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hidePivotFieldList="1" defaultThemeVersion="124226"/>
  <mc:AlternateContent xmlns:mc="http://schemas.openxmlformats.org/markup-compatibility/2006">
    <mc:Choice Requires="x15">
      <x15ac:absPath xmlns:x15ac="http://schemas.microsoft.com/office/spreadsheetml/2010/11/ac" url="C:\Users\lippertm\lippertm.NRA\RRM Panels\"/>
    </mc:Choice>
  </mc:AlternateContent>
  <xr:revisionPtr revIDLastSave="0" documentId="13_ncr:1_{5E3F183F-4272-4950-9F0E-85144313AFAD}" xr6:coauthVersionLast="47" xr6:coauthVersionMax="47" xr10:uidLastSave="{00000000-0000-0000-0000-000000000000}"/>
  <bookViews>
    <workbookView xWindow="-108" yWindow="-108" windowWidth="23256" windowHeight="12456" xr2:uid="{00000000-000D-0000-FFFF-FFFF00000000}"/>
  </bookViews>
  <sheets>
    <sheet name="WC" sheetId="8" r:id="rId1"/>
    <sheet name="NC" sheetId="11" r:id="rId2"/>
    <sheet name="EC" sheetId="18" r:id="rId3"/>
    <sheet name="KZN" sheetId="9" r:id="rId4"/>
    <sheet name="FS" sheetId="10" r:id="rId5"/>
    <sheet name="GP" sheetId="14" r:id="rId6"/>
    <sheet name="LP" sheetId="15" r:id="rId7"/>
    <sheet name="NW" sheetId="17" r:id="rId8"/>
    <sheet name="MP" sheetId="16" r:id="rId9"/>
    <sheet name="ML3 - Oct 2016(final)" sheetId="5" state="hidden" r:id="rId10"/>
    <sheet name="Final List with new RRM Nos " sheetId="4" state="hidden" r:id="rId11"/>
  </sheets>
  <externalReferences>
    <externalReference r:id="rId12"/>
    <externalReference r:id="rId13"/>
    <externalReference r:id="rId14"/>
  </externalReferences>
  <definedNames>
    <definedName name="_xlnm._FilterDatabase" localSheetId="2" hidden="1">EC!$A$1:$F$14</definedName>
    <definedName name="_xlnm._FilterDatabase" localSheetId="5" hidden="1">GP!$A$1:$F$37</definedName>
    <definedName name="_xlnm._FilterDatabase" localSheetId="0" hidden="1">WC!$A$1:$F$40</definedName>
    <definedName name="_SEC1200" localSheetId="8">#REF!</definedName>
    <definedName name="_SEC1200" localSheetId="7">#REF!</definedName>
    <definedName name="_SEC1200">#REF!</definedName>
    <definedName name="_xlnm.Print_Area" localSheetId="2">EC!$A$1:$F$986</definedName>
    <definedName name="_xlnm.Print_Area" localSheetId="5">GP!$A$1:$F$1232</definedName>
    <definedName name="_xlnm.Print_Area" localSheetId="6">LP!$A$1:$F$3287</definedName>
    <definedName name="_xlnm.Print_Area" localSheetId="8">MP!$A$1:$F$3287</definedName>
    <definedName name="_xlnm.Print_Area" localSheetId="7">NW!$A$1:$F$3287</definedName>
    <definedName name="_xlnm.Print_Area" localSheetId="0">WC!$A$1:$F$4573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906" i="18" l="1"/>
  <c r="A965" i="18" s="1"/>
  <c r="F39" i="18"/>
  <c r="A966" i="18"/>
  <c r="F898" i="18"/>
  <c r="D899" i="18" s="1"/>
  <c r="F899" i="18" s="1"/>
  <c r="F897" i="18"/>
  <c r="F896" i="18"/>
  <c r="F888" i="18"/>
  <c r="D889" i="18" s="1"/>
  <c r="F889" i="18" s="1"/>
  <c r="F887" i="18"/>
  <c r="D886" i="18"/>
  <c r="F886" i="18" s="1"/>
  <c r="F885" i="18"/>
  <c r="F884" i="18"/>
  <c r="F883" i="18"/>
  <c r="F882" i="18"/>
  <c r="F881" i="18"/>
  <c r="F880" i="18"/>
  <c r="F879" i="18"/>
  <c r="F878" i="18"/>
  <c r="F877" i="18"/>
  <c r="F876" i="18"/>
  <c r="F874" i="18"/>
  <c r="D875" i="18" s="1"/>
  <c r="F875" i="18" s="1"/>
  <c r="F873" i="18"/>
  <c r="F872" i="18"/>
  <c r="F871" i="18"/>
  <c r="F870" i="18"/>
  <c r="F869" i="18"/>
  <c r="F868" i="18"/>
  <c r="F867" i="18"/>
  <c r="F866" i="18"/>
  <c r="F865" i="18"/>
  <c r="F864" i="18"/>
  <c r="F863" i="18"/>
  <c r="F862" i="18"/>
  <c r="F861" i="18"/>
  <c r="F860" i="18"/>
  <c r="F859" i="18"/>
  <c r="F858" i="18"/>
  <c r="F857" i="18"/>
  <c r="F856" i="18"/>
  <c r="F855" i="18"/>
  <c r="F854" i="18"/>
  <c r="F853" i="18"/>
  <c r="F852" i="18"/>
  <c r="F851" i="18"/>
  <c r="F850" i="18"/>
  <c r="F849" i="18"/>
  <c r="F848" i="18"/>
  <c r="F847" i="18"/>
  <c r="F846" i="18"/>
  <c r="F845" i="18"/>
  <c r="F844" i="18"/>
  <c r="F843" i="18"/>
  <c r="F842" i="18"/>
  <c r="F841" i="18"/>
  <c r="F840" i="18"/>
  <c r="F839" i="18"/>
  <c r="F838" i="18"/>
  <c r="F837" i="18"/>
  <c r="F836" i="18"/>
  <c r="F835" i="18"/>
  <c r="F834" i="18"/>
  <c r="F833" i="18"/>
  <c r="A830" i="18"/>
  <c r="A829" i="18"/>
  <c r="A828" i="18"/>
  <c r="F825" i="18"/>
  <c r="D826" i="18" s="1"/>
  <c r="F826" i="18" s="1"/>
  <c r="F827" i="18" s="1"/>
  <c r="F952" i="18" s="1"/>
  <c r="A822" i="18"/>
  <c r="A821" i="18"/>
  <c r="A820" i="18"/>
  <c r="F818" i="18"/>
  <c r="F817" i="18"/>
  <c r="F816" i="18"/>
  <c r="F815" i="18"/>
  <c r="F814" i="18"/>
  <c r="F813" i="18"/>
  <c r="A810" i="18"/>
  <c r="A809" i="18"/>
  <c r="A808" i="18"/>
  <c r="F806" i="18"/>
  <c r="F805" i="18"/>
  <c r="F804" i="18"/>
  <c r="F803" i="18"/>
  <c r="F802" i="18"/>
  <c r="F801" i="18"/>
  <c r="F800" i="18"/>
  <c r="F798" i="18"/>
  <c r="A795" i="18"/>
  <c r="A794" i="18"/>
  <c r="A793" i="18"/>
  <c r="F791" i="18"/>
  <c r="F790" i="18"/>
  <c r="F789" i="18"/>
  <c r="F788" i="18"/>
  <c r="F787" i="18"/>
  <c r="F786" i="18"/>
  <c r="F785" i="18"/>
  <c r="F784" i="18"/>
  <c r="F783" i="18"/>
  <c r="F782" i="18"/>
  <c r="F781" i="18"/>
  <c r="F780" i="18"/>
  <c r="F779" i="18"/>
  <c r="F778" i="18"/>
  <c r="F777" i="18"/>
  <c r="F776" i="18"/>
  <c r="F775" i="18"/>
  <c r="F774" i="18"/>
  <c r="F773" i="18"/>
  <c r="F772" i="18"/>
  <c r="F771" i="18"/>
  <c r="F770" i="18"/>
  <c r="F769" i="18"/>
  <c r="F768" i="18"/>
  <c r="F767" i="18"/>
  <c r="F766" i="18"/>
  <c r="A762" i="18"/>
  <c r="A761" i="18"/>
  <c r="A760" i="18"/>
  <c r="F758" i="18"/>
  <c r="F757" i="18"/>
  <c r="F756" i="18"/>
  <c r="F755" i="18"/>
  <c r="F754" i="18"/>
  <c r="F753" i="18"/>
  <c r="F752" i="18"/>
  <c r="A749" i="18"/>
  <c r="A748" i="18"/>
  <c r="A747" i="18"/>
  <c r="F745" i="18"/>
  <c r="F744" i="18"/>
  <c r="F743" i="18"/>
  <c r="F742" i="18"/>
  <c r="F741" i="18"/>
  <c r="F740" i="18"/>
  <c r="F739" i="18"/>
  <c r="F738" i="18"/>
  <c r="F737" i="18"/>
  <c r="F736" i="18"/>
  <c r="F735" i="18"/>
  <c r="F734" i="18"/>
  <c r="F733" i="18"/>
  <c r="F732" i="18"/>
  <c r="F731" i="18"/>
  <c r="F730" i="18"/>
  <c r="F729" i="18"/>
  <c r="F728" i="18"/>
  <c r="A724" i="18"/>
  <c r="A723" i="18"/>
  <c r="A722" i="18"/>
  <c r="D720" i="18"/>
  <c r="F720" i="18" s="1"/>
  <c r="F721" i="18" s="1"/>
  <c r="F946" i="18" s="1"/>
  <c r="F719" i="18"/>
  <c r="A716" i="18"/>
  <c r="A715" i="18"/>
  <c r="A714" i="18"/>
  <c r="F711" i="18"/>
  <c r="D712" i="18" s="1"/>
  <c r="F712" i="18" s="1"/>
  <c r="F710" i="18"/>
  <c r="F709" i="18"/>
  <c r="F708" i="18"/>
  <c r="F707" i="18"/>
  <c r="F706" i="18"/>
  <c r="F705" i="18"/>
  <c r="F704" i="18"/>
  <c r="F703" i="18"/>
  <c r="F702" i="18"/>
  <c r="F701" i="18"/>
  <c r="F700" i="18"/>
  <c r="F699" i="18"/>
  <c r="F698" i="18"/>
  <c r="F697" i="18"/>
  <c r="F696" i="18"/>
  <c r="A692" i="18"/>
  <c r="A691" i="18"/>
  <c r="A690" i="18"/>
  <c r="F688" i="18"/>
  <c r="F687" i="18"/>
  <c r="F686" i="18"/>
  <c r="F685" i="18"/>
  <c r="F684" i="18"/>
  <c r="F683" i="18"/>
  <c r="F682" i="18"/>
  <c r="F681" i="18"/>
  <c r="F680" i="18"/>
  <c r="F679" i="18"/>
  <c r="F678" i="18"/>
  <c r="F677" i="18"/>
  <c r="F676" i="18"/>
  <c r="F675" i="18"/>
  <c r="F674" i="18"/>
  <c r="F673" i="18"/>
  <c r="F672" i="18"/>
  <c r="F671" i="18"/>
  <c r="F670" i="18"/>
  <c r="F669" i="18"/>
  <c r="F668" i="18"/>
  <c r="F667" i="18"/>
  <c r="F666" i="18"/>
  <c r="F665" i="18"/>
  <c r="F664" i="18"/>
  <c r="F663" i="18"/>
  <c r="F662" i="18"/>
  <c r="F661" i="18"/>
  <c r="F660" i="18"/>
  <c r="F659" i="18"/>
  <c r="F658" i="18"/>
  <c r="F657" i="18"/>
  <c r="F656" i="18"/>
  <c r="F655" i="18"/>
  <c r="F654" i="18"/>
  <c r="F653" i="18"/>
  <c r="F652" i="18"/>
  <c r="F651" i="18"/>
  <c r="F650" i="18"/>
  <c r="F649" i="18"/>
  <c r="F648" i="18"/>
  <c r="F647" i="18"/>
  <c r="F646" i="18"/>
  <c r="F645" i="18"/>
  <c r="F644" i="18"/>
  <c r="A641" i="18"/>
  <c r="A640" i="18"/>
  <c r="A639" i="18"/>
  <c r="D637" i="18"/>
  <c r="F637" i="18" s="1"/>
  <c r="F638" i="18" s="1"/>
  <c r="F943" i="18" s="1"/>
  <c r="F636" i="18"/>
  <c r="A633" i="18"/>
  <c r="A632" i="18"/>
  <c r="A631" i="18"/>
  <c r="F628" i="18"/>
  <c r="D629" i="18" s="1"/>
  <c r="F629" i="18" s="1"/>
  <c r="F627" i="18"/>
  <c r="F626" i="18"/>
  <c r="F625" i="18"/>
  <c r="F624" i="18"/>
  <c r="F620" i="18"/>
  <c r="F619" i="18"/>
  <c r="F618" i="18"/>
  <c r="F617" i="18"/>
  <c r="F616" i="18"/>
  <c r="F615" i="18"/>
  <c r="F614" i="18"/>
  <c r="F613" i="18"/>
  <c r="F612" i="18"/>
  <c r="F611" i="18"/>
  <c r="F610" i="18"/>
  <c r="F609" i="18"/>
  <c r="F608" i="18"/>
  <c r="A604" i="18"/>
  <c r="A603" i="18"/>
  <c r="A602" i="18"/>
  <c r="F600" i="18"/>
  <c r="F599" i="18"/>
  <c r="F598" i="18"/>
  <c r="F597" i="18"/>
  <c r="F596" i="18"/>
  <c r="F595" i="18"/>
  <c r="F594" i="18"/>
  <c r="F593" i="18"/>
  <c r="F592" i="18"/>
  <c r="F591" i="18"/>
  <c r="F589" i="18"/>
  <c r="D590" i="18" s="1"/>
  <c r="F590" i="18" s="1"/>
  <c r="F588" i="18"/>
  <c r="F586" i="18"/>
  <c r="D587" i="18" s="1"/>
  <c r="F587" i="18" s="1"/>
  <c r="F585" i="18"/>
  <c r="F584" i="18"/>
  <c r="F583" i="18"/>
  <c r="F582" i="18"/>
  <c r="F581" i="18"/>
  <c r="F580" i="18"/>
  <c r="F579" i="18"/>
  <c r="F578" i="18"/>
  <c r="F577" i="18"/>
  <c r="F576" i="18"/>
  <c r="F575" i="18"/>
  <c r="F574" i="18"/>
  <c r="F573" i="18"/>
  <c r="F572" i="18"/>
  <c r="F571" i="18"/>
  <c r="F570" i="18"/>
  <c r="F569" i="18"/>
  <c r="F568" i="18"/>
  <c r="F567" i="18"/>
  <c r="F566" i="18"/>
  <c r="F565" i="18"/>
  <c r="F564" i="18"/>
  <c r="F563" i="18"/>
  <c r="F562" i="18"/>
  <c r="F561" i="18"/>
  <c r="F560" i="18"/>
  <c r="F559" i="18"/>
  <c r="F558" i="18"/>
  <c r="F557" i="18"/>
  <c r="F556" i="18"/>
  <c r="F555" i="18"/>
  <c r="F554" i="18"/>
  <c r="F553" i="18"/>
  <c r="F552" i="18"/>
  <c r="F551" i="18"/>
  <c r="F550" i="18"/>
  <c r="F549" i="18"/>
  <c r="F548" i="18"/>
  <c r="F547" i="18"/>
  <c r="F546" i="18"/>
  <c r="F545" i="18"/>
  <c r="F544" i="18"/>
  <c r="F543" i="18"/>
  <c r="F542" i="18"/>
  <c r="F541" i="18"/>
  <c r="A538" i="18"/>
  <c r="A537" i="18"/>
  <c r="A536" i="18"/>
  <c r="F533" i="18"/>
  <c r="D534" i="18" s="1"/>
  <c r="F534" i="18" s="1"/>
  <c r="F532" i="18"/>
  <c r="F531" i="18"/>
  <c r="F530" i="18"/>
  <c r="F529" i="18"/>
  <c r="F528" i="18"/>
  <c r="A525" i="18"/>
  <c r="A524" i="18"/>
  <c r="A523" i="18"/>
  <c r="F520" i="18"/>
  <c r="D521" i="18" s="1"/>
  <c r="F521" i="18" s="1"/>
  <c r="F519" i="18"/>
  <c r="F518" i="18"/>
  <c r="F517" i="18"/>
  <c r="A514" i="18"/>
  <c r="A513" i="18"/>
  <c r="A512" i="18"/>
  <c r="F510" i="18"/>
  <c r="F509" i="18"/>
  <c r="F508" i="18"/>
  <c r="F507" i="18"/>
  <c r="F506" i="18"/>
  <c r="F505" i="18"/>
  <c r="F504" i="18"/>
  <c r="F503" i="18"/>
  <c r="F502" i="18"/>
  <c r="F501" i="18"/>
  <c r="F500" i="18"/>
  <c r="A497" i="18"/>
  <c r="A496" i="18"/>
  <c r="A495" i="18"/>
  <c r="F493" i="18"/>
  <c r="F492" i="18"/>
  <c r="F491" i="18"/>
  <c r="F490" i="18"/>
  <c r="F489" i="18"/>
  <c r="F488" i="18"/>
  <c r="F487" i="18"/>
  <c r="F486" i="18"/>
  <c r="F485" i="18"/>
  <c r="A481" i="18"/>
  <c r="A480" i="18"/>
  <c r="A479" i="18"/>
  <c r="F476" i="18"/>
  <c r="D477" i="18" s="1"/>
  <c r="F477" i="18" s="1"/>
  <c r="F475" i="18"/>
  <c r="F474" i="18"/>
  <c r="F473" i="18"/>
  <c r="F472" i="18"/>
  <c r="F471" i="18"/>
  <c r="F470" i="18"/>
  <c r="F469" i="18"/>
  <c r="F468" i="18"/>
  <c r="F467" i="18"/>
  <c r="F466" i="18"/>
  <c r="F465" i="18"/>
  <c r="F464" i="18"/>
  <c r="D463" i="18"/>
  <c r="F463" i="18" s="1"/>
  <c r="F462" i="18"/>
  <c r="F461" i="18"/>
  <c r="F460" i="18"/>
  <c r="F459" i="18"/>
  <c r="F458" i="18"/>
  <c r="F457" i="18"/>
  <c r="F456" i="18"/>
  <c r="F455" i="18"/>
  <c r="F454" i="18"/>
  <c r="F453" i="18"/>
  <c r="F452" i="18"/>
  <c r="F451" i="18"/>
  <c r="F450" i="18"/>
  <c r="F449" i="18"/>
  <c r="F448" i="18"/>
  <c r="F447" i="18"/>
  <c r="F446" i="18"/>
  <c r="F445" i="18"/>
  <c r="F444" i="18"/>
  <c r="A441" i="18"/>
  <c r="A440" i="18"/>
  <c r="A439" i="18"/>
  <c r="F437" i="18"/>
  <c r="F436" i="18"/>
  <c r="F435" i="18"/>
  <c r="F434" i="18"/>
  <c r="F433" i="18"/>
  <c r="F432" i="18"/>
  <c r="F431" i="18"/>
  <c r="F430" i="18"/>
  <c r="F429" i="18"/>
  <c r="F428" i="18"/>
  <c r="F427" i="18"/>
  <c r="F426" i="18"/>
  <c r="F425" i="18"/>
  <c r="F424" i="18"/>
  <c r="F423" i="18"/>
  <c r="F422" i="18"/>
  <c r="F421" i="18"/>
  <c r="F420" i="18"/>
  <c r="F419" i="18"/>
  <c r="F418" i="18"/>
  <c r="F417" i="18"/>
  <c r="F416" i="18"/>
  <c r="F415" i="18"/>
  <c r="F414" i="18"/>
  <c r="F413" i="18"/>
  <c r="A409" i="18"/>
  <c r="A408" i="18"/>
  <c r="A407" i="18"/>
  <c r="F405" i="18"/>
  <c r="F404" i="18"/>
  <c r="F403" i="18"/>
  <c r="F402" i="18"/>
  <c r="F401" i="18"/>
  <c r="A397" i="18"/>
  <c r="A396" i="18"/>
  <c r="A395" i="18"/>
  <c r="F393" i="18"/>
  <c r="F392" i="18"/>
  <c r="F391" i="18"/>
  <c r="F390" i="18"/>
  <c r="F389" i="18"/>
  <c r="A387" i="18"/>
  <c r="A386" i="18"/>
  <c r="A385" i="18"/>
  <c r="F383" i="18"/>
  <c r="F382" i="18"/>
  <c r="F381" i="18"/>
  <c r="F380" i="18"/>
  <c r="F379" i="18"/>
  <c r="A376" i="18"/>
  <c r="A375" i="18"/>
  <c r="A374" i="18"/>
  <c r="F372" i="18"/>
  <c r="F371" i="18"/>
  <c r="F370" i="18"/>
  <c r="F369" i="18"/>
  <c r="A365" i="18"/>
  <c r="A364" i="18"/>
  <c r="A363" i="18"/>
  <c r="F360" i="18"/>
  <c r="D361" i="18" s="1"/>
  <c r="F361" i="18" s="1"/>
  <c r="A357" i="18"/>
  <c r="A356" i="18"/>
  <c r="A355" i="18"/>
  <c r="F353" i="18"/>
  <c r="F352" i="18"/>
  <c r="F351" i="18"/>
  <c r="F350" i="18"/>
  <c r="F349" i="18"/>
  <c r="F348" i="18"/>
  <c r="F347" i="18"/>
  <c r="F346" i="18"/>
  <c r="F345" i="18"/>
  <c r="F344" i="18"/>
  <c r="F343" i="18"/>
  <c r="F342" i="18"/>
  <c r="F341" i="18"/>
  <c r="F340" i="18"/>
  <c r="F339" i="18"/>
  <c r="F338" i="18"/>
  <c r="F337" i="18"/>
  <c r="F336" i="18"/>
  <c r="F335" i="18"/>
  <c r="F334" i="18"/>
  <c r="F333" i="18"/>
  <c r="F332" i="18"/>
  <c r="F331" i="18"/>
  <c r="F330" i="18"/>
  <c r="F329" i="18"/>
  <c r="F328" i="18"/>
  <c r="F327" i="18"/>
  <c r="A324" i="18"/>
  <c r="A323" i="18"/>
  <c r="A322" i="18"/>
  <c r="F320" i="18"/>
  <c r="F319" i="18"/>
  <c r="F318" i="18"/>
  <c r="F317" i="18"/>
  <c r="F316" i="18"/>
  <c r="F315" i="18"/>
  <c r="F314" i="18"/>
  <c r="F313" i="18"/>
  <c r="F312" i="18"/>
  <c r="F311" i="18"/>
  <c r="F310" i="18"/>
  <c r="F309" i="18"/>
  <c r="F308" i="18"/>
  <c r="F307" i="18"/>
  <c r="F306" i="18"/>
  <c r="D305" i="18"/>
  <c r="F305" i="18" s="1"/>
  <c r="F304" i="18"/>
  <c r="F303" i="18"/>
  <c r="F301" i="18"/>
  <c r="D302" i="18" s="1"/>
  <c r="F302" i="18" s="1"/>
  <c r="F300" i="18"/>
  <c r="F299" i="18"/>
  <c r="F298" i="18"/>
  <c r="F297" i="18"/>
  <c r="F296" i="18"/>
  <c r="F295" i="18"/>
  <c r="F294" i="18"/>
  <c r="F293" i="18"/>
  <c r="F292" i="18"/>
  <c r="F291" i="18"/>
  <c r="F290" i="18"/>
  <c r="F289" i="18"/>
  <c r="A286" i="18"/>
  <c r="A285" i="18"/>
  <c r="A284" i="18"/>
  <c r="F281" i="18"/>
  <c r="D282" i="18" s="1"/>
  <c r="F282" i="18" s="1"/>
  <c r="F280" i="18"/>
  <c r="F279" i="18"/>
  <c r="F278" i="18"/>
  <c r="F277" i="18"/>
  <c r="F276" i="18"/>
  <c r="F275" i="18"/>
  <c r="F274" i="18"/>
  <c r="A270" i="18"/>
  <c r="A269" i="18"/>
  <c r="A268" i="18"/>
  <c r="F265" i="18"/>
  <c r="D266" i="18" s="1"/>
  <c r="F266" i="18" s="1"/>
  <c r="F264" i="18"/>
  <c r="F263" i="18"/>
  <c r="F262" i="18"/>
  <c r="F259" i="18"/>
  <c r="F258" i="18"/>
  <c r="F257" i="18"/>
  <c r="F256" i="18"/>
  <c r="F255" i="18"/>
  <c r="A252" i="18"/>
  <c r="A251" i="18"/>
  <c r="A250" i="18"/>
  <c r="F247" i="18"/>
  <c r="D248" i="18" s="1"/>
  <c r="F248" i="18" s="1"/>
  <c r="F249" i="18" s="1"/>
  <c r="F925" i="18" s="1"/>
  <c r="F246" i="18"/>
  <c r="A244" i="18"/>
  <c r="A243" i="18"/>
  <c r="A242" i="18"/>
  <c r="F240" i="18"/>
  <c r="F239" i="18"/>
  <c r="F238" i="18"/>
  <c r="F237" i="18"/>
  <c r="F236" i="18"/>
  <c r="F235" i="18"/>
  <c r="F234" i="18"/>
  <c r="F233" i="18"/>
  <c r="F232" i="18"/>
  <c r="F231" i="18"/>
  <c r="F230" i="18"/>
  <c r="F229" i="18"/>
  <c r="F228" i="18"/>
  <c r="F227" i="18"/>
  <c r="F226" i="18"/>
  <c r="F225" i="18"/>
  <c r="F224" i="18"/>
  <c r="F223" i="18"/>
  <c r="F222" i="18"/>
  <c r="F221" i="18"/>
  <c r="A217" i="18"/>
  <c r="A216" i="18"/>
  <c r="A215" i="18"/>
  <c r="F213" i="18"/>
  <c r="F212" i="18"/>
  <c r="F211" i="18"/>
  <c r="F208" i="18"/>
  <c r="F204" i="18"/>
  <c r="F203" i="18"/>
  <c r="F202" i="18"/>
  <c r="F201" i="18"/>
  <c r="F197" i="18"/>
  <c r="F196" i="18"/>
  <c r="F194" i="18"/>
  <c r="D195" i="18" s="1"/>
  <c r="F195" i="18" s="1"/>
  <c r="F193" i="18"/>
  <c r="F192" i="18"/>
  <c r="F191" i="18"/>
  <c r="F190" i="18"/>
  <c r="F189" i="18"/>
  <c r="F188" i="18"/>
  <c r="F187" i="18"/>
  <c r="F186" i="18"/>
  <c r="F185" i="18"/>
  <c r="F184" i="18"/>
  <c r="F183" i="18"/>
  <c r="F182" i="18"/>
  <c r="F181" i="18"/>
  <c r="F180" i="18"/>
  <c r="F179" i="18"/>
  <c r="F178" i="18"/>
  <c r="F177" i="18"/>
  <c r="F176" i="18"/>
  <c r="F175" i="18"/>
  <c r="F174" i="18"/>
  <c r="F173" i="18"/>
  <c r="F172" i="18"/>
  <c r="F171" i="18"/>
  <c r="F170" i="18"/>
  <c r="F169" i="18"/>
  <c r="F168" i="18"/>
  <c r="F167" i="18"/>
  <c r="F166" i="18"/>
  <c r="F165" i="18"/>
  <c r="F164" i="18"/>
  <c r="F163" i="18"/>
  <c r="F162" i="18"/>
  <c r="F161" i="18"/>
  <c r="F160" i="18"/>
  <c r="F159" i="18"/>
  <c r="F158" i="18"/>
  <c r="F157" i="18"/>
  <c r="F156" i="18"/>
  <c r="F155" i="18"/>
  <c r="F154" i="18"/>
  <c r="F153" i="18"/>
  <c r="F152" i="18"/>
  <c r="F151" i="18"/>
  <c r="F150" i="18"/>
  <c r="F149" i="18"/>
  <c r="F148" i="18"/>
  <c r="F147" i="18"/>
  <c r="F146" i="18"/>
  <c r="F145" i="18"/>
  <c r="F144" i="18"/>
  <c r="F143" i="18"/>
  <c r="F142" i="18"/>
  <c r="F141" i="18"/>
  <c r="F140" i="18"/>
  <c r="F139" i="18"/>
  <c r="F138" i="18"/>
  <c r="F137" i="18"/>
  <c r="F136" i="18"/>
  <c r="F135" i="18"/>
  <c r="F134" i="18"/>
  <c r="F133" i="18"/>
  <c r="D126" i="18"/>
  <c r="F126" i="18" s="1"/>
  <c r="F125" i="18"/>
  <c r="F124" i="18"/>
  <c r="F123" i="18"/>
  <c r="F122" i="18"/>
  <c r="F121" i="18"/>
  <c r="F120" i="18"/>
  <c r="A117" i="18"/>
  <c r="A116" i="18"/>
  <c r="A115" i="18"/>
  <c r="F113" i="18"/>
  <c r="F112" i="18"/>
  <c r="F111" i="18"/>
  <c r="A108" i="18"/>
  <c r="A107" i="18"/>
  <c r="A106" i="18"/>
  <c r="F104" i="18"/>
  <c r="F105" i="18" s="1"/>
  <c r="F916" i="18" s="1"/>
  <c r="A101" i="18"/>
  <c r="A100" i="18"/>
  <c r="A99" i="18"/>
  <c r="F97" i="18"/>
  <c r="F96" i="18"/>
  <c r="F95" i="18"/>
  <c r="F94" i="18"/>
  <c r="F93" i="18"/>
  <c r="F92" i="18"/>
  <c r="F91" i="18"/>
  <c r="F90" i="18"/>
  <c r="F89" i="18"/>
  <c r="F88" i="18"/>
  <c r="F87" i="18"/>
  <c r="F86" i="18"/>
  <c r="F85" i="18"/>
  <c r="F84" i="18"/>
  <c r="F83" i="18"/>
  <c r="F82" i="18"/>
  <c r="F81" i="18"/>
  <c r="F80" i="18"/>
  <c r="F79" i="18"/>
  <c r="F78" i="18"/>
  <c r="F77" i="18"/>
  <c r="F76" i="18"/>
  <c r="F75" i="18"/>
  <c r="A72" i="18"/>
  <c r="A71" i="18"/>
  <c r="A70" i="18"/>
  <c r="F68" i="18"/>
  <c r="F67" i="18"/>
  <c r="A65" i="18"/>
  <c r="A64" i="18"/>
  <c r="A63" i="18"/>
  <c r="F60" i="18"/>
  <c r="D61" i="18" s="1"/>
  <c r="F61" i="18" s="1"/>
  <c r="F59" i="18"/>
  <c r="F58" i="18"/>
  <c r="F57" i="18"/>
  <c r="F56" i="18"/>
  <c r="F55" i="18"/>
  <c r="F54" i="18"/>
  <c r="F53" i="18"/>
  <c r="F52" i="18"/>
  <c r="F51" i="18"/>
  <c r="F50" i="18"/>
  <c r="F49" i="18"/>
  <c r="F48" i="18"/>
  <c r="F47" i="18"/>
  <c r="F46" i="18"/>
  <c r="F45" i="18"/>
  <c r="A43" i="18"/>
  <c r="A42" i="18"/>
  <c r="A41" i="18"/>
  <c r="F36" i="18"/>
  <c r="D37" i="18" s="1"/>
  <c r="F37" i="18" s="1"/>
  <c r="F35" i="18"/>
  <c r="F33" i="18"/>
  <c r="F32" i="18"/>
  <c r="F31" i="18"/>
  <c r="D34" i="18" s="1"/>
  <c r="F34" i="18" s="1"/>
  <c r="F30" i="18"/>
  <c r="F29" i="18"/>
  <c r="F28" i="18"/>
  <c r="F27" i="18"/>
  <c r="F26" i="18"/>
  <c r="F24" i="18"/>
  <c r="D25" i="18" s="1"/>
  <c r="F25" i="18" s="1"/>
  <c r="F23" i="18"/>
  <c r="F22" i="18"/>
  <c r="F21" i="18"/>
  <c r="F19" i="18"/>
  <c r="D20" i="18" s="1"/>
  <c r="F20" i="18" s="1"/>
  <c r="F18" i="18"/>
  <c r="F16" i="18"/>
  <c r="D17" i="18" s="1"/>
  <c r="F17" i="18" s="1"/>
  <c r="F15" i="18"/>
  <c r="F13" i="18"/>
  <c r="D14" i="18" s="1"/>
  <c r="F14" i="18" s="1"/>
  <c r="F12" i="18"/>
  <c r="F10" i="18"/>
  <c r="D11" i="18" s="1"/>
  <c r="F11" i="18" s="1"/>
  <c r="F9" i="18"/>
  <c r="F8" i="18"/>
  <c r="F7" i="18"/>
  <c r="F522" i="18" l="1"/>
  <c r="F939" i="18" s="1"/>
  <c r="F40" i="18"/>
  <c r="F912" i="18" s="1"/>
  <c r="F890" i="18"/>
  <c r="F953" i="18" s="1"/>
  <c r="F819" i="18"/>
  <c r="F951" i="18" s="1"/>
  <c r="F792" i="18"/>
  <c r="F949" i="18" s="1"/>
  <c r="F759" i="18"/>
  <c r="F948" i="18" s="1"/>
  <c r="F746" i="18"/>
  <c r="F947" i="18" s="1"/>
  <c r="F713" i="18"/>
  <c r="F945" i="18" s="1"/>
  <c r="F689" i="18"/>
  <c r="F944" i="18" s="1"/>
  <c r="F630" i="18"/>
  <c r="F942" i="18" s="1"/>
  <c r="F535" i="18"/>
  <c r="F940" i="18" s="1"/>
  <c r="F511" i="18"/>
  <c r="F938" i="18" s="1"/>
  <c r="F494" i="18"/>
  <c r="F937" i="18" s="1"/>
  <c r="F478" i="18"/>
  <c r="F936" i="18" s="1"/>
  <c r="F438" i="18"/>
  <c r="F935" i="18" s="1"/>
  <c r="F406" i="18"/>
  <c r="F934" i="18" s="1"/>
  <c r="F394" i="18"/>
  <c r="F933" i="18" s="1"/>
  <c r="F384" i="18"/>
  <c r="F932" i="18" s="1"/>
  <c r="F373" i="18"/>
  <c r="F931" i="18" s="1"/>
  <c r="F354" i="18"/>
  <c r="F929" i="18" s="1"/>
  <c r="F267" i="18"/>
  <c r="F926" i="18" s="1"/>
  <c r="F241" i="18"/>
  <c r="F924" i="18" s="1"/>
  <c r="F214" i="18"/>
  <c r="F923" i="18" s="1"/>
  <c r="F198" i="18"/>
  <c r="F922" i="18" s="1"/>
  <c r="F114" i="18"/>
  <c r="F917" i="18" s="1"/>
  <c r="F98" i="18"/>
  <c r="F915" i="18" s="1"/>
  <c r="F69" i="18"/>
  <c r="F914" i="18" s="1"/>
  <c r="F62" i="18"/>
  <c r="F913" i="18" s="1"/>
  <c r="F601" i="18"/>
  <c r="F941" i="18" s="1"/>
  <c r="F900" i="18"/>
  <c r="F957" i="18" s="1"/>
  <c r="F958" i="18" s="1"/>
  <c r="F321" i="18"/>
  <c r="F928" i="18" s="1"/>
  <c r="F283" i="18"/>
  <c r="F927" i="18" s="1"/>
  <c r="F127" i="18"/>
  <c r="F918" i="18" s="1"/>
  <c r="F362" i="18"/>
  <c r="F930" i="18" s="1"/>
  <c r="D799" i="18"/>
  <c r="F799" i="18" s="1"/>
  <c r="F807" i="18" s="1"/>
  <c r="F950" i="18" s="1"/>
  <c r="F954" i="18" l="1"/>
  <c r="F919" i="18"/>
  <c r="F961" i="18" l="1"/>
  <c r="F969" i="18" s="1"/>
  <c r="F971" i="18" s="1"/>
  <c r="F973" i="18" s="1"/>
  <c r="A3185" i="17" l="1"/>
  <c r="A3184" i="17"/>
  <c r="A3166" i="17"/>
  <c r="A3165" i="17"/>
  <c r="F3159" i="17"/>
  <c r="D3161" i="17" s="1"/>
  <c r="F3161" i="17" s="1"/>
  <c r="F3153" i="17"/>
  <c r="D3155" i="17" s="1"/>
  <c r="F3155" i="17" s="1"/>
  <c r="F3149" i="17"/>
  <c r="F3147" i="17"/>
  <c r="F3145" i="17"/>
  <c r="F3143" i="17"/>
  <c r="F3141" i="17"/>
  <c r="F3139" i="17"/>
  <c r="D3133" i="17"/>
  <c r="F3133" i="17" s="1"/>
  <c r="F3131" i="17"/>
  <c r="A3121" i="17"/>
  <c r="A3120" i="17"/>
  <c r="F3116" i="17"/>
  <c r="F3114" i="17"/>
  <c r="F3112" i="17"/>
  <c r="F3110" i="17"/>
  <c r="F3108" i="17"/>
  <c r="F3106" i="17"/>
  <c r="F3104" i="17"/>
  <c r="F3102" i="17"/>
  <c r="F3100" i="17"/>
  <c r="F3098" i="17"/>
  <c r="F3096" i="17"/>
  <c r="F3092" i="17"/>
  <c r="F3090" i="17"/>
  <c r="F3088" i="17"/>
  <c r="F3086" i="17"/>
  <c r="F3084" i="17"/>
  <c r="F3082" i="17"/>
  <c r="F3080" i="17"/>
  <c r="F3078" i="17"/>
  <c r="F3076" i="17"/>
  <c r="F3074" i="17"/>
  <c r="F3072" i="17"/>
  <c r="A3064" i="17"/>
  <c r="A3063" i="17"/>
  <c r="F3056" i="17"/>
  <c r="F3054" i="17"/>
  <c r="F3052" i="17"/>
  <c r="F3050" i="17"/>
  <c r="F3044" i="17"/>
  <c r="F3042" i="17"/>
  <c r="F3040" i="17"/>
  <c r="F3038" i="17"/>
  <c r="F3036" i="17"/>
  <c r="F3032" i="17"/>
  <c r="F3030" i="17"/>
  <c r="F3028" i="17"/>
  <c r="F3026" i="17"/>
  <c r="F3024" i="17"/>
  <c r="F3018" i="17"/>
  <c r="F3016" i="17"/>
  <c r="F3014" i="17"/>
  <c r="F3012" i="17"/>
  <c r="F3010" i="17"/>
  <c r="F3062" i="17" s="1"/>
  <c r="F3070" i="17" s="1"/>
  <c r="F3119" i="17" s="1"/>
  <c r="F3127" i="17" s="1"/>
  <c r="A3000" i="17"/>
  <c r="A2999" i="17"/>
  <c r="F2947" i="17"/>
  <c r="A2937" i="17"/>
  <c r="A2936" i="17"/>
  <c r="F2894" i="17"/>
  <c r="D2896" i="17" s="1"/>
  <c r="F2896" i="17" s="1"/>
  <c r="F2890" i="17"/>
  <c r="F2888" i="17"/>
  <c r="F2886" i="17"/>
  <c r="F2884" i="17"/>
  <c r="F2935" i="17" s="1"/>
  <c r="F3195" i="17" s="1"/>
  <c r="A2874" i="17"/>
  <c r="A2873" i="17"/>
  <c r="F2824" i="17"/>
  <c r="F2822" i="17"/>
  <c r="F2820" i="17"/>
  <c r="F2872" i="17" s="1"/>
  <c r="F3194" i="17" s="1"/>
  <c r="A2810" i="17"/>
  <c r="A2809" i="17"/>
  <c r="F2800" i="17"/>
  <c r="F2798" i="17"/>
  <c r="F2794" i="17"/>
  <c r="D2796" i="17" s="1"/>
  <c r="F2796" i="17" s="1"/>
  <c r="F2790" i="17"/>
  <c r="F2788" i="17"/>
  <c r="F2778" i="17"/>
  <c r="F2808" i="17" s="1"/>
  <c r="F3230" i="17" s="1"/>
  <c r="F2776" i="17"/>
  <c r="F2774" i="17"/>
  <c r="A2764" i="17"/>
  <c r="A2763" i="17"/>
  <c r="F2729" i="17"/>
  <c r="F2725" i="17"/>
  <c r="F2723" i="17"/>
  <c r="F2719" i="17"/>
  <c r="A2707" i="17"/>
  <c r="A2706" i="17"/>
  <c r="F2702" i="17"/>
  <c r="F2700" i="17"/>
  <c r="F2698" i="17"/>
  <c r="F2696" i="17"/>
  <c r="F2694" i="17"/>
  <c r="A2684" i="17"/>
  <c r="A2683" i="17"/>
  <c r="F2682" i="17"/>
  <c r="F2690" i="17" s="1"/>
  <c r="F2705" i="17" s="1"/>
  <c r="F2713" i="17" s="1"/>
  <c r="F2762" i="17" s="1"/>
  <c r="F3229" i="17" s="1"/>
  <c r="A2674" i="17"/>
  <c r="A2673" i="17"/>
  <c r="F2638" i="17"/>
  <c r="F2637" i="17"/>
  <c r="F2634" i="17"/>
  <c r="F2632" i="17"/>
  <c r="A2622" i="17"/>
  <c r="A2621" i="17"/>
  <c r="F2616" i="17"/>
  <c r="F2614" i="17"/>
  <c r="F2612" i="17"/>
  <c r="F2610" i="17"/>
  <c r="F2608" i="17"/>
  <c r="F2604" i="17"/>
  <c r="F2600" i="17"/>
  <c r="F2620" i="17" s="1"/>
  <c r="F2628" i="17" s="1"/>
  <c r="F2672" i="17" s="1"/>
  <c r="F3228" i="17" s="1"/>
  <c r="A2589" i="17"/>
  <c r="A2588" i="17"/>
  <c r="A2530" i="17"/>
  <c r="A2529" i="17"/>
  <c r="F2516" i="17"/>
  <c r="F2512" i="17"/>
  <c r="F2510" i="17"/>
  <c r="F2506" i="17"/>
  <c r="F2504" i="17"/>
  <c r="F2500" i="17"/>
  <c r="F2498" i="17"/>
  <c r="F2494" i="17"/>
  <c r="F2488" i="17"/>
  <c r="F2484" i="17"/>
  <c r="F2478" i="17"/>
  <c r="F2474" i="17"/>
  <c r="F2468" i="17"/>
  <c r="F2464" i="17"/>
  <c r="F2458" i="17"/>
  <c r="F2454" i="17"/>
  <c r="F2528" i="17" s="1"/>
  <c r="F2536" i="17" s="1"/>
  <c r="F2587" i="17" s="1"/>
  <c r="F3227" i="17" s="1"/>
  <c r="A2442" i="17"/>
  <c r="A2441" i="17"/>
  <c r="F2410" i="17"/>
  <c r="F2408" i="17"/>
  <c r="F2406" i="17"/>
  <c r="F2404" i="17"/>
  <c r="F2402" i="17"/>
  <c r="F2398" i="17"/>
  <c r="F2396" i="17"/>
  <c r="F2394" i="17"/>
  <c r="F2440" i="17" s="1"/>
  <c r="F3226" i="17" s="1"/>
  <c r="A2384" i="17"/>
  <c r="A2383" i="17"/>
  <c r="F2341" i="17"/>
  <c r="F2339" i="17"/>
  <c r="F2333" i="17"/>
  <c r="F2331" i="17"/>
  <c r="A2323" i="17"/>
  <c r="A2322" i="17"/>
  <c r="F2317" i="17"/>
  <c r="F2315" i="17"/>
  <c r="F2313" i="17"/>
  <c r="F2309" i="17"/>
  <c r="F2307" i="17"/>
  <c r="F2303" i="17"/>
  <c r="F2301" i="17"/>
  <c r="F2277" i="17"/>
  <c r="F2321" i="17" s="1"/>
  <c r="F2329" i="17" s="1"/>
  <c r="F2382" i="17" s="1"/>
  <c r="F3225" i="17" s="1"/>
  <c r="F2275" i="17"/>
  <c r="A2263" i="17"/>
  <c r="A2262" i="17"/>
  <c r="F2211" i="17"/>
  <c r="D2213" i="17" s="1"/>
  <c r="F2213" i="17" s="1"/>
  <c r="F2261" i="17" s="1"/>
  <c r="F3224" i="17" s="1"/>
  <c r="A2201" i="17"/>
  <c r="A2200" i="17"/>
  <c r="F2175" i="17"/>
  <c r="D2175" i="17"/>
  <c r="F2173" i="17"/>
  <c r="F2169" i="17"/>
  <c r="F2167" i="17"/>
  <c r="F2165" i="17"/>
  <c r="F2163" i="17"/>
  <c r="F2161" i="17"/>
  <c r="F2159" i="17"/>
  <c r="F2155" i="17"/>
  <c r="F2153" i="17"/>
  <c r="F2151" i="17"/>
  <c r="F2147" i="17"/>
  <c r="F2145" i="17"/>
  <c r="F2143" i="17"/>
  <c r="F2141" i="17"/>
  <c r="F2139" i="17"/>
  <c r="F2133" i="17"/>
  <c r="F2131" i="17"/>
  <c r="F2129" i="17"/>
  <c r="F2127" i="17"/>
  <c r="F2125" i="17"/>
  <c r="F2123" i="17"/>
  <c r="F2119" i="17"/>
  <c r="F2199" i="17" s="1"/>
  <c r="F3223" i="17" s="1"/>
  <c r="F2117" i="17"/>
  <c r="F2115" i="17"/>
  <c r="F2111" i="17"/>
  <c r="F2109" i="17"/>
  <c r="F2107" i="17"/>
  <c r="F2105" i="17"/>
  <c r="F2103" i="17"/>
  <c r="A2091" i="17"/>
  <c r="A2090" i="17"/>
  <c r="D2064" i="17"/>
  <c r="F2064" i="17" s="1"/>
  <c r="F2062" i="17"/>
  <c r="F2058" i="17"/>
  <c r="D2058" i="17"/>
  <c r="F2056" i="17"/>
  <c r="F2054" i="17"/>
  <c r="F2052" i="17"/>
  <c r="F2048" i="17"/>
  <c r="F2046" i="17"/>
  <c r="A2038" i="17"/>
  <c r="A2037" i="17"/>
  <c r="F2032" i="17"/>
  <c r="F2028" i="17"/>
  <c r="F2026" i="17"/>
  <c r="F2024" i="17"/>
  <c r="F2022" i="17"/>
  <c r="F2020" i="17"/>
  <c r="F2016" i="17"/>
  <c r="F2014" i="17"/>
  <c r="F2010" i="17"/>
  <c r="F2006" i="17"/>
  <c r="F2002" i="17"/>
  <c r="F1998" i="17"/>
  <c r="F1992" i="17"/>
  <c r="F1990" i="17"/>
  <c r="F1988" i="17"/>
  <c r="A1978" i="17"/>
  <c r="A1977" i="17"/>
  <c r="F1971" i="17"/>
  <c r="F1967" i="17"/>
  <c r="F1963" i="17"/>
  <c r="F1957" i="17"/>
  <c r="F1955" i="17"/>
  <c r="F1951" i="17"/>
  <c r="F1947" i="17"/>
  <c r="F1943" i="17"/>
  <c r="F1941" i="17"/>
  <c r="F1935" i="17"/>
  <c r="F1931" i="17"/>
  <c r="F1976" i="17" s="1"/>
  <c r="F1984" i="17" s="1"/>
  <c r="F2036" i="17" s="1"/>
  <c r="F2044" i="17" s="1"/>
  <c r="F2089" i="17" s="1"/>
  <c r="F3222" i="17" s="1"/>
  <c r="A1921" i="17"/>
  <c r="A1920" i="17"/>
  <c r="F1888" i="17"/>
  <c r="F1886" i="17"/>
  <c r="F1884" i="17"/>
  <c r="F1882" i="17"/>
  <c r="F1878" i="17"/>
  <c r="F1876" i="17"/>
  <c r="F1874" i="17"/>
  <c r="F1870" i="17"/>
  <c r="F1862" i="17"/>
  <c r="D1864" i="17" s="1"/>
  <c r="F1864" i="17" s="1"/>
  <c r="F1919" i="17" s="1"/>
  <c r="F3221" i="17" s="1"/>
  <c r="A1852" i="17"/>
  <c r="A1851" i="17"/>
  <c r="F1846" i="17"/>
  <c r="F1844" i="17"/>
  <c r="F1840" i="17"/>
  <c r="F1838" i="17"/>
  <c r="F1836" i="17"/>
  <c r="F1828" i="17"/>
  <c r="F1826" i="17"/>
  <c r="F1822" i="17"/>
  <c r="F1820" i="17"/>
  <c r="F1816" i="17"/>
  <c r="F1814" i="17"/>
  <c r="F1809" i="17"/>
  <c r="F1807" i="17"/>
  <c r="F1805" i="17"/>
  <c r="F1801" i="17"/>
  <c r="F1799" i="17"/>
  <c r="F1850" i="17" s="1"/>
  <c r="F3220" i="17" s="1"/>
  <c r="A1787" i="17"/>
  <c r="A1786" i="17"/>
  <c r="F1777" i="17"/>
  <c r="F1775" i="17"/>
  <c r="F1771" i="17"/>
  <c r="F1769" i="17"/>
  <c r="F1765" i="17"/>
  <c r="F1763" i="17"/>
  <c r="F1757" i="17"/>
  <c r="D1757" i="17"/>
  <c r="F1755" i="17"/>
  <c r="F1749" i="17"/>
  <c r="D1751" i="17" s="1"/>
  <c r="F1751" i="17" s="1"/>
  <c r="F1745" i="17"/>
  <c r="F1743" i="17"/>
  <c r="F1741" i="17"/>
  <c r="F1739" i="17"/>
  <c r="F1737" i="17"/>
  <c r="F1735" i="17"/>
  <c r="A1727" i="17"/>
  <c r="A1726" i="17"/>
  <c r="F1718" i="17"/>
  <c r="F1716" i="17"/>
  <c r="F1714" i="17"/>
  <c r="F1712" i="17"/>
  <c r="F1710" i="17"/>
  <c r="F1706" i="17"/>
  <c r="F1704" i="17"/>
  <c r="F1702" i="17"/>
  <c r="F1698" i="17"/>
  <c r="F1696" i="17"/>
  <c r="F1694" i="17"/>
  <c r="F1690" i="17"/>
  <c r="F1688" i="17"/>
  <c r="F1686" i="17"/>
  <c r="F1684" i="17"/>
  <c r="F1682" i="17"/>
  <c r="F1678" i="17"/>
  <c r="A1667" i="17"/>
  <c r="A1666" i="17"/>
  <c r="F1655" i="17"/>
  <c r="F1653" i="17"/>
  <c r="F1647" i="17"/>
  <c r="F1645" i="17"/>
  <c r="F1643" i="17"/>
  <c r="F1639" i="17"/>
  <c r="F1637" i="17"/>
  <c r="F1635" i="17"/>
  <c r="F1631" i="17"/>
  <c r="F1629" i="17"/>
  <c r="F1627" i="17"/>
  <c r="F1623" i="17"/>
  <c r="F1621" i="17"/>
  <c r="F1619" i="17"/>
  <c r="F1612" i="17"/>
  <c r="F1610" i="17"/>
  <c r="F1608" i="17"/>
  <c r="F1665" i="17" s="1"/>
  <c r="F1673" i="17" s="1"/>
  <c r="F1725" i="17" s="1"/>
  <c r="F1733" i="17" s="1"/>
  <c r="F1785" i="17" s="1"/>
  <c r="F3219" i="17" s="1"/>
  <c r="A1598" i="17"/>
  <c r="A1597" i="17"/>
  <c r="F1595" i="17"/>
  <c r="F3218" i="17" s="1"/>
  <c r="F1593" i="17"/>
  <c r="F1591" i="17"/>
  <c r="F1587" i="17"/>
  <c r="F1585" i="17"/>
  <c r="A1579" i="17"/>
  <c r="A1578" i="17"/>
  <c r="F1550" i="17"/>
  <c r="F1548" i="17"/>
  <c r="F1546" i="17"/>
  <c r="F1542" i="17"/>
  <c r="F1538" i="17"/>
  <c r="F1536" i="17"/>
  <c r="F1534" i="17"/>
  <c r="F1530" i="17"/>
  <c r="F1577" i="17" s="1"/>
  <c r="F3217" i="17" s="1"/>
  <c r="A1520" i="17"/>
  <c r="A1519" i="17"/>
  <c r="F1507" i="17"/>
  <c r="F1505" i="17"/>
  <c r="F1501" i="17"/>
  <c r="F1497" i="17"/>
  <c r="F1493" i="17"/>
  <c r="F1489" i="17"/>
  <c r="F1485" i="17"/>
  <c r="F1481" i="17"/>
  <c r="F1518" i="17" s="1"/>
  <c r="F3216" i="17" s="1"/>
  <c r="A1469" i="17"/>
  <c r="A1468" i="17"/>
  <c r="F1449" i="17"/>
  <c r="F1448" i="17"/>
  <c r="F1445" i="17"/>
  <c r="F1442" i="17"/>
  <c r="F1438" i="17"/>
  <c r="D1440" i="17" s="1"/>
  <c r="F1440" i="17" s="1"/>
  <c r="A1426" i="17"/>
  <c r="A1425" i="17"/>
  <c r="F1413" i="17"/>
  <c r="F1411" i="17"/>
  <c r="F1409" i="17"/>
  <c r="F1407" i="17"/>
  <c r="F1405" i="17"/>
  <c r="F1401" i="17"/>
  <c r="F1399" i="17"/>
  <c r="F1397" i="17"/>
  <c r="F1395" i="17"/>
  <c r="F1393" i="17"/>
  <c r="F1389" i="17"/>
  <c r="F1387" i="17"/>
  <c r="F1385" i="17"/>
  <c r="F1383" i="17"/>
  <c r="F1381" i="17"/>
  <c r="F1377" i="17"/>
  <c r="F1424" i="17" s="1"/>
  <c r="F1432" i="17" s="1"/>
  <c r="F1375" i="17"/>
  <c r="A1365" i="17"/>
  <c r="A1364" i="17"/>
  <c r="F1331" i="17"/>
  <c r="F1329" i="17"/>
  <c r="F1327" i="17"/>
  <c r="F1323" i="17"/>
  <c r="F1321" i="17"/>
  <c r="F1317" i="17"/>
  <c r="F1315" i="17"/>
  <c r="F1313" i="17"/>
  <c r="A1303" i="17"/>
  <c r="A1302" i="17"/>
  <c r="F1290" i="17"/>
  <c r="F1288" i="17"/>
  <c r="F1286" i="17"/>
  <c r="F1284" i="17"/>
  <c r="F1280" i="17"/>
  <c r="F1278" i="17"/>
  <c r="F1274" i="17"/>
  <c r="F1272" i="17"/>
  <c r="F1270" i="17"/>
  <c r="F1268" i="17"/>
  <c r="F1266" i="17"/>
  <c r="F1262" i="17"/>
  <c r="F1260" i="17"/>
  <c r="F1256" i="17"/>
  <c r="F1254" i="17"/>
  <c r="F1301" i="17" s="1"/>
  <c r="F1309" i="17" s="1"/>
  <c r="F1363" i="17" s="1"/>
  <c r="F3214" i="17" s="1"/>
  <c r="A1242" i="17"/>
  <c r="A1241" i="17"/>
  <c r="F1202" i="17"/>
  <c r="F1200" i="17"/>
  <c r="F1198" i="17"/>
  <c r="F1196" i="17"/>
  <c r="F1194" i="17"/>
  <c r="F1240" i="17" s="1"/>
  <c r="F3213" i="17" s="1"/>
  <c r="A1182" i="17"/>
  <c r="A1181" i="17"/>
  <c r="F1136" i="17"/>
  <c r="F1134" i="17"/>
  <c r="F1132" i="17"/>
  <c r="F1130" i="17"/>
  <c r="F1128" i="17"/>
  <c r="F1180" i="17" s="1"/>
  <c r="F3212" i="17" s="1"/>
  <c r="A1120" i="17"/>
  <c r="A1119" i="17"/>
  <c r="F1093" i="17"/>
  <c r="F1089" i="17"/>
  <c r="F1087" i="17"/>
  <c r="F1085" i="17"/>
  <c r="F1083" i="17"/>
  <c r="F1081" i="17"/>
  <c r="F1079" i="17"/>
  <c r="F1075" i="17"/>
  <c r="F1073" i="17"/>
  <c r="F1118" i="17" s="1"/>
  <c r="F3211" i="17" s="1"/>
  <c r="A1063" i="17"/>
  <c r="A1062" i="17"/>
  <c r="F1045" i="17"/>
  <c r="F1043" i="17"/>
  <c r="F1041" i="17"/>
  <c r="F1039" i="17"/>
  <c r="F1061" i="17" s="1"/>
  <c r="F3210" i="17" s="1"/>
  <c r="A1027" i="17"/>
  <c r="A1026" i="17"/>
  <c r="D981" i="17"/>
  <c r="F981" i="17" s="1"/>
  <c r="F1025" i="17" s="1"/>
  <c r="F3209" i="17" s="1"/>
  <c r="F979" i="17"/>
  <c r="A969" i="17"/>
  <c r="A968" i="17"/>
  <c r="F964" i="17"/>
  <c r="F962" i="17"/>
  <c r="F960" i="17"/>
  <c r="F958" i="17"/>
  <c r="F956" i="17"/>
  <c r="F952" i="17"/>
  <c r="F950" i="17"/>
  <c r="F948" i="17"/>
  <c r="F946" i="17"/>
  <c r="F942" i="17"/>
  <c r="F940" i="17"/>
  <c r="F934" i="17"/>
  <c r="F930" i="17"/>
  <c r="F926" i="17"/>
  <c r="F920" i="17"/>
  <c r="F918" i="17"/>
  <c r="F916" i="17"/>
  <c r="F967" i="17" s="1"/>
  <c r="F3208" i="17" s="1"/>
  <c r="A906" i="17"/>
  <c r="A905" i="17"/>
  <c r="F894" i="17"/>
  <c r="F890" i="17"/>
  <c r="F888" i="17"/>
  <c r="F886" i="17"/>
  <c r="F884" i="17"/>
  <c r="F880" i="17"/>
  <c r="F878" i="17"/>
  <c r="F876" i="17"/>
  <c r="F904" i="17" s="1"/>
  <c r="F3207" i="17" s="1"/>
  <c r="F870" i="17"/>
  <c r="F868" i="17"/>
  <c r="F864" i="17"/>
  <c r="F862" i="17"/>
  <c r="A852" i="17"/>
  <c r="A851" i="17"/>
  <c r="F822" i="17"/>
  <c r="D822" i="17"/>
  <c r="F820" i="17"/>
  <c r="F850" i="17" s="1"/>
  <c r="F3206" i="17" s="1"/>
  <c r="A811" i="17"/>
  <c r="A810" i="17"/>
  <c r="F777" i="17"/>
  <c r="F773" i="17"/>
  <c r="F769" i="17"/>
  <c r="F809" i="17" s="1"/>
  <c r="F3205" i="17" s="1"/>
  <c r="A759" i="17"/>
  <c r="A758" i="17"/>
  <c r="F752" i="17"/>
  <c r="D752" i="17"/>
  <c r="F750" i="17"/>
  <c r="F757" i="17" s="1"/>
  <c r="F3204" i="17" s="1"/>
  <c r="A743" i="17"/>
  <c r="A742" i="17"/>
  <c r="F738" i="17"/>
  <c r="D738" i="17"/>
  <c r="F736" i="17"/>
  <c r="F732" i="17"/>
  <c r="F730" i="17"/>
  <c r="F726" i="17"/>
  <c r="F724" i="17"/>
  <c r="F711" i="17"/>
  <c r="F709" i="17"/>
  <c r="F707" i="17"/>
  <c r="F705" i="17"/>
  <c r="F701" i="17"/>
  <c r="F699" i="17"/>
  <c r="F697" i="17"/>
  <c r="F693" i="17"/>
  <c r="F691" i="17"/>
  <c r="F741" i="17" s="1"/>
  <c r="F3203" i="17" s="1"/>
  <c r="F689" i="17"/>
  <c r="F687" i="17"/>
  <c r="A677" i="17"/>
  <c r="A676" i="17"/>
  <c r="F636" i="17"/>
  <c r="F634" i="17"/>
  <c r="F628" i="17"/>
  <c r="F626" i="17"/>
  <c r="A616" i="17"/>
  <c r="A615" i="17"/>
  <c r="F600" i="17"/>
  <c r="F598" i="17"/>
  <c r="F596" i="17"/>
  <c r="F590" i="17"/>
  <c r="F588" i="17"/>
  <c r="F586" i="17"/>
  <c r="F584" i="17"/>
  <c r="F582" i="17"/>
  <c r="F580" i="17"/>
  <c r="F576" i="17"/>
  <c r="F614" i="17" s="1"/>
  <c r="F622" i="17" s="1"/>
  <c r="F675" i="17" s="1"/>
  <c r="F3202" i="17" s="1"/>
  <c r="F574" i="17"/>
  <c r="F572" i="17"/>
  <c r="F568" i="17"/>
  <c r="A556" i="17"/>
  <c r="A555" i="17"/>
  <c r="F529" i="17"/>
  <c r="F527" i="17"/>
  <c r="F525" i="17"/>
  <c r="F518" i="17"/>
  <c r="F516" i="17"/>
  <c r="F514" i="17"/>
  <c r="F508" i="17"/>
  <c r="F504" i="17"/>
  <c r="F554" i="17" s="1"/>
  <c r="F3201" i="17" s="1"/>
  <c r="F502" i="17"/>
  <c r="A492" i="17"/>
  <c r="A491" i="17"/>
  <c r="F484" i="17"/>
  <c r="F482" i="17"/>
  <c r="D480" i="17"/>
  <c r="F480" i="17" s="1"/>
  <c r="F478" i="17"/>
  <c r="F474" i="17"/>
  <c r="F456" i="17"/>
  <c r="F454" i="17"/>
  <c r="F452" i="17"/>
  <c r="F448" i="17"/>
  <c r="F446" i="17"/>
  <c r="F444" i="17"/>
  <c r="F440" i="17"/>
  <c r="F438" i="17"/>
  <c r="A430" i="17"/>
  <c r="A429" i="17"/>
  <c r="F425" i="17"/>
  <c r="F419" i="17"/>
  <c r="F417" i="17"/>
  <c r="F413" i="17"/>
  <c r="F411" i="17"/>
  <c r="F409" i="17"/>
  <c r="F405" i="17"/>
  <c r="F403" i="17"/>
  <c r="F401" i="17"/>
  <c r="F395" i="17"/>
  <c r="F393" i="17"/>
  <c r="F391" i="17"/>
  <c r="F387" i="17"/>
  <c r="F385" i="17"/>
  <c r="F383" i="17"/>
  <c r="F381" i="17"/>
  <c r="A371" i="17"/>
  <c r="A370" i="17"/>
  <c r="F354" i="17"/>
  <c r="F352" i="17"/>
  <c r="F350" i="17"/>
  <c r="F348" i="17"/>
  <c r="F342" i="17"/>
  <c r="F340" i="17"/>
  <c r="F338" i="17"/>
  <c r="F336" i="17"/>
  <c r="F369" i="17" s="1"/>
  <c r="F377" i="17" s="1"/>
  <c r="F428" i="17" s="1"/>
  <c r="F436" i="17" s="1"/>
  <c r="F490" i="17" s="1"/>
  <c r="F3200" i="17" s="1"/>
  <c r="F334" i="17"/>
  <c r="F332" i="17"/>
  <c r="F330" i="17"/>
  <c r="F326" i="17"/>
  <c r="F324" i="17"/>
  <c r="F322" i="17"/>
  <c r="A312" i="17"/>
  <c r="A311" i="17"/>
  <c r="F310" i="17"/>
  <c r="F3193" i="17" s="1"/>
  <c r="F278" i="17"/>
  <c r="A268" i="17"/>
  <c r="A267" i="17"/>
  <c r="F262" i="17"/>
  <c r="F260" i="17"/>
  <c r="F258" i="17"/>
  <c r="F256" i="17"/>
  <c r="F252" i="17"/>
  <c r="F250" i="17"/>
  <c r="F248" i="17"/>
  <c r="F244" i="17"/>
  <c r="F242" i="17"/>
  <c r="F240" i="17"/>
  <c r="F238" i="17"/>
  <c r="F234" i="17"/>
  <c r="F232" i="17"/>
  <c r="F230" i="17"/>
  <c r="F226" i="17"/>
  <c r="F224" i="17"/>
  <c r="F220" i="17"/>
  <c r="F266" i="17" s="1"/>
  <c r="F3199" i="17" s="1"/>
  <c r="A210" i="17"/>
  <c r="A209" i="17"/>
  <c r="F208" i="17"/>
  <c r="F3192" i="17" s="1"/>
  <c r="F196" i="17"/>
  <c r="F194" i="17"/>
  <c r="A186" i="17"/>
  <c r="A185" i="17"/>
  <c r="D179" i="17"/>
  <c r="F179" i="17" s="1"/>
  <c r="F177" i="17"/>
  <c r="F171" i="17"/>
  <c r="F169" i="17"/>
  <c r="F167" i="17"/>
  <c r="F165" i="17"/>
  <c r="D173" i="17" s="1"/>
  <c r="F173" i="17" s="1"/>
  <c r="F163" i="17"/>
  <c r="F159" i="17"/>
  <c r="A151" i="17"/>
  <c r="A150" i="17"/>
  <c r="F139" i="17"/>
  <c r="D137" i="17"/>
  <c r="F137" i="17" s="1"/>
  <c r="F135" i="17"/>
  <c r="F133" i="17"/>
  <c r="F127" i="17"/>
  <c r="F121" i="17"/>
  <c r="D123" i="17" s="1"/>
  <c r="F123" i="17" s="1"/>
  <c r="D117" i="17"/>
  <c r="F117" i="17" s="1"/>
  <c r="F115" i="17"/>
  <c r="F109" i="17"/>
  <c r="D111" i="17" s="1"/>
  <c r="F111" i="17" s="1"/>
  <c r="F105" i="17"/>
  <c r="F103" i="17"/>
  <c r="A93" i="17"/>
  <c r="A92" i="17"/>
  <c r="F60" i="17"/>
  <c r="D62" i="17" s="1"/>
  <c r="F62" i="17" s="1"/>
  <c r="F56" i="17"/>
  <c r="A46" i="17"/>
  <c r="A45" i="17"/>
  <c r="F33" i="17"/>
  <c r="F31" i="17"/>
  <c r="F29" i="17"/>
  <c r="F23" i="17"/>
  <c r="F21" i="17"/>
  <c r="F19" i="17"/>
  <c r="F17" i="17"/>
  <c r="F13" i="17"/>
  <c r="F44" i="17" s="1"/>
  <c r="F52" i="17" s="1"/>
  <c r="F91" i="17" s="1"/>
  <c r="F3191" i="17" s="1"/>
  <c r="F11" i="17"/>
  <c r="A3185" i="16"/>
  <c r="A3184" i="16"/>
  <c r="A3166" i="16"/>
  <c r="A3165" i="16"/>
  <c r="F3159" i="16"/>
  <c r="D3161" i="16" s="1"/>
  <c r="F3161" i="16" s="1"/>
  <c r="F3153" i="16"/>
  <c r="D3155" i="16" s="1"/>
  <c r="F3155" i="16" s="1"/>
  <c r="F3149" i="16"/>
  <c r="F3147" i="16"/>
  <c r="F3145" i="16"/>
  <c r="F3143" i="16"/>
  <c r="F3141" i="16"/>
  <c r="F3139" i="16"/>
  <c r="D3133" i="16"/>
  <c r="F3133" i="16" s="1"/>
  <c r="F3131" i="16"/>
  <c r="A3121" i="16"/>
  <c r="A3120" i="16"/>
  <c r="F3116" i="16"/>
  <c r="F3114" i="16"/>
  <c r="F3112" i="16"/>
  <c r="F3110" i="16"/>
  <c r="F3108" i="16"/>
  <c r="F3106" i="16"/>
  <c r="F3104" i="16"/>
  <c r="F3102" i="16"/>
  <c r="F3100" i="16"/>
  <c r="F3098" i="16"/>
  <c r="F3096" i="16"/>
  <c r="F3092" i="16"/>
  <c r="F3090" i="16"/>
  <c r="F3088" i="16"/>
  <c r="F3086" i="16"/>
  <c r="F3084" i="16"/>
  <c r="F3082" i="16"/>
  <c r="F3080" i="16"/>
  <c r="F3078" i="16"/>
  <c r="F3076" i="16"/>
  <c r="F3074" i="16"/>
  <c r="F3072" i="16"/>
  <c r="A3064" i="16"/>
  <c r="A3063" i="16"/>
  <c r="F3056" i="16"/>
  <c r="F3054" i="16"/>
  <c r="F3052" i="16"/>
  <c r="F3050" i="16"/>
  <c r="F3044" i="16"/>
  <c r="F3042" i="16"/>
  <c r="F3040" i="16"/>
  <c r="F3038" i="16"/>
  <c r="F3036" i="16"/>
  <c r="F3032" i="16"/>
  <c r="F3030" i="16"/>
  <c r="F3028" i="16"/>
  <c r="F3026" i="16"/>
  <c r="F3024" i="16"/>
  <c r="F3018" i="16"/>
  <c r="F3016" i="16"/>
  <c r="F3014" i="16"/>
  <c r="F3062" i="16" s="1"/>
  <c r="F3070" i="16" s="1"/>
  <c r="F3119" i="16" s="1"/>
  <c r="F3127" i="16" s="1"/>
  <c r="F3012" i="16"/>
  <c r="F3010" i="16"/>
  <c r="A3000" i="16"/>
  <c r="A2999" i="16"/>
  <c r="F2947" i="16"/>
  <c r="A2937" i="16"/>
  <c r="A2936" i="16"/>
  <c r="F2894" i="16"/>
  <c r="D2896" i="16" s="1"/>
  <c r="F2896" i="16" s="1"/>
  <c r="F2890" i="16"/>
  <c r="F2888" i="16"/>
  <c r="F2886" i="16"/>
  <c r="F2884" i="16"/>
  <c r="F2935" i="16" s="1"/>
  <c r="F3195" i="16" s="1"/>
  <c r="A2874" i="16"/>
  <c r="A2873" i="16"/>
  <c r="F2824" i="16"/>
  <c r="F2822" i="16"/>
  <c r="F2820" i="16"/>
  <c r="F2872" i="16" s="1"/>
  <c r="F3194" i="16" s="1"/>
  <c r="A2810" i="16"/>
  <c r="A2809" i="16"/>
  <c r="F2800" i="16"/>
  <c r="F2798" i="16"/>
  <c r="F2794" i="16"/>
  <c r="D2796" i="16" s="1"/>
  <c r="F2796" i="16" s="1"/>
  <c r="F2790" i="16"/>
  <c r="F2788" i="16"/>
  <c r="F2778" i="16"/>
  <c r="F2776" i="16"/>
  <c r="F2774" i="16"/>
  <c r="A2764" i="16"/>
  <c r="A2763" i="16"/>
  <c r="F2729" i="16"/>
  <c r="F2725" i="16"/>
  <c r="F2723" i="16"/>
  <c r="F2719" i="16"/>
  <c r="A2707" i="16"/>
  <c r="A2706" i="16"/>
  <c r="F2705" i="16"/>
  <c r="F2713" i="16" s="1"/>
  <c r="F2762" i="16" s="1"/>
  <c r="F3229" i="16" s="1"/>
  <c r="F2702" i="16"/>
  <c r="F2700" i="16"/>
  <c r="F2698" i="16"/>
  <c r="F2696" i="16"/>
  <c r="F2694" i="16"/>
  <c r="F2690" i="16"/>
  <c r="A2684" i="16"/>
  <c r="A2683" i="16"/>
  <c r="F2682" i="16"/>
  <c r="A2674" i="16"/>
  <c r="A2673" i="16"/>
  <c r="F2638" i="16"/>
  <c r="F2637" i="16"/>
  <c r="F2634" i="16"/>
  <c r="F2632" i="16"/>
  <c r="A2622" i="16"/>
  <c r="A2621" i="16"/>
  <c r="F2616" i="16"/>
  <c r="F2614" i="16"/>
  <c r="F2612" i="16"/>
  <c r="F2610" i="16"/>
  <c r="F2608" i="16"/>
  <c r="F2604" i="16"/>
  <c r="F2600" i="16"/>
  <c r="F2620" i="16" s="1"/>
  <c r="F2628" i="16" s="1"/>
  <c r="F2672" i="16" s="1"/>
  <c r="F3228" i="16" s="1"/>
  <c r="A2589" i="16"/>
  <c r="A2588" i="16"/>
  <c r="A2530" i="16"/>
  <c r="A2529" i="16"/>
  <c r="F2516" i="16"/>
  <c r="F2512" i="16"/>
  <c r="F2510" i="16"/>
  <c r="F2506" i="16"/>
  <c r="F2504" i="16"/>
  <c r="F2500" i="16"/>
  <c r="F2498" i="16"/>
  <c r="F2494" i="16"/>
  <c r="F2488" i="16"/>
  <c r="F2484" i="16"/>
  <c r="F2478" i="16"/>
  <c r="F2474" i="16"/>
  <c r="F2468" i="16"/>
  <c r="F2464" i="16"/>
  <c r="F2458" i="16"/>
  <c r="F2454" i="16"/>
  <c r="F2528" i="16" s="1"/>
  <c r="F2536" i="16" s="1"/>
  <c r="F2587" i="16" s="1"/>
  <c r="F3227" i="16" s="1"/>
  <c r="A2442" i="16"/>
  <c r="A2441" i="16"/>
  <c r="F2410" i="16"/>
  <c r="F2408" i="16"/>
  <c r="F2406" i="16"/>
  <c r="F2404" i="16"/>
  <c r="F2402" i="16"/>
  <c r="F2398" i="16"/>
  <c r="F2396" i="16"/>
  <c r="F2394" i="16"/>
  <c r="F2440" i="16" s="1"/>
  <c r="F3226" i="16" s="1"/>
  <c r="A2384" i="16"/>
  <c r="A2383" i="16"/>
  <c r="F2341" i="16"/>
  <c r="F2339" i="16"/>
  <c r="F2333" i="16"/>
  <c r="F2331" i="16"/>
  <c r="A2323" i="16"/>
  <c r="A2322" i="16"/>
  <c r="F2321" i="16"/>
  <c r="F2329" i="16" s="1"/>
  <c r="F2382" i="16" s="1"/>
  <c r="F3225" i="16" s="1"/>
  <c r="F2317" i="16"/>
  <c r="F2315" i="16"/>
  <c r="F2313" i="16"/>
  <c r="F2309" i="16"/>
  <c r="F2307" i="16"/>
  <c r="F2303" i="16"/>
  <c r="F2301" i="16"/>
  <c r="F2277" i="16"/>
  <c r="F2275" i="16"/>
  <c r="A2263" i="16"/>
  <c r="A2262" i="16"/>
  <c r="F2211" i="16"/>
  <c r="A2201" i="16"/>
  <c r="A2200" i="16"/>
  <c r="F2175" i="16"/>
  <c r="D2175" i="16"/>
  <c r="F2173" i="16"/>
  <c r="F2169" i="16"/>
  <c r="F2167" i="16"/>
  <c r="F2165" i="16"/>
  <c r="F2163" i="16"/>
  <c r="F2161" i="16"/>
  <c r="F2159" i="16"/>
  <c r="F2155" i="16"/>
  <c r="F2153" i="16"/>
  <c r="F2151" i="16"/>
  <c r="F2147" i="16"/>
  <c r="F2145" i="16"/>
  <c r="F2143" i="16"/>
  <c r="F2141" i="16"/>
  <c r="F2139" i="16"/>
  <c r="F2133" i="16"/>
  <c r="F2131" i="16"/>
  <c r="F2129" i="16"/>
  <c r="F2127" i="16"/>
  <c r="F2125" i="16"/>
  <c r="F2123" i="16"/>
  <c r="F2119" i="16"/>
  <c r="F2117" i="16"/>
  <c r="F2115" i="16"/>
  <c r="F2111" i="16"/>
  <c r="F2109" i="16"/>
  <c r="F2107" i="16"/>
  <c r="F2105" i="16"/>
  <c r="F2199" i="16" s="1"/>
  <c r="F3223" i="16" s="1"/>
  <c r="F2103" i="16"/>
  <c r="A2091" i="16"/>
  <c r="A2090" i="16"/>
  <c r="D2064" i="16"/>
  <c r="F2064" i="16" s="1"/>
  <c r="F2062" i="16"/>
  <c r="F2058" i="16"/>
  <c r="D2058" i="16"/>
  <c r="F2056" i="16"/>
  <c r="F2054" i="16"/>
  <c r="F2052" i="16"/>
  <c r="F2048" i="16"/>
  <c r="F2046" i="16"/>
  <c r="A2038" i="16"/>
  <c r="A2037" i="16"/>
  <c r="F2032" i="16"/>
  <c r="F2028" i="16"/>
  <c r="F2026" i="16"/>
  <c r="F2024" i="16"/>
  <c r="F2022" i="16"/>
  <c r="F2020" i="16"/>
  <c r="F2016" i="16"/>
  <c r="F2014" i="16"/>
  <c r="F2010" i="16"/>
  <c r="F2006" i="16"/>
  <c r="F2002" i="16"/>
  <c r="F1998" i="16"/>
  <c r="F1992" i="16"/>
  <c r="F1990" i="16"/>
  <c r="F1988" i="16"/>
  <c r="A1978" i="16"/>
  <c r="A1977" i="16"/>
  <c r="F1971" i="16"/>
  <c r="F1967" i="16"/>
  <c r="F1963" i="16"/>
  <c r="F1957" i="16"/>
  <c r="F1955" i="16"/>
  <c r="F1951" i="16"/>
  <c r="F1947" i="16"/>
  <c r="F1943" i="16"/>
  <c r="F1941" i="16"/>
  <c r="F1935" i="16"/>
  <c r="F1931" i="16"/>
  <c r="F1976" i="16" s="1"/>
  <c r="F1984" i="16" s="1"/>
  <c r="F2036" i="16" s="1"/>
  <c r="F2044" i="16" s="1"/>
  <c r="F2089" i="16" s="1"/>
  <c r="F3222" i="16" s="1"/>
  <c r="A1921" i="16"/>
  <c r="A1920" i="16"/>
  <c r="F1888" i="16"/>
  <c r="F1886" i="16"/>
  <c r="F1884" i="16"/>
  <c r="F1882" i="16"/>
  <c r="F1878" i="16"/>
  <c r="F1876" i="16"/>
  <c r="F1874" i="16"/>
  <c r="F1870" i="16"/>
  <c r="F1862" i="16"/>
  <c r="A1852" i="16"/>
  <c r="A1851" i="16"/>
  <c r="F1846" i="16"/>
  <c r="F1844" i="16"/>
  <c r="F1840" i="16"/>
  <c r="F1838" i="16"/>
  <c r="F1836" i="16"/>
  <c r="F1828" i="16"/>
  <c r="F1826" i="16"/>
  <c r="F1822" i="16"/>
  <c r="F1820" i="16"/>
  <c r="F1816" i="16"/>
  <c r="F1814" i="16"/>
  <c r="F1809" i="16"/>
  <c r="F1807" i="16"/>
  <c r="F1805" i="16"/>
  <c r="F1801" i="16"/>
  <c r="F1799" i="16"/>
  <c r="F1850" i="16" s="1"/>
  <c r="F3220" i="16" s="1"/>
  <c r="A1787" i="16"/>
  <c r="A1786" i="16"/>
  <c r="F1777" i="16"/>
  <c r="F1775" i="16"/>
  <c r="F1771" i="16"/>
  <c r="F1769" i="16"/>
  <c r="F1765" i="16"/>
  <c r="F1763" i="16"/>
  <c r="F1757" i="16"/>
  <c r="D1757" i="16"/>
  <c r="F1755" i="16"/>
  <c r="F1749" i="16"/>
  <c r="D1751" i="16" s="1"/>
  <c r="F1751" i="16" s="1"/>
  <c r="F1745" i="16"/>
  <c r="F1743" i="16"/>
  <c r="F1741" i="16"/>
  <c r="F1739" i="16"/>
  <c r="F1737" i="16"/>
  <c r="F1735" i="16"/>
  <c r="A1727" i="16"/>
  <c r="A1726" i="16"/>
  <c r="F1718" i="16"/>
  <c r="F1716" i="16"/>
  <c r="F1714" i="16"/>
  <c r="F1712" i="16"/>
  <c r="F1710" i="16"/>
  <c r="F1706" i="16"/>
  <c r="F1704" i="16"/>
  <c r="F1702" i="16"/>
  <c r="F1698" i="16"/>
  <c r="F1696" i="16"/>
  <c r="F1694" i="16"/>
  <c r="F1690" i="16"/>
  <c r="F1688" i="16"/>
  <c r="F1686" i="16"/>
  <c r="F1684" i="16"/>
  <c r="F1682" i="16"/>
  <c r="F1678" i="16"/>
  <c r="A1667" i="16"/>
  <c r="A1666" i="16"/>
  <c r="F1655" i="16"/>
  <c r="F1653" i="16"/>
  <c r="F1647" i="16"/>
  <c r="F1645" i="16"/>
  <c r="F1643" i="16"/>
  <c r="F1639" i="16"/>
  <c r="F1637" i="16"/>
  <c r="F1635" i="16"/>
  <c r="F1631" i="16"/>
  <c r="F1629" i="16"/>
  <c r="F1627" i="16"/>
  <c r="F1623" i="16"/>
  <c r="F1621" i="16"/>
  <c r="F1619" i="16"/>
  <c r="F1612" i="16"/>
  <c r="F1610" i="16"/>
  <c r="F1608" i="16"/>
  <c r="F1665" i="16" s="1"/>
  <c r="F1673" i="16" s="1"/>
  <c r="F1725" i="16" s="1"/>
  <c r="F1733" i="16" s="1"/>
  <c r="F1785" i="16" s="1"/>
  <c r="F3219" i="16" s="1"/>
  <c r="A1598" i="16"/>
  <c r="A1597" i="16"/>
  <c r="F1593" i="16"/>
  <c r="F1591" i="16"/>
  <c r="F1587" i="16"/>
  <c r="F1585" i="16"/>
  <c r="F1595" i="16" s="1"/>
  <c r="F3218" i="16" s="1"/>
  <c r="A1579" i="16"/>
  <c r="A1578" i="16"/>
  <c r="F1550" i="16"/>
  <c r="F1548" i="16"/>
  <c r="F1546" i="16"/>
  <c r="F1542" i="16"/>
  <c r="F1538" i="16"/>
  <c r="F1536" i="16"/>
  <c r="F1534" i="16"/>
  <c r="F1530" i="16"/>
  <c r="F1577" i="16" s="1"/>
  <c r="F3217" i="16" s="1"/>
  <c r="A1520" i="16"/>
  <c r="A1519" i="16"/>
  <c r="F1507" i="16"/>
  <c r="F1505" i="16"/>
  <c r="F1501" i="16"/>
  <c r="F1497" i="16"/>
  <c r="F1493" i="16"/>
  <c r="F1489" i="16"/>
  <c r="F1485" i="16"/>
  <c r="F1481" i="16"/>
  <c r="F1518" i="16" s="1"/>
  <c r="F3216" i="16" s="1"/>
  <c r="A1469" i="16"/>
  <c r="A1468" i="16"/>
  <c r="F1449" i="16"/>
  <c r="F1448" i="16"/>
  <c r="F1445" i="16"/>
  <c r="F1442" i="16"/>
  <c r="F1438" i="16"/>
  <c r="D1440" i="16" s="1"/>
  <c r="F1440" i="16" s="1"/>
  <c r="A1426" i="16"/>
  <c r="A1425" i="16"/>
  <c r="F1413" i="16"/>
  <c r="F1411" i="16"/>
  <c r="F1409" i="16"/>
  <c r="F1407" i="16"/>
  <c r="F1405" i="16"/>
  <c r="F1401" i="16"/>
  <c r="F1399" i="16"/>
  <c r="F1397" i="16"/>
  <c r="F1395" i="16"/>
  <c r="F1393" i="16"/>
  <c r="F1389" i="16"/>
  <c r="F1387" i="16"/>
  <c r="F1385" i="16"/>
  <c r="F1383" i="16"/>
  <c r="F1381" i="16"/>
  <c r="F1377" i="16"/>
  <c r="F1375" i="16"/>
  <c r="F1424" i="16" s="1"/>
  <c r="F1432" i="16" s="1"/>
  <c r="A1365" i="16"/>
  <c r="A1364" i="16"/>
  <c r="F1331" i="16"/>
  <c r="F1329" i="16"/>
  <c r="F1327" i="16"/>
  <c r="F1323" i="16"/>
  <c r="F1321" i="16"/>
  <c r="F1317" i="16"/>
  <c r="F1315" i="16"/>
  <c r="F1313" i="16"/>
  <c r="A1303" i="16"/>
  <c r="A1302" i="16"/>
  <c r="F1290" i="16"/>
  <c r="F1288" i="16"/>
  <c r="F1286" i="16"/>
  <c r="F1284" i="16"/>
  <c r="F1280" i="16"/>
  <c r="F1278" i="16"/>
  <c r="F1274" i="16"/>
  <c r="F1272" i="16"/>
  <c r="F1270" i="16"/>
  <c r="F1268" i="16"/>
  <c r="F1266" i="16"/>
  <c r="F1262" i="16"/>
  <c r="F1260" i="16"/>
  <c r="F1256" i="16"/>
  <c r="F1254" i="16"/>
  <c r="F1301" i="16" s="1"/>
  <c r="F1309" i="16" s="1"/>
  <c r="F1363" i="16" s="1"/>
  <c r="F3214" i="16" s="1"/>
  <c r="A1242" i="16"/>
  <c r="A1241" i="16"/>
  <c r="F1202" i="16"/>
  <c r="F1200" i="16"/>
  <c r="F1198" i="16"/>
  <c r="F1196" i="16"/>
  <c r="F1194" i="16"/>
  <c r="F1240" i="16" s="1"/>
  <c r="F3213" i="16" s="1"/>
  <c r="A1182" i="16"/>
  <c r="A1181" i="16"/>
  <c r="F1136" i="16"/>
  <c r="F1134" i="16"/>
  <c r="F1132" i="16"/>
  <c r="F1130" i="16"/>
  <c r="F1128" i="16"/>
  <c r="F1180" i="16" s="1"/>
  <c r="F3212" i="16" s="1"/>
  <c r="A1120" i="16"/>
  <c r="A1119" i="16"/>
  <c r="F1093" i="16"/>
  <c r="F1089" i="16"/>
  <c r="F1087" i="16"/>
  <c r="F1085" i="16"/>
  <c r="F1083" i="16"/>
  <c r="F1081" i="16"/>
  <c r="F1079" i="16"/>
  <c r="F1075" i="16"/>
  <c r="F1073" i="16"/>
  <c r="F1118" i="16" s="1"/>
  <c r="F3211" i="16" s="1"/>
  <c r="A1063" i="16"/>
  <c r="A1062" i="16"/>
  <c r="F1045" i="16"/>
  <c r="F1043" i="16"/>
  <c r="F1041" i="16"/>
  <c r="F1039" i="16"/>
  <c r="F1061" i="16" s="1"/>
  <c r="F3210" i="16" s="1"/>
  <c r="A1027" i="16"/>
  <c r="A1026" i="16"/>
  <c r="D981" i="16"/>
  <c r="F981" i="16" s="1"/>
  <c r="F1025" i="16" s="1"/>
  <c r="F3209" i="16" s="1"/>
  <c r="F979" i="16"/>
  <c r="A969" i="16"/>
  <c r="A968" i="16"/>
  <c r="F964" i="16"/>
  <c r="F962" i="16"/>
  <c r="F960" i="16"/>
  <c r="F958" i="16"/>
  <c r="F956" i="16"/>
  <c r="F952" i="16"/>
  <c r="F950" i="16"/>
  <c r="F948" i="16"/>
  <c r="F946" i="16"/>
  <c r="F942" i="16"/>
  <c r="F940" i="16"/>
  <c r="F934" i="16"/>
  <c r="F930" i="16"/>
  <c r="F926" i="16"/>
  <c r="F920" i="16"/>
  <c r="F918" i="16"/>
  <c r="F916" i="16"/>
  <c r="F967" i="16" s="1"/>
  <c r="F3208" i="16" s="1"/>
  <c r="A906" i="16"/>
  <c r="A905" i="16"/>
  <c r="F894" i="16"/>
  <c r="F890" i="16"/>
  <c r="F888" i="16"/>
  <c r="F886" i="16"/>
  <c r="F884" i="16"/>
  <c r="F880" i="16"/>
  <c r="F878" i="16"/>
  <c r="F876" i="16"/>
  <c r="F904" i="16" s="1"/>
  <c r="F3207" i="16" s="1"/>
  <c r="F870" i="16"/>
  <c r="F868" i="16"/>
  <c r="F864" i="16"/>
  <c r="F862" i="16"/>
  <c r="A852" i="16"/>
  <c r="A851" i="16"/>
  <c r="F820" i="16"/>
  <c r="D822" i="16" s="1"/>
  <c r="F822" i="16" s="1"/>
  <c r="A811" i="16"/>
  <c r="A810" i="16"/>
  <c r="F777" i="16"/>
  <c r="F809" i="16" s="1"/>
  <c r="F3205" i="16" s="1"/>
  <c r="F773" i="16"/>
  <c r="F769" i="16"/>
  <c r="A759" i="16"/>
  <c r="A758" i="16"/>
  <c r="D752" i="16"/>
  <c r="F752" i="16" s="1"/>
  <c r="F750" i="16"/>
  <c r="F757" i="16" s="1"/>
  <c r="F3204" i="16" s="1"/>
  <c r="A743" i="16"/>
  <c r="A742" i="16"/>
  <c r="F738" i="16"/>
  <c r="D738" i="16"/>
  <c r="F736" i="16"/>
  <c r="F732" i="16"/>
  <c r="F730" i="16"/>
  <c r="F726" i="16"/>
  <c r="F724" i="16"/>
  <c r="F711" i="16"/>
  <c r="F709" i="16"/>
  <c r="F707" i="16"/>
  <c r="F705" i="16"/>
  <c r="F701" i="16"/>
  <c r="F699" i="16"/>
  <c r="F697" i="16"/>
  <c r="F693" i="16"/>
  <c r="F691" i="16"/>
  <c r="F689" i="16"/>
  <c r="F687" i="16"/>
  <c r="F741" i="16" s="1"/>
  <c r="F3203" i="16" s="1"/>
  <c r="A677" i="16"/>
  <c r="A676" i="16"/>
  <c r="F636" i="16"/>
  <c r="F634" i="16"/>
  <c r="F628" i="16"/>
  <c r="F626" i="16"/>
  <c r="A616" i="16"/>
  <c r="A615" i="16"/>
  <c r="F614" i="16"/>
  <c r="F622" i="16" s="1"/>
  <c r="F675" i="16" s="1"/>
  <c r="F3202" i="16" s="1"/>
  <c r="F600" i="16"/>
  <c r="F598" i="16"/>
  <c r="F596" i="16"/>
  <c r="F590" i="16"/>
  <c r="F588" i="16"/>
  <c r="F586" i="16"/>
  <c r="F584" i="16"/>
  <c r="F582" i="16"/>
  <c r="F580" i="16"/>
  <c r="F576" i="16"/>
  <c r="F574" i="16"/>
  <c r="F572" i="16"/>
  <c r="F568" i="16"/>
  <c r="A556" i="16"/>
  <c r="A555" i="16"/>
  <c r="F554" i="16"/>
  <c r="F3201" i="16" s="1"/>
  <c r="F529" i="16"/>
  <c r="F527" i="16"/>
  <c r="F525" i="16"/>
  <c r="F518" i="16"/>
  <c r="F516" i="16"/>
  <c r="F514" i="16"/>
  <c r="F508" i="16"/>
  <c r="F504" i="16"/>
  <c r="F502" i="16"/>
  <c r="A492" i="16"/>
  <c r="A491" i="16"/>
  <c r="F484" i="16"/>
  <c r="F482" i="16"/>
  <c r="D480" i="16"/>
  <c r="F480" i="16" s="1"/>
  <c r="F478" i="16"/>
  <c r="F474" i="16"/>
  <c r="F456" i="16"/>
  <c r="F454" i="16"/>
  <c r="F452" i="16"/>
  <c r="F448" i="16"/>
  <c r="F446" i="16"/>
  <c r="F444" i="16"/>
  <c r="F440" i="16"/>
  <c r="F438" i="16"/>
  <c r="A430" i="16"/>
  <c r="A429" i="16"/>
  <c r="F425" i="16"/>
  <c r="F419" i="16"/>
  <c r="F417" i="16"/>
  <c r="F413" i="16"/>
  <c r="F411" i="16"/>
  <c r="F409" i="16"/>
  <c r="F405" i="16"/>
  <c r="F403" i="16"/>
  <c r="F401" i="16"/>
  <c r="F395" i="16"/>
  <c r="F393" i="16"/>
  <c r="F391" i="16"/>
  <c r="F387" i="16"/>
  <c r="F385" i="16"/>
  <c r="F383" i="16"/>
  <c r="F381" i="16"/>
  <c r="A371" i="16"/>
  <c r="A370" i="16"/>
  <c r="F354" i="16"/>
  <c r="F352" i="16"/>
  <c r="F350" i="16"/>
  <c r="F348" i="16"/>
  <c r="F342" i="16"/>
  <c r="F340" i="16"/>
  <c r="F338" i="16"/>
  <c r="F336" i="16"/>
  <c r="F334" i="16"/>
  <c r="F332" i="16"/>
  <c r="F330" i="16"/>
  <c r="F326" i="16"/>
  <c r="F324" i="16"/>
  <c r="F322" i="16"/>
  <c r="F369" i="16" s="1"/>
  <c r="F377" i="16" s="1"/>
  <c r="F428" i="16" s="1"/>
  <c r="F436" i="16" s="1"/>
  <c r="F490" i="16" s="1"/>
  <c r="F3200" i="16" s="1"/>
  <c r="A312" i="16"/>
  <c r="A311" i="16"/>
  <c r="F278" i="16"/>
  <c r="F310" i="16" s="1"/>
  <c r="F3193" i="16" s="1"/>
  <c r="A268" i="16"/>
  <c r="A267" i="16"/>
  <c r="F262" i="16"/>
  <c r="F260" i="16"/>
  <c r="F258" i="16"/>
  <c r="F256" i="16"/>
  <c r="F252" i="16"/>
  <c r="F250" i="16"/>
  <c r="F248" i="16"/>
  <c r="F244" i="16"/>
  <c r="F242" i="16"/>
  <c r="F240" i="16"/>
  <c r="F238" i="16"/>
  <c r="F234" i="16"/>
  <c r="F232" i="16"/>
  <c r="F230" i="16"/>
  <c r="F226" i="16"/>
  <c r="F224" i="16"/>
  <c r="F220" i="16"/>
  <c r="F266" i="16" s="1"/>
  <c r="F3199" i="16" s="1"/>
  <c r="A210" i="16"/>
  <c r="A209" i="16"/>
  <c r="F208" i="16"/>
  <c r="F3192" i="16" s="1"/>
  <c r="F196" i="16"/>
  <c r="F194" i="16"/>
  <c r="A186" i="16"/>
  <c r="A185" i="16"/>
  <c r="D179" i="16"/>
  <c r="F179" i="16" s="1"/>
  <c r="F177" i="16"/>
  <c r="F171" i="16"/>
  <c r="F169" i="16"/>
  <c r="F167" i="16"/>
  <c r="F165" i="16"/>
  <c r="D173" i="16" s="1"/>
  <c r="F173" i="16" s="1"/>
  <c r="F163" i="16"/>
  <c r="F159" i="16"/>
  <c r="A151" i="16"/>
  <c r="A150" i="16"/>
  <c r="F139" i="16"/>
  <c r="D137" i="16"/>
  <c r="F137" i="16" s="1"/>
  <c r="F135" i="16"/>
  <c r="F133" i="16"/>
  <c r="F127" i="16"/>
  <c r="F121" i="16"/>
  <c r="D123" i="16" s="1"/>
  <c r="F123" i="16" s="1"/>
  <c r="D117" i="16"/>
  <c r="F117" i="16" s="1"/>
  <c r="F115" i="16"/>
  <c r="F109" i="16"/>
  <c r="D111" i="16" s="1"/>
  <c r="F111" i="16" s="1"/>
  <c r="F105" i="16"/>
  <c r="F103" i="16"/>
  <c r="F149" i="16" s="1"/>
  <c r="F157" i="16" s="1"/>
  <c r="A93" i="16"/>
  <c r="A92" i="16"/>
  <c r="F60" i="16"/>
  <c r="D62" i="16" s="1"/>
  <c r="F62" i="16" s="1"/>
  <c r="F56" i="16"/>
  <c r="A46" i="16"/>
  <c r="A45" i="16"/>
  <c r="F33" i="16"/>
  <c r="F31" i="16"/>
  <c r="F29" i="16"/>
  <c r="F23" i="16"/>
  <c r="F21" i="16"/>
  <c r="F19" i="16"/>
  <c r="F17" i="16"/>
  <c r="F13" i="16"/>
  <c r="F44" i="16" s="1"/>
  <c r="F52" i="16" s="1"/>
  <c r="F91" i="16" s="1"/>
  <c r="F3191" i="16" s="1"/>
  <c r="F11" i="16"/>
  <c r="A3185" i="15"/>
  <c r="A3184" i="15"/>
  <c r="A3166" i="15"/>
  <c r="A3165" i="15"/>
  <c r="F3159" i="15"/>
  <c r="D3161" i="15" s="1"/>
  <c r="F3161" i="15" s="1"/>
  <c r="F3153" i="15"/>
  <c r="D3155" i="15" s="1"/>
  <c r="F3155" i="15" s="1"/>
  <c r="F3149" i="15"/>
  <c r="F3147" i="15"/>
  <c r="F3145" i="15"/>
  <c r="F3143" i="15"/>
  <c r="F3141" i="15"/>
  <c r="F3139" i="15"/>
  <c r="D3133" i="15"/>
  <c r="F3133" i="15" s="1"/>
  <c r="F3131" i="15"/>
  <c r="A3121" i="15"/>
  <c r="A3120" i="15"/>
  <c r="F3116" i="15"/>
  <c r="F3114" i="15"/>
  <c r="F3112" i="15"/>
  <c r="F3110" i="15"/>
  <c r="F3108" i="15"/>
  <c r="F3106" i="15"/>
  <c r="F3104" i="15"/>
  <c r="F3102" i="15"/>
  <c r="F3100" i="15"/>
  <c r="F3098" i="15"/>
  <c r="F3096" i="15"/>
  <c r="F3092" i="15"/>
  <c r="F3090" i="15"/>
  <c r="F3088" i="15"/>
  <c r="F3086" i="15"/>
  <c r="F3084" i="15"/>
  <c r="F3082" i="15"/>
  <c r="F3080" i="15"/>
  <c r="F3078" i="15"/>
  <c r="F3076" i="15"/>
  <c r="F3074" i="15"/>
  <c r="F3072" i="15"/>
  <c r="A3064" i="15"/>
  <c r="A3063" i="15"/>
  <c r="F3056" i="15"/>
  <c r="F3054" i="15"/>
  <c r="F3052" i="15"/>
  <c r="F3050" i="15"/>
  <c r="F3044" i="15"/>
  <c r="F3042" i="15"/>
  <c r="F3040" i="15"/>
  <c r="F3038" i="15"/>
  <c r="F3036" i="15"/>
  <c r="F3032" i="15"/>
  <c r="F3030" i="15"/>
  <c r="F3028" i="15"/>
  <c r="F3026" i="15"/>
  <c r="F3024" i="15"/>
  <c r="F3018" i="15"/>
  <c r="F3016" i="15"/>
  <c r="F3014" i="15"/>
  <c r="F3012" i="15"/>
  <c r="F3010" i="15"/>
  <c r="F3062" i="15" s="1"/>
  <c r="F3070" i="15" s="1"/>
  <c r="F3119" i="15" s="1"/>
  <c r="F3127" i="15" s="1"/>
  <c r="A3000" i="15"/>
  <c r="A2999" i="15"/>
  <c r="F2947" i="15"/>
  <c r="A2937" i="15"/>
  <c r="A2936" i="15"/>
  <c r="F2894" i="15"/>
  <c r="D2896" i="15" s="1"/>
  <c r="F2896" i="15" s="1"/>
  <c r="F2890" i="15"/>
  <c r="F2888" i="15"/>
  <c r="F2886" i="15"/>
  <c r="F2884" i="15"/>
  <c r="F2935" i="15" s="1"/>
  <c r="F3195" i="15" s="1"/>
  <c r="A2874" i="15"/>
  <c r="A2873" i="15"/>
  <c r="F2824" i="15"/>
  <c r="F2822" i="15"/>
  <c r="F2820" i="15"/>
  <c r="F2872" i="15" s="1"/>
  <c r="F3194" i="15" s="1"/>
  <c r="A2810" i="15"/>
  <c r="A2809" i="15"/>
  <c r="F2800" i="15"/>
  <c r="F2798" i="15"/>
  <c r="F2794" i="15"/>
  <c r="D2796" i="15" s="1"/>
  <c r="F2796" i="15" s="1"/>
  <c r="F2790" i="15"/>
  <c r="F2788" i="15"/>
  <c r="F2778" i="15"/>
  <c r="F2776" i="15"/>
  <c r="F2774" i="15"/>
  <c r="A2764" i="15"/>
  <c r="A2763" i="15"/>
  <c r="F2729" i="15"/>
  <c r="F2725" i="15"/>
  <c r="F2723" i="15"/>
  <c r="F2719" i="15"/>
  <c r="A2707" i="15"/>
  <c r="A2706" i="15"/>
  <c r="F2702" i="15"/>
  <c r="F2700" i="15"/>
  <c r="F2698" i="15"/>
  <c r="F2696" i="15"/>
  <c r="F2694" i="15"/>
  <c r="A2684" i="15"/>
  <c r="A2683" i="15"/>
  <c r="F2682" i="15"/>
  <c r="F2690" i="15" s="1"/>
  <c r="F2705" i="15" s="1"/>
  <c r="F2713" i="15" s="1"/>
  <c r="F2762" i="15" s="1"/>
  <c r="F3229" i="15" s="1"/>
  <c r="A2674" i="15"/>
  <c r="A2673" i="15"/>
  <c r="F2638" i="15"/>
  <c r="F2637" i="15"/>
  <c r="F2634" i="15"/>
  <c r="F2632" i="15"/>
  <c r="A2622" i="15"/>
  <c r="A2621" i="15"/>
  <c r="F2616" i="15"/>
  <c r="F2614" i="15"/>
  <c r="F2612" i="15"/>
  <c r="F2610" i="15"/>
  <c r="F2608" i="15"/>
  <c r="F2604" i="15"/>
  <c r="F2600" i="15"/>
  <c r="F2620" i="15" s="1"/>
  <c r="F2628" i="15" s="1"/>
  <c r="F2672" i="15" s="1"/>
  <c r="F3228" i="15" s="1"/>
  <c r="A2589" i="15"/>
  <c r="A2588" i="15"/>
  <c r="A2530" i="15"/>
  <c r="A2529" i="15"/>
  <c r="F2516" i="15"/>
  <c r="F2512" i="15"/>
  <c r="F2510" i="15"/>
  <c r="F2506" i="15"/>
  <c r="F2504" i="15"/>
  <c r="F2500" i="15"/>
  <c r="F2498" i="15"/>
  <c r="F2494" i="15"/>
  <c r="F2488" i="15"/>
  <c r="F2484" i="15"/>
  <c r="F2478" i="15"/>
  <c r="F2474" i="15"/>
  <c r="F2468" i="15"/>
  <c r="F2464" i="15"/>
  <c r="F2458" i="15"/>
  <c r="F2454" i="15"/>
  <c r="F2528" i="15" s="1"/>
  <c r="F2536" i="15" s="1"/>
  <c r="F2587" i="15" s="1"/>
  <c r="F3227" i="15" s="1"/>
  <c r="A2442" i="15"/>
  <c r="A2441" i="15"/>
  <c r="F2410" i="15"/>
  <c r="F2408" i="15"/>
  <c r="F2406" i="15"/>
  <c r="F2404" i="15"/>
  <c r="F2402" i="15"/>
  <c r="F2398" i="15"/>
  <c r="F2396" i="15"/>
  <c r="F2394" i="15"/>
  <c r="F2440" i="15" s="1"/>
  <c r="F3226" i="15" s="1"/>
  <c r="A2384" i="15"/>
  <c r="A2383" i="15"/>
  <c r="F2341" i="15"/>
  <c r="F2339" i="15"/>
  <c r="F2333" i="15"/>
  <c r="F2331" i="15"/>
  <c r="A2323" i="15"/>
  <c r="A2322" i="15"/>
  <c r="F2317" i="15"/>
  <c r="F2315" i="15"/>
  <c r="F2313" i="15"/>
  <c r="F2309" i="15"/>
  <c r="F2307" i="15"/>
  <c r="F2303" i="15"/>
  <c r="F2301" i="15"/>
  <c r="F2277" i="15"/>
  <c r="F2275" i="15"/>
  <c r="F2321" i="15" s="1"/>
  <c r="F2329" i="15" s="1"/>
  <c r="F2382" i="15" s="1"/>
  <c r="F3225" i="15" s="1"/>
  <c r="A2263" i="15"/>
  <c r="A2262" i="15"/>
  <c r="D2213" i="15"/>
  <c r="F2213" i="15" s="1"/>
  <c r="F2211" i="15"/>
  <c r="F2261" i="15" s="1"/>
  <c r="F3224" i="15" s="1"/>
  <c r="A2201" i="15"/>
  <c r="A2200" i="15"/>
  <c r="F2173" i="15"/>
  <c r="D2175" i="15" s="1"/>
  <c r="F2175" i="15" s="1"/>
  <c r="F2199" i="15" s="1"/>
  <c r="F3223" i="15" s="1"/>
  <c r="F2169" i="15"/>
  <c r="F2167" i="15"/>
  <c r="F2165" i="15"/>
  <c r="F2163" i="15"/>
  <c r="F2161" i="15"/>
  <c r="F2159" i="15"/>
  <c r="F2155" i="15"/>
  <c r="F2153" i="15"/>
  <c r="F2151" i="15"/>
  <c r="F2147" i="15"/>
  <c r="F2145" i="15"/>
  <c r="F2143" i="15"/>
  <c r="F2141" i="15"/>
  <c r="F2139" i="15"/>
  <c r="F2133" i="15"/>
  <c r="F2131" i="15"/>
  <c r="F2129" i="15"/>
  <c r="F2127" i="15"/>
  <c r="F2125" i="15"/>
  <c r="F2123" i="15"/>
  <c r="F2119" i="15"/>
  <c r="F2117" i="15"/>
  <c r="F2115" i="15"/>
  <c r="F2111" i="15"/>
  <c r="F2109" i="15"/>
  <c r="F2107" i="15"/>
  <c r="F2105" i="15"/>
  <c r="F2103" i="15"/>
  <c r="A2091" i="15"/>
  <c r="A2090" i="15"/>
  <c r="D2064" i="15"/>
  <c r="F2064" i="15" s="1"/>
  <c r="F2062" i="15"/>
  <c r="D2058" i="15"/>
  <c r="F2058" i="15" s="1"/>
  <c r="F2056" i="15"/>
  <c r="F2054" i="15"/>
  <c r="F2052" i="15"/>
  <c r="F2048" i="15"/>
  <c r="F2046" i="15"/>
  <c r="A2038" i="15"/>
  <c r="A2037" i="15"/>
  <c r="F2032" i="15"/>
  <c r="F2028" i="15"/>
  <c r="F2026" i="15"/>
  <c r="F2024" i="15"/>
  <c r="F2022" i="15"/>
  <c r="F2020" i="15"/>
  <c r="F2016" i="15"/>
  <c r="F2014" i="15"/>
  <c r="F2010" i="15"/>
  <c r="F2006" i="15"/>
  <c r="F2002" i="15"/>
  <c r="F1998" i="15"/>
  <c r="F1992" i="15"/>
  <c r="F1990" i="15"/>
  <c r="F1988" i="15"/>
  <c r="A1978" i="15"/>
  <c r="A1977" i="15"/>
  <c r="F1971" i="15"/>
  <c r="F1967" i="15"/>
  <c r="F1963" i="15"/>
  <c r="F1957" i="15"/>
  <c r="F1955" i="15"/>
  <c r="F1951" i="15"/>
  <c r="F1947" i="15"/>
  <c r="F1943" i="15"/>
  <c r="F1941" i="15"/>
  <c r="F1935" i="15"/>
  <c r="F1931" i="15"/>
  <c r="F1976" i="15" s="1"/>
  <c r="F1984" i="15" s="1"/>
  <c r="F2036" i="15" s="1"/>
  <c r="F2044" i="15" s="1"/>
  <c r="A1921" i="15"/>
  <c r="A1920" i="15"/>
  <c r="F1888" i="15"/>
  <c r="F1886" i="15"/>
  <c r="F1884" i="15"/>
  <c r="F1882" i="15"/>
  <c r="F1878" i="15"/>
  <c r="F1876" i="15"/>
  <c r="F1874" i="15"/>
  <c r="F1870" i="15"/>
  <c r="F1862" i="15"/>
  <c r="A1852" i="15"/>
  <c r="A1851" i="15"/>
  <c r="F1846" i="15"/>
  <c r="F1844" i="15"/>
  <c r="F1840" i="15"/>
  <c r="F1838" i="15"/>
  <c r="F1836" i="15"/>
  <c r="F1828" i="15"/>
  <c r="F1826" i="15"/>
  <c r="F1822" i="15"/>
  <c r="F1820" i="15"/>
  <c r="F1816" i="15"/>
  <c r="F1814" i="15"/>
  <c r="F1809" i="15"/>
  <c r="F1807" i="15"/>
  <c r="F1805" i="15"/>
  <c r="F1801" i="15"/>
  <c r="F1799" i="15"/>
  <c r="F1850" i="15" s="1"/>
  <c r="F3220" i="15" s="1"/>
  <c r="A1787" i="15"/>
  <c r="A1786" i="15"/>
  <c r="F1777" i="15"/>
  <c r="F1775" i="15"/>
  <c r="F1771" i="15"/>
  <c r="F1769" i="15"/>
  <c r="F1765" i="15"/>
  <c r="F1763" i="15"/>
  <c r="F1755" i="15"/>
  <c r="D1757" i="15" s="1"/>
  <c r="F1757" i="15" s="1"/>
  <c r="F1749" i="15"/>
  <c r="D1751" i="15" s="1"/>
  <c r="F1751" i="15" s="1"/>
  <c r="F1745" i="15"/>
  <c r="F1743" i="15"/>
  <c r="F1741" i="15"/>
  <c r="F1739" i="15"/>
  <c r="F1737" i="15"/>
  <c r="F1735" i="15"/>
  <c r="A1727" i="15"/>
  <c r="A1726" i="15"/>
  <c r="F1718" i="15"/>
  <c r="F1716" i="15"/>
  <c r="F1714" i="15"/>
  <c r="F1712" i="15"/>
  <c r="F1710" i="15"/>
  <c r="F1706" i="15"/>
  <c r="F1704" i="15"/>
  <c r="F1702" i="15"/>
  <c r="F1698" i="15"/>
  <c r="F1696" i="15"/>
  <c r="F1694" i="15"/>
  <c r="F1690" i="15"/>
  <c r="F1688" i="15"/>
  <c r="F1686" i="15"/>
  <c r="F1684" i="15"/>
  <c r="F1682" i="15"/>
  <c r="F1678" i="15"/>
  <c r="A1667" i="15"/>
  <c r="A1666" i="15"/>
  <c r="F1655" i="15"/>
  <c r="F1653" i="15"/>
  <c r="F1647" i="15"/>
  <c r="F1645" i="15"/>
  <c r="F1643" i="15"/>
  <c r="F1639" i="15"/>
  <c r="F1637" i="15"/>
  <c r="F1635" i="15"/>
  <c r="F1631" i="15"/>
  <c r="F1629" i="15"/>
  <c r="F1627" i="15"/>
  <c r="F1623" i="15"/>
  <c r="F1621" i="15"/>
  <c r="F1619" i="15"/>
  <c r="F1612" i="15"/>
  <c r="F1610" i="15"/>
  <c r="F1608" i="15"/>
  <c r="F1665" i="15" s="1"/>
  <c r="F1673" i="15" s="1"/>
  <c r="F1725" i="15" s="1"/>
  <c r="F1733" i="15" s="1"/>
  <c r="F1785" i="15" s="1"/>
  <c r="F3219" i="15" s="1"/>
  <c r="A1598" i="15"/>
  <c r="A1597" i="15"/>
  <c r="F1593" i="15"/>
  <c r="F1591" i="15"/>
  <c r="F1587" i="15"/>
  <c r="F1585" i="15"/>
  <c r="F1595" i="15" s="1"/>
  <c r="F3218" i="15" s="1"/>
  <c r="A1579" i="15"/>
  <c r="A1578" i="15"/>
  <c r="F1550" i="15"/>
  <c r="F1548" i="15"/>
  <c r="F1546" i="15"/>
  <c r="F1542" i="15"/>
  <c r="F1538" i="15"/>
  <c r="F1536" i="15"/>
  <c r="F1534" i="15"/>
  <c r="F1530" i="15"/>
  <c r="F1577" i="15" s="1"/>
  <c r="F3217" i="15" s="1"/>
  <c r="A1520" i="15"/>
  <c r="A1519" i="15"/>
  <c r="F1507" i="15"/>
  <c r="F1505" i="15"/>
  <c r="F1501" i="15"/>
  <c r="F1497" i="15"/>
  <c r="F1493" i="15"/>
  <c r="F1489" i="15"/>
  <c r="F1485" i="15"/>
  <c r="F1481" i="15"/>
  <c r="F1518" i="15" s="1"/>
  <c r="F3216" i="15" s="1"/>
  <c r="A1469" i="15"/>
  <c r="A1468" i="15"/>
  <c r="F1449" i="15"/>
  <c r="F1448" i="15"/>
  <c r="F1445" i="15"/>
  <c r="F1442" i="15"/>
  <c r="D1440" i="15"/>
  <c r="F1440" i="15" s="1"/>
  <c r="F1438" i="15"/>
  <c r="A1426" i="15"/>
  <c r="A1425" i="15"/>
  <c r="F1413" i="15"/>
  <c r="F1411" i="15"/>
  <c r="F1409" i="15"/>
  <c r="F1407" i="15"/>
  <c r="F1405" i="15"/>
  <c r="F1401" i="15"/>
  <c r="F1399" i="15"/>
  <c r="F1397" i="15"/>
  <c r="F1395" i="15"/>
  <c r="F1393" i="15"/>
  <c r="F1389" i="15"/>
  <c r="F1387" i="15"/>
  <c r="F1385" i="15"/>
  <c r="F1383" i="15"/>
  <c r="F1381" i="15"/>
  <c r="F1377" i="15"/>
  <c r="F1375" i="15"/>
  <c r="F1424" i="15" s="1"/>
  <c r="F1432" i="15" s="1"/>
  <c r="F1467" i="15" s="1"/>
  <c r="F3215" i="15" s="1"/>
  <c r="A1365" i="15"/>
  <c r="A1364" i="15"/>
  <c r="F1331" i="15"/>
  <c r="F1329" i="15"/>
  <c r="F1327" i="15"/>
  <c r="F1323" i="15"/>
  <c r="F1321" i="15"/>
  <c r="F1317" i="15"/>
  <c r="F1315" i="15"/>
  <c r="F1313" i="15"/>
  <c r="A1303" i="15"/>
  <c r="A1302" i="15"/>
  <c r="F1290" i="15"/>
  <c r="F1288" i="15"/>
  <c r="F1286" i="15"/>
  <c r="F1284" i="15"/>
  <c r="F1280" i="15"/>
  <c r="F1278" i="15"/>
  <c r="F1274" i="15"/>
  <c r="F1272" i="15"/>
  <c r="F1270" i="15"/>
  <c r="F1268" i="15"/>
  <c r="F1266" i="15"/>
  <c r="F1262" i="15"/>
  <c r="F1260" i="15"/>
  <c r="F1256" i="15"/>
  <c r="F1254" i="15"/>
  <c r="F1301" i="15" s="1"/>
  <c r="F1309" i="15" s="1"/>
  <c r="F1363" i="15" s="1"/>
  <c r="F3214" i="15" s="1"/>
  <c r="A1242" i="15"/>
  <c r="A1241" i="15"/>
  <c r="F1202" i="15"/>
  <c r="F1200" i="15"/>
  <c r="F1198" i="15"/>
  <c r="F1196" i="15"/>
  <c r="F1194" i="15"/>
  <c r="F1240" i="15" s="1"/>
  <c r="F3213" i="15" s="1"/>
  <c r="A1182" i="15"/>
  <c r="A1181" i="15"/>
  <c r="F1136" i="15"/>
  <c r="F1134" i="15"/>
  <c r="F1132" i="15"/>
  <c r="F1130" i="15"/>
  <c r="F1128" i="15"/>
  <c r="F1180" i="15" s="1"/>
  <c r="F3212" i="15" s="1"/>
  <c r="A1120" i="15"/>
  <c r="A1119" i="15"/>
  <c r="F1093" i="15"/>
  <c r="F1089" i="15"/>
  <c r="F1087" i="15"/>
  <c r="F1085" i="15"/>
  <c r="F1083" i="15"/>
  <c r="F1081" i="15"/>
  <c r="F1079" i="15"/>
  <c r="F1075" i="15"/>
  <c r="F1073" i="15"/>
  <c r="F1118" i="15" s="1"/>
  <c r="F3211" i="15" s="1"/>
  <c r="A1063" i="15"/>
  <c r="A1062" i="15"/>
  <c r="F1045" i="15"/>
  <c r="F1061" i="15" s="1"/>
  <c r="F3210" i="15" s="1"/>
  <c r="F1043" i="15"/>
  <c r="F1041" i="15"/>
  <c r="F1039" i="15"/>
  <c r="A1027" i="15"/>
  <c r="A1026" i="15"/>
  <c r="D981" i="15"/>
  <c r="F981" i="15" s="1"/>
  <c r="F1025" i="15" s="1"/>
  <c r="F3209" i="15" s="1"/>
  <c r="F979" i="15"/>
  <c r="A969" i="15"/>
  <c r="A968" i="15"/>
  <c r="F964" i="15"/>
  <c r="F962" i="15"/>
  <c r="F960" i="15"/>
  <c r="F958" i="15"/>
  <c r="F956" i="15"/>
  <c r="F952" i="15"/>
  <c r="F950" i="15"/>
  <c r="F948" i="15"/>
  <c r="F946" i="15"/>
  <c r="F942" i="15"/>
  <c r="F940" i="15"/>
  <c r="F934" i="15"/>
  <c r="F930" i="15"/>
  <c r="F926" i="15"/>
  <c r="F920" i="15"/>
  <c r="F918" i="15"/>
  <c r="F967" i="15" s="1"/>
  <c r="F3208" i="15" s="1"/>
  <c r="F916" i="15"/>
  <c r="A906" i="15"/>
  <c r="A905" i="15"/>
  <c r="F904" i="15"/>
  <c r="F3207" i="15" s="1"/>
  <c r="F894" i="15"/>
  <c r="F890" i="15"/>
  <c r="F888" i="15"/>
  <c r="F886" i="15"/>
  <c r="F884" i="15"/>
  <c r="F880" i="15"/>
  <c r="F878" i="15"/>
  <c r="F876" i="15"/>
  <c r="F870" i="15"/>
  <c r="F868" i="15"/>
  <c r="F864" i="15"/>
  <c r="F862" i="15"/>
  <c r="A852" i="15"/>
  <c r="A851" i="15"/>
  <c r="F820" i="15"/>
  <c r="D822" i="15" s="1"/>
  <c r="F822" i="15" s="1"/>
  <c r="F850" i="15" s="1"/>
  <c r="F3206" i="15" s="1"/>
  <c r="A811" i="15"/>
  <c r="A810" i="15"/>
  <c r="F777" i="15"/>
  <c r="F773" i="15"/>
  <c r="F769" i="15"/>
  <c r="F809" i="15" s="1"/>
  <c r="F3205" i="15" s="1"/>
  <c r="A759" i="15"/>
  <c r="A758" i="15"/>
  <c r="F752" i="15"/>
  <c r="D752" i="15"/>
  <c r="F750" i="15"/>
  <c r="F757" i="15" s="1"/>
  <c r="F3204" i="15" s="1"/>
  <c r="A743" i="15"/>
  <c r="A742" i="15"/>
  <c r="F738" i="15"/>
  <c r="D738" i="15"/>
  <c r="F736" i="15"/>
  <c r="F732" i="15"/>
  <c r="F730" i="15"/>
  <c r="F726" i="15"/>
  <c r="F724" i="15"/>
  <c r="F711" i="15"/>
  <c r="F709" i="15"/>
  <c r="F707" i="15"/>
  <c r="F705" i="15"/>
  <c r="F701" i="15"/>
  <c r="F699" i="15"/>
  <c r="F697" i="15"/>
  <c r="F693" i="15"/>
  <c r="F691" i="15"/>
  <c r="F689" i="15"/>
  <c r="F687" i="15"/>
  <c r="F741" i="15" s="1"/>
  <c r="F3203" i="15" s="1"/>
  <c r="A677" i="15"/>
  <c r="A676" i="15"/>
  <c r="F636" i="15"/>
  <c r="F634" i="15"/>
  <c r="F628" i="15"/>
  <c r="F626" i="15"/>
  <c r="A616" i="15"/>
  <c r="A615" i="15"/>
  <c r="F600" i="15"/>
  <c r="F598" i="15"/>
  <c r="F596" i="15"/>
  <c r="F590" i="15"/>
  <c r="F588" i="15"/>
  <c r="F586" i="15"/>
  <c r="F584" i="15"/>
  <c r="F582" i="15"/>
  <c r="F580" i="15"/>
  <c r="F576" i="15"/>
  <c r="F614" i="15" s="1"/>
  <c r="F622" i="15" s="1"/>
  <c r="F675" i="15" s="1"/>
  <c r="F3202" i="15" s="1"/>
  <c r="F574" i="15"/>
  <c r="F572" i="15"/>
  <c r="F568" i="15"/>
  <c r="A556" i="15"/>
  <c r="A555" i="15"/>
  <c r="F529" i="15"/>
  <c r="F527" i="15"/>
  <c r="F525" i="15"/>
  <c r="F518" i="15"/>
  <c r="F516" i="15"/>
  <c r="F514" i="15"/>
  <c r="F508" i="15"/>
  <c r="F504" i="15"/>
  <c r="F502" i="15"/>
  <c r="F554" i="15" s="1"/>
  <c r="F3201" i="15" s="1"/>
  <c r="A492" i="15"/>
  <c r="A491" i="15"/>
  <c r="F484" i="15"/>
  <c r="F482" i="15"/>
  <c r="F478" i="15"/>
  <c r="D480" i="15" s="1"/>
  <c r="F480" i="15" s="1"/>
  <c r="F474" i="15"/>
  <c r="F456" i="15"/>
  <c r="F454" i="15"/>
  <c r="F452" i="15"/>
  <c r="F448" i="15"/>
  <c r="F446" i="15"/>
  <c r="F444" i="15"/>
  <c r="F440" i="15"/>
  <c r="F438" i="15"/>
  <c r="A430" i="15"/>
  <c r="A429" i="15"/>
  <c r="F425" i="15"/>
  <c r="F419" i="15"/>
  <c r="F417" i="15"/>
  <c r="F413" i="15"/>
  <c r="F411" i="15"/>
  <c r="F409" i="15"/>
  <c r="F405" i="15"/>
  <c r="F403" i="15"/>
  <c r="F401" i="15"/>
  <c r="F395" i="15"/>
  <c r="F393" i="15"/>
  <c r="F391" i="15"/>
  <c r="F387" i="15"/>
  <c r="F385" i="15"/>
  <c r="F383" i="15"/>
  <c r="F381" i="15"/>
  <c r="A371" i="15"/>
  <c r="A370" i="15"/>
  <c r="F354" i="15"/>
  <c r="F352" i="15"/>
  <c r="F350" i="15"/>
  <c r="F348" i="15"/>
  <c r="F342" i="15"/>
  <c r="F340" i="15"/>
  <c r="F338" i="15"/>
  <c r="F336" i="15"/>
  <c r="F369" i="15" s="1"/>
  <c r="F377" i="15" s="1"/>
  <c r="F428" i="15" s="1"/>
  <c r="F436" i="15" s="1"/>
  <c r="F490" i="15" s="1"/>
  <c r="F3200" i="15" s="1"/>
  <c r="F334" i="15"/>
  <c r="F332" i="15"/>
  <c r="F330" i="15"/>
  <c r="F326" i="15"/>
  <c r="F324" i="15"/>
  <c r="F322" i="15"/>
  <c r="A312" i="15"/>
  <c r="A311" i="15"/>
  <c r="F278" i="15"/>
  <c r="F310" i="15" s="1"/>
  <c r="F3193" i="15" s="1"/>
  <c r="A268" i="15"/>
  <c r="A267" i="15"/>
  <c r="F262" i="15"/>
  <c r="F260" i="15"/>
  <c r="F258" i="15"/>
  <c r="F256" i="15"/>
  <c r="F252" i="15"/>
  <c r="F250" i="15"/>
  <c r="F248" i="15"/>
  <c r="F244" i="15"/>
  <c r="F242" i="15"/>
  <c r="F240" i="15"/>
  <c r="F238" i="15"/>
  <c r="F234" i="15"/>
  <c r="F232" i="15"/>
  <c r="F230" i="15"/>
  <c r="F226" i="15"/>
  <c r="F224" i="15"/>
  <c r="F220" i="15"/>
  <c r="F266" i="15" s="1"/>
  <c r="F3199" i="15" s="1"/>
  <c r="A210" i="15"/>
  <c r="A209" i="15"/>
  <c r="F196" i="15"/>
  <c r="F194" i="15"/>
  <c r="F208" i="15" s="1"/>
  <c r="F3192" i="15" s="1"/>
  <c r="A186" i="15"/>
  <c r="A185" i="15"/>
  <c r="D179" i="15"/>
  <c r="F179" i="15" s="1"/>
  <c r="F177" i="15"/>
  <c r="F171" i="15"/>
  <c r="F169" i="15"/>
  <c r="F167" i="15"/>
  <c r="F165" i="15"/>
  <c r="D173" i="15" s="1"/>
  <c r="F173" i="15" s="1"/>
  <c r="F163" i="15"/>
  <c r="F159" i="15"/>
  <c r="A151" i="15"/>
  <c r="A150" i="15"/>
  <c r="F139" i="15"/>
  <c r="D137" i="15"/>
  <c r="F137" i="15" s="1"/>
  <c r="F135" i="15"/>
  <c r="F133" i="15"/>
  <c r="F127" i="15"/>
  <c r="F121" i="15"/>
  <c r="D123" i="15" s="1"/>
  <c r="F123" i="15" s="1"/>
  <c r="D117" i="15"/>
  <c r="F117" i="15" s="1"/>
  <c r="F115" i="15"/>
  <c r="F109" i="15"/>
  <c r="D111" i="15" s="1"/>
  <c r="F111" i="15" s="1"/>
  <c r="F105" i="15"/>
  <c r="F103" i="15"/>
  <c r="F149" i="15" s="1"/>
  <c r="F157" i="15" s="1"/>
  <c r="A93" i="15"/>
  <c r="A92" i="15"/>
  <c r="F60" i="15"/>
  <c r="D62" i="15" s="1"/>
  <c r="F62" i="15" s="1"/>
  <c r="F56" i="15"/>
  <c r="A46" i="15"/>
  <c r="A45" i="15"/>
  <c r="F33" i="15"/>
  <c r="F31" i="15"/>
  <c r="F29" i="15"/>
  <c r="F23" i="15"/>
  <c r="F21" i="15"/>
  <c r="F19" i="15"/>
  <c r="F17" i="15"/>
  <c r="F13" i="15"/>
  <c r="F11" i="15"/>
  <c r="F44" i="15" s="1"/>
  <c r="F52" i="15" s="1"/>
  <c r="F91" i="15" s="1"/>
  <c r="F3191" i="15" s="1"/>
  <c r="F1467" i="17" l="1"/>
  <c r="F3215" i="17" s="1"/>
  <c r="F149" i="17"/>
  <c r="F157" i="17" s="1"/>
  <c r="F184" i="17" s="1"/>
  <c r="F3190" i="17" s="1"/>
  <c r="F3196" i="17" s="1"/>
  <c r="F3164" i="17"/>
  <c r="F3232" i="17" s="1"/>
  <c r="D2949" i="17"/>
  <c r="F2949" i="17" s="1"/>
  <c r="F2998" i="17" s="1"/>
  <c r="F3231" i="17" s="1"/>
  <c r="F1467" i="16"/>
  <c r="F3215" i="16" s="1"/>
  <c r="F2998" i="16"/>
  <c r="F3231" i="16" s="1"/>
  <c r="F2808" i="16"/>
  <c r="F3230" i="16" s="1"/>
  <c r="F184" i="16"/>
  <c r="F3190" i="16" s="1"/>
  <c r="F3196" i="16" s="1"/>
  <c r="F3164" i="16"/>
  <c r="F3232" i="16" s="1"/>
  <c r="D2949" i="16"/>
  <c r="F2949" i="16" s="1"/>
  <c r="F850" i="16"/>
  <c r="F3206" i="16" s="1"/>
  <c r="D2213" i="16"/>
  <c r="F2213" i="16" s="1"/>
  <c r="F2261" i="16" s="1"/>
  <c r="F3224" i="16" s="1"/>
  <c r="D1864" i="16"/>
  <c r="F1864" i="16" s="1"/>
  <c r="F1919" i="16" s="1"/>
  <c r="F3221" i="16" s="1"/>
  <c r="F2089" i="15"/>
  <c r="F3222" i="15" s="1"/>
  <c r="F2808" i="15"/>
  <c r="F3230" i="15" s="1"/>
  <c r="F184" i="15"/>
  <c r="F3190" i="15" s="1"/>
  <c r="F3196" i="15" s="1"/>
  <c r="F3164" i="15"/>
  <c r="F3232" i="15" s="1"/>
  <c r="F1919" i="15"/>
  <c r="F3221" i="15" s="1"/>
  <c r="D2949" i="15"/>
  <c r="F2949" i="15" s="1"/>
  <c r="F2998" i="15" s="1"/>
  <c r="F3231" i="15" s="1"/>
  <c r="D1864" i="15"/>
  <c r="F1864" i="15" s="1"/>
  <c r="F3233" i="17" l="1"/>
  <c r="F3255" i="17" s="1"/>
  <c r="F3253" i="17"/>
  <c r="F3233" i="16"/>
  <c r="F3255" i="16" s="1"/>
  <c r="F3253" i="16"/>
  <c r="F3233" i="15"/>
  <c r="F3255" i="15" s="1"/>
  <c r="D3178" i="15"/>
  <c r="F3253" i="15"/>
  <c r="D3178" i="17" l="1"/>
  <c r="D3178" i="16"/>
  <c r="F3178" i="15"/>
  <c r="D3180" i="15" s="1"/>
  <c r="F3180" i="15" s="1"/>
  <c r="E3174" i="15"/>
  <c r="F3174" i="15" s="1"/>
  <c r="F3182" i="15" s="1"/>
  <c r="F3236" i="15" s="1"/>
  <c r="F3237" i="15" s="1"/>
  <c r="F3178" i="17" l="1"/>
  <c r="D3180" i="17" s="1"/>
  <c r="F3180" i="17" s="1"/>
  <c r="E3174" i="17"/>
  <c r="F3174" i="17" s="1"/>
  <c r="F3182" i="17" s="1"/>
  <c r="F3236" i="17" s="1"/>
  <c r="F3237" i="17" s="1"/>
  <c r="F3178" i="16"/>
  <c r="D3180" i="16" s="1"/>
  <c r="F3180" i="16" s="1"/>
  <c r="E3174" i="16"/>
  <c r="F3174" i="16" s="1"/>
  <c r="F3182" i="16" s="1"/>
  <c r="F3236" i="16" s="1"/>
  <c r="F3237" i="16" s="1"/>
  <c r="F3257" i="15"/>
  <c r="F3259" i="15" s="1"/>
  <c r="F3264" i="15" s="1"/>
  <c r="F3238" i="15"/>
  <c r="F3257" i="17" l="1"/>
  <c r="F3259" i="17" s="1"/>
  <c r="F3264" i="17" s="1"/>
  <c r="F3238" i="17"/>
  <c r="F3257" i="16"/>
  <c r="F3259" i="16" s="1"/>
  <c r="F3264" i="16" s="1"/>
  <c r="F3238" i="16"/>
  <c r="F3266" i="15"/>
  <c r="F3268" i="15" s="1"/>
  <c r="F3266" i="17" l="1"/>
  <c r="F3268" i="17" s="1"/>
  <c r="F3268" i="16"/>
  <c r="F3266" i="16"/>
  <c r="A1152" i="14" l="1"/>
  <c r="A1212" i="14" s="1"/>
  <c r="F1161" i="14"/>
  <c r="A1151" i="14"/>
  <c r="A1211" i="14" s="1"/>
  <c r="F1144" i="14"/>
  <c r="A1138" i="14"/>
  <c r="F1135" i="14"/>
  <c r="D1136" i="14" s="1"/>
  <c r="F1136" i="14" s="1"/>
  <c r="F1134" i="14"/>
  <c r="D1133" i="14"/>
  <c r="F1133" i="14" s="1"/>
  <c r="F1132" i="14"/>
  <c r="F1131" i="14"/>
  <c r="F1130" i="14"/>
  <c r="F1129" i="14"/>
  <c r="F1128" i="14"/>
  <c r="F1127" i="14"/>
  <c r="F1126" i="14"/>
  <c r="F1125" i="14"/>
  <c r="F1124" i="14"/>
  <c r="F1123" i="14"/>
  <c r="F1121" i="14"/>
  <c r="D1122" i="14" s="1"/>
  <c r="F1122" i="14" s="1"/>
  <c r="F1120" i="14"/>
  <c r="F1119" i="14"/>
  <c r="F1118" i="14"/>
  <c r="F1117" i="14"/>
  <c r="F1116" i="14"/>
  <c r="F1115" i="14"/>
  <c r="F1114" i="14"/>
  <c r="F1113" i="14"/>
  <c r="F1112" i="14"/>
  <c r="F1111" i="14"/>
  <c r="F1110" i="14"/>
  <c r="F1109" i="14"/>
  <c r="F1108" i="14"/>
  <c r="F1107" i="14"/>
  <c r="F1106" i="14"/>
  <c r="F1105" i="14"/>
  <c r="F1104" i="14"/>
  <c r="F1103" i="14"/>
  <c r="F1102" i="14"/>
  <c r="F1101" i="14"/>
  <c r="F1100" i="14"/>
  <c r="F1099" i="14"/>
  <c r="F1098" i="14"/>
  <c r="F1097" i="14"/>
  <c r="F1096" i="14"/>
  <c r="F1095" i="14"/>
  <c r="F1094" i="14"/>
  <c r="F1093" i="14"/>
  <c r="F1092" i="14"/>
  <c r="F1091" i="14"/>
  <c r="F1090" i="14"/>
  <c r="F1089" i="14"/>
  <c r="F1088" i="14"/>
  <c r="F1087" i="14"/>
  <c r="F1086" i="14"/>
  <c r="F1085" i="14"/>
  <c r="F1084" i="14"/>
  <c r="F1083" i="14"/>
  <c r="F1082" i="14"/>
  <c r="F1081" i="14"/>
  <c r="F1080" i="14"/>
  <c r="F1079" i="14"/>
  <c r="F1078" i="14"/>
  <c r="F1077" i="14"/>
  <c r="F1076" i="14"/>
  <c r="F1075" i="14"/>
  <c r="F1074" i="14"/>
  <c r="A1071" i="14"/>
  <c r="F1066" i="14"/>
  <c r="D1067" i="14" s="1"/>
  <c r="F1067" i="14" s="1"/>
  <c r="F1068" i="14" s="1"/>
  <c r="F1198" i="14" s="1"/>
  <c r="A1063" i="14"/>
  <c r="F1058" i="14"/>
  <c r="F1057" i="14"/>
  <c r="F1056" i="14"/>
  <c r="F1055" i="14"/>
  <c r="F1054" i="14"/>
  <c r="F1053" i="14"/>
  <c r="F1052" i="14"/>
  <c r="F1051" i="14"/>
  <c r="F1050" i="14"/>
  <c r="F1049" i="14"/>
  <c r="F1048" i="14"/>
  <c r="F1047" i="14"/>
  <c r="F1046" i="14"/>
  <c r="F1045" i="14"/>
  <c r="F1044" i="14"/>
  <c r="F1043" i="14"/>
  <c r="F1042" i="14"/>
  <c r="F1041" i="14"/>
  <c r="F1040" i="14"/>
  <c r="F1039" i="14"/>
  <c r="A1036" i="14"/>
  <c r="A1035" i="14"/>
  <c r="F1032" i="14"/>
  <c r="F1031" i="14"/>
  <c r="D1030" i="14"/>
  <c r="F1030" i="14" s="1"/>
  <c r="F1029" i="14"/>
  <c r="F1028" i="14"/>
  <c r="F1027" i="14"/>
  <c r="F1026" i="14"/>
  <c r="F1025" i="14"/>
  <c r="F1024" i="14"/>
  <c r="F1023" i="14"/>
  <c r="F1022" i="14"/>
  <c r="F1021" i="14"/>
  <c r="F1020" i="14"/>
  <c r="F1019" i="14"/>
  <c r="F1018" i="14"/>
  <c r="A1015" i="14"/>
  <c r="F1011" i="14"/>
  <c r="F1010" i="14"/>
  <c r="F1009" i="14"/>
  <c r="F1008" i="14"/>
  <c r="F1007" i="14"/>
  <c r="F1006" i="14"/>
  <c r="F1005" i="14"/>
  <c r="F1004" i="14"/>
  <c r="F1003" i="14"/>
  <c r="F1002" i="14"/>
  <c r="F1001" i="14"/>
  <c r="A998" i="14"/>
  <c r="F994" i="14"/>
  <c r="F993" i="14"/>
  <c r="F992" i="14"/>
  <c r="F991" i="14"/>
  <c r="F990" i="14"/>
  <c r="F989" i="14"/>
  <c r="F988" i="14"/>
  <c r="F987" i="14"/>
  <c r="F986" i="14"/>
  <c r="F985" i="14"/>
  <c r="F984" i="14"/>
  <c r="F983" i="14"/>
  <c r="D982" i="14"/>
  <c r="F982" i="14" s="1"/>
  <c r="F981" i="14"/>
  <c r="F980" i="14"/>
  <c r="F979" i="14"/>
  <c r="F978" i="14"/>
  <c r="A974" i="14"/>
  <c r="F970" i="14"/>
  <c r="F969" i="14"/>
  <c r="F968" i="14"/>
  <c r="F967" i="14"/>
  <c r="F966" i="14"/>
  <c r="F965" i="14"/>
  <c r="F964" i="14"/>
  <c r="F963" i="14"/>
  <c r="F962" i="14"/>
  <c r="F961" i="14"/>
  <c r="F960" i="14"/>
  <c r="F959" i="14"/>
  <c r="F958" i="14"/>
  <c r="F957" i="14"/>
  <c r="F956" i="14"/>
  <c r="F955" i="14"/>
  <c r="F954" i="14"/>
  <c r="F953" i="14"/>
  <c r="F952" i="14"/>
  <c r="F951" i="14"/>
  <c r="F950" i="14"/>
  <c r="F949" i="14"/>
  <c r="F948" i="14"/>
  <c r="F947" i="14"/>
  <c r="F946" i="14"/>
  <c r="F945" i="14"/>
  <c r="F944" i="14"/>
  <c r="A940" i="14"/>
  <c r="F936" i="14"/>
  <c r="F934" i="14"/>
  <c r="F932" i="14"/>
  <c r="F931" i="14"/>
  <c r="F930" i="14"/>
  <c r="F929" i="14"/>
  <c r="F928" i="14"/>
  <c r="A925" i="14"/>
  <c r="F921" i="14"/>
  <c r="D921" i="14"/>
  <c r="F920" i="14"/>
  <c r="F919" i="14"/>
  <c r="F918" i="14"/>
  <c r="F917" i="14"/>
  <c r="F916" i="14"/>
  <c r="F915" i="14"/>
  <c r="F914" i="14"/>
  <c r="F913" i="14"/>
  <c r="F912" i="14"/>
  <c r="F911" i="14"/>
  <c r="F910" i="14"/>
  <c r="F909" i="14"/>
  <c r="F908" i="14"/>
  <c r="D907" i="14"/>
  <c r="F907" i="14" s="1"/>
  <c r="F906" i="14"/>
  <c r="F905" i="14"/>
  <c r="F904" i="14"/>
  <c r="F903" i="14"/>
  <c r="F902" i="14"/>
  <c r="F901" i="14"/>
  <c r="F900" i="14"/>
  <c r="F899" i="14"/>
  <c r="F898" i="14"/>
  <c r="A895" i="14"/>
  <c r="F890" i="14"/>
  <c r="D891" i="14" s="1"/>
  <c r="F891" i="14" s="1"/>
  <c r="F892" i="14" s="1"/>
  <c r="F1190" i="14" s="1"/>
  <c r="A887" i="14"/>
  <c r="F883" i="14"/>
  <c r="D883" i="14"/>
  <c r="F882" i="14"/>
  <c r="F881" i="14"/>
  <c r="F880" i="14"/>
  <c r="F879" i="14"/>
  <c r="F878" i="14"/>
  <c r="F877" i="14"/>
  <c r="F876" i="14"/>
  <c r="F875" i="14"/>
  <c r="F874" i="14"/>
  <c r="F873" i="14"/>
  <c r="F872" i="14"/>
  <c r="F871" i="14"/>
  <c r="F870" i="14"/>
  <c r="F869" i="14"/>
  <c r="F868" i="14"/>
  <c r="F867" i="14"/>
  <c r="F866" i="14"/>
  <c r="F865" i="14"/>
  <c r="F864" i="14"/>
  <c r="F863" i="14"/>
  <c r="F862" i="14"/>
  <c r="F861" i="14"/>
  <c r="F860" i="14"/>
  <c r="F859" i="14"/>
  <c r="F858" i="14"/>
  <c r="F857" i="14"/>
  <c r="F856" i="14"/>
  <c r="F855" i="14"/>
  <c r="F854" i="14"/>
  <c r="F853" i="14"/>
  <c r="F852" i="14"/>
  <c r="F851" i="14"/>
  <c r="F850" i="14"/>
  <c r="F849" i="14"/>
  <c r="F848" i="14"/>
  <c r="F847" i="14"/>
  <c r="F846" i="14"/>
  <c r="F845" i="14"/>
  <c r="F844" i="14"/>
  <c r="F843" i="14"/>
  <c r="F842" i="14"/>
  <c r="F841" i="14"/>
  <c r="A839" i="14"/>
  <c r="F835" i="14"/>
  <c r="F834" i="14"/>
  <c r="F833" i="14"/>
  <c r="F832" i="14"/>
  <c r="F831" i="14"/>
  <c r="F830" i="14"/>
  <c r="F829" i="14"/>
  <c r="F828" i="14"/>
  <c r="F827" i="14"/>
  <c r="F826" i="14"/>
  <c r="F825" i="14"/>
  <c r="F824" i="14"/>
  <c r="F823" i="14"/>
  <c r="F822" i="14"/>
  <c r="F821" i="14"/>
  <c r="F820" i="14"/>
  <c r="F819" i="14"/>
  <c r="F818" i="14"/>
  <c r="F817" i="14"/>
  <c r="F816" i="14"/>
  <c r="F815" i="14"/>
  <c r="F814" i="14"/>
  <c r="F813" i="14"/>
  <c r="F812" i="14"/>
  <c r="F811" i="14"/>
  <c r="F810" i="14"/>
  <c r="F809" i="14"/>
  <c r="F808" i="14"/>
  <c r="F807" i="14"/>
  <c r="F806" i="14"/>
  <c r="F805" i="14"/>
  <c r="F804" i="14"/>
  <c r="F803" i="14"/>
  <c r="F802" i="14"/>
  <c r="F801" i="14"/>
  <c r="F800" i="14"/>
  <c r="F799" i="14"/>
  <c r="F798" i="14"/>
  <c r="F797" i="14"/>
  <c r="D796" i="14"/>
  <c r="F796" i="14" s="1"/>
  <c r="F795" i="14"/>
  <c r="F794" i="14"/>
  <c r="F793" i="14"/>
  <c r="F792" i="14"/>
  <c r="F791" i="14"/>
  <c r="F790" i="14"/>
  <c r="F789" i="14"/>
  <c r="F787" i="14"/>
  <c r="D788" i="14" s="1"/>
  <c r="F788" i="14" s="1"/>
  <c r="F786" i="14"/>
  <c r="F785" i="14"/>
  <c r="D785" i="14"/>
  <c r="F784" i="14"/>
  <c r="F783" i="14"/>
  <c r="F781" i="14"/>
  <c r="F780" i="14"/>
  <c r="F779" i="14"/>
  <c r="F778" i="14"/>
  <c r="F777" i="14"/>
  <c r="F776" i="14"/>
  <c r="F775" i="14"/>
  <c r="F774" i="14"/>
  <c r="F773" i="14"/>
  <c r="F772" i="14"/>
  <c r="F771" i="14"/>
  <c r="F770" i="14"/>
  <c r="F769" i="14"/>
  <c r="F768" i="14"/>
  <c r="F767" i="14"/>
  <c r="F766" i="14"/>
  <c r="F765" i="14"/>
  <c r="F764" i="14"/>
  <c r="F763" i="14"/>
  <c r="F762" i="14"/>
  <c r="F761" i="14"/>
  <c r="F760" i="14"/>
  <c r="F759" i="14"/>
  <c r="F758" i="14"/>
  <c r="F757" i="14"/>
  <c r="F756" i="14"/>
  <c r="F755" i="14"/>
  <c r="F754" i="14"/>
  <c r="F753" i="14"/>
  <c r="F752" i="14"/>
  <c r="F751" i="14"/>
  <c r="F750" i="14"/>
  <c r="F749" i="14"/>
  <c r="F748" i="14"/>
  <c r="F747" i="14"/>
  <c r="F746" i="14"/>
  <c r="F745" i="14"/>
  <c r="F744" i="14"/>
  <c r="F743" i="14"/>
  <c r="F742" i="14"/>
  <c r="F741" i="14"/>
  <c r="F740" i="14"/>
  <c r="F739" i="14"/>
  <c r="F738" i="14"/>
  <c r="F737" i="14"/>
  <c r="F736" i="14"/>
  <c r="F735" i="14"/>
  <c r="F734" i="14"/>
  <c r="F733" i="14"/>
  <c r="F732" i="14"/>
  <c r="F731" i="14"/>
  <c r="F730" i="14"/>
  <c r="F729" i="14"/>
  <c r="F728" i="14"/>
  <c r="F727" i="14"/>
  <c r="F726" i="14"/>
  <c r="F725" i="14"/>
  <c r="F724" i="14"/>
  <c r="F723" i="14"/>
  <c r="F722" i="14"/>
  <c r="F721" i="14"/>
  <c r="F720" i="14"/>
  <c r="F719" i="14"/>
  <c r="F718" i="14"/>
  <c r="F717" i="14"/>
  <c r="F716" i="14"/>
  <c r="F715" i="14"/>
  <c r="F714" i="14"/>
  <c r="A711" i="14"/>
  <c r="F707" i="14"/>
  <c r="F706" i="14"/>
  <c r="F705" i="14"/>
  <c r="F704" i="14"/>
  <c r="F703" i="14"/>
  <c r="F702" i="14"/>
  <c r="F701" i="14"/>
  <c r="F700" i="14"/>
  <c r="F699" i="14"/>
  <c r="F698" i="14"/>
  <c r="F697" i="14"/>
  <c r="F696" i="14"/>
  <c r="F695" i="14"/>
  <c r="F693" i="14"/>
  <c r="D694" i="14" s="1"/>
  <c r="F694" i="14" s="1"/>
  <c r="A690" i="14"/>
  <c r="F685" i="14"/>
  <c r="D686" i="14" s="1"/>
  <c r="F686" i="14" s="1"/>
  <c r="F684" i="14"/>
  <c r="F683" i="14"/>
  <c r="F682" i="14"/>
  <c r="F681" i="14"/>
  <c r="F677" i="14"/>
  <c r="F676" i="14"/>
  <c r="F675" i="14"/>
  <c r="F674" i="14"/>
  <c r="F673" i="14"/>
  <c r="F672" i="14"/>
  <c r="F671" i="14"/>
  <c r="F670" i="14"/>
  <c r="F669" i="14"/>
  <c r="F668" i="14"/>
  <c r="F667" i="14"/>
  <c r="F666" i="14"/>
  <c r="F665" i="14"/>
  <c r="F664" i="14"/>
  <c r="F663" i="14"/>
  <c r="A659" i="14"/>
  <c r="F655" i="14"/>
  <c r="F654" i="14"/>
  <c r="F653" i="14"/>
  <c r="F652" i="14"/>
  <c r="F651" i="14"/>
  <c r="F650" i="14"/>
  <c r="F649" i="14"/>
  <c r="F648" i="14"/>
  <c r="F647" i="14"/>
  <c r="F646" i="14"/>
  <c r="F644" i="14"/>
  <c r="D645" i="14" s="1"/>
  <c r="F645" i="14" s="1"/>
  <c r="F643" i="14"/>
  <c r="F641" i="14"/>
  <c r="D642" i="14" s="1"/>
  <c r="F642" i="14" s="1"/>
  <c r="F640" i="14"/>
  <c r="F639" i="14"/>
  <c r="F638" i="14"/>
  <c r="F637" i="14"/>
  <c r="F636" i="14"/>
  <c r="F635" i="14"/>
  <c r="F634" i="14"/>
  <c r="F633" i="14"/>
  <c r="F632" i="14"/>
  <c r="F631" i="14"/>
  <c r="F630" i="14"/>
  <c r="F629" i="14"/>
  <c r="F628" i="14"/>
  <c r="F627" i="14"/>
  <c r="F626" i="14"/>
  <c r="F625" i="14"/>
  <c r="F624" i="14"/>
  <c r="F623" i="14"/>
  <c r="F622" i="14"/>
  <c r="F621" i="14"/>
  <c r="F620" i="14"/>
  <c r="F619" i="14"/>
  <c r="F618" i="14"/>
  <c r="F617" i="14"/>
  <c r="F616" i="14"/>
  <c r="F615" i="14"/>
  <c r="F614" i="14"/>
  <c r="F613" i="14"/>
  <c r="F612" i="14"/>
  <c r="F611" i="14"/>
  <c r="F610" i="14"/>
  <c r="F609" i="14"/>
  <c r="F608" i="14"/>
  <c r="F607" i="14"/>
  <c r="F606" i="14"/>
  <c r="F605" i="14"/>
  <c r="F604" i="14"/>
  <c r="F603" i="14"/>
  <c r="F602" i="14"/>
  <c r="F601" i="14"/>
  <c r="F600" i="14"/>
  <c r="F599" i="14"/>
  <c r="F598" i="14"/>
  <c r="F597" i="14"/>
  <c r="F596" i="14"/>
  <c r="F595" i="14"/>
  <c r="F594" i="14"/>
  <c r="F593" i="14"/>
  <c r="F592" i="14"/>
  <c r="F591" i="14"/>
  <c r="F590" i="14"/>
  <c r="A587" i="14"/>
  <c r="F582" i="14"/>
  <c r="D583" i="14" s="1"/>
  <c r="F583" i="14" s="1"/>
  <c r="F581" i="14"/>
  <c r="A579" i="14"/>
  <c r="F575" i="14"/>
  <c r="F574" i="14"/>
  <c r="F573" i="14"/>
  <c r="F572" i="14"/>
  <c r="F571" i="14"/>
  <c r="F570" i="14"/>
  <c r="F569" i="14"/>
  <c r="F568" i="14"/>
  <c r="F567" i="14"/>
  <c r="F566" i="14"/>
  <c r="F565" i="14"/>
  <c r="F564" i="14"/>
  <c r="F563" i="14"/>
  <c r="F562" i="14"/>
  <c r="F561" i="14"/>
  <c r="F560" i="14"/>
  <c r="F559" i="14"/>
  <c r="F558" i="14"/>
  <c r="A555" i="14"/>
  <c r="F551" i="14"/>
  <c r="F550" i="14"/>
  <c r="F549" i="14"/>
  <c r="F548" i="14"/>
  <c r="F547" i="14"/>
  <c r="F546" i="14"/>
  <c r="F545" i="14"/>
  <c r="F544" i="14"/>
  <c r="F543" i="14"/>
  <c r="F542" i="14"/>
  <c r="F541" i="14"/>
  <c r="F540" i="14"/>
  <c r="F539" i="14"/>
  <c r="F538" i="14"/>
  <c r="A534" i="14"/>
  <c r="F529" i="14"/>
  <c r="D530" i="14" s="1"/>
  <c r="F530" i="14" s="1"/>
  <c r="F528" i="14"/>
  <c r="F527" i="14"/>
  <c r="F526" i="14"/>
  <c r="F525" i="14"/>
  <c r="F524" i="14"/>
  <c r="F523" i="14"/>
  <c r="F522" i="14"/>
  <c r="F521" i="14"/>
  <c r="F520" i="14"/>
  <c r="F519" i="14"/>
  <c r="F518" i="14"/>
  <c r="F517" i="14"/>
  <c r="F516" i="14"/>
  <c r="F515" i="14"/>
  <c r="F514" i="14"/>
  <c r="F513" i="14"/>
  <c r="F512" i="14"/>
  <c r="F511" i="14"/>
  <c r="F510" i="14"/>
  <c r="F509" i="14"/>
  <c r="F508" i="14"/>
  <c r="F507" i="14"/>
  <c r="F506" i="14"/>
  <c r="F505" i="14"/>
  <c r="F503" i="14"/>
  <c r="D504" i="14" s="1"/>
  <c r="F504" i="14" s="1"/>
  <c r="F502" i="14"/>
  <c r="F501" i="14"/>
  <c r="F500" i="14"/>
  <c r="F499" i="14"/>
  <c r="F498" i="14"/>
  <c r="F497" i="14"/>
  <c r="F496" i="14"/>
  <c r="F495" i="14"/>
  <c r="F494" i="14"/>
  <c r="F493" i="14"/>
  <c r="F492" i="14"/>
  <c r="F491" i="14"/>
  <c r="F490" i="14"/>
  <c r="F489" i="14"/>
  <c r="F488" i="14"/>
  <c r="F487" i="14"/>
  <c r="F486" i="14"/>
  <c r="F485" i="14"/>
  <c r="F484" i="14"/>
  <c r="F483" i="14"/>
  <c r="F482" i="14"/>
  <c r="F481" i="14"/>
  <c r="F480" i="14"/>
  <c r="F479" i="14"/>
  <c r="F478" i="14"/>
  <c r="F477" i="14"/>
  <c r="F476" i="14"/>
  <c r="F475" i="14"/>
  <c r="F474" i="14"/>
  <c r="F473" i="14"/>
  <c r="F472" i="14"/>
  <c r="F471" i="14"/>
  <c r="F470" i="14"/>
  <c r="F469" i="14"/>
  <c r="F468" i="14"/>
  <c r="F467" i="14"/>
  <c r="F466" i="14"/>
  <c r="F465" i="14"/>
  <c r="F464" i="14"/>
  <c r="F463" i="14"/>
  <c r="F462" i="14"/>
  <c r="F461" i="14"/>
  <c r="F460" i="14"/>
  <c r="F459" i="14"/>
  <c r="A456" i="14"/>
  <c r="F452" i="14"/>
  <c r="F451" i="14"/>
  <c r="F450" i="14"/>
  <c r="F449" i="14"/>
  <c r="F448" i="14"/>
  <c r="F447" i="14"/>
  <c r="F446" i="14"/>
  <c r="F445" i="14"/>
  <c r="F444" i="14"/>
  <c r="F443" i="14"/>
  <c r="F442" i="14"/>
  <c r="F441" i="14"/>
  <c r="F440" i="14"/>
  <c r="F439" i="14"/>
  <c r="F438" i="14"/>
  <c r="F437" i="14"/>
  <c r="F436" i="14"/>
  <c r="F435" i="14"/>
  <c r="F434" i="14"/>
  <c r="F433" i="14"/>
  <c r="F432" i="14"/>
  <c r="F431" i="14"/>
  <c r="F430" i="14"/>
  <c r="F429" i="14"/>
  <c r="F428" i="14"/>
  <c r="F427" i="14"/>
  <c r="F426" i="14"/>
  <c r="F425" i="14"/>
  <c r="F424" i="14"/>
  <c r="F423" i="14"/>
  <c r="A419" i="14"/>
  <c r="F415" i="14"/>
  <c r="F414" i="14"/>
  <c r="F413" i="14"/>
  <c r="F412" i="14"/>
  <c r="F411" i="14"/>
  <c r="A407" i="14"/>
  <c r="F403" i="14"/>
  <c r="F402" i="14"/>
  <c r="F401" i="14"/>
  <c r="F400" i="14"/>
  <c r="F399" i="14"/>
  <c r="A397" i="14"/>
  <c r="F393" i="14"/>
  <c r="F392" i="14"/>
  <c r="F390" i="14"/>
  <c r="F389" i="14"/>
  <c r="F388" i="14"/>
  <c r="F387" i="14"/>
  <c r="F386" i="14"/>
  <c r="F385" i="14"/>
  <c r="F384" i="14"/>
  <c r="F383" i="14"/>
  <c r="A380" i="14"/>
  <c r="F376" i="14"/>
  <c r="F375" i="14"/>
  <c r="F374" i="14"/>
  <c r="F373" i="14"/>
  <c r="A369" i="14"/>
  <c r="F364" i="14"/>
  <c r="D365" i="14" s="1"/>
  <c r="F365" i="14" s="1"/>
  <c r="A361" i="14"/>
  <c r="F357" i="14"/>
  <c r="F356" i="14"/>
  <c r="F355" i="14"/>
  <c r="F354" i="14"/>
  <c r="F353" i="14"/>
  <c r="F352" i="14"/>
  <c r="F351" i="14"/>
  <c r="F350" i="14"/>
  <c r="F349" i="14"/>
  <c r="F348" i="14"/>
  <c r="F347" i="14"/>
  <c r="F346" i="14"/>
  <c r="F345" i="14"/>
  <c r="F344" i="14"/>
  <c r="F343" i="14"/>
  <c r="F342" i="14"/>
  <c r="F341" i="14"/>
  <c r="F340" i="14"/>
  <c r="F339" i="14"/>
  <c r="F338" i="14"/>
  <c r="F337" i="14"/>
  <c r="F336" i="14"/>
  <c r="F335" i="14"/>
  <c r="F334" i="14"/>
  <c r="F333" i="14"/>
  <c r="F332" i="14"/>
  <c r="A329" i="14"/>
  <c r="F325" i="14"/>
  <c r="F324" i="14"/>
  <c r="F323" i="14"/>
  <c r="F322" i="14"/>
  <c r="F321" i="14"/>
  <c r="F320" i="14"/>
  <c r="F319" i="14"/>
  <c r="F318" i="14"/>
  <c r="F317" i="14"/>
  <c r="F316" i="14"/>
  <c r="F315" i="14"/>
  <c r="F314" i="14"/>
  <c r="F313" i="14"/>
  <c r="F312" i="14"/>
  <c r="F311" i="14"/>
  <c r="F310" i="14"/>
  <c r="F309" i="14"/>
  <c r="F308" i="14"/>
  <c r="F307" i="14"/>
  <c r="F306" i="14"/>
  <c r="D306" i="14"/>
  <c r="F305" i="14"/>
  <c r="F304" i="14"/>
  <c r="F302" i="14"/>
  <c r="D303" i="14" s="1"/>
  <c r="F303" i="14" s="1"/>
  <c r="F301" i="14"/>
  <c r="F300" i="14"/>
  <c r="F299" i="14"/>
  <c r="F298" i="14"/>
  <c r="F297" i="14"/>
  <c r="F296" i="14"/>
  <c r="F295" i="14"/>
  <c r="F294" i="14"/>
  <c r="F293" i="14"/>
  <c r="F292" i="14"/>
  <c r="F291" i="14"/>
  <c r="F290" i="14"/>
  <c r="A287" i="14"/>
  <c r="D283" i="14"/>
  <c r="F283" i="14" s="1"/>
  <c r="F282" i="14"/>
  <c r="F281" i="14"/>
  <c r="F280" i="14"/>
  <c r="F279" i="14"/>
  <c r="F278" i="14"/>
  <c r="F277" i="14"/>
  <c r="F276" i="14"/>
  <c r="F275" i="14"/>
  <c r="F274" i="14"/>
  <c r="F273" i="14"/>
  <c r="F272" i="14"/>
  <c r="F271" i="14"/>
  <c r="F270" i="14"/>
  <c r="F269" i="14"/>
  <c r="F268" i="14"/>
  <c r="F267" i="14"/>
  <c r="F266" i="14"/>
  <c r="F265" i="14"/>
  <c r="F264" i="14"/>
  <c r="F263" i="14"/>
  <c r="F262" i="14"/>
  <c r="A258" i="14"/>
  <c r="F253" i="14"/>
  <c r="D254" i="14" s="1"/>
  <c r="F254" i="14" s="1"/>
  <c r="F252" i="14"/>
  <c r="F251" i="14"/>
  <c r="F250" i="14"/>
  <c r="F249" i="14"/>
  <c r="F248" i="14"/>
  <c r="F247" i="14"/>
  <c r="F246" i="14"/>
  <c r="F245" i="14"/>
  <c r="F244" i="14"/>
  <c r="F241" i="14"/>
  <c r="F240" i="14"/>
  <c r="F239" i="14"/>
  <c r="F238" i="14"/>
  <c r="F237" i="14"/>
  <c r="F236" i="14"/>
  <c r="F235" i="14"/>
  <c r="A232" i="14"/>
  <c r="F228" i="14"/>
  <c r="F226" i="14"/>
  <c r="D227" i="14" s="1"/>
  <c r="F227" i="14" s="1"/>
  <c r="F225" i="14"/>
  <c r="F224" i="14"/>
  <c r="F223" i="14"/>
  <c r="F222" i="14"/>
  <c r="F221" i="14"/>
  <c r="F220" i="14"/>
  <c r="F219" i="14"/>
  <c r="F218" i="14"/>
  <c r="F217" i="14"/>
  <c r="F216" i="14"/>
  <c r="F215" i="14"/>
  <c r="F214" i="14"/>
  <c r="F213" i="14"/>
  <c r="A210" i="14"/>
  <c r="F206" i="14"/>
  <c r="F205" i="14"/>
  <c r="F204" i="14"/>
  <c r="F203" i="14"/>
  <c r="F202" i="14"/>
  <c r="F201" i="14"/>
  <c r="F200" i="14"/>
  <c r="F199" i="14"/>
  <c r="F198" i="14"/>
  <c r="F197" i="14"/>
  <c r="F196" i="14"/>
  <c r="F195" i="14"/>
  <c r="F194" i="14"/>
  <c r="F193" i="14"/>
  <c r="F192" i="14"/>
  <c r="A188" i="14"/>
  <c r="A187" i="14"/>
  <c r="A186" i="14"/>
  <c r="F184" i="14"/>
  <c r="F183" i="14"/>
  <c r="F180" i="14"/>
  <c r="F179" i="14"/>
  <c r="F176" i="14"/>
  <c r="F175" i="14"/>
  <c r="F174" i="14"/>
  <c r="F173" i="14"/>
  <c r="F169" i="14"/>
  <c r="F168" i="14"/>
  <c r="F166" i="14"/>
  <c r="D167" i="14" s="1"/>
  <c r="F167" i="14" s="1"/>
  <c r="F165" i="14"/>
  <c r="F164" i="14"/>
  <c r="F163" i="14"/>
  <c r="F162" i="14"/>
  <c r="F161" i="14"/>
  <c r="F160" i="14"/>
  <c r="F159" i="14"/>
  <c r="F158" i="14"/>
  <c r="F157" i="14"/>
  <c r="F156" i="14"/>
  <c r="F155" i="14"/>
  <c r="F154" i="14"/>
  <c r="F153" i="14"/>
  <c r="F152" i="14"/>
  <c r="F151" i="14"/>
  <c r="F150" i="14"/>
  <c r="F149" i="14"/>
  <c r="F148" i="14"/>
  <c r="F147" i="14"/>
  <c r="F146" i="14"/>
  <c r="F145" i="14"/>
  <c r="F144" i="14"/>
  <c r="F143" i="14"/>
  <c r="F142" i="14"/>
  <c r="F141" i="14"/>
  <c r="F140" i="14"/>
  <c r="F139" i="14"/>
  <c r="F138" i="14"/>
  <c r="F137" i="14"/>
  <c r="F136" i="14"/>
  <c r="F135" i="14"/>
  <c r="F134" i="14"/>
  <c r="A130" i="14"/>
  <c r="A1014" i="14" s="1"/>
  <c r="A129" i="14"/>
  <c r="A996" i="14" s="1"/>
  <c r="F126" i="14"/>
  <c r="D127" i="14" s="1"/>
  <c r="F127" i="14" s="1"/>
  <c r="F125" i="14"/>
  <c r="F124" i="14"/>
  <c r="F123" i="14"/>
  <c r="F122" i="14"/>
  <c r="F121" i="14"/>
  <c r="A118" i="14"/>
  <c r="A117" i="14"/>
  <c r="A116" i="14"/>
  <c r="F114" i="14"/>
  <c r="F112" i="14"/>
  <c r="F111" i="14"/>
  <c r="A108" i="14"/>
  <c r="A107" i="14"/>
  <c r="A106" i="14"/>
  <c r="F105" i="14"/>
  <c r="F104" i="14"/>
  <c r="A101" i="14"/>
  <c r="A100" i="14"/>
  <c r="A99" i="14"/>
  <c r="F97" i="14"/>
  <c r="F96" i="14"/>
  <c r="D96" i="14"/>
  <c r="F95" i="14"/>
  <c r="F94" i="14"/>
  <c r="F93" i="14"/>
  <c r="F92" i="14"/>
  <c r="F91" i="14"/>
  <c r="F90" i="14"/>
  <c r="F89" i="14"/>
  <c r="F88" i="14"/>
  <c r="F87" i="14"/>
  <c r="F86" i="14"/>
  <c r="F85" i="14"/>
  <c r="F84" i="14"/>
  <c r="F83" i="14"/>
  <c r="F82" i="14"/>
  <c r="F81" i="14"/>
  <c r="F80" i="14"/>
  <c r="F79" i="14"/>
  <c r="F78" i="14"/>
  <c r="F77" i="14"/>
  <c r="F76" i="14"/>
  <c r="F75" i="14"/>
  <c r="F74" i="14"/>
  <c r="A71" i="14"/>
  <c r="A70" i="14"/>
  <c r="A69" i="14"/>
  <c r="F67" i="14"/>
  <c r="F66" i="14"/>
  <c r="F68" i="14" s="1"/>
  <c r="F1159" i="14" s="1"/>
  <c r="A64" i="14"/>
  <c r="A63" i="14"/>
  <c r="A62" i="14"/>
  <c r="F59" i="14"/>
  <c r="D60" i="14" s="1"/>
  <c r="F60" i="14" s="1"/>
  <c r="F58" i="14"/>
  <c r="F57" i="14"/>
  <c r="F56" i="14"/>
  <c r="F55" i="14"/>
  <c r="F54" i="14"/>
  <c r="J53" i="14"/>
  <c r="F53" i="14"/>
  <c r="J52" i="14"/>
  <c r="J57" i="14" s="1"/>
  <c r="J58" i="14" s="1"/>
  <c r="F52" i="14"/>
  <c r="F51" i="14"/>
  <c r="J50" i="14"/>
  <c r="F50" i="14"/>
  <c r="F49" i="14"/>
  <c r="J48" i="14"/>
  <c r="F48" i="14"/>
  <c r="F47" i="14"/>
  <c r="J46" i="14"/>
  <c r="F46" i="14"/>
  <c r="F45" i="14"/>
  <c r="F44" i="14"/>
  <c r="A42" i="14"/>
  <c r="A41" i="14"/>
  <c r="A40" i="14"/>
  <c r="F36" i="14"/>
  <c r="D37" i="14" s="1"/>
  <c r="F37" i="14" s="1"/>
  <c r="F35" i="14"/>
  <c r="F33" i="14"/>
  <c r="F32" i="14"/>
  <c r="F31" i="14"/>
  <c r="F30" i="14"/>
  <c r="F29" i="14"/>
  <c r="F28" i="14"/>
  <c r="F27" i="14"/>
  <c r="F26" i="14"/>
  <c r="F24" i="14"/>
  <c r="F23" i="14"/>
  <c r="F22" i="14"/>
  <c r="F21" i="14"/>
  <c r="F19" i="14"/>
  <c r="D20" i="14" s="1"/>
  <c r="F20" i="14" s="1"/>
  <c r="F18" i="14"/>
  <c r="F16" i="14"/>
  <c r="D17" i="14" s="1"/>
  <c r="F17" i="14" s="1"/>
  <c r="F15" i="14"/>
  <c r="F13" i="14"/>
  <c r="D14" i="14" s="1"/>
  <c r="F14" i="14" s="1"/>
  <c r="F12" i="14"/>
  <c r="F10" i="14"/>
  <c r="D11" i="14" s="1"/>
  <c r="F11" i="14" s="1"/>
  <c r="F9" i="14"/>
  <c r="F8" i="14"/>
  <c r="F7" i="14"/>
  <c r="D34" i="14" l="1"/>
  <c r="F34" i="14" s="1"/>
  <c r="D25" i="14"/>
  <c r="F25" i="14" s="1"/>
  <c r="F1060" i="14"/>
  <c r="F1197" i="14" s="1"/>
  <c r="F1012" i="14"/>
  <c r="F1195" i="14" s="1"/>
  <c r="F971" i="14"/>
  <c r="F1193" i="14" s="1"/>
  <c r="F937" i="14"/>
  <c r="F1192" i="14" s="1"/>
  <c r="F922" i="14"/>
  <c r="F1191" i="14" s="1"/>
  <c r="F884" i="14"/>
  <c r="F1189" i="14" s="1"/>
  <c r="F576" i="14"/>
  <c r="F1183" i="14" s="1"/>
  <c r="F552" i="14"/>
  <c r="F1182" i="14" s="1"/>
  <c r="F531" i="14"/>
  <c r="F1181" i="14" s="1"/>
  <c r="F453" i="14"/>
  <c r="F1180" i="14" s="1"/>
  <c r="F416" i="14"/>
  <c r="F1179" i="14" s="1"/>
  <c r="F404" i="14"/>
  <c r="F1178" i="14" s="1"/>
  <c r="D391" i="14"/>
  <c r="F391" i="14" s="1"/>
  <c r="F394" i="14" s="1"/>
  <c r="F1177" i="14" s="1"/>
  <c r="F377" i="14"/>
  <c r="F1176" i="14" s="1"/>
  <c r="F358" i="14"/>
  <c r="F1174" i="14" s="1"/>
  <c r="F207" i="14"/>
  <c r="F1169" i="14" s="1"/>
  <c r="F185" i="14"/>
  <c r="F1168" i="14" s="1"/>
  <c r="F170" i="14"/>
  <c r="F1167" i="14" s="1"/>
  <c r="F128" i="14"/>
  <c r="F1163" i="14" s="1"/>
  <c r="F115" i="14"/>
  <c r="F1162" i="14" s="1"/>
  <c r="F98" i="14"/>
  <c r="F1160" i="14" s="1"/>
  <c r="A997" i="14"/>
  <c r="A924" i="14"/>
  <c r="F229" i="14"/>
  <c r="F1170" i="14" s="1"/>
  <c r="F326" i="14"/>
  <c r="F1173" i="14" s="1"/>
  <c r="F284" i="14"/>
  <c r="F1172" i="14" s="1"/>
  <c r="F656" i="14"/>
  <c r="F1185" i="14" s="1"/>
  <c r="F687" i="14"/>
  <c r="F1186" i="14" s="1"/>
  <c r="F255" i="14"/>
  <c r="F1171" i="14" s="1"/>
  <c r="F61" i="14"/>
  <c r="F1158" i="14" s="1"/>
  <c r="F1033" i="14"/>
  <c r="F1196" i="14" s="1"/>
  <c r="F1137" i="14"/>
  <c r="F1199" i="14" s="1"/>
  <c r="F584" i="14"/>
  <c r="F1184" i="14" s="1"/>
  <c r="F836" i="14"/>
  <c r="F1188" i="14" s="1"/>
  <c r="F995" i="14"/>
  <c r="F1194" i="14" s="1"/>
  <c r="A230" i="14"/>
  <c r="A257" i="14"/>
  <c r="F366" i="14"/>
  <c r="F1175" i="14" s="1"/>
  <c r="F708" i="14"/>
  <c r="F1187" i="14" s="1"/>
  <c r="A893" i="14"/>
  <c r="A972" i="14"/>
  <c r="A1069" i="14"/>
  <c r="A231" i="14"/>
  <c r="A367" i="14"/>
  <c r="A378" i="14"/>
  <c r="A395" i="14"/>
  <c r="A709" i="14"/>
  <c r="A837" i="14"/>
  <c r="A885" i="14"/>
  <c r="A894" i="14"/>
  <c r="A938" i="14"/>
  <c r="A973" i="14"/>
  <c r="A1034" i="14"/>
  <c r="A1061" i="14"/>
  <c r="A1070" i="14"/>
  <c r="J55" i="14"/>
  <c r="A285" i="14"/>
  <c r="A359" i="14"/>
  <c r="A368" i="14"/>
  <c r="A379" i="14"/>
  <c r="A396" i="14"/>
  <c r="A405" i="14"/>
  <c r="A710" i="14"/>
  <c r="A838" i="14"/>
  <c r="A886" i="14"/>
  <c r="A939" i="14"/>
  <c r="A1062" i="14"/>
  <c r="A208" i="14"/>
  <c r="A286" i="14"/>
  <c r="A360" i="14"/>
  <c r="A406" i="14"/>
  <c r="A417" i="14"/>
  <c r="A532" i="14"/>
  <c r="A577" i="14"/>
  <c r="A585" i="14"/>
  <c r="A657" i="14"/>
  <c r="A256" i="14"/>
  <c r="A209" i="14"/>
  <c r="A327" i="14"/>
  <c r="A418" i="14"/>
  <c r="A533" i="14"/>
  <c r="A578" i="14"/>
  <c r="A586" i="14"/>
  <c r="A658" i="14"/>
  <c r="A328" i="14"/>
  <c r="A454" i="14"/>
  <c r="A553" i="14"/>
  <c r="A688" i="14"/>
  <c r="A1013" i="14"/>
  <c r="A455" i="14"/>
  <c r="A554" i="14"/>
  <c r="A689" i="14"/>
  <c r="A923" i="14"/>
  <c r="F39" i="14" l="1"/>
  <c r="F1157" i="14" s="1"/>
  <c r="F1164" i="14" s="1"/>
  <c r="F1200" i="14"/>
  <c r="G1200" i="14" l="1"/>
  <c r="H1145" i="14" l="1"/>
  <c r="L44" i="14"/>
  <c r="G1203" i="14"/>
  <c r="E1145" i="14" l="1"/>
  <c r="F1145" i="14" s="1"/>
  <c r="D1146" i="14" s="1"/>
  <c r="F1146" i="14" s="1"/>
  <c r="E1143" i="14"/>
  <c r="F1143" i="14" s="1"/>
  <c r="H1144" i="14"/>
  <c r="H1147" i="14" s="1"/>
  <c r="F1147" i="14" l="1"/>
  <c r="F1203" i="14" s="1"/>
  <c r="F1204" i="14" s="1"/>
  <c r="F1207" i="14" s="1"/>
  <c r="F1215" i="14" s="1"/>
  <c r="F1217" i="14" l="1"/>
  <c r="F1219" i="14" s="1"/>
  <c r="D2453" i="10" l="1"/>
  <c r="F4500" i="10"/>
  <c r="F4499" i="10"/>
  <c r="F4498" i="10"/>
  <c r="F4074" i="10"/>
  <c r="F4073" i="10"/>
  <c r="F4072" i="10"/>
  <c r="F4071" i="10"/>
  <c r="F4069" i="10"/>
  <c r="F3939" i="10"/>
  <c r="F3837" i="10"/>
  <c r="F3190" i="10"/>
  <c r="F3189" i="10"/>
  <c r="F3188" i="10"/>
  <c r="F3187" i="10"/>
  <c r="F3185" i="10"/>
  <c r="F3083" i="10"/>
  <c r="F3082" i="10"/>
  <c r="F3014" i="10"/>
  <c r="F3013" i="10"/>
  <c r="F3012" i="10"/>
  <c r="F3011" i="10"/>
  <c r="F3010" i="10"/>
  <c r="F3031" i="10"/>
  <c r="F3030" i="10"/>
  <c r="F3028" i="10"/>
  <c r="F3027" i="10"/>
  <c r="F3025" i="10"/>
  <c r="F3040" i="9"/>
  <c r="F3039" i="9"/>
  <c r="F3037" i="9"/>
  <c r="F3036" i="9"/>
  <c r="F3034" i="9"/>
  <c r="F2537" i="9"/>
  <c r="F2475" i="9"/>
  <c r="F2474" i="9"/>
  <c r="F2473" i="9"/>
  <c r="F2472" i="9"/>
  <c r="F2471" i="9"/>
  <c r="F2470" i="9"/>
  <c r="F2469" i="9"/>
  <c r="F2468" i="9"/>
  <c r="F2467" i="9"/>
  <c r="F2466" i="9"/>
  <c r="F2465" i="9"/>
  <c r="F2464" i="9"/>
  <c r="F2462" i="9"/>
  <c r="F2461" i="9"/>
  <c r="F2459" i="9"/>
  <c r="F2458" i="9"/>
  <c r="F2457" i="9"/>
  <c r="F2456" i="9"/>
  <c r="F2455" i="9"/>
  <c r="F2453" i="9"/>
  <c r="F2338" i="9"/>
  <c r="F2337" i="9"/>
  <c r="F1676" i="9"/>
  <c r="F1579" i="9"/>
  <c r="F1578" i="9"/>
  <c r="F1576" i="9"/>
  <c r="F1575" i="9"/>
  <c r="F1574" i="9"/>
  <c r="F1572" i="9"/>
  <c r="F1571" i="9"/>
  <c r="F1570" i="9"/>
  <c r="F1550" i="9"/>
  <c r="F1329" i="9"/>
  <c r="F1328" i="9"/>
  <c r="F1326" i="9"/>
  <c r="F1325" i="9"/>
  <c r="F1323" i="9"/>
  <c r="F1322" i="9"/>
  <c r="F1320" i="9"/>
  <c r="F1131" i="9"/>
  <c r="F1130" i="9"/>
  <c r="F1128" i="9"/>
  <c r="F1127" i="9"/>
  <c r="F1125" i="9"/>
  <c r="F1124" i="9"/>
  <c r="F1016" i="9"/>
  <c r="F1015" i="9"/>
  <c r="F1013" i="9"/>
  <c r="F1012" i="9"/>
  <c r="F1011" i="9"/>
  <c r="F906" i="9"/>
  <c r="F905" i="9"/>
  <c r="F904" i="9"/>
  <c r="F894" i="9"/>
  <c r="F840" i="9"/>
  <c r="F839" i="9"/>
  <c r="F835" i="9"/>
  <c r="F834" i="9"/>
  <c r="F833" i="9"/>
  <c r="F831" i="9"/>
  <c r="F830" i="9"/>
  <c r="F829" i="9"/>
  <c r="F828" i="9"/>
  <c r="F826" i="9"/>
  <c r="F825" i="9"/>
  <c r="F824" i="9"/>
  <c r="F822" i="9"/>
  <c r="F821" i="9"/>
  <c r="F820" i="9"/>
  <c r="F4783" i="9"/>
  <c r="F4782" i="9"/>
  <c r="F4772" i="9"/>
  <c r="F4523" i="9"/>
  <c r="F4522" i="9"/>
  <c r="F4521" i="9"/>
  <c r="F4296" i="9"/>
  <c r="F4295" i="9"/>
  <c r="F4294" i="9"/>
  <c r="F4192" i="9"/>
  <c r="F4191" i="9"/>
  <c r="F4096" i="9"/>
  <c r="F4095" i="9"/>
  <c r="F4094" i="9"/>
  <c r="F4093" i="9"/>
  <c r="F4091" i="9"/>
  <c r="F3961" i="9"/>
  <c r="F3859" i="9"/>
  <c r="F3567" i="9"/>
  <c r="F3566" i="9"/>
  <c r="F3565" i="9"/>
  <c r="F3564" i="9"/>
  <c r="F3563" i="9"/>
  <c r="F3562" i="9"/>
  <c r="F3561" i="9"/>
  <c r="F3559" i="9"/>
  <c r="F3558" i="9"/>
  <c r="F3557" i="9"/>
  <c r="F3555" i="9"/>
  <c r="F3554" i="9"/>
  <c r="F3553" i="9"/>
  <c r="F3552" i="9"/>
  <c r="F3551" i="9"/>
  <c r="F3548" i="9"/>
  <c r="F3547" i="9"/>
  <c r="F3546" i="9"/>
  <c r="F3545" i="9"/>
  <c r="F3544" i="9"/>
  <c r="F3543" i="9"/>
  <c r="F3541" i="9"/>
  <c r="F3540" i="9"/>
  <c r="F3539" i="9"/>
  <c r="F3537" i="9"/>
  <c r="F3536" i="9"/>
  <c r="F3334" i="9"/>
  <c r="F3332" i="9"/>
  <c r="F3333" i="9"/>
  <c r="F3331" i="9"/>
  <c r="F3329" i="9"/>
  <c r="F3327" i="9"/>
  <c r="F3325" i="9"/>
  <c r="F3324" i="9"/>
  <c r="F3323" i="9"/>
  <c r="F3320" i="9"/>
  <c r="F3319" i="9"/>
  <c r="F3318" i="9"/>
  <c r="F3199" i="9"/>
  <c r="F3198" i="9"/>
  <c r="F3197" i="9"/>
  <c r="F3196" i="9"/>
  <c r="F3194" i="9"/>
  <c r="F3092" i="9"/>
  <c r="F3091" i="9"/>
  <c r="F2859" i="9"/>
  <c r="F2858" i="9"/>
  <c r="F2857" i="9"/>
  <c r="F2654" i="9"/>
  <c r="F2655" i="9"/>
  <c r="F2653" i="9"/>
  <c r="F1984" i="9"/>
  <c r="F1981" i="9"/>
  <c r="F1982" i="9"/>
  <c r="A4331" i="11" l="1"/>
  <c r="A4330" i="11"/>
  <c r="F4166" i="11"/>
  <c r="D4167" i="11" s="1"/>
  <c r="F4167" i="11" s="1"/>
  <c r="F4165" i="11"/>
  <c r="F4164" i="11"/>
  <c r="F4119" i="11"/>
  <c r="D4120" i="11" s="1"/>
  <c r="F4120" i="11" s="1"/>
  <c r="F4118" i="11"/>
  <c r="F4116" i="11"/>
  <c r="D4117" i="11" s="1"/>
  <c r="F4117" i="11" s="1"/>
  <c r="F4115" i="11"/>
  <c r="F4114" i="11"/>
  <c r="F4113" i="11"/>
  <c r="F4112" i="11"/>
  <c r="F4111" i="11"/>
  <c r="F4110" i="11"/>
  <c r="F4109" i="11"/>
  <c r="F4108" i="11"/>
  <c r="F4107" i="11"/>
  <c r="F4105" i="11"/>
  <c r="D4106" i="11" s="1"/>
  <c r="F4106" i="11" s="1"/>
  <c r="F4104" i="11"/>
  <c r="F4103" i="11"/>
  <c r="F4102" i="11"/>
  <c r="F4101" i="11"/>
  <c r="F4100" i="11"/>
  <c r="F4099" i="11"/>
  <c r="F4098" i="11"/>
  <c r="F4097" i="11"/>
  <c r="F4096" i="11"/>
  <c r="F4095" i="11"/>
  <c r="F4094" i="11"/>
  <c r="F4093" i="11"/>
  <c r="F4092" i="11"/>
  <c r="F4091" i="11"/>
  <c r="F4090" i="11"/>
  <c r="F4089" i="11"/>
  <c r="F4088" i="11"/>
  <c r="F4087" i="11"/>
  <c r="F4086" i="11"/>
  <c r="F4085" i="11"/>
  <c r="F4084" i="11"/>
  <c r="F4083" i="11"/>
  <c r="F4082" i="11"/>
  <c r="F4081" i="11"/>
  <c r="F4080" i="11"/>
  <c r="F4079" i="11"/>
  <c r="F4078" i="11"/>
  <c r="F4077" i="11"/>
  <c r="F4076" i="11"/>
  <c r="F4075" i="11"/>
  <c r="F4074" i="11"/>
  <c r="F4073" i="11"/>
  <c r="F4072" i="11"/>
  <c r="F4071" i="11"/>
  <c r="F4070" i="11"/>
  <c r="F4069" i="11"/>
  <c r="F4068" i="11"/>
  <c r="F4067" i="11"/>
  <c r="F4066" i="11"/>
  <c r="F4065" i="11"/>
  <c r="F4064" i="11"/>
  <c r="F4063" i="11"/>
  <c r="F4062" i="11"/>
  <c r="F4061" i="11"/>
  <c r="F4060" i="11"/>
  <c r="F4059" i="11"/>
  <c r="F4058" i="11"/>
  <c r="A4055" i="11"/>
  <c r="A4054" i="11"/>
  <c r="A4053" i="11"/>
  <c r="F3950" i="11"/>
  <c r="A3947" i="11"/>
  <c r="A3946" i="11"/>
  <c r="A3945" i="11"/>
  <c r="F3846" i="11"/>
  <c r="F3845" i="11"/>
  <c r="F3844" i="11"/>
  <c r="F3843" i="11"/>
  <c r="F3842" i="11"/>
  <c r="A3839" i="11"/>
  <c r="A3838" i="11"/>
  <c r="A3837" i="11"/>
  <c r="F3746" i="11"/>
  <c r="F3745" i="11"/>
  <c r="F3744" i="11"/>
  <c r="F3743" i="11"/>
  <c r="F3742" i="11"/>
  <c r="F3741" i="11"/>
  <c r="F3740" i="11"/>
  <c r="F3739" i="11"/>
  <c r="F3738" i="11"/>
  <c r="F3736" i="11"/>
  <c r="D3737" i="11" s="1"/>
  <c r="F3737" i="11" s="1"/>
  <c r="F3735" i="11"/>
  <c r="F3734" i="11"/>
  <c r="A3731" i="11"/>
  <c r="A3730" i="11"/>
  <c r="A3729" i="11"/>
  <c r="F3644" i="11"/>
  <c r="F3643" i="11"/>
  <c r="F3642" i="11"/>
  <c r="F3641" i="11"/>
  <c r="F3640" i="11"/>
  <c r="F3639" i="11"/>
  <c r="F3638" i="11"/>
  <c r="F3637" i="11"/>
  <c r="F3636" i="11"/>
  <c r="F3635" i="11"/>
  <c r="F3634" i="11"/>
  <c r="F3633" i="11"/>
  <c r="F3632" i="11"/>
  <c r="F3631" i="11"/>
  <c r="F3630" i="11"/>
  <c r="F3629" i="11"/>
  <c r="F3628" i="11"/>
  <c r="F3627" i="11"/>
  <c r="F3626" i="11"/>
  <c r="A3623" i="11"/>
  <c r="A3622" i="11"/>
  <c r="A3621" i="11"/>
  <c r="F3525" i="11"/>
  <c r="F3524" i="11"/>
  <c r="F3523" i="11"/>
  <c r="F3522" i="11"/>
  <c r="F3521" i="11"/>
  <c r="F3520" i="11"/>
  <c r="F3519" i="11"/>
  <c r="F3518" i="11"/>
  <c r="A3515" i="11"/>
  <c r="A3514" i="11"/>
  <c r="A3513" i="11"/>
  <c r="F3440" i="11"/>
  <c r="D3441" i="11" s="1"/>
  <c r="F3441" i="11" s="1"/>
  <c r="F3439" i="11"/>
  <c r="F3438" i="11"/>
  <c r="F3437" i="11"/>
  <c r="F3436" i="11"/>
  <c r="F3435" i="11"/>
  <c r="F3434" i="11"/>
  <c r="F3433" i="11"/>
  <c r="F3432" i="11"/>
  <c r="F3431" i="11"/>
  <c r="F3430" i="11"/>
  <c r="F3429" i="11"/>
  <c r="F3428" i="11"/>
  <c r="F3426" i="11"/>
  <c r="D3427" i="11" s="1"/>
  <c r="F3427" i="11" s="1"/>
  <c r="F3425" i="11"/>
  <c r="F3424" i="11"/>
  <c r="F3423" i="11"/>
  <c r="F3422" i="11"/>
  <c r="F3421" i="11"/>
  <c r="F3420" i="11"/>
  <c r="F3419" i="11"/>
  <c r="F3418" i="11"/>
  <c r="F3417" i="11"/>
  <c r="F3416" i="11"/>
  <c r="F3415" i="11"/>
  <c r="F3414" i="11"/>
  <c r="F3413" i="11"/>
  <c r="F3412" i="11"/>
  <c r="F3411" i="11"/>
  <c r="A3408" i="11"/>
  <c r="A3407" i="11"/>
  <c r="A3406" i="11"/>
  <c r="F3303" i="11"/>
  <c r="D3304" i="11" s="1"/>
  <c r="F3304" i="11" s="1"/>
  <c r="A3300" i="11"/>
  <c r="A3299" i="11"/>
  <c r="A3298" i="11"/>
  <c r="D3196" i="11"/>
  <c r="F3196" i="11" s="1"/>
  <c r="F3297" i="11" s="1"/>
  <c r="F4310" i="11" s="1"/>
  <c r="F3195" i="11"/>
  <c r="A3192" i="11"/>
  <c r="A3191" i="11"/>
  <c r="A3190" i="11"/>
  <c r="F3107" i="11"/>
  <c r="D3108" i="11" s="1"/>
  <c r="F3108" i="11" s="1"/>
  <c r="F3106" i="11"/>
  <c r="F3105" i="11"/>
  <c r="F3104" i="11"/>
  <c r="F3103" i="11"/>
  <c r="F3102" i="11"/>
  <c r="F3101" i="11"/>
  <c r="F3100" i="11"/>
  <c r="F3099" i="11"/>
  <c r="F3098" i="11"/>
  <c r="F3097" i="11"/>
  <c r="F3096" i="11"/>
  <c r="F3095" i="11"/>
  <c r="F3094" i="11"/>
  <c r="F3093" i="11"/>
  <c r="F3092" i="11"/>
  <c r="F3091" i="11"/>
  <c r="F3090" i="11"/>
  <c r="F3089" i="11"/>
  <c r="F3088" i="11"/>
  <c r="F3087" i="11"/>
  <c r="F3086" i="11"/>
  <c r="A3084" i="11"/>
  <c r="A3083" i="11"/>
  <c r="A3082" i="11"/>
  <c r="F3007" i="11"/>
  <c r="D3008" i="11" s="1"/>
  <c r="F3008" i="11" s="1"/>
  <c r="F3006" i="11"/>
  <c r="F3005" i="11"/>
  <c r="F3004" i="11"/>
  <c r="F3003" i="11"/>
  <c r="F3002" i="11"/>
  <c r="F3001" i="11"/>
  <c r="F3000" i="11"/>
  <c r="F2999" i="11"/>
  <c r="F2998" i="11"/>
  <c r="F2997" i="11"/>
  <c r="F2996" i="11"/>
  <c r="F2995" i="11"/>
  <c r="F2994" i="11"/>
  <c r="F2993" i="11"/>
  <c r="F2992" i="11"/>
  <c r="F2991" i="11"/>
  <c r="F2990" i="11"/>
  <c r="F2989" i="11"/>
  <c r="F2988" i="11"/>
  <c r="F2987" i="11"/>
  <c r="F2986" i="11"/>
  <c r="F2985" i="11"/>
  <c r="F2984" i="11"/>
  <c r="F2983" i="11"/>
  <c r="F2982" i="11"/>
  <c r="F2981" i="11"/>
  <c r="F2980" i="11"/>
  <c r="F2979" i="11"/>
  <c r="A2976" i="11"/>
  <c r="A2975" i="11"/>
  <c r="A2974" i="11"/>
  <c r="F2880" i="11"/>
  <c r="F2879" i="11"/>
  <c r="F2878" i="11"/>
  <c r="F2877" i="11"/>
  <c r="F2876" i="11"/>
  <c r="F2875" i="11"/>
  <c r="F2874" i="11"/>
  <c r="F2872" i="11"/>
  <c r="D2873" i="11" s="1"/>
  <c r="F2873" i="11" s="1"/>
  <c r="F2973" i="11" s="1"/>
  <c r="F4307" i="11" s="1"/>
  <c r="A2869" i="11"/>
  <c r="A2868" i="11"/>
  <c r="A2867" i="11"/>
  <c r="D2787" i="11"/>
  <c r="F2787" i="11" s="1"/>
  <c r="F2786" i="11"/>
  <c r="F2785" i="11"/>
  <c r="F2784" i="11"/>
  <c r="F2783" i="11"/>
  <c r="F2782" i="11"/>
  <c r="F2778" i="11"/>
  <c r="F2777" i="11"/>
  <c r="F2776" i="11"/>
  <c r="F2775" i="11"/>
  <c r="F2774" i="11"/>
  <c r="F2773" i="11"/>
  <c r="F2772" i="11"/>
  <c r="F2771" i="11"/>
  <c r="F2770" i="11"/>
  <c r="F2769" i="11"/>
  <c r="F2768" i="11"/>
  <c r="F2767" i="11"/>
  <c r="F2766" i="11"/>
  <c r="F2765" i="11"/>
  <c r="A2761" i="11"/>
  <c r="A2760" i="11"/>
  <c r="A2759" i="11"/>
  <c r="F2724" i="11"/>
  <c r="F2723" i="11"/>
  <c r="F2722" i="11"/>
  <c r="F2721" i="11"/>
  <c r="F2720" i="11"/>
  <c r="F2719" i="11"/>
  <c r="F2718" i="11"/>
  <c r="F2717" i="11"/>
  <c r="F2716" i="11"/>
  <c r="F2715" i="11"/>
  <c r="F2713" i="11"/>
  <c r="D2714" i="11" s="1"/>
  <c r="F2714" i="11" s="1"/>
  <c r="F2712" i="11"/>
  <c r="F2710" i="11"/>
  <c r="D2711" i="11" s="1"/>
  <c r="F2711" i="11" s="1"/>
  <c r="F2709" i="11"/>
  <c r="F2708" i="11"/>
  <c r="F2707" i="11"/>
  <c r="F2706" i="11"/>
  <c r="F2705" i="11"/>
  <c r="F2704" i="11"/>
  <c r="F2703" i="11"/>
  <c r="F2702" i="11"/>
  <c r="F2701" i="11"/>
  <c r="F2700" i="11"/>
  <c r="F2699" i="11"/>
  <c r="F2698" i="11"/>
  <c r="F2697" i="11"/>
  <c r="F2696" i="11"/>
  <c r="F2695" i="11"/>
  <c r="F2694" i="11"/>
  <c r="F2693" i="11"/>
  <c r="F2692" i="11"/>
  <c r="F2691" i="11"/>
  <c r="F2690" i="11"/>
  <c r="F2689" i="11"/>
  <c r="F2688" i="11"/>
  <c r="F2687" i="11"/>
  <c r="F2686" i="11"/>
  <c r="F2685" i="11"/>
  <c r="F2684" i="11"/>
  <c r="F2683" i="11"/>
  <c r="F2682" i="11"/>
  <c r="F2681" i="11"/>
  <c r="F2680" i="11"/>
  <c r="F2679" i="11"/>
  <c r="F2678" i="11"/>
  <c r="F2677" i="11"/>
  <c r="F2676" i="11"/>
  <c r="F2675" i="11"/>
  <c r="F2674" i="11"/>
  <c r="F2673" i="11"/>
  <c r="F2672" i="11"/>
  <c r="F2671" i="11"/>
  <c r="F2670" i="11"/>
  <c r="F2669" i="11"/>
  <c r="F2668" i="11"/>
  <c r="F2667" i="11"/>
  <c r="F2666" i="11"/>
  <c r="F2665" i="11"/>
  <c r="F2664" i="11"/>
  <c r="F2663" i="11"/>
  <c r="F2662" i="11"/>
  <c r="F2661" i="11"/>
  <c r="F2660" i="11"/>
  <c r="F2659" i="11"/>
  <c r="F2658" i="11"/>
  <c r="F2657" i="11"/>
  <c r="A2654" i="11"/>
  <c r="A2653" i="11"/>
  <c r="A2652" i="11"/>
  <c r="F2557" i="11"/>
  <c r="A2555" i="11"/>
  <c r="A2554" i="11"/>
  <c r="A2553" i="11"/>
  <c r="F2465" i="11"/>
  <c r="F2464" i="11"/>
  <c r="F2463" i="11"/>
  <c r="F2462" i="11"/>
  <c r="F2461" i="11"/>
  <c r="F2460" i="11"/>
  <c r="F2459" i="11"/>
  <c r="F2458" i="11"/>
  <c r="F2457" i="11"/>
  <c r="F2456" i="11"/>
  <c r="F2455" i="11"/>
  <c r="F2454" i="11"/>
  <c r="F2453" i="11"/>
  <c r="F2452" i="11"/>
  <c r="F2451" i="11"/>
  <c r="F2450" i="11"/>
  <c r="A2447" i="11"/>
  <c r="A2446" i="11"/>
  <c r="A2445" i="11"/>
  <c r="F2361" i="11"/>
  <c r="F2360" i="11"/>
  <c r="F2359" i="11"/>
  <c r="F2358" i="11"/>
  <c r="F2357" i="11"/>
  <c r="F2356" i="11"/>
  <c r="F2355" i="11"/>
  <c r="F2354" i="11"/>
  <c r="F2353" i="11"/>
  <c r="F2352" i="11"/>
  <c r="F2351" i="11"/>
  <c r="A2347" i="11"/>
  <c r="A2346" i="11"/>
  <c r="A2345" i="11"/>
  <c r="F2293" i="11"/>
  <c r="F2292" i="11"/>
  <c r="F2291" i="11"/>
  <c r="F2290" i="11"/>
  <c r="F2288" i="11"/>
  <c r="D2289" i="11" s="1"/>
  <c r="F2289" i="11" s="1"/>
  <c r="F2287" i="11"/>
  <c r="F2286" i="11"/>
  <c r="F2285" i="11"/>
  <c r="F2284" i="11"/>
  <c r="F2283" i="11"/>
  <c r="F2282" i="11"/>
  <c r="F2281" i="11"/>
  <c r="F2280" i="11"/>
  <c r="F2279" i="11"/>
  <c r="F2278" i="11"/>
  <c r="F2277" i="11"/>
  <c r="F2276" i="11"/>
  <c r="F2275" i="11"/>
  <c r="F2274" i="11"/>
  <c r="F2273" i="11"/>
  <c r="F2272" i="11"/>
  <c r="F2271" i="11"/>
  <c r="F2270" i="11"/>
  <c r="F2269" i="11"/>
  <c r="F2268" i="11"/>
  <c r="F2267" i="11"/>
  <c r="F2266" i="11"/>
  <c r="F2265" i="11"/>
  <c r="F2264" i="11"/>
  <c r="F2263" i="11"/>
  <c r="F2262" i="11"/>
  <c r="F2261" i="11"/>
  <c r="F2260" i="11"/>
  <c r="F2259" i="11"/>
  <c r="F2258" i="11"/>
  <c r="F2257" i="11"/>
  <c r="F2256" i="11"/>
  <c r="F2255" i="11"/>
  <c r="F2254" i="11"/>
  <c r="F2253" i="11"/>
  <c r="F2252" i="11"/>
  <c r="F2251" i="11"/>
  <c r="F2250" i="11"/>
  <c r="F2249" i="11"/>
  <c r="F2248" i="11"/>
  <c r="F2247" i="11"/>
  <c r="F2246" i="11"/>
  <c r="F2245" i="11"/>
  <c r="F2244" i="11"/>
  <c r="F2243" i="11"/>
  <c r="F2242" i="11"/>
  <c r="A2239" i="11"/>
  <c r="A2238" i="11"/>
  <c r="A2237" i="11"/>
  <c r="F2165" i="11"/>
  <c r="F2164" i="11"/>
  <c r="F2163" i="11"/>
  <c r="F2162" i="11"/>
  <c r="F2161" i="11"/>
  <c r="F2160" i="11"/>
  <c r="F2159" i="11"/>
  <c r="F2158" i="11"/>
  <c r="F2157" i="11"/>
  <c r="F2156" i="11"/>
  <c r="F2155" i="11"/>
  <c r="F2154" i="11"/>
  <c r="F2153" i="11"/>
  <c r="F2152" i="11"/>
  <c r="F2151" i="11"/>
  <c r="F2150" i="11"/>
  <c r="F2149" i="11"/>
  <c r="F2148" i="11"/>
  <c r="F2147" i="11"/>
  <c r="F2146" i="11"/>
  <c r="F2145" i="11"/>
  <c r="F2144" i="11"/>
  <c r="F2143" i="11"/>
  <c r="F2142" i="11"/>
  <c r="F2141" i="11"/>
  <c r="F2140" i="11"/>
  <c r="F2139" i="11"/>
  <c r="F2138" i="11"/>
  <c r="F2137" i="11"/>
  <c r="F2136" i="11"/>
  <c r="A2132" i="11"/>
  <c r="A2131" i="11"/>
  <c r="A2130" i="11"/>
  <c r="F2032" i="11"/>
  <c r="F2031" i="11"/>
  <c r="F2030" i="11"/>
  <c r="F2029" i="11"/>
  <c r="F2028" i="11"/>
  <c r="A2024" i="11"/>
  <c r="A2023" i="11"/>
  <c r="A2022" i="11"/>
  <c r="F1922" i="11"/>
  <c r="F1921" i="11"/>
  <c r="F1920" i="11"/>
  <c r="F1919" i="11"/>
  <c r="F1918" i="11"/>
  <c r="A1916" i="11"/>
  <c r="A1915" i="11"/>
  <c r="A1914" i="11"/>
  <c r="F1817" i="11"/>
  <c r="F1816" i="11"/>
  <c r="F1815" i="11"/>
  <c r="F1814" i="11"/>
  <c r="F1813" i="11"/>
  <c r="F1812" i="11"/>
  <c r="A1809" i="11"/>
  <c r="A1808" i="11"/>
  <c r="A1807" i="11"/>
  <c r="F1716" i="11"/>
  <c r="F1715" i="11"/>
  <c r="F1714" i="11"/>
  <c r="F1713" i="11"/>
  <c r="A1709" i="11"/>
  <c r="A1708" i="11"/>
  <c r="A1707" i="11"/>
  <c r="F1604" i="11"/>
  <c r="D1605" i="11" s="1"/>
  <c r="F1605" i="11" s="1"/>
  <c r="A1601" i="11"/>
  <c r="A1600" i="11"/>
  <c r="A1599" i="11"/>
  <c r="F1526" i="11"/>
  <c r="F1525" i="11"/>
  <c r="F1524" i="11"/>
  <c r="F1523" i="11"/>
  <c r="F1522" i="11"/>
  <c r="F1521" i="11"/>
  <c r="F1520" i="11"/>
  <c r="F1519" i="11"/>
  <c r="F1518" i="11"/>
  <c r="F1517" i="11"/>
  <c r="F1516" i="11"/>
  <c r="F1515" i="11"/>
  <c r="F1514" i="11"/>
  <c r="F1513" i="11"/>
  <c r="F1512" i="11"/>
  <c r="F1511" i="11"/>
  <c r="F1510" i="11"/>
  <c r="F1509" i="11"/>
  <c r="F1508" i="11"/>
  <c r="F1507" i="11"/>
  <c r="F1506" i="11"/>
  <c r="F1505" i="11"/>
  <c r="F1504" i="11"/>
  <c r="F1503" i="11"/>
  <c r="F1502" i="11"/>
  <c r="F1501" i="11"/>
  <c r="F1500" i="11"/>
  <c r="F1499" i="11"/>
  <c r="F1498" i="11"/>
  <c r="F1497" i="11"/>
  <c r="A1494" i="11"/>
  <c r="A1493" i="11"/>
  <c r="A1492" i="11"/>
  <c r="F1420" i="11"/>
  <c r="F1419" i="11"/>
  <c r="F1418" i="11"/>
  <c r="F1417" i="11"/>
  <c r="F1416" i="11"/>
  <c r="F1415" i="11"/>
  <c r="F1414" i="11"/>
  <c r="F1413" i="11"/>
  <c r="F1412" i="11"/>
  <c r="F1411" i="11"/>
  <c r="F1410" i="11"/>
  <c r="F1409" i="11"/>
  <c r="F1408" i="11"/>
  <c r="F1407" i="11"/>
  <c r="F1406" i="11"/>
  <c r="F1405" i="11"/>
  <c r="F1404" i="11"/>
  <c r="F1403" i="11"/>
  <c r="F1401" i="11"/>
  <c r="D1402" i="11" s="1"/>
  <c r="F1402" i="11" s="1"/>
  <c r="F1400" i="11"/>
  <c r="F1399" i="11"/>
  <c r="F1398" i="11"/>
  <c r="F1397" i="11"/>
  <c r="F1396" i="11"/>
  <c r="F1395" i="11"/>
  <c r="F1394" i="11"/>
  <c r="F1393" i="11"/>
  <c r="F1392" i="11"/>
  <c r="F1391" i="11"/>
  <c r="F1390" i="11"/>
  <c r="F1389" i="11"/>
  <c r="A1386" i="11"/>
  <c r="A1385" i="11"/>
  <c r="A1384" i="11"/>
  <c r="F1302" i="11"/>
  <c r="D1303" i="11" s="1"/>
  <c r="F1303" i="11" s="1"/>
  <c r="F1301" i="11"/>
  <c r="F1300" i="11"/>
  <c r="F1299" i="11"/>
  <c r="F1298" i="11"/>
  <c r="F1297" i="11"/>
  <c r="F1296" i="11"/>
  <c r="F1295" i="11"/>
  <c r="F1294" i="11"/>
  <c r="F1293" i="11"/>
  <c r="F1292" i="11"/>
  <c r="F1291" i="11"/>
  <c r="F1290" i="11"/>
  <c r="F1289" i="11"/>
  <c r="F1288" i="11"/>
  <c r="F1287" i="11"/>
  <c r="F1286" i="11"/>
  <c r="F1285" i="11"/>
  <c r="F1284" i="11"/>
  <c r="F1283" i="11"/>
  <c r="F1282" i="11"/>
  <c r="A1278" i="11"/>
  <c r="A1277" i="11"/>
  <c r="A1276" i="11"/>
  <c r="F1181" i="11"/>
  <c r="F1180" i="11"/>
  <c r="F1179" i="11"/>
  <c r="F1176" i="11"/>
  <c r="F1175" i="11"/>
  <c r="F1174" i="11"/>
  <c r="A1171" i="11"/>
  <c r="A1170" i="11"/>
  <c r="A1169" i="11"/>
  <c r="F1087" i="11"/>
  <c r="D1088" i="11" s="1"/>
  <c r="F1088" i="11" s="1"/>
  <c r="F1086" i="11"/>
  <c r="F1085" i="11"/>
  <c r="F1084" i="11"/>
  <c r="F1083" i="11"/>
  <c r="F1082" i="11"/>
  <c r="F1081" i="11"/>
  <c r="F1080" i="11"/>
  <c r="F1079" i="11"/>
  <c r="F1078" i="11"/>
  <c r="F1077" i="11"/>
  <c r="F1076" i="11"/>
  <c r="F1075" i="11"/>
  <c r="F1074" i="11"/>
  <c r="F1073" i="11"/>
  <c r="F1072" i="11"/>
  <c r="F1071" i="11"/>
  <c r="F1070" i="11"/>
  <c r="F1069" i="11"/>
  <c r="F1068" i="11"/>
  <c r="F1067" i="11"/>
  <c r="F1066" i="11"/>
  <c r="A1064" i="11"/>
  <c r="A1063" i="11"/>
  <c r="A1062" i="11"/>
  <c r="F980" i="11"/>
  <c r="F979" i="11"/>
  <c r="F978" i="11"/>
  <c r="F977" i="11"/>
  <c r="F976" i="11"/>
  <c r="F975" i="11"/>
  <c r="F974" i="11"/>
  <c r="F973" i="11"/>
  <c r="F972" i="11"/>
  <c r="F971" i="11"/>
  <c r="F970" i="11"/>
  <c r="F969" i="11"/>
  <c r="F968" i="11"/>
  <c r="F967" i="11"/>
  <c r="F966" i="11"/>
  <c r="F965" i="11"/>
  <c r="F964" i="11"/>
  <c r="F963" i="11"/>
  <c r="F962" i="11"/>
  <c r="A958" i="11"/>
  <c r="A957" i="11"/>
  <c r="A956" i="11"/>
  <c r="F861" i="11"/>
  <c r="F860" i="11"/>
  <c r="F856" i="11"/>
  <c r="F855" i="11"/>
  <c r="F854" i="11"/>
  <c r="F853" i="11"/>
  <c r="A850" i="11"/>
  <c r="A849" i="11"/>
  <c r="A848" i="11"/>
  <c r="F792" i="11"/>
  <c r="F791" i="11"/>
  <c r="F789" i="11"/>
  <c r="D790" i="11" s="1"/>
  <c r="F790" i="11" s="1"/>
  <c r="F788" i="11"/>
  <c r="F787" i="11"/>
  <c r="F786" i="11"/>
  <c r="F785" i="11"/>
  <c r="F784" i="11"/>
  <c r="F783" i="11"/>
  <c r="F782" i="11"/>
  <c r="F781" i="11"/>
  <c r="F780" i="11"/>
  <c r="F779" i="11"/>
  <c r="F778" i="11"/>
  <c r="F777" i="11"/>
  <c r="F776" i="11"/>
  <c r="F775" i="11"/>
  <c r="F774" i="11"/>
  <c r="F773" i="11"/>
  <c r="F772" i="11"/>
  <c r="F771" i="11"/>
  <c r="F770" i="11"/>
  <c r="F769" i="11"/>
  <c r="F768" i="11"/>
  <c r="F767" i="11"/>
  <c r="F766" i="11"/>
  <c r="F765" i="11"/>
  <c r="F764" i="11"/>
  <c r="F763" i="11"/>
  <c r="F762" i="11"/>
  <c r="F761" i="11"/>
  <c r="F760" i="11"/>
  <c r="F759" i="11"/>
  <c r="F758" i="11"/>
  <c r="F757" i="11"/>
  <c r="F756" i="11"/>
  <c r="F755" i="11"/>
  <c r="F754" i="11"/>
  <c r="F753" i="11"/>
  <c r="F752" i="11"/>
  <c r="F751" i="11"/>
  <c r="F750" i="11"/>
  <c r="F749" i="11"/>
  <c r="F748" i="11"/>
  <c r="F747" i="11"/>
  <c r="F746" i="11"/>
  <c r="F643" i="11"/>
  <c r="D644" i="11" s="1"/>
  <c r="F644" i="11" s="1"/>
  <c r="F642" i="11"/>
  <c r="F641" i="11"/>
  <c r="F640" i="11"/>
  <c r="F639" i="11"/>
  <c r="F638" i="11"/>
  <c r="A635" i="11"/>
  <c r="A634" i="11"/>
  <c r="A633" i="11"/>
  <c r="F532" i="11"/>
  <c r="F531" i="11"/>
  <c r="F530" i="11"/>
  <c r="A527" i="11"/>
  <c r="A526" i="11"/>
  <c r="A525" i="11"/>
  <c r="F422" i="11"/>
  <c r="F524" i="11" s="1"/>
  <c r="F4281" i="11" s="1"/>
  <c r="A419" i="11"/>
  <c r="A418" i="11"/>
  <c r="A417" i="11"/>
  <c r="F336" i="11"/>
  <c r="F335" i="11"/>
  <c r="F334" i="11"/>
  <c r="F333" i="11"/>
  <c r="F332" i="11"/>
  <c r="F331" i="11"/>
  <c r="F330" i="11"/>
  <c r="F329" i="11"/>
  <c r="F328" i="11"/>
  <c r="F327" i="11"/>
  <c r="F326" i="11"/>
  <c r="F325" i="11"/>
  <c r="F324" i="11"/>
  <c r="F323" i="11"/>
  <c r="F322" i="11"/>
  <c r="F321" i="11"/>
  <c r="F320" i="11"/>
  <c r="F319" i="11"/>
  <c r="F318" i="11"/>
  <c r="F317" i="11"/>
  <c r="F316" i="11"/>
  <c r="F315" i="11"/>
  <c r="F314" i="11"/>
  <c r="A311" i="11"/>
  <c r="A310" i="11"/>
  <c r="A309" i="11"/>
  <c r="F206" i="11"/>
  <c r="F205" i="11"/>
  <c r="A203" i="11"/>
  <c r="A202" i="11"/>
  <c r="A201" i="11"/>
  <c r="F115" i="11"/>
  <c r="D116" i="11" s="1"/>
  <c r="F116" i="11" s="1"/>
  <c r="F114" i="11"/>
  <c r="F113" i="11"/>
  <c r="F112" i="11"/>
  <c r="F111" i="11"/>
  <c r="F110" i="11"/>
  <c r="F109" i="11"/>
  <c r="F108" i="11"/>
  <c r="F107" i="11"/>
  <c r="F106" i="11"/>
  <c r="F105" i="11"/>
  <c r="F104" i="11"/>
  <c r="F103" i="11"/>
  <c r="F102" i="11"/>
  <c r="F101" i="11"/>
  <c r="F100" i="11"/>
  <c r="A98" i="11"/>
  <c r="A97" i="11"/>
  <c r="A96" i="11"/>
  <c r="F33" i="11"/>
  <c r="D34" i="11" s="1"/>
  <c r="F34" i="11" s="1"/>
  <c r="F32" i="11"/>
  <c r="D31" i="11"/>
  <c r="F31" i="11" s="1"/>
  <c r="F30" i="11"/>
  <c r="F29" i="11"/>
  <c r="F28" i="11"/>
  <c r="F27" i="11"/>
  <c r="F26" i="11"/>
  <c r="F25" i="11"/>
  <c r="F24" i="11"/>
  <c r="F23" i="11"/>
  <c r="F21" i="11"/>
  <c r="F20" i="11"/>
  <c r="D22" i="11" s="1"/>
  <c r="F22" i="11" s="1"/>
  <c r="F19" i="11"/>
  <c r="F18" i="11"/>
  <c r="F16" i="11"/>
  <c r="D17" i="11" s="1"/>
  <c r="F17" i="11" s="1"/>
  <c r="F15" i="11"/>
  <c r="F13" i="11"/>
  <c r="D14" i="11" s="1"/>
  <c r="F14" i="11" s="1"/>
  <c r="F12" i="11"/>
  <c r="D11" i="11"/>
  <c r="F11" i="11" s="1"/>
  <c r="F10" i="11"/>
  <c r="F9" i="11"/>
  <c r="F8" i="11"/>
  <c r="F7" i="11"/>
  <c r="F3944" i="11" l="1"/>
  <c r="F4316" i="11" s="1"/>
  <c r="F3836" i="11"/>
  <c r="F4315" i="11" s="1"/>
  <c r="F3728" i="11"/>
  <c r="F4314" i="11" s="1"/>
  <c r="F3620" i="11"/>
  <c r="F4313" i="11" s="1"/>
  <c r="F3189" i="11"/>
  <c r="F4309" i="11" s="1"/>
  <c r="F3081" i="11"/>
  <c r="F4308" i="11" s="1"/>
  <c r="F2866" i="11"/>
  <c r="F4306" i="11" s="1"/>
  <c r="F2552" i="11"/>
  <c r="F4303" i="11" s="1"/>
  <c r="F2444" i="11"/>
  <c r="F4302" i="11" s="1"/>
  <c r="F2236" i="11"/>
  <c r="F4300" i="11" s="1"/>
  <c r="F2129" i="11"/>
  <c r="F4299" i="11" s="1"/>
  <c r="F2021" i="11"/>
  <c r="F4298" i="11" s="1"/>
  <c r="F1913" i="11"/>
  <c r="F4297" i="11" s="1"/>
  <c r="F1806" i="11"/>
  <c r="F4296" i="11" s="1"/>
  <c r="F1598" i="11"/>
  <c r="F4294" i="11" s="1"/>
  <c r="F1491" i="11"/>
  <c r="F4293" i="11" s="1"/>
  <c r="F1383" i="11"/>
  <c r="F4292" i="11" s="1"/>
  <c r="F1275" i="11"/>
  <c r="F4291" i="11" s="1"/>
  <c r="F1168" i="11"/>
  <c r="F4290" i="11" s="1"/>
  <c r="F1061" i="11"/>
  <c r="F4289" i="11" s="1"/>
  <c r="F955" i="11"/>
  <c r="F4288" i="11" s="1"/>
  <c r="F847" i="11"/>
  <c r="F4287" i="11" s="1"/>
  <c r="F740" i="11"/>
  <c r="F4283" i="11" s="1"/>
  <c r="F632" i="11"/>
  <c r="F4282" i="11" s="1"/>
  <c r="F416" i="11"/>
  <c r="F4280" i="11" s="1"/>
  <c r="F308" i="11"/>
  <c r="F4279" i="11" s="1"/>
  <c r="F200" i="11"/>
  <c r="F4278" i="11" s="1"/>
  <c r="F2758" i="11"/>
  <c r="F4305" i="11" s="1"/>
  <c r="F4265" i="11"/>
  <c r="F4322" i="11" s="1"/>
  <c r="F4323" i="11" s="1"/>
  <c r="F2344" i="11"/>
  <c r="F4301" i="11" s="1"/>
  <c r="F4158" i="11"/>
  <c r="F4318" i="11" s="1"/>
  <c r="F95" i="11"/>
  <c r="F4277" i="11" s="1"/>
  <c r="F3512" i="11"/>
  <c r="F4312" i="11" s="1"/>
  <c r="D3951" i="11"/>
  <c r="F3951" i="11" s="1"/>
  <c r="F4052" i="11" s="1"/>
  <c r="F4317" i="11" s="1"/>
  <c r="D2558" i="11"/>
  <c r="F2558" i="11" s="1"/>
  <c r="F2651" i="11" s="1"/>
  <c r="F4304" i="11" s="1"/>
  <c r="F3405" i="11"/>
  <c r="F4311" i="11" s="1"/>
  <c r="F1706" i="11"/>
  <c r="F4295" i="11" s="1"/>
  <c r="F4319" i="11" l="1"/>
  <c r="F4284" i="11"/>
  <c r="F4326" i="11" l="1"/>
  <c r="F4334" i="11" s="1"/>
  <c r="F4336" i="11" s="1"/>
  <c r="F4338" i="11" s="1"/>
  <c r="A4963" i="10" l="1"/>
  <c r="A4962" i="10"/>
  <c r="F4808" i="10"/>
  <c r="D4809" i="10" s="1"/>
  <c r="F4809" i="10" s="1"/>
  <c r="F4807" i="10"/>
  <c r="F4806" i="10"/>
  <c r="D4766" i="10"/>
  <c r="F4766" i="10" s="1"/>
  <c r="F4765" i="10"/>
  <c r="F4764" i="10"/>
  <c r="F4762" i="10"/>
  <c r="D4763" i="10" s="1"/>
  <c r="F4763" i="10" s="1"/>
  <c r="F4761" i="10"/>
  <c r="F4760" i="10"/>
  <c r="F4759" i="10"/>
  <c r="F4758" i="10"/>
  <c r="F4757" i="10"/>
  <c r="F4756" i="10"/>
  <c r="F4755" i="10"/>
  <c r="F4754" i="10"/>
  <c r="F4753" i="10"/>
  <c r="F4751" i="10"/>
  <c r="D4752" i="10" s="1"/>
  <c r="F4752" i="10" s="1"/>
  <c r="F4750" i="10"/>
  <c r="F4749" i="10"/>
  <c r="F4748" i="10"/>
  <c r="F4747" i="10"/>
  <c r="F4746" i="10"/>
  <c r="F4745" i="10"/>
  <c r="F4744" i="10"/>
  <c r="F4743" i="10"/>
  <c r="F4742" i="10"/>
  <c r="F4741" i="10"/>
  <c r="F4740" i="10"/>
  <c r="F4739" i="10"/>
  <c r="F4738" i="10"/>
  <c r="F4737" i="10"/>
  <c r="F4736" i="10"/>
  <c r="F4735" i="10"/>
  <c r="F4734" i="10"/>
  <c r="F4733" i="10"/>
  <c r="F4732" i="10"/>
  <c r="F4731" i="10"/>
  <c r="F4730" i="10"/>
  <c r="F4729" i="10"/>
  <c r="F4728" i="10"/>
  <c r="F4727" i="10"/>
  <c r="F4726" i="10"/>
  <c r="F4725" i="10"/>
  <c r="F4724" i="10"/>
  <c r="F4723" i="10"/>
  <c r="F4722" i="10"/>
  <c r="F4721" i="10"/>
  <c r="F4720" i="10"/>
  <c r="F4719" i="10"/>
  <c r="F4718" i="10"/>
  <c r="F4717" i="10"/>
  <c r="F4716" i="10"/>
  <c r="F4715" i="10"/>
  <c r="F4714" i="10"/>
  <c r="F4713" i="10"/>
  <c r="F4712" i="10"/>
  <c r="F4711" i="10"/>
  <c r="F4710" i="10"/>
  <c r="F4709" i="10"/>
  <c r="F4708" i="10"/>
  <c r="F4707" i="10"/>
  <c r="F4706" i="10"/>
  <c r="F4705" i="10"/>
  <c r="F4704" i="10"/>
  <c r="F4703" i="10"/>
  <c r="A4698" i="10"/>
  <c r="F4592" i="10"/>
  <c r="A4587" i="10"/>
  <c r="F4497" i="10"/>
  <c r="F4496" i="10"/>
  <c r="F4495" i="10"/>
  <c r="F4494" i="10"/>
  <c r="F4493" i="10"/>
  <c r="F4492" i="10"/>
  <c r="F4491" i="10"/>
  <c r="F4490" i="10"/>
  <c r="F4489" i="10"/>
  <c r="F4488" i="10"/>
  <c r="F4487" i="10"/>
  <c r="F4486" i="10"/>
  <c r="F4485" i="10"/>
  <c r="F4484" i="10"/>
  <c r="F4483" i="10"/>
  <c r="F4482" i="10"/>
  <c r="F4481" i="10"/>
  <c r="F4388" i="10"/>
  <c r="F4387" i="10"/>
  <c r="F4386" i="10"/>
  <c r="F4385" i="10"/>
  <c r="F4383" i="10"/>
  <c r="D4384" i="10" s="1"/>
  <c r="F4384" i="10" s="1"/>
  <c r="F4382" i="10"/>
  <c r="F4381" i="10"/>
  <c r="F4380" i="10"/>
  <c r="F4379" i="10"/>
  <c r="F4378" i="10"/>
  <c r="F4377" i="10"/>
  <c r="F4376" i="10"/>
  <c r="F4375" i="10"/>
  <c r="F4374" i="10"/>
  <c r="F4373" i="10"/>
  <c r="F4372" i="10"/>
  <c r="F4274" i="10"/>
  <c r="F4273" i="10"/>
  <c r="F4272" i="10"/>
  <c r="F4271" i="10"/>
  <c r="F4270" i="10"/>
  <c r="F4269" i="10"/>
  <c r="F4268" i="10"/>
  <c r="F4267" i="10"/>
  <c r="F4266" i="10"/>
  <c r="F4265" i="10"/>
  <c r="F4264" i="10"/>
  <c r="F4263" i="10"/>
  <c r="A4258" i="10"/>
  <c r="F4170" i="10"/>
  <c r="F4169" i="10"/>
  <c r="F4168" i="10"/>
  <c r="F4167" i="10"/>
  <c r="F4166" i="10"/>
  <c r="F4165" i="10"/>
  <c r="F4164" i="10"/>
  <c r="F4163" i="10"/>
  <c r="F4162" i="10"/>
  <c r="F4161" i="10"/>
  <c r="F4160" i="10"/>
  <c r="F4159" i="10"/>
  <c r="F4157" i="10"/>
  <c r="D4158" i="10" s="1"/>
  <c r="F4158" i="10" s="1"/>
  <c r="F4156" i="10"/>
  <c r="F4155" i="10"/>
  <c r="F4154" i="10"/>
  <c r="A4148" i="10"/>
  <c r="F4068" i="10"/>
  <c r="F4067" i="10"/>
  <c r="F4066" i="10"/>
  <c r="F4065" i="10"/>
  <c r="F4064" i="10"/>
  <c r="F4063" i="10"/>
  <c r="F4062" i="10"/>
  <c r="F4061" i="10"/>
  <c r="F4060" i="10"/>
  <c r="F4059" i="10"/>
  <c r="F4058" i="10"/>
  <c r="F4057" i="10"/>
  <c r="F4056" i="10"/>
  <c r="F4055" i="10"/>
  <c r="F4054" i="10"/>
  <c r="F4053" i="10"/>
  <c r="F4052" i="10"/>
  <c r="F4051" i="10"/>
  <c r="F4050" i="10"/>
  <c r="F4049" i="10"/>
  <c r="F4048" i="10"/>
  <c r="F4047" i="10"/>
  <c r="F4046" i="10"/>
  <c r="F4045" i="10"/>
  <c r="F4044" i="10"/>
  <c r="F4043" i="10"/>
  <c r="A4037" i="10"/>
  <c r="F3940" i="10"/>
  <c r="F3938" i="10"/>
  <c r="F3937" i="10"/>
  <c r="F3936" i="10"/>
  <c r="F3935" i="10"/>
  <c r="F3934" i="10"/>
  <c r="F3933" i="10"/>
  <c r="F3932" i="10"/>
  <c r="A3927" i="10"/>
  <c r="F3859" i="10"/>
  <c r="F3858" i="10"/>
  <c r="F3856" i="10"/>
  <c r="D3857" i="10" s="1"/>
  <c r="F3857" i="10" s="1"/>
  <c r="F3855" i="10"/>
  <c r="F3854" i="10"/>
  <c r="F3853" i="10"/>
  <c r="F3852" i="10"/>
  <c r="F3851" i="10"/>
  <c r="F3850" i="10"/>
  <c r="F3849" i="10"/>
  <c r="F3848" i="10"/>
  <c r="F3847" i="10"/>
  <c r="F3846" i="10"/>
  <c r="F3845" i="10"/>
  <c r="F3844" i="10"/>
  <c r="F3842" i="10"/>
  <c r="D3843" i="10" s="1"/>
  <c r="F3843" i="10" s="1"/>
  <c r="F3841" i="10"/>
  <c r="F3840" i="10"/>
  <c r="F3839" i="10"/>
  <c r="F3838" i="10"/>
  <c r="F3836" i="10"/>
  <c r="F3835" i="10"/>
  <c r="F3834" i="10"/>
  <c r="F3833" i="10"/>
  <c r="F3832" i="10"/>
  <c r="F3831" i="10"/>
  <c r="F3830" i="10"/>
  <c r="F3829" i="10"/>
  <c r="F3828" i="10"/>
  <c r="F3827" i="10"/>
  <c r="F3826" i="10"/>
  <c r="F3825" i="10"/>
  <c r="F3824" i="10"/>
  <c r="F3823" i="10"/>
  <c r="F3822" i="10"/>
  <c r="A3817" i="10"/>
  <c r="F3712" i="10"/>
  <c r="A3707" i="10"/>
  <c r="F3602" i="10"/>
  <c r="D3603" i="10" s="1"/>
  <c r="F3603" i="10" s="1"/>
  <c r="F3706" i="10" s="1"/>
  <c r="F4946" i="10" s="1"/>
  <c r="A3597" i="10"/>
  <c r="F3585" i="10"/>
  <c r="F3584" i="10"/>
  <c r="F3583" i="10"/>
  <c r="F3582" i="10"/>
  <c r="F3581" i="10"/>
  <c r="F3580" i="10"/>
  <c r="F3579" i="10"/>
  <c r="F3578" i="10"/>
  <c r="F3577" i="10"/>
  <c r="F3576" i="10"/>
  <c r="F3575" i="10"/>
  <c r="F3574" i="10"/>
  <c r="F3573" i="10"/>
  <c r="F3572" i="10"/>
  <c r="F3571" i="10"/>
  <c r="F3570" i="10"/>
  <c r="F3569" i="10"/>
  <c r="F3568" i="10"/>
  <c r="F3567" i="10"/>
  <c r="F3566" i="10"/>
  <c r="F3565" i="10"/>
  <c r="F3564" i="10"/>
  <c r="F3563" i="10"/>
  <c r="F3562" i="10"/>
  <c r="F3561" i="10"/>
  <c r="F3560" i="10"/>
  <c r="F3559" i="10"/>
  <c r="F3558" i="10"/>
  <c r="F3557" i="10"/>
  <c r="F3556" i="10"/>
  <c r="F3555" i="10"/>
  <c r="F3554" i="10"/>
  <c r="F3553" i="10"/>
  <c r="F3552" i="10"/>
  <c r="F3550" i="10"/>
  <c r="D3551" i="10" s="1"/>
  <c r="F3551" i="10" s="1"/>
  <c r="F3549" i="10"/>
  <c r="F3548" i="10"/>
  <c r="F3547" i="10"/>
  <c r="F3546" i="10"/>
  <c r="F3545" i="10"/>
  <c r="F3544" i="10"/>
  <c r="F3543" i="10"/>
  <c r="F3542" i="10"/>
  <c r="F3541" i="10"/>
  <c r="F3540" i="10"/>
  <c r="F3539" i="10"/>
  <c r="F3538" i="10"/>
  <c r="F3537" i="10"/>
  <c r="F3536" i="10"/>
  <c r="F3535" i="10"/>
  <c r="F3534" i="10"/>
  <c r="F3533" i="10"/>
  <c r="F3532" i="10"/>
  <c r="F3531" i="10"/>
  <c r="F3530" i="10"/>
  <c r="F3529" i="10"/>
  <c r="F3528" i="10"/>
  <c r="F3527" i="10"/>
  <c r="F3526" i="10"/>
  <c r="F3525" i="10"/>
  <c r="F3524" i="10"/>
  <c r="F3523" i="10"/>
  <c r="F3522" i="10"/>
  <c r="F3521" i="10"/>
  <c r="F3520" i="10"/>
  <c r="F3519" i="10"/>
  <c r="F3518" i="10"/>
  <c r="F3517" i="10"/>
  <c r="F3516" i="10"/>
  <c r="F3515" i="10"/>
  <c r="F3514" i="10"/>
  <c r="F3513" i="10"/>
  <c r="F3512" i="10"/>
  <c r="F3511" i="10"/>
  <c r="F3510" i="10"/>
  <c r="F3509" i="10"/>
  <c r="F3508" i="10"/>
  <c r="F3507" i="10"/>
  <c r="F3506" i="10"/>
  <c r="F3505" i="10"/>
  <c r="F3504" i="10"/>
  <c r="F3503" i="10"/>
  <c r="F3502" i="10"/>
  <c r="F3501" i="10"/>
  <c r="F3500" i="10"/>
  <c r="F3499" i="10"/>
  <c r="F3498" i="10"/>
  <c r="F3497" i="10"/>
  <c r="F3496" i="10"/>
  <c r="F3495" i="10"/>
  <c r="F3494" i="10"/>
  <c r="F3493" i="10"/>
  <c r="A3487" i="10"/>
  <c r="F3392" i="10"/>
  <c r="F3391" i="10"/>
  <c r="F3390" i="10"/>
  <c r="F3389" i="10"/>
  <c r="F3388" i="10"/>
  <c r="F3387" i="10"/>
  <c r="F3386" i="10"/>
  <c r="F3379" i="10"/>
  <c r="F3378" i="10"/>
  <c r="F3377" i="10"/>
  <c r="F3374" i="10"/>
  <c r="F3373" i="10"/>
  <c r="F3372" i="10"/>
  <c r="F3371" i="10"/>
  <c r="F3370" i="10"/>
  <c r="F3369" i="10"/>
  <c r="F3367" i="10"/>
  <c r="D3368" i="10" s="1"/>
  <c r="F3368" i="10" s="1"/>
  <c r="F3366" i="10"/>
  <c r="F3365" i="10"/>
  <c r="F3364" i="10"/>
  <c r="F3363" i="10"/>
  <c r="F3362" i="10"/>
  <c r="F3361" i="10"/>
  <c r="F3359" i="10"/>
  <c r="D3360" i="10" s="1"/>
  <c r="F3360" i="10" s="1"/>
  <c r="F3358" i="10"/>
  <c r="F3356" i="10"/>
  <c r="D3357" i="10" s="1"/>
  <c r="F3357" i="10" s="1"/>
  <c r="F3355" i="10"/>
  <c r="F3354" i="10"/>
  <c r="F3353" i="10"/>
  <c r="F3352" i="10"/>
  <c r="F3351" i="10"/>
  <c r="F3350" i="10"/>
  <c r="F3349" i="10"/>
  <c r="F3348" i="10"/>
  <c r="F3347" i="10"/>
  <c r="F3346" i="10"/>
  <c r="F3345" i="10"/>
  <c r="F3344" i="10"/>
  <c r="F3343" i="10"/>
  <c r="F3342" i="10"/>
  <c r="F3341" i="10"/>
  <c r="F3340" i="10"/>
  <c r="F3339" i="10"/>
  <c r="F3338" i="10"/>
  <c r="F3337" i="10"/>
  <c r="F3336" i="10"/>
  <c r="F3335" i="10"/>
  <c r="F3334" i="10"/>
  <c r="F3333" i="10"/>
  <c r="F3332" i="10"/>
  <c r="F3331" i="10"/>
  <c r="F3330" i="10"/>
  <c r="F3329" i="10"/>
  <c r="F3328" i="10"/>
  <c r="F3327" i="10"/>
  <c r="F3326" i="10"/>
  <c r="F3325" i="10"/>
  <c r="F3324" i="10"/>
  <c r="F3323" i="10"/>
  <c r="F3322" i="10"/>
  <c r="F3321" i="10"/>
  <c r="F3320" i="10"/>
  <c r="F3319" i="10"/>
  <c r="F3318" i="10"/>
  <c r="F3317" i="10"/>
  <c r="F3316" i="10"/>
  <c r="F3315" i="10"/>
  <c r="F3314" i="10"/>
  <c r="F3313" i="10"/>
  <c r="F3312" i="10"/>
  <c r="F3311" i="10"/>
  <c r="F3310" i="10"/>
  <c r="F3309" i="10"/>
  <c r="F3308" i="10"/>
  <c r="F3307" i="10"/>
  <c r="F3306" i="10"/>
  <c r="F3305" i="10"/>
  <c r="F3304" i="10"/>
  <c r="F3303" i="10"/>
  <c r="F3302" i="10"/>
  <c r="F3301" i="10"/>
  <c r="F3300" i="10"/>
  <c r="F3299" i="10"/>
  <c r="F3298" i="10"/>
  <c r="F3297" i="10"/>
  <c r="F3296" i="10"/>
  <c r="F3295" i="10"/>
  <c r="F3294" i="10"/>
  <c r="F3293" i="10"/>
  <c r="F3292" i="10"/>
  <c r="F3291" i="10"/>
  <c r="F3290" i="10"/>
  <c r="F3289" i="10"/>
  <c r="F3288" i="10"/>
  <c r="F3287" i="10"/>
  <c r="F3286" i="10"/>
  <c r="A3281" i="10"/>
  <c r="F3184" i="10"/>
  <c r="F3183" i="10"/>
  <c r="F3182" i="10"/>
  <c r="F3181" i="10"/>
  <c r="F3180" i="10"/>
  <c r="F3179" i="10"/>
  <c r="F3178" i="10"/>
  <c r="F3176" i="10"/>
  <c r="D3177" i="10" s="1"/>
  <c r="F3177" i="10" s="1"/>
  <c r="A3171" i="10"/>
  <c r="F3094" i="10"/>
  <c r="D3095" i="10" s="1"/>
  <c r="F3095" i="10" s="1"/>
  <c r="F3093" i="10"/>
  <c r="F3092" i="10"/>
  <c r="F3091" i="10"/>
  <c r="F3090" i="10"/>
  <c r="F3081" i="10"/>
  <c r="F3080" i="10"/>
  <c r="F3079" i="10"/>
  <c r="F3078" i="10"/>
  <c r="F3077" i="10"/>
  <c r="F3076" i="10"/>
  <c r="F3075" i="10"/>
  <c r="F3074" i="10"/>
  <c r="F3073" i="10"/>
  <c r="F3072" i="10"/>
  <c r="F3071" i="10"/>
  <c r="F3070" i="10"/>
  <c r="F3069" i="10"/>
  <c r="F3068" i="10"/>
  <c r="A3062" i="10"/>
  <c r="F3024" i="10"/>
  <c r="F3023" i="10"/>
  <c r="F3022" i="10"/>
  <c r="F3020" i="10"/>
  <c r="D3021" i="10" s="1"/>
  <c r="F3021" i="10" s="1"/>
  <c r="F3019" i="10"/>
  <c r="F3017" i="10"/>
  <c r="D3018" i="10" s="1"/>
  <c r="F3018" i="10" s="1"/>
  <c r="F3016" i="10"/>
  <c r="F3015" i="10"/>
  <c r="F3009" i="10"/>
  <c r="F3008" i="10"/>
  <c r="F3007" i="10"/>
  <c r="F3006" i="10"/>
  <c r="F3005" i="10"/>
  <c r="F3004" i="10"/>
  <c r="F3003" i="10"/>
  <c r="F3002" i="10"/>
  <c r="F3001" i="10"/>
  <c r="F3000" i="10"/>
  <c r="F2999" i="10"/>
  <c r="F2998" i="10"/>
  <c r="F2997" i="10"/>
  <c r="F2996" i="10"/>
  <c r="F2995" i="10"/>
  <c r="F2994" i="10"/>
  <c r="F2993" i="10"/>
  <c r="F2992" i="10"/>
  <c r="F2991" i="10"/>
  <c r="F2990" i="10"/>
  <c r="F2989" i="10"/>
  <c r="F2988" i="10"/>
  <c r="F2987" i="10"/>
  <c r="F2986" i="10"/>
  <c r="F2985" i="10"/>
  <c r="F2984" i="10"/>
  <c r="F2983" i="10"/>
  <c r="F2982" i="10"/>
  <c r="F2981" i="10"/>
  <c r="F2980" i="10"/>
  <c r="F2979" i="10"/>
  <c r="F2978" i="10"/>
  <c r="F2977" i="10"/>
  <c r="F2976" i="10"/>
  <c r="F2975" i="10"/>
  <c r="F2974" i="10"/>
  <c r="F2973" i="10"/>
  <c r="F2972" i="10"/>
  <c r="F2971" i="10"/>
  <c r="F2970" i="10"/>
  <c r="F2969" i="10"/>
  <c r="F2968" i="10"/>
  <c r="F2967" i="10"/>
  <c r="F2966" i="10"/>
  <c r="F2965" i="10"/>
  <c r="F2964" i="10"/>
  <c r="F2963" i="10"/>
  <c r="F2962" i="10"/>
  <c r="F2961" i="10"/>
  <c r="F2960" i="10"/>
  <c r="F2959" i="10"/>
  <c r="F2958" i="10"/>
  <c r="F2957" i="10"/>
  <c r="A2952" i="10"/>
  <c r="F2852" i="10"/>
  <c r="D2853" i="10" s="1"/>
  <c r="F2853" i="10" s="1"/>
  <c r="F2851" i="10"/>
  <c r="F2850" i="10"/>
  <c r="F2849" i="10"/>
  <c r="F2848" i="10"/>
  <c r="F2847" i="10"/>
  <c r="A2842" i="10"/>
  <c r="F2740" i="10"/>
  <c r="D2741" i="10" s="1"/>
  <c r="F2741" i="10" s="1"/>
  <c r="F2739" i="10"/>
  <c r="F2738" i="10"/>
  <c r="F2737" i="10"/>
  <c r="A2732" i="10"/>
  <c r="F2646" i="10"/>
  <c r="F2645" i="10"/>
  <c r="F2644" i="10"/>
  <c r="F2643" i="10"/>
  <c r="F2642" i="10"/>
  <c r="F2641" i="10"/>
  <c r="F2640" i="10"/>
  <c r="F2639" i="10"/>
  <c r="F2638" i="10"/>
  <c r="F2637" i="10"/>
  <c r="F2636" i="10"/>
  <c r="F2635" i="10"/>
  <c r="F2634" i="10"/>
  <c r="F2633" i="10"/>
  <c r="F2632" i="10"/>
  <c r="F2631" i="10"/>
  <c r="F2630" i="10"/>
  <c r="F2629" i="10"/>
  <c r="F2628" i="10"/>
  <c r="A2623" i="10"/>
  <c r="F2534" i="10"/>
  <c r="F2533" i="10"/>
  <c r="F2532" i="10"/>
  <c r="F2531" i="10"/>
  <c r="F2530" i="10"/>
  <c r="F2529" i="10"/>
  <c r="F2528" i="10"/>
  <c r="F2527" i="10"/>
  <c r="F2526" i="10"/>
  <c r="F2525" i="10"/>
  <c r="F2524" i="10"/>
  <c r="F2523" i="10"/>
  <c r="F2522" i="10"/>
  <c r="D2521" i="10"/>
  <c r="F2521" i="10" s="1"/>
  <c r="A2515" i="10"/>
  <c r="D2479" i="10"/>
  <c r="F2479" i="10" s="1"/>
  <c r="F2478" i="10"/>
  <c r="F2477" i="10"/>
  <c r="F2476" i="10"/>
  <c r="F2475" i="10"/>
  <c r="F2474" i="10"/>
  <c r="F2473" i="10"/>
  <c r="F2472" i="10"/>
  <c r="F2471" i="10"/>
  <c r="F2470" i="10"/>
  <c r="F2469" i="10"/>
  <c r="F2468" i="10"/>
  <c r="F2467" i="10"/>
  <c r="F2466" i="10"/>
  <c r="F2465" i="10"/>
  <c r="F2464" i="10"/>
  <c r="F2463" i="10"/>
  <c r="F2462" i="10"/>
  <c r="F2461" i="10"/>
  <c r="F2460" i="10"/>
  <c r="F2459" i="10"/>
  <c r="F2458" i="10"/>
  <c r="F2457" i="10"/>
  <c r="F2456" i="10"/>
  <c r="F2455" i="10"/>
  <c r="F2454" i="10"/>
  <c r="F2453" i="10"/>
  <c r="F2452" i="10"/>
  <c r="F2451" i="10"/>
  <c r="F2450" i="10"/>
  <c r="F2449" i="10"/>
  <c r="F2448" i="10"/>
  <c r="F2447" i="10"/>
  <c r="F2446" i="10"/>
  <c r="F2445" i="10"/>
  <c r="F2444" i="10"/>
  <c r="F2443" i="10"/>
  <c r="F2442" i="10"/>
  <c r="F2441" i="10"/>
  <c r="F2440" i="10"/>
  <c r="F2439" i="10"/>
  <c r="F2438" i="10"/>
  <c r="F2437" i="10"/>
  <c r="F2436" i="10"/>
  <c r="F2435" i="10"/>
  <c r="F2434" i="10"/>
  <c r="F2433" i="10"/>
  <c r="F2432" i="10"/>
  <c r="F2431" i="10"/>
  <c r="F2430" i="10"/>
  <c r="F2429" i="10"/>
  <c r="F2428" i="10"/>
  <c r="F2427" i="10"/>
  <c r="F2426" i="10"/>
  <c r="F2425" i="10"/>
  <c r="F2424" i="10"/>
  <c r="F2423" i="10"/>
  <c r="F2422" i="10"/>
  <c r="F2421" i="10"/>
  <c r="F2420" i="10"/>
  <c r="F2419" i="10"/>
  <c r="F2418" i="10"/>
  <c r="F2417" i="10"/>
  <c r="F2416" i="10"/>
  <c r="F2415" i="10"/>
  <c r="F2414" i="10"/>
  <c r="F2413" i="10"/>
  <c r="F2412" i="10"/>
  <c r="F2411" i="10"/>
  <c r="F2410" i="10"/>
  <c r="F2409" i="10"/>
  <c r="F2408" i="10"/>
  <c r="A2403" i="10"/>
  <c r="F2330" i="10"/>
  <c r="F2329" i="10"/>
  <c r="F2328" i="10"/>
  <c r="F2327" i="10"/>
  <c r="F2326" i="10"/>
  <c r="F2325" i="10"/>
  <c r="F2324" i="10"/>
  <c r="F2323" i="10"/>
  <c r="F2322" i="10"/>
  <c r="F2321" i="10"/>
  <c r="F2320" i="10"/>
  <c r="F2319" i="10"/>
  <c r="F2318" i="10"/>
  <c r="F2317" i="10"/>
  <c r="F2316" i="10"/>
  <c r="F2315" i="10"/>
  <c r="F2314" i="10"/>
  <c r="F2313" i="10"/>
  <c r="F2312" i="10"/>
  <c r="F2311" i="10"/>
  <c r="F2310" i="10"/>
  <c r="F2309" i="10"/>
  <c r="F2308" i="10"/>
  <c r="F2307" i="10"/>
  <c r="F2306" i="10"/>
  <c r="F2305" i="10"/>
  <c r="F2304" i="10"/>
  <c r="F2303" i="10"/>
  <c r="F2302" i="10"/>
  <c r="F2301" i="10"/>
  <c r="F2300" i="10"/>
  <c r="F2299" i="10"/>
  <c r="A2293" i="10"/>
  <c r="F2193" i="10"/>
  <c r="F2192" i="10"/>
  <c r="F2191" i="10"/>
  <c r="F2190" i="10"/>
  <c r="F2189" i="10"/>
  <c r="A2183" i="10"/>
  <c r="F2081" i="10"/>
  <c r="F2080" i="10"/>
  <c r="F2079" i="10"/>
  <c r="F2078" i="10"/>
  <c r="F2077" i="10"/>
  <c r="A2073" i="10"/>
  <c r="F1978" i="10"/>
  <c r="F1977" i="10"/>
  <c r="F1976" i="10"/>
  <c r="F1975" i="10"/>
  <c r="F1974" i="10"/>
  <c r="F1973" i="10"/>
  <c r="F1972" i="10"/>
  <c r="F1971" i="10"/>
  <c r="F1970" i="10"/>
  <c r="A1965" i="10"/>
  <c r="F1864" i="10"/>
  <c r="F1863" i="10"/>
  <c r="F1862" i="10"/>
  <c r="F1861" i="10"/>
  <c r="A1855" i="10"/>
  <c r="F1750" i="10"/>
  <c r="A1745"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A1635"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49" i="10"/>
  <c r="D1550" i="10" s="1"/>
  <c r="F1550" i="10" s="1"/>
  <c r="F1548" i="10"/>
  <c r="F1547" i="10"/>
  <c r="F1546" i="10"/>
  <c r="F1545" i="10"/>
  <c r="F1544" i="10"/>
  <c r="F1543" i="10"/>
  <c r="F1542" i="10"/>
  <c r="F1541" i="10"/>
  <c r="F1540" i="10"/>
  <c r="F1539" i="10"/>
  <c r="F1538" i="10"/>
  <c r="F1537" i="10"/>
  <c r="F1536" i="10"/>
  <c r="F1535" i="10"/>
  <c r="A1530" i="10"/>
  <c r="F1446" i="10"/>
  <c r="D1447" i="10" s="1"/>
  <c r="F1447" i="10" s="1"/>
  <c r="F1445" i="10"/>
  <c r="F1444" i="10"/>
  <c r="F1443" i="10"/>
  <c r="F1442" i="10"/>
  <c r="F1441" i="10"/>
  <c r="F1440" i="10"/>
  <c r="F1439" i="10"/>
  <c r="F1438" i="10"/>
  <c r="F1437" i="10"/>
  <c r="F1436" i="10"/>
  <c r="F1435" i="10"/>
  <c r="F1434" i="10"/>
  <c r="F1433" i="10"/>
  <c r="F1432" i="10"/>
  <c r="F1431" i="10"/>
  <c r="F1430" i="10"/>
  <c r="F1429" i="10"/>
  <c r="F1428" i="10"/>
  <c r="F1427" i="10"/>
  <c r="F1426" i="10"/>
  <c r="A1420" i="10"/>
  <c r="F1341" i="10"/>
  <c r="D1342" i="10" s="1"/>
  <c r="F1342" i="10" s="1"/>
  <c r="F1340" i="10"/>
  <c r="F1339" i="10"/>
  <c r="F1338" i="10"/>
  <c r="F1337" i="10"/>
  <c r="F1336" i="10"/>
  <c r="F1335" i="10"/>
  <c r="F1334" i="10"/>
  <c r="F1333" i="10"/>
  <c r="F1332" i="10"/>
  <c r="F1320" i="10"/>
  <c r="F1319" i="10"/>
  <c r="F1318" i="10"/>
  <c r="F1317" i="10"/>
  <c r="F1316" i="10"/>
  <c r="F1315" i="10"/>
  <c r="F1314" i="10"/>
  <c r="A1309" i="10"/>
  <c r="F1224" i="10"/>
  <c r="F1222" i="10"/>
  <c r="D1223" i="10" s="1"/>
  <c r="F1223" i="10" s="1"/>
  <c r="F1221" i="10"/>
  <c r="F1220" i="10"/>
  <c r="F1219" i="10"/>
  <c r="F1218" i="10"/>
  <c r="F1217" i="10"/>
  <c r="F1216" i="10"/>
  <c r="F1215" i="10"/>
  <c r="F1214" i="10"/>
  <c r="F1213" i="10"/>
  <c r="F1212" i="10"/>
  <c r="F1211" i="10"/>
  <c r="F1210" i="10"/>
  <c r="F1209" i="10"/>
  <c r="F1130" i="10"/>
  <c r="D1131" i="10" s="1"/>
  <c r="F1131" i="10" s="1"/>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A1094" i="10"/>
  <c r="F1013" i="10"/>
  <c r="F1012" i="10"/>
  <c r="F1011" i="10"/>
  <c r="F1010" i="10"/>
  <c r="F1009" i="10"/>
  <c r="F1008" i="10"/>
  <c r="F1007" i="10"/>
  <c r="F1006" i="10"/>
  <c r="F1005" i="10"/>
  <c r="F1004" i="10"/>
  <c r="F1003" i="10"/>
  <c r="F1002" i="10"/>
  <c r="F1001" i="10"/>
  <c r="F1000" i="10"/>
  <c r="F999" i="10"/>
  <c r="F998" i="10"/>
  <c r="F997" i="10"/>
  <c r="F996" i="10"/>
  <c r="F995" i="10"/>
  <c r="F994" i="10"/>
  <c r="F993" i="10"/>
  <c r="A987" i="10"/>
  <c r="A4476" i="10" s="1"/>
  <c r="F906" i="10"/>
  <c r="F905" i="10"/>
  <c r="F904" i="10"/>
  <c r="F896" i="10"/>
  <c r="F895" i="10"/>
  <c r="F886" i="10"/>
  <c r="F885" i="10"/>
  <c r="F884" i="10"/>
  <c r="F883" i="10"/>
  <c r="A878" i="10"/>
  <c r="A1204" i="10" s="1"/>
  <c r="F835" i="10"/>
  <c r="F834" i="10"/>
  <c r="F832" i="10"/>
  <c r="D833" i="10" s="1"/>
  <c r="F833" i="10" s="1"/>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A769" i="10"/>
  <c r="A2404" i="10" s="1"/>
  <c r="F668" i="10"/>
  <c r="D669" i="10" s="1"/>
  <c r="F669" i="10" s="1"/>
  <c r="F667" i="10"/>
  <c r="F666" i="10"/>
  <c r="F665" i="10"/>
  <c r="F664" i="10"/>
  <c r="F663" i="10"/>
  <c r="A659" i="10"/>
  <c r="A3383" i="10" s="1"/>
  <c r="A658" i="10"/>
  <c r="A3382" i="10" s="1"/>
  <c r="F556" i="10"/>
  <c r="F554" i="10"/>
  <c r="F553" i="10"/>
  <c r="A549" i="10"/>
  <c r="A548" i="10"/>
  <c r="F443" i="10"/>
  <c r="F547" i="10" s="1"/>
  <c r="F4917" i="10" s="1"/>
  <c r="A439" i="10"/>
  <c r="A438"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A329" i="10"/>
  <c r="A328" i="10"/>
  <c r="F223" i="10"/>
  <c r="F222" i="10"/>
  <c r="A219" i="10"/>
  <c r="A218" i="10"/>
  <c r="F130" i="10"/>
  <c r="D131" i="10" s="1"/>
  <c r="F131" i="10" s="1"/>
  <c r="F129" i="10"/>
  <c r="F128" i="10"/>
  <c r="F127" i="10"/>
  <c r="F126" i="10"/>
  <c r="F125" i="10"/>
  <c r="F124" i="10"/>
  <c r="F123" i="10"/>
  <c r="F122" i="10"/>
  <c r="F121" i="10"/>
  <c r="F120" i="10"/>
  <c r="F119" i="10"/>
  <c r="F118" i="10"/>
  <c r="F117" i="10"/>
  <c r="F116" i="10"/>
  <c r="F115" i="10"/>
  <c r="A112" i="10"/>
  <c r="A111" i="10"/>
  <c r="F42" i="10"/>
  <c r="D43" i="10" s="1"/>
  <c r="F43" i="10" s="1"/>
  <c r="F41" i="10"/>
  <c r="F40" i="10"/>
  <c r="F39" i="10"/>
  <c r="F38" i="10"/>
  <c r="F37" i="10"/>
  <c r="F35" i="10"/>
  <c r="D36" i="10" s="1"/>
  <c r="F36" i="10" s="1"/>
  <c r="F34" i="10"/>
  <c r="F32" i="10"/>
  <c r="F31" i="10"/>
  <c r="F30" i="10"/>
  <c r="F29" i="10"/>
  <c r="F28" i="10"/>
  <c r="F27" i="10"/>
  <c r="F26" i="10"/>
  <c r="F25" i="10"/>
  <c r="F23" i="10"/>
  <c r="F22" i="10"/>
  <c r="F21" i="10"/>
  <c r="F20" i="10"/>
  <c r="F18" i="10"/>
  <c r="D19" i="10" s="1"/>
  <c r="F19" i="10" s="1"/>
  <c r="F17" i="10"/>
  <c r="F15" i="10"/>
  <c r="D16" i="10" s="1"/>
  <c r="F16" i="10" s="1"/>
  <c r="F14" i="10"/>
  <c r="F12" i="10"/>
  <c r="D13" i="10" s="1"/>
  <c r="F13" i="10" s="1"/>
  <c r="F11" i="10"/>
  <c r="F9" i="10"/>
  <c r="D10" i="10" s="1"/>
  <c r="F10" i="10" s="1"/>
  <c r="F8" i="10"/>
  <c r="F7" i="10"/>
  <c r="F6" i="10"/>
  <c r="D33" i="10" l="1"/>
  <c r="F33" i="10" s="1"/>
  <c r="F3280" i="10"/>
  <c r="F4942" i="10" s="1"/>
  <c r="A4588" i="10"/>
  <c r="F4366" i="10"/>
  <c r="F4952" i="10" s="1"/>
  <c r="A1856" i="10"/>
  <c r="F4257" i="10"/>
  <c r="F4951" i="10" s="1"/>
  <c r="F4036" i="10"/>
  <c r="F4949" i="10" s="1"/>
  <c r="A2074" i="10"/>
  <c r="A3708" i="10"/>
  <c r="F3926" i="10"/>
  <c r="F4948" i="10" s="1"/>
  <c r="F4475" i="10"/>
  <c r="F4953" i="10" s="1"/>
  <c r="F2182" i="10"/>
  <c r="F4932" i="10" s="1"/>
  <c r="A4038" i="10"/>
  <c r="D24" i="10"/>
  <c r="F24" i="10" s="1"/>
  <c r="F2622" i="10"/>
  <c r="F4936" i="10" s="1"/>
  <c r="F4147" i="10"/>
  <c r="F4950" i="10" s="1"/>
  <c r="F2292" i="10"/>
  <c r="F4933" i="10" s="1"/>
  <c r="A4367" i="10"/>
  <c r="A1636" i="10"/>
  <c r="A2733" i="10"/>
  <c r="F2841" i="10"/>
  <c r="F4938" i="10" s="1"/>
  <c r="F3170" i="10"/>
  <c r="F4941" i="10" s="1"/>
  <c r="F3061" i="10"/>
  <c r="F4940" i="10" s="1"/>
  <c r="F2072" i="10"/>
  <c r="F4931" i="10" s="1"/>
  <c r="F1964" i="10"/>
  <c r="F4930" i="10" s="1"/>
  <c r="F1634" i="10"/>
  <c r="F4927" i="10" s="1"/>
  <c r="F1529" i="10"/>
  <c r="F4926" i="10" s="1"/>
  <c r="F1419" i="10"/>
  <c r="F4925" i="10" s="1"/>
  <c r="F1203" i="10"/>
  <c r="F4923" i="10" s="1"/>
  <c r="F1093" i="10"/>
  <c r="F4922" i="10" s="1"/>
  <c r="F986" i="10"/>
  <c r="F4921" i="10" s="1"/>
  <c r="F767" i="10"/>
  <c r="F4919" i="10" s="1"/>
  <c r="F657" i="10"/>
  <c r="F4918" i="10" s="1"/>
  <c r="F437" i="10"/>
  <c r="F4916" i="10" s="1"/>
  <c r="F327" i="10"/>
  <c r="F4915" i="10" s="1"/>
  <c r="D1751" i="10"/>
  <c r="F1751" i="10" s="1"/>
  <c r="F1854" i="10" s="1"/>
  <c r="F4929" i="10" s="1"/>
  <c r="F2402" i="10"/>
  <c r="F4934" i="10" s="1"/>
  <c r="F217" i="10"/>
  <c r="F4914" i="10" s="1"/>
  <c r="F1308" i="10"/>
  <c r="F4924" i="10" s="1"/>
  <c r="F2951" i="10"/>
  <c r="F4939" i="10" s="1"/>
  <c r="F4800" i="10"/>
  <c r="F4956" i="10" s="1"/>
  <c r="F2514" i="10"/>
  <c r="F4935" i="10" s="1"/>
  <c r="D4593" i="10"/>
  <c r="F4593" i="10" s="1"/>
  <c r="F4697" i="10" s="1"/>
  <c r="F4955" i="10" s="1"/>
  <c r="F1744" i="10"/>
  <c r="F4928" i="10" s="1"/>
  <c r="F3596" i="10"/>
  <c r="F4945" i="10" s="1"/>
  <c r="D3713" i="10"/>
  <c r="F3713" i="10" s="1"/>
  <c r="F3816" i="10" s="1"/>
  <c r="F4947" i="10" s="1"/>
  <c r="F4586" i="10"/>
  <c r="F4954" i="10" s="1"/>
  <c r="F3486" i="10"/>
  <c r="F4944" i="10" s="1"/>
  <c r="A1746" i="10"/>
  <c r="A2953" i="10"/>
  <c r="A3488" i="10"/>
  <c r="A4149" i="10"/>
  <c r="A1310" i="10"/>
  <c r="A2843" i="10"/>
  <c r="A2184" i="10"/>
  <c r="A3818" i="10"/>
  <c r="A3598" i="10"/>
  <c r="A2516" i="10"/>
  <c r="A1095" i="10"/>
  <c r="A988" i="10"/>
  <c r="A4477" i="10" s="1"/>
  <c r="A879" i="10"/>
  <c r="A4699" i="10"/>
  <c r="A3282" i="10"/>
  <c r="A2294" i="10"/>
  <c r="A1531" i="10"/>
  <c r="A2624" i="10"/>
  <c r="A3928" i="10"/>
  <c r="A4259" i="10"/>
  <c r="F877" i="10"/>
  <c r="F4920" i="10" s="1"/>
  <c r="F2731" i="10"/>
  <c r="F4937" i="10" s="1"/>
  <c r="F3381" i="10"/>
  <c r="F4943" i="10" s="1"/>
  <c r="A1421" i="10"/>
  <c r="A3063" i="10"/>
  <c r="A3172" i="10"/>
  <c r="F4906" i="10"/>
  <c r="F4957" i="10" s="1"/>
  <c r="A1966" i="10"/>
  <c r="F110" i="10" l="1"/>
  <c r="F4913" i="10" s="1"/>
  <c r="F4958" i="10" s="1"/>
  <c r="F4966" i="10" s="1"/>
  <c r="A1205" i="10"/>
  <c r="A4368" i="10"/>
  <c r="F4968" i="10" l="1"/>
  <c r="F4970" i="10" s="1"/>
  <c r="A4986" i="9" l="1"/>
  <c r="A4985" i="9"/>
  <c r="F4831" i="9"/>
  <c r="D4832" i="9" s="1"/>
  <c r="F4832" i="9" s="1"/>
  <c r="F4830" i="9"/>
  <c r="F4829" i="9"/>
  <c r="F4788" i="9"/>
  <c r="D4789" i="9" s="1"/>
  <c r="F4789" i="9" s="1"/>
  <c r="F4787" i="9"/>
  <c r="F4785" i="9"/>
  <c r="D4786" i="9" s="1"/>
  <c r="F4786" i="9" s="1"/>
  <c r="F4784" i="9"/>
  <c r="F4781" i="9"/>
  <c r="F4780" i="9"/>
  <c r="F4779" i="9"/>
  <c r="F4778" i="9"/>
  <c r="F4777" i="9"/>
  <c r="F4776" i="9"/>
  <c r="F4774" i="9"/>
  <c r="D4775" i="9" s="1"/>
  <c r="F4775" i="9" s="1"/>
  <c r="F4773" i="9"/>
  <c r="F4771" i="9"/>
  <c r="F4770" i="9"/>
  <c r="F4769" i="9"/>
  <c r="F4768" i="9"/>
  <c r="F4767" i="9"/>
  <c r="F4766" i="9"/>
  <c r="F4765" i="9"/>
  <c r="F4764" i="9"/>
  <c r="F4763" i="9"/>
  <c r="F4762" i="9"/>
  <c r="F4761" i="9"/>
  <c r="F4760" i="9"/>
  <c r="F4759" i="9"/>
  <c r="F4758" i="9"/>
  <c r="F4757" i="9"/>
  <c r="F4756" i="9"/>
  <c r="F4755" i="9"/>
  <c r="F4754" i="9"/>
  <c r="F4753" i="9"/>
  <c r="F4752" i="9"/>
  <c r="F4751" i="9"/>
  <c r="F4750" i="9"/>
  <c r="F4749" i="9"/>
  <c r="F4748" i="9"/>
  <c r="F4747" i="9"/>
  <c r="F4746" i="9"/>
  <c r="F4745" i="9"/>
  <c r="F4744" i="9"/>
  <c r="F4743" i="9"/>
  <c r="F4742" i="9"/>
  <c r="F4741" i="9"/>
  <c r="F4740" i="9"/>
  <c r="F4739" i="9"/>
  <c r="F4738" i="9"/>
  <c r="F4737" i="9"/>
  <c r="F4736" i="9"/>
  <c r="F4735" i="9"/>
  <c r="F4734" i="9"/>
  <c r="F4733" i="9"/>
  <c r="F4732" i="9"/>
  <c r="F4731" i="9"/>
  <c r="F4730" i="9"/>
  <c r="F4729" i="9"/>
  <c r="F4728" i="9"/>
  <c r="F4727" i="9"/>
  <c r="F4726" i="9"/>
  <c r="A4722" i="9"/>
  <c r="A4721" i="9"/>
  <c r="F4615" i="9"/>
  <c r="D4616" i="9" s="1"/>
  <c r="F4616" i="9" s="1"/>
  <c r="A4610" i="9"/>
  <c r="F4520" i="9"/>
  <c r="F4519" i="9"/>
  <c r="F4518" i="9"/>
  <c r="F4517" i="9"/>
  <c r="F4516" i="9"/>
  <c r="F4515" i="9"/>
  <c r="F4514" i="9"/>
  <c r="F4513" i="9"/>
  <c r="F4512" i="9"/>
  <c r="F4511" i="9"/>
  <c r="F4510" i="9"/>
  <c r="F4509" i="9"/>
  <c r="F4508" i="9"/>
  <c r="F4507" i="9"/>
  <c r="F4506" i="9"/>
  <c r="F4505" i="9"/>
  <c r="F4504" i="9"/>
  <c r="F4411" i="9"/>
  <c r="F4410" i="9"/>
  <c r="F4409" i="9"/>
  <c r="F4408" i="9"/>
  <c r="F4406" i="9"/>
  <c r="D4407" i="9" s="1"/>
  <c r="F4407" i="9" s="1"/>
  <c r="F4405" i="9"/>
  <c r="F4404" i="9"/>
  <c r="F4403" i="9"/>
  <c r="F4402" i="9"/>
  <c r="F4401" i="9"/>
  <c r="F4400" i="9"/>
  <c r="F4399" i="9"/>
  <c r="F4398" i="9"/>
  <c r="F4397" i="9"/>
  <c r="F4396" i="9"/>
  <c r="F4395" i="9"/>
  <c r="A4390" i="9"/>
  <c r="D4292" i="9"/>
  <c r="F4292" i="9" s="1"/>
  <c r="F4289" i="9"/>
  <c r="F4288" i="9"/>
  <c r="F4287" i="9"/>
  <c r="F4286" i="9"/>
  <c r="F4285" i="9"/>
  <c r="A4280" i="9"/>
  <c r="F4189" i="9"/>
  <c r="F4188" i="9"/>
  <c r="F4187" i="9"/>
  <c r="F4186" i="9"/>
  <c r="F4185" i="9"/>
  <c r="F4184" i="9"/>
  <c r="F4183" i="9"/>
  <c r="F4182" i="9"/>
  <c r="F4181" i="9"/>
  <c r="F4179" i="9"/>
  <c r="D4180" i="9" s="1"/>
  <c r="F4180" i="9" s="1"/>
  <c r="F4178" i="9"/>
  <c r="F4177" i="9"/>
  <c r="F4176" i="9"/>
  <c r="A4170" i="9"/>
  <c r="F4090" i="9"/>
  <c r="F4089" i="9"/>
  <c r="F4088" i="9"/>
  <c r="F4087" i="9"/>
  <c r="F4086" i="9"/>
  <c r="F4085" i="9"/>
  <c r="F4084" i="9"/>
  <c r="F4083" i="9"/>
  <c r="F4082" i="9"/>
  <c r="F4081" i="9"/>
  <c r="F4080" i="9"/>
  <c r="F4079" i="9"/>
  <c r="F4078" i="9"/>
  <c r="F4077" i="9"/>
  <c r="F4076" i="9"/>
  <c r="F4075" i="9"/>
  <c r="F4074" i="9"/>
  <c r="F4073" i="9"/>
  <c r="F4072" i="9"/>
  <c r="F4071" i="9"/>
  <c r="F4070" i="9"/>
  <c r="F4069" i="9"/>
  <c r="F4068" i="9"/>
  <c r="F4067" i="9"/>
  <c r="F4066" i="9"/>
  <c r="F4065" i="9"/>
  <c r="A4059" i="9"/>
  <c r="F3962" i="9"/>
  <c r="F3960" i="9"/>
  <c r="F3959" i="9"/>
  <c r="F3958" i="9"/>
  <c r="F3957" i="9"/>
  <c r="F3956" i="9"/>
  <c r="F3955" i="9"/>
  <c r="F3954" i="9"/>
  <c r="A3949" i="9"/>
  <c r="F3881" i="9"/>
  <c r="F3880" i="9"/>
  <c r="F3878" i="9"/>
  <c r="D3879" i="9" s="1"/>
  <c r="F3879" i="9" s="1"/>
  <c r="F3877" i="9"/>
  <c r="F3876" i="9"/>
  <c r="F3875" i="9"/>
  <c r="F3874" i="9"/>
  <c r="F3873" i="9"/>
  <c r="F3872" i="9"/>
  <c r="F3871" i="9"/>
  <c r="F3870" i="9"/>
  <c r="F3869" i="9"/>
  <c r="F3868" i="9"/>
  <c r="F3867" i="9"/>
  <c r="F3866" i="9"/>
  <c r="F3864" i="9"/>
  <c r="D3865" i="9" s="1"/>
  <c r="F3865" i="9" s="1"/>
  <c r="F3863" i="9"/>
  <c r="F3862" i="9"/>
  <c r="F3861" i="9"/>
  <c r="F3860" i="9"/>
  <c r="F3858" i="9"/>
  <c r="F3857" i="9"/>
  <c r="F3856" i="9"/>
  <c r="F3855" i="9"/>
  <c r="F3854" i="9"/>
  <c r="F3853" i="9"/>
  <c r="F3852" i="9"/>
  <c r="F3851" i="9"/>
  <c r="F3850" i="9"/>
  <c r="F3849" i="9"/>
  <c r="F3848" i="9"/>
  <c r="F3847" i="9"/>
  <c r="F3846" i="9"/>
  <c r="F3845" i="9"/>
  <c r="F3844" i="9"/>
  <c r="A3839" i="9"/>
  <c r="F3734" i="9"/>
  <c r="A3729" i="9"/>
  <c r="F3624" i="9"/>
  <c r="A3619" i="9"/>
  <c r="F3607" i="9"/>
  <c r="F3606" i="9"/>
  <c r="F3605" i="9"/>
  <c r="F3604" i="9"/>
  <c r="F3603" i="9"/>
  <c r="F3602" i="9"/>
  <c r="F3601" i="9"/>
  <c r="F3600" i="9"/>
  <c r="F3599" i="9"/>
  <c r="F3598" i="9"/>
  <c r="F3597" i="9"/>
  <c r="F3596" i="9"/>
  <c r="F3595" i="9"/>
  <c r="F3594" i="9"/>
  <c r="F3593" i="9"/>
  <c r="F3592" i="9"/>
  <c r="F3591" i="9"/>
  <c r="F3590" i="9"/>
  <c r="F3589" i="9"/>
  <c r="F3588" i="9"/>
  <c r="F3587" i="9"/>
  <c r="F3586" i="9"/>
  <c r="F3585" i="9"/>
  <c r="F3584" i="9"/>
  <c r="F3583" i="9"/>
  <c r="F3582" i="9"/>
  <c r="F3581" i="9"/>
  <c r="F3580" i="9"/>
  <c r="F3579" i="9"/>
  <c r="F3578" i="9"/>
  <c r="F3577" i="9"/>
  <c r="F3576" i="9"/>
  <c r="F3575" i="9"/>
  <c r="F3574" i="9"/>
  <c r="F3572" i="9"/>
  <c r="D3573" i="9" s="1"/>
  <c r="F3573" i="9" s="1"/>
  <c r="F3571" i="9"/>
  <c r="F3570" i="9"/>
  <c r="F3569" i="9"/>
  <c r="F3568" i="9"/>
  <c r="F3535" i="9"/>
  <c r="F3534" i="9"/>
  <c r="F3533" i="9"/>
  <c r="F3532" i="9"/>
  <c r="F3531" i="9"/>
  <c r="F3530" i="9"/>
  <c r="F3529" i="9"/>
  <c r="F3528" i="9"/>
  <c r="F3527" i="9"/>
  <c r="F3526" i="9"/>
  <c r="F3525" i="9"/>
  <c r="F3524" i="9"/>
  <c r="F3523" i="9"/>
  <c r="F3522" i="9"/>
  <c r="F3521" i="9"/>
  <c r="F3520" i="9"/>
  <c r="F3519" i="9"/>
  <c r="F3518" i="9"/>
  <c r="F3517" i="9"/>
  <c r="F3516" i="9"/>
  <c r="F3515" i="9"/>
  <c r="F3514" i="9"/>
  <c r="F3513" i="9"/>
  <c r="A3509" i="9"/>
  <c r="F3409" i="9"/>
  <c r="F3408" i="9"/>
  <c r="F3407" i="9"/>
  <c r="F3406" i="9"/>
  <c r="F3405" i="9"/>
  <c r="F3404" i="9"/>
  <c r="F3403" i="9"/>
  <c r="F3396" i="9"/>
  <c r="F3395" i="9"/>
  <c r="F3394" i="9"/>
  <c r="F3393" i="9"/>
  <c r="F3392" i="9"/>
  <c r="F3391" i="9"/>
  <c r="F3378" i="9"/>
  <c r="F3377" i="9"/>
  <c r="F3376" i="9"/>
  <c r="F3375" i="9"/>
  <c r="F3374" i="9"/>
  <c r="F3373" i="9"/>
  <c r="F3372" i="9"/>
  <c r="F3371" i="9"/>
  <c r="F3370" i="9"/>
  <c r="F3369" i="9"/>
  <c r="F3368" i="9"/>
  <c r="F3367" i="9"/>
  <c r="F3365" i="9"/>
  <c r="D3366" i="9" s="1"/>
  <c r="F3366" i="9" s="1"/>
  <c r="F3364" i="9"/>
  <c r="F3363" i="9"/>
  <c r="F3362" i="9"/>
  <c r="F3361" i="9"/>
  <c r="F3360" i="9"/>
  <c r="F3359" i="9"/>
  <c r="F3357" i="9"/>
  <c r="D3358" i="9" s="1"/>
  <c r="F3358" i="9" s="1"/>
  <c r="F3356" i="9"/>
  <c r="F3354" i="9"/>
  <c r="D3355" i="9" s="1"/>
  <c r="F3355" i="9" s="1"/>
  <c r="F3353" i="9"/>
  <c r="F3352" i="9"/>
  <c r="F3351" i="9"/>
  <c r="F3350" i="9"/>
  <c r="F3349" i="9"/>
  <c r="F3348" i="9"/>
  <c r="F3347" i="9"/>
  <c r="F3346" i="9"/>
  <c r="F3345" i="9"/>
  <c r="F3344" i="9"/>
  <c r="F3343" i="9"/>
  <c r="F3342" i="9"/>
  <c r="F3341" i="9"/>
  <c r="F3340" i="9"/>
  <c r="F3339" i="9"/>
  <c r="F3338" i="9"/>
  <c r="F3337" i="9"/>
  <c r="F3336" i="9"/>
  <c r="F3335" i="9"/>
  <c r="F3317" i="9"/>
  <c r="F3316" i="9"/>
  <c r="F3315" i="9"/>
  <c r="F3314" i="9"/>
  <c r="F3313" i="9"/>
  <c r="F3312" i="9"/>
  <c r="F3311" i="9"/>
  <c r="F3310" i="9"/>
  <c r="F3309" i="9"/>
  <c r="F3308" i="9"/>
  <c r="F3307" i="9"/>
  <c r="F3306" i="9"/>
  <c r="F3305" i="9"/>
  <c r="F3304" i="9"/>
  <c r="F3303" i="9"/>
  <c r="F3302" i="9"/>
  <c r="F3301" i="9"/>
  <c r="F3300" i="9"/>
  <c r="F3299" i="9"/>
  <c r="F3298" i="9"/>
  <c r="F3297" i="9"/>
  <c r="F3296" i="9"/>
  <c r="F3295" i="9"/>
  <c r="A3290" i="9"/>
  <c r="F3193" i="9"/>
  <c r="F3192" i="9"/>
  <c r="F3191" i="9"/>
  <c r="F3190" i="9"/>
  <c r="F3189" i="9"/>
  <c r="F3188" i="9"/>
  <c r="F3187" i="9"/>
  <c r="F3185" i="9"/>
  <c r="A3180" i="9"/>
  <c r="F3103" i="9"/>
  <c r="D3104" i="9" s="1"/>
  <c r="F3104" i="9" s="1"/>
  <c r="F3102" i="9"/>
  <c r="F3101" i="9"/>
  <c r="F3100" i="9"/>
  <c r="F3099" i="9"/>
  <c r="F3090" i="9"/>
  <c r="F3089" i="9"/>
  <c r="F3088" i="9"/>
  <c r="F3087" i="9"/>
  <c r="F3086" i="9"/>
  <c r="F3085" i="9"/>
  <c r="F3084" i="9"/>
  <c r="F3083" i="9"/>
  <c r="F3082" i="9"/>
  <c r="F3081" i="9"/>
  <c r="F3080" i="9"/>
  <c r="F3079" i="9"/>
  <c r="F3078" i="9"/>
  <c r="F3077" i="9"/>
  <c r="A3071" i="9"/>
  <c r="F3033" i="9"/>
  <c r="F3032" i="9"/>
  <c r="F3031" i="9"/>
  <c r="F3029" i="9"/>
  <c r="D3030" i="9" s="1"/>
  <c r="F3030" i="9" s="1"/>
  <c r="F3028" i="9"/>
  <c r="F3026" i="9"/>
  <c r="D3027" i="9" s="1"/>
  <c r="F3027" i="9" s="1"/>
  <c r="F3025" i="9"/>
  <c r="F3024" i="9"/>
  <c r="F3018" i="9"/>
  <c r="F3017" i="9"/>
  <c r="F3016" i="9"/>
  <c r="F3015" i="9"/>
  <c r="F3014" i="9"/>
  <c r="F3013" i="9"/>
  <c r="F3012" i="9"/>
  <c r="F3011" i="9"/>
  <c r="F3010" i="9"/>
  <c r="F3009" i="9"/>
  <c r="F3008" i="9"/>
  <c r="F3007" i="9"/>
  <c r="F3006" i="9"/>
  <c r="F3005" i="9"/>
  <c r="F3004" i="9"/>
  <c r="F3003" i="9"/>
  <c r="F3002" i="9"/>
  <c r="F3001" i="9"/>
  <c r="F3000" i="9"/>
  <c r="F2999" i="9"/>
  <c r="F2998" i="9"/>
  <c r="F2997" i="9"/>
  <c r="F2996" i="9"/>
  <c r="F2995" i="9"/>
  <c r="F2994" i="9"/>
  <c r="F2993" i="9"/>
  <c r="F2992" i="9"/>
  <c r="F2991" i="9"/>
  <c r="F2990" i="9"/>
  <c r="F2989" i="9"/>
  <c r="F2988" i="9"/>
  <c r="F2987" i="9"/>
  <c r="F2986" i="9"/>
  <c r="F2985" i="9"/>
  <c r="F2984" i="9"/>
  <c r="F2983" i="9"/>
  <c r="F2982" i="9"/>
  <c r="F2981" i="9"/>
  <c r="F2980" i="9"/>
  <c r="F2979" i="9"/>
  <c r="F2978" i="9"/>
  <c r="F2977" i="9"/>
  <c r="F2976" i="9"/>
  <c r="F2975" i="9"/>
  <c r="F2974" i="9"/>
  <c r="F2973" i="9"/>
  <c r="F2972" i="9"/>
  <c r="F2971" i="9"/>
  <c r="F2970" i="9"/>
  <c r="F2969" i="9"/>
  <c r="F2968" i="9"/>
  <c r="F2967" i="9"/>
  <c r="F2966" i="9"/>
  <c r="A2961" i="9"/>
  <c r="D2862" i="9"/>
  <c r="F2862" i="9" s="1"/>
  <c r="F2861" i="9"/>
  <c r="F2856" i="9"/>
  <c r="F2855" i="9"/>
  <c r="A2851" i="9"/>
  <c r="F2749" i="9"/>
  <c r="D2750" i="9" s="1"/>
  <c r="F2750" i="9" s="1"/>
  <c r="F2748" i="9"/>
  <c r="F2747" i="9"/>
  <c r="F2746" i="9"/>
  <c r="A2741" i="9"/>
  <c r="F2651" i="9"/>
  <c r="F2650" i="9"/>
  <c r="F2649" i="9"/>
  <c r="F2648" i="9"/>
  <c r="F2647" i="9"/>
  <c r="F2646" i="9"/>
  <c r="F2645" i="9"/>
  <c r="F2644" i="9"/>
  <c r="F2643" i="9"/>
  <c r="F2642" i="9"/>
  <c r="F2641" i="9"/>
  <c r="F2640" i="9"/>
  <c r="F2639" i="9"/>
  <c r="F2638" i="9"/>
  <c r="F2637" i="9"/>
  <c r="F2636" i="9"/>
  <c r="A2631" i="9"/>
  <c r="F2542" i="9"/>
  <c r="F2541" i="9"/>
  <c r="F2540" i="9"/>
  <c r="F2539" i="9"/>
  <c r="F2538" i="9"/>
  <c r="F2535" i="9"/>
  <c r="F2534" i="9"/>
  <c r="F2533" i="9"/>
  <c r="F2532" i="9"/>
  <c r="F2531" i="9"/>
  <c r="F2530" i="9"/>
  <c r="F2529" i="9"/>
  <c r="A2523" i="9"/>
  <c r="F2477" i="9"/>
  <c r="D2478" i="9" s="1"/>
  <c r="F2478" i="9" s="1"/>
  <c r="F2451" i="9"/>
  <c r="D2452" i="9" s="1"/>
  <c r="F2452" i="9" s="1"/>
  <c r="F2450" i="9"/>
  <c r="F2449" i="9"/>
  <c r="F2448" i="9"/>
  <c r="F2447" i="9"/>
  <c r="F2445" i="9"/>
  <c r="F2444" i="9"/>
  <c r="F2443" i="9"/>
  <c r="F2442" i="9"/>
  <c r="F2441" i="9"/>
  <c r="F2440" i="9"/>
  <c r="F2439" i="9"/>
  <c r="F2438" i="9"/>
  <c r="F2437" i="9"/>
  <c r="F2436" i="9"/>
  <c r="F2435" i="9"/>
  <c r="F2434" i="9"/>
  <c r="F2433" i="9"/>
  <c r="F2432" i="9"/>
  <c r="F2431" i="9"/>
  <c r="F2430" i="9"/>
  <c r="F2429" i="9"/>
  <c r="F2428" i="9"/>
  <c r="F2427" i="9"/>
  <c r="F2426" i="9"/>
  <c r="F2425" i="9"/>
  <c r="F2424" i="9"/>
  <c r="F2423" i="9"/>
  <c r="F2422" i="9"/>
  <c r="F2421" i="9"/>
  <c r="F2420" i="9"/>
  <c r="F2419" i="9"/>
  <c r="F2418" i="9"/>
  <c r="F2417" i="9"/>
  <c r="F2416" i="9"/>
  <c r="A2411" i="9"/>
  <c r="F2336" i="9"/>
  <c r="F2335" i="9"/>
  <c r="F2334" i="9"/>
  <c r="F2333" i="9"/>
  <c r="F2332" i="9"/>
  <c r="F2331" i="9"/>
  <c r="F2330" i="9"/>
  <c r="F2329" i="9"/>
  <c r="F2328" i="9"/>
  <c r="F2327" i="9"/>
  <c r="F2326" i="9"/>
  <c r="F2325" i="9"/>
  <c r="F2324" i="9"/>
  <c r="F2323" i="9"/>
  <c r="F2322" i="9"/>
  <c r="F2321" i="9"/>
  <c r="F2320" i="9"/>
  <c r="F2319" i="9"/>
  <c r="F2318" i="9"/>
  <c r="F2317" i="9"/>
  <c r="F2316" i="9"/>
  <c r="F2315" i="9"/>
  <c r="F2314" i="9"/>
  <c r="F2313" i="9"/>
  <c r="F2312" i="9"/>
  <c r="F2311" i="9"/>
  <c r="F2310" i="9"/>
  <c r="F2309" i="9"/>
  <c r="F2308" i="9"/>
  <c r="F2307" i="9"/>
  <c r="A2301" i="9"/>
  <c r="F2201" i="9"/>
  <c r="F2200" i="9"/>
  <c r="F2199" i="9"/>
  <c r="F2198" i="9"/>
  <c r="F2197" i="9"/>
  <c r="A2192" i="9"/>
  <c r="A2191" i="9"/>
  <c r="F2089" i="9"/>
  <c r="F2088" i="9"/>
  <c r="F2087" i="9"/>
  <c r="F2086" i="9"/>
  <c r="F2085" i="9"/>
  <c r="A2081" i="9"/>
  <c r="F1980" i="9"/>
  <c r="F1979" i="9"/>
  <c r="F1978" i="9"/>
  <c r="F1977" i="9"/>
  <c r="F1976" i="9"/>
  <c r="A1971" i="9"/>
  <c r="F1870" i="9"/>
  <c r="F1869" i="9"/>
  <c r="F1868" i="9"/>
  <c r="F1867" i="9"/>
  <c r="A1861" i="9"/>
  <c r="D1757" i="9"/>
  <c r="F1757" i="9" s="1"/>
  <c r="F1860" i="9" s="1"/>
  <c r="F4952" i="9" s="1"/>
  <c r="F1756" i="9"/>
  <c r="A1751" i="9"/>
  <c r="F1675" i="9"/>
  <c r="F1674" i="9"/>
  <c r="F1673" i="9"/>
  <c r="F1672" i="9"/>
  <c r="F1671" i="9"/>
  <c r="F1670" i="9"/>
  <c r="F1669" i="9"/>
  <c r="F1668" i="9"/>
  <c r="F1667" i="9"/>
  <c r="F1666" i="9"/>
  <c r="F1665" i="9"/>
  <c r="F1664" i="9"/>
  <c r="F1663" i="9"/>
  <c r="F1662" i="9"/>
  <c r="F1661" i="9"/>
  <c r="F1660" i="9"/>
  <c r="F1659" i="9"/>
  <c r="F1658" i="9"/>
  <c r="F1657" i="9"/>
  <c r="F1656" i="9"/>
  <c r="F1655" i="9"/>
  <c r="F1654" i="9"/>
  <c r="F1653" i="9"/>
  <c r="F1652" i="9"/>
  <c r="F1651" i="9"/>
  <c r="F1650" i="9"/>
  <c r="F1649" i="9"/>
  <c r="F1648" i="9"/>
  <c r="F1647" i="9"/>
  <c r="F1646" i="9"/>
  <c r="A1641" i="9"/>
  <c r="F1569" i="9"/>
  <c r="F1568" i="9"/>
  <c r="F1567" i="9"/>
  <c r="F1566" i="9"/>
  <c r="F1565" i="9"/>
  <c r="F1564" i="9"/>
  <c r="F1563" i="9"/>
  <c r="F1562" i="9"/>
  <c r="F1561" i="9"/>
  <c r="F1560" i="9"/>
  <c r="F1559" i="9"/>
  <c r="F1558" i="9"/>
  <c r="F1557" i="9"/>
  <c r="F1555" i="9"/>
  <c r="D1556" i="9" s="1"/>
  <c r="F1556" i="9" s="1"/>
  <c r="F1554" i="9"/>
  <c r="F1552" i="9"/>
  <c r="D1553" i="9" s="1"/>
  <c r="F1553" i="9" s="1"/>
  <c r="F1551" i="9"/>
  <c r="F1549" i="9"/>
  <c r="F1548" i="9"/>
  <c r="F1547" i="9"/>
  <c r="F1546" i="9"/>
  <c r="F1545" i="9"/>
  <c r="F1544" i="9"/>
  <c r="F1543" i="9"/>
  <c r="F1542" i="9"/>
  <c r="F1541" i="9"/>
  <c r="F1540" i="9"/>
  <c r="F1539" i="9"/>
  <c r="F1538" i="9"/>
  <c r="A1533" i="9"/>
  <c r="F1449" i="9"/>
  <c r="D1450" i="9" s="1"/>
  <c r="F1450" i="9" s="1"/>
  <c r="F1448" i="9"/>
  <c r="F1447" i="9"/>
  <c r="F1446" i="9"/>
  <c r="F1445" i="9"/>
  <c r="F1444" i="9"/>
  <c r="F1443" i="9"/>
  <c r="F1442" i="9"/>
  <c r="F1441" i="9"/>
  <c r="F1440" i="9"/>
  <c r="F1439" i="9"/>
  <c r="F1438" i="9"/>
  <c r="F1437" i="9"/>
  <c r="F1436" i="9"/>
  <c r="F1435" i="9"/>
  <c r="F1434" i="9"/>
  <c r="F1433" i="9"/>
  <c r="F1432" i="9"/>
  <c r="F1431" i="9"/>
  <c r="F1430" i="9"/>
  <c r="F1429" i="9"/>
  <c r="A1423" i="9"/>
  <c r="F1344" i="9"/>
  <c r="D1345" i="9" s="1"/>
  <c r="F1345" i="9" s="1"/>
  <c r="F1343" i="9"/>
  <c r="F1342" i="9"/>
  <c r="F1341" i="9"/>
  <c r="F1340" i="9"/>
  <c r="F1339" i="9"/>
  <c r="F1338" i="9"/>
  <c r="F1337" i="9"/>
  <c r="F1336" i="9"/>
  <c r="F1335" i="9"/>
  <c r="F1319" i="9"/>
  <c r="F1318" i="9"/>
  <c r="F1317" i="9"/>
  <c r="A1313" i="9"/>
  <c r="A1312" i="9"/>
  <c r="F1227" i="9"/>
  <c r="F1225" i="9"/>
  <c r="D1226" i="9" s="1"/>
  <c r="F1226" i="9" s="1"/>
  <c r="F1224" i="9"/>
  <c r="F1223" i="9"/>
  <c r="F1222" i="9"/>
  <c r="F1221" i="9"/>
  <c r="F1220" i="9"/>
  <c r="F1219" i="9"/>
  <c r="F1218" i="9"/>
  <c r="F1217" i="9"/>
  <c r="F1216" i="9"/>
  <c r="F1215" i="9"/>
  <c r="F1214" i="9"/>
  <c r="F1213" i="9"/>
  <c r="F1212" i="9"/>
  <c r="F1211" i="9"/>
  <c r="F1133" i="9"/>
  <c r="D1134" i="9" s="1"/>
  <c r="F1134" i="9" s="1"/>
  <c r="F1123" i="9"/>
  <c r="F1122" i="9"/>
  <c r="F1121" i="9"/>
  <c r="F1120" i="9"/>
  <c r="F1119" i="9"/>
  <c r="F1118" i="9"/>
  <c r="F1117" i="9"/>
  <c r="F1116" i="9"/>
  <c r="F1115" i="9"/>
  <c r="F1114" i="9"/>
  <c r="F1113" i="9"/>
  <c r="F1112" i="9"/>
  <c r="F1111" i="9"/>
  <c r="F1110" i="9"/>
  <c r="F1109" i="9"/>
  <c r="F1108" i="9"/>
  <c r="F1107" i="9"/>
  <c r="F1106" i="9"/>
  <c r="F1105" i="9"/>
  <c r="F1104" i="9"/>
  <c r="F1103" i="9"/>
  <c r="F1102" i="9"/>
  <c r="F1101" i="9"/>
  <c r="A1098" i="9"/>
  <c r="A1097" i="9"/>
  <c r="F1010" i="9"/>
  <c r="F1009" i="9"/>
  <c r="F1008" i="9"/>
  <c r="F1007" i="9"/>
  <c r="F1006" i="9"/>
  <c r="F1005" i="9"/>
  <c r="F1004" i="9"/>
  <c r="F1003" i="9"/>
  <c r="F1002" i="9"/>
  <c r="F1001" i="9"/>
  <c r="F1000" i="9"/>
  <c r="F999" i="9"/>
  <c r="F998" i="9"/>
  <c r="F997" i="9"/>
  <c r="F996" i="9"/>
  <c r="F995" i="9"/>
  <c r="F994" i="9"/>
  <c r="F993" i="9"/>
  <c r="A987" i="9"/>
  <c r="A4499" i="9" s="1"/>
  <c r="F896" i="9"/>
  <c r="F895" i="9"/>
  <c r="F886" i="9"/>
  <c r="F885" i="9"/>
  <c r="F884" i="9"/>
  <c r="F883" i="9"/>
  <c r="A878" i="9"/>
  <c r="A1207" i="9" s="1"/>
  <c r="F837" i="9"/>
  <c r="D838" i="9" s="1"/>
  <c r="F838" i="9" s="1"/>
  <c r="F818" i="9"/>
  <c r="F817" i="9"/>
  <c r="F816" i="9"/>
  <c r="F815" i="9"/>
  <c r="F814" i="9"/>
  <c r="F813" i="9"/>
  <c r="F812" i="9"/>
  <c r="F811" i="9"/>
  <c r="F810" i="9"/>
  <c r="F809" i="9"/>
  <c r="F808" i="9"/>
  <c r="F807" i="9"/>
  <c r="F806" i="9"/>
  <c r="F805" i="9"/>
  <c r="F804" i="9"/>
  <c r="F803" i="9"/>
  <c r="F802" i="9"/>
  <c r="F801" i="9"/>
  <c r="F800" i="9"/>
  <c r="F799" i="9"/>
  <c r="F798" i="9"/>
  <c r="F797" i="9"/>
  <c r="F796" i="9"/>
  <c r="F795" i="9"/>
  <c r="F794" i="9"/>
  <c r="F793" i="9"/>
  <c r="F792" i="9"/>
  <c r="F791" i="9"/>
  <c r="F790" i="9"/>
  <c r="F789" i="9"/>
  <c r="F788" i="9"/>
  <c r="F787" i="9"/>
  <c r="F786" i="9"/>
  <c r="F785" i="9"/>
  <c r="F784" i="9"/>
  <c r="F783" i="9"/>
  <c r="F782" i="9"/>
  <c r="F781" i="9"/>
  <c r="F780" i="9"/>
  <c r="F779" i="9"/>
  <c r="F778" i="9"/>
  <c r="F777" i="9"/>
  <c r="F776" i="9"/>
  <c r="F775" i="9"/>
  <c r="F774" i="9"/>
  <c r="F773" i="9"/>
  <c r="A769" i="9"/>
  <c r="A4060" i="9" s="1"/>
  <c r="F668" i="9"/>
  <c r="D669" i="9" s="1"/>
  <c r="F669" i="9" s="1"/>
  <c r="F667" i="9"/>
  <c r="F666" i="9"/>
  <c r="F665" i="9"/>
  <c r="F664" i="9"/>
  <c r="F663" i="9"/>
  <c r="A659" i="9"/>
  <c r="A3400" i="9" s="1"/>
  <c r="A658" i="9"/>
  <c r="A3399" i="9" s="1"/>
  <c r="F556" i="9"/>
  <c r="F554" i="9"/>
  <c r="F553" i="9"/>
  <c r="A549" i="9"/>
  <c r="A548" i="9"/>
  <c r="F443" i="9"/>
  <c r="F547" i="9" s="1"/>
  <c r="F4940" i="9" s="1"/>
  <c r="A439" i="9"/>
  <c r="A438" i="9"/>
  <c r="F354" i="9"/>
  <c r="F353" i="9"/>
  <c r="F352" i="9"/>
  <c r="F351" i="9"/>
  <c r="F350" i="9"/>
  <c r="F349" i="9"/>
  <c r="F348" i="9"/>
  <c r="F347" i="9"/>
  <c r="F346" i="9"/>
  <c r="F345" i="9"/>
  <c r="F344" i="9"/>
  <c r="F343" i="9"/>
  <c r="F342" i="9"/>
  <c r="F341" i="9"/>
  <c r="F340" i="9"/>
  <c r="F339" i="9"/>
  <c r="F338" i="9"/>
  <c r="F337" i="9"/>
  <c r="F336" i="9"/>
  <c r="F335" i="9"/>
  <c r="F334" i="9"/>
  <c r="F333" i="9"/>
  <c r="A329" i="9"/>
  <c r="A328" i="9"/>
  <c r="F223" i="9"/>
  <c r="F222" i="9"/>
  <c r="A219" i="9"/>
  <c r="A218" i="9"/>
  <c r="F130" i="9"/>
  <c r="D131" i="9" s="1"/>
  <c r="F131" i="9" s="1"/>
  <c r="F129" i="9"/>
  <c r="F128" i="9"/>
  <c r="F127" i="9"/>
  <c r="F126" i="9"/>
  <c r="F125" i="9"/>
  <c r="F124" i="9"/>
  <c r="F123" i="9"/>
  <c r="F122" i="9"/>
  <c r="F121" i="9"/>
  <c r="F120" i="9"/>
  <c r="F119" i="9"/>
  <c r="F118" i="9"/>
  <c r="F117" i="9"/>
  <c r="F116" i="9"/>
  <c r="F115" i="9"/>
  <c r="A112" i="9"/>
  <c r="A111" i="9"/>
  <c r="F42" i="9"/>
  <c r="D43" i="9" s="1"/>
  <c r="F43" i="9" s="1"/>
  <c r="F40" i="9"/>
  <c r="F39" i="9"/>
  <c r="F38" i="9"/>
  <c r="F37" i="9"/>
  <c r="F35" i="9"/>
  <c r="D36" i="9" s="1"/>
  <c r="F36" i="9" s="1"/>
  <c r="F34" i="9"/>
  <c r="F32" i="9"/>
  <c r="F31" i="9"/>
  <c r="F30" i="9"/>
  <c r="F29" i="9"/>
  <c r="D33" i="9" s="1"/>
  <c r="F33" i="9" s="1"/>
  <c r="F28" i="9"/>
  <c r="F27" i="9"/>
  <c r="F26" i="9"/>
  <c r="F25" i="9"/>
  <c r="F23" i="9"/>
  <c r="F22" i="9"/>
  <c r="F21" i="9"/>
  <c r="F20" i="9"/>
  <c r="F18" i="9"/>
  <c r="D19" i="9" s="1"/>
  <c r="F19" i="9" s="1"/>
  <c r="F17" i="9"/>
  <c r="F15" i="9"/>
  <c r="D16" i="9" s="1"/>
  <c r="F16" i="9" s="1"/>
  <c r="F14" i="9"/>
  <c r="F13" i="9"/>
  <c r="F12" i="9"/>
  <c r="F11" i="9"/>
  <c r="F9" i="9"/>
  <c r="D10" i="9" s="1"/>
  <c r="F10" i="9" s="1"/>
  <c r="F8" i="9"/>
  <c r="F7" i="9"/>
  <c r="F6" i="9"/>
  <c r="A2632" i="9" l="1"/>
  <c r="A3181" i="9"/>
  <c r="A3840" i="9"/>
  <c r="D24" i="9"/>
  <c r="F24" i="9" s="1"/>
  <c r="F110" i="9" s="1"/>
  <c r="F4936" i="9" s="1"/>
  <c r="A1642" i="9"/>
  <c r="A2524" i="9"/>
  <c r="A3291" i="9"/>
  <c r="A3620" i="9"/>
  <c r="A4171" i="9"/>
  <c r="A1534" i="9"/>
  <c r="A3072" i="9"/>
  <c r="A4611" i="9"/>
  <c r="A2962" i="9"/>
  <c r="A1862" i="9"/>
  <c r="A3730" i="9"/>
  <c r="A3950" i="9"/>
  <c r="F4609" i="9"/>
  <c r="F4977" i="9" s="1"/>
  <c r="F4389" i="9"/>
  <c r="F4975" i="9" s="1"/>
  <c r="F4169" i="9"/>
  <c r="F4973" i="9" s="1"/>
  <c r="F4058" i="9"/>
  <c r="F4972" i="9" s="1"/>
  <c r="F3508" i="9"/>
  <c r="F4967" i="9" s="1"/>
  <c r="F2960" i="9"/>
  <c r="F4962" i="9" s="1"/>
  <c r="F2522" i="9"/>
  <c r="F4958" i="9" s="1"/>
  <c r="F2410" i="9"/>
  <c r="F4957" i="9" s="1"/>
  <c r="F2300" i="9"/>
  <c r="F4956" i="9" s="1"/>
  <c r="F2190" i="9"/>
  <c r="F4955" i="9" s="1"/>
  <c r="F2080" i="9"/>
  <c r="F4954" i="9" s="1"/>
  <c r="F1970" i="9"/>
  <c r="F4953" i="9" s="1"/>
  <c r="F1640" i="9"/>
  <c r="F4950" i="9" s="1"/>
  <c r="F1532" i="9"/>
  <c r="F4949" i="9" s="1"/>
  <c r="F1311" i="9"/>
  <c r="F4947" i="9" s="1"/>
  <c r="F1206" i="9"/>
  <c r="F4946" i="9" s="1"/>
  <c r="F1096" i="9"/>
  <c r="F4945" i="9" s="1"/>
  <c r="F986" i="9"/>
  <c r="F4944" i="9" s="1"/>
  <c r="F877" i="9"/>
  <c r="F4943" i="9" s="1"/>
  <c r="F657" i="9"/>
  <c r="F4941" i="9" s="1"/>
  <c r="F437" i="9"/>
  <c r="F4939" i="9" s="1"/>
  <c r="F327" i="9"/>
  <c r="F4938" i="9" s="1"/>
  <c r="F3179" i="9"/>
  <c r="F4964" i="9" s="1"/>
  <c r="F217" i="9"/>
  <c r="F4937" i="9" s="1"/>
  <c r="F2630" i="9"/>
  <c r="F4959" i="9" s="1"/>
  <c r="F2740" i="9"/>
  <c r="F4960" i="9" s="1"/>
  <c r="F767" i="9"/>
  <c r="F4942" i="9" s="1"/>
  <c r="F1750" i="9"/>
  <c r="F4951" i="9" s="1"/>
  <c r="F3948" i="9"/>
  <c r="F4971" i="9" s="1"/>
  <c r="F4929" i="9"/>
  <c r="F4980" i="9" s="1"/>
  <c r="F3398" i="9"/>
  <c r="F4966" i="9" s="1"/>
  <c r="F3618" i="9"/>
  <c r="F4968" i="9" s="1"/>
  <c r="F4279" i="9"/>
  <c r="F4974" i="9" s="1"/>
  <c r="F4823" i="9"/>
  <c r="F4979" i="9" s="1"/>
  <c r="F3070" i="9"/>
  <c r="F4963" i="9" s="1"/>
  <c r="F4498" i="9"/>
  <c r="F4976" i="9" s="1"/>
  <c r="F1422" i="9"/>
  <c r="F4948" i="9" s="1"/>
  <c r="F2850" i="9"/>
  <c r="F4961" i="9" s="1"/>
  <c r="F4720" i="9"/>
  <c r="F4978" i="9" s="1"/>
  <c r="A2412" i="9"/>
  <c r="A2852" i="9"/>
  <c r="A3510" i="9"/>
  <c r="D3625" i="9"/>
  <c r="F3625" i="9" s="1"/>
  <c r="F3728" i="9" s="1"/>
  <c r="F4969" i="9" s="1"/>
  <c r="D3735" i="9"/>
  <c r="F3735" i="9" s="1"/>
  <c r="F3838" i="9" s="1"/>
  <c r="F4970" i="9" s="1"/>
  <c r="A988" i="9"/>
  <c r="A4500" i="9" s="1"/>
  <c r="A2082" i="9"/>
  <c r="A879" i="9"/>
  <c r="D3186" i="9"/>
  <c r="F3186" i="9" s="1"/>
  <c r="F3289" i="9" s="1"/>
  <c r="F4965" i="9" s="1"/>
  <c r="A1752" i="9"/>
  <c r="A4281" i="9"/>
  <c r="A1424" i="9"/>
  <c r="A1972" i="9"/>
  <c r="A2302" i="9"/>
  <c r="A2742" i="9"/>
  <c r="F4981" i="9" l="1"/>
  <c r="F4989" i="9" s="1"/>
  <c r="A1208" i="9"/>
  <c r="A4391" i="9"/>
  <c r="F4991" i="9" l="1"/>
  <c r="F4993" i="9" s="1"/>
  <c r="F34" i="8" l="1"/>
  <c r="F35" i="8"/>
  <c r="F36" i="8"/>
  <c r="F37" i="8"/>
  <c r="F39" i="8"/>
  <c r="D40" i="8" s="1"/>
  <c r="F40" i="8" s="1"/>
  <c r="F2224" i="8" l="1"/>
  <c r="A879" i="8"/>
  <c r="A878" i="8"/>
  <c r="A4063" i="8"/>
  <c r="A4062" i="8"/>
  <c r="A3954" i="8"/>
  <c r="A3953" i="8"/>
  <c r="A3844" i="8"/>
  <c r="A3843" i="8"/>
  <c r="A3734" i="8"/>
  <c r="A3733" i="8"/>
  <c r="A3624" i="8"/>
  <c r="A3623" i="8"/>
  <c r="A3514" i="8"/>
  <c r="A3513" i="8"/>
  <c r="A3404" i="8"/>
  <c r="A3403" i="8"/>
  <c r="A3294" i="8"/>
  <c r="A3293" i="8"/>
  <c r="A3184" i="8"/>
  <c r="A3183" i="8"/>
  <c r="A3074" i="8"/>
  <c r="A3073" i="8"/>
  <c r="A2965" i="8"/>
  <c r="A2964" i="8"/>
  <c r="A2855" i="8"/>
  <c r="A2854" i="8"/>
  <c r="A2745" i="8"/>
  <c r="A2744" i="8"/>
  <c r="A2635" i="8"/>
  <c r="A2634" i="8"/>
  <c r="A2525" i="8"/>
  <c r="A2524" i="8"/>
  <c r="A2415" i="8"/>
  <c r="A2414" i="8"/>
  <c r="A2305" i="8"/>
  <c r="A2304" i="8"/>
  <c r="A2195" i="8"/>
  <c r="A2194" i="8"/>
  <c r="A2085" i="8"/>
  <c r="A2084" i="8"/>
  <c r="A1975" i="8"/>
  <c r="A1974" i="8"/>
  <c r="A1865" i="8"/>
  <c r="A1864" i="8"/>
  <c r="A1755" i="8"/>
  <c r="A1754" i="8"/>
  <c r="A1645" i="8"/>
  <c r="A1644" i="8"/>
  <c r="A1536" i="8"/>
  <c r="A1535" i="8"/>
  <c r="A4553" i="8"/>
  <c r="A4552" i="8"/>
  <c r="A1426" i="8"/>
  <c r="A1425" i="8"/>
  <c r="A1316" i="8"/>
  <c r="A1315" i="8"/>
  <c r="A1208" i="8"/>
  <c r="A1207" i="8"/>
  <c r="A659" i="8"/>
  <c r="A658" i="8"/>
  <c r="A549" i="8"/>
  <c r="A548" i="8"/>
  <c r="F668" i="8"/>
  <c r="D669" i="8" s="1"/>
  <c r="F669" i="8" s="1"/>
  <c r="F667" i="8"/>
  <c r="F666" i="8"/>
  <c r="F665" i="8"/>
  <c r="F664" i="8"/>
  <c r="F663" i="8"/>
  <c r="F556" i="8"/>
  <c r="F554" i="8"/>
  <c r="F553" i="8"/>
  <c r="A4173" i="8"/>
  <c r="A4172" i="8"/>
  <c r="A4283" i="8"/>
  <c r="A4282" i="8"/>
  <c r="A1098" i="8"/>
  <c r="A1097" i="8"/>
  <c r="A988" i="8"/>
  <c r="A987" i="8"/>
  <c r="A439" i="8"/>
  <c r="A438" i="8"/>
  <c r="A329" i="8"/>
  <c r="A328" i="8"/>
  <c r="A219" i="8"/>
  <c r="A218" i="8"/>
  <c r="A112" i="8"/>
  <c r="A111" i="8"/>
  <c r="F657" i="8" l="1"/>
  <c r="F4512" i="8" s="1"/>
  <c r="F767" i="8"/>
  <c r="F4513" i="8" s="1"/>
  <c r="F4398" i="8" l="1"/>
  <c r="F4399" i="8"/>
  <c r="D4400" i="8" s="1"/>
  <c r="F4400" i="8" s="1"/>
  <c r="F4397" i="8"/>
  <c r="F4288" i="8"/>
  <c r="F4289" i="8"/>
  <c r="F4290" i="8"/>
  <c r="F4291" i="8"/>
  <c r="F4292" i="8"/>
  <c r="F4293" i="8"/>
  <c r="F4294" i="8"/>
  <c r="F4295" i="8"/>
  <c r="F4296" i="8"/>
  <c r="F4297" i="8"/>
  <c r="F4298" i="8"/>
  <c r="F4299" i="8"/>
  <c r="F4300" i="8"/>
  <c r="F4301" i="8"/>
  <c r="F4302" i="8"/>
  <c r="F4303" i="8"/>
  <c r="F4304" i="8"/>
  <c r="F4305" i="8"/>
  <c r="F4306" i="8"/>
  <c r="F4307" i="8"/>
  <c r="F4308" i="8"/>
  <c r="F4309" i="8"/>
  <c r="F4310" i="8"/>
  <c r="F4311" i="8"/>
  <c r="F4312" i="8"/>
  <c r="F4313" i="8"/>
  <c r="F4314" i="8"/>
  <c r="F4315" i="8"/>
  <c r="F4316" i="8"/>
  <c r="F4317" i="8"/>
  <c r="F4318" i="8"/>
  <c r="F4319" i="8"/>
  <c r="F4320" i="8"/>
  <c r="F4321" i="8"/>
  <c r="F4322" i="8"/>
  <c r="F4323" i="8"/>
  <c r="F4324" i="8"/>
  <c r="F4325" i="8"/>
  <c r="F4326" i="8"/>
  <c r="F4327" i="8"/>
  <c r="F4328" i="8"/>
  <c r="F4329" i="8"/>
  <c r="F4330" i="8"/>
  <c r="F4331" i="8"/>
  <c r="F4332" i="8"/>
  <c r="F4333" i="8"/>
  <c r="D4334" i="8" s="1"/>
  <c r="F4334" i="8" s="1"/>
  <c r="F4335" i="8"/>
  <c r="F4336" i="8"/>
  <c r="F4337" i="8"/>
  <c r="F4338" i="8"/>
  <c r="F4339" i="8"/>
  <c r="F4340" i="8"/>
  <c r="F4341" i="8"/>
  <c r="F4342" i="8"/>
  <c r="F4343" i="8"/>
  <c r="F4344" i="8"/>
  <c r="D4345" i="8" s="1"/>
  <c r="F4345" i="8" s="1"/>
  <c r="F4346" i="8"/>
  <c r="F4347" i="8"/>
  <c r="D4348" i="8" s="1"/>
  <c r="F4348" i="8" s="1"/>
  <c r="F4287" i="8"/>
  <c r="F4177" i="8"/>
  <c r="F4068" i="8"/>
  <c r="F4069" i="8"/>
  <c r="F4070" i="8"/>
  <c r="F4071" i="8"/>
  <c r="F4067" i="8"/>
  <c r="F3960" i="8"/>
  <c r="F3961" i="8"/>
  <c r="F3962" i="8"/>
  <c r="D3963" i="8" s="1"/>
  <c r="F3963" i="8" s="1"/>
  <c r="F3964" i="8"/>
  <c r="F3965" i="8"/>
  <c r="F3966" i="8"/>
  <c r="F3967" i="8"/>
  <c r="F3968" i="8"/>
  <c r="F3969" i="8"/>
  <c r="F3970" i="8"/>
  <c r="F3971" i="8"/>
  <c r="F3972" i="8"/>
  <c r="F3959" i="8"/>
  <c r="F3850" i="8"/>
  <c r="F3851" i="8"/>
  <c r="F3852" i="8"/>
  <c r="F3853" i="8"/>
  <c r="F3854" i="8"/>
  <c r="F3855" i="8"/>
  <c r="F3856" i="8"/>
  <c r="F3857" i="8"/>
  <c r="F3858" i="8"/>
  <c r="F3859" i="8"/>
  <c r="F3860" i="8"/>
  <c r="F3861" i="8"/>
  <c r="F3862" i="8"/>
  <c r="F3863" i="8"/>
  <c r="F3864" i="8"/>
  <c r="F3865" i="8"/>
  <c r="F3866" i="8"/>
  <c r="F3867" i="8"/>
  <c r="F3868" i="8"/>
  <c r="F3869" i="8"/>
  <c r="F3870" i="8"/>
  <c r="F3871" i="8"/>
  <c r="F3872" i="8"/>
  <c r="F3873" i="8"/>
  <c r="F3874" i="8"/>
  <c r="F3849" i="8"/>
  <c r="F3739" i="8"/>
  <c r="F3740" i="8"/>
  <c r="F3741" i="8"/>
  <c r="F3742" i="8"/>
  <c r="F3743" i="8"/>
  <c r="F3744" i="8"/>
  <c r="F3745" i="8"/>
  <c r="F3738" i="8"/>
  <c r="F3628" i="8"/>
  <c r="F3629" i="8"/>
  <c r="F3630" i="8"/>
  <c r="F3631" i="8"/>
  <c r="F3632" i="8"/>
  <c r="F3633" i="8"/>
  <c r="F3634" i="8"/>
  <c r="F3635" i="8"/>
  <c r="F3636" i="8"/>
  <c r="F3637" i="8"/>
  <c r="F3638" i="8"/>
  <c r="F3639" i="8"/>
  <c r="F3640" i="8"/>
  <c r="F3641" i="8"/>
  <c r="F3642" i="8"/>
  <c r="F3643" i="8"/>
  <c r="D3644" i="8" s="1"/>
  <c r="F3644" i="8" s="1"/>
  <c r="F3645" i="8"/>
  <c r="F3646" i="8"/>
  <c r="F3647" i="8"/>
  <c r="F3648" i="8"/>
  <c r="F3649" i="8"/>
  <c r="F3650" i="8"/>
  <c r="F3651" i="8"/>
  <c r="F3652" i="8"/>
  <c r="F3653" i="8"/>
  <c r="F3654" i="8"/>
  <c r="F3655" i="8"/>
  <c r="F3656" i="8"/>
  <c r="F3657" i="8"/>
  <c r="D3658" i="8" s="1"/>
  <c r="F3658" i="8" s="1"/>
  <c r="F3518" i="8"/>
  <c r="F3408" i="8"/>
  <c r="F3297" i="8"/>
  <c r="F3298" i="8"/>
  <c r="F3299" i="8"/>
  <c r="F3300" i="8"/>
  <c r="F3301" i="8"/>
  <c r="F3302" i="8"/>
  <c r="F3303" i="8"/>
  <c r="F3304" i="8"/>
  <c r="F3305" i="8"/>
  <c r="F3306" i="8"/>
  <c r="F3307" i="8"/>
  <c r="F3308" i="8"/>
  <c r="F3309" i="8"/>
  <c r="F3310" i="8"/>
  <c r="F3311" i="8"/>
  <c r="F3312" i="8"/>
  <c r="F3313" i="8"/>
  <c r="F3314" i="8"/>
  <c r="F3315" i="8"/>
  <c r="F3316" i="8"/>
  <c r="F3317" i="8"/>
  <c r="F3318" i="8"/>
  <c r="D3319" i="8" s="1"/>
  <c r="F3319" i="8" s="1"/>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D3217" i="8" s="1"/>
  <c r="F3217" i="8" s="1"/>
  <c r="F3188" i="8"/>
  <c r="F3080" i="8"/>
  <c r="F3081" i="8"/>
  <c r="F3082" i="8"/>
  <c r="F3083" i="8"/>
  <c r="F3084" i="8"/>
  <c r="F3085" i="8"/>
  <c r="F3086" i="8"/>
  <c r="F3078" i="8"/>
  <c r="F2993" i="8"/>
  <c r="F2994" i="8"/>
  <c r="F2995" i="8"/>
  <c r="F2996" i="8"/>
  <c r="D2997" i="8" s="1"/>
  <c r="F2997" i="8" s="1"/>
  <c r="F2992" i="8"/>
  <c r="F2971" i="8"/>
  <c r="F2972" i="8"/>
  <c r="F2973" i="8"/>
  <c r="F2974" i="8"/>
  <c r="F2975" i="8"/>
  <c r="F2976" i="8"/>
  <c r="F2977" i="8"/>
  <c r="F2978" i="8"/>
  <c r="F2979" i="8"/>
  <c r="F2980" i="8"/>
  <c r="F2981" i="8"/>
  <c r="F2982" i="8"/>
  <c r="F2983" i="8"/>
  <c r="F2970"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D2913" i="8" s="1"/>
  <c r="F2913" i="8" s="1"/>
  <c r="F2914" i="8"/>
  <c r="F2915" i="8"/>
  <c r="D2916" i="8" s="1"/>
  <c r="F2916" i="8" s="1"/>
  <c r="F2917" i="8"/>
  <c r="F2918" i="8"/>
  <c r="F2919" i="8"/>
  <c r="F2920" i="8"/>
  <c r="F2921" i="8"/>
  <c r="F2922" i="8"/>
  <c r="F2923" i="8"/>
  <c r="F2924" i="8"/>
  <c r="F2925" i="8"/>
  <c r="F2926" i="8"/>
  <c r="F2859" i="8"/>
  <c r="F2748" i="8"/>
  <c r="F2640" i="8"/>
  <c r="F2641" i="8"/>
  <c r="F2642" i="8"/>
  <c r="D2643" i="8" s="1"/>
  <c r="F2643" i="8" s="1"/>
  <c r="F2639" i="8"/>
  <c r="F2530" i="8"/>
  <c r="F2531" i="8"/>
  <c r="F2532" i="8"/>
  <c r="F2533" i="8"/>
  <c r="F2534" i="8"/>
  <c r="F2535" i="8"/>
  <c r="F2536" i="8"/>
  <c r="F2537" i="8"/>
  <c r="F2538" i="8"/>
  <c r="F2539" i="8"/>
  <c r="F2540" i="8"/>
  <c r="F2541" i="8"/>
  <c r="F2542" i="8"/>
  <c r="F2543" i="8"/>
  <c r="F2544" i="8"/>
  <c r="F2529" i="8"/>
  <c r="F2421" i="8"/>
  <c r="F2422" i="8"/>
  <c r="F2423" i="8"/>
  <c r="F2424" i="8"/>
  <c r="F2425" i="8"/>
  <c r="F2426" i="8"/>
  <c r="F2427" i="8"/>
  <c r="F2428" i="8"/>
  <c r="F2429" i="8"/>
  <c r="F2430" i="8"/>
  <c r="F2431" i="8"/>
  <c r="F2420"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D2358" i="8" s="1"/>
  <c r="F2358" i="8" s="1"/>
  <c r="F2359" i="8"/>
  <c r="F2360" i="8"/>
  <c r="F2361" i="8"/>
  <c r="F2309"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5" i="8"/>
  <c r="F2226" i="8"/>
  <c r="F2227" i="8"/>
  <c r="F2228" i="8"/>
  <c r="F2229" i="8"/>
  <c r="F2200" i="8"/>
  <c r="F2091" i="8"/>
  <c r="F2092" i="8"/>
  <c r="F2093" i="8"/>
  <c r="F2094" i="8"/>
  <c r="F1979" i="8"/>
  <c r="F1980" i="8"/>
  <c r="F1981" i="8"/>
  <c r="F1982" i="8"/>
  <c r="F2090" i="8"/>
  <c r="F1978" i="8"/>
  <c r="F3072" i="8" l="1"/>
  <c r="F4534" i="8" s="1"/>
  <c r="F4500" i="8"/>
  <c r="F4547" i="8" s="1"/>
  <c r="F4391" i="8"/>
  <c r="F4546" i="8" s="1"/>
  <c r="F4171" i="8"/>
  <c r="F4544" i="8" s="1"/>
  <c r="F4061" i="8"/>
  <c r="F4543" i="8" s="1"/>
  <c r="F3952" i="8"/>
  <c r="F4542" i="8" s="1"/>
  <c r="F3842" i="8"/>
  <c r="F4541" i="8" s="1"/>
  <c r="F3732" i="8"/>
  <c r="F4540" i="8" s="1"/>
  <c r="F3402" i="8"/>
  <c r="F4537" i="8" s="1"/>
  <c r="F3292" i="8"/>
  <c r="F4536" i="8" s="1"/>
  <c r="F2743" i="8"/>
  <c r="F4531" i="8" s="1"/>
  <c r="F2083" i="8"/>
  <c r="F4525" i="8" s="1"/>
  <c r="F2633" i="8"/>
  <c r="F4530" i="8" s="1"/>
  <c r="F2193" i="8"/>
  <c r="F4526" i="8" s="1"/>
  <c r="F2523" i="8"/>
  <c r="F4529" i="8" s="1"/>
  <c r="F2303" i="8"/>
  <c r="F4527" i="8" s="1"/>
  <c r="F2413" i="8"/>
  <c r="F4528" i="8" s="1"/>
  <c r="D2749" i="8"/>
  <c r="F2749" i="8" s="1"/>
  <c r="F2853" i="8" s="1"/>
  <c r="F4532" i="8" s="1"/>
  <c r="F2963" i="8"/>
  <c r="F4533" i="8" s="1"/>
  <c r="D3519" i="8"/>
  <c r="F3519" i="8" s="1"/>
  <c r="D3409" i="8"/>
  <c r="F3409" i="8" s="1"/>
  <c r="D3079" i="8"/>
  <c r="F3079" i="8" s="1"/>
  <c r="D4178" i="8"/>
  <c r="F4178" i="8" s="1"/>
  <c r="F1870" i="8"/>
  <c r="F1871" i="8"/>
  <c r="F1872" i="8"/>
  <c r="F1873" i="8"/>
  <c r="F1874" i="8"/>
  <c r="F1869" i="8"/>
  <c r="F1761" i="8"/>
  <c r="F1762" i="8"/>
  <c r="F1763" i="8"/>
  <c r="F1760" i="8"/>
  <c r="F1649"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40" i="8"/>
  <c r="F1431" i="8"/>
  <c r="F1432" i="8"/>
  <c r="F1433" i="8"/>
  <c r="F1434" i="8"/>
  <c r="F1435" i="8"/>
  <c r="F1436" i="8"/>
  <c r="F1437" i="8"/>
  <c r="F1438" i="8"/>
  <c r="F1439" i="8"/>
  <c r="F1440" i="8"/>
  <c r="F1441" i="8"/>
  <c r="F1442" i="8"/>
  <c r="D1443" i="8" s="1"/>
  <c r="F1443" i="8" s="1"/>
  <c r="F1444" i="8"/>
  <c r="F1445" i="8"/>
  <c r="F1446" i="8"/>
  <c r="F1447" i="8"/>
  <c r="F1448" i="8"/>
  <c r="F1449" i="8"/>
  <c r="F1450" i="8"/>
  <c r="F1451" i="8"/>
  <c r="F1452" i="8"/>
  <c r="F1453" i="8"/>
  <c r="F1454" i="8"/>
  <c r="F1455" i="8"/>
  <c r="F1456" i="8"/>
  <c r="F1457" i="8"/>
  <c r="F1458" i="8"/>
  <c r="F1459" i="8"/>
  <c r="F1460" i="8"/>
  <c r="F1461" i="8"/>
  <c r="F1430" i="8"/>
  <c r="F1322" i="8"/>
  <c r="F1323" i="8"/>
  <c r="F1324" i="8"/>
  <c r="F1325" i="8"/>
  <c r="F1326" i="8"/>
  <c r="F1327" i="8"/>
  <c r="F1328" i="8"/>
  <c r="F1329" i="8"/>
  <c r="F1330" i="8"/>
  <c r="F1331" i="8"/>
  <c r="F1332" i="8"/>
  <c r="F1333" i="8"/>
  <c r="F1334" i="8"/>
  <c r="F1335" i="8"/>
  <c r="F1336" i="8"/>
  <c r="F1337" i="8"/>
  <c r="F1338" i="8"/>
  <c r="F1339" i="8"/>
  <c r="F1340" i="8"/>
  <c r="F1341" i="8"/>
  <c r="D1342" i="8" s="1"/>
  <c r="F1342" i="8" s="1"/>
  <c r="F1321" i="8"/>
  <c r="F1223" i="8"/>
  <c r="F1224" i="8"/>
  <c r="F1222" i="8"/>
  <c r="F1213" i="8"/>
  <c r="F1214" i="8"/>
  <c r="F1212" i="8"/>
  <c r="F1101" i="8"/>
  <c r="F1102" i="8"/>
  <c r="F1103" i="8"/>
  <c r="F1104" i="8"/>
  <c r="F1105" i="8"/>
  <c r="F1106" i="8"/>
  <c r="F1107" i="8"/>
  <c r="F1108" i="8"/>
  <c r="F1109" i="8"/>
  <c r="F1110" i="8"/>
  <c r="F1111" i="8"/>
  <c r="F1112" i="8"/>
  <c r="F1113" i="8"/>
  <c r="F1114" i="8"/>
  <c r="F1115" i="8"/>
  <c r="F1116" i="8"/>
  <c r="F1117" i="8"/>
  <c r="F1118" i="8"/>
  <c r="F1119" i="8"/>
  <c r="F1120" i="8"/>
  <c r="F1121" i="8"/>
  <c r="F1122" i="8"/>
  <c r="D1123" i="8" s="1"/>
  <c r="F1123" i="8" s="1"/>
  <c r="F994" i="8"/>
  <c r="F995" i="8"/>
  <c r="F996" i="8"/>
  <c r="F997" i="8"/>
  <c r="F998" i="8"/>
  <c r="F999" i="8"/>
  <c r="F1000" i="8"/>
  <c r="F1001" i="8"/>
  <c r="F1002" i="8"/>
  <c r="F1003" i="8"/>
  <c r="F1004" i="8"/>
  <c r="F1005" i="8"/>
  <c r="F1006" i="8"/>
  <c r="F1007" i="8"/>
  <c r="F1008" i="8"/>
  <c r="F1009" i="8"/>
  <c r="F1010" i="8"/>
  <c r="F1011" i="8"/>
  <c r="F993" i="8"/>
  <c r="F895" i="8"/>
  <c r="F896" i="8"/>
  <c r="F884" i="8"/>
  <c r="F885" i="8"/>
  <c r="F886" i="8"/>
  <c r="F883" i="8"/>
  <c r="F818" i="8"/>
  <c r="F819" i="8"/>
  <c r="F816" i="8"/>
  <c r="D817" i="8" s="1"/>
  <c r="F817" i="8" s="1"/>
  <c r="F797" i="8"/>
  <c r="F798" i="8"/>
  <c r="F799" i="8"/>
  <c r="F800" i="8"/>
  <c r="F801" i="8"/>
  <c r="F802" i="8"/>
  <c r="F803" i="8"/>
  <c r="F804" i="8"/>
  <c r="F805" i="8"/>
  <c r="F806" i="8"/>
  <c r="F807" i="8"/>
  <c r="F808" i="8"/>
  <c r="F809" i="8"/>
  <c r="F810" i="8"/>
  <c r="F811" i="8"/>
  <c r="F812" i="8"/>
  <c r="F813" i="8"/>
  <c r="F814" i="8"/>
  <c r="F815" i="8"/>
  <c r="F796" i="8"/>
  <c r="F795" i="8"/>
  <c r="F774" i="8"/>
  <c r="F775" i="8"/>
  <c r="F776" i="8"/>
  <c r="F777" i="8"/>
  <c r="F778" i="8"/>
  <c r="F779" i="8"/>
  <c r="F780" i="8"/>
  <c r="F781" i="8"/>
  <c r="F782" i="8"/>
  <c r="F783" i="8"/>
  <c r="F784" i="8"/>
  <c r="F785" i="8"/>
  <c r="F786" i="8"/>
  <c r="F787" i="8"/>
  <c r="F788" i="8"/>
  <c r="F789" i="8"/>
  <c r="F790" i="8"/>
  <c r="F791" i="8"/>
  <c r="F792" i="8"/>
  <c r="F793" i="8"/>
  <c r="F794" i="8"/>
  <c r="F773" i="8"/>
  <c r="F355" i="8"/>
  <c r="F334" i="8"/>
  <c r="F335" i="8"/>
  <c r="F336" i="8"/>
  <c r="F337" i="8"/>
  <c r="F338" i="8"/>
  <c r="F339" i="8"/>
  <c r="F340" i="8"/>
  <c r="F341" i="8"/>
  <c r="F342" i="8"/>
  <c r="F343" i="8"/>
  <c r="F344" i="8"/>
  <c r="F345" i="8"/>
  <c r="F346" i="8"/>
  <c r="F347" i="8"/>
  <c r="F348" i="8"/>
  <c r="F349" i="8"/>
  <c r="F350" i="8"/>
  <c r="F351" i="8"/>
  <c r="F352" i="8"/>
  <c r="F353" i="8"/>
  <c r="F354" i="8"/>
  <c r="F333" i="8"/>
  <c r="F223" i="8"/>
  <c r="F222" i="8"/>
  <c r="F116" i="8"/>
  <c r="F117" i="8"/>
  <c r="F118" i="8"/>
  <c r="F119" i="8"/>
  <c r="F120" i="8"/>
  <c r="F121" i="8"/>
  <c r="F122" i="8"/>
  <c r="F123" i="8"/>
  <c r="F124" i="8"/>
  <c r="F125" i="8"/>
  <c r="F126" i="8"/>
  <c r="F127" i="8"/>
  <c r="F128" i="8"/>
  <c r="F129" i="8"/>
  <c r="F130" i="8"/>
  <c r="D131" i="8" s="1"/>
  <c r="F131" i="8" s="1"/>
  <c r="F115" i="8"/>
  <c r="F7" i="8"/>
  <c r="F8" i="8"/>
  <c r="F9" i="8"/>
  <c r="D10" i="8" s="1"/>
  <c r="F10" i="8" s="1"/>
  <c r="F11" i="8"/>
  <c r="F12" i="8"/>
  <c r="F14" i="8"/>
  <c r="F15" i="8"/>
  <c r="D16" i="8" s="1"/>
  <c r="F16" i="8" s="1"/>
  <c r="F17" i="8"/>
  <c r="F18" i="8"/>
  <c r="F19" i="8"/>
  <c r="F20" i="8"/>
  <c r="F22" i="8"/>
  <c r="F23" i="8"/>
  <c r="F24" i="8"/>
  <c r="F25" i="8"/>
  <c r="F26" i="8"/>
  <c r="F27" i="8"/>
  <c r="F28" i="8"/>
  <c r="F29" i="8"/>
  <c r="F31" i="8"/>
  <c r="F32" i="8"/>
  <c r="D33" i="8" s="1"/>
  <c r="F33" i="8" s="1"/>
  <c r="F6" i="8"/>
  <c r="F4281" i="8" l="1"/>
  <c r="F4545" i="8" s="1"/>
  <c r="F3622" i="8"/>
  <c r="F4539" i="8" s="1"/>
  <c r="F3512" i="8"/>
  <c r="F4538" i="8" s="1"/>
  <c r="F3182" i="8"/>
  <c r="F4535" i="8" s="1"/>
  <c r="F1314" i="8"/>
  <c r="F4518" i="8" s="1"/>
  <c r="F986" i="8"/>
  <c r="F4515" i="8" s="1"/>
  <c r="F327" i="8"/>
  <c r="F4509" i="8" s="1"/>
  <c r="F1206" i="8"/>
  <c r="F4517" i="8" s="1"/>
  <c r="F437" i="8"/>
  <c r="F4510" i="8" s="1"/>
  <c r="F1863" i="8"/>
  <c r="F4523" i="8" s="1"/>
  <c r="F877" i="8"/>
  <c r="F4514" i="8" s="1"/>
  <c r="F1534" i="8"/>
  <c r="F4520" i="8" s="1"/>
  <c r="F1424" i="8"/>
  <c r="F4519" i="8" s="1"/>
  <c r="F1973" i="8"/>
  <c r="F4524" i="8" s="1"/>
  <c r="F1096" i="8"/>
  <c r="F4516" i="8" s="1"/>
  <c r="F217" i="8"/>
  <c r="F4508" i="8" s="1"/>
  <c r="F1643" i="8"/>
  <c r="F4521" i="8" s="1"/>
  <c r="D30" i="8"/>
  <c r="F30" i="8" s="1"/>
  <c r="D13" i="8"/>
  <c r="F13" i="8" s="1"/>
  <c r="D1650" i="8"/>
  <c r="F1650" i="8" s="1"/>
  <c r="D21" i="8"/>
  <c r="F21" i="8" s="1"/>
  <c r="F110" i="8" l="1"/>
  <c r="F4507" i="8" s="1"/>
  <c r="F1753" i="8"/>
  <c r="F4522" i="8" s="1"/>
  <c r="F443" i="8"/>
  <c r="F547" i="8" l="1"/>
  <c r="F4511" i="8" s="1"/>
  <c r="F4548" i="8" s="1"/>
  <c r="F4556" i="8" s="1"/>
  <c r="F4558" i="8" s="1"/>
  <c r="F4560"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tc={D7CC8DE9-EF0A-4E34-BDC1-F4B0576A1A6F}</author>
  </authors>
  <commentList>
    <comment ref="G2486" authorId="0" shapeId="0" xr:uid="{D7CC8DE9-EF0A-4E34-BDC1-F4B0576A1A6F}">
      <text>
        <t xml:space="preserve">[Threaded comment]
Your version of Excel allows you to read this threaded comment; however, any edits to it will get removed if the file is opened in a newer version of Excel. Learn more: https://go.microsoft.com/fwlink/?linkid=870924
Comment:
    COUNT FOR 60 MONTHS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tc={2CC70310-DAE9-4492-BD85-E3C82E9312FA}</author>
  </authors>
  <commentList>
    <comment ref="G2486" authorId="0" shapeId="0" xr:uid="{2CC70310-DAE9-4492-BD85-E3C82E9312FA}">
      <text>
        <t xml:space="preserve">[Threaded comment]
Your version of Excel allows you to read this threaded comment; however, any edits to it will get removed if the file is opened in a newer version of Excel. Learn more: https://go.microsoft.com/fwlink/?linkid=870924
Comment:
    COUNT FOR 60 MONTHS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tc={96912C50-D9AD-43F1-862F-1D52E020F2C6}</author>
  </authors>
  <commentList>
    <comment ref="G2486" authorId="0" shapeId="0" xr:uid="{96912C50-D9AD-43F1-862F-1D52E020F2C6}">
      <text>
        <t xml:space="preserve">[Threaded comment]
Your version of Excel allows you to read this threaded comment; however, any edits to it will get removed if the file is opened in a newer version of Excel. Learn more: https://go.microsoft.com/fwlink/?linkid=870924
Comment:
    COUNT FOR 60 MONTHS </t>
      </text>
    </comment>
  </commentList>
</comments>
</file>

<file path=xl/sharedStrings.xml><?xml version="1.0" encoding="utf-8"?>
<sst xmlns="http://schemas.openxmlformats.org/spreadsheetml/2006/main" count="38600" uniqueCount="4607">
  <si>
    <t>Pay Item No</t>
  </si>
  <si>
    <t>Description</t>
  </si>
  <si>
    <t xml:space="preserve">Unit </t>
  </si>
  <si>
    <t>CPA</t>
  </si>
  <si>
    <t>M0200: GENERAL REQUIREMENTS AND PROVISIONS</t>
  </si>
  <si>
    <t>M020.01</t>
  </si>
  <si>
    <t>Information sign boards</t>
  </si>
  <si>
    <t>M020.01(a)</t>
  </si>
  <si>
    <t>Type 1 (large)</t>
  </si>
  <si>
    <t>No</t>
  </si>
  <si>
    <t>M020.01(b)</t>
  </si>
  <si>
    <t>Type 2 (small)</t>
  </si>
  <si>
    <t>M020.02</t>
  </si>
  <si>
    <t>Compensation to landowners</t>
  </si>
  <si>
    <t>M020.02(a)</t>
  </si>
  <si>
    <t>Provisional sum for compensation to landowners</t>
  </si>
  <si>
    <t>Prov Sum</t>
  </si>
  <si>
    <t>M020.02(a)(i)</t>
  </si>
  <si>
    <t>LS</t>
  </si>
  <si>
    <t>M020.02(b)</t>
  </si>
  <si>
    <t>The Contractor's overhead charges and profit in respect of sub-item M02.02 (a) above</t>
  </si>
  <si>
    <t>%</t>
  </si>
  <si>
    <t>M020.03</t>
  </si>
  <si>
    <t>Advertising cost</t>
  </si>
  <si>
    <t>M020.03(a)</t>
  </si>
  <si>
    <t>Provisional sum for the cost of advertising</t>
  </si>
  <si>
    <t>M020.03(a)(i)</t>
  </si>
  <si>
    <t>Cost of advertising</t>
  </si>
  <si>
    <t>M020.03(b)</t>
  </si>
  <si>
    <t>The Contractor's overhead charges and profit in respect of sub-item M02.03 (a) above</t>
  </si>
  <si>
    <t>M020.05</t>
  </si>
  <si>
    <t xml:space="preserve">Project Liaison Committee </t>
  </si>
  <si>
    <t>M020.05(a)</t>
  </si>
  <si>
    <t xml:space="preserve">Provisional sum for the Cost of Project Liaison Committee </t>
  </si>
  <si>
    <t>M020.05(a)(i)</t>
  </si>
  <si>
    <t xml:space="preserve">Cost of Project Liaison Committee </t>
  </si>
  <si>
    <t>M020.05(b)</t>
  </si>
  <si>
    <t>The Contractor's overhead charges and profit in respect of sub-item M02.05 (a) above</t>
  </si>
  <si>
    <t>M020.06</t>
  </si>
  <si>
    <t>Training</t>
  </si>
  <si>
    <t>M020.06(a)</t>
  </si>
  <si>
    <t>Engineering skills</t>
  </si>
  <si>
    <t>M020.06(a)(i)</t>
  </si>
  <si>
    <t>Engineering Skills</t>
  </si>
  <si>
    <t>M020.06(b)</t>
  </si>
  <si>
    <t>Development</t>
  </si>
  <si>
    <t>M020.06(b)(i)</t>
  </si>
  <si>
    <t xml:space="preserve">M020.06(c) </t>
  </si>
  <si>
    <t>Safety</t>
  </si>
  <si>
    <t>M020.06(c)(i)</t>
  </si>
  <si>
    <t>M020.06(d)</t>
  </si>
  <si>
    <t>Training venue</t>
  </si>
  <si>
    <t>M020.06(d)(i)</t>
  </si>
  <si>
    <t>Training Venue</t>
  </si>
  <si>
    <t xml:space="preserve">M020.06(e) </t>
  </si>
  <si>
    <t>Remuneration of workers undergoing training</t>
  </si>
  <si>
    <t>M020.06(e)(i)</t>
  </si>
  <si>
    <t>Remuneration for workers</t>
  </si>
  <si>
    <t>M020.06(f)</t>
  </si>
  <si>
    <t>The Contractors overhead charges and profit in respect of sub-item M020.06 (a) to (e)</t>
  </si>
  <si>
    <t>M020.07</t>
  </si>
  <si>
    <t>Wellness Program</t>
  </si>
  <si>
    <t>M020.07(a)</t>
  </si>
  <si>
    <t>Office Facilities for Wellness Champion</t>
  </si>
  <si>
    <t>Month</t>
  </si>
  <si>
    <t>M020.07(b)</t>
  </si>
  <si>
    <t>Wellness Champion</t>
  </si>
  <si>
    <t>M020.07(c)</t>
  </si>
  <si>
    <t>Venue for ACT process</t>
  </si>
  <si>
    <t>M020.07(d)</t>
  </si>
  <si>
    <t>Transport for workers and their immediate families for ACT process</t>
  </si>
  <si>
    <t>M020.07(e)</t>
  </si>
  <si>
    <t>Remuneration for workers during ACT process</t>
  </si>
  <si>
    <t>M020.07(f)</t>
  </si>
  <si>
    <t>The Contractor's overhead charges and profit in respect of sub-item M020.07 (b) to (e)</t>
  </si>
  <si>
    <t>M020.08</t>
  </si>
  <si>
    <t>Transport for Wellness Champion</t>
  </si>
  <si>
    <t>Km</t>
  </si>
  <si>
    <t>M020.09</t>
  </si>
  <si>
    <t>Provision of Security Services</t>
  </si>
  <si>
    <t>M020.09(a)</t>
  </si>
  <si>
    <t>Provision of Grade C Security Guards</t>
  </si>
  <si>
    <t>Person/day</t>
  </si>
  <si>
    <t>M020.09(b)</t>
  </si>
  <si>
    <t>Provision of armed  Security Guards</t>
  </si>
  <si>
    <t>person/day</t>
  </si>
  <si>
    <t>M020.09(c)</t>
  </si>
  <si>
    <t>Provision of response vehicle</t>
  </si>
  <si>
    <t>hour</t>
  </si>
  <si>
    <t>M020.10</t>
  </si>
  <si>
    <t>Provision of security services</t>
  </si>
  <si>
    <t>M020.10(a)</t>
  </si>
  <si>
    <t>Provision of armed security services on National Route</t>
  </si>
  <si>
    <t>M020.10(a)(i)</t>
  </si>
  <si>
    <t>Armed security services on National Route</t>
  </si>
  <si>
    <t>M020.10(b)</t>
  </si>
  <si>
    <t>The Contractors overhead charges and profit in respect of sub-item M020.10(a)</t>
  </si>
  <si>
    <t>M0300: CONTRACTOR'S ESTABLISHMENT ON SITE AND GENERAL OBLIGATIONS</t>
  </si>
  <si>
    <t>M030.01</t>
  </si>
  <si>
    <t>Fixed obligations</t>
  </si>
  <si>
    <t>M030.02</t>
  </si>
  <si>
    <t>Fixed obligations if contract is extended as specified</t>
  </si>
  <si>
    <t>M030.03</t>
  </si>
  <si>
    <t>Time-related obligations</t>
  </si>
  <si>
    <t>M030.03(a)</t>
  </si>
  <si>
    <t>General obligations</t>
  </si>
  <si>
    <t>M030.03(b)</t>
  </si>
  <si>
    <t>Occupational health and safety obligation</t>
  </si>
  <si>
    <t>M030.03(c)</t>
  </si>
  <si>
    <t>Environmental Obligations</t>
  </si>
  <si>
    <t>M030.03(d)</t>
  </si>
  <si>
    <t>Reporting Obligations</t>
  </si>
  <si>
    <t>M030.04</t>
  </si>
  <si>
    <t>Additional costs for subcontractors</t>
  </si>
  <si>
    <t>M030.04(a)</t>
  </si>
  <si>
    <t xml:space="preserve">Establishment on site and general obligations of subcontracts </t>
  </si>
  <si>
    <t>M030.04(b)</t>
  </si>
  <si>
    <t>Fluctuation between the target rates and the rates of subcontractors</t>
  </si>
  <si>
    <t>M030.04(b)(i)</t>
  </si>
  <si>
    <t>M030.05</t>
  </si>
  <si>
    <t>Tenders for subcontractors</t>
  </si>
  <si>
    <t>M030.05(a)</t>
  </si>
  <si>
    <t>Pre-qualification process</t>
  </si>
  <si>
    <t>M030.05(b)</t>
  </si>
  <si>
    <t>Tender process</t>
  </si>
  <si>
    <t>M030.06</t>
  </si>
  <si>
    <t>Coaching, guidance and mentoring of subcontractors by full time site staff</t>
  </si>
  <si>
    <t>M030.07</t>
  </si>
  <si>
    <t>Coaching, guidance and mentoring of subcontractors by nominated persons</t>
  </si>
  <si>
    <t>M030.07(a)</t>
  </si>
  <si>
    <t>Coaching, guidance and mentoring of subcontractors by nominated person</t>
  </si>
  <si>
    <t>M030.07(b)</t>
  </si>
  <si>
    <t>The Contractors overhead charges and profit in respect of sub-item M030.07 (a)</t>
  </si>
  <si>
    <t>M030.08</t>
  </si>
  <si>
    <t>Provision of office facilities for subcontractors</t>
  </si>
  <si>
    <t>M030.09</t>
  </si>
  <si>
    <t>Determining the Level of Development of each subcontractors</t>
  </si>
  <si>
    <t>M030.09(a)</t>
  </si>
  <si>
    <t>M030.09(b)</t>
  </si>
  <si>
    <t>The Contractors overhead charges and profit in respect of sub-item M030.09 (a)</t>
  </si>
  <si>
    <t>M030.10</t>
  </si>
  <si>
    <r>
      <t>Preparing and maintaining a Development Plan for each</t>
    </r>
    <r>
      <rPr>
        <b/>
        <strike/>
        <sz val="9"/>
        <rFont val="Arial"/>
        <family val="2"/>
      </rPr>
      <t xml:space="preserve"> </t>
    </r>
    <r>
      <rPr>
        <b/>
        <sz val="9"/>
        <rFont val="Arial"/>
        <family val="2"/>
      </rPr>
      <t>subcontractors</t>
    </r>
  </si>
  <si>
    <t>M030.10(a)</t>
  </si>
  <si>
    <t>Preparing and maintaining a Development Plan for each subcontractors</t>
  </si>
  <si>
    <t>M030.10(b)</t>
  </si>
  <si>
    <t>The Contractors overhead charges and profit in respect of sub-item M030.10 (a)</t>
  </si>
  <si>
    <t>M030.11</t>
  </si>
  <si>
    <t>Preparing and maintaining a Portfolio of Evidence for each subcontractors</t>
  </si>
  <si>
    <t>M030.11(a)</t>
  </si>
  <si>
    <t>Preparing and maintaining a Portfolio of Evidence for each  subcontractors</t>
  </si>
  <si>
    <t>M030.11(b)</t>
  </si>
  <si>
    <t>The Contractors overhead charges and profit in respect of sub-item M030.11 (a)</t>
  </si>
  <si>
    <t>M0400: ROUTE PATROL SERVICES</t>
  </si>
  <si>
    <t>M040.01</t>
  </si>
  <si>
    <t>Route Patrol Service  per team (including LDV, trailer and equipment)(Specify route and sections)</t>
  </si>
  <si>
    <t>M040.01(a)</t>
  </si>
  <si>
    <t>(specify route, section and km distance)</t>
  </si>
  <si>
    <t>M040.02</t>
  </si>
  <si>
    <t>Visual Capturing System</t>
  </si>
  <si>
    <t>M040.02(a)</t>
  </si>
  <si>
    <t>Procurement and implemenation of visual capturing devices for route patrol services</t>
  </si>
  <si>
    <t>M040.02(b)</t>
  </si>
  <si>
    <t>The Contractors overhead charges and profit in respect of sub-item M040.02(a)</t>
  </si>
  <si>
    <t>M0500: ACCOMMODATION OF TRAFFIC</t>
  </si>
  <si>
    <t>M050.01</t>
  </si>
  <si>
    <t>Provision of temporary traffic control facilities</t>
  </si>
  <si>
    <t>M050.01(a)</t>
  </si>
  <si>
    <t>Portable STOP/GO signs: 750mm</t>
  </si>
  <si>
    <t>M050.01(b)</t>
  </si>
  <si>
    <t>Road signs:R- and TR- series</t>
  </si>
  <si>
    <t>M050.01(b)(i)</t>
  </si>
  <si>
    <t>1200mm</t>
  </si>
  <si>
    <t>M050.01(b)(ii)</t>
  </si>
  <si>
    <t>900mm</t>
  </si>
  <si>
    <t>M050.01(c)</t>
  </si>
  <si>
    <t>Road signs: TW- series</t>
  </si>
  <si>
    <t>M050.01(c)(i)</t>
  </si>
  <si>
    <t>1500mm</t>
  </si>
  <si>
    <t>M050.01(c)(ii)</t>
  </si>
  <si>
    <t>M050.01(d)</t>
  </si>
  <si>
    <t>Rectangular road signs:TGS-, TIN- and TW-series (excluding delineators and barricades)</t>
  </si>
  <si>
    <r>
      <t>m</t>
    </r>
    <r>
      <rPr>
        <vertAlign val="superscript"/>
        <sz val="9"/>
        <rFont val="Arial"/>
        <family val="2"/>
      </rPr>
      <t>2</t>
    </r>
  </si>
  <si>
    <t>M050.01(e)</t>
  </si>
  <si>
    <t>Delineators</t>
  </si>
  <si>
    <t>M050.01(e)(i)</t>
  </si>
  <si>
    <t>1000mm x 250mm</t>
  </si>
  <si>
    <t>M050.01(e)(ii)</t>
  </si>
  <si>
    <t>800mm x 200mm</t>
  </si>
  <si>
    <t>M050.01(e)(iii)</t>
  </si>
  <si>
    <t>Solid rubber moulded heavy duty Bases   for (e) (i)</t>
  </si>
  <si>
    <t>M050.01(e)(iv)</t>
  </si>
  <si>
    <t>Solid rubber moulded heavy duty Bases   for (e) (ii)</t>
  </si>
  <si>
    <t>M050.01(f)</t>
  </si>
  <si>
    <t>Barricades</t>
  </si>
  <si>
    <t>M050.01(f)(i)</t>
  </si>
  <si>
    <t>2400mm x 400mm</t>
  </si>
  <si>
    <t>M050.01(f)(ii)</t>
  </si>
  <si>
    <t>1800mm x 300mm</t>
  </si>
  <si>
    <t>M050.01(g)</t>
  </si>
  <si>
    <t>Traffic cones: 750mm</t>
  </si>
  <si>
    <t>M050.02</t>
  </si>
  <si>
    <t>Provision of temporary traffic control facilities if contract is extended as specified</t>
  </si>
  <si>
    <t>M050.03</t>
  </si>
  <si>
    <t>Accommodation of traffic and maintaining temporary deviations</t>
  </si>
  <si>
    <t>M050.03(a)</t>
  </si>
  <si>
    <t>General Provisions</t>
  </si>
  <si>
    <t>M050.03(b)</t>
  </si>
  <si>
    <t>Work undertaken by Contractor</t>
  </si>
  <si>
    <t>M050.03(c)</t>
  </si>
  <si>
    <t>Work undertaken by Subcontractor</t>
  </si>
  <si>
    <t>M050.03(d)</t>
  </si>
  <si>
    <t>M050.03(e)</t>
  </si>
  <si>
    <t>Traffic Safety Officer</t>
  </si>
  <si>
    <t>M050.04</t>
  </si>
  <si>
    <t>M050.05</t>
  </si>
  <si>
    <t>Additional lane closures</t>
  </si>
  <si>
    <t>M1100: PAVEMENT LAYERS REPAIR</t>
  </si>
  <si>
    <t>M110.01</t>
  </si>
  <si>
    <t>Removal and excavating material from existing pavements (except milled material)</t>
  </si>
  <si>
    <t>M110.01(a)</t>
  </si>
  <si>
    <t>Areas up to 50m²</t>
  </si>
  <si>
    <r>
      <t>m</t>
    </r>
    <r>
      <rPr>
        <vertAlign val="superscript"/>
        <sz val="9"/>
        <rFont val="Arial"/>
        <family val="2"/>
      </rPr>
      <t>3</t>
    </r>
  </si>
  <si>
    <t>M110.01(b)</t>
  </si>
  <si>
    <t>Areas larger than 50m² but smaller than 100m²</t>
  </si>
  <si>
    <t>M110.01(c)</t>
  </si>
  <si>
    <t>Areas larger than 100m²</t>
  </si>
  <si>
    <t>M110.02</t>
  </si>
  <si>
    <t>Milling out material from existing pavements</t>
  </si>
  <si>
    <t>M110.02(a)</t>
  </si>
  <si>
    <t>Milling out material up to a depth of up to 150mm</t>
  </si>
  <si>
    <t>M110.02(b)</t>
  </si>
  <si>
    <t>Milling out material up to a depth of up to 250mm</t>
  </si>
  <si>
    <t>M110.02(c)</t>
  </si>
  <si>
    <t>Milling out material up to a depth of up to 350mm</t>
  </si>
  <si>
    <t>M110.02(d)</t>
  </si>
  <si>
    <t>Not exceeding 30 mm</t>
  </si>
  <si>
    <t>M110.02(e)</t>
  </si>
  <si>
    <t>Exceeding 30mm but not 60mm</t>
  </si>
  <si>
    <t>M110.02(f)</t>
  </si>
  <si>
    <t>Exceeding 60mm</t>
  </si>
  <si>
    <t>M110.02(g)</t>
  </si>
  <si>
    <t>Establishing of milling machine on site</t>
  </si>
  <si>
    <t xml:space="preserve">Moving the milling machine on site for distance exceeding 1,0 km </t>
  </si>
  <si>
    <t>M110.03</t>
  </si>
  <si>
    <t>Backfilling of base layer for surface failures with: (98 % of modified AASHTO density)</t>
  </si>
  <si>
    <t>M110.03(a)</t>
  </si>
  <si>
    <t>Chemically stabilised gravel excavated from the existing pavement</t>
  </si>
  <si>
    <t>M110.03(a)(i)</t>
  </si>
  <si>
    <t>M110.03(a)(ii)</t>
  </si>
  <si>
    <t>M110.03(a)(iii)</t>
  </si>
  <si>
    <t>M110.03(a)(iv)</t>
  </si>
  <si>
    <t>Extra over sub-item (a)(i), (ii) and (iii) for procuring and importing gravel material</t>
  </si>
  <si>
    <t>M110.03(b)</t>
  </si>
  <si>
    <t>Emulsion-treated crushed stone pavement</t>
  </si>
  <si>
    <t>M110.03(b)(i)</t>
  </si>
  <si>
    <t>M110.03(b)(ii)</t>
  </si>
  <si>
    <t>M110.03(b)(iii)</t>
  </si>
  <si>
    <t>M110.03(b)(iv)</t>
  </si>
  <si>
    <t>Extra over sub-item (a)(i), (ii) and (iii) for importing crushed stone</t>
  </si>
  <si>
    <t>M110.03(c)</t>
  </si>
  <si>
    <t>Asphalt base (hot mixed)</t>
  </si>
  <si>
    <t>M110.03(c)(i)</t>
  </si>
  <si>
    <t>ton</t>
  </si>
  <si>
    <t>M110.03(c)(ii)</t>
  </si>
  <si>
    <t>M110.03(c)(iii)</t>
  </si>
  <si>
    <t>M110.03(d)</t>
  </si>
  <si>
    <t>Asphalt surfacing (continuously graded medium)</t>
  </si>
  <si>
    <t>M110.03(d)(i)</t>
  </si>
  <si>
    <t>M110.03(d)(ii)</t>
  </si>
  <si>
    <t>M110.03(d)(iii)</t>
  </si>
  <si>
    <t>M110.03(e)</t>
  </si>
  <si>
    <t>13.2mm Bituminous single seal with slurry (Cape Seal)</t>
  </si>
  <si>
    <t>M110.03(e)(i)</t>
  </si>
  <si>
    <t>M110.03(e)(ii)</t>
  </si>
  <si>
    <t>M110.03(e)(iii)</t>
  </si>
  <si>
    <t>M110.03(e)(iv)</t>
  </si>
  <si>
    <t>Pre-manufactured 13.2mm single seal</t>
  </si>
  <si>
    <t>M110.04</t>
  </si>
  <si>
    <t>Backfilling of pavement layers to compaction as specified</t>
  </si>
  <si>
    <t>M110.04(a)</t>
  </si>
  <si>
    <t>Subbase layer (95% of modified AASHTO density)</t>
  </si>
  <si>
    <t>M110.04(a)(i)</t>
  </si>
  <si>
    <t>M110.04(a)(ii)</t>
  </si>
  <si>
    <t>M110.04(a)(iii)</t>
  </si>
  <si>
    <t>M110.04(b)</t>
  </si>
  <si>
    <t>Selected layer (93% of modified AASHTO density)</t>
  </si>
  <si>
    <t>M110.04(b)(i)</t>
  </si>
  <si>
    <t>M110.04(b)(ii)</t>
  </si>
  <si>
    <t>M110.04(b)(iii)</t>
  </si>
  <si>
    <t>M110.04(c)</t>
  </si>
  <si>
    <t>Fill layer (90% of modified AASHTO density)</t>
  </si>
  <si>
    <t>M110.04(c)(i)</t>
  </si>
  <si>
    <t>M110.04(c)(ii)</t>
  </si>
  <si>
    <t>M110.04(c)(iii)</t>
  </si>
  <si>
    <t>M110.05</t>
  </si>
  <si>
    <t>Binder variations</t>
  </si>
  <si>
    <t>M110.05(a)</t>
  </si>
  <si>
    <t>Penetration-grade bitumen</t>
  </si>
  <si>
    <t>M110.05(b)</t>
  </si>
  <si>
    <t>Class SC-E1 modified emulsion for tack coat</t>
  </si>
  <si>
    <t>litre</t>
  </si>
  <si>
    <t>M110.05(c)</t>
  </si>
  <si>
    <t>Class SE-1 homogeneous modified binder</t>
  </si>
  <si>
    <t>t</t>
  </si>
  <si>
    <t>M110.05(d)</t>
  </si>
  <si>
    <t>Emulsion -65% spray grade</t>
  </si>
  <si>
    <t>M110.06</t>
  </si>
  <si>
    <t>Variation in active filler content</t>
  </si>
  <si>
    <t>M110.06(a)</t>
  </si>
  <si>
    <t>Cement</t>
  </si>
  <si>
    <t>M110.06(b)</t>
  </si>
  <si>
    <t>Lime</t>
  </si>
  <si>
    <t>M110.07</t>
  </si>
  <si>
    <t>Overhaul for material hauled in excess of 1,0km free-haul</t>
  </si>
  <si>
    <t>M110.07(a)</t>
  </si>
  <si>
    <t>Spoil material</t>
  </si>
  <si>
    <r>
      <t>m</t>
    </r>
    <r>
      <rPr>
        <vertAlign val="superscript"/>
        <sz val="9"/>
        <rFont val="Arial"/>
        <family val="2"/>
      </rPr>
      <t>3</t>
    </r>
    <r>
      <rPr>
        <sz val="9"/>
        <rFont val="Arial"/>
        <family val="2"/>
      </rPr>
      <t>-km</t>
    </r>
  </si>
  <si>
    <t>M110.08</t>
  </si>
  <si>
    <t>Pavement and Surface repairs under subcontract</t>
  </si>
  <si>
    <t>M110.08(a)</t>
  </si>
  <si>
    <t>Asphalt surfacing (hot mix – continuously graded)</t>
  </si>
  <si>
    <t>M110.08(a)(i)</t>
  </si>
  <si>
    <t>Area up to 50 m²</t>
  </si>
  <si>
    <t>M110.08(a)(ii)</t>
  </si>
  <si>
    <t>Area exceeding 50 m² up to 100 m²</t>
  </si>
  <si>
    <t>M110.08(a)(iii)</t>
  </si>
  <si>
    <t>Area exceeding 100 m²</t>
  </si>
  <si>
    <t>M110.08(b)</t>
  </si>
  <si>
    <r>
      <t>Cold premixed bituminous mixture – Commercial (specify</t>
    </r>
    <r>
      <rPr>
        <sz val="9"/>
        <rFont val="Times New Roman"/>
        <family val="1"/>
      </rPr>
      <t> </t>
    </r>
    <r>
      <rPr>
        <sz val="9"/>
        <rFont val="Arial"/>
        <family val="2"/>
      </rPr>
      <t xml:space="preserve"> depth)</t>
    </r>
  </si>
  <si>
    <t>M110.08(b)(i)</t>
  </si>
  <si>
    <r>
      <t>m</t>
    </r>
    <r>
      <rPr>
        <vertAlign val="superscript"/>
        <sz val="10"/>
        <rFont val="Arial"/>
        <family val="2"/>
      </rPr>
      <t>2</t>
    </r>
  </si>
  <si>
    <t>M110.08(c)</t>
  </si>
  <si>
    <t>Cold premixed bituminous mixture – mixed on site (specify depth)</t>
  </si>
  <si>
    <t>M110.08(c)(i)</t>
  </si>
  <si>
    <t>M110.08(d)</t>
  </si>
  <si>
    <t xml:space="preserve">Other types (specify) </t>
  </si>
  <si>
    <t>M110.09</t>
  </si>
  <si>
    <t>Milling and Paving</t>
  </si>
  <si>
    <t>M110.09(a)</t>
  </si>
  <si>
    <t>M110.09(a)(i)</t>
  </si>
  <si>
    <t>M110.09(b)</t>
  </si>
  <si>
    <t>The Contractor's overhead charges and profit in respect of sub-item M110.09 (a)</t>
  </si>
  <si>
    <t>M110.10</t>
  </si>
  <si>
    <t>100mm cores in asphalt paving</t>
  </si>
  <si>
    <t>M110.11</t>
  </si>
  <si>
    <t>Extra over item M110.09 (a) for using an asphalt paver for large surface repairs</t>
  </si>
  <si>
    <t>M110.11(i)</t>
  </si>
  <si>
    <t>M110.11(ii)</t>
  </si>
  <si>
    <t>M110.12</t>
  </si>
  <si>
    <t>Providing the asphalt paver on site (size as indicated)</t>
  </si>
  <si>
    <t>M110.13</t>
  </si>
  <si>
    <t xml:space="preserve">Establishment of Milling Machine on site </t>
  </si>
  <si>
    <t>M110.14</t>
  </si>
  <si>
    <t xml:space="preserve">Establishment of Paver on site </t>
  </si>
  <si>
    <t>M110.15</t>
  </si>
  <si>
    <t>M1200: REPAIR OF POTHOLES</t>
  </si>
  <si>
    <t>M120.01</t>
  </si>
  <si>
    <r>
      <t>Pothole repair  (&lt;0,5m</t>
    </r>
    <r>
      <rPr>
        <b/>
        <vertAlign val="superscript"/>
        <sz val="9"/>
        <rFont val="Arial"/>
        <family val="2"/>
      </rPr>
      <t xml:space="preserve">2 </t>
    </r>
    <r>
      <rPr>
        <b/>
        <sz val="9"/>
        <rFont val="Arial"/>
        <family val="2"/>
      </rPr>
      <t>)</t>
    </r>
    <r>
      <rPr>
        <b/>
        <vertAlign val="superscript"/>
        <sz val="9"/>
        <rFont val="Arial"/>
        <family val="2"/>
      </rPr>
      <t xml:space="preserve"> </t>
    </r>
  </si>
  <si>
    <t>M1210: REPAIR OF EDGE BREAKS</t>
  </si>
  <si>
    <t>M121.01</t>
  </si>
  <si>
    <t>Repairing edge breaks (non-performance based)</t>
  </si>
  <si>
    <t>M121.01(i)</t>
  </si>
  <si>
    <t>Hot mix continuously graded asphalt</t>
  </si>
  <si>
    <t>m</t>
  </si>
  <si>
    <t>M1220: REPAIR OF SURFACE FAILURES</t>
  </si>
  <si>
    <t>M122.01</t>
  </si>
  <si>
    <t>Repair Surface failure (non-performance based)</t>
  </si>
  <si>
    <t>M122.01(i)</t>
  </si>
  <si>
    <t xml:space="preserve">Cold mix </t>
  </si>
  <si>
    <t>M122.01(ii)</t>
  </si>
  <si>
    <t>Polymer Modified Cold mix</t>
  </si>
  <si>
    <t>M122.01(iii)</t>
  </si>
  <si>
    <t>M122.01(iv)</t>
  </si>
  <si>
    <t>Hot mix asphalt repair of concrete road</t>
  </si>
  <si>
    <t>M122.01(v)</t>
  </si>
  <si>
    <t>M122.02</t>
  </si>
  <si>
    <t>Repair of surface failure (Performance Based)</t>
  </si>
  <si>
    <t>M1230: TEMPORARY REPAIR</t>
  </si>
  <si>
    <t>M123.01</t>
  </si>
  <si>
    <t>Temporary repair of pothole, egde breaks and surface failures using cold mix asphalt surfacing from the following sources:</t>
  </si>
  <si>
    <t>M123.01(a)</t>
  </si>
  <si>
    <t>Commercial sources</t>
  </si>
  <si>
    <t>M123.01(b)</t>
  </si>
  <si>
    <t>Mixed on site as specified</t>
  </si>
  <si>
    <t>M123.02</t>
  </si>
  <si>
    <t>Temporary partial-depth pothole repair of concrete with asphalt surfacing</t>
  </si>
  <si>
    <t>M123.02(a)</t>
  </si>
  <si>
    <t>Removal of damage concrete and replacement of damage concrete and with asphalt surfacing (continuously graded)</t>
  </si>
  <si>
    <t>M1300:  SEALING OF ACTIVE CRACKS</t>
  </si>
  <si>
    <t>M130.01</t>
  </si>
  <si>
    <t>Cleaning of active cracks with hot compressed air and sealing the crack as specified for:</t>
  </si>
  <si>
    <t>M130.01(a)</t>
  </si>
  <si>
    <t>Stabilisation cracks</t>
  </si>
  <si>
    <t>M130.01(a)(i)</t>
  </si>
  <si>
    <t>Without bandage</t>
  </si>
  <si>
    <t>M130.01(a)(ii)</t>
  </si>
  <si>
    <t>With bandage (state type and size)(Class 3 or similar approved by Engineer)</t>
  </si>
  <si>
    <t>M130.01(b)</t>
  </si>
  <si>
    <t>Volcano cracks</t>
  </si>
  <si>
    <t>M130.01(c)</t>
  </si>
  <si>
    <t>Expansive side cracks</t>
  </si>
  <si>
    <t>M130.01(d)</t>
  </si>
  <si>
    <t>Longitudinal cracks</t>
  </si>
  <si>
    <t>M130.02</t>
  </si>
  <si>
    <t>Cleaning of active cracks with cold compressed air, priming and sealing the crack as specified:</t>
  </si>
  <si>
    <t>M130.02(a)</t>
  </si>
  <si>
    <t>M130.02(a)(i)</t>
  </si>
  <si>
    <t>M130.02(a)(ii)</t>
  </si>
  <si>
    <t>With bandage (state type and size)</t>
  </si>
  <si>
    <t>M130.02(b)</t>
  </si>
  <si>
    <t>M130.02(c)</t>
  </si>
  <si>
    <t>M130.02(d)</t>
  </si>
  <si>
    <t>M1310: SEALING OF PASSIVE CRACKS</t>
  </si>
  <si>
    <t>M131.01</t>
  </si>
  <si>
    <t>Cleaning of passive cracks with hot compressed air and sealing the cracks as specified for:</t>
  </si>
  <si>
    <t>M131.01(a)</t>
  </si>
  <si>
    <t>Surfacing cracks</t>
  </si>
  <si>
    <t>M131.01(b)</t>
  </si>
  <si>
    <t>Crocodile cracks</t>
  </si>
  <si>
    <t>M131.01(c)</t>
  </si>
  <si>
    <t>M131.02</t>
  </si>
  <si>
    <t>Cleaning of passive cracks with cold compressed air, priming and sealing the cracks as specified for:</t>
  </si>
  <si>
    <t>M131.02(a)</t>
  </si>
  <si>
    <t>M131.02(b)</t>
  </si>
  <si>
    <t>M131.02(c)</t>
  </si>
  <si>
    <t>M1320: CRACK SEALING PER INDIVIDUAL ITEM</t>
  </si>
  <si>
    <t>M132.01</t>
  </si>
  <si>
    <t>Crack sealing per individual item (Items to be used on the instruction of the Engineer only)</t>
  </si>
  <si>
    <t>M132.01(a)</t>
  </si>
  <si>
    <t>Blowing out of cracks</t>
  </si>
  <si>
    <t>M132.01(a)(i)</t>
  </si>
  <si>
    <t>Treated per metre</t>
  </si>
  <si>
    <t>M132.01(a)(ii)</t>
  </si>
  <si>
    <t>Treated per area</t>
  </si>
  <si>
    <t>hr</t>
  </si>
  <si>
    <t>M132.01(b)</t>
  </si>
  <si>
    <t>Priming of cracks (MSP1 or similar)</t>
  </si>
  <si>
    <t>M132.01(c)</t>
  </si>
  <si>
    <t>M132.01(c)(i)</t>
  </si>
  <si>
    <t>Bitumen Rubber</t>
  </si>
  <si>
    <t>M132.01(c)(ii)</t>
  </si>
  <si>
    <t>Polymer modified bitumen</t>
  </si>
  <si>
    <t>M132.01(c)(iii)</t>
  </si>
  <si>
    <t>Rub Spray</t>
  </si>
  <si>
    <t>M132.01(d)</t>
  </si>
  <si>
    <t>M132.01(d)(i)</t>
  </si>
  <si>
    <t>200mm wide</t>
  </si>
  <si>
    <t>M132.01(d)(ii)</t>
  </si>
  <si>
    <t>500mm wide</t>
  </si>
  <si>
    <t>M132.01(d)(iii)</t>
  </si>
  <si>
    <t>1000mm wide</t>
  </si>
  <si>
    <t>M132.01(d)(iv)</t>
  </si>
  <si>
    <t>Seal bandage</t>
  </si>
  <si>
    <t>m²</t>
  </si>
  <si>
    <t>M132.01(d)(v)</t>
  </si>
  <si>
    <t>Sealmac or similar (200mm bandage)</t>
  </si>
  <si>
    <t>M132.01(d)(vi)</t>
  </si>
  <si>
    <t>Cationic 65% spray grade emulsion and 5% net SBR latex</t>
  </si>
  <si>
    <t>liter</t>
  </si>
  <si>
    <t>M132.01(e)</t>
  </si>
  <si>
    <t>6.7mm pre-coated aggregate</t>
  </si>
  <si>
    <t>M132.02</t>
  </si>
  <si>
    <t xml:space="preserve">Geotextile patch (Sealmac (150) or similar approved) </t>
  </si>
  <si>
    <t>M1400: BLEEDING REPAIR</t>
  </si>
  <si>
    <t>M140.01</t>
  </si>
  <si>
    <t xml:space="preserve">Correction of bleeding (Method 1)
Bleeding correction using the following aggregate sizes: </t>
  </si>
  <si>
    <t>M140.01(a)</t>
  </si>
  <si>
    <t>13,2 mm</t>
  </si>
  <si>
    <t>M140.01(b)</t>
  </si>
  <si>
    <t>9,5 mm</t>
  </si>
  <si>
    <t>M140.01(c)</t>
  </si>
  <si>
    <t>6,7 mm</t>
  </si>
  <si>
    <t>M140.02</t>
  </si>
  <si>
    <t xml:space="preserve">Correction of bleeding (Method 2)
Bleeding correction using the following aggregate sizes: </t>
  </si>
  <si>
    <t>M140.02(a)</t>
  </si>
  <si>
    <t>M140.02(b)</t>
  </si>
  <si>
    <t>M140.02(c)</t>
  </si>
  <si>
    <t>M140.03</t>
  </si>
  <si>
    <t>Pre-coating of aggregate</t>
  </si>
  <si>
    <t>M140.04</t>
  </si>
  <si>
    <t>Aggregate variations</t>
  </si>
  <si>
    <t>M140.04(a)</t>
  </si>
  <si>
    <t>M140.04(b)</t>
  </si>
  <si>
    <t>9,5  mm</t>
  </si>
  <si>
    <t>M140.04(c)</t>
  </si>
  <si>
    <t>M140.05</t>
  </si>
  <si>
    <t>Bituminous binder variations (specify type)</t>
  </si>
  <si>
    <t>M140.05(a)</t>
  </si>
  <si>
    <t xml:space="preserve"> (specify type)</t>
  </si>
  <si>
    <t>Litre</t>
  </si>
  <si>
    <t>M140.05(b)</t>
  </si>
  <si>
    <t>M140.05(c)</t>
  </si>
  <si>
    <t>M140.06</t>
  </si>
  <si>
    <t>Application of fog spray</t>
  </si>
  <si>
    <t>M140.06(a)</t>
  </si>
  <si>
    <t>60 % Spray-grade emulsion</t>
  </si>
  <si>
    <t>M140.06(b)</t>
  </si>
  <si>
    <t>30 % Spray-grade emulsion</t>
  </si>
  <si>
    <t>M140.07</t>
  </si>
  <si>
    <t>Aggregate for blinding using</t>
  </si>
  <si>
    <t>M140.07(a)</t>
  </si>
  <si>
    <t>Natural sand</t>
  </si>
  <si>
    <t>M140.07(b)</t>
  </si>
  <si>
    <t>Crusher sand</t>
  </si>
  <si>
    <t>M140.07(c)</t>
  </si>
  <si>
    <t>Grit &lt;4.75 mm</t>
  </si>
  <si>
    <t>M140.08</t>
  </si>
  <si>
    <t>Bleeding Repair</t>
  </si>
  <si>
    <t>M140.08(a)</t>
  </si>
  <si>
    <t>M140.08(a)(i)</t>
  </si>
  <si>
    <t>M140.08(b)</t>
  </si>
  <si>
    <t>The Contractor's overhead charges and profit in respect of sub-item M140.08 (a)</t>
  </si>
  <si>
    <t>M1500: CRACK AND JOINT SEALING OF CONCRETE PAVEMENTS</t>
  </si>
  <si>
    <t>M150.01</t>
  </si>
  <si>
    <t>Preparation and sealing or resealing of old joints and cracks in existing concrete pavements:</t>
  </si>
  <si>
    <t>M150.01(a)</t>
  </si>
  <si>
    <t>Expansion joints</t>
  </si>
  <si>
    <t>M150.01(b)</t>
  </si>
  <si>
    <t>Construction joints and weakened plane joints:</t>
  </si>
  <si>
    <t>M150.01(b)(i)</t>
  </si>
  <si>
    <t>&lt; 10 mm</t>
  </si>
  <si>
    <t>M150.01(b)(ii)</t>
  </si>
  <si>
    <t>10 mm - 20 mm</t>
  </si>
  <si>
    <t>M150.01(b)(iii)</t>
  </si>
  <si>
    <t>&gt; 20 mm</t>
  </si>
  <si>
    <t>M150.01(b)(iv)</t>
  </si>
  <si>
    <t>&lt; 12 mm</t>
  </si>
  <si>
    <t>M150.01(b)(v)</t>
  </si>
  <si>
    <t>12 mm - 20 mm</t>
  </si>
  <si>
    <t>M150.01(c)</t>
  </si>
  <si>
    <t>Cracks:</t>
  </si>
  <si>
    <t>M150.01(c)(i)</t>
  </si>
  <si>
    <t>M150.01(c)(ii)</t>
  </si>
  <si>
    <t>M150.01(c)(iii)</t>
  </si>
  <si>
    <t>M150.01(c)(iv)</t>
  </si>
  <si>
    <t>M150.01(c)(v)</t>
  </si>
  <si>
    <t>M150.02</t>
  </si>
  <si>
    <t>Small repairs to existing concrete pavements</t>
  </si>
  <si>
    <t>M150.02(a)</t>
  </si>
  <si>
    <t>Provisional sum for small repairs to existing concrete pavements</t>
  </si>
  <si>
    <t>M150.02(a)(i)</t>
  </si>
  <si>
    <t>M150.02(b)</t>
  </si>
  <si>
    <t>The Contractors overhead charges and profit in respect of sub-item M150.02(a)</t>
  </si>
  <si>
    <t>M150.02(c)</t>
  </si>
  <si>
    <t>Specialised repair work ordered by the Engineer</t>
  </si>
  <si>
    <t>M150.02(c)(i)</t>
  </si>
  <si>
    <t>M150.02(d)</t>
  </si>
  <si>
    <t>The Contractor's overhead charges and profit in respect of sub-item PM 150.02(a)</t>
  </si>
  <si>
    <t>M1600: SURFACE TREATMENT - TEXTURE CORRECTION</t>
  </si>
  <si>
    <t>M160.01</t>
  </si>
  <si>
    <t xml:space="preserve">Application of slurry mixed on site </t>
  </si>
  <si>
    <t>M160.01(a)</t>
  </si>
  <si>
    <t>Tack coating using 30 % bitumen emulsion</t>
  </si>
  <si>
    <t>M160.01(b)</t>
  </si>
  <si>
    <t>Slurry applied for texture treatment (state grading and type of binder)</t>
  </si>
  <si>
    <t>M160.01(b)(i)</t>
  </si>
  <si>
    <t>Applied by hand only</t>
  </si>
  <si>
    <t>M160.01(b)(ii)</t>
  </si>
  <si>
    <t xml:space="preserve">Applied by spreader box </t>
  </si>
  <si>
    <t>M160.01(b)(iii)</t>
  </si>
  <si>
    <t xml:space="preserve">Extra over subitems M160.01 (b) (i) and (ii) for addition of modifier (specify type) </t>
  </si>
  <si>
    <t>M160.02</t>
  </si>
  <si>
    <t>Application of slurry from commercial soures</t>
  </si>
  <si>
    <t>M160.02(a)</t>
  </si>
  <si>
    <t>Tack coating using 30 % stable grade bitumen emulsion</t>
  </si>
  <si>
    <t>M160.02(b)</t>
  </si>
  <si>
    <t>M160.02(b)(i)</t>
  </si>
  <si>
    <t>M160.02(b)(ii)</t>
  </si>
  <si>
    <t>Applied by spreader box</t>
  </si>
  <si>
    <t>M1610: SURFACE TREATMENT -RUT FILLING</t>
  </si>
  <si>
    <t>M161.01</t>
  </si>
  <si>
    <t>Application of slurry for rut filling mixed on site</t>
  </si>
  <si>
    <t>M161.01(a)</t>
  </si>
  <si>
    <t>Slurry applied by spreader box with rigid squeegees in one application for rut filling(state grading and type of binder)</t>
  </si>
  <si>
    <t>M161.01(b)</t>
  </si>
  <si>
    <t>Slurry applied by spreader box with rigid squeegees in two applications for rut filling(state grading and type of binder for each application separately)</t>
  </si>
  <si>
    <t>M161.01(c)</t>
  </si>
  <si>
    <t>M161.01(d)</t>
  </si>
  <si>
    <t xml:space="preserve">Extra over subitems M161.01 (b) and (c) for addition of modifier (specify type) </t>
  </si>
  <si>
    <t>M161.02</t>
  </si>
  <si>
    <t>Application of slurry for rut filling from commercial sources</t>
  </si>
  <si>
    <t>M161.02(a)</t>
  </si>
  <si>
    <t>M161.02(b)</t>
  </si>
  <si>
    <t>M161.02(c)</t>
  </si>
  <si>
    <t xml:space="preserve">Tack coat using 30% bitumen emulsion </t>
  </si>
  <si>
    <t>M162.01</t>
  </si>
  <si>
    <t>Synthetic polymer modification of bitumen emulsion</t>
  </si>
  <si>
    <t>M1700: REPAIR OF SLOPE FAILURES AND WASHAWAYS</t>
  </si>
  <si>
    <t>M170.01</t>
  </si>
  <si>
    <t>Reconstruction of slope failures and washaways - mass earth works</t>
  </si>
  <si>
    <t>M170.01(a)</t>
  </si>
  <si>
    <t>Excavation and removing excavated material to spoil or stockpile as directed by the Engineer, including haul over a free haul distance of 1,0 km. A distinction shall be made between</t>
  </si>
  <si>
    <t>M170.01(a)(i)</t>
  </si>
  <si>
    <t>Soft material</t>
  </si>
  <si>
    <t>M170.01(a)(ii)</t>
  </si>
  <si>
    <t>Intermediate material</t>
  </si>
  <si>
    <t>M170.01(a)(iii)</t>
  </si>
  <si>
    <t>Hard and boulder class material</t>
  </si>
  <si>
    <t>M170.01(b)</t>
  </si>
  <si>
    <t>Drying excavated material suitable for re-use</t>
  </si>
  <si>
    <t>M170.01(c)</t>
  </si>
  <si>
    <t>Roadbed compaction to 90% of modified AASHTO density</t>
  </si>
  <si>
    <t>M170.01(d)</t>
  </si>
  <si>
    <t>Backfill at excavated area in</t>
  </si>
  <si>
    <t>M170.01(d)(i)</t>
  </si>
  <si>
    <t>Fill embankments to 90% of modified AASHTO density</t>
  </si>
  <si>
    <t>M170.01(d)(ii)</t>
  </si>
  <si>
    <t>Cut embankments to 90% of modified AASHTO density including haul for a free haul distance of 1,0km.</t>
  </si>
  <si>
    <t>M170.01(d)(iii)</t>
  </si>
  <si>
    <t>Fill embankments to 93% of modified AASHTO density</t>
  </si>
  <si>
    <t>M170.02</t>
  </si>
  <si>
    <t>Reconstruction of pavement layers</t>
  </si>
  <si>
    <t>M170.02(a)</t>
  </si>
  <si>
    <t>Natural gravel selected subgrade</t>
  </si>
  <si>
    <t>M170.02(a)(i)</t>
  </si>
  <si>
    <t>95% of modified AASHTO density, compacted in 150mm thick layers (G4 minimum)</t>
  </si>
  <si>
    <t>M170.02(a)(ii)</t>
  </si>
  <si>
    <t>96% of modified AASHTO density, compacted in 150mm thick layers (C3 minimum)</t>
  </si>
  <si>
    <t>M170.02(b)</t>
  </si>
  <si>
    <t>Cement stabilised natural gravel subbase</t>
  </si>
  <si>
    <t>M170.02(c)</t>
  </si>
  <si>
    <t>Emulsion treated crushed stone base</t>
  </si>
  <si>
    <t>M170.02(d)</t>
  </si>
  <si>
    <t>Hot mix asphalt</t>
  </si>
  <si>
    <t>M170.02(e)</t>
  </si>
  <si>
    <t>Cold mix asphalt mixed on site</t>
  </si>
  <si>
    <t>M170.02(f)</t>
  </si>
  <si>
    <t>Cold mix asphalt from commercial sources</t>
  </si>
  <si>
    <t>M170.02(g)</t>
  </si>
  <si>
    <t>Crushed -stone base:</t>
  </si>
  <si>
    <t>M170.02(g)(i)</t>
  </si>
  <si>
    <t>Constructed from type G1 material obtained from commercial sources and compacted to 88% of apparent  relative density, 150mm layer thick</t>
  </si>
  <si>
    <t>M170.02(h)</t>
  </si>
  <si>
    <t>Gravel selected layer, with materials obtained from Commercial sources, compacted to:</t>
  </si>
  <si>
    <t>M170.02(h)(i)</t>
  </si>
  <si>
    <t>M170.02(h)(ii)</t>
  </si>
  <si>
    <t>M170.03</t>
  </si>
  <si>
    <t>Prime and Tack coats</t>
  </si>
  <si>
    <t>M170.03(a)</t>
  </si>
  <si>
    <t>30% Stable grade emulsion</t>
  </si>
  <si>
    <t>M170.03(b)</t>
  </si>
  <si>
    <t>Prime coat (specify type)</t>
  </si>
  <si>
    <t>M170.04</t>
  </si>
  <si>
    <t>Overhaul on natural gravel material</t>
  </si>
  <si>
    <t>M170.04(a)</t>
  </si>
  <si>
    <t>Overhaul on material hauled in excess of 1,0 km</t>
  </si>
  <si>
    <t>M170.05</t>
  </si>
  <si>
    <t>Repair of slope failures and washaways</t>
  </si>
  <si>
    <t>M170.05(a)</t>
  </si>
  <si>
    <t>Provisional sum for repair of slope failures and washaways</t>
  </si>
  <si>
    <t>M170.05(a)(i)</t>
  </si>
  <si>
    <t>M170.05(b)</t>
  </si>
  <si>
    <t>The contractors overhead charges and profit in respect of sub-item M170.05(a)</t>
  </si>
  <si>
    <t>M2100:REPAIR AND MAINTENANCE OF INLET AND OUTLET STRUCTURES</t>
  </si>
  <si>
    <t>M210.01</t>
  </si>
  <si>
    <t>Excavation</t>
  </si>
  <si>
    <t>M210.01(a)</t>
  </si>
  <si>
    <t>Excavating soft material</t>
  </si>
  <si>
    <t>M210.01(b)</t>
  </si>
  <si>
    <t>Excavating hard material</t>
  </si>
  <si>
    <t>M210.02</t>
  </si>
  <si>
    <t>Backfilling</t>
  </si>
  <si>
    <t>M210.02(a)</t>
  </si>
  <si>
    <t>Using the excavated material</t>
  </si>
  <si>
    <t>M210.02(b)</t>
  </si>
  <si>
    <t>Using stabilised excavated material</t>
  </si>
  <si>
    <t>M210.03</t>
  </si>
  <si>
    <t>Reconstruction of inlet and outlet structures</t>
  </si>
  <si>
    <t>M210.03(a)</t>
  </si>
  <si>
    <t>In concrete (class indicated)</t>
  </si>
  <si>
    <t>M210.03(b)</t>
  </si>
  <si>
    <t>In brickwork</t>
  </si>
  <si>
    <t>M210.03(c)</t>
  </si>
  <si>
    <t>Plastering</t>
  </si>
  <si>
    <t>M210.03(d)</t>
  </si>
  <si>
    <t>Maintenance of grids</t>
  </si>
  <si>
    <t>M210.03(d)(i)</t>
  </si>
  <si>
    <t>Welding and loosening of steel grids</t>
  </si>
  <si>
    <t>M210.03(d)(ii)</t>
  </si>
  <si>
    <t>M210.03(d)(iii)</t>
  </si>
  <si>
    <t>Handling costs and profit in respect of subitem M210.03 (d)(i)</t>
  </si>
  <si>
    <t>M210.03(e)</t>
  </si>
  <si>
    <t>Precast concrete inlet frames(N-19-v1)</t>
  </si>
  <si>
    <t>M210.04</t>
  </si>
  <si>
    <t>Accessories</t>
  </si>
  <si>
    <t>M210.04(a)</t>
  </si>
  <si>
    <t>Provisional sum for the cost of accessories</t>
  </si>
  <si>
    <t>M210.04(a)(i)</t>
  </si>
  <si>
    <t>Cost of Accessories</t>
  </si>
  <si>
    <t>M210.04(b)</t>
  </si>
  <si>
    <t>The Contractors overhead charges and profit in respect of sub-item M210.04 (a)</t>
  </si>
  <si>
    <t>M210.05</t>
  </si>
  <si>
    <t>Demolition of existing structures</t>
  </si>
  <si>
    <t>M210.05(a)</t>
  </si>
  <si>
    <t>Plain concrete</t>
  </si>
  <si>
    <t>M210.05(b)</t>
  </si>
  <si>
    <t>Reinforced concrete</t>
  </si>
  <si>
    <t>M210.05(c)</t>
  </si>
  <si>
    <t>Brickwork</t>
  </si>
  <si>
    <t>M210.05(d)</t>
  </si>
  <si>
    <t>Stone masonry</t>
  </si>
  <si>
    <t>M210.06</t>
  </si>
  <si>
    <t>Repairing of existing structures (type indicated)</t>
  </si>
  <si>
    <t>M210.06(a)</t>
  </si>
  <si>
    <t>Concrete (class indicated</t>
  </si>
  <si>
    <t>M210.06(b)</t>
  </si>
  <si>
    <t>Bricks</t>
  </si>
  <si>
    <t>M210.06(c)</t>
  </si>
  <si>
    <t>Stone masonry with rock material obtained from</t>
  </si>
  <si>
    <t>M210.06(c)(i)</t>
  </si>
  <si>
    <t>Natural sources</t>
  </si>
  <si>
    <t>M210.06(c)(ii)</t>
  </si>
  <si>
    <t>M210.06(d)</t>
  </si>
  <si>
    <t>M210.07</t>
  </si>
  <si>
    <t>Steel reinforcement</t>
  </si>
  <si>
    <t>M210.07(a)</t>
  </si>
  <si>
    <t>Mild steel bars</t>
  </si>
  <si>
    <t>M210.07(b)</t>
  </si>
  <si>
    <t>High tensile steel bars</t>
  </si>
  <si>
    <t>M210.07(c)</t>
  </si>
  <si>
    <t>Welded steel mesh</t>
  </si>
  <si>
    <t>kg</t>
  </si>
  <si>
    <t>M210.07(d)</t>
  </si>
  <si>
    <t>Procurement of mild steel bars, high tensile steel bars and welded wire mesh</t>
  </si>
  <si>
    <t>M210.07(d)(i)</t>
  </si>
  <si>
    <t>M210.07(e)</t>
  </si>
  <si>
    <t>The Contractor's overhead charges and profit in respect of sub-item PM210.07 (d)</t>
  </si>
  <si>
    <t>M210.08</t>
  </si>
  <si>
    <t>Overhaul on materials for haul in excess of 1.0 km</t>
  </si>
  <si>
    <t>M210.08(a)</t>
  </si>
  <si>
    <t>Excavated material to spoil</t>
  </si>
  <si>
    <t>M210.08(b)</t>
  </si>
  <si>
    <t>Existing structures demolished</t>
  </si>
  <si>
    <t xml:space="preserve">M2200: SUBSOIL DRAIN INSTALLATION AND MAINTENANCE </t>
  </si>
  <si>
    <t>M220.01</t>
  </si>
  <si>
    <t>M220.01(a)</t>
  </si>
  <si>
    <t>M220.01(b)</t>
  </si>
  <si>
    <t>M220.02</t>
  </si>
  <si>
    <t>Impermeable backfilling</t>
  </si>
  <si>
    <t>M220.03</t>
  </si>
  <si>
    <t>Natural permeable material</t>
  </si>
  <si>
    <t>M220.03(a)</t>
  </si>
  <si>
    <t>Crushed stone from commercial source (state grade)</t>
  </si>
  <si>
    <t>M220.03(a)(i)</t>
  </si>
  <si>
    <t>Fine Grade</t>
  </si>
  <si>
    <t>M220.03(a)(ii)</t>
  </si>
  <si>
    <t>Coarse Grade</t>
  </si>
  <si>
    <t>M220.03(b)</t>
  </si>
  <si>
    <t>Sand obtained from approved source on site (state grade)</t>
  </si>
  <si>
    <t>M220.03(b)(i)</t>
  </si>
  <si>
    <t>M220.03(b)(ii)</t>
  </si>
  <si>
    <t>M220.03(c)</t>
  </si>
  <si>
    <t>Sand from commercial source (state grade)</t>
  </si>
  <si>
    <t>M220.03(c)(i)</t>
  </si>
  <si>
    <t>M220.03(c)(ii)</t>
  </si>
  <si>
    <t>M220.04</t>
  </si>
  <si>
    <t>Pipes</t>
  </si>
  <si>
    <t>M220.04(a)</t>
  </si>
  <si>
    <t>Unplasticized PVC pipes and fittings, normal duty, complete with couplings (state size and whether or not perforated or slotted)</t>
  </si>
  <si>
    <t>M220.04(b)</t>
  </si>
  <si>
    <t>High density type polyethylene pressure pipes and fittings, complete with couplings (state size, type and class and whether or not perforated)</t>
  </si>
  <si>
    <t>M220.05</t>
  </si>
  <si>
    <t>Polyethylene sheeting 0,25 mm thick</t>
  </si>
  <si>
    <t>M220.06</t>
  </si>
  <si>
    <t>Synthetic fibre filter fabric (describe type and grade, inter alia)</t>
  </si>
  <si>
    <t>M220.06(a)</t>
  </si>
  <si>
    <t>Non-woven needle punched type</t>
  </si>
  <si>
    <t>M220.06(a)(i)</t>
  </si>
  <si>
    <t>Bidum grade A4 or approved equivalent</t>
  </si>
  <si>
    <t>M220.07</t>
  </si>
  <si>
    <t>Composite in-place drainage systems (state type, size and grade, inter alia)</t>
  </si>
  <si>
    <t>M220.08</t>
  </si>
  <si>
    <t>Inlet and outlet structures</t>
  </si>
  <si>
    <t>M220.08(a)</t>
  </si>
  <si>
    <t>Rodding eyes</t>
  </si>
  <si>
    <t>M220.08(b)</t>
  </si>
  <si>
    <t>Outlet structures</t>
  </si>
  <si>
    <t>M220.09</t>
  </si>
  <si>
    <t>Exposing of existing drains</t>
  </si>
  <si>
    <t>M220.10</t>
  </si>
  <si>
    <t>Clearing of subsoil drains</t>
  </si>
  <si>
    <t>M220.11</t>
  </si>
  <si>
    <t>Overhaul for material hauled in excess of 1,0 km free-haul</t>
  </si>
  <si>
    <t>M220.11(a)</t>
  </si>
  <si>
    <t>M2300: CLEANING OF WATERWAY STRUCTURES</t>
  </si>
  <si>
    <t>M230.01</t>
  </si>
  <si>
    <t>Cleaning of waterway structures, inlet and outlets areas</t>
  </si>
  <si>
    <t>M230.01(a)</t>
  </si>
  <si>
    <t>Cleaning of waterway structures,  inlets and outlets areas</t>
  </si>
  <si>
    <t>M230.01(a)(i)</t>
  </si>
  <si>
    <t>M230.01(a)(ii)</t>
  </si>
  <si>
    <t>(specify section and km distance including interchanges)</t>
  </si>
  <si>
    <t>M230.01(a)(iii)</t>
  </si>
  <si>
    <t>M230.01(a)(iv)</t>
  </si>
  <si>
    <t>M230.01(b)</t>
  </si>
  <si>
    <t>The Contractor’s overhead charges and profit in  respect of sub-item M230.01(a)</t>
  </si>
  <si>
    <t>M230.02</t>
  </si>
  <si>
    <t xml:space="preserve">Overhaul of material in excess of the free-haul distance of 1,0 km
</t>
  </si>
  <si>
    <t>M2400: CLEANING OF PREFABRICATED CULVERTS</t>
  </si>
  <si>
    <t>M240.01</t>
  </si>
  <si>
    <t>Cleaning of prefabricated culverts (non performance based)</t>
  </si>
  <si>
    <t>M240.01(a)</t>
  </si>
  <si>
    <t>Route, Section, km distance</t>
  </si>
  <si>
    <t>M240.01(a)(i)</t>
  </si>
  <si>
    <t>Pipes with an internal diameter up to and including 750 mm</t>
  </si>
  <si>
    <t>M240.01(a)(ii)</t>
  </si>
  <si>
    <t>Pipes with an internal diameter exceeding 750 mm</t>
  </si>
  <si>
    <t>M240.01(a)(iii)</t>
  </si>
  <si>
    <t>Box culverts up to and including 1,5 m vertical dimension</t>
  </si>
  <si>
    <t>M240.01(a)(iv)</t>
  </si>
  <si>
    <t>Box culverts exceeding 1,5 m vertical dimension</t>
  </si>
  <si>
    <t>M240.01(b)</t>
  </si>
  <si>
    <t>Cleaning of prefabricated culverts,inlet and outlet area</t>
  </si>
  <si>
    <t>M240.02</t>
  </si>
  <si>
    <t>Cleaning of prefabricated culverts (performance based)(specify route, section and km distance)</t>
  </si>
  <si>
    <t>M240.02(a)</t>
  </si>
  <si>
    <t>Initial cleaning of culverts</t>
  </si>
  <si>
    <t>M240.02(a)(i)</t>
  </si>
  <si>
    <t>M240.02(a)(ii)</t>
  </si>
  <si>
    <t>M240.02(a)(iii)</t>
  </si>
  <si>
    <t>M240.02(a)(iv)</t>
  </si>
  <si>
    <t>M240.02(a)(v)</t>
  </si>
  <si>
    <t>M240.02(a)(vi)</t>
  </si>
  <si>
    <t>M240.02(b)</t>
  </si>
  <si>
    <t>Cleaning of culverts</t>
  </si>
  <si>
    <t>M240.02(b)(i)</t>
  </si>
  <si>
    <t>M240.02(b)(ii)</t>
  </si>
  <si>
    <t>M240.02(b)(iii)</t>
  </si>
  <si>
    <t>M240.02(b)(iv)</t>
  </si>
  <si>
    <t>M240.02(b)(v)</t>
  </si>
  <si>
    <t>M240.02(b)(vi)</t>
  </si>
  <si>
    <t>M240.03</t>
  </si>
  <si>
    <t>M240.04</t>
  </si>
  <si>
    <t xml:space="preserve">Cleaning of prefabricated concrete pipes and portal culverts </t>
  </si>
  <si>
    <t>M240.04(a)(i)</t>
  </si>
  <si>
    <t>Up to 500mm</t>
  </si>
  <si>
    <t>M240.04(a)(ii)</t>
  </si>
  <si>
    <t>501mm to 750mm</t>
  </si>
  <si>
    <t>M240.04(a)(iii)</t>
  </si>
  <si>
    <t>751mm to 950mm</t>
  </si>
  <si>
    <t>M240.04(a)(iv)</t>
  </si>
  <si>
    <t>951mm to 1250mm</t>
  </si>
  <si>
    <t>M240.04(a)(v)</t>
  </si>
  <si>
    <t>1251mm to 1500mm</t>
  </si>
  <si>
    <t>M240.01(a)(vi)</t>
  </si>
  <si>
    <t>1501mm - 2100mm</t>
  </si>
  <si>
    <t>m³</t>
  </si>
  <si>
    <t>M2500: CLEANING OF CONCRETE DRAINS AND CHANNELS</t>
  </si>
  <si>
    <t>M250.01</t>
  </si>
  <si>
    <t>Cleaning of concrete drainage (non-performance based)</t>
  </si>
  <si>
    <t>M250.01(a)(i)</t>
  </si>
  <si>
    <t>Kerb channel combination, side drains and median drains</t>
  </si>
  <si>
    <t>M250.01(a)(ii)</t>
  </si>
  <si>
    <t>Stone Pitched drains</t>
  </si>
  <si>
    <t>M250.01(a)(iii)</t>
  </si>
  <si>
    <t>Extra over PM250.01 for sweeping of concrete drainage channels</t>
  </si>
  <si>
    <t>Hand cleaning</t>
  </si>
  <si>
    <t>Machine cleaning</t>
  </si>
  <si>
    <t>M250.01(a)(iv)</t>
  </si>
  <si>
    <t>Channels in kerbing - channeling combinations, side drains in cuts and median drains</t>
  </si>
  <si>
    <t>M250.01(b)</t>
  </si>
  <si>
    <t>Other concrete drains</t>
  </si>
  <si>
    <t>M250.01(b)(i)</t>
  </si>
  <si>
    <t>Invert width up to 1,0m</t>
  </si>
  <si>
    <t>M250.01(b)(ii)</t>
  </si>
  <si>
    <t>Invert width exceeding  1,0m and up to 2,0m</t>
  </si>
  <si>
    <t>M250.01(b)(iii)</t>
  </si>
  <si>
    <t>Invert width exceeding  2,0m and up to 3,0m</t>
  </si>
  <si>
    <t>M250.01(b)(iv)</t>
  </si>
  <si>
    <t xml:space="preserve">Invert width exceeding  3,0m </t>
  </si>
  <si>
    <t>M250.01(c)</t>
  </si>
  <si>
    <t>Paved areas</t>
  </si>
  <si>
    <t>M250.01(d)</t>
  </si>
  <si>
    <t>M250.02</t>
  </si>
  <si>
    <t>Cleaning of concrete drains(performance based)</t>
  </si>
  <si>
    <t>M250.02(a)</t>
  </si>
  <si>
    <t>Initial cleaning of concrete drains (specify section and km distance including interchanges)</t>
  </si>
  <si>
    <t>M250.02(a)(i)</t>
  </si>
  <si>
    <t>M250.02(a)(ii)</t>
  </si>
  <si>
    <t>M250.02(a)(iii)</t>
  </si>
  <si>
    <t>M250.02(a)(iv)</t>
  </si>
  <si>
    <t>M250.02(a)(v)</t>
  </si>
  <si>
    <t>M250.02(a)(vi)</t>
  </si>
  <si>
    <t>M250.02(b)</t>
  </si>
  <si>
    <t>Cleaning of concrete drains (specify section and km distance including interchanges)</t>
  </si>
  <si>
    <t>M250.02(b)(i)</t>
  </si>
  <si>
    <t>M250.02(b)(ii)</t>
  </si>
  <si>
    <t>M250.02(b)(iii)</t>
  </si>
  <si>
    <t>M250.02(b)(iv)</t>
  </si>
  <si>
    <t>M250.02(b)(v)</t>
  </si>
  <si>
    <t>M250.02(b)(vi)</t>
  </si>
  <si>
    <t>M250.02(c)</t>
  </si>
  <si>
    <t>Additional cleaning of concrete drainage</t>
  </si>
  <si>
    <t>M250.02(c)(i)</t>
  </si>
  <si>
    <t>Hand Cleaning</t>
  </si>
  <si>
    <t>M250.02(c)(ii)</t>
  </si>
  <si>
    <t>M250.02(d)</t>
  </si>
  <si>
    <t>Cleaning of median concrete grid channels next to NJ Barriers</t>
  </si>
  <si>
    <t>M250.02(d)(i)</t>
  </si>
  <si>
    <t>M250.02(d)(ii)</t>
  </si>
  <si>
    <t>M250.03</t>
  </si>
  <si>
    <t>M250.04</t>
  </si>
  <si>
    <t>Cleaning of pedestrian paths</t>
  </si>
  <si>
    <t>M250.04(a)</t>
  </si>
  <si>
    <t>Cleaning of pedestrian paths on instruction of the Engineer</t>
  </si>
  <si>
    <t>M250.05</t>
  </si>
  <si>
    <t>(Specify section and km distance including interchanges)</t>
  </si>
  <si>
    <t>M250.05(a)</t>
  </si>
  <si>
    <t>M250.05(b)</t>
  </si>
  <si>
    <t>M250.05(c)</t>
  </si>
  <si>
    <t>Extra over M250.05(b) for work during night time</t>
  </si>
  <si>
    <t>M250.06</t>
  </si>
  <si>
    <t>M250.06(a)</t>
  </si>
  <si>
    <t>M250.06(b)</t>
  </si>
  <si>
    <t>M250.06(c)</t>
  </si>
  <si>
    <t>Extra over M250.06(b) for work during night time</t>
  </si>
  <si>
    <t>M250.07</t>
  </si>
  <si>
    <t>M250.07(a)</t>
  </si>
  <si>
    <t>M250.07(b)</t>
  </si>
  <si>
    <t>M250.07(c)</t>
  </si>
  <si>
    <t>Extra over M250.07(b) for work during night time</t>
  </si>
  <si>
    <t>M250.08</t>
  </si>
  <si>
    <t>M250.08(a)</t>
  </si>
  <si>
    <t>M250.08(b)</t>
  </si>
  <si>
    <t>M250.08(c)</t>
  </si>
  <si>
    <t>Extra over M250.08(b) for work during night time</t>
  </si>
  <si>
    <t>M2600: CLEANING AND MAINTENANCE OF EXISTING EARTH CHANNELS</t>
  </si>
  <si>
    <t>M260.01</t>
  </si>
  <si>
    <t>Cleaning earth drains and channels</t>
  </si>
  <si>
    <t>M260.01(i)</t>
  </si>
  <si>
    <t>By hand method</t>
  </si>
  <si>
    <t>M260.01(ii)</t>
  </si>
  <si>
    <t>By Machine</t>
  </si>
  <si>
    <t>M260.01(iii)</t>
  </si>
  <si>
    <t>Extra over item M260.01(i) and (ii) for working during night-time</t>
  </si>
  <si>
    <t>M260.02</t>
  </si>
  <si>
    <t>Repairing of earth drains and channels</t>
  </si>
  <si>
    <t>M260.03</t>
  </si>
  <si>
    <t>Banks and dykes</t>
  </si>
  <si>
    <t>M260.04</t>
  </si>
  <si>
    <t>Overhaul of material in excess of the free-haul distance of 1,0 km</t>
  </si>
  <si>
    <t>M260.04(a)</t>
  </si>
  <si>
    <t>Spoil Material</t>
  </si>
  <si>
    <t>M260.05</t>
  </si>
  <si>
    <t>Construction of new earth drains</t>
  </si>
  <si>
    <t>M2700: EDGE BUILD-UP REMOVAL</t>
  </si>
  <si>
    <t>M270.01</t>
  </si>
  <si>
    <t xml:space="preserve">Removal edge build-up </t>
  </si>
  <si>
    <t>M270.01(a)</t>
  </si>
  <si>
    <t>M270.01(a)(i)</t>
  </si>
  <si>
    <t>Remove material by hand and dispose of adjacent to road</t>
  </si>
  <si>
    <t>M270.01(a)(ii)</t>
  </si>
  <si>
    <t>Remove material by hand and load for spoil</t>
  </si>
  <si>
    <t>M270.01(a)(iii)</t>
  </si>
  <si>
    <t xml:space="preserve">Remove material by machine and dispose of adjacent to the road </t>
  </si>
  <si>
    <t>km</t>
  </si>
  <si>
    <t>M270.01(a)(iv)</t>
  </si>
  <si>
    <t xml:space="preserve">Removal material by machine and dispose of to spoil </t>
  </si>
  <si>
    <t>M270.01(a)(v)</t>
  </si>
  <si>
    <t>Remove material and dispose of adjacent to road by machine</t>
  </si>
  <si>
    <t>M270.01(b)</t>
  </si>
  <si>
    <t>Overhaul on material hauled in excess of 1,0 km applicable for sub item M270.01</t>
  </si>
  <si>
    <t xml:space="preserve">Overhaul on material hauled in excess of 1,0 km </t>
  </si>
  <si>
    <t>M270.02</t>
  </si>
  <si>
    <t>Removal edge build-ups (performance based)</t>
  </si>
  <si>
    <t>M270.02(a)</t>
  </si>
  <si>
    <t>Initial edge build-up removal</t>
  </si>
  <si>
    <t>M270.02(b)</t>
  </si>
  <si>
    <t>Edge build-up removal</t>
  </si>
  <si>
    <t>M270.02(b)(i)</t>
  </si>
  <si>
    <t>M270.02(b)(ii)</t>
  </si>
  <si>
    <t>M270.02(b)(iii)</t>
  </si>
  <si>
    <t>M270.02(b)(iv)</t>
  </si>
  <si>
    <t>M2800: CONCRETE CHANNEL CONSTRUCTION AND MAINTENANCE OF EXISTING CHANNELS</t>
  </si>
  <si>
    <t>M280.01</t>
  </si>
  <si>
    <t>M280.01(a)</t>
  </si>
  <si>
    <t>For open drains</t>
  </si>
  <si>
    <t>M280.01(a)(i)</t>
  </si>
  <si>
    <t>M280.01(a)(ii)</t>
  </si>
  <si>
    <t>Hard material</t>
  </si>
  <si>
    <t>M280.01(b)</t>
  </si>
  <si>
    <t>For chutes, kerb-channel combinations</t>
  </si>
  <si>
    <t>M280.01(b)(i)</t>
  </si>
  <si>
    <t>M280.01(b)(ii)</t>
  </si>
  <si>
    <t>M280.02</t>
  </si>
  <si>
    <t>Cast in situ concrete</t>
  </si>
  <si>
    <t>M280.02(a)</t>
  </si>
  <si>
    <t>Linings (class indicated)</t>
  </si>
  <si>
    <t>M280.02(b)</t>
  </si>
  <si>
    <t>Chutes (class indicated)</t>
  </si>
  <si>
    <t>M280.02(c)</t>
  </si>
  <si>
    <t>Channels for kerb and channel (class indicated)</t>
  </si>
  <si>
    <t>M280.02(d)</t>
  </si>
  <si>
    <t>Concrete berms</t>
  </si>
  <si>
    <t>M280.03</t>
  </si>
  <si>
    <t>Concrete screed or backfill below chutes (class indicated)</t>
  </si>
  <si>
    <t>M280.04</t>
  </si>
  <si>
    <t xml:space="preserve">Precast concrete kerbing  and chutes </t>
  </si>
  <si>
    <t>M280.04(a)</t>
  </si>
  <si>
    <t>Kerbing (type indicated)</t>
  </si>
  <si>
    <t>M280.04(a)(i)</t>
  </si>
  <si>
    <t>Figure 2</t>
  </si>
  <si>
    <t>M280.04(a)(ii)</t>
  </si>
  <si>
    <t>Figure 3</t>
  </si>
  <si>
    <t>M280.04(a)(iii)</t>
  </si>
  <si>
    <t>Figure 7</t>
  </si>
  <si>
    <t>M280.04(b)</t>
  </si>
  <si>
    <t>Chutes (types indicated)</t>
  </si>
  <si>
    <t>M280.05</t>
  </si>
  <si>
    <t>M280.05(a)</t>
  </si>
  <si>
    <t>M280.05(b)</t>
  </si>
  <si>
    <t>M280.05(c)</t>
  </si>
  <si>
    <t>M280.06</t>
  </si>
  <si>
    <t>Sealed joints in concrete lining of open drains (type indicated with reference to drawings)</t>
  </si>
  <si>
    <t>M280.07</t>
  </si>
  <si>
    <t>Demolition and removal of damaged existing structures</t>
  </si>
  <si>
    <t>M280.07(a)</t>
  </si>
  <si>
    <t>M280.07(b)</t>
  </si>
  <si>
    <t>M280.07(c)</t>
  </si>
  <si>
    <t>Kerbing and channelling</t>
  </si>
  <si>
    <t>M280.08</t>
  </si>
  <si>
    <t xml:space="preserve">Down chutes </t>
  </si>
  <si>
    <t>M280.08(a)</t>
  </si>
  <si>
    <t>Corrugated steel  (type and diameter specified)</t>
  </si>
  <si>
    <t>M280.08(b)</t>
  </si>
  <si>
    <t>Plastic (type and diameter specified)</t>
  </si>
  <si>
    <t>M280.08(c)</t>
  </si>
  <si>
    <t>Concrete</t>
  </si>
  <si>
    <t>M280.09</t>
  </si>
  <si>
    <t>Overhaul on material for haul in excess of 1,0 km</t>
  </si>
  <si>
    <t>M280.09(a)</t>
  </si>
  <si>
    <t>M280.09(b)</t>
  </si>
  <si>
    <t>M280.10</t>
  </si>
  <si>
    <t>Asphalt Berms</t>
  </si>
  <si>
    <t>M280.11</t>
  </si>
  <si>
    <t>Storm water grid inlet structures</t>
  </si>
  <si>
    <t>M280.11(a)</t>
  </si>
  <si>
    <t xml:space="preserve">All work associated with reinstatement of Storm water grid inlets in concrete channels including material. </t>
  </si>
  <si>
    <t>M280.11(a)(i)</t>
  </si>
  <si>
    <t>M280.11(b)</t>
  </si>
  <si>
    <t>The Contractors overhead charges and profit in respect of Sub Item M280.11(a)</t>
  </si>
  <si>
    <t>M310.01</t>
  </si>
  <si>
    <t xml:space="preserve">Clearing fence line </t>
  </si>
  <si>
    <t>M310.01(a)</t>
  </si>
  <si>
    <t>2 m wide for new fences</t>
  </si>
  <si>
    <t>M310.01(b)</t>
  </si>
  <si>
    <t>1 m wide alongside existing fences</t>
  </si>
  <si>
    <t>M310.01(c)</t>
  </si>
  <si>
    <t>Clearing fence line 2 m wide strip</t>
  </si>
  <si>
    <t>M310.02</t>
  </si>
  <si>
    <t>Repair of existing fences of less than 100 m lengths:</t>
  </si>
  <si>
    <t>M310.02(a)</t>
  </si>
  <si>
    <t>Stock-proof fences</t>
  </si>
  <si>
    <t>M310.02(b)</t>
  </si>
  <si>
    <t>Vermin-proof fences</t>
  </si>
  <si>
    <t>M310.02(c)</t>
  </si>
  <si>
    <t>Pedestrian fences</t>
  </si>
  <si>
    <t>M310.02(d)</t>
  </si>
  <si>
    <t>Security fences</t>
  </si>
  <si>
    <t>M310.02(e)</t>
  </si>
  <si>
    <t>Steel palisade fence</t>
  </si>
  <si>
    <t>M310.02(f)</t>
  </si>
  <si>
    <t>Concrete palisade fence</t>
  </si>
  <si>
    <t>M310.02(f)(ii)</t>
  </si>
  <si>
    <t>1.4m high</t>
  </si>
  <si>
    <t>M310.02(f)(iii)</t>
  </si>
  <si>
    <t>1.8m high</t>
  </si>
  <si>
    <t>2,1m high</t>
  </si>
  <si>
    <t>M310.02(f)(v)</t>
  </si>
  <si>
    <t>2,4m high</t>
  </si>
  <si>
    <t>M310.02(g)</t>
  </si>
  <si>
    <t>Steel mesh fencing (as specified)</t>
  </si>
  <si>
    <t>M310.02(g)(i)</t>
  </si>
  <si>
    <t>1,2m high</t>
  </si>
  <si>
    <t>M310.02(g)(ii)</t>
  </si>
  <si>
    <t>2,0m high</t>
  </si>
  <si>
    <t>M310.02(h)</t>
  </si>
  <si>
    <t>Flat wrap barbed wire fencing</t>
  </si>
  <si>
    <t>M310.02(i)</t>
  </si>
  <si>
    <t>Other (as specified)</t>
  </si>
  <si>
    <t>M310.03</t>
  </si>
  <si>
    <t>Repair of existing fence of greater than 100 m lengths:</t>
  </si>
  <si>
    <t>M310.03(a)</t>
  </si>
  <si>
    <t>M310.03(b)</t>
  </si>
  <si>
    <t>M310.03(c)</t>
  </si>
  <si>
    <t>M310.03(d)</t>
  </si>
  <si>
    <t>M310.03(e)</t>
  </si>
  <si>
    <t>Steel palisade fences</t>
  </si>
  <si>
    <t>M310.03(f)</t>
  </si>
  <si>
    <t>Concrete palisade fences</t>
  </si>
  <si>
    <t>M310.03(g)(i)</t>
  </si>
  <si>
    <t>M310.03(g)(ii)</t>
  </si>
  <si>
    <t>M310.03(g)</t>
  </si>
  <si>
    <t>M310.03(h)</t>
  </si>
  <si>
    <t>M310.03(i)</t>
  </si>
  <si>
    <t>M310.04</t>
  </si>
  <si>
    <t>Erection of new fences of less than 1 km lengths:</t>
  </si>
  <si>
    <t>M310.04(a)</t>
  </si>
  <si>
    <t>M310.04(b)</t>
  </si>
  <si>
    <t>M310.04(c)</t>
  </si>
  <si>
    <t xml:space="preserve">Pedestrian fences </t>
  </si>
  <si>
    <t>M310.04(d)</t>
  </si>
  <si>
    <t>M310.04(e)</t>
  </si>
  <si>
    <t>M310.04(f)</t>
  </si>
  <si>
    <t>M310.04(f)(ii)</t>
  </si>
  <si>
    <t>M310.04(f)(iii)</t>
  </si>
  <si>
    <t>M310.04(f)(iv)</t>
  </si>
  <si>
    <t>M310.04(f)(v)</t>
  </si>
  <si>
    <t>M310.04(g)</t>
  </si>
  <si>
    <t>M310.04(g)(i)</t>
  </si>
  <si>
    <t>M310.04(g)(ii)</t>
  </si>
  <si>
    <t>M310.04(h)</t>
  </si>
  <si>
    <t>M310.04(i)</t>
  </si>
  <si>
    <t>M310.05</t>
  </si>
  <si>
    <t>Supply of fencing material for repaired fences and new fences(less than 1km lengths)</t>
  </si>
  <si>
    <t>M310.05(a)</t>
  </si>
  <si>
    <t xml:space="preserve">Supply of fencing material </t>
  </si>
  <si>
    <t>M310.05(a)(i)</t>
  </si>
  <si>
    <t>M310.05(a)(ii)</t>
  </si>
  <si>
    <t>The Contractor’s overhead charges and profit in respect of sub-item M310.05 (a)(i)</t>
  </si>
  <si>
    <t>M310.05(b)</t>
  </si>
  <si>
    <t>Concrete backfill (Class25/19)</t>
  </si>
  <si>
    <t>M310.06</t>
  </si>
  <si>
    <t xml:space="preserve">Supply and erection of new fencing  greater than 1km </t>
  </si>
  <si>
    <t>M310.06(a)</t>
  </si>
  <si>
    <t>Supply and erection of new fences</t>
  </si>
  <si>
    <t>M310.06(a)(i)</t>
  </si>
  <si>
    <t>M310.06(b)</t>
  </si>
  <si>
    <t>Handling cost and profit in respect of sub-item M310.06 (a)</t>
  </si>
  <si>
    <t>M310.07</t>
  </si>
  <si>
    <t>New gates</t>
  </si>
  <si>
    <t>M310.07(a)</t>
  </si>
  <si>
    <t>Single leaf</t>
  </si>
  <si>
    <t>M310.07(a)(i)</t>
  </si>
  <si>
    <t>M310.07(a)(ii)</t>
  </si>
  <si>
    <t>M310.07(a)(iii)</t>
  </si>
  <si>
    <t>Pedestrian fence</t>
  </si>
  <si>
    <t>M310.07(a)(iv)</t>
  </si>
  <si>
    <t>M310.07(b)</t>
  </si>
  <si>
    <t>Double leaf (size and type indicated)</t>
  </si>
  <si>
    <t>M310.07(b)(i)</t>
  </si>
  <si>
    <t>M310.07(b)(ii)</t>
  </si>
  <si>
    <t>M310.08</t>
  </si>
  <si>
    <t>Moving of existing fences and gates</t>
  </si>
  <si>
    <t>M310.08(a)</t>
  </si>
  <si>
    <t>Fences</t>
  </si>
  <si>
    <t>M310.08(a)(i)</t>
  </si>
  <si>
    <t>M310.08(a)(ii)</t>
  </si>
  <si>
    <t>M310.08(a)(iii)</t>
  </si>
  <si>
    <t>M310.08(a)(iv)</t>
  </si>
  <si>
    <t>M310.08(a)(v)</t>
  </si>
  <si>
    <t>M310.08(a)(vi)</t>
  </si>
  <si>
    <t>M310.08(a)(vii)</t>
  </si>
  <si>
    <t>M310.08(a)(viii)</t>
  </si>
  <si>
    <t>M310.08(a)(ix)</t>
  </si>
  <si>
    <t>Other (as specified) or Game Fences to match existing</t>
  </si>
  <si>
    <t>M310.08(b)</t>
  </si>
  <si>
    <t>Gates</t>
  </si>
  <si>
    <t>M310.09</t>
  </si>
  <si>
    <t>Dismantling of existing and damaged fences</t>
  </si>
  <si>
    <t>M310.09(a)</t>
  </si>
  <si>
    <t>By making use of hand tools</t>
  </si>
  <si>
    <t>M310.09(b)</t>
  </si>
  <si>
    <t>By making use of auger drilling equipment</t>
  </si>
  <si>
    <t>M310.09(c)</t>
  </si>
  <si>
    <t>By making use of pneumatic tools</t>
  </si>
  <si>
    <t>M310.09(d)</t>
  </si>
  <si>
    <t>By blasting with explosives</t>
  </si>
  <si>
    <t>M310.10</t>
  </si>
  <si>
    <t>Drilling and blasting holes for posts and anchors</t>
  </si>
  <si>
    <t>M310.11</t>
  </si>
  <si>
    <t>Provision of temporary fencing</t>
  </si>
  <si>
    <t>M310.11(a)</t>
  </si>
  <si>
    <t>M310.11(b)</t>
  </si>
  <si>
    <t>M310.11(c)</t>
  </si>
  <si>
    <t>M310.11(d)</t>
  </si>
  <si>
    <t>M310.11(e)</t>
  </si>
  <si>
    <t>M310.11(f)</t>
  </si>
  <si>
    <t>M310.11(m)</t>
  </si>
  <si>
    <t>M310.11(n)</t>
  </si>
  <si>
    <t>M310.11(o)</t>
  </si>
  <si>
    <t>M310.12</t>
  </si>
  <si>
    <t>Procurement of specialised fencing</t>
  </si>
  <si>
    <t>M310.12(a)</t>
  </si>
  <si>
    <t>M310.12(a)(i)</t>
  </si>
  <si>
    <t>M310.12(b)</t>
  </si>
  <si>
    <t>The Contractors overhead charges and profit in respect of sub-item M310.12(a)</t>
  </si>
  <si>
    <t>M310.13</t>
  </si>
  <si>
    <t xml:space="preserve">Excavation for straining posts   </t>
  </si>
  <si>
    <t>M310.14</t>
  </si>
  <si>
    <t>Concrete in fence post footing</t>
  </si>
  <si>
    <t>M310.17</t>
  </si>
  <si>
    <t>Maintenance of motor grid gate</t>
  </si>
  <si>
    <t>M310.17(a)</t>
  </si>
  <si>
    <t>M310.17(a)(i)</t>
  </si>
  <si>
    <t>Steel grid type with sump.</t>
  </si>
  <si>
    <t>M310.17(a)(ii)</t>
  </si>
  <si>
    <t>Precast concrete type with sump</t>
  </si>
  <si>
    <t>M310.17(b)</t>
  </si>
  <si>
    <t>Supply and install of new motor grid gate Type A. (Drawing on CD)</t>
  </si>
  <si>
    <t>M310.18</t>
  </si>
  <si>
    <t xml:space="preserve">Repair and maintenance of existing motor grid gates and new motor grid gates. </t>
  </si>
  <si>
    <t>M310.18(a)</t>
  </si>
  <si>
    <t>Repair and maintenance of existing motor grid gates</t>
  </si>
  <si>
    <t>M310.18(a)(i)</t>
  </si>
  <si>
    <t>M310.18(b)</t>
  </si>
  <si>
    <t>The Contractors overhead charges and profit in respect of sub-item M310.18 (a)</t>
  </si>
  <si>
    <t>M310.19</t>
  </si>
  <si>
    <t>Erection of new fences of greater than 1 km:</t>
  </si>
  <si>
    <t>M310.19(a)</t>
  </si>
  <si>
    <t>M310.19(b)</t>
  </si>
  <si>
    <t>M310.19(c)</t>
  </si>
  <si>
    <t>M310.19(d)</t>
  </si>
  <si>
    <t>M310.19(e)</t>
  </si>
  <si>
    <t>M310.19(f)</t>
  </si>
  <si>
    <t>M310.19(g)</t>
  </si>
  <si>
    <t>M3200: COLLECTION AND REMOVAL OF DEBRIS AND LITTER</t>
  </si>
  <si>
    <t>M320.01</t>
  </si>
  <si>
    <t>Initial Clearing of the road reserve (state section and km distance incl. interchanges)</t>
  </si>
  <si>
    <t>M320.01(a)</t>
  </si>
  <si>
    <t>Urban roads (state section and km distance incl. interchanges)</t>
  </si>
  <si>
    <t>M320.01(a)(i)</t>
  </si>
  <si>
    <t>State section and km distance incl. I/C</t>
  </si>
  <si>
    <t>M320.01(a)(ii)</t>
  </si>
  <si>
    <t>M320.01(a)(iii)</t>
  </si>
  <si>
    <t>M320.01(a)(iv)</t>
  </si>
  <si>
    <t>M320.01(a)(v)</t>
  </si>
  <si>
    <t>M320.01(a)(vi)</t>
  </si>
  <si>
    <t>M320.01(b)</t>
  </si>
  <si>
    <t>Rural roads (state section and km distance incl. interchanges)</t>
  </si>
  <si>
    <t>M320.01(b)(i)</t>
  </si>
  <si>
    <t>M320.01(b)(ii)</t>
  </si>
  <si>
    <t>M320.01(b)(iii)</t>
  </si>
  <si>
    <t>M320.01(b)(iv)</t>
  </si>
  <si>
    <t>M320.01(b)(v)</t>
  </si>
  <si>
    <t>M320.01(b)(vi)</t>
  </si>
  <si>
    <t>M320.02</t>
  </si>
  <si>
    <t>General clearing of the road reserve</t>
  </si>
  <si>
    <t>M320.02(a)</t>
  </si>
  <si>
    <t>M320.02(a)(i)</t>
  </si>
  <si>
    <t>M320.02(a)(ii)</t>
  </si>
  <si>
    <t>M320.02(a)(iii)</t>
  </si>
  <si>
    <t>M320.02(a)(iv)</t>
  </si>
  <si>
    <t>M320.02(a)(v)</t>
  </si>
  <si>
    <t>M320.02(a)(vi)</t>
  </si>
  <si>
    <t>M320.02(b)</t>
  </si>
  <si>
    <t>Peri urban roads (state section and km distance incl. interchanges)</t>
  </si>
  <si>
    <t>M320.02(b)(i)</t>
  </si>
  <si>
    <t>M320.02(b)(ii)</t>
  </si>
  <si>
    <t>M320.02(b)(iii)</t>
  </si>
  <si>
    <t>M320.02(b)(iv)</t>
  </si>
  <si>
    <t>M320.02(b)(v)</t>
  </si>
  <si>
    <t>M320.02(b)(vi)</t>
  </si>
  <si>
    <t>M320.02(c)</t>
  </si>
  <si>
    <t>M320.02(c)(i)</t>
  </si>
  <si>
    <t>M320.02(c)(ii)</t>
  </si>
  <si>
    <t>M320.02(c)(iii)</t>
  </si>
  <si>
    <t>M320.02(c)(iv)</t>
  </si>
  <si>
    <t>M320.02(c)(v)</t>
  </si>
  <si>
    <t>M320.02(c)(vi)</t>
  </si>
  <si>
    <t>M320.03</t>
  </si>
  <si>
    <t>Additional ad-hoc clearing of</t>
  </si>
  <si>
    <t>M320.03(a)</t>
  </si>
  <si>
    <t>Lay-byes</t>
  </si>
  <si>
    <t>M320.03(b)</t>
  </si>
  <si>
    <t>Interchanges</t>
  </si>
  <si>
    <t>M320.03(b)(i)</t>
  </si>
  <si>
    <t>Interchange 1</t>
  </si>
  <si>
    <t>M320.03(b)(ii)</t>
  </si>
  <si>
    <t>Interchange 2</t>
  </si>
  <si>
    <t>M320.03(b)(iii)</t>
  </si>
  <si>
    <t>Interchange 3</t>
  </si>
  <si>
    <t>M320.03(b)(iv)</t>
  </si>
  <si>
    <t>Interchange 4</t>
  </si>
  <si>
    <t>M320.03(c)</t>
  </si>
  <si>
    <t>(Other as specified)</t>
  </si>
  <si>
    <t>M320.03(d)</t>
  </si>
  <si>
    <t>Road reserve</t>
  </si>
  <si>
    <t>M320.03(e)(i)</t>
  </si>
  <si>
    <t>Removal of dead animal weighing over 50kg</t>
  </si>
  <si>
    <t>M320.03(e)(ii)</t>
  </si>
  <si>
    <t>Alien vegetation that can be removed by hand</t>
  </si>
  <si>
    <t>Ha</t>
  </si>
  <si>
    <t>M320.05</t>
  </si>
  <si>
    <t>General cleaning in specific areas by 1CE contractors.</t>
  </si>
  <si>
    <t>M320.05(a)</t>
  </si>
  <si>
    <t xml:space="preserve">General cleaning by 1CE contractors </t>
  </si>
  <si>
    <t>M320.05(a)(i)</t>
  </si>
  <si>
    <t>M320.05(b)</t>
  </si>
  <si>
    <t>The Contractors overhead charges and profit in respect of subitem M320.05(a)</t>
  </si>
  <si>
    <t>M3300: SHOULDER REPAIRS</t>
  </si>
  <si>
    <t>M330.01</t>
  </si>
  <si>
    <t>Reinstating gravel shoulder</t>
  </si>
  <si>
    <t>M330.01(a)</t>
  </si>
  <si>
    <t>Ripping, watering, mixing, placing and compacting existing shoulders to 93 % of Mod AASHTO density</t>
  </si>
  <si>
    <t>M330.01(a)(i)</t>
  </si>
  <si>
    <t>Reinstating gravel shoulder to 2.5m wide</t>
  </si>
  <si>
    <t>M330.01(a)(ii)</t>
  </si>
  <si>
    <t>Reinstating gravel shoulder to 0.8m wide</t>
  </si>
  <si>
    <t>M330.01(a)(iii)</t>
  </si>
  <si>
    <t>Reinstating gravel shoulder (all widths)</t>
  </si>
  <si>
    <t>M330.01(b)</t>
  </si>
  <si>
    <t>Extra over sub-item M33.01 (a) for adding extra material</t>
  </si>
  <si>
    <t>M330.01(b)(i)</t>
  </si>
  <si>
    <t>Borrowing in road reserve (within free haul distance, 1,0 km)</t>
  </si>
  <si>
    <t>M330.01(b)(ii)</t>
  </si>
  <si>
    <t>Borrow pits</t>
  </si>
  <si>
    <t>M330.01(b)(iii)</t>
  </si>
  <si>
    <t>M330.01(c)</t>
  </si>
  <si>
    <t>Extra over for sub-item M33.01 (a) for stabilising material</t>
  </si>
  <si>
    <t>M330.01(d)</t>
  </si>
  <si>
    <t>Blading</t>
  </si>
  <si>
    <t>M330.01(e)</t>
  </si>
  <si>
    <t>Cutting of mitre drains</t>
  </si>
  <si>
    <t>M330.01(f)</t>
  </si>
  <si>
    <t>Repairing isolated areas &lt;10m³ by hand, importing material, stabilising with 1% CEM II 32.5MPa cement and compacting to 93% of modified AASHTO density</t>
  </si>
  <si>
    <t>M330.02</t>
  </si>
  <si>
    <t>Overhaul on material in excess of the free-haul distance of 1,0km</t>
  </si>
  <si>
    <r>
      <t>m</t>
    </r>
    <r>
      <rPr>
        <vertAlign val="superscript"/>
        <sz val="9"/>
        <rFont val="Arial"/>
        <family val="2"/>
      </rPr>
      <t>3</t>
    </r>
    <r>
      <rPr>
        <sz val="9"/>
        <rFont val="Arial"/>
        <family val="2"/>
      </rPr>
      <t xml:space="preserve"> - km</t>
    </r>
  </si>
  <si>
    <t>M330.03</t>
  </si>
  <si>
    <t>Milled material from existing pavement</t>
  </si>
  <si>
    <t>M330.03(a)</t>
  </si>
  <si>
    <t>Milled material from other sources (specify)</t>
  </si>
  <si>
    <t>M330.04</t>
  </si>
  <si>
    <t>Extra over for sub-item M330.01 (a) for adding stabilising agent (chemical stabilisation)</t>
  </si>
  <si>
    <t>M330.04(a)(i)</t>
  </si>
  <si>
    <t>Ordinary Portland cement</t>
  </si>
  <si>
    <t>M330.04(a)(ii)</t>
  </si>
  <si>
    <t>Road lime (specify type)</t>
  </si>
  <si>
    <t>M330.05</t>
  </si>
  <si>
    <t>Extra over for sub-item M330.01 (a) for adding stabilising agent (bituminous stabilisation)</t>
  </si>
  <si>
    <t>M330.05(a)(i)</t>
  </si>
  <si>
    <t>Anionic stable grade bituminous emulsion</t>
  </si>
  <si>
    <t>M330.05(a)(ii)</t>
  </si>
  <si>
    <t>Cationic stable grade bituminous emulsion</t>
  </si>
  <si>
    <t>M330.05(a)(iii)</t>
  </si>
  <si>
    <t>Other (specify)</t>
  </si>
  <si>
    <t>M330.06</t>
  </si>
  <si>
    <t>Preparation of the road reserve</t>
  </si>
  <si>
    <t>M330.06(a)</t>
  </si>
  <si>
    <t>Reserve with dual carriageway (State section and km distance incl. I/C)</t>
  </si>
  <si>
    <t>M330.06(b)</t>
  </si>
  <si>
    <t>Reserve with single carriageway (State section and km distance incl. I/C)</t>
  </si>
  <si>
    <t>M330.07</t>
  </si>
  <si>
    <t>Repairing shoulder drop-off using:</t>
  </si>
  <si>
    <t>M330.07(a)</t>
  </si>
  <si>
    <t xml:space="preserve">Gravel (as specified) </t>
  </si>
  <si>
    <t>M330.07(a)(i)</t>
  </si>
  <si>
    <t>Borrowing in the road reserve (within free-haul distance 1,0km)</t>
  </si>
  <si>
    <t>M330.07(a)(ii)</t>
  </si>
  <si>
    <t>M330.07(a)(iii)</t>
  </si>
  <si>
    <t>M330.08</t>
  </si>
  <si>
    <t>Reinstating the gravel shoulder adjacent to road surface or concrete drain or kerbing to the original level before reinstating the guard rails</t>
  </si>
  <si>
    <t>M330.08(a)</t>
  </si>
  <si>
    <t>Watering, mixing, placing and compacting existing shoulders to 93% mod AASHTO density in restricted areas</t>
  </si>
  <si>
    <r>
      <t>m</t>
    </r>
    <r>
      <rPr>
        <sz val="9"/>
        <color indexed="8"/>
        <rFont val="Calibri"/>
        <family val="2"/>
      </rPr>
      <t>³</t>
    </r>
  </si>
  <si>
    <t>M330.08(b)</t>
  </si>
  <si>
    <t>Extra over sub-item M250.09(a) for adding extra material</t>
  </si>
  <si>
    <t>M330.08(c)</t>
  </si>
  <si>
    <t>Extra over sub-item M250.09(a) for stabilising material</t>
  </si>
  <si>
    <t>M330.08(d)</t>
  </si>
  <si>
    <t>CEM IV/B-V 32.5 R (bags) or CEM II 32.5 (A-L) (bags) shall be used for _x000D_stabilisation</t>
  </si>
  <si>
    <t>M3400: MAINTENANCE OF ARRESTOR BED</t>
  </si>
  <si>
    <t>M340.01(a)</t>
  </si>
  <si>
    <t>"Fluffing" arrestor bed once per month and after every vehicle entry (joy riding or emergency)</t>
  </si>
  <si>
    <t>M340.02</t>
  </si>
  <si>
    <t>Removal of fines</t>
  </si>
  <si>
    <r>
      <t>m</t>
    </r>
    <r>
      <rPr>
        <vertAlign val="superscript"/>
        <sz val="9"/>
        <color indexed="8"/>
        <rFont val="Arial"/>
        <family val="2"/>
      </rPr>
      <t>3</t>
    </r>
  </si>
  <si>
    <t>M340.02(a)</t>
  </si>
  <si>
    <t>Screening of material</t>
  </si>
  <si>
    <t>M340.02(b)</t>
  </si>
  <si>
    <t>Transport of material</t>
  </si>
  <si>
    <r>
      <t>m</t>
    </r>
    <r>
      <rPr>
        <vertAlign val="superscript"/>
        <sz val="9"/>
        <color indexed="8"/>
        <rFont val="Arial"/>
        <family val="2"/>
      </rPr>
      <t>3</t>
    </r>
    <r>
      <rPr>
        <sz val="9"/>
        <color indexed="8"/>
        <rFont val="Arial"/>
        <family val="2"/>
      </rPr>
      <t xml:space="preserve"> - km</t>
    </r>
  </si>
  <si>
    <t>M340.03</t>
  </si>
  <si>
    <t>Replenishment of the stone aggregate</t>
  </si>
  <si>
    <t>M340.03(a)</t>
  </si>
  <si>
    <t>Replenishment of stone aggregate</t>
  </si>
  <si>
    <t>Prov sum</t>
  </si>
  <si>
    <t>M340.03(a)(i)</t>
  </si>
  <si>
    <t>M340.03(b)</t>
  </si>
  <si>
    <t>The Contractors overhead charges and profit in respect of subitem M340.03 (a)</t>
  </si>
  <si>
    <t>M3500: STABILISATION OF CUTTINGS</t>
  </si>
  <si>
    <t>M350.01</t>
  </si>
  <si>
    <t>Barring down of rock surface in the vertical height intervals stated</t>
  </si>
  <si>
    <t>M350.01(a)</t>
  </si>
  <si>
    <t>Height up to 5 m</t>
  </si>
  <si>
    <t>M350.01(b)</t>
  </si>
  <si>
    <t xml:space="preserve">Height exceeding 5m up to 10m </t>
  </si>
  <si>
    <t>M350.01(c)</t>
  </si>
  <si>
    <t xml:space="preserve">Height exceeding 10m up to 20m </t>
  </si>
  <si>
    <t>M350.01(d)</t>
  </si>
  <si>
    <t xml:space="preserve">Height exceeding 20m </t>
  </si>
  <si>
    <t>M350.02</t>
  </si>
  <si>
    <t>Disposal of rock debris</t>
  </si>
  <si>
    <t>M350.03</t>
  </si>
  <si>
    <t>Overhaul on material for haul in excess of 1.0 km</t>
  </si>
  <si>
    <t>M350.05</t>
  </si>
  <si>
    <t>Stabilization of cutting by specialist service provider</t>
  </si>
  <si>
    <t>M350.05(a)</t>
  </si>
  <si>
    <t>Stabilization of cutting slopes by specialist.</t>
  </si>
  <si>
    <t>M350.05(a)(i)</t>
  </si>
  <si>
    <t>M350.05(b)</t>
  </si>
  <si>
    <t>The Contractors overhead charges and profit in respect of subitem M350.05(a)</t>
  </si>
  <si>
    <t>M4100: ERECTION AND REPAIR OF PERMANENT ROAD TRAFFIC SIGNS</t>
  </si>
  <si>
    <t>M410.01</t>
  </si>
  <si>
    <t>Erection or re-erection of road sign boards</t>
  </si>
  <si>
    <t>M410.01(a)</t>
  </si>
  <si>
    <t>Area not exceeding 2 m²</t>
  </si>
  <si>
    <t>M410.01(b)</t>
  </si>
  <si>
    <t>Area exceeding 2 m² but not 10 m²</t>
  </si>
  <si>
    <t>M410.01(c)</t>
  </si>
  <si>
    <t>Area exceeding 10 m²</t>
  </si>
  <si>
    <t>M410.01(d)</t>
  </si>
  <si>
    <t>Overhead road sign boards</t>
  </si>
  <si>
    <t>M410.02</t>
  </si>
  <si>
    <t>Road sign supports (overhead road sign structures excluded)</t>
  </si>
  <si>
    <t>M410.02(a)</t>
  </si>
  <si>
    <t>Steel tubing (diameter and wall thickness indicated)</t>
  </si>
  <si>
    <t>M410.02(a)(i)</t>
  </si>
  <si>
    <t>50 x 50 x 2mm square tubing</t>
  </si>
  <si>
    <t>M410.02(a)(ii)</t>
  </si>
  <si>
    <t>45 x 45 x 6mm square tubing</t>
  </si>
  <si>
    <t>M410.02(a)(iii)</t>
  </si>
  <si>
    <t>76mm dia x x2mm round post with base plate</t>
  </si>
  <si>
    <t>M410.02(a)(iv)</t>
  </si>
  <si>
    <t>100mm dia x 4 mm round post with base plate</t>
  </si>
  <si>
    <t>M410.02(a)(v)</t>
  </si>
  <si>
    <t>Other sizes</t>
  </si>
  <si>
    <t>M410.02(a)(vi)</t>
  </si>
  <si>
    <t>150mm D-Section with wall thickness of 3mm</t>
  </si>
  <si>
    <t>M410.02(a)(vii)</t>
  </si>
  <si>
    <t>50mm x 50mm x 3mm square section</t>
  </si>
  <si>
    <t>M410.02(a)(viii)</t>
  </si>
  <si>
    <t>Galvanise steel tubing (50mm x 50mm x 2000mm) with (250mm x 250mm) steel foot plate (3mm thick)</t>
  </si>
  <si>
    <t>M410.02(b)</t>
  </si>
  <si>
    <t>Timber (diameter and type indicated)</t>
  </si>
  <si>
    <t>M410.02(b)(i)</t>
  </si>
  <si>
    <t>100mm - 124mm diameter</t>
  </si>
  <si>
    <t>M410.02(b)(ii)</t>
  </si>
  <si>
    <t>125mm - 149mm diameter</t>
  </si>
  <si>
    <t>M410.02(b)(iii)</t>
  </si>
  <si>
    <t>150mm - 174mm diameter</t>
  </si>
  <si>
    <t>M410.02(b)(iv)</t>
  </si>
  <si>
    <t>175mm - 199mm diameter</t>
  </si>
  <si>
    <t>M410.02(b)(v)</t>
  </si>
  <si>
    <t>200mm - 249mm diameter</t>
  </si>
  <si>
    <t>M410.02(b)(vi)</t>
  </si>
  <si>
    <t>101mm - 150mm diameter</t>
  </si>
  <si>
    <t>M410.02(b)(vii)</t>
  </si>
  <si>
    <t>151mm - 200mm diameter</t>
  </si>
  <si>
    <t>M410.02(b)(viii)</t>
  </si>
  <si>
    <t>201mm - 250mm diameter</t>
  </si>
  <si>
    <t>M410.02(b)(ix)</t>
  </si>
  <si>
    <t>100 mm diameter</t>
  </si>
  <si>
    <t>M410.02(b)(x)</t>
  </si>
  <si>
    <t>125 mm diameter</t>
  </si>
  <si>
    <t>M410.02(b)(xi)</t>
  </si>
  <si>
    <t>150 mm diameter</t>
  </si>
  <si>
    <t>M410.02(b)(xii)</t>
  </si>
  <si>
    <t>175 mm diameter</t>
  </si>
  <si>
    <t>M410.02(b)(xiii)</t>
  </si>
  <si>
    <t>200 mm diameter</t>
  </si>
  <si>
    <t>M410.02(c)</t>
  </si>
  <si>
    <t>Timber posts (SABS 754, strength group B, posts copper chrome-arsenate treated)</t>
  </si>
  <si>
    <t>M410.02(c)(i)</t>
  </si>
  <si>
    <t>M410.02(c)(ii)</t>
  </si>
  <si>
    <t>M410.02(c)(iii)</t>
  </si>
  <si>
    <t>M410.02(c)(iv)</t>
  </si>
  <si>
    <t>M410.02(c)(v)</t>
  </si>
  <si>
    <t>M410.03</t>
  </si>
  <si>
    <t xml:space="preserve">Reference marker boards </t>
  </si>
  <si>
    <t>M410.03(a)</t>
  </si>
  <si>
    <t>Reference marker board and post</t>
  </si>
  <si>
    <t>M410.03(a)(i)</t>
  </si>
  <si>
    <t>km Triangular board</t>
  </si>
  <si>
    <t>M410.03(a)(ii)</t>
  </si>
  <si>
    <t>Board Drawing No SP-S-1-3/3</t>
  </si>
  <si>
    <t>M410.03(a)(iii)</t>
  </si>
  <si>
    <t>Reference marker board &amp; post (C-10-v1 &amp; C11-v1)</t>
  </si>
  <si>
    <t>M410.03(b)</t>
  </si>
  <si>
    <r>
      <t>Reference marker boards</t>
    </r>
    <r>
      <rPr>
        <strike/>
        <sz val="9"/>
        <rFont val="Arial"/>
        <family val="2"/>
      </rPr>
      <t xml:space="preserve"> </t>
    </r>
  </si>
  <si>
    <t>M410.03(b)(i)</t>
  </si>
  <si>
    <t>M410.03(b)(ii)</t>
  </si>
  <si>
    <t>M410.03(b)(iii)</t>
  </si>
  <si>
    <t>M410.03(c)</t>
  </si>
  <si>
    <t>Re-erection of marker board and post</t>
  </si>
  <si>
    <t>M410.03(d)</t>
  </si>
  <si>
    <t>Reference marker post</t>
  </si>
  <si>
    <t>M410.03(e)</t>
  </si>
  <si>
    <t>M410.04</t>
  </si>
  <si>
    <t>Excavation and backfilling for road sign supports (not applicable reference marker boards posts)</t>
  </si>
  <si>
    <t>M410.05</t>
  </si>
  <si>
    <t>Extra over sub item M410.04 for cement-treated soil backfill</t>
  </si>
  <si>
    <t>M410.05(a)</t>
  </si>
  <si>
    <t>Extra over sub item M410.04 for soilcrete backfill</t>
  </si>
  <si>
    <t>M410.05(b)</t>
  </si>
  <si>
    <t>Extra over sub item M410.04 for concrete backfill</t>
  </si>
  <si>
    <t>M410.05(c)</t>
  </si>
  <si>
    <t>Extra over item M410.04 for cement-treated soil backfill (5% cement)</t>
  </si>
  <si>
    <t>M410.06</t>
  </si>
  <si>
    <t>Extra over sub item M410.04(a) for rock excavation</t>
  </si>
  <si>
    <t>M410.07</t>
  </si>
  <si>
    <t>Dismantling, storing and re-erecting road sign boards</t>
  </si>
  <si>
    <t>M410.07(a)</t>
  </si>
  <si>
    <t>Up to 2 m²</t>
  </si>
  <si>
    <t>M410.07(b)</t>
  </si>
  <si>
    <t>Exceeding 2 m² but not 10 m²</t>
  </si>
  <si>
    <t>M410.07(c)</t>
  </si>
  <si>
    <t>Exceeding 10 m²</t>
  </si>
  <si>
    <t>M410.08</t>
  </si>
  <si>
    <t xml:space="preserve">Dismantling and storing road sign boards </t>
  </si>
  <si>
    <t>M410.08(a)</t>
  </si>
  <si>
    <t>M410.08(b)</t>
  </si>
  <si>
    <t>M410.08(c)</t>
  </si>
  <si>
    <t>M410.09</t>
  </si>
  <si>
    <t>Gravel drainage layer below road sign footings</t>
  </si>
  <si>
    <t>M410.10</t>
  </si>
  <si>
    <t>Hazard plates (W401)</t>
  </si>
  <si>
    <t>M410.10(a)</t>
  </si>
  <si>
    <t>Hazard plate and post</t>
  </si>
  <si>
    <t>M410.10(a)(i)</t>
  </si>
  <si>
    <t>600mm x 150mm</t>
  </si>
  <si>
    <t>M410.10(a)(ii)</t>
  </si>
  <si>
    <t>M410.10(a)(iii)</t>
  </si>
  <si>
    <t>1200mm x 300mm</t>
  </si>
  <si>
    <t>M410.10(b)</t>
  </si>
  <si>
    <t>Hazard plate only</t>
  </si>
  <si>
    <t>M410.10(b)(i)</t>
  </si>
  <si>
    <t>M410.10(b)(ii)</t>
  </si>
  <si>
    <t>M410.10(b)(iii)</t>
  </si>
  <si>
    <t>M410.11</t>
  </si>
  <si>
    <t>Repair of road sign faces</t>
  </si>
  <si>
    <t>M410.12</t>
  </si>
  <si>
    <t>Concrete in road sign footings(class indicated)</t>
  </si>
  <si>
    <t>M410.13</t>
  </si>
  <si>
    <t>Attachment of overlays to existing road signs (type indicated)</t>
  </si>
  <si>
    <t>M410.13(a)</t>
  </si>
  <si>
    <t>Retroreflective material (prism grade)</t>
  </si>
  <si>
    <t>M410.13(a)(i)</t>
  </si>
  <si>
    <t>SABS 1519 ClassII material</t>
  </si>
  <si>
    <t>M410.13(a)(ii)</t>
  </si>
  <si>
    <t>SABS 1519 ClassIII material</t>
  </si>
  <si>
    <t>M410.13(a)(iii)</t>
  </si>
  <si>
    <t>SABS 1519 ClassIV material</t>
  </si>
  <si>
    <t>M410.13(a)(iv)</t>
  </si>
  <si>
    <t>1mm thick chromadek plate only</t>
  </si>
  <si>
    <t>M410.13(b)</t>
  </si>
  <si>
    <t>1.4 mm thick Chromadek or approved plate as per SANS 1519-2</t>
  </si>
  <si>
    <t>M410.14</t>
  </si>
  <si>
    <t>Removal of road sign supports</t>
  </si>
  <si>
    <t>M410.15</t>
  </si>
  <si>
    <t>Procurement of road sign boards</t>
  </si>
  <si>
    <t>M410.15(a)</t>
  </si>
  <si>
    <t>M410.15(a)(i)</t>
  </si>
  <si>
    <t>M410.15(b)</t>
  </si>
  <si>
    <t>The Contractor's overhead charges and profit in respect with sub-item M410.15(a)</t>
  </si>
  <si>
    <t>M410.15(c)</t>
  </si>
  <si>
    <t>Purchase of manufactured road sign boards</t>
  </si>
  <si>
    <t>M410.15(c)(i)</t>
  </si>
  <si>
    <t>M410.15(c)(ii)</t>
  </si>
  <si>
    <t>M410.15(c)(iii)</t>
  </si>
  <si>
    <t>M410.15(d)</t>
  </si>
  <si>
    <t>Road signs:R - and TR- series</t>
  </si>
  <si>
    <t>M410.15(d)(i)</t>
  </si>
  <si>
    <t>M410.15(d)(ii)</t>
  </si>
  <si>
    <t>M410.15(e)</t>
  </si>
  <si>
    <t>Road signs: W- series</t>
  </si>
  <si>
    <t>M410.15(e)(i)</t>
  </si>
  <si>
    <t>M410.15(e)(ii)</t>
  </si>
  <si>
    <t>M410.15(f)</t>
  </si>
  <si>
    <t>M410.15(f)(i)</t>
  </si>
  <si>
    <t>M410.15(f)(ii)</t>
  </si>
  <si>
    <t>M410.16</t>
  </si>
  <si>
    <t>Erection and repairs of gantry structures</t>
  </si>
  <si>
    <t>M410.16(a)</t>
  </si>
  <si>
    <t>M410.16(a)(i)</t>
  </si>
  <si>
    <t>M410.16(b)</t>
  </si>
  <si>
    <t>The Contractor's overhead charges and profit in respect with sub-item M410.16 (a)</t>
  </si>
  <si>
    <t>M410.17</t>
  </si>
  <si>
    <t>Hazard Plate and post (W405)</t>
  </si>
  <si>
    <t>M410.17 (a)</t>
  </si>
  <si>
    <t>450mmx450mm</t>
  </si>
  <si>
    <t>M410.17 (b)</t>
  </si>
  <si>
    <t>600mmx600mm</t>
  </si>
  <si>
    <t>M410.17 (c)</t>
  </si>
  <si>
    <t>900mmx900mm</t>
  </si>
  <si>
    <t>M410.18</t>
  </si>
  <si>
    <t>Hazard Plate  (W405)</t>
  </si>
  <si>
    <t>M410.18 (a)</t>
  </si>
  <si>
    <t>M410.18 (b)</t>
  </si>
  <si>
    <t>M410.18 (c)</t>
  </si>
  <si>
    <t>M410.19</t>
  </si>
  <si>
    <t>Hazard Plate and post (W406)</t>
  </si>
  <si>
    <t>M410.19 (a)</t>
  </si>
  <si>
    <t>M410.19 (b)</t>
  </si>
  <si>
    <t>M410.19 (c)</t>
  </si>
  <si>
    <t>M410.20</t>
  </si>
  <si>
    <t>Hazard Plate  (W406)</t>
  </si>
  <si>
    <t>M410.20 (a)</t>
  </si>
  <si>
    <t>M410.20 (b)</t>
  </si>
  <si>
    <t>M410.20 (c)</t>
  </si>
  <si>
    <t>M410.21</t>
  </si>
  <si>
    <t>Extra over item for all work related to Section 4100 and carried out during night time on the instruction of the Engineer</t>
  </si>
  <si>
    <t>M4200: ROAD SIGN CLEANING</t>
  </si>
  <si>
    <t>M420.01</t>
  </si>
  <si>
    <t>Road sign cleaning</t>
  </si>
  <si>
    <t>M420.01(a)</t>
  </si>
  <si>
    <t>Cleaning of guard rail reflectors (all types)</t>
  </si>
  <si>
    <t>M420.01(a)(i)</t>
  </si>
  <si>
    <t>Cleaning of guard rail reflectors</t>
  </si>
  <si>
    <t>M420.01(a)(ii)</t>
  </si>
  <si>
    <t>Re-taping of standard guard rail reflectors - Type V Diamond Grade</t>
  </si>
  <si>
    <t>M420.01(a)(iii)</t>
  </si>
  <si>
    <t>Cleaning of guard rails</t>
  </si>
  <si>
    <t>M420.01(b)</t>
  </si>
  <si>
    <t>Cleaning of road signs</t>
  </si>
  <si>
    <t>M420.01(b)(i)</t>
  </si>
  <si>
    <t>Area up to 2 m²</t>
  </si>
  <si>
    <t>M420.01(b)(ii)</t>
  </si>
  <si>
    <t>Area exceeding 2 m² up to 10 m²</t>
  </si>
  <si>
    <t>M420.01(b)(iii)</t>
  </si>
  <si>
    <t>M420.01(c)</t>
  </si>
  <si>
    <t>Cleaning of overhead road signs (all sizes)</t>
  </si>
  <si>
    <t>M420.01(d)</t>
  </si>
  <si>
    <t>Cleaning of danger plates</t>
  </si>
  <si>
    <t>M420.01(d)(i)</t>
  </si>
  <si>
    <t>W401</t>
  </si>
  <si>
    <t>No.</t>
  </si>
  <si>
    <t>M420.01(d)(ii)</t>
  </si>
  <si>
    <t>W405</t>
  </si>
  <si>
    <t>M420.02</t>
  </si>
  <si>
    <t>Removal of graffiti</t>
  </si>
  <si>
    <t>M420.02(a)</t>
  </si>
  <si>
    <t>From road signs</t>
  </si>
  <si>
    <t>M420.02(b)</t>
  </si>
  <si>
    <t>From structures</t>
  </si>
  <si>
    <t>M420.03</t>
  </si>
  <si>
    <t>Painting of metal road sign elements</t>
  </si>
  <si>
    <t>M420.03(a)</t>
  </si>
  <si>
    <t>Sign supports</t>
  </si>
  <si>
    <t>M420.03(b)</t>
  </si>
  <si>
    <t>Sign frames</t>
  </si>
  <si>
    <t>M4210: REMOVAL OF ILLEGAL SIGNS</t>
  </si>
  <si>
    <t>M421.01</t>
  </si>
  <si>
    <t>Removal of illegal signs</t>
  </si>
  <si>
    <t>M421.01(a)</t>
  </si>
  <si>
    <t>Signs within the road reserve:</t>
  </si>
  <si>
    <t>M421.01(a)(i)</t>
  </si>
  <si>
    <t>Area exceeding 0,5 m² up to 2 m²</t>
  </si>
  <si>
    <t>M421.01(a)(ii)</t>
  </si>
  <si>
    <t>M421.01(a)(iii)</t>
  </si>
  <si>
    <t>M421.01(a )(iv)</t>
  </si>
  <si>
    <t>Overhaul on illegal sign removal in excess of 1.0km</t>
  </si>
  <si>
    <t>m³-km</t>
  </si>
  <si>
    <t>M421.01(b)</t>
  </si>
  <si>
    <t>Signs outside the road reserve:</t>
  </si>
  <si>
    <t>M421.01(b)(i)</t>
  </si>
  <si>
    <t>Any illegal size of road sign</t>
  </si>
  <si>
    <t>M421.01(b)(ii)</t>
  </si>
  <si>
    <t>Removal of any size of illegal road sign</t>
  </si>
  <si>
    <t>M421.01(b)(iii)</t>
  </si>
  <si>
    <t>The Contractor's overhead charges  and profit in respect of sub-item M421.01(b)(i)</t>
  </si>
  <si>
    <t>M421.01(c)</t>
  </si>
  <si>
    <t>M421.01(c)(i)</t>
  </si>
  <si>
    <t>M421.01(c)(ii)</t>
  </si>
  <si>
    <t>M421.01(c)(iii)</t>
  </si>
  <si>
    <t>The Contractor's overhead charges and profit in respect with item M421.01(b)(i)</t>
  </si>
  <si>
    <t>M4300: ROADSTUDS</t>
  </si>
  <si>
    <t>M430.01</t>
  </si>
  <si>
    <t>Installation of roadstuds</t>
  </si>
  <si>
    <t>M430.01(a)</t>
  </si>
  <si>
    <t>Provisional sum for installation of roadstuds</t>
  </si>
  <si>
    <t>M430.01(a)(i)</t>
  </si>
  <si>
    <t>M430.01(b)</t>
  </si>
  <si>
    <t>The Contractor's overhead charges and profit in respect of sub-item M430.01(a)</t>
  </si>
  <si>
    <t>M430.01(c)</t>
  </si>
  <si>
    <t>Surface type glass stud</t>
  </si>
  <si>
    <t>M430.01(d)</t>
  </si>
  <si>
    <t>Surface type with shank</t>
  </si>
  <si>
    <t>M430.01(e)</t>
  </si>
  <si>
    <t>Surface type without shank</t>
  </si>
  <si>
    <t>M430.01(f)</t>
  </si>
  <si>
    <t>Provisional sum for the supply ONLY of road-studs</t>
  </si>
  <si>
    <t>M430.01(f)(i)</t>
  </si>
  <si>
    <t>Supply ONLY of road-studs</t>
  </si>
  <si>
    <t>M430.01(g)</t>
  </si>
  <si>
    <t>The Contractor's overhead charges and profit in respect of sub-item M430.01 (f)</t>
  </si>
  <si>
    <t>M430.02</t>
  </si>
  <si>
    <t>Removal of damaged roadstuds</t>
  </si>
  <si>
    <t>M430.02(a)</t>
  </si>
  <si>
    <t xml:space="preserve">Surface type </t>
  </si>
  <si>
    <t>M430.02(a)(i)</t>
  </si>
  <si>
    <t>Bituminous pavements (specify type of roadstud)</t>
  </si>
  <si>
    <t>M430.02(a)(ii)</t>
  </si>
  <si>
    <t>Concrete pavements (specify type of roadstud)</t>
  </si>
  <si>
    <t>M430.02(b)</t>
  </si>
  <si>
    <t>Embedded type</t>
  </si>
  <si>
    <t>M430.02(b)(i)</t>
  </si>
  <si>
    <t>M430.02(b)(ii)</t>
  </si>
  <si>
    <t>M430.02(c)</t>
  </si>
  <si>
    <t>Glass type</t>
  </si>
  <si>
    <t>M430.03</t>
  </si>
  <si>
    <t>Replacement of roadstuds</t>
  </si>
  <si>
    <t>M430.03(a)</t>
  </si>
  <si>
    <t>M430.03(b)</t>
  </si>
  <si>
    <t>M430.03(c)</t>
  </si>
  <si>
    <t>M430.03(d)</t>
  </si>
  <si>
    <t>Repairing of roadstud holes in the existing surfacing with asphalt</t>
  </si>
  <si>
    <t>M430.03(d)(i)</t>
  </si>
  <si>
    <t>Agrement approved cold mix asphalt</t>
  </si>
  <si>
    <t>M430.04</t>
  </si>
  <si>
    <t>Cleaning of roadstuds</t>
  </si>
  <si>
    <t>M4400: GUARD-RAIL ERECTION AND MAINTENANCE</t>
  </si>
  <si>
    <t>M440.01</t>
  </si>
  <si>
    <t>Supply and erection of new galvanised guard rails</t>
  </si>
  <si>
    <t>M440.01(a)</t>
  </si>
  <si>
    <t>3,81 m guardrail</t>
  </si>
  <si>
    <t>M440.01(b)</t>
  </si>
  <si>
    <t>4 m guardrail</t>
  </si>
  <si>
    <t>M440.02</t>
  </si>
  <si>
    <t>Supply and erection of new galvanised curved guard rails factory bent to a radius of less than 45,0 m</t>
  </si>
  <si>
    <t>M440.02(a)</t>
  </si>
  <si>
    <t>M440.02(b)</t>
  </si>
  <si>
    <t>M440.03</t>
  </si>
  <si>
    <t>Extra over for erection of guard rail posts</t>
  </si>
  <si>
    <t>M440.03(a)</t>
  </si>
  <si>
    <t>Additional timber posts for payment item M440.01, M440.02</t>
  </si>
  <si>
    <t>M440.03(a)(i)</t>
  </si>
  <si>
    <t>Timber Post</t>
  </si>
  <si>
    <t>M440.03(a)(ii)</t>
  </si>
  <si>
    <t>M440.03(a)(iii)</t>
  </si>
  <si>
    <t>Steel post (sigma post)</t>
  </si>
  <si>
    <t>M440.03(a)(iv)</t>
  </si>
  <si>
    <t>Steel post (Dwg B-02-B1)</t>
  </si>
  <si>
    <t>M440.03(b)</t>
  </si>
  <si>
    <t>Excavation in hard material</t>
  </si>
  <si>
    <t>M440.03(b)(i)</t>
  </si>
  <si>
    <t>M440.03(b)(ii)</t>
  </si>
  <si>
    <t>M440.03(c)</t>
  </si>
  <si>
    <t>Backfilling guard-rail post with soilcrete</t>
  </si>
  <si>
    <t>M440.03(c)(i)</t>
  </si>
  <si>
    <t>M440.03(c)(ii)</t>
  </si>
  <si>
    <t>M440.03(d)</t>
  </si>
  <si>
    <t>Backfilling guard-rail post with concrete</t>
  </si>
  <si>
    <t>M440.03(d)(i)</t>
  </si>
  <si>
    <t>M440.03(d)(ii)</t>
  </si>
  <si>
    <t>M440.04</t>
  </si>
  <si>
    <t>End units</t>
  </si>
  <si>
    <t>M440.04(a)</t>
  </si>
  <si>
    <t>End wings</t>
  </si>
  <si>
    <t>M440.04(b)</t>
  </si>
  <si>
    <t>Terminal sections in accordance with the drawings where single guard rail sections are used</t>
  </si>
  <si>
    <t>M440.04(b)(i)</t>
  </si>
  <si>
    <t>M440.04(b)(ii)</t>
  </si>
  <si>
    <t>M440.04(c)</t>
  </si>
  <si>
    <t>Terminal sections in accordance with the drawings where double guard rail sections are used</t>
  </si>
  <si>
    <t>M440.04(c)(i)</t>
  </si>
  <si>
    <t>M440.04(c)(ii)</t>
  </si>
  <si>
    <t>M440.04(d)</t>
  </si>
  <si>
    <t>Bull nose end units</t>
  </si>
  <si>
    <t>M440.05</t>
  </si>
  <si>
    <t>Guard rail reflectors</t>
  </si>
  <si>
    <t>M440.06</t>
  </si>
  <si>
    <t>Removal of damaged guard rails and re-erection of guard rails with new, recovered or renovated material</t>
  </si>
  <si>
    <t>M440.06(a)</t>
  </si>
  <si>
    <t>Guard rails</t>
  </si>
  <si>
    <t>M440.06(a)(i)</t>
  </si>
  <si>
    <t>M440.06(a)(ii)</t>
  </si>
  <si>
    <t>M440.06(b)</t>
  </si>
  <si>
    <t>M440.06(c)</t>
  </si>
  <si>
    <t>Terminal sections with single guard rails</t>
  </si>
  <si>
    <t>M440.06(c)(i)</t>
  </si>
  <si>
    <t>M440.06(c)(ii)</t>
  </si>
  <si>
    <t>M440.06(d)</t>
  </si>
  <si>
    <t>Terminal sections with double guard rails</t>
  </si>
  <si>
    <t>M440.06(d)(i)</t>
  </si>
  <si>
    <t>M440.06(d)(ii)</t>
  </si>
  <si>
    <t>M440.06(e)</t>
  </si>
  <si>
    <t>Extra over for providing additional guard-rail posts</t>
  </si>
  <si>
    <t>M440.06(e)(i)</t>
  </si>
  <si>
    <t>Timber post</t>
  </si>
  <si>
    <t>M440.06(e)(ii)</t>
  </si>
  <si>
    <t>Steel Post (specify type)</t>
  </si>
  <si>
    <t>M440.06(e)(iii)</t>
  </si>
  <si>
    <t>Steel post (Dwg B 02-B1)</t>
  </si>
  <si>
    <t>M440.06(e)(iv)</t>
  </si>
  <si>
    <t>M440.07</t>
  </si>
  <si>
    <t>Providing of renovated guard rail material</t>
  </si>
  <si>
    <t>M440.07(a)</t>
  </si>
  <si>
    <t>Guardrails procured</t>
  </si>
  <si>
    <t>M440.07(a)(i)</t>
  </si>
  <si>
    <t>M440.07(a)(ii)</t>
  </si>
  <si>
    <t>M440.07(b)</t>
  </si>
  <si>
    <t>Guardrails supplied from site</t>
  </si>
  <si>
    <t>M440.07(b)(i)</t>
  </si>
  <si>
    <t>M440.07(b)(ii)</t>
  </si>
  <si>
    <t>M440.08</t>
  </si>
  <si>
    <t xml:space="preserve">Providing of new material </t>
  </si>
  <si>
    <t>M440.08(a)</t>
  </si>
  <si>
    <t>Supply of new  guardrails</t>
  </si>
  <si>
    <t>M440.08(a)(i)</t>
  </si>
  <si>
    <t>Supply of new materials  guardrails</t>
  </si>
  <si>
    <t>M440.08(a)(ii)</t>
  </si>
  <si>
    <t>M440.08(a)(iii)</t>
  </si>
  <si>
    <t>The Contractor’s overhead charges and profit in respect of sub-item M440.08(a)(i)</t>
  </si>
  <si>
    <t>M440.08(b)</t>
  </si>
  <si>
    <t>M440.08(c)</t>
  </si>
  <si>
    <t>Spacer blocks</t>
  </si>
  <si>
    <t>M440.08(d)</t>
  </si>
  <si>
    <t>Guardrail reflectors</t>
  </si>
  <si>
    <t>M440.08(d)(i)</t>
  </si>
  <si>
    <t>Type D1 (A)</t>
  </si>
  <si>
    <t>M440.08(d)(ii)</t>
  </si>
  <si>
    <t>Type D1 (B)</t>
  </si>
  <si>
    <t>M440.08(d)(iii)</t>
  </si>
  <si>
    <t>Type V</t>
  </si>
  <si>
    <t>M440.08(e)</t>
  </si>
  <si>
    <t>Curved guardrails</t>
  </si>
  <si>
    <t>M440.08(e)(i)</t>
  </si>
  <si>
    <t>3.81m guardrails</t>
  </si>
  <si>
    <t>M440.08(e)(ii)</t>
  </si>
  <si>
    <t>4m guardrails</t>
  </si>
  <si>
    <t>M440.08(f)</t>
  </si>
  <si>
    <t>Steel posts</t>
  </si>
  <si>
    <t>M440.08(g)</t>
  </si>
  <si>
    <t>Terminal sections with single guardrails</t>
  </si>
  <si>
    <t>M440.08(h)</t>
  </si>
  <si>
    <t>Terminal sections with double guardrails</t>
  </si>
  <si>
    <t>M440.09</t>
  </si>
  <si>
    <t>Reinstatement of concrete to guard rail posts (class indicated)</t>
  </si>
  <si>
    <t>M440.10</t>
  </si>
  <si>
    <t>Re-alignment of guard rails</t>
  </si>
  <si>
    <t>M440.10(i)</t>
  </si>
  <si>
    <t>M440.10(ii)</t>
  </si>
  <si>
    <t>M440.11</t>
  </si>
  <si>
    <t>Painting of guardrails</t>
  </si>
  <si>
    <t>M440.12</t>
  </si>
  <si>
    <t>Installation and repair of wire rope safety fence</t>
  </si>
  <si>
    <t>M440.12(a)</t>
  </si>
  <si>
    <t>M440.12(a)(i)</t>
  </si>
  <si>
    <t>M440.12(b)</t>
  </si>
  <si>
    <t>The Contractor’s overhead charges and profit in respect of sub-item M440.12(a)</t>
  </si>
  <si>
    <t>M440.13</t>
  </si>
  <si>
    <t>Procurement of Wire Rope safety fence materials</t>
  </si>
  <si>
    <t>M440.13(a)</t>
  </si>
  <si>
    <t>Procurement of Wire Rope Safety Fence (WRSF) materials</t>
  </si>
  <si>
    <t>M440.13(a)(i)</t>
  </si>
  <si>
    <t>M440.13(b)</t>
  </si>
  <si>
    <t>The Contractor’s overhead charges and profit in respect of sub-item M440.13 (a)</t>
  </si>
  <si>
    <t>M440.14</t>
  </si>
  <si>
    <t>Repair of damaged wire rope safety fence and re-erection of wire rope safety fence with new, recovered or renovated material</t>
  </si>
  <si>
    <t>M440.14(a)</t>
  </si>
  <si>
    <t>Repair of Wire Rope Safety Fence Installation</t>
  </si>
  <si>
    <t>M440.14(b)</t>
  </si>
  <si>
    <t>Post footings</t>
  </si>
  <si>
    <t>M440.14(c)</t>
  </si>
  <si>
    <t>Anchor Blocks</t>
  </si>
  <si>
    <t>M440.15</t>
  </si>
  <si>
    <t>Re-tensioning of wire rope safety fence</t>
  </si>
  <si>
    <t>M440.16</t>
  </si>
  <si>
    <t>Re-galvanising of guardrails</t>
  </si>
  <si>
    <t>M440.17</t>
  </si>
  <si>
    <t>Re-shaping of guardrails</t>
  </si>
  <si>
    <t>M440.18</t>
  </si>
  <si>
    <t>M440.18(a)</t>
  </si>
  <si>
    <t>M440.18(b)</t>
  </si>
  <si>
    <t>Extra over sub-item PM440.18(a) for adding extra material</t>
  </si>
  <si>
    <t>M440.18(c )</t>
  </si>
  <si>
    <t>Extra over sub-item PM440.18(a) for stabilising material</t>
  </si>
  <si>
    <t>M440.18(d)</t>
  </si>
  <si>
    <t>CEM IV/B-V 32.5 R (bags) or CEM II 32.5 (A-L) (bags) shall be used for stabilisation purposes</t>
  </si>
  <si>
    <t>M440.18(e)</t>
  </si>
  <si>
    <t>Overhaul on material in excess of 1.0km</t>
  </si>
  <si>
    <r>
      <t>m</t>
    </r>
    <r>
      <rPr>
        <vertAlign val="superscript"/>
        <sz val="9"/>
        <color indexed="8"/>
        <rFont val="Arial"/>
        <family val="2"/>
      </rPr>
      <t>3</t>
    </r>
    <r>
      <rPr>
        <sz val="9"/>
        <color indexed="8"/>
        <rFont val="Arial"/>
        <family val="2"/>
      </rPr>
      <t xml:space="preserve"> / km</t>
    </r>
  </si>
  <si>
    <t>M440.19</t>
  </si>
  <si>
    <t>Procurement of EU standard equipment</t>
  </si>
  <si>
    <t>M440.19a)</t>
  </si>
  <si>
    <t>Pneumatic Rammer Type LRG-V</t>
  </si>
  <si>
    <t>M440.19(b)</t>
  </si>
  <si>
    <t>Pile Driver R 42 (hand held)</t>
  </si>
  <si>
    <t>M440.19(c)</t>
  </si>
  <si>
    <t>Reverse Hammer PZ 130</t>
  </si>
  <si>
    <t>M440.20</t>
  </si>
  <si>
    <t>Installation and repair of Impact Antenuators - Crash Cushion</t>
  </si>
  <si>
    <t>M440.20(a)</t>
  </si>
  <si>
    <t>Provisional sum</t>
  </si>
  <si>
    <t>M440.20(a)(i)</t>
  </si>
  <si>
    <t>M440.20b)</t>
  </si>
  <si>
    <t>The Contractors overhead charges and profit in respect of sub-item M440.20 (a)</t>
  </si>
  <si>
    <t>M440.21</t>
  </si>
  <si>
    <t>Installation and repair of QuadGuard Energy Absorption Crash Cushion</t>
  </si>
  <si>
    <t>M440.21(a)</t>
  </si>
  <si>
    <t>M440.21(a)(i)</t>
  </si>
  <si>
    <t>M440.21(b)</t>
  </si>
  <si>
    <t>The Contractors overhead charges and profit in respect of sub-item M440.21 (a)</t>
  </si>
  <si>
    <t>M440.22</t>
  </si>
  <si>
    <t xml:space="preserve">Drilling and blasting holes for guardrail posts </t>
  </si>
  <si>
    <t>M440.23</t>
  </si>
  <si>
    <t>Repairing of damaged wire rope safety fence</t>
  </si>
  <si>
    <t>M440.23(a)</t>
  </si>
  <si>
    <t>Safe Fence materials</t>
  </si>
  <si>
    <t>M440.23(a)(i)</t>
  </si>
  <si>
    <t>Stainless steel rigging screws</t>
  </si>
  <si>
    <t>M440.23(a)(ii)</t>
  </si>
  <si>
    <t>Stainless steel swage fittings</t>
  </si>
  <si>
    <t>M440.23(a)(iii)</t>
  </si>
  <si>
    <t>Stainless steel flat bar to end anchor</t>
  </si>
  <si>
    <t>M440.23(a)(iv)</t>
  </si>
  <si>
    <t>Galvanised steel post</t>
  </si>
  <si>
    <t>M440.23(a)(v)</t>
  </si>
  <si>
    <t>Stainless steel stiffening frame</t>
  </si>
  <si>
    <t>M440.23(a)(vi)</t>
  </si>
  <si>
    <t>Steel spreader to end post</t>
  </si>
  <si>
    <t>M440.23(a)(vii)</t>
  </si>
  <si>
    <t>Plastic spreader</t>
  </si>
  <si>
    <t>M440.23(a)(viii)</t>
  </si>
  <si>
    <t>Plastic ground cover</t>
  </si>
  <si>
    <t>M440.23(a)(ix)</t>
  </si>
  <si>
    <t>Plastic post caps</t>
  </si>
  <si>
    <t>M440.23(a)(x)</t>
  </si>
  <si>
    <t>Reflective strips to post caps (Class 3 High Int)</t>
  </si>
  <si>
    <t>M440.23(a)(xi)</t>
  </si>
  <si>
    <t>Reflective strips to post (Class 3 High Int)</t>
  </si>
  <si>
    <t>M440.23(a)(xii)</t>
  </si>
  <si>
    <t>Pastic ties to post cap</t>
  </si>
  <si>
    <t>M440.23(a)(xiii)</t>
  </si>
  <si>
    <t xml:space="preserve">Galvanised wire rope </t>
  </si>
  <si>
    <t>M440.23(a)(xiv)</t>
  </si>
  <si>
    <t>End anchor frames galvanised</t>
  </si>
  <si>
    <t>M440.23(a)(xv)</t>
  </si>
  <si>
    <t>Pre cast footings 200 diameter x 600 mm</t>
  </si>
  <si>
    <t>M440.23(b)</t>
  </si>
  <si>
    <t>Brifen materials (Highway Safety Products)</t>
  </si>
  <si>
    <t>M440.23(b)(i)</t>
  </si>
  <si>
    <t>Wire rope including threaded terminals</t>
  </si>
  <si>
    <t>M440.23(b)(ii)</t>
  </si>
  <si>
    <t>Wire rope excluding threaded terminals</t>
  </si>
  <si>
    <t>M440.23(b)(iii)</t>
  </si>
  <si>
    <t>Threaded terminals, excluding swaging</t>
  </si>
  <si>
    <t>M440.23(b)(iv)</t>
  </si>
  <si>
    <t>Rigging screw</t>
  </si>
  <si>
    <t>M440.23(b)(v)</t>
  </si>
  <si>
    <t>Safety check rope</t>
  </si>
  <si>
    <t>M440.23(b)(vi)</t>
  </si>
  <si>
    <t>Rope connection</t>
  </si>
  <si>
    <t>M440.23(b)(vii)</t>
  </si>
  <si>
    <t>Line post "S" type</t>
  </si>
  <si>
    <t>M440.23(b)(viii)</t>
  </si>
  <si>
    <t>Deflection post "S" type</t>
  </si>
  <si>
    <t>M440.23(b)(ix)</t>
  </si>
  <si>
    <t>Locating peg (6mmx25mm galv bolt &amp; nut)</t>
  </si>
  <si>
    <t>M440.23(b)(x)</t>
  </si>
  <si>
    <t>Cap &amp; relfective material (incl cable ties) Class 3 High intensity reflective material</t>
  </si>
  <si>
    <t>M440.23(b)(xi)</t>
  </si>
  <si>
    <t>Pre cast socket with galvanised sleeve</t>
  </si>
  <si>
    <t>M440.23(b)(xii)</t>
  </si>
  <si>
    <t>Excluder / dust cover</t>
  </si>
  <si>
    <t>M440.23(b)(xiii)</t>
  </si>
  <si>
    <t>End anchor frame "Z"</t>
  </si>
  <si>
    <t>M440.23(b)(xiv)</t>
  </si>
  <si>
    <t>Cast in situ anchor complete</t>
  </si>
  <si>
    <t>M440.23(b)(xv)</t>
  </si>
  <si>
    <t>Repair of Wire Rope Safety Fence</t>
  </si>
  <si>
    <t>M440.23(c)</t>
  </si>
  <si>
    <t>M440.23(c)(i)</t>
  </si>
  <si>
    <t>Safe Fence installation</t>
  </si>
  <si>
    <t>M440.23(c)(ii)</t>
  </si>
  <si>
    <t>Brifen installation</t>
  </si>
  <si>
    <t>M440.23(c)(iii)</t>
  </si>
  <si>
    <t>M440.23(c)(v)</t>
  </si>
  <si>
    <t xml:space="preserve">Extra over item for all work related to Section M4400 and carried out during night on the instruction of the Engineer </t>
  </si>
  <si>
    <t>M4500: DAZZLE SCREEN ERECTION AND REPLACEMENT</t>
  </si>
  <si>
    <t>M450.01</t>
  </si>
  <si>
    <t>Supply and erection of dazzle screens</t>
  </si>
  <si>
    <t>M450.01(a)</t>
  </si>
  <si>
    <t>Metal</t>
  </si>
  <si>
    <t>M450.01(b)</t>
  </si>
  <si>
    <t>Timber</t>
  </si>
  <si>
    <t>M450.02</t>
  </si>
  <si>
    <t>Supply and erection of dazzle screen supporting posts</t>
  </si>
  <si>
    <t>M450.02(a)</t>
  </si>
  <si>
    <t>M450.02(b)</t>
  </si>
  <si>
    <t>M450.03</t>
  </si>
  <si>
    <t>Removal of damaged dazzle screens and supporting posts</t>
  </si>
  <si>
    <t>M4600: ROAD MARKINGS</t>
  </si>
  <si>
    <t>M460.01</t>
  </si>
  <si>
    <t>Road-marking paint:</t>
  </si>
  <si>
    <t>M460.01(a)</t>
  </si>
  <si>
    <t>White lines (broken or unbroken) (width of line indicated)</t>
  </si>
  <si>
    <t>M460.01(a)(i)</t>
  </si>
  <si>
    <t>100mm wide</t>
  </si>
  <si>
    <t>M460.01(a)(ii)</t>
  </si>
  <si>
    <t>150mm wide</t>
  </si>
  <si>
    <t>M460.01(a)(iii)</t>
  </si>
  <si>
    <t>M460.01(a)(iv)</t>
  </si>
  <si>
    <t>300mm wide</t>
  </si>
  <si>
    <t>M460.01(a)(v)</t>
  </si>
  <si>
    <t>M460.01(b)</t>
  </si>
  <si>
    <t>Yellow lines (broken or unbroken) (width of line indicated)</t>
  </si>
  <si>
    <t>M460.01(b)(i)</t>
  </si>
  <si>
    <t>100mm Wide</t>
  </si>
  <si>
    <t>M460.01(b)(ii)</t>
  </si>
  <si>
    <t>150mm Wide</t>
  </si>
  <si>
    <t>M460.01(b)(iii)</t>
  </si>
  <si>
    <t>M460.01(c)</t>
  </si>
  <si>
    <t>Red lines (broken or unbroken) (width of line indicated)</t>
  </si>
  <si>
    <t>M460.01(c)(i)</t>
  </si>
  <si>
    <t>M460.01(c)(ii)</t>
  </si>
  <si>
    <t>M460.01(c)(iii)</t>
  </si>
  <si>
    <t>M460.01(d)</t>
  </si>
  <si>
    <t>White lettering and symbols</t>
  </si>
  <si>
    <t>M460.01(e)</t>
  </si>
  <si>
    <t>Yellow lettering and symbols</t>
  </si>
  <si>
    <t>M460.01(f)</t>
  </si>
  <si>
    <t>Transverse lines, painted island and arrestor bed markings (any colour)</t>
  </si>
  <si>
    <t>M460.01(g)</t>
  </si>
  <si>
    <t>Kerb markings (any colour)</t>
  </si>
  <si>
    <t>M460.02</t>
  </si>
  <si>
    <t>Retro-reflective road-marking paint:</t>
  </si>
  <si>
    <t>M460.02(a)</t>
  </si>
  <si>
    <t>M460.02(a)(i)</t>
  </si>
  <si>
    <t>M460.02(a)(ii)</t>
  </si>
  <si>
    <t>M460.02(a)(iii)</t>
  </si>
  <si>
    <t>M460.02(a)(iv)</t>
  </si>
  <si>
    <t>M460.02(a)(v)</t>
  </si>
  <si>
    <t>M460.02(b)</t>
  </si>
  <si>
    <t>M460.02(b)(i)</t>
  </si>
  <si>
    <t>M460.02(b)(ii)</t>
  </si>
  <si>
    <t>M460.02(b)(iii)</t>
  </si>
  <si>
    <t>M460.02(c)</t>
  </si>
  <si>
    <t>M460.02(c)(i)</t>
  </si>
  <si>
    <t>M460.02(c)(ii)</t>
  </si>
  <si>
    <t>M460.02(c)(iii)</t>
  </si>
  <si>
    <t>M460.02(d)</t>
  </si>
  <si>
    <t>M460.02(e)</t>
  </si>
  <si>
    <t>M460.02(f)</t>
  </si>
  <si>
    <t>M460.03</t>
  </si>
  <si>
    <t>Hot-melt plastic road-marking material (particulars stated):</t>
  </si>
  <si>
    <t>M460.03(a)</t>
  </si>
  <si>
    <t>M460.03(a)(i)</t>
  </si>
  <si>
    <t>M460.03(a)(ii)</t>
  </si>
  <si>
    <t>M460.03(a)(iii)</t>
  </si>
  <si>
    <t>M460.03(a)(iv)</t>
  </si>
  <si>
    <t>M460.03(a)(v)</t>
  </si>
  <si>
    <t>M460.03(b)</t>
  </si>
  <si>
    <t>M460.03(b)(i)</t>
  </si>
  <si>
    <t>M460.03(b))ii)</t>
  </si>
  <si>
    <t>M460.03(b)(iii)</t>
  </si>
  <si>
    <t>M460.03(c)</t>
  </si>
  <si>
    <t>M460.03(c)(i)</t>
  </si>
  <si>
    <t>M460.03(c)(ii)</t>
  </si>
  <si>
    <t>M460.03(c)(iii)</t>
  </si>
  <si>
    <t>M460.03(d)</t>
  </si>
  <si>
    <t>M460.03(e)</t>
  </si>
  <si>
    <t>M460.03(f)</t>
  </si>
  <si>
    <t>M460.04</t>
  </si>
  <si>
    <t>Setting out and pre-marking the lines (excluding traffic- island markings, lettering and symbols)</t>
  </si>
  <si>
    <t>M460.05</t>
  </si>
  <si>
    <t>Removal of existing, temporary or permanent road markings by:</t>
  </si>
  <si>
    <t>M460.05(a)</t>
  </si>
  <si>
    <t>Sandblasting</t>
  </si>
  <si>
    <t>M460.05(b)</t>
  </si>
  <si>
    <t>Overpainting as temporary measure</t>
  </si>
  <si>
    <t>M460.06</t>
  </si>
  <si>
    <t>Provisional sum for road markings:</t>
  </si>
  <si>
    <t>M460.06(a)</t>
  </si>
  <si>
    <t>M460.06(a)(i)</t>
  </si>
  <si>
    <t>Road marking by Specialist Service Provider</t>
  </si>
  <si>
    <t>M460.06(b)</t>
  </si>
  <si>
    <t>The Contractor's overhead charges and profit in respect of sub-item M460.06(a)</t>
  </si>
  <si>
    <t>M460.07</t>
  </si>
  <si>
    <t>Establishment of a road marking team on any section of the project roads</t>
  </si>
  <si>
    <t>M4700: MAINTENANCE OF LAY-BYES AND REST AREAS</t>
  </si>
  <si>
    <t>M470.01</t>
  </si>
  <si>
    <t>Maintenance of lay-byes and rest areas</t>
  </si>
  <si>
    <t>M470.01(a)</t>
  </si>
  <si>
    <t>M470.01(a)(i)</t>
  </si>
  <si>
    <t>Maintenance of Lay-byes and rest areas</t>
  </si>
  <si>
    <t>month</t>
  </si>
  <si>
    <t>M470.01(b)</t>
  </si>
  <si>
    <t>The Contractor's overhead charges and profit in respect of sub-item M470.01(a)</t>
  </si>
  <si>
    <t>M470.02</t>
  </si>
  <si>
    <t>Repairs to structures at lay-byes and rest areas</t>
  </si>
  <si>
    <t>M470.02(a)</t>
  </si>
  <si>
    <t>Concrete (Class 25/19)</t>
  </si>
  <si>
    <t>M470.02(b)</t>
  </si>
  <si>
    <t>M470.02(c)</t>
  </si>
  <si>
    <t>M470.02(d)</t>
  </si>
  <si>
    <t>Painting</t>
  </si>
  <si>
    <t>M4800: ELECTRICAL FACILITIES</t>
  </si>
  <si>
    <t>M480.01</t>
  </si>
  <si>
    <t>Installation of electrical facilities</t>
  </si>
  <si>
    <t>M480.01(a)</t>
  </si>
  <si>
    <t>M480.01(b)</t>
  </si>
  <si>
    <t>Handling cost and profit in respect of sub-item M480.01(a)</t>
  </si>
  <si>
    <t>M480.02</t>
  </si>
  <si>
    <t>Maintenance of electrical facilities</t>
  </si>
  <si>
    <t>M480.02(a)</t>
  </si>
  <si>
    <t>M480.02(b)</t>
  </si>
  <si>
    <t>Handling cost and profit in respect of sub-item M480.02(a)</t>
  </si>
  <si>
    <t>M480.03</t>
  </si>
  <si>
    <t>Security for Street Lighting</t>
  </si>
  <si>
    <t>M480.03(a)</t>
  </si>
  <si>
    <t>M480.03(b)</t>
  </si>
  <si>
    <t>Handling cost and profit in respect of sub-item M480.03(a)</t>
  </si>
  <si>
    <t>M5100: GENERAL EROSION PROTECTION</t>
  </si>
  <si>
    <t>M510.01</t>
  </si>
  <si>
    <t>Stone pitching</t>
  </si>
  <si>
    <t>M510.01(a)</t>
  </si>
  <si>
    <t>Plain pitching</t>
  </si>
  <si>
    <t>M510.01(a)(i)</t>
  </si>
  <si>
    <t>Method 1</t>
  </si>
  <si>
    <t>M510.01(a)(ii)</t>
  </si>
  <si>
    <t>Method 2</t>
  </si>
  <si>
    <t>M510.01(b)</t>
  </si>
  <si>
    <t>Grouted pitching</t>
  </si>
  <si>
    <t>M510.01(c)</t>
  </si>
  <si>
    <t>Wired-and-grouted pitching</t>
  </si>
  <si>
    <t>M510.01(d)</t>
  </si>
  <si>
    <t>Grouted pitching on a concrete bed (total thickness indicated)</t>
  </si>
  <si>
    <t>M510.01(e)</t>
  </si>
  <si>
    <t xml:space="preserve">Synthetic-fiber filter fabric </t>
  </si>
  <si>
    <t>M510.02</t>
  </si>
  <si>
    <t>Riprap</t>
  </si>
  <si>
    <t>M510.02(a)</t>
  </si>
  <si>
    <t>Packed riprap (critical mass of stone indicated)</t>
  </si>
  <si>
    <t>M510.02(b)</t>
  </si>
  <si>
    <t>Dumped riprap (critical mass of stone indicated)</t>
  </si>
  <si>
    <t>M510.02(c)</t>
  </si>
  <si>
    <t>Filter backing</t>
  </si>
  <si>
    <t>M510.02(c)(i)</t>
  </si>
  <si>
    <t>Crushed stone</t>
  </si>
  <si>
    <t>M510.02(c)(ii)</t>
  </si>
  <si>
    <t>Filter sand</t>
  </si>
  <si>
    <t>M510.02(d)</t>
  </si>
  <si>
    <t>Synthetic-fibre filter fabric (type, class and grade stated)</t>
  </si>
  <si>
    <t>M510.03</t>
  </si>
  <si>
    <t>Stone masonry walls</t>
  </si>
  <si>
    <t>M510.03(a)</t>
  </si>
  <si>
    <t>Plain packed stone</t>
  </si>
  <si>
    <t>M510.03(b)</t>
  </si>
  <si>
    <t>Cement-mortared stone walls</t>
  </si>
  <si>
    <t>M510.04</t>
  </si>
  <si>
    <t>Concrete pitching and block paving</t>
  </si>
  <si>
    <t>M510.04(a)</t>
  </si>
  <si>
    <t>Cast in situ concrete paving (Class of concrete and thickness of pitching indicated)</t>
  </si>
  <si>
    <t>M510.04(b)</t>
  </si>
  <si>
    <t>Segmented block paving (type and thickness indicated)</t>
  </si>
  <si>
    <t>M510.04(c)</t>
  </si>
  <si>
    <t>Prefabricated concrete grass blocks</t>
  </si>
  <si>
    <t>M510.04(d)</t>
  </si>
  <si>
    <t>Prefabricated concrete paving blocks for sidewalk pavement (thickness indicated)</t>
  </si>
  <si>
    <t>M510.05</t>
  </si>
  <si>
    <t>Concrete edge beams</t>
  </si>
  <si>
    <t>M510.06</t>
  </si>
  <si>
    <t>Foundations trenches</t>
  </si>
  <si>
    <t>M510.06(a)</t>
  </si>
  <si>
    <t>Excavation of foundation trenches</t>
  </si>
  <si>
    <t>M510.06(b)</t>
  </si>
  <si>
    <t>Concrete foundation</t>
  </si>
  <si>
    <t>M510.07</t>
  </si>
  <si>
    <t>Provision of vegetation destroyer and ant poison</t>
  </si>
  <si>
    <t>M510.07(a)</t>
  </si>
  <si>
    <t>Herbicide</t>
  </si>
  <si>
    <t>M510.07(a)(i)</t>
  </si>
  <si>
    <t>Selective (specify name)</t>
  </si>
  <si>
    <t>M510.07(a)(ii)</t>
  </si>
  <si>
    <t>Non selective (specify name)</t>
  </si>
  <si>
    <t>M510.07(b)</t>
  </si>
  <si>
    <t>Ant poison</t>
  </si>
  <si>
    <t>M510.07(b)(i)</t>
  </si>
  <si>
    <t>Specify brand name</t>
  </si>
  <si>
    <t>M510.08</t>
  </si>
  <si>
    <t>Precast concrete block retaining walls</t>
  </si>
  <si>
    <t>M510.08(a)</t>
  </si>
  <si>
    <t>M510.08(a)(i)</t>
  </si>
  <si>
    <t>M510.08(b)</t>
  </si>
  <si>
    <t>Handling cost and profit in respect of sub-item M510.08(a)</t>
  </si>
  <si>
    <t>M510.09</t>
  </si>
  <si>
    <t>Biodegradable fabric</t>
  </si>
  <si>
    <t>M510.09(a)</t>
  </si>
  <si>
    <t>Biodegradable woven fabric, jute yarn</t>
  </si>
  <si>
    <t>M510.09(a)(i)</t>
  </si>
  <si>
    <t>M510.09(b)</t>
  </si>
  <si>
    <t>Handling cost and profit in respect of sub-item M510.09(a)</t>
  </si>
  <si>
    <t>M510.10</t>
  </si>
  <si>
    <t>Supply and installation of biodegradable erosion control (Soil saver or similar)</t>
  </si>
  <si>
    <t>M5200: GABION PROTECTION</t>
  </si>
  <si>
    <t>M520.01</t>
  </si>
  <si>
    <t>Foundation trench excavation and backfilling</t>
  </si>
  <si>
    <t>M520.01(a)</t>
  </si>
  <si>
    <t>In solid rock (material which requires blasting)</t>
  </si>
  <si>
    <t>M520.01(b)</t>
  </si>
  <si>
    <t>In all other classes of material</t>
  </si>
  <si>
    <t>M520.02</t>
  </si>
  <si>
    <t>Surface preparation for bedding the gabions</t>
  </si>
  <si>
    <t>M520.03</t>
  </si>
  <si>
    <t>Gabions</t>
  </si>
  <si>
    <t>M520.03(a)</t>
  </si>
  <si>
    <t>Gabion baskets  (size of basket and mesh indicated)</t>
  </si>
  <si>
    <t>M520.03(a)(i)</t>
  </si>
  <si>
    <t>2m x 1m x 1m, mesh 80 x 100mm, 2.7mm diameter wire</t>
  </si>
  <si>
    <t>M520.03(a)(ii)</t>
  </si>
  <si>
    <t>2m x 1m x 0,5m, mesh 80 x 100mm, 2.7mm diameter wire</t>
  </si>
  <si>
    <t>M520.03(a)(iii)</t>
  </si>
  <si>
    <t>M520.03(b)</t>
  </si>
  <si>
    <t>Gabion mattresses (depth of mattress, mess size and diaphragm spacing indicated)</t>
  </si>
  <si>
    <t>M520,03(b)(i)</t>
  </si>
  <si>
    <t>6m x 2m x 0.2m, mesh 80 x 100mm, 2.5mm diameter wire</t>
  </si>
  <si>
    <t>M520,03(b)(ii)</t>
  </si>
  <si>
    <t>M520.04</t>
  </si>
  <si>
    <t>Extra over item M520.03 for supplying gabions with PVC-coated wire</t>
  </si>
  <si>
    <t>M520.05</t>
  </si>
  <si>
    <t>Filter fabric (type and grade indicated)</t>
  </si>
  <si>
    <t>M6100:  GENERAL AND SHOULDER MOW</t>
  </si>
  <si>
    <t>M610.01</t>
  </si>
  <si>
    <t>Initial general mow - non performance based</t>
  </si>
  <si>
    <t>M610.01(a)</t>
  </si>
  <si>
    <t>M610.01(a)(i)</t>
  </si>
  <si>
    <t>M610.01(a)(ii)</t>
  </si>
  <si>
    <t>M610.01(a)(iii)</t>
  </si>
  <si>
    <t>M610.01(a)(iv)</t>
  </si>
  <si>
    <t>M610.01(a)(v)</t>
  </si>
  <si>
    <t>M610.01(a)(vi)</t>
  </si>
  <si>
    <t>M610.01(b)</t>
  </si>
  <si>
    <t>M610.01(b)(i)</t>
  </si>
  <si>
    <t>M610.01(b)(ii)</t>
  </si>
  <si>
    <t>M610.01(b)(iii)</t>
  </si>
  <si>
    <t>M610.01(b)(iv)</t>
  </si>
  <si>
    <t>M610.01(b)(v)</t>
  </si>
  <si>
    <t>M610.01(b)(vi)</t>
  </si>
  <si>
    <t>M610.02</t>
  </si>
  <si>
    <t>Initial general mow - performance based</t>
  </si>
  <si>
    <t>M610.02(a)</t>
  </si>
  <si>
    <t>M610.02(a)(i)</t>
  </si>
  <si>
    <t>M610.02(a)(ii)</t>
  </si>
  <si>
    <t>M610.02(a)(iii)</t>
  </si>
  <si>
    <t>M610.02(a)(iv)</t>
  </si>
  <si>
    <t>M610.02(a)(v)</t>
  </si>
  <si>
    <t>M610.02(a)(vi)</t>
  </si>
  <si>
    <t>M610.02(b)</t>
  </si>
  <si>
    <t>M610.02(b)(i)</t>
  </si>
  <si>
    <t>M610.02(b)(ii)</t>
  </si>
  <si>
    <t>M610.02(b)(iii)</t>
  </si>
  <si>
    <t>M610.02(b)(iv)</t>
  </si>
  <si>
    <t>M610.02(b)(v)</t>
  </si>
  <si>
    <t>M610.02(b)(vi)</t>
  </si>
  <si>
    <t>M610.03</t>
  </si>
  <si>
    <t>General mowing ( non-performance based)</t>
  </si>
  <si>
    <t>M610.03(a)</t>
  </si>
  <si>
    <t>M610.03(a)(i)</t>
  </si>
  <si>
    <t>M610.03(a)(ii)</t>
  </si>
  <si>
    <t>M610.03(a)(iii)</t>
  </si>
  <si>
    <t>M610.03(a)(iv)</t>
  </si>
  <si>
    <t>M610.03(a)(v)</t>
  </si>
  <si>
    <t>M610.03(a)(vi)</t>
  </si>
  <si>
    <t>M610.03(b)</t>
  </si>
  <si>
    <t>M610.03(b)(i)</t>
  </si>
  <si>
    <t>M610.03(b)(ii)</t>
  </si>
  <si>
    <t>M610.03(b)(iii)</t>
  </si>
  <si>
    <t>M610.03(b)(iv)</t>
  </si>
  <si>
    <t>M610.03(b)(v)</t>
  </si>
  <si>
    <t>M610.03(b)(vi)</t>
  </si>
  <si>
    <t>M610.04</t>
  </si>
  <si>
    <t>General mow - performance based</t>
  </si>
  <si>
    <t>M610.04(a)</t>
  </si>
  <si>
    <t>M610.04(a)(i)</t>
  </si>
  <si>
    <t>M610.04(a)(ii)</t>
  </si>
  <si>
    <t>M610.04(a)(iii)</t>
  </si>
  <si>
    <t>M610.04(a)(iv)</t>
  </si>
  <si>
    <t>M610.04(a)(v)</t>
  </si>
  <si>
    <t>M610.04(a)(vi)</t>
  </si>
  <si>
    <t>M610.04(b)</t>
  </si>
  <si>
    <t>M610.04(b)(i)</t>
  </si>
  <si>
    <t>M610.04(b)(ii)</t>
  </si>
  <si>
    <t>M610.04(b)(iii)</t>
  </si>
  <si>
    <t>M610.04(b)(iv)</t>
  </si>
  <si>
    <t>M610.04(b)(v)</t>
  </si>
  <si>
    <t>M610.04(b)(vi)</t>
  </si>
  <si>
    <t>M610.04(c)</t>
  </si>
  <si>
    <t xml:space="preserve">Grass cutting 5km sections </t>
  </si>
  <si>
    <t>M610.05</t>
  </si>
  <si>
    <t>Initial shoulder mow - non -performance based</t>
  </si>
  <si>
    <t>M610.05(a)</t>
  </si>
  <si>
    <t>M610.05(a)(i)</t>
  </si>
  <si>
    <t>M610.05(a)(ii)</t>
  </si>
  <si>
    <t>M610.05(a)(iii)</t>
  </si>
  <si>
    <t>M610.05(a)(iv)</t>
  </si>
  <si>
    <t>M610.05(a)(v)</t>
  </si>
  <si>
    <t>M610.05(a)(vi)</t>
  </si>
  <si>
    <t>610.05(b)</t>
  </si>
  <si>
    <t>M610.05(b)(i)</t>
  </si>
  <si>
    <t>M610.05(b)(ii)</t>
  </si>
  <si>
    <t>M610.05(b)(iii)</t>
  </si>
  <si>
    <t>M610.05(b)(iv)</t>
  </si>
  <si>
    <t>M610.05(b)(v)</t>
  </si>
  <si>
    <t>M610.05(b)(vi)</t>
  </si>
  <si>
    <t>M610.06</t>
  </si>
  <si>
    <t>Initial shoulder mow - performance based</t>
  </si>
  <si>
    <t>M610.06(a)</t>
  </si>
  <si>
    <t>M610.06(a)(i)</t>
  </si>
  <si>
    <t>M610.06(a)(ii)</t>
  </si>
  <si>
    <t>M610.06(a)(iii)</t>
  </si>
  <si>
    <t>M610.06(a)(iv)</t>
  </si>
  <si>
    <t>M610.06(a)(v)</t>
  </si>
  <si>
    <t>M610.06(a)(vi)</t>
  </si>
  <si>
    <t>M610.06(b)</t>
  </si>
  <si>
    <t>M610.06(b)(i)</t>
  </si>
  <si>
    <t>M610.06(b)(ii)</t>
  </si>
  <si>
    <t>M610.06(b)(iii)</t>
  </si>
  <si>
    <t>M610.06(b)(iv)</t>
  </si>
  <si>
    <t>M610.06(b)(v)</t>
  </si>
  <si>
    <t>M610.06(b)(vi)</t>
  </si>
  <si>
    <t>M610.07</t>
  </si>
  <si>
    <t>Shoulder mow - non-performance based</t>
  </si>
  <si>
    <t>M610.07(a)</t>
  </si>
  <si>
    <t>M610.07(a)(i)</t>
  </si>
  <si>
    <t>M610.07(a)(ii)</t>
  </si>
  <si>
    <t>M610.07(a)(iii)</t>
  </si>
  <si>
    <t>M610.07(a)(iv)</t>
  </si>
  <si>
    <t>M610.07(a)(v)</t>
  </si>
  <si>
    <t>M610.07(a)(vi)</t>
  </si>
  <si>
    <t>M610.07(b)</t>
  </si>
  <si>
    <t>M610.07(b)(i)</t>
  </si>
  <si>
    <t>M610.07(b)(ii)</t>
  </si>
  <si>
    <t>M610.07(b)(iii)</t>
  </si>
  <si>
    <t>M610.07(b)(iv)</t>
  </si>
  <si>
    <t>M610.07(b)(v)</t>
  </si>
  <si>
    <t>M610.07(b)(vi)</t>
  </si>
  <si>
    <t>M610.08</t>
  </si>
  <si>
    <t>Shoulder mow - performance based</t>
  </si>
  <si>
    <t>M610.08(a)</t>
  </si>
  <si>
    <t>M610.08(a)(i)</t>
  </si>
  <si>
    <t>M610.08(a)(ii)</t>
  </si>
  <si>
    <t>M610.08(a)(iii)</t>
  </si>
  <si>
    <t>M610.08(a)(iv)</t>
  </si>
  <si>
    <t>M610.08(a)(v)</t>
  </si>
  <si>
    <t>M610.08(a)(vi)</t>
  </si>
  <si>
    <t>M610.08(b)</t>
  </si>
  <si>
    <t>M610.08(b)(i)</t>
  </si>
  <si>
    <t>M610.08(b)(ii)</t>
  </si>
  <si>
    <t>M610.08(b)(iii)</t>
  </si>
  <si>
    <t>M610.08(b)(iv)</t>
  </si>
  <si>
    <t>M610.08(b)(v)</t>
  </si>
  <si>
    <t>M610.08(b)(vi)</t>
  </si>
  <si>
    <t>M610.08 ( c)</t>
  </si>
  <si>
    <t>M610.08 ( c)(i)</t>
  </si>
  <si>
    <t>Rate Only</t>
  </si>
  <si>
    <t>M610.08 ( c)(ii)</t>
  </si>
  <si>
    <t>M610.08 ( c)(iii)</t>
  </si>
  <si>
    <t>M610.08 ( c)(iv)</t>
  </si>
  <si>
    <t>M610.08 ( c)(v)</t>
  </si>
  <si>
    <t>M610.08 ( c)(vi)</t>
  </si>
  <si>
    <t>M610.08 (d)</t>
  </si>
  <si>
    <t>M610.08 (d)(i)</t>
  </si>
  <si>
    <t>M610.08 (d)(ii)</t>
  </si>
  <si>
    <t>M610.08 (ddc)(iii)</t>
  </si>
  <si>
    <t>M610.08 (d)(iv)</t>
  </si>
  <si>
    <t>M610.08 (d)(v)</t>
  </si>
  <si>
    <t>M610.08 (d)(vi)</t>
  </si>
  <si>
    <t>M611.01</t>
  </si>
  <si>
    <t>Mowing of designated and additional areas- non-performance based</t>
  </si>
  <si>
    <t>M611.01(a)</t>
  </si>
  <si>
    <t>M611.01(a)(i)</t>
  </si>
  <si>
    <t>M611.01(a)(ii)</t>
  </si>
  <si>
    <t>M611.01(a)(iii)</t>
  </si>
  <si>
    <t>M611.01(a)(iv)</t>
  </si>
  <si>
    <t>M611.01(a)(v)</t>
  </si>
  <si>
    <t>M611.01(a)(vi)</t>
  </si>
  <si>
    <t>M611.01(a)(vii)</t>
  </si>
  <si>
    <t>Sight triangles at intersections, road signs, guardrails and marker boards</t>
  </si>
  <si>
    <t>M611.01(b)</t>
  </si>
  <si>
    <t>M611.01(b)(i)</t>
  </si>
  <si>
    <t>M611.01(b)(ii)</t>
  </si>
  <si>
    <t>M611.01(b)(iii)</t>
  </si>
  <si>
    <t>M611.01(b)(iv)</t>
  </si>
  <si>
    <t>M611.01(b)(v)</t>
  </si>
  <si>
    <t>M611.01(b)(vi)</t>
  </si>
  <si>
    <t>M611.01(b)(vii)</t>
  </si>
  <si>
    <t>M611.02</t>
  </si>
  <si>
    <t>Mowing of designated areas - performance based</t>
  </si>
  <si>
    <t>M611.02(a)</t>
  </si>
  <si>
    <t>M611.02(a)(i)</t>
  </si>
  <si>
    <t>M611.02(a)(ii)</t>
  </si>
  <si>
    <t>M611.02(a)(iii)</t>
  </si>
  <si>
    <t>M611.02(a)(iv)</t>
  </si>
  <si>
    <t>M611.02(a)(v)</t>
  </si>
  <si>
    <t>M611.02(a)(vi)</t>
  </si>
  <si>
    <t>M611.02(b)</t>
  </si>
  <si>
    <t>M611.02(b)(i)</t>
  </si>
  <si>
    <t>M611.02(b)(ii)</t>
  </si>
  <si>
    <t>M611.02(b)(iii)</t>
  </si>
  <si>
    <t>M611.02(b)(iv)</t>
  </si>
  <si>
    <t>M611.02(b)(v)</t>
  </si>
  <si>
    <t>M611.02(b)(vi)</t>
  </si>
  <si>
    <t>M611.02(b)(vii)</t>
  </si>
  <si>
    <t>In rural areas - 5m wide</t>
  </si>
  <si>
    <t>M611.02(b)(viii)</t>
  </si>
  <si>
    <t>1m cut either side of guard rails</t>
  </si>
  <si>
    <t>M611.03</t>
  </si>
  <si>
    <t>Mowing of additional areas</t>
  </si>
  <si>
    <t>M611.03(a)</t>
  </si>
  <si>
    <t>Ad-hoc areas</t>
  </si>
  <si>
    <t>M611.03(b)</t>
  </si>
  <si>
    <t>Rest Areas</t>
  </si>
  <si>
    <t>ha</t>
  </si>
  <si>
    <t>M611.03(c)</t>
  </si>
  <si>
    <t>Fence line</t>
  </si>
  <si>
    <t>M611.03(c)(i)</t>
  </si>
  <si>
    <t>1,0m wide</t>
  </si>
  <si>
    <t>M611.03(c)(ii)</t>
  </si>
  <si>
    <t>5,0m wide</t>
  </si>
  <si>
    <t>M611.03(c)(iii)</t>
  </si>
  <si>
    <t>3,0m wide</t>
  </si>
  <si>
    <t>M611.03(d)</t>
  </si>
  <si>
    <t>1,0m wide either side of concrete drains</t>
  </si>
  <si>
    <t>M611.03(e)</t>
  </si>
  <si>
    <t>Guardrails</t>
  </si>
  <si>
    <t>M611.03(f)</t>
  </si>
  <si>
    <t>M611.03(f)(i)</t>
  </si>
  <si>
    <t>M611.03(f)(ii)</t>
  </si>
  <si>
    <t>M611.03(f)(iii)</t>
  </si>
  <si>
    <t>M611.04</t>
  </si>
  <si>
    <t>Provision of 500liter fire fighters during mowing operations</t>
  </si>
  <si>
    <t>M6200: CHEMICAL CONTROL OF VEGETATION AND ERADICATION OF UNDESIRABLE VEGETATION</t>
  </si>
  <si>
    <t>M620.01</t>
  </si>
  <si>
    <t xml:space="preserve">Annual chemical eradication of undesirable vegetation </t>
  </si>
  <si>
    <t>M620.01(a)</t>
  </si>
  <si>
    <t>Reserve with dual carriageway (State section and km distance incl. Interchanges)</t>
  </si>
  <si>
    <t>M620.01(a)(i)</t>
  </si>
  <si>
    <t>M620.01(a)(ii)</t>
  </si>
  <si>
    <t>M620.01(a)(iii)</t>
  </si>
  <si>
    <t>M620.01(a)(iv)</t>
  </si>
  <si>
    <t>M620.01(a)(v)</t>
  </si>
  <si>
    <t>M620.01(a)(vi)</t>
  </si>
  <si>
    <t>M620.01(b)</t>
  </si>
  <si>
    <t>Reserve with single carriageway (State section and km distance incl. Interchanges)</t>
  </si>
  <si>
    <t>M620.01(b)(i)</t>
  </si>
  <si>
    <t>M620.01(b)(ii)</t>
  </si>
  <si>
    <t>M620.01(b)(iii)</t>
  </si>
  <si>
    <t>M620.01(b)(iv)</t>
  </si>
  <si>
    <t>M620.01(b)(v)</t>
  </si>
  <si>
    <t>M620.01(b)(vi)</t>
  </si>
  <si>
    <t>M620.01(c)</t>
  </si>
  <si>
    <t>Chemical eradication of undesirable vegetation</t>
  </si>
  <si>
    <t>M620.01(c)(i)</t>
  </si>
  <si>
    <t>M620.01(d)</t>
  </si>
  <si>
    <t>The Contractor's overhead charges and profit in respect of sub-item M620.01(a) and (b)</t>
  </si>
  <si>
    <t>M620.02</t>
  </si>
  <si>
    <t>Additional chemical eradication of undesirable vegetation and  control of vegetation growth on instruction from the Engineer</t>
  </si>
  <si>
    <t>M620.02(a)</t>
  </si>
  <si>
    <t>Isolated areas</t>
  </si>
  <si>
    <t>M620.02(b)</t>
  </si>
  <si>
    <t>Dense areas (areas more than 20% infested)</t>
  </si>
  <si>
    <t>M620.02(c)</t>
  </si>
  <si>
    <t>Shoulder weedspray</t>
  </si>
  <si>
    <t>M620.02(d)</t>
  </si>
  <si>
    <t>Extra over sub-item M620.02 (c) under guardrails</t>
  </si>
  <si>
    <t>M620.02(e)</t>
  </si>
  <si>
    <t>Between road reserve fence and neighbouring solid wall</t>
  </si>
  <si>
    <t>M620.02(f)</t>
  </si>
  <si>
    <t>Around road signs, marker boards and traffic counting stations</t>
  </si>
  <si>
    <t>M620.02(f)(i)</t>
  </si>
  <si>
    <t>Road reserve with dual carriageway(State section and km distance incl. Interchanges)</t>
  </si>
  <si>
    <t>M620.02(f)(i)(1)</t>
  </si>
  <si>
    <t>(State section and km distance incl. Interchanges)</t>
  </si>
  <si>
    <t>M620.02(f)(i)(2)</t>
  </si>
  <si>
    <t>M620.02(f)(i)(3)</t>
  </si>
  <si>
    <t>M620.02(f)(i)(4)</t>
  </si>
  <si>
    <t>M620.02(f)(ii)</t>
  </si>
  <si>
    <t>Road reserve with single carriageway(State section and km distance incl. Interchanges)</t>
  </si>
  <si>
    <t>M620.02(f)(ii)(1)</t>
  </si>
  <si>
    <t>M620.02(f)(ii)(2)</t>
  </si>
  <si>
    <t>M620.02(f)(ii)(3)</t>
  </si>
  <si>
    <t>M620.02(f)(ii)(4)</t>
  </si>
  <si>
    <t>M620.02(g)</t>
  </si>
  <si>
    <t>Openings, cracks and jointson concrete channels, lay-byes and block paved areas, and joints between the road pavement and concrete channels</t>
  </si>
  <si>
    <t>M620.02(g)(i)</t>
  </si>
  <si>
    <t>M620.02(g)(i)1</t>
  </si>
  <si>
    <t>M620.02(g)(i)2</t>
  </si>
  <si>
    <t>M620.02(g)(i)3</t>
  </si>
  <si>
    <t>M620.02(g)(i)4</t>
  </si>
  <si>
    <t>M620.02(g)(ii)</t>
  </si>
  <si>
    <t>M620.02(g)(ii)1</t>
  </si>
  <si>
    <t>M620.02(g)(ii)2</t>
  </si>
  <si>
    <t>M620.02(g)(ii)3</t>
  </si>
  <si>
    <t>M620.02(g)(ii)4</t>
  </si>
  <si>
    <t>M620.03</t>
  </si>
  <si>
    <t>Ad-hoc chemical control of declared vegetation and eradication of undesirable vegetation around marker boards, road signs and guardrails</t>
  </si>
  <si>
    <t>M620.03(a)</t>
  </si>
  <si>
    <t>M620.03(a)(i)</t>
  </si>
  <si>
    <t>M620.03(a)(ii)</t>
  </si>
  <si>
    <t>M620.03(a)(iii)</t>
  </si>
  <si>
    <t>M620.03(a)(iv)</t>
  </si>
  <si>
    <t>M620.03(a)(v)</t>
  </si>
  <si>
    <t>M620.03(a)(vi)</t>
  </si>
  <si>
    <t>M620.03(b)</t>
  </si>
  <si>
    <t>M620.03(b)(i)</t>
  </si>
  <si>
    <t>M620.03(b)(ii)</t>
  </si>
  <si>
    <t>M620.03(b)(iii)</t>
  </si>
  <si>
    <t>M620.03(b)(iv)</t>
  </si>
  <si>
    <t>M620.03(b)(v)</t>
  </si>
  <si>
    <t>M620.03(b)(vi)</t>
  </si>
  <si>
    <t>M6300: REMOVAL OF UNDESIRABLE VEGETATION: PHYSICAL ERADICATION</t>
  </si>
  <si>
    <t>M630.01</t>
  </si>
  <si>
    <t>Eradication of undesired vegetation</t>
  </si>
  <si>
    <t>M630.01(a)</t>
  </si>
  <si>
    <t xml:space="preserve">Initial eradication </t>
  </si>
  <si>
    <t>M630.01(a)(i)</t>
  </si>
  <si>
    <t>Undesirable vegetation and trees with a girth of 0 to 150mm (specify section and km distance incl interchanges)</t>
  </si>
  <si>
    <t>M630.01(a)(i)(1)</t>
  </si>
  <si>
    <t>M630.01(a)(i)(2)</t>
  </si>
  <si>
    <t>M630.01(a)(i)(3)</t>
  </si>
  <si>
    <t>M630.01(a)(i)(4)</t>
  </si>
  <si>
    <t>M630.01(a)(i)(5)</t>
  </si>
  <si>
    <t>M630.01(a)(i)(6)</t>
  </si>
  <si>
    <t>M630.01(a)(ii)</t>
  </si>
  <si>
    <t>Trees with a girth of 151mm to 500mm (specify section and km distance incl interchanges)</t>
  </si>
  <si>
    <t>M630.01(b)</t>
  </si>
  <si>
    <t>Annual eradication</t>
  </si>
  <si>
    <t>M630.01(b)(i)</t>
  </si>
  <si>
    <t>M630.01(b)(ii)</t>
  </si>
  <si>
    <t>M630.01(b)(iii)</t>
  </si>
  <si>
    <t>M630.01(b)(iv)</t>
  </si>
  <si>
    <t>M630.01(b)(v)</t>
  </si>
  <si>
    <t>M630.01(b)(vi)</t>
  </si>
  <si>
    <t>M630.02</t>
  </si>
  <si>
    <t>Tree felling on instruction from the Engineer</t>
  </si>
  <si>
    <t>M630.02(a)</t>
  </si>
  <si>
    <t>Girth 151 mm to 500 mm</t>
  </si>
  <si>
    <t>M630.02(b)</t>
  </si>
  <si>
    <t>Girth 501 mm to 1 000 mm</t>
  </si>
  <si>
    <t>M630.02(c)</t>
  </si>
  <si>
    <t>Girth 1 001 mm to 2 000 mm</t>
  </si>
  <si>
    <t>M630.02(d)</t>
  </si>
  <si>
    <t>Girth 2 001 mm to 4 000 mm</t>
  </si>
  <si>
    <t>M630.02(e)</t>
  </si>
  <si>
    <t>Larger than 4 000 mm</t>
  </si>
  <si>
    <t>M630.03</t>
  </si>
  <si>
    <t>Burning of fire breaks per operation</t>
  </si>
  <si>
    <t>M630.03(a)</t>
  </si>
  <si>
    <t>5m wide fire breaks in median (State section and km distance incl. Intersections)</t>
  </si>
  <si>
    <t>M630.03(a)(i)</t>
  </si>
  <si>
    <t>M630.03(a)(ii)</t>
  </si>
  <si>
    <t>M630.03(a)(iii)</t>
  </si>
  <si>
    <t>M630.03(a)(iv)</t>
  </si>
  <si>
    <t>M630.03(a)(v)</t>
  </si>
  <si>
    <t>M630.03(a)(vi)</t>
  </si>
  <si>
    <t>M630.03(b)</t>
  </si>
  <si>
    <t>5m wide fire breaks from edge of road surface to road reserve fence (State section and km distance incl. Intersections)</t>
  </si>
  <si>
    <t>M630.03(b)(i)</t>
  </si>
  <si>
    <t>M630.03(b)(ii)</t>
  </si>
  <si>
    <t>M630.03(b)(iii)</t>
  </si>
  <si>
    <t>M630.03(b)(iv)</t>
  </si>
  <si>
    <t>M630.03(b)(v)</t>
  </si>
  <si>
    <t>M630.03(b)(vi)</t>
  </si>
  <si>
    <t>M630.03(c)</t>
  </si>
  <si>
    <t>5m wide fire breaks next to road reserve fence</t>
  </si>
  <si>
    <t>M630.04</t>
  </si>
  <si>
    <t>Additional eradiction of undesired vegetation  as instructed by the Engineer</t>
  </si>
  <si>
    <t>M630.05</t>
  </si>
  <si>
    <t>Removal of tree stumps</t>
  </si>
  <si>
    <t>M630.05(a)</t>
  </si>
  <si>
    <t>Grith 151mm to 500mm</t>
  </si>
  <si>
    <t>M630.05(b)</t>
  </si>
  <si>
    <t>Grith 501mm to 1000mm</t>
  </si>
  <si>
    <t>M630.05(c)</t>
  </si>
  <si>
    <t>Grith 1001mm to 2000mm</t>
  </si>
  <si>
    <t>M630.05(d)</t>
  </si>
  <si>
    <t>Grith 2001mm to 4000mm</t>
  </si>
  <si>
    <t>M630.05(e )</t>
  </si>
  <si>
    <t>Girth larger than 4 000 mm</t>
  </si>
  <si>
    <t>M6400: MAINTENANCE AND ESTABLISHMENT OF PLANTS, TREES AND SHRUBS</t>
  </si>
  <si>
    <t>M640.01</t>
  </si>
  <si>
    <t>Hoeing around trees, shrubs and hedges</t>
  </si>
  <si>
    <t>M640.01(a)</t>
  </si>
  <si>
    <t>Trees,shrubs and hedges up to 20 m apart</t>
  </si>
  <si>
    <t>M640.01(b)</t>
  </si>
  <si>
    <t>Trees,shrubs and hedges between 20 m and 100 m apart</t>
  </si>
  <si>
    <t>M640.01(c)</t>
  </si>
  <si>
    <t>Trees,shrubs and hedges exceeding 100 m apart</t>
  </si>
  <si>
    <t>M640.02</t>
  </si>
  <si>
    <t>Trimming of shrubs and hedges</t>
  </si>
  <si>
    <t>M640.02(a)</t>
  </si>
  <si>
    <t>Annual trimming of shrubs and hedges (State section and km distance incl. interchanges)</t>
  </si>
  <si>
    <t>M640.03</t>
  </si>
  <si>
    <t>Fertilising of established plants</t>
  </si>
  <si>
    <t>M640.04</t>
  </si>
  <si>
    <t>Preparing plant holes</t>
  </si>
  <si>
    <t>M640.04(a)</t>
  </si>
  <si>
    <t>Trees</t>
  </si>
  <si>
    <t>M640.04(b)</t>
  </si>
  <si>
    <t>Shrubs and hedge plants</t>
  </si>
  <si>
    <t>M640.05</t>
  </si>
  <si>
    <t>Supply of trees,shrubs and hedge plants</t>
  </si>
  <si>
    <t>M640.05(a)</t>
  </si>
  <si>
    <t>M640.05(a)(i)</t>
  </si>
  <si>
    <t>M640.05(b)</t>
  </si>
  <si>
    <t>The Contractor's overhead charges and profit in respect of sub-item M640.05(a)</t>
  </si>
  <si>
    <t>M640.06</t>
  </si>
  <si>
    <t>Watering of trees, shrubs  and grass</t>
  </si>
  <si>
    <t>kl</t>
  </si>
  <si>
    <t>M640.07</t>
  </si>
  <si>
    <t>Pruning of trees</t>
  </si>
  <si>
    <t>M640.07(a)</t>
  </si>
  <si>
    <t>Height of pruning up to 2m</t>
  </si>
  <si>
    <t>M640.07(b)</t>
  </si>
  <si>
    <t>Height of pruning exceeding 2m up to 5m</t>
  </si>
  <si>
    <t>M640.08</t>
  </si>
  <si>
    <t>Trimming of trees on instruction of the Engineer</t>
  </si>
  <si>
    <t>M6500: ESTABLISHMENT OF GRASS</t>
  </si>
  <si>
    <t>M650.01</t>
  </si>
  <si>
    <t>Trimming for grassing</t>
  </si>
  <si>
    <t>M650.01(a)</t>
  </si>
  <si>
    <t>Machine trimming</t>
  </si>
  <si>
    <t>M650.01(b)</t>
  </si>
  <si>
    <t>Hand trimming</t>
  </si>
  <si>
    <t>M650.02</t>
  </si>
  <si>
    <t>Loosening of topsoil</t>
  </si>
  <si>
    <t>M650.02(a)</t>
  </si>
  <si>
    <t>Ripping</t>
  </si>
  <si>
    <t>M650.02(b)</t>
  </si>
  <si>
    <t>Ploughing for loosening topsoil</t>
  </si>
  <si>
    <t>M650.03</t>
  </si>
  <si>
    <t>Topsoiling (placing)</t>
  </si>
  <si>
    <t>M650.03(a)</t>
  </si>
  <si>
    <t>Flat areas</t>
  </si>
  <si>
    <t>M650.03(b)</t>
  </si>
  <si>
    <t>Slopes</t>
  </si>
  <si>
    <t>M650.04</t>
  </si>
  <si>
    <t>Overhaul on topsoil</t>
  </si>
  <si>
    <t>M650.05</t>
  </si>
  <si>
    <t>Chemical fertiliser and/or soil improvement material for grassing (types indicated)</t>
  </si>
  <si>
    <t>M650.06</t>
  </si>
  <si>
    <t>Removal of existing vegetation from slopes before sodding</t>
  </si>
  <si>
    <t>M650.07</t>
  </si>
  <si>
    <t>Grassing</t>
  </si>
  <si>
    <t>M650.07(a)</t>
  </si>
  <si>
    <t>Grass runners (type of grass indicated)</t>
  </si>
  <si>
    <t>M650.07(b)</t>
  </si>
  <si>
    <t>Sodding</t>
  </si>
  <si>
    <t>M650.07(b)(i)</t>
  </si>
  <si>
    <t>Nursery sods (type of grass indicated)</t>
  </si>
  <si>
    <t>M650.07(b)(ii)</t>
  </si>
  <si>
    <t>Veld sods</t>
  </si>
  <si>
    <t>M650.07(c)</t>
  </si>
  <si>
    <t>Hydro seeding and hand sowing</t>
  </si>
  <si>
    <t>M650.07(c)(i)</t>
  </si>
  <si>
    <t>Providing an approved seed mixture for hydro seeding or hand sowing</t>
  </si>
  <si>
    <t>M650.07(c)(ii)</t>
  </si>
  <si>
    <t>Hydro seeding</t>
  </si>
  <si>
    <t>M650.07(c)(iii)</t>
  </si>
  <si>
    <t>Hand sowing (labour-intensive)</t>
  </si>
  <si>
    <t>M650.07(d)</t>
  </si>
  <si>
    <t>Grassing of areas on instruction of the Engineer</t>
  </si>
  <si>
    <t>M650.07(d)(i)</t>
  </si>
  <si>
    <t>M650.07(e)</t>
  </si>
  <si>
    <t>M7100: EMERGENCY STANDBY TEAM</t>
  </si>
  <si>
    <t>M710.01</t>
  </si>
  <si>
    <t xml:space="preserve">Emergency standby </t>
  </si>
  <si>
    <t>M710.01(a)</t>
  </si>
  <si>
    <t xml:space="preserve">Emergency team on standby </t>
  </si>
  <si>
    <t>M710.01(b)</t>
  </si>
  <si>
    <t xml:space="preserve">Emergency equipment on standby </t>
  </si>
  <si>
    <t>M710.01(c)</t>
  </si>
  <si>
    <t>Call out cost</t>
  </si>
  <si>
    <t>M710.02</t>
  </si>
  <si>
    <t>Emergency standby team</t>
  </si>
  <si>
    <t>M710.02(a)</t>
  </si>
  <si>
    <t>Vehicle, trailer and equipment</t>
  </si>
  <si>
    <t>M710.02(a)(i)</t>
  </si>
  <si>
    <t>M710.02(b)</t>
  </si>
  <si>
    <t>Personnel</t>
  </si>
  <si>
    <t>M710.02(c)</t>
  </si>
  <si>
    <t>Handling costs and profit in respect of subitem M710.01(a)</t>
  </si>
  <si>
    <t>M7200: ALL-EMERGENCY NORMALISATION</t>
  </si>
  <si>
    <t>M720.01</t>
  </si>
  <si>
    <t>All-emergency normalisation</t>
  </si>
  <si>
    <t>M720.01(a)</t>
  </si>
  <si>
    <t>Accident restoration</t>
  </si>
  <si>
    <t>M720.01(b)</t>
  </si>
  <si>
    <t>Clearing of spillages</t>
  </si>
  <si>
    <t>M720.01(c)</t>
  </si>
  <si>
    <t>Sheltering of animals</t>
  </si>
  <si>
    <t>M720.01(d)</t>
  </si>
  <si>
    <t>Fire fighting</t>
  </si>
  <si>
    <t>M720.01(e)</t>
  </si>
  <si>
    <t>Safeguarding of dangerous area</t>
  </si>
  <si>
    <t>M720.01(f)</t>
  </si>
  <si>
    <t>Accident restoration and clearing of spillages</t>
  </si>
  <si>
    <t>M720.02</t>
  </si>
  <si>
    <t>Procurement of materials</t>
  </si>
  <si>
    <t>M720.02(a)</t>
  </si>
  <si>
    <t>M720.02(a)(i)</t>
  </si>
  <si>
    <t>M720.02(b)</t>
  </si>
  <si>
    <t>The contractors overhead charges and profit in respect of sub-item M720.02(a)</t>
  </si>
  <si>
    <t>M8100: SMALL REPAIRS OF STRUCTURES</t>
  </si>
  <si>
    <t>M810.01</t>
  </si>
  <si>
    <t>Minor repairs to  structures</t>
  </si>
  <si>
    <t>M810.01(a)</t>
  </si>
  <si>
    <t>M810.01(a)(i)</t>
  </si>
  <si>
    <t>M810.01(b)</t>
  </si>
  <si>
    <t>The Contractor’s overhead charges and profit in respect of sub-item M810.01 (a)</t>
  </si>
  <si>
    <t>M810.02</t>
  </si>
  <si>
    <t>Painting of previously painted concrete structures with paint approved for concrete surfaces including all preparation of surfaces to be painted</t>
  </si>
  <si>
    <t>M810.02(a)</t>
  </si>
  <si>
    <t>Bridge and waterway structures</t>
  </si>
  <si>
    <t>M810.02(b)</t>
  </si>
  <si>
    <t>Any other concrete surfaces instructed by the Engineer</t>
  </si>
  <si>
    <t>M9100 : DAYWORKS SCHEDULE</t>
  </si>
  <si>
    <t>M910.01</t>
  </si>
  <si>
    <t>Labour during normal working hours</t>
  </si>
  <si>
    <t>M910.01(a)</t>
  </si>
  <si>
    <t>Unskilled</t>
  </si>
  <si>
    <t>M910.01(b)</t>
  </si>
  <si>
    <t>Semi-skilled</t>
  </si>
  <si>
    <t>M910.01(c)</t>
  </si>
  <si>
    <t>Skilled</t>
  </si>
  <si>
    <t>M910.01(d)</t>
  </si>
  <si>
    <t>Team Leader</t>
  </si>
  <si>
    <t>M910.01(e)</t>
  </si>
  <si>
    <t>Flagmen</t>
  </si>
  <si>
    <t>M910.01(f)</t>
  </si>
  <si>
    <t>Surveyor</t>
  </si>
  <si>
    <t>M910.01(g)</t>
  </si>
  <si>
    <t>Travel of surveyor</t>
  </si>
  <si>
    <t>M910.02(h)</t>
  </si>
  <si>
    <t>Ganger</t>
  </si>
  <si>
    <t>M910.02</t>
  </si>
  <si>
    <t>Labour outside normal working hours</t>
  </si>
  <si>
    <t>M910.02(a)</t>
  </si>
  <si>
    <t>Outside normal working hours and Saturdays</t>
  </si>
  <si>
    <t>M910.02(a)(i)</t>
  </si>
  <si>
    <t>M910.02(a)(ii)</t>
  </si>
  <si>
    <t>M910.02(a)(iii)</t>
  </si>
  <si>
    <t>M910.02(a)(iv)</t>
  </si>
  <si>
    <t>M910.02(a)(v)</t>
  </si>
  <si>
    <t>M910.02(b)</t>
  </si>
  <si>
    <t>Sundays and public holidays</t>
  </si>
  <si>
    <t>M910.02(b)(i)</t>
  </si>
  <si>
    <t>M910.02(b)(ii)</t>
  </si>
  <si>
    <t>M910.02(b)(iii)</t>
  </si>
  <si>
    <t>M910.02(b)(iv)</t>
  </si>
  <si>
    <t>M910.02(b)(v)</t>
  </si>
  <si>
    <t>M910.02(b)(vi)</t>
  </si>
  <si>
    <t>M910.03</t>
  </si>
  <si>
    <t xml:space="preserve">Transport and Equipment </t>
  </si>
  <si>
    <t>M910.03(a)</t>
  </si>
  <si>
    <t>Tipper Trucks</t>
  </si>
  <si>
    <t>M910.03(a)(i)</t>
  </si>
  <si>
    <t>3 to 5 ton capacity</t>
  </si>
  <si>
    <t>M910.03(a)(ii)</t>
  </si>
  <si>
    <t>More than 5 ton capacity</t>
  </si>
  <si>
    <t>M910.03(b)</t>
  </si>
  <si>
    <t>Loader (0,5 m3) bucket</t>
  </si>
  <si>
    <t>M910.03(c)</t>
  </si>
  <si>
    <t>Grader(CAT 140G or similar)</t>
  </si>
  <si>
    <t>M910.03(d)</t>
  </si>
  <si>
    <t>Compactor (Bomag BW 90)</t>
  </si>
  <si>
    <t>M910.03(e)</t>
  </si>
  <si>
    <t>Water truck (5 000 l)</t>
  </si>
  <si>
    <t>M910.03(f)</t>
  </si>
  <si>
    <t>Mechanical broom</t>
  </si>
  <si>
    <t>M910.03(g)</t>
  </si>
  <si>
    <t>Tractor-trailer combination (43 kW, 3 ton min.)</t>
  </si>
  <si>
    <t>M910.03(h)</t>
  </si>
  <si>
    <t>Suitable truck/bus for transporting labourers (specify size)</t>
  </si>
  <si>
    <t>M910.03(i)</t>
  </si>
  <si>
    <t>Safety vehicle for pre-marking purposes</t>
  </si>
  <si>
    <t>M910.03(j)</t>
  </si>
  <si>
    <t>Compressor (air) including hoses and tools (specify size)</t>
  </si>
  <si>
    <t>M910.03(k)</t>
  </si>
  <si>
    <t>Dewatering pump including generators and accessories (specify size)</t>
  </si>
  <si>
    <t>M910.03(l)</t>
  </si>
  <si>
    <t>Mobile electric welding sets and accessories (specify size)</t>
  </si>
  <si>
    <t>M910.03(m)</t>
  </si>
  <si>
    <t>Cutting torch with mobile electric &amp; oxy acetylene installation</t>
  </si>
  <si>
    <t>M910.03(n)</t>
  </si>
  <si>
    <t>Mobile concrete mixers (specify size)</t>
  </si>
  <si>
    <t>M910.03(o)</t>
  </si>
  <si>
    <t>Flat bed truck (specify size)</t>
  </si>
  <si>
    <t>M910.03(p)</t>
  </si>
  <si>
    <t>Light delivery vehicle (LDV)</t>
  </si>
  <si>
    <t>M910.03(q)</t>
  </si>
  <si>
    <t>Centremount cranes (specify size)</t>
  </si>
  <si>
    <t>M910.03(r)</t>
  </si>
  <si>
    <t>Portable generator set (6.5 KVa)</t>
  </si>
  <si>
    <t>M910.03(s)</t>
  </si>
  <si>
    <r>
      <t>Establishment of loader (bucket 0,5m</t>
    </r>
    <r>
      <rPr>
        <vertAlign val="superscript"/>
        <sz val="9"/>
        <rFont val="Arial"/>
        <family val="2"/>
      </rPr>
      <t>3</t>
    </r>
    <r>
      <rPr>
        <sz val="9"/>
        <rFont val="Arial"/>
        <family val="2"/>
      </rPr>
      <t>) to site</t>
    </r>
  </si>
  <si>
    <t>M910.03(t)</t>
  </si>
  <si>
    <t>Establishment of Grader (CAT 140 G or similar)</t>
  </si>
  <si>
    <t>M910.03(u)</t>
  </si>
  <si>
    <t>TLB</t>
  </si>
  <si>
    <t>M910.03(v)</t>
  </si>
  <si>
    <t>Bobcat</t>
  </si>
  <si>
    <t>M910.03(w)</t>
  </si>
  <si>
    <t>Low Bed</t>
  </si>
  <si>
    <t>M910.03(x)</t>
  </si>
  <si>
    <t>Flatbed truck 7 ton equipped with crane</t>
  </si>
  <si>
    <t>M910.03(aa)</t>
  </si>
  <si>
    <t>Establishment of equipment</t>
  </si>
  <si>
    <t>M910.03(aa)(i)</t>
  </si>
  <si>
    <t>Grader (16-20ton)</t>
  </si>
  <si>
    <t>M910.03(aa)(ii)</t>
  </si>
  <si>
    <t>Loader (8-10ton)</t>
  </si>
  <si>
    <t>M910.03(aa)(iii)</t>
  </si>
  <si>
    <t>Recycler &gt;2.4m</t>
  </si>
  <si>
    <t>M910.03(aa)(iv)</t>
  </si>
  <si>
    <t>Paver &gt;4m</t>
  </si>
  <si>
    <t>M910.03(aa)(v)</t>
  </si>
  <si>
    <t>Milling Machine</t>
  </si>
  <si>
    <t>M910.04</t>
  </si>
  <si>
    <t>M910.04(a)</t>
  </si>
  <si>
    <t>M910.04(a)(i)</t>
  </si>
  <si>
    <t>M910.04(b)</t>
  </si>
  <si>
    <t>The Contractor's overhead charges and profit in respect of sub-item M91.04 (a)</t>
  </si>
  <si>
    <t>M910.05</t>
  </si>
  <si>
    <t>Extra over item M910.03 for establishment, within 24 hours of</t>
  </si>
  <si>
    <t>M910.05(a)</t>
  </si>
  <si>
    <t>M910.05(a)(i)</t>
  </si>
  <si>
    <t>M910.05(a)(ii)</t>
  </si>
  <si>
    <t>M910.05(b)</t>
  </si>
  <si>
    <t>M910.05(c)</t>
  </si>
  <si>
    <t>M910.05(d)</t>
  </si>
  <si>
    <t>M910.05(e)</t>
  </si>
  <si>
    <t>M910.05(f)</t>
  </si>
  <si>
    <t>Low bed</t>
  </si>
  <si>
    <t>M910.05(g)</t>
  </si>
  <si>
    <t>M910.06</t>
  </si>
  <si>
    <t xml:space="preserve">Repairs to the road network </t>
  </si>
  <si>
    <t>M910.06(a)</t>
  </si>
  <si>
    <t>Repairs to the road network</t>
  </si>
  <si>
    <t>M910.06(a)(i)</t>
  </si>
  <si>
    <t>M910.06(b)</t>
  </si>
  <si>
    <t>The Contractor’s overhead charges and profit in respect of sub-item M910.06(a)</t>
  </si>
  <si>
    <t>M910.07</t>
  </si>
  <si>
    <t>Minor road infrastructure</t>
  </si>
  <si>
    <t>M910.07(a)</t>
  </si>
  <si>
    <t>Minor Infrastructure</t>
  </si>
  <si>
    <t>M910.07(a)(i)</t>
  </si>
  <si>
    <t>M910.07(b)</t>
  </si>
  <si>
    <t>The Contractors overhead charges and profit in respect of subitem M910.07(a)</t>
  </si>
  <si>
    <t>M910.08</t>
  </si>
  <si>
    <t>General minor work packages for 1CE to 3CE contractors.</t>
  </si>
  <si>
    <t>M910.08(a)</t>
  </si>
  <si>
    <t>M910.08(a)(i)</t>
  </si>
  <si>
    <t>M910.08(b)</t>
  </si>
  <si>
    <t>The Contractors overhead charges and profit in respect of subitem M910.08(a)</t>
  </si>
  <si>
    <t xml:space="preserve"> List of RRM Items - October 2016</t>
  </si>
  <si>
    <t>M020.07(b)(i)</t>
  </si>
  <si>
    <t>M020.07(c)(i)</t>
  </si>
  <si>
    <t>M020.07(d)(i)</t>
  </si>
  <si>
    <t>M020.07(e)(i)</t>
  </si>
  <si>
    <t>M020.11</t>
  </si>
  <si>
    <t>A4 colour photo prints attached to measurement sheets</t>
  </si>
  <si>
    <t xml:space="preserve">M020.12 </t>
  </si>
  <si>
    <t>NQF Level 4</t>
  </si>
  <si>
    <t>M020.12 (a)</t>
  </si>
  <si>
    <t>M020.13</t>
  </si>
  <si>
    <t xml:space="preserve">The Contractors overhead charges and profit in respect of sub-item M020.12 (a) </t>
  </si>
  <si>
    <t>M020.14</t>
  </si>
  <si>
    <t>Other costs during training</t>
  </si>
  <si>
    <t>M020.14(a)</t>
  </si>
  <si>
    <t>M030.04(a)(i)</t>
  </si>
  <si>
    <t>M030.07(a)(i)</t>
  </si>
  <si>
    <t>M030.09(a)(i)</t>
  </si>
  <si>
    <t>M030.10(a)(i)</t>
  </si>
  <si>
    <t>M030.11(a)(i)</t>
  </si>
  <si>
    <t>M030.12</t>
  </si>
  <si>
    <t>Employment of personel by contractor</t>
  </si>
  <si>
    <t xml:space="preserve">M030.12(a) </t>
  </si>
  <si>
    <t>Students</t>
  </si>
  <si>
    <t>M030.12(b)</t>
  </si>
  <si>
    <t>Remuneration of student</t>
  </si>
  <si>
    <t>M030.12(b)(i)</t>
  </si>
  <si>
    <t xml:space="preserve">M030.12(c) </t>
  </si>
  <si>
    <t>The Contractors overhead charges and profit in respect of sub-item M030.12(a)(i)</t>
  </si>
  <si>
    <t>M030.12(d)</t>
  </si>
  <si>
    <t>Accommodation</t>
  </si>
  <si>
    <t>M030.12 (e )</t>
  </si>
  <si>
    <t>Accommodation for students</t>
  </si>
  <si>
    <t>M030.12 (e )(i)</t>
  </si>
  <si>
    <t>M030.12 (f)</t>
  </si>
  <si>
    <t>The Contractors overhead charges and profit in respect of sub-item M030.12(b)(i)</t>
  </si>
  <si>
    <t>M030.13</t>
  </si>
  <si>
    <t>Mentor</t>
  </si>
  <si>
    <t>M030.14</t>
  </si>
  <si>
    <t>Provision of a 10 seater mini-bus</t>
  </si>
  <si>
    <t>Day</t>
  </si>
  <si>
    <t>M030.15</t>
  </si>
  <si>
    <t>The Contractor's overhead charges and profit in respect of items M030.07, M030.09, M030.10 and M030.11 above</t>
  </si>
  <si>
    <t>M040.01(b)</t>
  </si>
  <si>
    <t>M040.01(c)</t>
  </si>
  <si>
    <t>M040.01(d)</t>
  </si>
  <si>
    <t>M040.01(e)</t>
  </si>
  <si>
    <t>M040.01(f)</t>
  </si>
  <si>
    <t>M040.02(a)(i)</t>
  </si>
  <si>
    <t>The Contractor's overhead charges and profit in respect of sub-item PM050.02 (c)</t>
  </si>
  <si>
    <t>M050.03(f)</t>
  </si>
  <si>
    <t>Extra over items PM050.02 (a) and (b) for maintaining the temporary deviation</t>
  </si>
  <si>
    <t>Supply and use of  5 truck-mounted attenuators</t>
  </si>
  <si>
    <t>M110.16</t>
  </si>
  <si>
    <t>Geotextile layer</t>
  </si>
  <si>
    <t>M110.16(a)</t>
  </si>
  <si>
    <t xml:space="preserve">Geotextile  </t>
  </si>
  <si>
    <t>M110.17</t>
  </si>
  <si>
    <t>Reinstatement of existing layers (Gravel Road)</t>
  </si>
  <si>
    <t>M110.17(a)</t>
  </si>
  <si>
    <t>Gravel wearing course (95% of mod AASHTO density</t>
  </si>
  <si>
    <t>M110.17(a)(i)</t>
  </si>
  <si>
    <t>Ripping, watering, mixing, shaping and compacting of existing gravel wearing course (150mm depth)</t>
  </si>
  <si>
    <t>M110.17(a)(ii)</t>
  </si>
  <si>
    <t>Extra over item (a)(i) for adding material as specified</t>
  </si>
  <si>
    <t>M110.17(a)(iii)</t>
  </si>
  <si>
    <t>M110.17(b)</t>
  </si>
  <si>
    <t>Overhaul on material hauled in excess of 1,0km</t>
  </si>
  <si>
    <t>M120.01(i)</t>
  </si>
  <si>
    <t>Cold mix</t>
  </si>
  <si>
    <t>M120.01(ii)</t>
  </si>
  <si>
    <t>M120.01(iii)</t>
  </si>
  <si>
    <t>M120.01(iv)</t>
  </si>
  <si>
    <t xml:space="preserve">Hot mix asphalt repair of concrete road </t>
  </si>
  <si>
    <t>M120.01(v)</t>
  </si>
  <si>
    <t>M120.02</t>
  </si>
  <si>
    <t>Pothole repair (Performance Based)</t>
  </si>
  <si>
    <t>M120.02(a)</t>
  </si>
  <si>
    <t>Cold Mix</t>
  </si>
  <si>
    <t>M120.02(b)</t>
  </si>
  <si>
    <t>Hot mix continuous grade asphalt</t>
  </si>
  <si>
    <t>M120.03</t>
  </si>
  <si>
    <t>Temporary pothole repair material for the route patrol</t>
  </si>
  <si>
    <t>M120.03(a)</t>
  </si>
  <si>
    <t>M120.03(b)</t>
  </si>
  <si>
    <t>M120.04</t>
  </si>
  <si>
    <t>Pothole, edge breaks and surface failure repairs to road network as ordered by the Engineer</t>
  </si>
  <si>
    <t>M120.04(a)</t>
  </si>
  <si>
    <t>Initial repair</t>
  </si>
  <si>
    <t>Lump Sum</t>
  </si>
  <si>
    <t>M121.01(ii)</t>
  </si>
  <si>
    <t>M121.01(iii)</t>
  </si>
  <si>
    <t>M121.01(iv)</t>
  </si>
  <si>
    <t>M121.01(v)</t>
  </si>
  <si>
    <t>M121.02</t>
  </si>
  <si>
    <t>Repair of Edge breaks (Performance Based)</t>
  </si>
  <si>
    <t>Commercial sources(indicate type)</t>
  </si>
  <si>
    <t>Sealant (state type of hot applied sealant)</t>
  </si>
  <si>
    <t>Seal bandage (state type of hot applied sealant and width)</t>
  </si>
  <si>
    <t>95% of modified AASHTO density, compacted in 150mm yhick layers (G4 minimum)</t>
  </si>
  <si>
    <t>96% of modified AASHTO density, compacted in 150mm yhick layers (C3 minimum)</t>
  </si>
  <si>
    <t>Clean of concrete drainge channels</t>
  </si>
  <si>
    <t>Extra over M250.02(c(ii) for work during night time</t>
  </si>
  <si>
    <t>M3100: FENCING</t>
  </si>
  <si>
    <r>
      <t xml:space="preserve">Supply of fencing material </t>
    </r>
    <r>
      <rPr>
        <b/>
        <strike/>
        <sz val="9"/>
        <color indexed="8"/>
        <rFont val="Arial"/>
        <family val="2"/>
      </rPr>
      <t/>
    </r>
  </si>
  <si>
    <t>M310.05(a)(iii)</t>
  </si>
  <si>
    <t>M310.20</t>
  </si>
  <si>
    <t>Supply of fencing material for new and repaired fences</t>
  </si>
  <si>
    <t>M310.20(a)</t>
  </si>
  <si>
    <t>Barbed wire (3.15mm x 2.5mm oval, high tensile grade, single strand, fully galvanised)</t>
  </si>
  <si>
    <t>M310.20(b)</t>
  </si>
  <si>
    <t>Smooth wire (3.5mm high tensile, single strand, fully galvanised)</t>
  </si>
  <si>
    <t>M310.20(c)</t>
  </si>
  <si>
    <t>Diamond mesh (64mm x 64mm x 2.5mm)</t>
  </si>
  <si>
    <t>M310.20(d)</t>
  </si>
  <si>
    <t>Wire netting</t>
  </si>
  <si>
    <t>M310.20(e)</t>
  </si>
  <si>
    <t>Razor Wire mesh</t>
  </si>
  <si>
    <t>M310.20(f)</t>
  </si>
  <si>
    <t>Corner, end and straining posts</t>
  </si>
  <si>
    <t>M310.20(f)(i)</t>
  </si>
  <si>
    <t>Posts (2130mm x 100mm dia x 3mm thick mild steel tubing with steel cap including 230mm x 230mm x 3mm base plate, fully galvanised)</t>
  </si>
  <si>
    <t>M310.20(f)(ii)</t>
  </si>
  <si>
    <t>Posts 2100mm x 125mm Notched and anchored in concrete</t>
  </si>
  <si>
    <t>M310.20(f)(iii)</t>
  </si>
  <si>
    <t>Posts (2800mm x 100mm dia x 3mm thick mild steel tubing with steel cap including 230mm x 230mm x 3mm base plate, fully galvanised)</t>
  </si>
  <si>
    <t>M310.20(f)(iv)</t>
  </si>
  <si>
    <t>Posts (3000mm x 100mm dia x 3mm thick mild steel tubing with steel cap including 230mm x 230mm x 3mm base plate, fully galvanised)</t>
  </si>
  <si>
    <t>M310.20(f)(v)</t>
  </si>
  <si>
    <t>Posts (3875m x 100mm dia x 3mm thick mild steel tubing with steel cap including 230mm x 230mm x 3mm base plate, fully galvanised)</t>
  </si>
  <si>
    <t>M310.20(f)(vi)</t>
  </si>
  <si>
    <t>Corner Posts (4100m x 100mm dia x 3mm thick mild steel tubing with steel cap including 230mm x 230mm x 3mm base plate, fully galvanised)</t>
  </si>
  <si>
    <t>M310.20(f)(vii)</t>
  </si>
  <si>
    <t>Stays (1690mm x 60mm dia x 3mm thick mild steel tubing with 230mm x 230mm x 3mm base plate, fully galvanised)</t>
  </si>
  <si>
    <t>M310.20(f)(viii)</t>
  </si>
  <si>
    <t>Stays (2130mm x 50mm dia x 3mm thick mild steel tubing with 230mm x 230mm x 3mm base plate, fully galvanised)</t>
  </si>
  <si>
    <t>M310.20(f)(ix)</t>
  </si>
  <si>
    <t>Stays (2130mm x 60mm dia x 3mm thick mild steel tubing with 230mm x 230mm x 3mm base plate, fully galvanised)</t>
  </si>
  <si>
    <t>M310.20(f)(x)</t>
  </si>
  <si>
    <t>Stays (3350mm x 60mm dia x 3mm thick mild steel tubing with 230mm x 230mm x 3mm base plate, fully galvanised)</t>
  </si>
  <si>
    <t>M310.20(f)(xi)</t>
  </si>
  <si>
    <t>Stays (3050mm x 75mm dia x 3mm thick mild steel tubing with 230mm x 230mm x 3mm base plate, fully galvanised)</t>
  </si>
  <si>
    <t>M310.20(f)(xii)</t>
  </si>
  <si>
    <t>Stays (3900mm x 60mm dia x 3mm thick mild steel tubing with 230mm x 230mm x 3mm base plate, fully galvanised)</t>
  </si>
  <si>
    <t>M310.20(f)(xiii)</t>
  </si>
  <si>
    <t>Concrete posts and stays 2.1m</t>
  </si>
  <si>
    <t>M310.20(f)(xiv)</t>
  </si>
  <si>
    <t>Concrete posts and stays 2.4m</t>
  </si>
  <si>
    <t>M310.20(g)</t>
  </si>
  <si>
    <t xml:space="preserve">Standards </t>
  </si>
  <si>
    <t>M310.20(g)(i)</t>
  </si>
  <si>
    <t>1850mm x 2.0kg/m, Y-section, fully Galvanised, complete with holes at 50mm centers</t>
  </si>
  <si>
    <t>M310.20(g)(ii)</t>
  </si>
  <si>
    <t>1850mm x 2.5kg/m, Y-section, fully Galvanised</t>
  </si>
  <si>
    <t>M310.20(g)(iii)</t>
  </si>
  <si>
    <t>2000mm x 100mm dia, notched, CCA treated timber</t>
  </si>
  <si>
    <t>M310.20(g)(iv)</t>
  </si>
  <si>
    <t>Standards Timber (SABS 457-3 strength group posts copper chrome arsenate treated, SANS673 (Type II), 2.1m, 100mm - 125mm</t>
  </si>
  <si>
    <t>M310.20(g)(v)</t>
  </si>
  <si>
    <t>Standards Timber (SABS 457-3 strength group posts copper chrome arsenate treated, SANS673 (Type II), 2.1m, 150mm</t>
  </si>
  <si>
    <t>M310.20(g)(vi)</t>
  </si>
  <si>
    <t>2450mm x 2.0kg/m, Y-section, fully Galvanised, complete with holes at 50mm centers</t>
  </si>
  <si>
    <t>M310.20(g)(vii)</t>
  </si>
  <si>
    <t>2600mm x 2.5kg/m, Y-section, fully Galvanised</t>
  </si>
  <si>
    <t>M310.20(g)(viii)</t>
  </si>
  <si>
    <t>3000mm x 2.5kg/m, Y-section, fully Galvanised</t>
  </si>
  <si>
    <t>M310.20(g)(ix)</t>
  </si>
  <si>
    <t>3875m x 60mm dia x 3mm thick mild steel tubing with steel cap including 230mm x 230mm x 3mm base plate, fully galvanised)</t>
  </si>
  <si>
    <t>M310.20(g)(x)</t>
  </si>
  <si>
    <t>Concrete intermediate posts 2.1m</t>
  </si>
  <si>
    <t>M310.20(g)(xi)</t>
  </si>
  <si>
    <t>Concrete intermediate posts 2.4m</t>
  </si>
  <si>
    <t>M310.20(h)</t>
  </si>
  <si>
    <t xml:space="preserve">Droppers </t>
  </si>
  <si>
    <t>M310.20(h)(i)</t>
  </si>
  <si>
    <t>1200mm x 0.56kg/m, Y-section</t>
  </si>
  <si>
    <t>M310.20(h)(ii)</t>
  </si>
  <si>
    <t>1250 x 0.56 kg/m ridgeback pattern (SANS 121/ISO 1461)</t>
  </si>
  <si>
    <t>M310.20(h)(iii)</t>
  </si>
  <si>
    <t>1400mm x 0.56kg/m, Y-section</t>
  </si>
  <si>
    <t>M310.20(h)(iv)</t>
  </si>
  <si>
    <t>2250mm x 0.56kg/m, Y-section</t>
  </si>
  <si>
    <t>M310.20(h)(v)</t>
  </si>
  <si>
    <t>Droppers Timber (SABS 457-3 strength group posts copper chrome arsenate treated, SANS673 (Type II), 1250mm, 25mm</t>
  </si>
  <si>
    <t>M310.20(h)(vi)</t>
  </si>
  <si>
    <t>Droppers Timber (SABS 457-3 strength group posts copper chrome arsenate treated, SANS673 (Type II), 1400mm, 25mm</t>
  </si>
  <si>
    <t>M310.20(h)(vii)</t>
  </si>
  <si>
    <t>1400mm x 36mm dia, CCA treated timber</t>
  </si>
  <si>
    <t>M310.20(h)(viii)</t>
  </si>
  <si>
    <t>Concrete in fence post footings (class 20MPa/19mm)</t>
  </si>
  <si>
    <t>M310.20(i)</t>
  </si>
  <si>
    <t>Timber posts to be fixed at the bottom of wire mesh in streams (125mm dia notch)</t>
  </si>
  <si>
    <t>M310.20(j)</t>
  </si>
  <si>
    <t>Steel palisade fence height 2,4m</t>
  </si>
  <si>
    <t>M310.20(k)</t>
  </si>
  <si>
    <t>Concrete palisade fence height 2,4m</t>
  </si>
  <si>
    <t>M310.20(l)</t>
  </si>
  <si>
    <t>Cross brace support</t>
  </si>
  <si>
    <t>M310.20(l)(i)</t>
  </si>
  <si>
    <t>100mm dia</t>
  </si>
  <si>
    <t>M310.20(l)(ii)</t>
  </si>
  <si>
    <t>2.400 x 60 mm dia x 3mm mild steel tubing bent and flattened, fully galvanised</t>
  </si>
  <si>
    <t>M310.21</t>
  </si>
  <si>
    <t>Placement of concrete barriers:</t>
  </si>
  <si>
    <t>M310.21(a)</t>
  </si>
  <si>
    <t>Loading of barriers</t>
  </si>
  <si>
    <t>M310.21(b)</t>
  </si>
  <si>
    <t>Off-loading of barriers</t>
  </si>
  <si>
    <t>M310.21(c)</t>
  </si>
  <si>
    <t>Levelling and palcing of barriers in position</t>
  </si>
  <si>
    <t>M310.21(d)</t>
  </si>
  <si>
    <t>Tying barriers together (doweling)</t>
  </si>
  <si>
    <t>M310.21(e)</t>
  </si>
  <si>
    <t>Overhaul for transporting barriers</t>
  </si>
  <si>
    <t>m/km</t>
  </si>
  <si>
    <t>M310.22(a)</t>
  </si>
  <si>
    <t>Single leaf (42.86 dia x 2.64 mm pipe, 3.6 m long, stock proof)</t>
  </si>
  <si>
    <t>M310.22(b)</t>
  </si>
  <si>
    <t>Single leaf (42.86 dia x 2.64 mm pipe, 4.2m long, stock proof)</t>
  </si>
  <si>
    <t>M310.22(c)</t>
  </si>
  <si>
    <t>Single leaf (4,8m galvanised)</t>
  </si>
  <si>
    <t>M310.22(d)</t>
  </si>
  <si>
    <t>Double leaf (4,8m galvanised)</t>
  </si>
  <si>
    <t>Steel post (specify type)</t>
  </si>
  <si>
    <t xml:space="preserve">Annual chemical control of declared vegetation and eradication of undesirable vegetation </t>
  </si>
  <si>
    <t>Additional chemical eradication of undesirable vegetation and control of vegetation growth on instruction of the Engineer</t>
  </si>
  <si>
    <t>M630.02(a)(i)</t>
  </si>
  <si>
    <t>M630.02(a)(ii)</t>
  </si>
  <si>
    <t>M630.02(a)(iii)</t>
  </si>
  <si>
    <t>M630.02(a)(iv)</t>
  </si>
  <si>
    <t>M630.02(a)(v)</t>
  </si>
  <si>
    <t>M630.02(a)(vi)</t>
  </si>
  <si>
    <t>The Contractors overhead charges and profit in respect of sub-item BM640.07(a)</t>
  </si>
  <si>
    <t>NO.</t>
  </si>
  <si>
    <t xml:space="preserve">RRM Master List </t>
  </si>
  <si>
    <t>New Pay Item No.</t>
  </si>
  <si>
    <t>Current Pay Item No</t>
  </si>
  <si>
    <t>The Contractor's overhead charges and profit in respect of sub-item M02.02 (a)</t>
  </si>
  <si>
    <t>The Contractor's overhead charges and profit in respect of sub-item M02.03 (a)</t>
  </si>
  <si>
    <t>PM020.05</t>
  </si>
  <si>
    <t>PM020.05(a)</t>
  </si>
  <si>
    <t>PM020.05(b)</t>
  </si>
  <si>
    <t>The Contractor's overhead charges and profit in respect of sub-item M02.04 (a)</t>
  </si>
  <si>
    <t>PM020.06</t>
  </si>
  <si>
    <t>PM020.06(a)</t>
  </si>
  <si>
    <t>PM020.06(b)</t>
  </si>
  <si>
    <t xml:space="preserve">PM020.06(c) </t>
  </si>
  <si>
    <t>PM020.06(d)</t>
  </si>
  <si>
    <t xml:space="preserve">PM020.06(e) </t>
  </si>
  <si>
    <t>PM020.06(f)</t>
  </si>
  <si>
    <t>The Contractors overhead charges and profit in respect of sub-item DM020.06 (a) to (e)</t>
  </si>
  <si>
    <t>PM020.07</t>
  </si>
  <si>
    <t>PM020.07(a)</t>
  </si>
  <si>
    <t>PM020.07(b)</t>
  </si>
  <si>
    <t>PM020.07(c)</t>
  </si>
  <si>
    <t>PM020.07(d)</t>
  </si>
  <si>
    <t>PM020.07(e)</t>
  </si>
  <si>
    <t>PM020.07(f)</t>
  </si>
  <si>
    <t>The contractor's overhead charges and profit in respect of sub-item PM020.09 (b) to (e)</t>
  </si>
  <si>
    <t>PM020.08</t>
  </si>
  <si>
    <t>Access through toll plazas</t>
  </si>
  <si>
    <t>M020.08(a)</t>
  </si>
  <si>
    <t>PM020.08(a)</t>
  </si>
  <si>
    <t xml:space="preserve">Contractor's handiling costs, profit and all other charges </t>
  </si>
  <si>
    <t>PM030.03</t>
  </si>
  <si>
    <t>PM030.03(a)</t>
  </si>
  <si>
    <t>PM030.03(b)</t>
  </si>
  <si>
    <t>PM030.03(c)</t>
  </si>
  <si>
    <t>PM030.03(d)</t>
  </si>
  <si>
    <t>PM030.04</t>
  </si>
  <si>
    <t>PM030.04(a)</t>
  </si>
  <si>
    <t>Establishment on site and general obligations of subcontracts involving subcontractors</t>
  </si>
  <si>
    <t>PM030.04(b)</t>
  </si>
  <si>
    <t>PM030.05</t>
  </si>
  <si>
    <t>PM030.05(a)</t>
  </si>
  <si>
    <t>PM030.05(b)</t>
  </si>
  <si>
    <t>PM030.06</t>
  </si>
  <si>
    <t>PM030.07</t>
  </si>
  <si>
    <t>PM030.07(a)</t>
  </si>
  <si>
    <t>PM030.07(b)</t>
  </si>
  <si>
    <t xml:space="preserve">The Contractors overhead charges and profit in respect of sub-item DM030.07 </t>
  </si>
  <si>
    <t>PM030.08</t>
  </si>
  <si>
    <t>PM030.09</t>
  </si>
  <si>
    <t>PM030.09(a)</t>
  </si>
  <si>
    <t>PM030.09(b)</t>
  </si>
  <si>
    <t>The Contractors overhead charges and profit in respect of sub-item DM030.09 (a)</t>
  </si>
  <si>
    <t>PM030.10</t>
  </si>
  <si>
    <t>PM030.10(a)</t>
  </si>
  <si>
    <t>PM030.10(b)</t>
  </si>
  <si>
    <t>The Contractors overhead charges and profit in respect of sub-item DM030.10 (a)</t>
  </si>
  <si>
    <t>PM030.11</t>
  </si>
  <si>
    <t>PM030.11(a)</t>
  </si>
  <si>
    <t>PM030.11(b)</t>
  </si>
  <si>
    <t>The Contractors overhead charges and profit in respect of sub-item DM030.11 (a)</t>
  </si>
  <si>
    <t>M030.12(a)(i)</t>
  </si>
  <si>
    <t xml:space="preserve">M030.12(a)(ii) </t>
  </si>
  <si>
    <t>The contractors overhead charges and profit in respect of sub-item M030.12(a)(i)</t>
  </si>
  <si>
    <t xml:space="preserve">M030.12(b)(ii) </t>
  </si>
  <si>
    <t>The contractors overhead charges and profit in respect of sub-item M030.12(b)(i)</t>
  </si>
  <si>
    <t>PM040.01</t>
  </si>
  <si>
    <t>Route Patrol Service  per team (including LDV, trailer and equipment)</t>
  </si>
  <si>
    <t>General duties</t>
  </si>
  <si>
    <t>Additional maintenance duties</t>
  </si>
  <si>
    <t>Temporary repair of potholes, edge breaks and surface failures</t>
  </si>
  <si>
    <t>Commercial source (specify type)</t>
  </si>
  <si>
    <t>M040.03</t>
  </si>
  <si>
    <t>M040.03(a)</t>
  </si>
  <si>
    <t>M040.03(b)</t>
  </si>
  <si>
    <t>The contractors overhead charges and profit in respect of sub-item BM040.02(a)</t>
  </si>
  <si>
    <t>M0500: ACCOMMODATION OF TRAFFICs</t>
  </si>
  <si>
    <t>PM050.01</t>
  </si>
  <si>
    <t>PM050.01(a)</t>
  </si>
  <si>
    <t>PM050.01(b)</t>
  </si>
  <si>
    <t>PM050.01(b)(i)</t>
  </si>
  <si>
    <t>PM050.01(b)(ii)</t>
  </si>
  <si>
    <t>PM050.01(c)</t>
  </si>
  <si>
    <t>PM050.01(c)(i)</t>
  </si>
  <si>
    <t>PM050.01(c)(ii)</t>
  </si>
  <si>
    <t>PM050.01(d)</t>
  </si>
  <si>
    <r>
      <t>m</t>
    </r>
    <r>
      <rPr>
        <vertAlign val="superscript"/>
        <sz val="9"/>
        <color indexed="8"/>
        <rFont val="Arial"/>
        <family val="2"/>
      </rPr>
      <t>2</t>
    </r>
  </si>
  <si>
    <t>PM050.01(e)</t>
  </si>
  <si>
    <t>PM050.01(e)(i)</t>
  </si>
  <si>
    <t>PM050.01(e)(ii)</t>
  </si>
  <si>
    <t>PM050.01(f)</t>
  </si>
  <si>
    <t>PM050.01(f)(i)</t>
  </si>
  <si>
    <t>PM050.01(f)(ii)</t>
  </si>
  <si>
    <t>PM050.01(g)</t>
  </si>
  <si>
    <t>PM050.02</t>
  </si>
  <si>
    <t>M050.02(a)</t>
  </si>
  <si>
    <t>PM050.02(a)</t>
  </si>
  <si>
    <t>M050.02(b)</t>
  </si>
  <si>
    <t>PM050.02(b)</t>
  </si>
  <si>
    <t>M050.02(c)</t>
  </si>
  <si>
    <t>PM050.02(c)</t>
  </si>
  <si>
    <t>M0600: OVERHAUL</t>
  </si>
  <si>
    <t>Backfilling of base layer for surface failures with: (98 % modified AASHTO density)</t>
  </si>
  <si>
    <t>Extra over sub-item (a)(i), (ii) and (iii) for procuring and importing aproved gravel material</t>
  </si>
  <si>
    <t>PM110.03(b)(iv)</t>
  </si>
  <si>
    <t>Milling and Paving Operations</t>
  </si>
  <si>
    <t>Provisional sum for the repairs to existing concrete pavements</t>
  </si>
  <si>
    <t>The Contractor’s overhead and charges and profit in connection with providing the service</t>
  </si>
  <si>
    <t>Subbase layer (95% modified AASHTO density)</t>
  </si>
  <si>
    <t>Selected layer (93% modified AASHTO density)</t>
  </si>
  <si>
    <t>Fill layer (90% modified AASHTO density)</t>
  </si>
  <si>
    <r>
      <t>m</t>
    </r>
    <r>
      <rPr>
        <vertAlign val="superscript"/>
        <sz val="9"/>
        <color indexed="8"/>
        <rFont val="Arial"/>
        <family val="2"/>
      </rPr>
      <t>3</t>
    </r>
    <r>
      <rPr>
        <sz val="9"/>
        <color indexed="8"/>
        <rFont val="Arial"/>
        <family val="2"/>
      </rPr>
      <t>-km</t>
    </r>
  </si>
  <si>
    <t>Surface repairs with</t>
  </si>
  <si>
    <r>
      <t>Cold premixed bituminous mixture – Commercial (specify</t>
    </r>
    <r>
      <rPr>
        <sz val="8"/>
        <color theme="1"/>
        <rFont val="Times New Roman"/>
        <family val="1"/>
      </rPr>
      <t> </t>
    </r>
    <r>
      <rPr>
        <sz val="10"/>
        <color theme="1"/>
        <rFont val="Arial"/>
        <family val="2"/>
      </rPr>
      <t xml:space="preserve"> depth)</t>
    </r>
  </si>
  <si>
    <r>
      <t>m</t>
    </r>
    <r>
      <rPr>
        <vertAlign val="superscript"/>
        <sz val="10"/>
        <color theme="1"/>
        <rFont val="Arial"/>
        <family val="2"/>
      </rPr>
      <t>2</t>
    </r>
  </si>
  <si>
    <t xml:space="preserve">Milling and paving </t>
  </si>
  <si>
    <t>Handling costs and profit in respect of subitem M110.09 (a)</t>
  </si>
  <si>
    <r>
      <t>Pothole repair</t>
    </r>
    <r>
      <rPr>
        <b/>
        <sz val="9"/>
        <color indexed="8"/>
        <rFont val="Arial"/>
        <family val="2"/>
      </rPr>
      <t xml:space="preserve">  (non performance based):</t>
    </r>
  </si>
  <si>
    <t>Temporary pothole repair material for route patrol service</t>
  </si>
  <si>
    <t>M120.03(i)</t>
  </si>
  <si>
    <t>M120.03(ii)</t>
  </si>
  <si>
    <t>Repairing edge breaks using (non performance based):</t>
  </si>
  <si>
    <t>Edge break repair (Performance Based)</t>
  </si>
  <si>
    <t>Repair of Surface failure (non performance based):</t>
  </si>
  <si>
    <t>M1230:  TEMPORARY REPAIR</t>
  </si>
  <si>
    <t>Temporary repair of potholes, edge breaks and surface failures using cold mix asphalt surfacing from the following sources:</t>
  </si>
  <si>
    <t>Commercial sources (indicate type)</t>
  </si>
  <si>
    <t>Removal of damaged concrete and replacement of damaged concrete with asphalt surfacing (indicate type)</t>
  </si>
  <si>
    <t>Cleaning active cracks with hot compressed air and sealing the crack as specified for:</t>
  </si>
  <si>
    <t>Cleaning active cracks with cold compressed air, priming and sealing the crack as specified:</t>
  </si>
  <si>
    <t xml:space="preserve">Repair of bleeding (Method 1) </t>
  </si>
  <si>
    <t xml:space="preserve">Repair of bleeding (Method 2) </t>
  </si>
  <si>
    <t>Liter</t>
  </si>
  <si>
    <t xml:space="preserve">Aggregate for blinding </t>
  </si>
  <si>
    <t>M1500: REPAIR OF CONCRETE PAVEMENTS</t>
  </si>
  <si>
    <t>(Width stated)</t>
  </si>
  <si>
    <t>Etc for other widths</t>
  </si>
  <si>
    <t>The contractors overhead charges and profit in respect of sub-item BM150.02(a)</t>
  </si>
  <si>
    <t>M150.03</t>
  </si>
  <si>
    <t>M150.03(i)</t>
  </si>
  <si>
    <t xml:space="preserve">Removal of damaged concrete and replacement of damaged concrete with asphalt surfacing (indicate type)
</t>
  </si>
  <si>
    <t>M1600: SURFACE TREATMENT OF SURFACED ROADS</t>
  </si>
  <si>
    <t>Applied by spreader box and hand</t>
  </si>
  <si>
    <t xml:space="preserve">Extra over subitems M161.02 (b) (i) and (ii) for addition of modifier (specify type) </t>
  </si>
  <si>
    <t>Tack coat using 30% bitumen emulsion for rut filling</t>
  </si>
  <si>
    <t>Reconstruction of slope failures and washaways</t>
  </si>
  <si>
    <t>Excavation and removing excavated material</t>
  </si>
  <si>
    <t>Roadbed compaction to 90% modified AASHTO density</t>
  </si>
  <si>
    <t>Fill embankments to 90% modified AASHTO density</t>
  </si>
  <si>
    <t>Cut embankments to 90% modified AASHTO density</t>
  </si>
  <si>
    <t>Tack coats</t>
  </si>
  <si>
    <t>The contractors overhead charges and profit in respect of sub-item BM170.05(a)</t>
  </si>
  <si>
    <t>The Contractor's overheads charges and profit in connection with providing the service</t>
  </si>
  <si>
    <t>M210.07(c)(i)</t>
  </si>
  <si>
    <t>M210.07(c)(ii)</t>
  </si>
  <si>
    <t>Plaster</t>
  </si>
  <si>
    <t>PM230.01</t>
  </si>
  <si>
    <t>PM230.01(a)</t>
  </si>
  <si>
    <t>PM230.01(b)</t>
  </si>
  <si>
    <t>PM230.02</t>
  </si>
  <si>
    <t>PM240.01</t>
  </si>
  <si>
    <t>PM240.01(a)</t>
  </si>
  <si>
    <t>Route , section, km distance</t>
  </si>
  <si>
    <t>PM240.01(a)(i)</t>
  </si>
  <si>
    <t>PM240.01(a)(ii)</t>
  </si>
  <si>
    <t>PM240.01(a)(iii)</t>
  </si>
  <si>
    <t>PM240.01(a)(iv)</t>
  </si>
  <si>
    <t>Cleaning of culverts (performance based)(specify route, section and km distance)</t>
  </si>
  <si>
    <t>PM250.01</t>
  </si>
  <si>
    <t>Cleaning of concrete drainage channels</t>
  </si>
  <si>
    <t>PM250.02</t>
  </si>
  <si>
    <t>Additional Cleaning of concrete drainage channels</t>
  </si>
  <si>
    <t>PM250.02(a)</t>
  </si>
  <si>
    <t>PM250.02(b)</t>
  </si>
  <si>
    <t>Cleaning of cattle grids (on instruction of the Engineer)</t>
  </si>
  <si>
    <t>Initial Cleaning of drainage channels on national route (specify section and km distance including interchanges)</t>
  </si>
  <si>
    <t>Performance Based cleaning of drainage channels (specify section and km distance including interchanges)</t>
  </si>
  <si>
    <t>Extra over BM250.01 (i) and (ii) for work during night-time</t>
  </si>
  <si>
    <t>PM270.01</t>
  </si>
  <si>
    <t>PM270.01(a)</t>
  </si>
  <si>
    <t>PM270.01(a)(i)</t>
  </si>
  <si>
    <t>PM270.01(a)(ii)</t>
  </si>
  <si>
    <t>PM270.01(a)(iii)</t>
  </si>
  <si>
    <t>PM270.01(a)(iv)</t>
  </si>
  <si>
    <t>PM270.01(b)</t>
  </si>
  <si>
    <t>Initial removal of edge build-ups (specify section and km distance including interchanges)</t>
  </si>
  <si>
    <t>Performance Based removal of edge build-ups (specify section and km distance including interchanges)</t>
  </si>
  <si>
    <t>For chutes, kerbing and channelling</t>
  </si>
  <si>
    <t>PM280.11</t>
  </si>
  <si>
    <t>PM280.11(a)</t>
  </si>
  <si>
    <t>PM280.11(b)</t>
  </si>
  <si>
    <t>The Contractors overhead charges and profit in respect of Sub Item PM280.11(a)</t>
  </si>
  <si>
    <t>PM310.01</t>
  </si>
  <si>
    <t>PM310.01(a)</t>
  </si>
  <si>
    <t>PM310.01(b)</t>
  </si>
  <si>
    <t>PM310.02</t>
  </si>
  <si>
    <t>PM310.02(a)</t>
  </si>
  <si>
    <t>PM310.02(b)</t>
  </si>
  <si>
    <t>PM310.02(c)</t>
  </si>
  <si>
    <t>PM310.02(d)</t>
  </si>
  <si>
    <t>PM310.02(e)</t>
  </si>
  <si>
    <t>PM310.02(f)</t>
  </si>
  <si>
    <t>PM310.02(g)</t>
  </si>
  <si>
    <t>PM310.02(h)</t>
  </si>
  <si>
    <t>PM310.02(i)</t>
  </si>
  <si>
    <t>PM310.03</t>
  </si>
  <si>
    <t>PM310.03(a)</t>
  </si>
  <si>
    <t>PM310.03(b)</t>
  </si>
  <si>
    <t>PM310.03(c)</t>
  </si>
  <si>
    <t>PM310.03(d)</t>
  </si>
  <si>
    <t>PM310.03(e)</t>
  </si>
  <si>
    <t>PM310.03(f)</t>
  </si>
  <si>
    <t>PM310.03(g)</t>
  </si>
  <si>
    <t>PM310.03(h)</t>
  </si>
  <si>
    <t>PM310.03(i)</t>
  </si>
  <si>
    <t>PM310.04</t>
  </si>
  <si>
    <t>PM310.04(a)</t>
  </si>
  <si>
    <t>PM310.04(b)</t>
  </si>
  <si>
    <t>PM310.04(c)</t>
  </si>
  <si>
    <t>Pedestrian fences metre (m)</t>
  </si>
  <si>
    <t>PM310.04(d)</t>
  </si>
  <si>
    <t>PM310.04(e)</t>
  </si>
  <si>
    <t>PM310.04(f)</t>
  </si>
  <si>
    <t>PM310.04(g)</t>
  </si>
  <si>
    <t>PM310.04(h)</t>
  </si>
  <si>
    <t>PM310.04(i)</t>
  </si>
  <si>
    <t>PM310.05</t>
  </si>
  <si>
    <t>PM310.05(a)</t>
  </si>
  <si>
    <t>M310.05(i)</t>
  </si>
  <si>
    <t>PM310.05(i)</t>
  </si>
  <si>
    <t>M310.05(ii)</t>
  </si>
  <si>
    <t>PM310.05(ii)</t>
  </si>
  <si>
    <t>The Contractor’s overhead charges and profit in respect of sub-item M310.05 (a)</t>
  </si>
  <si>
    <t>PM310.05(b)</t>
  </si>
  <si>
    <t>Concrete backfill</t>
  </si>
  <si>
    <t>PM310.06</t>
  </si>
  <si>
    <t>PM310.06(a)</t>
  </si>
  <si>
    <t>PM310.06(b)</t>
  </si>
  <si>
    <t>PM310.07</t>
  </si>
  <si>
    <t>PM310.07(a)</t>
  </si>
  <si>
    <t>Single leaf (size and type indicated)</t>
  </si>
  <si>
    <t>PM310.07(b)</t>
  </si>
  <si>
    <t>PM310.08</t>
  </si>
  <si>
    <t>PM310.08(a)</t>
  </si>
  <si>
    <t>PM310.08(a)(i)</t>
  </si>
  <si>
    <t>PM310.08(a)(ii)</t>
  </si>
  <si>
    <t>PM310.08(a)(iii)</t>
  </si>
  <si>
    <t>PM310.08(a)(iv)</t>
  </si>
  <si>
    <t>PM310.08(a)(v)</t>
  </si>
  <si>
    <t>PM310.08(a)(vi)</t>
  </si>
  <si>
    <t>PM310.08(a)(vii)</t>
  </si>
  <si>
    <t>PM310.08(a)(viii)</t>
  </si>
  <si>
    <t>PM310.08(a)(ix)</t>
  </si>
  <si>
    <t>PM310.08(b)</t>
  </si>
  <si>
    <t>PM310.09</t>
  </si>
  <si>
    <t>PM310.10</t>
  </si>
  <si>
    <t>The contractors overhead charges and profit in respect of sub-item BM310.12(A)</t>
  </si>
  <si>
    <t xml:space="preserve">Clearing of the road reserve </t>
  </si>
  <si>
    <t>M320.01(c)</t>
  </si>
  <si>
    <t>Ripping, watering, mixing, placing and compacting existing shoulders to 93 % Mod AASHTO density</t>
  </si>
  <si>
    <t>From borrowing in road reserve (within free haul distance, 1,0 km)</t>
  </si>
  <si>
    <t>From borrow pits</t>
  </si>
  <si>
    <t>From commercial sources</t>
  </si>
  <si>
    <t>M330.01(b)(iv)</t>
  </si>
  <si>
    <t>M330.01(b)(v)</t>
  </si>
  <si>
    <t>M330.01(d)(i)</t>
  </si>
  <si>
    <t>M330.01(d)(ii)</t>
  </si>
  <si>
    <t>M330.01(e)(i)</t>
  </si>
  <si>
    <t>M330.01(e)(ii)</t>
  </si>
  <si>
    <t>M330.01(e)(iii)</t>
  </si>
  <si>
    <t>Blading of gravel shoulders</t>
  </si>
  <si>
    <t>M330.02(a)</t>
  </si>
  <si>
    <t>M330.02(b)</t>
  </si>
  <si>
    <t>Reserve with dual carriageway (specify section and km distance including interchanges)</t>
  </si>
  <si>
    <t>M330.03(b)</t>
  </si>
  <si>
    <t>Reserve with single carriageway (specify section and km distance including interchanges)</t>
  </si>
  <si>
    <t>Overhaul on material in excess of free-haul distance of 1,0 km</t>
  </si>
  <si>
    <t>Repairing shoulder drop-offs using:</t>
  </si>
  <si>
    <t>M330.05(a)</t>
  </si>
  <si>
    <t>Gravel (as specified)</t>
  </si>
  <si>
    <t>M330.05(b)</t>
  </si>
  <si>
    <t>Extra over for sub-item M330.05 (a) for stabilising material</t>
  </si>
  <si>
    <t>M340.01</t>
  </si>
  <si>
    <t>M340.029(a)</t>
  </si>
  <si>
    <t>Handling costs and profit in respect of subitem M340.03 (a)</t>
  </si>
  <si>
    <t>Height exceeding 5 m up to 10 m</t>
  </si>
  <si>
    <t>Height exceeding 10 m up to 20 m</t>
  </si>
  <si>
    <t>Height exceeding  20 m</t>
  </si>
  <si>
    <t>up to 75mm dia</t>
  </si>
  <si>
    <t>76 to 100mm dia</t>
  </si>
  <si>
    <t>101 to 150mm dia</t>
  </si>
  <si>
    <t>151 to 200mm dia</t>
  </si>
  <si>
    <t>Reference marker boards (type indicated)</t>
  </si>
  <si>
    <t>PM410.03(a)</t>
  </si>
  <si>
    <t>PM410.03(b)</t>
  </si>
  <si>
    <r>
      <t>Reference marker boards</t>
    </r>
    <r>
      <rPr>
        <b/>
        <strike/>
        <sz val="9"/>
        <color indexed="8"/>
        <rFont val="Arial"/>
        <family val="2"/>
      </rPr>
      <t xml:space="preserve"> (type indicated)</t>
    </r>
  </si>
  <si>
    <t>Extra over item M41.04 for cement-treated soil backfill</t>
  </si>
  <si>
    <t>Extra over item M41.04 for rock excavation</t>
  </si>
  <si>
    <t>Dismantling, storing and re-erecting road signs with a surface area of:</t>
  </si>
  <si>
    <t>Dismantling and storing road signs with a surface area of:</t>
  </si>
  <si>
    <t>Hazard plates (size indicated)</t>
  </si>
  <si>
    <t>Concrete in road sign footings (class indicated)</t>
  </si>
  <si>
    <t>The Contractor's overhead charges and profit in respect with sub-item M41.16 (a)</t>
  </si>
  <si>
    <t>Exceeding 2 m² but no 10 m²</t>
  </si>
  <si>
    <t>Any size</t>
  </si>
  <si>
    <t>The Contractor's overhead charges and profit in respect of sub-item M421.01(b)(i)</t>
  </si>
  <si>
    <t>The Contractors overhead charges and profit in respect of sub-item M430.01(a)</t>
  </si>
  <si>
    <t>M430.02(d)</t>
  </si>
  <si>
    <t>PM440.01</t>
  </si>
  <si>
    <t>PM440.01(a)</t>
  </si>
  <si>
    <t>PM440.01(b)</t>
  </si>
  <si>
    <t>PM440.02</t>
  </si>
  <si>
    <t>PM440.02(a)</t>
  </si>
  <si>
    <t>PM440.02(b)</t>
  </si>
  <si>
    <t>PM440.03</t>
  </si>
  <si>
    <t>PM440.03(a)</t>
  </si>
  <si>
    <r>
      <t xml:space="preserve">Additional timber posts for payment item </t>
    </r>
    <r>
      <rPr>
        <b/>
        <sz val="9"/>
        <color rgb="FFFF0000"/>
        <rFont val="Arial"/>
        <family val="2"/>
      </rPr>
      <t>P</t>
    </r>
    <r>
      <rPr>
        <b/>
        <sz val="9"/>
        <color indexed="8"/>
        <rFont val="Arial"/>
        <family val="2"/>
      </rPr>
      <t xml:space="preserve">M440.01, </t>
    </r>
    <r>
      <rPr>
        <b/>
        <sz val="9"/>
        <color rgb="FFFF0000"/>
        <rFont val="Arial"/>
        <family val="2"/>
      </rPr>
      <t>P</t>
    </r>
    <r>
      <rPr>
        <b/>
        <sz val="9"/>
        <color indexed="8"/>
        <rFont val="Arial"/>
        <family val="2"/>
      </rPr>
      <t>M440.02</t>
    </r>
  </si>
  <si>
    <t>PM440.03(a)(i)</t>
  </si>
  <si>
    <t>PM440.03(a)(ii)</t>
  </si>
  <si>
    <t>PM440.03(b)</t>
  </si>
  <si>
    <t>PM440.03(b)(i)</t>
  </si>
  <si>
    <t>PM440.03(b)(ii)</t>
  </si>
  <si>
    <t>PM440.03(c)</t>
  </si>
  <si>
    <t>PM440.03(c)(i)</t>
  </si>
  <si>
    <t>PM440.03(c)(ii)</t>
  </si>
  <si>
    <t>PM440.03(d)</t>
  </si>
  <si>
    <t>PM440.03(d)(i)</t>
  </si>
  <si>
    <t>PM440.03(d)(ii)</t>
  </si>
  <si>
    <t>PM440.04</t>
  </si>
  <si>
    <t>PM440.04(a)</t>
  </si>
  <si>
    <t>PM440.04(b)</t>
  </si>
  <si>
    <t>PM440.04(b)(i)</t>
  </si>
  <si>
    <t>PM440.04(b)(ii)</t>
  </si>
  <si>
    <t>PM440.04(c)</t>
  </si>
  <si>
    <t>PM440.04(c)(i)</t>
  </si>
  <si>
    <t>PM440.04(c)(ii)</t>
  </si>
  <si>
    <t>PM440.04(d)</t>
  </si>
  <si>
    <t>PM440.05</t>
  </si>
  <si>
    <t>PM440.06</t>
  </si>
  <si>
    <t>PM440.06(a)</t>
  </si>
  <si>
    <t>PM440.06(a)(i)</t>
  </si>
  <si>
    <t>PM440.06(a)(ii)</t>
  </si>
  <si>
    <t>PM440.06(b)</t>
  </si>
  <si>
    <t>PM440.06(c)</t>
  </si>
  <si>
    <t>PM440.06(c)(i)</t>
  </si>
  <si>
    <t>PM440.06(c)(ii)</t>
  </si>
  <si>
    <t>PM440.06(d)</t>
  </si>
  <si>
    <t>PM440.06(d)(i)</t>
  </si>
  <si>
    <t>PM440.06(d)(ii)</t>
  </si>
  <si>
    <t>PM440.06(e)</t>
  </si>
  <si>
    <t>PM440.06(e)(i)</t>
  </si>
  <si>
    <t>PM440.06(e)(ii)</t>
  </si>
  <si>
    <t>PM440.07</t>
  </si>
  <si>
    <t>PM440.07(a)</t>
  </si>
  <si>
    <t>PM440.07(a)(i)</t>
  </si>
  <si>
    <t>PM440.07(a)(ii)</t>
  </si>
  <si>
    <t>PM440.07(b)</t>
  </si>
  <si>
    <r>
      <t>Guardrails supplied from</t>
    </r>
    <r>
      <rPr>
        <b/>
        <strike/>
        <sz val="9"/>
        <color indexed="8"/>
        <rFont val="Arial"/>
        <family val="2"/>
      </rPr>
      <t xml:space="preserve"> own</t>
    </r>
    <r>
      <rPr>
        <b/>
        <sz val="9"/>
        <color indexed="8"/>
        <rFont val="Arial"/>
        <family val="2"/>
      </rPr>
      <t xml:space="preserve"> site</t>
    </r>
  </si>
  <si>
    <t>PM440.07(b)(i)</t>
  </si>
  <si>
    <t>PM440.07(b)(ii)</t>
  </si>
  <si>
    <t>PM440.08</t>
  </si>
  <si>
    <t>PM440.08(a)</t>
  </si>
  <si>
    <r>
      <t xml:space="preserve">Supply of new </t>
    </r>
    <r>
      <rPr>
        <b/>
        <sz val="9"/>
        <color indexed="8"/>
        <rFont val="Arial"/>
        <family val="2"/>
      </rPr>
      <t xml:space="preserve"> guardrails</t>
    </r>
  </si>
  <si>
    <t>PM440.08(a)(i)</t>
  </si>
  <si>
    <r>
      <t xml:space="preserve">Supply of new materials </t>
    </r>
    <r>
      <rPr>
        <sz val="9"/>
        <color indexed="8"/>
        <rFont val="Arial"/>
        <family val="2"/>
      </rPr>
      <t xml:space="preserve"> guardrails</t>
    </r>
  </si>
  <si>
    <t>PM440.08(a)(ii)</t>
  </si>
  <si>
    <t>The Contractor’s overhead charges and profit in respect of sub-item PM440.08(a)(i)</t>
  </si>
  <si>
    <t>PM440.08(b)</t>
  </si>
  <si>
    <t>PM440.08(c)</t>
  </si>
  <si>
    <t>PM440.08(d)</t>
  </si>
  <si>
    <t>PM440.08(d)(i)</t>
  </si>
  <si>
    <t>PM440.08(d)(ii)</t>
  </si>
  <si>
    <t>PM440.10</t>
  </si>
  <si>
    <t>PM440.10(i)</t>
  </si>
  <si>
    <t>PM440.10(ii)</t>
  </si>
  <si>
    <t>PM440.11</t>
  </si>
  <si>
    <t>PM440.12</t>
  </si>
  <si>
    <t>PM440.12(a)</t>
  </si>
  <si>
    <t>PM440.12(b)</t>
  </si>
  <si>
    <t>Handling cost and profit in respect of sub-item PM440.12(a)</t>
  </si>
  <si>
    <t>PM440.13</t>
  </si>
  <si>
    <t>PM440.13(a)</t>
  </si>
  <si>
    <t>PM440.13(b)</t>
  </si>
  <si>
    <t>The Contractor’s overhead charges and profit in respect of sub-item M440.08 (a)</t>
  </si>
  <si>
    <t>PM440.14</t>
  </si>
  <si>
    <t>PM440.14(a)</t>
  </si>
  <si>
    <t>PM440.14(b)</t>
  </si>
  <si>
    <t>PM440.14(c)</t>
  </si>
  <si>
    <t>PM440.15</t>
  </si>
  <si>
    <t>PM460.02(a)(ii)</t>
  </si>
  <si>
    <t>PM460.02(a)(iii)</t>
  </si>
  <si>
    <t>PM460.02(a)(iv)</t>
  </si>
  <si>
    <t>PM460.02(c)(i)</t>
  </si>
  <si>
    <t>PM460.02(c)(ii)</t>
  </si>
  <si>
    <t>Cast in situ concrete pitching (Class of concrete and thickness of pitching indicated)</t>
  </si>
  <si>
    <t>Foundation trenches</t>
  </si>
  <si>
    <t>Gabion mattresses (depth of mattress, mess size and diaphragm spacing indicated</t>
  </si>
  <si>
    <t>Extra over Item M52.03 for supplying gabions with PVC-coated wire</t>
  </si>
  <si>
    <t>M6100:  CONTROL OF VEGETATION GROWTH:MOWING AND CUTTING</t>
  </si>
  <si>
    <t>PM610.01</t>
  </si>
  <si>
    <t>PM610.01(a)</t>
  </si>
  <si>
    <t>PM610.01(a)(i)</t>
  </si>
  <si>
    <t>Section , km  to km</t>
  </si>
  <si>
    <t>PM610.01(a)(ii)</t>
  </si>
  <si>
    <t>PM610.01(a)(iii)</t>
  </si>
  <si>
    <t>PM610.01(a)(iv)</t>
  </si>
  <si>
    <t>PM610.01(b)</t>
  </si>
  <si>
    <t>PM610.01(b)(i)</t>
  </si>
  <si>
    <t>PM610.01(b)(ii)</t>
  </si>
  <si>
    <t>PM610.01(b)(iii)</t>
  </si>
  <si>
    <t>PM610.01(b)(iv)</t>
  </si>
  <si>
    <t>PM610.02</t>
  </si>
  <si>
    <t>PM610.02(a)</t>
  </si>
  <si>
    <t>PM610.02(a)(i)</t>
  </si>
  <si>
    <t>PM610.02(a)(ii)</t>
  </si>
  <si>
    <t>PM610.02(a)(iii)</t>
  </si>
  <si>
    <t>PM610.02(a)(iv)</t>
  </si>
  <si>
    <t>PM610.02(b)</t>
  </si>
  <si>
    <t>PM610.02(b)(i)</t>
  </si>
  <si>
    <t>PM610.02(b)(ii)</t>
  </si>
  <si>
    <t>PM610.02(b)(iii)</t>
  </si>
  <si>
    <t>PM610.02(b)(iv)</t>
  </si>
  <si>
    <t>PM610.03</t>
  </si>
  <si>
    <t>PM610.03(a)</t>
  </si>
  <si>
    <t>PM610.03(a)(i)</t>
  </si>
  <si>
    <t>PM610.03(a)(ii)</t>
  </si>
  <si>
    <t>PM610.03(a)(iii)</t>
  </si>
  <si>
    <t>PM610.03(a)(iv)</t>
  </si>
  <si>
    <t>PM610.03(b)</t>
  </si>
  <si>
    <t>PM610.03(b)(i)</t>
  </si>
  <si>
    <t>PM610.03(b)(ii)</t>
  </si>
  <si>
    <t>PM610.03(b)(iii)</t>
  </si>
  <si>
    <t>PM610.03(b)(iv)</t>
  </si>
  <si>
    <t>PM610.04</t>
  </si>
  <si>
    <r>
      <t xml:space="preserve">General mow - </t>
    </r>
    <r>
      <rPr>
        <b/>
        <sz val="9"/>
        <rFont val="Arial"/>
        <family val="2"/>
      </rPr>
      <t>performance based</t>
    </r>
  </si>
  <si>
    <t>PM610.04(a)</t>
  </si>
  <si>
    <t>PM610.04(a)(i)</t>
  </si>
  <si>
    <t>PM610.04(a)(ii)</t>
  </si>
  <si>
    <t>PM610.04(a)(iii)</t>
  </si>
  <si>
    <t>PM610.04(a)(iv)</t>
  </si>
  <si>
    <t>PM610.04(b)</t>
  </si>
  <si>
    <t>PM610.04(b)(i)</t>
  </si>
  <si>
    <t>PM610.04(b)(ii)</t>
  </si>
  <si>
    <t>PM610.04(b)(iii)</t>
  </si>
  <si>
    <t>PM610.04(b)(iv)</t>
  </si>
  <si>
    <t>PM610.05</t>
  </si>
  <si>
    <t>PM610.05(a)</t>
  </si>
  <si>
    <t>PM610.05(a)(i)</t>
  </si>
  <si>
    <t>PM610.05(a)(ii)</t>
  </si>
  <si>
    <t>PM610.05(a)(iii)</t>
  </si>
  <si>
    <t>PM610.05(a)(iv)</t>
  </si>
  <si>
    <t>M610.05(b)</t>
  </si>
  <si>
    <t>PM610.05(b)</t>
  </si>
  <si>
    <t>PM610.05(b)(i)</t>
  </si>
  <si>
    <t>PM610.05(b)(ii)</t>
  </si>
  <si>
    <t>PM610.05(b)(iii)</t>
  </si>
  <si>
    <t>PM610.05(b)(iv)</t>
  </si>
  <si>
    <t>PM610.06</t>
  </si>
  <si>
    <t>PM610.06(a)</t>
  </si>
  <si>
    <t>PM610.06(a)(i)</t>
  </si>
  <si>
    <t>PM610.06(a)(ii)</t>
  </si>
  <si>
    <t>PM610.06(a)(iii)</t>
  </si>
  <si>
    <t>PM610.06(a)(iv)</t>
  </si>
  <si>
    <t>PM610.06(b)</t>
  </si>
  <si>
    <t>PM610.06(b)(i)</t>
  </si>
  <si>
    <t>PM610.06(b)(ii)</t>
  </si>
  <si>
    <t>PM610.06(b)(iii)</t>
  </si>
  <si>
    <t>PM610.06(b)(iv)</t>
  </si>
  <si>
    <t>PM610.07</t>
  </si>
  <si>
    <t>PM610.07(a)</t>
  </si>
  <si>
    <t>PM610.07(a)(i)</t>
  </si>
  <si>
    <t>PM610.07(a)(ii)</t>
  </si>
  <si>
    <t>PM610.07(a)(iii)</t>
  </si>
  <si>
    <t>PM610.07(a)(iv)</t>
  </si>
  <si>
    <t>PM610.07(b)</t>
  </si>
  <si>
    <t>PM610.07(b)(i)</t>
  </si>
  <si>
    <t>PM610.07(b)(ii)</t>
  </si>
  <si>
    <t>PM610.07(b)(iii)</t>
  </si>
  <si>
    <t>PM610.07(b)(iv)</t>
  </si>
  <si>
    <t>PM610.08</t>
  </si>
  <si>
    <t>PM610.08(a)</t>
  </si>
  <si>
    <t>PM610.08(a)(i)</t>
  </si>
  <si>
    <t>PM610.08(a)(ii)</t>
  </si>
  <si>
    <t>PM610.08(a)(iii)</t>
  </si>
  <si>
    <t>PM610.08(a)(iv)</t>
  </si>
  <si>
    <t>PM610.08(b)</t>
  </si>
  <si>
    <t>PM610.08(b)(i)</t>
  </si>
  <si>
    <t>PM610.08(b)(ii)</t>
  </si>
  <si>
    <t>PM610.08(b)(iii)</t>
  </si>
  <si>
    <t>PM610.08(b)(iv)</t>
  </si>
  <si>
    <t>PM611.01</t>
  </si>
  <si>
    <t>Mowing of designated areas - non-performance based</t>
  </si>
  <si>
    <t>PM611.01(a)</t>
  </si>
  <si>
    <t>PM611.01(a)(i)</t>
  </si>
  <si>
    <t>PM611.01(a)(ii)</t>
  </si>
  <si>
    <t>PM611.01(a)(iii)</t>
  </si>
  <si>
    <t>PM611.01(a)(iv)</t>
  </si>
  <si>
    <t>PM611.01(b)</t>
  </si>
  <si>
    <t>PM611.01(b)(i)</t>
  </si>
  <si>
    <t>PM611.01(b)(ii)</t>
  </si>
  <si>
    <t>PM611.01(b)(iii)</t>
  </si>
  <si>
    <t>PM611.01(b)(iv)</t>
  </si>
  <si>
    <t>PM611.02</t>
  </si>
  <si>
    <t>PM611.02(a)</t>
  </si>
  <si>
    <t>PM611.02(a)(i)</t>
  </si>
  <si>
    <t>PM611.02(a)(ii)</t>
  </si>
  <si>
    <t>PM611.02(a)(iii)</t>
  </si>
  <si>
    <t>PM611.02(a)(iv)</t>
  </si>
  <si>
    <t>PM611.02(b)</t>
  </si>
  <si>
    <t>PM611.02(b)(i)</t>
  </si>
  <si>
    <t>PM611.02(b)(ii)</t>
  </si>
  <si>
    <t>PM611.02(b)(iii)</t>
  </si>
  <si>
    <t>PM611.02(b)(iv)</t>
  </si>
  <si>
    <t>PM611.03</t>
  </si>
  <si>
    <t>PM611.03(a)</t>
  </si>
  <si>
    <t>PM611.03(b)</t>
  </si>
  <si>
    <t>PM611.03(c)</t>
  </si>
  <si>
    <t>PM611.03(c)(i)</t>
  </si>
  <si>
    <t>PM611.03(c)(ii)</t>
  </si>
  <si>
    <t>PM611.03(d)</t>
  </si>
  <si>
    <t>PM611.03(e)</t>
  </si>
  <si>
    <t>Sight triangle at intersection road signs and marker boards</t>
  </si>
  <si>
    <t>PM620.01</t>
  </si>
  <si>
    <t>Annual chemical control of vegetation and eradication of weeds</t>
  </si>
  <si>
    <t>PM620.01(a)</t>
  </si>
  <si>
    <t>PM620.01(b)</t>
  </si>
  <si>
    <t>The Contractor's overhead charges and profit in respect of sub-item M620.01(b)</t>
  </si>
  <si>
    <t>PM620.02</t>
  </si>
  <si>
    <t>Additional chemical control of vegetation and eradication of undesirable vegetation on instruction from Engineer</t>
  </si>
  <si>
    <t>PM620.02(a)</t>
  </si>
  <si>
    <t>PM620.02(b)</t>
  </si>
  <si>
    <t>PM620.02(c)</t>
  </si>
  <si>
    <t>PM620.02(d)</t>
  </si>
  <si>
    <t>Extra over sub-item BM620.02 (c) under guardrails</t>
  </si>
  <si>
    <t>PM620.02(e)</t>
  </si>
  <si>
    <t>PM620.02(f)</t>
  </si>
  <si>
    <t>Around marker boards, road signs, and guardrail posts</t>
  </si>
  <si>
    <t>PM620.02(f)(i)</t>
  </si>
  <si>
    <t>Road reserve with dual carriageway</t>
  </si>
  <si>
    <t>PM620.02(f)(ii)</t>
  </si>
  <si>
    <t>Road reserve with single carriageway</t>
  </si>
  <si>
    <t>PM620.02(g)</t>
  </si>
  <si>
    <t>Openings, cracks and joints between the road pavement and concrete as well as between paving stones and concrete blocks</t>
  </si>
  <si>
    <t>PM620.02(g)(i)</t>
  </si>
  <si>
    <t>PM620.02(g)(ii)</t>
  </si>
  <si>
    <t>M620.02(h)</t>
  </si>
  <si>
    <t>On block paved areas adjacent to concrete median barriers or steel guardrails</t>
  </si>
  <si>
    <t>M620.02(i)</t>
  </si>
  <si>
    <t>On joints and cracks of concrete drainage channels</t>
  </si>
  <si>
    <t>PM630.01</t>
  </si>
  <si>
    <t>PM630.01(a)</t>
  </si>
  <si>
    <t>PM630.01(a)(i)</t>
  </si>
  <si>
    <t>PM630.01(a)(ii)</t>
  </si>
  <si>
    <t>Annual eradication (State section and km distance incl. interchanges)</t>
  </si>
  <si>
    <t>Girth 150 mm to 500 mm</t>
  </si>
  <si>
    <t>Girth 500 mm to 1 000 mm</t>
  </si>
  <si>
    <t>Girth 1 000 mm to 2 000 mm</t>
  </si>
  <si>
    <t>Girth 2 000 mm to 4 000 mm</t>
  </si>
  <si>
    <t>Additional eradiction of undesired vegetation ordered by the Engineer</t>
  </si>
  <si>
    <t>Hoeing around trees and shrubs</t>
  </si>
  <si>
    <t>Trees/shrubs up to 20 m apart</t>
  </si>
  <si>
    <t>Trees/shrubs between 20 m and 100 m apart</t>
  </si>
  <si>
    <t>Trees/shrubs more than 100 m apart</t>
  </si>
  <si>
    <t>PM640.05</t>
  </si>
  <si>
    <t>PM640.05(a)</t>
  </si>
  <si>
    <t>PM640.05(b)</t>
  </si>
  <si>
    <t>The Contractor's overhead charges and profit in respect of sub-item PM640.05(a)</t>
  </si>
  <si>
    <t>Watering trees, shrubs and grass</t>
  </si>
  <si>
    <t>Emergency standby</t>
  </si>
  <si>
    <t>Emergency team on standby</t>
  </si>
  <si>
    <t>Emergency equipment on standby</t>
  </si>
  <si>
    <t>Call-out cost</t>
  </si>
  <si>
    <t>PM720.02</t>
  </si>
  <si>
    <t>PM720.02(a)</t>
  </si>
  <si>
    <t>PM720.02(b)</t>
  </si>
  <si>
    <t>The contractors overhead charges and profit in respect of sub-item BM720.02(a)</t>
  </si>
  <si>
    <t>The Contractor’s overhead charges and profit in respect of sub-item M81.01 (a)</t>
  </si>
  <si>
    <t>Transport and equipment</t>
  </si>
  <si>
    <t>Establishment of dozer to site</t>
  </si>
  <si>
    <t>M910.03(ab)</t>
  </si>
  <si>
    <t>Wood Chipper (Capacity 100MM branches)</t>
  </si>
  <si>
    <t>M910.03(ac)</t>
  </si>
  <si>
    <t>Stump Grinder</t>
  </si>
  <si>
    <t>M910.03(ad)</t>
  </si>
  <si>
    <t>Electrical Drill (Chuck &gt; 10MM, Min 1000W)</t>
  </si>
  <si>
    <t>Loader (8-10 ton, CAT 924F or similar)</t>
  </si>
  <si>
    <t>Loader (16-20 ton, CAT 140G or similar)</t>
  </si>
  <si>
    <t>Establishment of loader bucket (0,5m3) to site</t>
  </si>
  <si>
    <t>Establishment of grader (CAT 140 G or similar)</t>
  </si>
  <si>
    <t>Sky-jack 5m</t>
  </si>
  <si>
    <t>Excavator (2 – 6 ton, JCB or similar)</t>
  </si>
  <si>
    <t>Tracked excavator (18 – 22 ton, CAT 219 or similar)</t>
  </si>
  <si>
    <t>Bulldozer (D4)</t>
  </si>
  <si>
    <t>M910.03(y)</t>
  </si>
  <si>
    <t>Flat bed truck with crane (5 ton)</t>
  </si>
  <si>
    <t>M910.03(z)</t>
  </si>
  <si>
    <t>Establishment of tracked excavator to site</t>
  </si>
  <si>
    <t>Extra over item M91.03 for establishment, within 24 hours of</t>
  </si>
  <si>
    <t>Water truck (5000 l)</t>
  </si>
  <si>
    <t>PM910.06</t>
  </si>
  <si>
    <t>PM910.06(a)</t>
  </si>
  <si>
    <t>PM910.06(b)</t>
  </si>
  <si>
    <t>The Contractor’s overhead charges and profit in respect of sub-item PM910.06(a)</t>
  </si>
  <si>
    <t>Providing of security guards on site</t>
  </si>
  <si>
    <t>The Contractor’s overhead charges and profit in respect of sub-item BM910.07 (a)</t>
  </si>
  <si>
    <t>M250.01(a)</t>
  </si>
  <si>
    <t>M320.03(c)(i)</t>
  </si>
  <si>
    <t>Milled material</t>
  </si>
  <si>
    <t>W405/W406</t>
  </si>
  <si>
    <t>End unit connecting to Bridge barrier</t>
  </si>
  <si>
    <t>M440.04(e )</t>
  </si>
  <si>
    <t>M340.01(b)</t>
  </si>
  <si>
    <t>Installation/Maintenance/Security of electrical facilities</t>
  </si>
  <si>
    <t>Team Leader (Ganger)</t>
  </si>
  <si>
    <t>Compactor (Bomag BW 90 or similar)</t>
  </si>
  <si>
    <t>The Contractors overhead charges and profit in respect of sub-item M210.03 (d)(i)</t>
  </si>
  <si>
    <t xml:space="preserve">Box culverts exceeding 1,5 m vertical dimension </t>
  </si>
  <si>
    <t>Additional cleaning of concrete drainage channels</t>
  </si>
  <si>
    <t>Cleaning of concrete drainage</t>
  </si>
  <si>
    <t>M250.03(a)</t>
  </si>
  <si>
    <t xml:space="preserve">Remove material by machine and load for spoil </t>
  </si>
  <si>
    <t>M280.07(d)</t>
  </si>
  <si>
    <t xml:space="preserve">Concrete berms </t>
  </si>
  <si>
    <t>Supply and erection of new fences of greater than 1km</t>
  </si>
  <si>
    <t>General Clearing of the road reserve</t>
  </si>
  <si>
    <t>M350.04(a)</t>
  </si>
  <si>
    <t>M350.04(b)</t>
  </si>
  <si>
    <t>Areas exceeding 100m²</t>
  </si>
  <si>
    <t>Exceeding 60mm but not exceeding 150mm</t>
  </si>
  <si>
    <t>Exceeding 150mm but not exceeding 250mm</t>
  </si>
  <si>
    <t>Exceeding 250mm but not exceeding 350mm</t>
  </si>
  <si>
    <t>Areas exceeding 50m² up to 100m²</t>
  </si>
  <si>
    <t>Surfacing of base layer repairs with:</t>
  </si>
  <si>
    <t>Asphalt surfacing (hot mix - continuously graded medium)</t>
  </si>
  <si>
    <t>Establishment and moving of asphalt paver on site</t>
  </si>
  <si>
    <t>Establishment of asphalt paver</t>
  </si>
  <si>
    <t>Moving the paver on site for distance exceeding 5,0 km</t>
  </si>
  <si>
    <t>Backfilling of pavement layers</t>
  </si>
  <si>
    <t>Subbase layer</t>
  </si>
  <si>
    <t>M110.06(a)(i)</t>
  </si>
  <si>
    <t>M110.06(a)(ii)</t>
  </si>
  <si>
    <t>M110.06(a)(iii)</t>
  </si>
  <si>
    <t>M110.06(b)(i)</t>
  </si>
  <si>
    <t>M110.06(b)(ii)</t>
  </si>
  <si>
    <t>M110.06(b)(iii)</t>
  </si>
  <si>
    <t>Selected layer</t>
  </si>
  <si>
    <t>Binder Variation</t>
  </si>
  <si>
    <t>Penetration grade bitumen</t>
  </si>
  <si>
    <t>M110.07(b)</t>
  </si>
  <si>
    <t>M110.07(d)</t>
  </si>
  <si>
    <t>M110.07(c )</t>
  </si>
  <si>
    <t>Anionic bitumen emulsion</t>
  </si>
  <si>
    <t>Cationic bitumen emuslsion</t>
  </si>
  <si>
    <t>Invert bitumen emulsion</t>
  </si>
  <si>
    <t>Overhaul of material hauled in excess of 1,0 km</t>
  </si>
  <si>
    <t>m3-km</t>
  </si>
  <si>
    <t>Prov.Sum</t>
  </si>
  <si>
    <t xml:space="preserve">% </t>
  </si>
  <si>
    <t>M120.01(a)</t>
  </si>
  <si>
    <t>M120.01(b)</t>
  </si>
  <si>
    <t>Pothole repair  (non-performance based)</t>
  </si>
  <si>
    <t>Cold mix asphalt</t>
  </si>
  <si>
    <t>M121.01(a)</t>
  </si>
  <si>
    <t>M121.01(b)</t>
  </si>
  <si>
    <t>Cleaning and sealing the cracks</t>
  </si>
  <si>
    <t>Cleaning cracks per metre with:</t>
  </si>
  <si>
    <t>Cold compressed air</t>
  </si>
  <si>
    <t>Cleaning cracks per area with:</t>
  </si>
  <si>
    <t>M130.01(b)(i)</t>
  </si>
  <si>
    <t>Applying herbicides for sealing cracks</t>
  </si>
  <si>
    <t>Priming of cracks</t>
  </si>
  <si>
    <t>M130.01( e)(i)</t>
  </si>
  <si>
    <t>M130.01(e )</t>
  </si>
  <si>
    <t>M130.01(e )(ii)</t>
  </si>
  <si>
    <t>M130.01(e )(iii)</t>
  </si>
  <si>
    <t>Sealing the cracks with:</t>
  </si>
  <si>
    <t>C-E1 modified binder</t>
  </si>
  <si>
    <t>CC-E1 modified binder</t>
  </si>
  <si>
    <t>C-R1 modified binder</t>
  </si>
  <si>
    <t>M130.01(f)</t>
  </si>
  <si>
    <t>M130.01(g)</t>
  </si>
  <si>
    <t>M130.01(h)</t>
  </si>
  <si>
    <t>Extra over M130.01(e ) for filling wide cracks with fine sand to underside of base layer as specified</t>
  </si>
  <si>
    <t>Heating of surface before rolling</t>
  </si>
  <si>
    <t>Rolling the cracks</t>
  </si>
  <si>
    <t>Geotextile crack sealing</t>
  </si>
  <si>
    <t>Sealing cracks with 200mm wide geotextile "bandage" using:</t>
  </si>
  <si>
    <t>65% Cationic bitumen emulsion (solvents omitted)</t>
  </si>
  <si>
    <t>SC-E1 modified emulsion (solvents omitted)</t>
  </si>
  <si>
    <t>Sealing "crocodile" cracks with geotextile over areas using:</t>
  </si>
  <si>
    <t>M130.02(b)(i)</t>
  </si>
  <si>
    <t>M130.02(b)(ii)</t>
  </si>
  <si>
    <t>Using 14,0 mm aggregate</t>
  </si>
  <si>
    <t>Using 10,0 mm aggregate</t>
  </si>
  <si>
    <t>Using 7,0 mm aggregate</t>
  </si>
  <si>
    <t>Using 5,0 mm aggregate</t>
  </si>
  <si>
    <t>M140.02(d)</t>
  </si>
  <si>
    <t>Repair of bleeding (Method 2)</t>
  </si>
  <si>
    <t>Aggregate Variation</t>
  </si>
  <si>
    <t>M140.05(d)</t>
  </si>
  <si>
    <t>14,0 mm aggregate</t>
  </si>
  <si>
    <t>10,0 mm aggregate</t>
  </si>
  <si>
    <t>7,0 mm aggregate</t>
  </si>
  <si>
    <t>5,0 mm aggregate</t>
  </si>
  <si>
    <t>M140.09</t>
  </si>
  <si>
    <t>Bleeding Repair by water cutting</t>
  </si>
  <si>
    <t>M140.09(a)</t>
  </si>
  <si>
    <t>M140.09(b)</t>
  </si>
  <si>
    <t>Crushed stone base (G1)</t>
  </si>
  <si>
    <t>Hot mix asphalt(continuously graded medium)</t>
  </si>
  <si>
    <t>Cold mix asphalt (Agrement SA certified)</t>
  </si>
  <si>
    <t>15/19</t>
  </si>
  <si>
    <t>20/19</t>
  </si>
  <si>
    <t>25/19</t>
  </si>
  <si>
    <t>30/19</t>
  </si>
  <si>
    <t>M210.03(a)(i)</t>
  </si>
  <si>
    <t>M210.03(a)(ii)</t>
  </si>
  <si>
    <t>M210.03(a)(iii)</t>
  </si>
  <si>
    <t>M210.03(a)(iv)</t>
  </si>
  <si>
    <t>M210.06(a)(i)</t>
  </si>
  <si>
    <t>M210.06(a)(ii)</t>
  </si>
  <si>
    <t>M210.06(a)(iii)</t>
  </si>
  <si>
    <t>M210.06(a)(iv)</t>
  </si>
  <si>
    <t>Fine grade</t>
  </si>
  <si>
    <t>Course grade</t>
  </si>
  <si>
    <t>M220.03( c)(i)</t>
  </si>
  <si>
    <t>M220.03(c )(ii)</t>
  </si>
  <si>
    <t>110 mm slotted pipe</t>
  </si>
  <si>
    <t>150 mm slotted pipe</t>
  </si>
  <si>
    <t>110 mm perforated pipe</t>
  </si>
  <si>
    <t>150 mm perforated pipe</t>
  </si>
  <si>
    <t>M220.04(a)(i)</t>
  </si>
  <si>
    <t>M220.04(a)(ii)</t>
  </si>
  <si>
    <t>M220.04(a)(iii)</t>
  </si>
  <si>
    <t>M220.04(a)(iv)</t>
  </si>
  <si>
    <t xml:space="preserve">110 mm </t>
  </si>
  <si>
    <t xml:space="preserve">150 mm </t>
  </si>
  <si>
    <t>M220.04(b)(i)</t>
  </si>
  <si>
    <t>M220.04(b)(ii)</t>
  </si>
  <si>
    <t>Accident restoration and cleaning of spillages</t>
  </si>
  <si>
    <t xml:space="preserve">Equipment and Transport </t>
  </si>
  <si>
    <t>Excavator (2-6 ton pneumatic tyres)</t>
  </si>
  <si>
    <t>Excavator (18-22 ton tracked)</t>
  </si>
  <si>
    <t>Sky-jack 5 m</t>
  </si>
  <si>
    <t>Establishment of loader (bucket 0,5 cubic metre) to site</t>
  </si>
  <si>
    <t>Establishment of Excavator (18-22 ton tracked)</t>
  </si>
  <si>
    <t>M910.05 (b)</t>
  </si>
  <si>
    <t>Advertising Cost</t>
  </si>
  <si>
    <t>The Contractor's overhead charges and profit in respect of sub-item M020.08 (a)</t>
  </si>
  <si>
    <t>M020.08(b)</t>
  </si>
  <si>
    <t>Hazard plates</t>
  </si>
  <si>
    <t>800 mm x 150 mm</t>
  </si>
  <si>
    <t>1200 mm x 300 mm</t>
  </si>
  <si>
    <t>Road sign supports</t>
  </si>
  <si>
    <t>M410.04(b)</t>
  </si>
  <si>
    <t>M410.04(b)(i)</t>
  </si>
  <si>
    <t>100 - 125 mm</t>
  </si>
  <si>
    <t>125 - 150 mm</t>
  </si>
  <si>
    <t>150 - 175 mm</t>
  </si>
  <si>
    <t>175 - 200 mm</t>
  </si>
  <si>
    <t>200 - 225 mm</t>
  </si>
  <si>
    <t>M410.04(b)(ii)</t>
  </si>
  <si>
    <t>M410.04(b)(iii)</t>
  </si>
  <si>
    <t>M410.04(b)(iv)</t>
  </si>
  <si>
    <t>M410.04(b)(v)</t>
  </si>
  <si>
    <t>Excavation and backfilling for road sign supports</t>
  </si>
  <si>
    <t>M410.05(c )</t>
  </si>
  <si>
    <t>M410.05(d)</t>
  </si>
  <si>
    <t xml:space="preserve">Excavation and Backfilling </t>
  </si>
  <si>
    <t>Extra over subitem M410.05(a) for rock excavation</t>
  </si>
  <si>
    <t>Extra over subitem M410.05(a) for soilcrete backfill</t>
  </si>
  <si>
    <t>Extra over subitem M410.05(a) for concrete backfill</t>
  </si>
  <si>
    <t>M410.06(a)</t>
  </si>
  <si>
    <t>M410.06(b)</t>
  </si>
  <si>
    <t>M410.06(c)</t>
  </si>
  <si>
    <t>Dismantling and storing road sign boards</t>
  </si>
  <si>
    <t>Overhead charges and profit in respect of subitem M410.12(a)</t>
  </si>
  <si>
    <t>Prov.sum</t>
  </si>
  <si>
    <t>M410.12(a)</t>
  </si>
  <si>
    <t>M410.12(b)</t>
  </si>
  <si>
    <t>Overhead charges and profit in respect of subitem M410.13(a)</t>
  </si>
  <si>
    <t>M410.14(a)</t>
  </si>
  <si>
    <t>M410.14(a)(i)</t>
  </si>
  <si>
    <t>M410.14(a)(ii)</t>
  </si>
  <si>
    <t>M410.10(a)(iv)</t>
  </si>
  <si>
    <t>M410.10(a)(v)</t>
  </si>
  <si>
    <t xml:space="preserve">M410.02(c) </t>
  </si>
  <si>
    <t>Hazard plate and post (W401/402)</t>
  </si>
  <si>
    <t>Hazard Plate (W401/402)</t>
  </si>
  <si>
    <t>Hazard plate and post (W405/406)</t>
  </si>
  <si>
    <t xml:space="preserve">M410.02(c)(ii) </t>
  </si>
  <si>
    <t xml:space="preserve">M410.02(c)(iii) </t>
  </si>
  <si>
    <t>M410.02(d)</t>
  </si>
  <si>
    <t>Hazard Plate (W405/406)</t>
  </si>
  <si>
    <t>M410.02(d)(ii)</t>
  </si>
  <si>
    <t>M410.02(d)(iii)</t>
  </si>
  <si>
    <t>Signs outside the road reserve (Any size)</t>
  </si>
  <si>
    <t>Procurement and Installation of roadstuds</t>
  </si>
  <si>
    <t>Glass type MDS</t>
  </si>
  <si>
    <t>M440.04(d)(i)</t>
  </si>
  <si>
    <t>M410.14(b)</t>
  </si>
  <si>
    <t>M410.14(b)(i)</t>
  </si>
  <si>
    <t>M410.14(b)(ii)</t>
  </si>
  <si>
    <t>M410.14(c)(i)</t>
  </si>
  <si>
    <t>M410.14(c)(ii)</t>
  </si>
  <si>
    <t>M410.14(c)</t>
  </si>
  <si>
    <t>Supply of Road Signs</t>
  </si>
  <si>
    <t>M030.05 (a)</t>
  </si>
  <si>
    <t>Area up to 50m²</t>
  </si>
  <si>
    <t>Area exceeding 50m² but smaller than 100m²</t>
  </si>
  <si>
    <t>Area exceeding 100m²</t>
  </si>
  <si>
    <t>M1300:  CRACK SEALING</t>
  </si>
  <si>
    <t xml:space="preserve">Applied by hand </t>
  </si>
  <si>
    <t>Excavation and removing excavated material to spoil or stockpile as directed by the Engineer. A distinction shall be made between:</t>
  </si>
  <si>
    <t xml:space="preserve">Foundations </t>
  </si>
  <si>
    <t>Concrete foundations</t>
  </si>
  <si>
    <t>Overhead charges and profit in respect of subitem M510.05(a)</t>
  </si>
  <si>
    <t>M510.05(a)</t>
  </si>
  <si>
    <t>M510.05(b)</t>
  </si>
  <si>
    <t>M510.06(c)</t>
  </si>
  <si>
    <t>M510.06(d)</t>
  </si>
  <si>
    <t>Spraying of vegetation destroyer and ant poison</t>
  </si>
  <si>
    <t>M510.08(a)(ii)</t>
  </si>
  <si>
    <t>Selective (contractor to specify brand name)</t>
  </si>
  <si>
    <t>Non selective (contractor to specify brand name)</t>
  </si>
  <si>
    <t>Ant poison (Contractor to specify brand name)</t>
  </si>
  <si>
    <t>Biodegradable Fabric</t>
  </si>
  <si>
    <t>Overhead charges and profit in respect of subitem M510.09(a)</t>
  </si>
  <si>
    <t>PVC-coated gabion baskets (specify size of basket and mesh)</t>
  </si>
  <si>
    <t>Gabion mattresses (specify depth of mattress, mess size and diaphragm spacing indicated)</t>
  </si>
  <si>
    <t>Gabion baskets  (specify size of basket and mesh indicated)</t>
  </si>
  <si>
    <t>M520.03(c)</t>
  </si>
  <si>
    <t>Geotextile (specify type and grade)</t>
  </si>
  <si>
    <t>Road markings:</t>
  </si>
  <si>
    <t>Overhead charges and profit in respect of sub-item M480.01(a)</t>
  </si>
  <si>
    <t>Inverted bitumen emulsion prime</t>
  </si>
  <si>
    <t>M030.08(a)</t>
  </si>
  <si>
    <t>M030.08(b)</t>
  </si>
  <si>
    <t>The Contractors overhead charges and profit in respect of sub-item M030.08 (a)</t>
  </si>
  <si>
    <t>The Contractor's overhead charges and profit in respect of sub-item M020.03 (a) above</t>
  </si>
  <si>
    <t>M020.04</t>
  </si>
  <si>
    <t>M020.04(a)</t>
  </si>
  <si>
    <t>M020.04(b)</t>
  </si>
  <si>
    <t>M020.06(c)</t>
  </si>
  <si>
    <t>Backfilling of base layer failures with:</t>
  </si>
  <si>
    <t>Asphalt base (hot mix– continuously graded 28mm max.)</t>
  </si>
  <si>
    <t>M110.10(a)</t>
  </si>
  <si>
    <t>M110.10(b)</t>
  </si>
  <si>
    <t>Overhead charges and profit in respect of subitem M110.10(a)</t>
  </si>
  <si>
    <t>The Contractor's overhead charges and profit in respect of sub-item M140.09 (a)</t>
  </si>
  <si>
    <t>Synthetic fibre filter fabric (describe type and grade)</t>
  </si>
  <si>
    <t>Chutes and kerb-channel combinations</t>
  </si>
  <si>
    <t>M310.03(f)(ii)</t>
  </si>
  <si>
    <t>M310.03(f)(iii)</t>
  </si>
  <si>
    <t>M310.03(f)(iv)</t>
  </si>
  <si>
    <t>M310.03(f)(v)</t>
  </si>
  <si>
    <t>Extra over sub-item M330.01 (a) for adding extra material</t>
  </si>
  <si>
    <t>Extra over for sub-item M330.01 (a) for stabilising material</t>
  </si>
  <si>
    <t>Extra over for sub-item M330.01 (a) for adding chemical stabilising agent</t>
  </si>
  <si>
    <t>Extra over for sub-item M330.01 (a) for bituminous stablising agent (specify type)</t>
  </si>
  <si>
    <t>M330.01(e) (i)</t>
  </si>
  <si>
    <t>M330.01(e) (ii)</t>
  </si>
  <si>
    <t>Anionic stable grade emulsion</t>
  </si>
  <si>
    <t>Cationic stable grade emulsion</t>
  </si>
  <si>
    <t>Maintenance of arrestor bed</t>
  </si>
  <si>
    <t>W401/402</t>
  </si>
  <si>
    <t>Bituminous pavements</t>
  </si>
  <si>
    <t>M440.04(a)(i)</t>
  </si>
  <si>
    <t>The Contractor's overhead charges and profit in respect of sub-item M620.01(c)</t>
  </si>
  <si>
    <t>Temporary repair of potholes</t>
  </si>
  <si>
    <t>M160.01(d)</t>
  </si>
  <si>
    <t>M160.01(d)(i)</t>
  </si>
  <si>
    <t>Slurry applied for texture treatment (Fine Slurry Fine Grade,60% stable-grade anionic bitumen emulsion + 3% Latex )</t>
  </si>
  <si>
    <t>Slurry applied by spreader box with rigid squeegees in one application for rut filling (Fine Slurry Medium Grade, Modified Cationic Bitumen Emulsion AC-E1)</t>
  </si>
  <si>
    <t>Slurry applied by spreader box with rigid squeegees in two applications for rut filling (Fine Slurry Medium Grade, Modified Cationic Bitumen Emulsion AC-E1)</t>
  </si>
  <si>
    <t>M140.06(c)</t>
  </si>
  <si>
    <t xml:space="preserve">Bituminous binder variations </t>
  </si>
  <si>
    <t>Precoating fluid</t>
  </si>
  <si>
    <t>Repair of edge breaks (non performance based)</t>
  </si>
  <si>
    <t>Target Group Participation</t>
  </si>
  <si>
    <t>Contract Participation Performance Bonus</t>
  </si>
  <si>
    <t xml:space="preserve">Stakeholder and Community Liaison and Social Facilitation </t>
  </si>
  <si>
    <t>Cost of Liaison, Social Facilitation and PLC Support</t>
  </si>
  <si>
    <t>Handling cost and profit in respect of sub-item M020.04(a)</t>
  </si>
  <si>
    <t>Tenders Process for Targeted Enterprises</t>
  </si>
  <si>
    <t>Contractor’s charge for the management and execution of the Targeted Enterprise procurement process:</t>
  </si>
  <si>
    <t>M030.05 (a)(i)</t>
  </si>
  <si>
    <t>M030.05 (a)(ii)</t>
  </si>
  <si>
    <t>M030.05 (a)(iii)</t>
  </si>
  <si>
    <t>Construction Works by Targeted Enterprises</t>
  </si>
  <si>
    <t>Prime.Cost</t>
  </si>
  <si>
    <t>Training, coaching, guidance, mentoring and assistance</t>
  </si>
  <si>
    <t>Accredited generic skills training</t>
  </si>
  <si>
    <t>Community skills training</t>
  </si>
  <si>
    <t>Training Costs:</t>
  </si>
  <si>
    <t>M020.05 (a)</t>
  </si>
  <si>
    <t>M020.06(a)(ii)</t>
  </si>
  <si>
    <t>M020.06(a)(iii)</t>
  </si>
  <si>
    <t>The Contractor's overhead charges and profit in respect of sub-item M910.04 (a)</t>
  </si>
  <si>
    <t>The Contractors overhead charges and profit in respect of subitem M350.04(a)</t>
  </si>
  <si>
    <t>Value related obligations</t>
  </si>
  <si>
    <t>Procurement process for the totality of all tenders concluded for the appointment of Targeted Enterprise subcontractors of CIDB 1 CE and 2 CE contractor grading</t>
  </si>
  <si>
    <t>Procurement process for the totality of all tenders concluded for the appointment of Targeted Enterprise subcontractors of CIDB 3 CE and 4 CE contractor grading</t>
  </si>
  <si>
    <t>Procurement process for the totality of all tenders concluded for the appointment of Targeted Enterprise subcontractors of CIDB 5 CE and higher contractor grading</t>
  </si>
  <si>
    <t>Responsibilities of the Contractor towards Targeted Enterprises</t>
  </si>
  <si>
    <t>M030.06(a)</t>
  </si>
  <si>
    <t>Contractor’s establishment, management, management support, assistance, coaching, guidance, mentoring and supervision of Targeted Enterprises</t>
  </si>
  <si>
    <t xml:space="preserve">Route Patrol </t>
  </si>
  <si>
    <t>M050.02(d)</t>
  </si>
  <si>
    <t xml:space="preserve">Unplasticized PVC pipes and fittings, normal duty, complete with couplings </t>
  </si>
  <si>
    <t>Concrete (type and diameter specified)</t>
  </si>
  <si>
    <t>Supply of fencing material</t>
  </si>
  <si>
    <t>Specify section and km distance incl. I/C</t>
  </si>
  <si>
    <t>Road sign frames</t>
  </si>
  <si>
    <t>Installation, maintenance and security of electrical facilities</t>
  </si>
  <si>
    <t>Concrete paving and block paving</t>
  </si>
  <si>
    <t>M6200: CHEMICAL CONTROL OF UNDESIRABLE VEGETATION</t>
  </si>
  <si>
    <t>M060.01</t>
  </si>
  <si>
    <t>M060.01(a)</t>
  </si>
  <si>
    <t>Skills Development</t>
  </si>
  <si>
    <t>M0600: SKILLS DEVELOPMENT</t>
  </si>
  <si>
    <t xml:space="preserve">Moving the milling machine on site for distance exceeding 5,0 km </t>
  </si>
  <si>
    <t>Cleaning of pedestrian paths on instruction of the Engineer (specify section and km distance)</t>
  </si>
  <si>
    <t>Overhead charges and profit in respect of subitem M310.05 (a)(i)</t>
  </si>
  <si>
    <t>Handling costs and profit in respect of sub-item M440.12(a)</t>
  </si>
  <si>
    <t>Red lettering and symbols</t>
  </si>
  <si>
    <t>Girth exceeding 500 mm up to 1 000 mm</t>
  </si>
  <si>
    <t>Girth exceeding 1 000 mm up to 2 000 mm</t>
  </si>
  <si>
    <t>Girth exceeding 2 000 mm up to 4 000 mm</t>
  </si>
  <si>
    <t>Girth exceeding 4 000 mm</t>
  </si>
  <si>
    <t>Girth exceeding 150 mm to 500 mm</t>
  </si>
  <si>
    <t>M320.04</t>
  </si>
  <si>
    <t>Removal of Illegal Dumping</t>
  </si>
  <si>
    <t>M320.04(a)</t>
  </si>
  <si>
    <t>M320.04(b)</t>
  </si>
  <si>
    <t>Removal of Illegal Dumping Material</t>
  </si>
  <si>
    <t>M9200 : ALLOWANCE FOR SUBCONTRACTORS</t>
  </si>
  <si>
    <t>M920.01</t>
  </si>
  <si>
    <t>M920.01(a)</t>
  </si>
  <si>
    <t>M920.02</t>
  </si>
  <si>
    <t>M920.02(a)</t>
  </si>
  <si>
    <t>M920.02(b)</t>
  </si>
  <si>
    <t>Payments associated with the construction works carried out by Targeted Enterprise subcontractors of all levels of contractor grading designation appointed in terms of Part D</t>
  </si>
  <si>
    <t>Handling costs and profit in respect of payment associated with subitem M920.02(a)</t>
  </si>
  <si>
    <t>Mowing of additional SANRAL properties</t>
  </si>
  <si>
    <t>ton-km</t>
  </si>
  <si>
    <t>Extra over for M110.03(c) and M110.04 supplying BTB and aspalt material to site</t>
  </si>
  <si>
    <t>Extra over for M121.01(a)(b)  supplying aspalt material to site</t>
  </si>
  <si>
    <t>M121.03</t>
  </si>
  <si>
    <t>Overhaul on supply of material (Freehual 1km)</t>
  </si>
  <si>
    <t>Handling cost and profit in respect of sub-item M020.05(a)</t>
  </si>
  <si>
    <t>Handling cost and profit in respect of subitems M020.06(a)(i) (ii) b) and c)</t>
  </si>
  <si>
    <t>`</t>
  </si>
  <si>
    <t>SECTION</t>
  </si>
  <si>
    <t>DESCRIPTION</t>
  </si>
  <si>
    <t>AMOUNT</t>
  </si>
  <si>
    <t>M0200</t>
  </si>
  <si>
    <t>GENERAL REQUIREMENTS AND PROVISIONS</t>
  </si>
  <si>
    <t>M0300</t>
  </si>
  <si>
    <t>CONTRACTOR'S ESTABLISHMENT ON SITE AND GENERAL OBLIGATIONS</t>
  </si>
  <si>
    <t>M0400</t>
  </si>
  <si>
    <t>M0500</t>
  </si>
  <si>
    <t>ACCOMMODATION OF TRAFFIC</t>
  </si>
  <si>
    <t>M0600</t>
  </si>
  <si>
    <t>REPAIR OF POTHOLES, EDGE BREAKS AND SURFACE FAILURES</t>
  </si>
  <si>
    <t>M7100</t>
  </si>
  <si>
    <t>EMERGENCY STANDBY TEAM</t>
  </si>
  <si>
    <t>M7200</t>
  </si>
  <si>
    <t>ALL-EMERGENCY NORMALISATION</t>
  </si>
  <si>
    <t>M1100</t>
  </si>
  <si>
    <t>PAVEMENT LAYERS REPAIR</t>
  </si>
  <si>
    <t>M1300</t>
  </si>
  <si>
    <t>CRACK SEALING</t>
  </si>
  <si>
    <t>M1400</t>
  </si>
  <si>
    <t>BLEEDING REPAIR</t>
  </si>
  <si>
    <t>M1600</t>
  </si>
  <si>
    <t>SURFACE TREATMENT OF SURFACED ROADS</t>
  </si>
  <si>
    <t>M1700</t>
  </si>
  <si>
    <t>REPAIR OF SLOPE FAILURES AND WASHAWAYS</t>
  </si>
  <si>
    <t>M2100</t>
  </si>
  <si>
    <t>REPAIR AND MAINTENANCE OF INLET AND OUTLET STRUCTURES</t>
  </si>
  <si>
    <t>M2200</t>
  </si>
  <si>
    <t>SUBSOIL DRAIN INSTALLATION AND MAINTENANCE</t>
  </si>
  <si>
    <t>M2300</t>
  </si>
  <si>
    <t>CLEANING OF WATERWAY STRUCTURES</t>
  </si>
  <si>
    <t>M2400</t>
  </si>
  <si>
    <t>CLEANING OF PREFABRICATED CULVERTS</t>
  </si>
  <si>
    <t>M2500</t>
  </si>
  <si>
    <t>CLEANING OF CONCRETE DRAINS AND CHANNELS</t>
  </si>
  <si>
    <t>M2600</t>
  </si>
  <si>
    <t>M2700</t>
  </si>
  <si>
    <t>EDGE BUILD-UP REMOVAL</t>
  </si>
  <si>
    <t>M2800</t>
  </si>
  <si>
    <t>M3100</t>
  </si>
  <si>
    <t>FENCING</t>
  </si>
  <si>
    <t>M3200</t>
  </si>
  <si>
    <t>COLLECTION AND REMOVAL OF DEBRIS AND LITTER</t>
  </si>
  <si>
    <t>M3300</t>
  </si>
  <si>
    <t>SHOULDER REPAIRS</t>
  </si>
  <si>
    <t>M3500</t>
  </si>
  <si>
    <t>STABILISATION OF CUTTINGS</t>
  </si>
  <si>
    <t>M4100</t>
  </si>
  <si>
    <t>ERECTION AND REPAIR OF PERMANENT ROAD TRAFFIC SIGNS</t>
  </si>
  <si>
    <t>M4200</t>
  </si>
  <si>
    <t>ROAD SIGN CLEANING AND REMOVAL OF ILLEGAL SIGNS</t>
  </si>
  <si>
    <t>M4300</t>
  </si>
  <si>
    <t>ROADSTUDS</t>
  </si>
  <si>
    <t>M4400</t>
  </si>
  <si>
    <t>GUARDRAIL ERECTION AND MAINTENANCE</t>
  </si>
  <si>
    <t>M4600</t>
  </si>
  <si>
    <t>ROAD MARKINGS</t>
  </si>
  <si>
    <t>M4700</t>
  </si>
  <si>
    <t>MAINTENANCE OF LAY-BYES AND REST AREAS</t>
  </si>
  <si>
    <t>M4800</t>
  </si>
  <si>
    <t>ELECTRICAL FACILITIES</t>
  </si>
  <si>
    <t>M5100</t>
  </si>
  <si>
    <t>GENERAL EROSION PROTECTION</t>
  </si>
  <si>
    <t>M5200</t>
  </si>
  <si>
    <t>GABION PROTECTION</t>
  </si>
  <si>
    <t>M6100</t>
  </si>
  <si>
    <t>CONTROLLING VEGETATION GROWTH: MOWING AND CUTTING</t>
  </si>
  <si>
    <t>M6200</t>
  </si>
  <si>
    <t>M6300</t>
  </si>
  <si>
    <t>REMOVAL OF UNDESIRABLE VEGETATION: PHYSICAL ERADICATION</t>
  </si>
  <si>
    <t>M8100</t>
  </si>
  <si>
    <t>MINOR REPAIRS TO STRUCTURES</t>
  </si>
  <si>
    <t>M9100</t>
  </si>
  <si>
    <t>DAYWORKS SCHEDULE</t>
  </si>
  <si>
    <t>M9200</t>
  </si>
  <si>
    <t>TENDER AMOUNT CARRIED FORWARD TO FORM C1.1.1</t>
  </si>
  <si>
    <t>ITEM NO</t>
  </si>
  <si>
    <t>UNIT</t>
  </si>
  <si>
    <t>QUANTITY</t>
  </si>
  <si>
    <t>RATE</t>
  </si>
  <si>
    <t xml:space="preserve">TOTAL CARRIED TO SUMMARY </t>
  </si>
  <si>
    <t>TOTAL CARRIED TO SUMMARY</t>
  </si>
  <si>
    <t>M1200</t>
  </si>
  <si>
    <t>ROUTE PATROL SERVICE</t>
  </si>
  <si>
    <t>CONTRACT SKILLS DEVELOPMENT GOALS (CSDG)</t>
  </si>
  <si>
    <t>CLEANING AND MAINTENANCE OF EXISTING EARTH DRAINS</t>
  </si>
  <si>
    <t>CONCRETE CHANNEL CONSTRUCTION AND MAINTENANCE OF EXISTING CHANNELS</t>
  </si>
  <si>
    <t>CHEMICAL CONTROL OF VEGETATION AND ERADICATION OF UNDESIRABLE VEGETATION</t>
  </si>
  <si>
    <t>CONSTRUCTION WORKS BY TARGETED ENTERPRISE</t>
  </si>
  <si>
    <t>SUMMARY OF PRICING SCHEDULE</t>
  </si>
  <si>
    <t>CALCULATION OF TENDER AMOUNT</t>
  </si>
  <si>
    <t>VAT AT 15%</t>
  </si>
  <si>
    <t>COMPANY NAME OF TENDERER:  ____________________________</t>
  </si>
  <si>
    <t xml:space="preserve"> </t>
  </si>
  <si>
    <t>SIGNED ON BEHALF OF THE TENDERER:  ____________________________</t>
  </si>
  <si>
    <t xml:space="preserve">The tenderer hereby certifies that this hard copy of the Pricing Schedule is an exact copy of the Pricing Schedule submitted on the compact disc, and that no amendments or alterations have been made to the tender documents. </t>
  </si>
  <si>
    <t>Each page of the Pricing Schedule must be initialled by the tenderer.</t>
  </si>
  <si>
    <t>M3400</t>
  </si>
  <si>
    <t>MAINTENANCE OF ARRESTOR BED</t>
  </si>
  <si>
    <t>M4400: GUARDRAIL ERECTION AND MAINTENANCE</t>
  </si>
  <si>
    <t>Contract Skills Development Goals (CSDG)</t>
  </si>
  <si>
    <t>CONTRACT SANRAL: NRA 2024/1323</t>
  </si>
  <si>
    <t>PANEL FOR ROUTINE ROAD MAINTENANCE WORKS ACROSS SOUTH AFRICA (WESTERN CAPE PROVINCE)</t>
  </si>
  <si>
    <t>Transport for workers and their immediate families for HCT process</t>
  </si>
  <si>
    <t>Remuneration for workers during HCT process</t>
  </si>
  <si>
    <t>Provision of armed Security Guards</t>
  </si>
  <si>
    <t>Provision of repsonse response vehicle</t>
  </si>
  <si>
    <t>The Contractor's overhead charges and profit</t>
  </si>
  <si>
    <t>m3</t>
  </si>
  <si>
    <t>Cleaning of waterway structures, inlets and outlets areas</t>
  </si>
  <si>
    <t>310.05(b)</t>
  </si>
  <si>
    <t>Urban roads (weekly)</t>
  </si>
  <si>
    <t>Peri urban roads (weekly)</t>
  </si>
  <si>
    <t>Rural roads (monthly)</t>
  </si>
  <si>
    <t>Reserve with dual carriageway (includes both shoulders)</t>
  </si>
  <si>
    <t>Reserve with single carriageway (includes both shoulders)</t>
  </si>
  <si>
    <t>Isolated areas/other areas</t>
  </si>
  <si>
    <t>Openings, cracks and joints on concrete channels, lay-byes and block paved areas, and joints between the road pavement and concrete channels</t>
  </si>
  <si>
    <t>TOTAL SCHEDULE</t>
  </si>
  <si>
    <t xml:space="preserve">Prov Sum </t>
  </si>
  <si>
    <t>M1610: SURFACE TREATMENT - RUT FILLING</t>
  </si>
  <si>
    <t>1,0m wide either side of concrete drains and pedestrian path</t>
  </si>
  <si>
    <t>Provision of response response vehicle</t>
  </si>
  <si>
    <t>Cationic bitumen emulsion</t>
  </si>
  <si>
    <t>Extra over for M110.03(c) and M110.04 supplying BTB and asphalt material to site</t>
  </si>
  <si>
    <t>Extra over for M121.01(a)(b)  supplying asphalt material to site</t>
  </si>
  <si>
    <t>Cold mix asphalt (Agreement SA certified)</t>
  </si>
  <si>
    <t>Kerbing and channeling</t>
  </si>
  <si>
    <t>Each page of the Pricing Schedule must be initialed by the tenderer.</t>
  </si>
  <si>
    <t>PANEL FOR ROUTINE ROAD MAINTENANCE WORKS ACROSS SOUTH AFRICA (KWAZULU NATAL PROVINCE)</t>
  </si>
  <si>
    <t>The Contractor's overhead charges and profit in respect of sub-item M020.02 (a) above</t>
  </si>
  <si>
    <t>Supply and use of truck-mounted attenuators</t>
  </si>
  <si>
    <t>Cold premixed asphalt mixture (cold mix)</t>
  </si>
  <si>
    <t>13.2mm bituminous single seal with slurry (Cape Seal)</t>
  </si>
  <si>
    <t>M110.06( c)</t>
  </si>
  <si>
    <t>Fill layer</t>
  </si>
  <si>
    <t>M110.06(c)(i)</t>
  </si>
  <si>
    <t>M110.06(c)(ii)</t>
  </si>
  <si>
    <t>M110.06(c)(iii)</t>
  </si>
  <si>
    <t>Repair of Surface failures (non performance based)</t>
  </si>
  <si>
    <t>M122.01(a)</t>
  </si>
  <si>
    <t>M122.01(b)</t>
  </si>
  <si>
    <t>M122.03</t>
  </si>
  <si>
    <t>Extra over for M122.01(a)(b)  supplying aspalt material to site</t>
  </si>
  <si>
    <t>Hot compressed air</t>
  </si>
  <si>
    <t>M130.01(b)(ii)</t>
  </si>
  <si>
    <t>M130.02(a)(iii)</t>
  </si>
  <si>
    <t>Other appropriate product</t>
  </si>
  <si>
    <t>M140.01(d)</t>
  </si>
  <si>
    <t xml:space="preserve">Repair of bleeding (Method 3) </t>
  </si>
  <si>
    <t>M140.03(a)</t>
  </si>
  <si>
    <t>M140.03(b)</t>
  </si>
  <si>
    <t>M140.03(c)</t>
  </si>
  <si>
    <t>M140.03(d)</t>
  </si>
  <si>
    <t>Precoating of aggregate</t>
  </si>
  <si>
    <t>Less than 12mm width</t>
  </si>
  <si>
    <t>12mm to 20mm width</t>
  </si>
  <si>
    <t>Exceeding 20mm width</t>
  </si>
  <si>
    <t>M150.03(a)</t>
  </si>
  <si>
    <t>M150.03(b)</t>
  </si>
  <si>
    <t>The Contractors overhead charges and profit in respect of sub-item M150.03(a)</t>
  </si>
  <si>
    <t>M159.04</t>
  </si>
  <si>
    <t>Extra over for M150.02(a)(b)  supplying asphalt material to site</t>
  </si>
  <si>
    <t>M1500</t>
  </si>
  <si>
    <t>M160.01(c)</t>
  </si>
  <si>
    <t>Slurry applied for texture treatment (Fine Slurry Medium Grade, 60% stable-grade anionic bitumen emulsion)</t>
  </si>
  <si>
    <t>M160.01(c)(i)</t>
  </si>
  <si>
    <t>M160.01(c)(ii)</t>
  </si>
  <si>
    <t>M160.01(d)(ii)</t>
  </si>
  <si>
    <t>M160.01(e)</t>
  </si>
  <si>
    <t>Slurry applied for texture treatment (Fine Slurry Medium Grade, 60% stable-grade anionic bitumen emulsion + 3% Latex )</t>
  </si>
  <si>
    <t>M160.01(e)(i)</t>
  </si>
  <si>
    <t>M160.01(e)(ii)</t>
  </si>
  <si>
    <t>Slurry applied by spreader box with rigid squeegees in one application for rut filling (Fine Slurry Coarse Grade, Modified Cationic Bitumen Emulsion AC-E1)</t>
  </si>
  <si>
    <t>M161.01(e)</t>
  </si>
  <si>
    <t>Slurry applied by spreader box with rigid squeegees in two applications for rut filling (Fine Slurry Coarse Grade, Modified Cationic Bitumen Emulsion AC-E1)</t>
  </si>
  <si>
    <t>M161.01(f)</t>
  </si>
  <si>
    <t>Slurry applied by spreader box with rigid squeegees in one application for rut filling(Fine Slurry Medium Grade, Modified Cationic Bitumen Emulsion AC-E2)</t>
  </si>
  <si>
    <t>M161.01(g)</t>
  </si>
  <si>
    <t>Slurry applied by spreader box with rigid squeegees in two applications for rut filling(Fine Slurry Medium Grade, Modified Cationic Bitumen Emulsion AC-E2)</t>
  </si>
  <si>
    <t>M161.01(h)</t>
  </si>
  <si>
    <t>Slurry applied by spreader box with rigid squeegees in one application for rut filling(Fine Slurry Coarse Grade, Modified Cationic Bitumen Emulsion AC-E2)</t>
  </si>
  <si>
    <t>M161.01(i)</t>
  </si>
  <si>
    <t>Slurry applied by spreader box with rigid squeegees in two applications for rut filling(Fine Slurry Coarse Grade, Modified Cationic Bitumen Emulsion AC-E2)</t>
  </si>
  <si>
    <t>M161.03(a)</t>
  </si>
  <si>
    <t>M161.03(b)</t>
  </si>
  <si>
    <t>The Contractors overhead charges and profit in respect of sub-item M161.03(a)</t>
  </si>
  <si>
    <t>Composite in-place drainage systems (state type, size and grade)</t>
  </si>
  <si>
    <t>Mechanical vacuum road sweeper</t>
  </si>
  <si>
    <t>Hand cleaning (emergency clean-ups)</t>
  </si>
  <si>
    <t>h</t>
  </si>
  <si>
    <t>M250.02(e)</t>
  </si>
  <si>
    <t>Mechanical vacuum road sweeper (emergency clean-ups)</t>
  </si>
  <si>
    <t>M310.02(f)(i)</t>
  </si>
  <si>
    <t>1.2m high</t>
  </si>
  <si>
    <t>Game proof fences</t>
  </si>
  <si>
    <t>M310.03(f)(i)</t>
  </si>
  <si>
    <t>M310.04(f)(i)</t>
  </si>
  <si>
    <t>M310.06(a)(ii)</t>
  </si>
  <si>
    <t>M310.06(a)(iii)</t>
  </si>
  <si>
    <t>M310.06(a)(iv)</t>
  </si>
  <si>
    <t>M310.06(b)(i)</t>
  </si>
  <si>
    <t>M310.06(b)(ii)</t>
  </si>
  <si>
    <t>M310.07(a)(v)</t>
  </si>
  <si>
    <t>M310.07(a)(vi)</t>
  </si>
  <si>
    <t>M310.07(a)(vii)</t>
  </si>
  <si>
    <t>M310.07(a)(viii)</t>
  </si>
  <si>
    <t>M310.10(a)</t>
  </si>
  <si>
    <t>Procurement of specialised fencing (cattle grids)</t>
  </si>
  <si>
    <t>M310.10(b)</t>
  </si>
  <si>
    <t>The Contractors overhead charges and profit in respect of sub-item M310.10(a)</t>
  </si>
  <si>
    <t>Toll plazas</t>
  </si>
  <si>
    <t>List toll plazas</t>
  </si>
  <si>
    <t>M330.01(e) (iii)</t>
  </si>
  <si>
    <t>Preparation of road reserve</t>
  </si>
  <si>
    <t>Reserve with dual carriageway</t>
  </si>
  <si>
    <t>Reserve with single carriageway</t>
  </si>
  <si>
    <t>M350.04</t>
  </si>
  <si>
    <t xml:space="preserve">600 mm x 150 mm </t>
  </si>
  <si>
    <t>M410.02(d)(i)</t>
  </si>
  <si>
    <t>M410.04(a)</t>
  </si>
  <si>
    <t>Steel tubing (specify diameter and wall thickness)</t>
  </si>
  <si>
    <t>Concrete pavements</t>
  </si>
  <si>
    <t>Steel post</t>
  </si>
  <si>
    <t xml:space="preserve">Steel post </t>
  </si>
  <si>
    <t>Removal of damaged guard rails and re-erection of guard rails with new material</t>
  </si>
  <si>
    <t>M440.06(b)(i)</t>
  </si>
  <si>
    <t>Providing of new material required for the re-erection of gaurdrails</t>
  </si>
  <si>
    <t>Supply of new straight guardrails</t>
  </si>
  <si>
    <t>Supply of new curved guardrails</t>
  </si>
  <si>
    <t>M440.07(c)</t>
  </si>
  <si>
    <t>Timber posts</t>
  </si>
  <si>
    <t>M440.07(d)</t>
  </si>
  <si>
    <t>M440.07( e)</t>
  </si>
  <si>
    <t>M440.07(f)</t>
  </si>
  <si>
    <t>M440.07(f)(i)</t>
  </si>
  <si>
    <t>M440.07(f)(ii)</t>
  </si>
  <si>
    <t>M440.07(f)(iii)</t>
  </si>
  <si>
    <t>M440.07(g)</t>
  </si>
  <si>
    <t>End Units</t>
  </si>
  <si>
    <t>M440.07(g)(i)</t>
  </si>
  <si>
    <t>M440.07(g)(ii)</t>
  </si>
  <si>
    <t>M440.07(g)(iii)</t>
  </si>
  <si>
    <t>M440.07(g)(iv)</t>
  </si>
  <si>
    <t>Handling costs and profit in respect of sub-item M440.13(a)</t>
  </si>
  <si>
    <t>M440.16(a)</t>
  </si>
  <si>
    <t>M440.16(b)</t>
  </si>
  <si>
    <t>The Contractors overhead charges and profit in respect of sub-item M440.16(a)</t>
  </si>
  <si>
    <t>M440.17(c)</t>
  </si>
  <si>
    <t>Placement of concrete barriers</t>
  </si>
  <si>
    <t>M440.17(c)(i)</t>
  </si>
  <si>
    <t>loading of barriers</t>
  </si>
  <si>
    <t>M440.17(c)(ii)</t>
  </si>
  <si>
    <t>off loading of barriers</t>
  </si>
  <si>
    <t>M440.17(c)(iii)</t>
  </si>
  <si>
    <t>Leveling and placing of barriers in position</t>
  </si>
  <si>
    <t>M440.17(c)(iv)</t>
  </si>
  <si>
    <t>Tieing barriers together (Doweling)</t>
  </si>
  <si>
    <t>M440.17(c)(v)</t>
  </si>
  <si>
    <t>Overhaul for transport barriers</t>
  </si>
  <si>
    <t>M4500</t>
  </si>
  <si>
    <t>Plastic road marking material (specify particulars)</t>
  </si>
  <si>
    <t>M520.03(d)</t>
  </si>
  <si>
    <t>PVC-coated gabion mattresses (specify depth of mattres, mesh size and spacing of diaphragm)</t>
  </si>
  <si>
    <t>1,0m wide either side of concrete drains and pedestian path</t>
  </si>
  <si>
    <t xml:space="preserve">5m wide fire breaks in median </t>
  </si>
  <si>
    <t xml:space="preserve">5m wide fire breaks from edge of road surface to road reserve fence </t>
  </si>
  <si>
    <t>Annual trimming of shrubs and hedges</t>
  </si>
  <si>
    <t>M640.02(a)(i)</t>
  </si>
  <si>
    <t>Reserve with dual carriageway (State section and km distance incl. Intersections)</t>
  </si>
  <si>
    <t>M640.02(a)(ii)</t>
  </si>
  <si>
    <t>Reserve with single carriageway (State section and km distance incl. intersections)</t>
  </si>
  <si>
    <t>M640.03(a)</t>
  </si>
  <si>
    <t>M640.03(b)</t>
  </si>
  <si>
    <t>The Contractor's overhead charges and profit in respect of sub-item M640.04(a)</t>
  </si>
  <si>
    <t>Trimming of trees on instruction of the engineer</t>
  </si>
  <si>
    <t>M6400</t>
  </si>
  <si>
    <t>Topsoil placing</t>
  </si>
  <si>
    <t>M6500</t>
  </si>
  <si>
    <t>CRACK AND JOINT SEALING OF CONCRETE PAVEMENTS</t>
  </si>
  <si>
    <t>DAZZLE SCREEN ERECTION AND REPLACEMENT</t>
  </si>
  <si>
    <t>MAINTENANCE AND ESTABLISHMENT OF PLANTS, TREES AND SHRUBS</t>
  </si>
  <si>
    <t>ESTABLISHMENT OF GRASS</t>
  </si>
  <si>
    <t>CONTRACT SANRAL: NRA 2024/2025</t>
  </si>
  <si>
    <t>PANEL FOR ROUTINE ROAD MAINTENANCE WORKS ACROSS SOUTH AFRICA (FREE STATE PROVINCE)</t>
  </si>
  <si>
    <t>Slurry applied for texture treatment (Fine Slurry Fine Grade with 60% stable-grade anionic bitumen emulsion)</t>
  </si>
  <si>
    <t>Extra over M250.02(a) for work during night time</t>
  </si>
  <si>
    <t>M250.02(f)</t>
  </si>
  <si>
    <t>Extra over M250.02(c ), (d), and (e ) for work during night time</t>
  </si>
  <si>
    <t>List interchanges</t>
  </si>
  <si>
    <t>M440.04(a)(ii)</t>
  </si>
  <si>
    <t>M440.04(d)(ii)</t>
  </si>
  <si>
    <t>M440.06(b)(ii)</t>
  </si>
  <si>
    <t>PANEL FOR ROUTINE ROAD MAINTENANCE WORKS ACROSS SOUTH AFRICA (NORTHERN  CAPE PROVINCE)</t>
  </si>
  <si>
    <t>PART A: MANAGEMENT SECTION</t>
  </si>
  <si>
    <t>Prime. Cost</t>
  </si>
  <si>
    <t/>
  </si>
  <si>
    <t>Road signs: R- and TR- series</t>
  </si>
  <si>
    <t>All-emergency normalization</t>
  </si>
  <si>
    <t>PANEL FOR ROUTINE ROAD MAINTENANCE WORKS ACROSS SOUTH AFRICA (NORTHERN CAPE PROVINCE)</t>
  </si>
  <si>
    <t>PART B: OPERATIONAL SECTION</t>
  </si>
  <si>
    <t>Cleaning cracks per meter with:</t>
  </si>
  <si>
    <t>Cement stabilized natural gravel subbase</t>
  </si>
  <si>
    <t>Using stabilized excavated material</t>
  </si>
  <si>
    <t>Urban roads (Weekly)</t>
  </si>
  <si>
    <t>Peri urban roads (Weekly)</t>
  </si>
  <si>
    <t>Rural roads (Monthly )</t>
  </si>
  <si>
    <t>Extra over for sub-item M330.01 (a) for bituminous stabilizing agent (specify type)</t>
  </si>
  <si>
    <t>SABS 1519 Class III material</t>
  </si>
  <si>
    <t>SABS 1519 Class IV material</t>
  </si>
  <si>
    <t>Road signs: R - and TR- series</t>
  </si>
  <si>
    <t>Supply and erection of new galvanized guard rails</t>
  </si>
  <si>
    <t>Supply and erection of new galvanized curved guard rails factory bent to a radius of less than 45,0 m</t>
  </si>
  <si>
    <t>Reserve with single carriageway (Includes both shoulders)</t>
  </si>
  <si>
    <t>Isolated/other areas</t>
  </si>
  <si>
    <t>Shoulder weed spray</t>
  </si>
  <si>
    <t>PART C: TARGETED ENTERPRISES</t>
  </si>
  <si>
    <t>PART A : MANAGEMENT SECTION</t>
  </si>
  <si>
    <t>SUB-TOTAL PART A : MANAGEMENT SECTION</t>
  </si>
  <si>
    <t>PART B : OPERATIONAL SECTION</t>
  </si>
  <si>
    <t>SUB-TOTAL PART B : OPERATIONAL SECTION</t>
  </si>
  <si>
    <t>PART C : TARGETED ENTERPRISE</t>
  </si>
  <si>
    <t>SUB-TOTAL PART C : TARGETED ENTERPRISE</t>
  </si>
  <si>
    <t>TOTAL SCHEDULE (PART A+B+C)</t>
  </si>
  <si>
    <t>TOTAL SCHEDULE(PART A+B+C)</t>
  </si>
  <si>
    <t>Tender value without target enterprises and main contractor p&amp;g</t>
  </si>
  <si>
    <t>15% P&amp;G total</t>
  </si>
  <si>
    <t>Fixed cost 9%</t>
  </si>
  <si>
    <t>Target ralated is 1%</t>
  </si>
  <si>
    <t>Time related is 5%</t>
  </si>
  <si>
    <t>Check</t>
  </si>
  <si>
    <t>Calculate general obligations</t>
  </si>
  <si>
    <r>
      <rPr>
        <sz val="9"/>
        <rFont val="Arial"/>
        <family val="2"/>
      </rPr>
      <t>m</t>
    </r>
    <r>
      <rPr>
        <vertAlign val="superscript"/>
        <sz val="9"/>
        <rFont val="Arial"/>
        <family val="2"/>
      </rPr>
      <t>2</t>
    </r>
  </si>
  <si>
    <t>Supply and use of truck-mounted attenuators (3 Attenuators trucks used monthly)</t>
  </si>
  <si>
    <r>
      <rPr>
        <sz val="9"/>
        <rFont val="Arial"/>
        <family val="2"/>
      </rPr>
      <t>m</t>
    </r>
    <r>
      <rPr>
        <vertAlign val="superscript"/>
        <sz val="9"/>
        <rFont val="Arial"/>
        <family val="2"/>
      </rPr>
      <t>3</t>
    </r>
  </si>
  <si>
    <t>Hot mix continuously graded asphalt (Surface failure not exceeding 10m2)</t>
  </si>
  <si>
    <r>
      <rPr>
        <sz val="9"/>
        <rFont val="Arial"/>
        <family val="2"/>
      </rPr>
      <t>m</t>
    </r>
    <r>
      <rPr>
        <vertAlign val="superscript"/>
        <sz val="9"/>
        <rFont val="Arial"/>
        <family val="2"/>
      </rPr>
      <t>3</t>
    </r>
    <r>
      <rPr>
        <sz val="9"/>
        <rFont val="Arial"/>
        <family val="2"/>
      </rPr>
      <t>-km</t>
    </r>
  </si>
  <si>
    <t>Synthetic fibre filter fabric (type, grade 2)</t>
  </si>
  <si>
    <t>Composite in-place drainage systems (750fin with a 110mm collector pipe)</t>
  </si>
  <si>
    <t>Linings (30/19)</t>
  </si>
  <si>
    <t>Chutes (25/19)</t>
  </si>
  <si>
    <t>Channels for kerb and channel (25/19)</t>
  </si>
  <si>
    <t>Concrete screed or backfill below chutes (15/19)</t>
  </si>
  <si>
    <t>Kerbing (Fig.7)</t>
  </si>
  <si>
    <t>Corrugated steel  (type and 300mm)</t>
  </si>
  <si>
    <t>Concrete (300mm)</t>
  </si>
  <si>
    <t>M310.02(f)(iv)</t>
  </si>
  <si>
    <t>Steel mesh fencing (razor mesh)</t>
  </si>
  <si>
    <t>Double leaf (see drawing)</t>
  </si>
  <si>
    <r>
      <rPr>
        <sz val="9"/>
        <rFont val="Arial"/>
        <family val="2"/>
      </rPr>
      <t>m</t>
    </r>
    <r>
      <rPr>
        <vertAlign val="superscript"/>
        <sz val="9"/>
        <rFont val="Arial"/>
        <family val="2"/>
      </rPr>
      <t>3</t>
    </r>
    <r>
      <rPr>
        <sz val="9"/>
        <rFont val="Arial"/>
        <family val="2"/>
      </rPr>
      <t xml:space="preserve"> - km</t>
    </r>
  </si>
  <si>
    <r>
      <rPr>
        <sz val="9"/>
        <rFont val="Arial"/>
        <family val="2"/>
      </rPr>
      <t>Reference marker boards</t>
    </r>
    <r>
      <rPr>
        <strike/>
        <sz val="9"/>
        <rFont val="Arial"/>
        <family val="2"/>
      </rPr>
      <t xml:space="preserve"> </t>
    </r>
  </si>
  <si>
    <t>Steel tubing (50x50x2mm square tubing plus base plate)</t>
  </si>
  <si>
    <t>Reinstatement of concrete to guard rail posts (20/19)</t>
  </si>
  <si>
    <t>M440.17(a)</t>
  </si>
  <si>
    <t>M440.17(a)(i)</t>
  </si>
  <si>
    <t>M440.17(a)(ii)</t>
  </si>
  <si>
    <t>M440.17(a)(iii)</t>
  </si>
  <si>
    <t>M440.17(a)(iv)</t>
  </si>
  <si>
    <t>M440.17(a)(v)</t>
  </si>
  <si>
    <t>M440.17(a)(vi)</t>
  </si>
  <si>
    <t>M440.17(a)(vii)</t>
  </si>
  <si>
    <t>M440.17(a)(viii)</t>
  </si>
  <si>
    <t>M440.17(a)(ix)</t>
  </si>
  <si>
    <t>M440.17(a)(x)</t>
  </si>
  <si>
    <t>M440.17(a)(xi)</t>
  </si>
  <si>
    <t>M440.17(a)(xii)</t>
  </si>
  <si>
    <t>M440.17(a)(xiii)</t>
  </si>
  <si>
    <t>M440.17(a)(xiv)</t>
  </si>
  <si>
    <t>M440.17(a)(xv)</t>
  </si>
  <si>
    <t>M440.17(b)</t>
  </si>
  <si>
    <t>M440.17(b)(i)</t>
  </si>
  <si>
    <t>M440.17(b)(ii)</t>
  </si>
  <si>
    <t>M440.17(b)(iii)</t>
  </si>
  <si>
    <t>M440.17(b)(iv)</t>
  </si>
  <si>
    <t>M440.17(b)(v)</t>
  </si>
  <si>
    <t>M440.17(b)(vi)</t>
  </si>
  <si>
    <t>M440.17(b)(vii)</t>
  </si>
  <si>
    <t>M440.17(b)(viii)</t>
  </si>
  <si>
    <t>M440.17(b)(ix)</t>
  </si>
  <si>
    <t>M440.17(b)(x)</t>
  </si>
  <si>
    <t>M440.17(b)(xi)</t>
  </si>
  <si>
    <t>M440.17(b)(xii)</t>
  </si>
  <si>
    <t>M440.17(b)(xiii)</t>
  </si>
  <si>
    <t>M440.17(b)(xiv)</t>
  </si>
  <si>
    <t>M440.17(b)(xv)</t>
  </si>
  <si>
    <t>Tieing barriers together (Steel plates and bolts)</t>
  </si>
  <si>
    <t>Plastic road marking material (Thermoplastic)</t>
  </si>
  <si>
    <t>Cast in situ concrete paving (20/19 and 150mm)</t>
  </si>
  <si>
    <t>Segmented block paving (type 80mm)</t>
  </si>
  <si>
    <t>Prefabricated concrete paving blocks for sidewalk pavement (50mm)</t>
  </si>
  <si>
    <t>Gabion baskets  (1000x2000 and 80x100x2.5mm,  diaphragm spacing 1000mm)</t>
  </si>
  <si>
    <t>Gabion mattresses (0.3 by 80x100, wire 2.2mm, diaphragm spacing 1000mm)</t>
  </si>
  <si>
    <t>Reserve with dual carriageway (State section and km distance incl. Intersections) (100 km of hedging)</t>
  </si>
  <si>
    <t>Suitable truck/bus for transporting labourers (20)</t>
  </si>
  <si>
    <t>Compressor (air) including hoses and tools (150 to 200)</t>
  </si>
  <si>
    <t>Dewatering pump including generators and accessories (100mm, dirty water)</t>
  </si>
  <si>
    <t>Mobile electric welding sets and accessories (350amp)</t>
  </si>
  <si>
    <t>Mobile concrete mixers (500L)</t>
  </si>
  <si>
    <t>Flat bed truck (7 ton)</t>
  </si>
  <si>
    <t>Centremount cranes (6 ton)</t>
  </si>
  <si>
    <t>ROUTINE ROAD MAINTENANCE ON NATIONAL ROUTES IN THE NORTHERN CAPE PROVINCE</t>
  </si>
  <si>
    <t>15 % off 30% of main contractors work</t>
  </si>
  <si>
    <t>30% of maincontractor work</t>
  </si>
  <si>
    <t xml:space="preserve">Must be measured towards Main Cotractor Portion </t>
  </si>
  <si>
    <t>PANEL FOR ROUTINE ROAD MAINTENANCE WORKS ACROSS SOUTH AFRICA (GAUTENG PROVINCE)</t>
  </si>
  <si>
    <t>CONTRACT  SANRAL NRA 2024/1323</t>
  </si>
  <si>
    <t>ROUTINE ROAD MAINTENANCE ON NATIONAL ROUTES IN THE MPUMALANGA PROVINCE</t>
  </si>
  <si>
    <t>SECTION M0300</t>
  </si>
  <si>
    <t>SCHEDULE A</t>
  </si>
  <si>
    <t>PART A : MANAGEMENT</t>
  </si>
  <si>
    <t>Environmental obligations</t>
  </si>
  <si>
    <t>Reporting obligations</t>
  </si>
  <si>
    <t>M030.05(a)(i)</t>
  </si>
  <si>
    <t>M030.05(a)(ii)</t>
  </si>
  <si>
    <t>M030.05(a)(iii)</t>
  </si>
  <si>
    <t>CARRIED FORWARD</t>
  </si>
  <si>
    <t>BROUGHT FORWARD</t>
  </si>
  <si>
    <t>SECTION M0200</t>
  </si>
  <si>
    <t>Handling cost and profit in respect of subitems M020.06(a)(i) and (ii)</t>
  </si>
  <si>
    <t>SECTION M0400</t>
  </si>
  <si>
    <t>ROUTE PATROL SERVICES</t>
  </si>
  <si>
    <t>SECTION M0500</t>
  </si>
  <si>
    <t>PART B : OPERATIONAL</t>
  </si>
  <si>
    <t>Traffic Cones: 750mm</t>
  </si>
  <si>
    <t>Work undertaken by contractor</t>
  </si>
  <si>
    <t>Work undertaken by subcontractor</t>
  </si>
  <si>
    <t>SECTION M0600</t>
  </si>
  <si>
    <t>SKILLS DEVELOPMENT</t>
  </si>
  <si>
    <t>Contract Skills Development Goals (CSDG)(formula to be inserted 0.25% of Subtotal A)</t>
  </si>
  <si>
    <t>SECTION M1100</t>
  </si>
  <si>
    <t>Backfilling of base layer for surface failures with (98% of modified AASHTO density):</t>
  </si>
  <si>
    <t>M110.06(c)</t>
  </si>
  <si>
    <t>M110.07(c)</t>
  </si>
  <si>
    <t>SECTION M1200</t>
  </si>
  <si>
    <t>REPAIR OF POTHOLES</t>
  </si>
  <si>
    <t>M1210</t>
  </si>
  <si>
    <t>REPAIR OF EDGE BREAKS</t>
  </si>
  <si>
    <t>M1220</t>
  </si>
  <si>
    <t>REPAIR OF SURFACE FAILURES</t>
  </si>
  <si>
    <t>SECTION M1300</t>
  </si>
  <si>
    <t>M130.01(e)</t>
  </si>
  <si>
    <t>M130.01(e)(i)</t>
  </si>
  <si>
    <t>M130.01(e)(ii)</t>
  </si>
  <si>
    <t>M130.01(e)(iii)</t>
  </si>
  <si>
    <t>M130.03</t>
  </si>
  <si>
    <t>Prefabricated road patch for crack sealing</t>
  </si>
  <si>
    <t>M130.03(a)</t>
  </si>
  <si>
    <t>Sealing "crocodile" cracks with pre-fabricated road patch over areas using:</t>
  </si>
  <si>
    <t>M130.03(a)(i)</t>
  </si>
  <si>
    <t>10mm nominal size aggregate (single seal)</t>
  </si>
  <si>
    <t>M130.03(a)(ii)</t>
  </si>
  <si>
    <t>14mm nominal size aggregate (single seal)</t>
  </si>
  <si>
    <t>SECTION M1400</t>
  </si>
  <si>
    <t>Contractor overhead charges and profit in respect of subitem M140.09(a)</t>
  </si>
  <si>
    <t>SECTION M1500</t>
  </si>
  <si>
    <t>SECTION M1600</t>
  </si>
  <si>
    <t>SURFACE TREATMENT - TEXTURE CORRECTION</t>
  </si>
  <si>
    <t>Slurry applied for texture treatment   (Fine Slurry Fine Grade with 60% stable-grade anionic bitumen emulsion)</t>
  </si>
  <si>
    <t>SECTION M1700</t>
  </si>
  <si>
    <t>SECTION M2100</t>
  </si>
  <si>
    <t>SECTION 2200</t>
  </si>
  <si>
    <t xml:space="preserve">SUBSOIL DRAIN INSTALLATION AND MAINTENANCE </t>
  </si>
  <si>
    <t>Sand obtained from approved source on site</t>
  </si>
  <si>
    <t>Sand from commercial source</t>
  </si>
  <si>
    <t>Synthetic fibre filter fabric (grade 2)</t>
  </si>
  <si>
    <t>Composite in-place drainage systems (fin drain)</t>
  </si>
  <si>
    <t>SECTION M2300</t>
  </si>
  <si>
    <t>SECTION M2400</t>
  </si>
  <si>
    <t>SECTION M2500</t>
  </si>
  <si>
    <t>SECTION M2600</t>
  </si>
  <si>
    <t>CLEANING AND MAINTENANCE OF EXISTING EARTH CHANNELS</t>
  </si>
  <si>
    <t>SECTION M2700</t>
  </si>
  <si>
    <t>SECTION M2800</t>
  </si>
  <si>
    <t>Linings (Grade 20/19)</t>
  </si>
  <si>
    <t>Chutes (Grade 20/19)</t>
  </si>
  <si>
    <t>Channels for kerb and channel (Grade 20/19)</t>
  </si>
  <si>
    <t>Concrete screed or backfill below chutes (Grade 20/19)</t>
  </si>
  <si>
    <t>Precast concrete kerbing and chutes</t>
  </si>
  <si>
    <t>Kerbing (Figure 6)</t>
  </si>
  <si>
    <t>Chutes (500mm)</t>
  </si>
  <si>
    <t>Sealed joints in concrete lining of open drains (12mm Bitumen impregnated softboard)</t>
  </si>
  <si>
    <t>Corrugated steel (450mm diameter)</t>
  </si>
  <si>
    <t>Plastic (450mm diameter)</t>
  </si>
  <si>
    <t>SECTION M3100</t>
  </si>
  <si>
    <t>SECTION M3200</t>
  </si>
  <si>
    <t>Urban roads</t>
  </si>
  <si>
    <t>Peri-urban roads</t>
  </si>
  <si>
    <t>Rural roads</t>
  </si>
  <si>
    <t>Additional clearing of:</t>
  </si>
  <si>
    <t>SECTION M3300</t>
  </si>
  <si>
    <r>
      <t>m</t>
    </r>
    <r>
      <rPr>
        <vertAlign val="superscript"/>
        <sz val="9"/>
        <rFont val="Arial"/>
        <family val="2"/>
      </rPr>
      <t xml:space="preserve">3 </t>
    </r>
    <r>
      <rPr>
        <sz val="9"/>
        <rFont val="Arial"/>
        <family val="2"/>
      </rPr>
      <t>- km</t>
    </r>
  </si>
  <si>
    <t>SECTION M3400</t>
  </si>
  <si>
    <t>SECTION M4100</t>
  </si>
  <si>
    <t>Steel tubing (75mm D-Section 2mm wall thickness)</t>
  </si>
  <si>
    <t>SECTION M4200</t>
  </si>
  <si>
    <t>ROAD SIGN CLEANING</t>
  </si>
  <si>
    <t>M4210</t>
  </si>
  <si>
    <t>REMOVAL OF ILLEGAL SIGNS</t>
  </si>
  <si>
    <t>SECTION M4300</t>
  </si>
  <si>
    <t>SECTION M4400</t>
  </si>
  <si>
    <t>GUARD-RAIL ERECTION AND MAINTENANCE</t>
  </si>
  <si>
    <t>M440.04(e)</t>
  </si>
  <si>
    <t>Steel Post (75mm D-Section 2mm wall thickness)</t>
  </si>
  <si>
    <t>Supply of new guardrails</t>
  </si>
  <si>
    <t>M440.07(e)</t>
  </si>
  <si>
    <t>Reinstatement of concrete to guard rail posts (class 20/19)</t>
  </si>
  <si>
    <t>SECTION M4600</t>
  </si>
  <si>
    <t>m2</t>
  </si>
  <si>
    <t>SECTION M4700</t>
  </si>
  <si>
    <t>SECTION M5100</t>
  </si>
  <si>
    <t>Grouted pitching on a concrete bed (Grade 20/19 100mm thickness)</t>
  </si>
  <si>
    <t>Packed riprap (2kg to 3kg mass stone)</t>
  </si>
  <si>
    <t>Dumped riprap (2kg to 3kg mass stone)</t>
  </si>
  <si>
    <t>Synthetic-fibre filter fabric (drainage grade geotextile)</t>
  </si>
  <si>
    <t>Cast in situ concrete pitching (Grade 20/19, 100mm thickness of pitching)</t>
  </si>
  <si>
    <t>Segmented block paving (Type S/A, 65mm thickness)</t>
  </si>
  <si>
    <t>Prefabricated concrete paving blocks for a sidewalk pavement (80mm thickness)</t>
  </si>
  <si>
    <t>Non-selective (tenderer to specify brand name)</t>
  </si>
  <si>
    <t>SECTION M5200</t>
  </si>
  <si>
    <t>Gabion baskets  (2m x 1m x 1m uncoated mesh, 100mm x 120mm x 2.7mm)</t>
  </si>
  <si>
    <t>Gabion mattresses (300mm, 6m x 2m uncoated mesh, 80mm x 10mm x 2.7mm)</t>
  </si>
  <si>
    <t>SECTION M6100</t>
  </si>
  <si>
    <t>GENERAL AND SHOULDER MOW</t>
  </si>
  <si>
    <t>SECTION M6200</t>
  </si>
  <si>
    <t>CHEMICAL CONTROL OF UNDESIRABLE VEGETATION</t>
  </si>
  <si>
    <t>Reserve with single carriageway including intersections and interchanges</t>
  </si>
  <si>
    <t>SECTION M6300</t>
  </si>
  <si>
    <t>SECTION M6400</t>
  </si>
  <si>
    <t>Trimming of trees</t>
  </si>
  <si>
    <t>SECTION M7100</t>
  </si>
  <si>
    <t>SECTION M7200</t>
  </si>
  <si>
    <t>SECTION M8100</t>
  </si>
  <si>
    <t>SMALL REPAIRS OF STRUCTURES</t>
  </si>
  <si>
    <t>SECTION M9100</t>
  </si>
  <si>
    <t>Suitable truck/bus for transporting labourers (40 seater)</t>
  </si>
  <si>
    <r>
      <t>Compressor (air) including hoses and tools (up to 10m</t>
    </r>
    <r>
      <rPr>
        <vertAlign val="superscript"/>
        <sz val="9"/>
        <rFont val="Arial"/>
        <family val="2"/>
      </rPr>
      <t>3</t>
    </r>
    <r>
      <rPr>
        <sz val="9"/>
        <rFont val="Arial"/>
        <family val="2"/>
      </rPr>
      <t>/ min)</t>
    </r>
  </si>
  <si>
    <t>Dewatering pump including generators and accessories (500lt/ min)</t>
  </si>
  <si>
    <t>Mobile electric welding sets and accessories (up to 10kw: 50-190 amp)</t>
  </si>
  <si>
    <t>Mobile concrete mixers (150lt)</t>
  </si>
  <si>
    <t>M910.03(o)(i)</t>
  </si>
  <si>
    <t>6 ton</t>
  </si>
  <si>
    <t>M910.03(o)(ii)</t>
  </si>
  <si>
    <t>10 ton</t>
  </si>
  <si>
    <t>Centremount cranes (20t)</t>
  </si>
  <si>
    <t>Tipper trucks</t>
  </si>
  <si>
    <t>Dewatering pump including generators and accessories (1000 l/min)</t>
  </si>
  <si>
    <t>SECTION M9200</t>
  </si>
  <si>
    <t>PART C</t>
  </si>
  <si>
    <r>
      <rPr>
        <b/>
        <sz val="6.5"/>
        <rFont val="Calibri"/>
        <family val="2"/>
      </rPr>
      <t>M9200</t>
    </r>
  </si>
  <si>
    <t>M920.01 (a)</t>
  </si>
  <si>
    <t>SUMMARY OF BILL OF QUANTITIES</t>
  </si>
  <si>
    <t>PREPARATION AND SEALING OR RESEALING OF OLD JOINTS AND CRACKS IN EXISTING CONCRETE PAVEMENTS</t>
  </si>
  <si>
    <t>CONCRETE CHANNEL CONSTRUCTION AND MAINT. OF EXISTING CHANNELS</t>
  </si>
  <si>
    <t>CHEMICAL CONTROL OF VEG. AND ERADICATION OF UNDESIRABLE VEGETATION</t>
  </si>
  <si>
    <t>PART C: ALLOWANCE FOR SUBCONTRACTORS</t>
  </si>
  <si>
    <t>SUB-TOTAL PART C: ALLOWANCE FOR SUBCONTRACTORS</t>
  </si>
  <si>
    <t>TOTAL SCHEDULE A</t>
  </si>
  <si>
    <t>Each page of the Bill of Quantities must be initialled by the tenderer.</t>
  </si>
  <si>
    <t>COMPANY NAME OF TENDERER:</t>
  </si>
  <si>
    <t>ROUTINE ROAD MAINTENANCE ON NATIONAL ROUTES IN THE LIMPOPO PROVINCE</t>
  </si>
  <si>
    <t xml:space="preserve">SCHEDULE </t>
  </si>
  <si>
    <t>SUB-TOTAL SCHEDULE</t>
  </si>
  <si>
    <t>ROUTINE ROAD MAINTENANCE ON NATIONAL ROUTES IN THE NORTHWEST PROVINCE</t>
  </si>
  <si>
    <t>SCHEDULE</t>
  </si>
  <si>
    <t xml:space="preserve">CONTRACT SANRAL </t>
  </si>
  <si>
    <t>ROUTINE ROAD MAINTENANCE ON NATIONAL ROUTES IN THE EASTERN CAPE PROVINCE</t>
  </si>
  <si>
    <t>Provision of Security Service</t>
  </si>
  <si>
    <t>Person-day</t>
  </si>
  <si>
    <t>Gabion baskets  Galvinised uncoated(1m x 1m x 1m, mesh 80 x 10mm, 2.5mm diameter wire)</t>
  </si>
  <si>
    <t>Gabion mattresses (6m long, 1m wide and 0.2 m deep with 80 x 100mm, 2.2mm diameter wire,1000mm diaphgram)</t>
  </si>
  <si>
    <t>Geotextile (kaymat U24 or similar approved)</t>
  </si>
  <si>
    <t>CONTRACT SANRAL XXXX-XXX-XXXX/1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</si>
</sst>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quot;R&quot;\ * #,##0.00_ ;_ &quot;R&quot;\ * \-#,##0.00_ ;_ &quot;R&quot;\ * &quot;-&quot;??_ ;_ @_ "/>
    <numFmt numFmtId="165" formatCode="_ * #,##0.00_ ;_ * \-#,##0.00_ ;_ * &quot;-&quot;??_ ;_ @_ "/>
    <numFmt numFmtId="166" formatCode="#,##0.0"/>
    <numFmt numFmtId="167" formatCode="#,##0.000"/>
    <numFmt numFmtId="168" formatCode="\$#,##0.00\ ;\(\$#,##0.00\)"/>
    <numFmt numFmtId="169" formatCode="_-[$R-1C09]* #,##0.00_-;\-[$R-1C09]* #,##0.00_-;_-[$R-1C09]* &quot;-&quot;??_-;_-@_-"/>
    <numFmt numFmtId="170" formatCode="_-&quot;R&quot;* #,##0.00_-;\-&quot;R&quot;* #,##0.00_-;_-&quot;R&quot;* &quot;-&quot;??_-;_-@_-"/>
    <numFmt numFmtId="171" formatCode="_-&quot;R&quot;* ###0.00_-;\-&quot;R&quot;* ###0.00_-;_-&quot;R&quot;* &quot;-&quot;??_-;_-@_-"/>
    <numFmt numFmtId="172" formatCode="###\ ###\ ###"/>
    <numFmt numFmtId="173" formatCode="_-[$R-1C09]* ###0.00_-;\-[$R-1C09]* ###0.00_-;_-[$R-1C09]* &quot;-&quot;??_-;_-@_-"/>
    <numFmt numFmtId="174" formatCode="&quot;R&quot;#,##0;[Red]\-&quot;R&quot;#,##0"/>
  </numFmts>
  <fonts count="64" x14ac:knownFonts="1">
    <font>
      <sz val="11"/>
      <color theme="1"/>
      <name val="Calibri"/>
      <family val="2"/>
      <scheme val="minor"/>
    </font>
    <font>
      <sz val="10"/>
      <color indexed="8"/>
      <name val="Arial"/>
      <family val="2"/>
    </font>
    <font>
      <sz val="9"/>
      <name val="Arial"/>
      <family val="2"/>
    </font>
    <font>
      <b/>
      <sz val="9"/>
      <name val="Arial"/>
      <family val="2"/>
    </font>
    <font>
      <b/>
      <sz val="9"/>
      <color indexed="8"/>
      <name val="Arial"/>
      <family val="2"/>
    </font>
    <font>
      <sz val="9"/>
      <color theme="1"/>
      <name val="Calibri"/>
      <family val="2"/>
      <scheme val="minor"/>
    </font>
    <font>
      <sz val="9"/>
      <color indexed="8"/>
      <name val="Arial"/>
      <family val="2"/>
    </font>
    <font>
      <b/>
      <strike/>
      <sz val="9"/>
      <color indexed="8"/>
      <name val="Arial"/>
      <family val="2"/>
    </font>
    <font>
      <b/>
      <sz val="9"/>
      <color rgb="FFFF0000"/>
      <name val="Arial"/>
      <family val="2"/>
    </font>
    <font>
      <sz val="9"/>
      <color rgb="FFFF0000"/>
      <name val="Arial"/>
      <family val="2"/>
    </font>
    <font>
      <vertAlign val="superscript"/>
      <sz val="9"/>
      <color indexed="8"/>
      <name val="Arial"/>
      <family val="2"/>
    </font>
    <font>
      <sz val="9"/>
      <color rgb="FFFF0000"/>
      <name val="Calibri"/>
      <family val="2"/>
      <scheme val="minor"/>
    </font>
    <font>
      <b/>
      <strike/>
      <sz val="9"/>
      <name val="Arial"/>
      <family val="2"/>
    </font>
    <font>
      <sz val="10"/>
      <color theme="1"/>
      <name val="Arial"/>
      <family val="2"/>
    </font>
    <font>
      <sz val="8"/>
      <color theme="1"/>
      <name val="Times New Roman"/>
      <family val="1"/>
    </font>
    <font>
      <vertAlign val="superscript"/>
      <sz val="10"/>
      <color theme="1"/>
      <name val="Arial"/>
      <family val="2"/>
    </font>
    <font>
      <i/>
      <sz val="10"/>
      <color theme="1"/>
      <name val="Arial"/>
      <family val="2"/>
    </font>
    <font>
      <sz val="10"/>
      <name val="Arial"/>
      <family val="2"/>
    </font>
    <font>
      <sz val="9"/>
      <color theme="1"/>
      <name val="Arial"/>
      <family val="2"/>
    </font>
    <font>
      <b/>
      <sz val="11"/>
      <color indexed="8"/>
      <name val="Arial"/>
      <family val="2"/>
    </font>
    <font>
      <b/>
      <sz val="11"/>
      <name val="Arial"/>
      <family val="2"/>
    </font>
    <font>
      <b/>
      <sz val="18"/>
      <color theme="1"/>
      <name val="Arial"/>
      <family val="2"/>
    </font>
    <font>
      <b/>
      <sz val="10"/>
      <color theme="1"/>
      <name val="Arial"/>
      <family val="2"/>
    </font>
    <font>
      <sz val="14"/>
      <color theme="1"/>
      <name val="Arial"/>
      <family val="2"/>
    </font>
    <font>
      <vertAlign val="superscript"/>
      <sz val="9"/>
      <name val="Arial"/>
      <family val="2"/>
    </font>
    <font>
      <sz val="9"/>
      <name val="Calibri"/>
      <family val="2"/>
      <scheme val="minor"/>
    </font>
    <font>
      <b/>
      <sz val="18"/>
      <name val="Arial"/>
      <family val="2"/>
    </font>
    <font>
      <b/>
      <sz val="10"/>
      <name val="Arial"/>
      <family val="2"/>
    </font>
    <font>
      <sz val="11"/>
      <name val="Calibri"/>
      <family val="2"/>
      <scheme val="minor"/>
    </font>
    <font>
      <vertAlign val="superscript"/>
      <sz val="10"/>
      <name val="Arial"/>
      <family val="2"/>
    </font>
    <font>
      <b/>
      <vertAlign val="superscript"/>
      <sz val="9"/>
      <name val="Arial"/>
      <family val="2"/>
    </font>
    <font>
      <strike/>
      <sz val="9"/>
      <name val="Arial"/>
      <family val="2"/>
    </font>
    <font>
      <sz val="12"/>
      <name val="Arial"/>
      <family val="2"/>
    </font>
    <font>
      <sz val="10"/>
      <name val="Times New Roman"/>
      <family val="1"/>
    </font>
    <font>
      <b/>
      <sz val="12"/>
      <name val="Arial"/>
      <family val="2"/>
    </font>
    <font>
      <sz val="12"/>
      <name val="Arial"/>
      <family val="2"/>
    </font>
    <font>
      <i/>
      <u/>
      <sz val="10"/>
      <name val="Times New Roman"/>
      <family val="1"/>
    </font>
    <font>
      <sz val="9"/>
      <color indexed="8"/>
      <name val="Calibri"/>
      <family val="2"/>
    </font>
    <font>
      <sz val="8"/>
      <color theme="1"/>
      <name val="Arial"/>
      <family val="2"/>
    </font>
    <font>
      <b/>
      <sz val="11"/>
      <color theme="1"/>
      <name val="Calibri"/>
      <family val="2"/>
      <scheme val="minor"/>
    </font>
    <font>
      <sz val="9"/>
      <name val="Times New Roman"/>
      <family val="1"/>
    </font>
    <font>
      <i/>
      <sz val="9"/>
      <name val="Arial"/>
      <family val="2"/>
    </font>
    <font>
      <b/>
      <sz val="9"/>
      <color theme="1"/>
      <name val="Arial"/>
      <family val="2"/>
    </font>
    <font>
      <sz val="11"/>
      <color rgb="FFFF0000"/>
      <name val="Calibri"/>
      <family val="2"/>
      <scheme val="minor"/>
    </font>
    <font>
      <b/>
      <sz val="11"/>
      <name val="Calibri"/>
      <family val="2"/>
      <scheme val="minor"/>
    </font>
    <font>
      <b/>
      <u/>
      <sz val="9"/>
      <name val="Arial"/>
      <family val="2"/>
    </font>
    <font>
      <b/>
      <sz val="11"/>
      <color theme="1"/>
      <name val="Arial"/>
      <family val="2"/>
    </font>
    <font>
      <sz val="11"/>
      <color theme="1"/>
      <name val="Arial"/>
      <family val="2"/>
    </font>
    <font>
      <b/>
      <u/>
      <sz val="11"/>
      <name val="Arial"/>
      <family val="2"/>
    </font>
    <font>
      <sz val="11"/>
      <color theme="1"/>
      <name val="Calibri"/>
      <family val="2"/>
      <scheme val="minor"/>
    </font>
    <font>
      <b/>
      <sz val="9"/>
      <color theme="1"/>
      <name val="Calibri"/>
      <family val="2"/>
      <scheme val="minor"/>
    </font>
    <font>
      <sz val="10"/>
      <color theme="1"/>
      <name val="Calibri"/>
      <family val="2"/>
      <scheme val="minor"/>
    </font>
    <font>
      <b/>
      <sz val="10"/>
      <color theme="1"/>
      <name val="Calibri"/>
      <family val="2"/>
      <scheme val="minor"/>
    </font>
    <font>
      <u/>
      <sz val="11"/>
      <color theme="1"/>
      <name val="Calibri"/>
      <family val="2"/>
      <scheme val="minor"/>
    </font>
    <font>
      <b/>
      <u/>
      <sz val="11"/>
      <color theme="1"/>
      <name val="Arial"/>
      <family val="2"/>
    </font>
    <font>
      <u/>
      <sz val="11"/>
      <color theme="1"/>
      <name val="Arial"/>
      <family val="2"/>
    </font>
    <font>
      <b/>
      <u/>
      <sz val="10"/>
      <name val="Arial"/>
      <family val="2"/>
    </font>
    <font>
      <sz val="11"/>
      <color indexed="8"/>
      <name val="Arial"/>
      <family val="2"/>
    </font>
    <font>
      <sz val="11"/>
      <name val="Arial"/>
      <family val="2"/>
    </font>
    <font>
      <b/>
      <i/>
      <sz val="9"/>
      <name val="Arial"/>
      <family val="2"/>
    </font>
    <font>
      <sz val="10"/>
      <color rgb="FFFF0000"/>
      <name val="Arial"/>
      <family val="2"/>
    </font>
    <font>
      <u/>
      <sz val="9"/>
      <name val="Arial"/>
      <family val="2"/>
    </font>
    <font>
      <b/>
      <sz val="6.5"/>
      <name val="Calibri"/>
      <family val="2"/>
    </font>
    <font>
      <sz val="9"/>
      <color indexed="81"/>
      <name val="Tahoma"/>
      <family val="2"/>
    </font>
  </fonts>
  <fills count="15">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CCFF99"/>
        <bgColor indexed="64"/>
      </patternFill>
    </fill>
    <fill>
      <patternFill patternType="solid">
        <fgColor rgb="FFCCECFF"/>
        <bgColor indexed="64"/>
      </patternFill>
    </fill>
    <fill>
      <patternFill patternType="solid">
        <fgColor rgb="FFFF33CC"/>
        <bgColor indexed="64"/>
      </patternFill>
    </fill>
    <fill>
      <patternFill patternType="solid">
        <fgColor rgb="FF92D050"/>
        <bgColor indexed="64"/>
      </patternFill>
    </fill>
    <fill>
      <patternFill patternType="solid">
        <fgColor rgb="FFFFCCFF"/>
        <bgColor indexed="64"/>
      </patternFill>
    </fill>
    <fill>
      <patternFill patternType="solid">
        <fgColor rgb="FF00B0F0"/>
        <bgColor indexed="64"/>
      </patternFill>
    </fill>
    <fill>
      <patternFill patternType="solid">
        <fgColor rgb="FFFFFF00"/>
        <bgColor indexed="64"/>
      </patternFill>
    </fill>
    <fill>
      <patternFill patternType="solid">
        <fgColor theme="6" tint="0.39997558519241921"/>
        <bgColor indexed="64"/>
      </patternFill>
    </fill>
    <fill>
      <patternFill patternType="solid">
        <fgColor indexed="43"/>
        <bgColor indexed="64"/>
      </patternFill>
    </fill>
    <fill>
      <patternFill patternType="solid">
        <fgColor rgb="FFC4D79B"/>
        <bgColor indexed="64"/>
      </patternFill>
    </fill>
    <fill>
      <patternFill patternType="solid">
        <fgColor theme="6"/>
        <bgColor indexed="64"/>
      </patternFill>
    </fill>
  </fills>
  <borders count="118">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bottom style="thin">
        <color indexed="64"/>
      </bottom>
      <diagonal/>
    </border>
    <border>
      <left style="thin">
        <color indexed="8"/>
      </left>
      <right style="thin">
        <color indexed="8"/>
      </right>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diagonal/>
    </border>
    <border>
      <left/>
      <right style="thin">
        <color indexed="8"/>
      </right>
      <top style="thin">
        <color indexed="8"/>
      </top>
      <bottom style="thin">
        <color indexed="8"/>
      </bottom>
      <diagonal/>
    </border>
    <border>
      <left/>
      <right style="thin">
        <color indexed="8"/>
      </right>
      <top style="thin">
        <color indexed="8"/>
      </top>
      <bottom/>
      <diagonal/>
    </border>
    <border>
      <left/>
      <right style="thin">
        <color indexed="8"/>
      </right>
      <top/>
      <bottom style="thin">
        <color indexed="8"/>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style="thin">
        <color indexed="8"/>
      </right>
      <top/>
      <bottom/>
      <diagonal/>
    </border>
    <border>
      <left style="thin">
        <color indexed="64"/>
      </left>
      <right style="thin">
        <color indexed="8"/>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top style="thin">
        <color indexed="8"/>
      </top>
      <bottom style="thin">
        <color indexed="64"/>
      </bottom>
      <diagonal/>
    </border>
    <border>
      <left style="thin">
        <color indexed="64"/>
      </left>
      <right style="thin">
        <color indexed="64"/>
      </right>
      <top/>
      <bottom style="thin">
        <color indexed="8"/>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8"/>
      </right>
      <top/>
      <bottom style="thin">
        <color indexed="8"/>
      </bottom>
      <diagonal/>
    </border>
    <border>
      <left style="thin">
        <color indexed="64"/>
      </left>
      <right style="medium">
        <color indexed="64"/>
      </right>
      <top style="thin">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64"/>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thin">
        <color indexed="64"/>
      </left>
      <right style="medium">
        <color indexed="64"/>
      </right>
      <top style="thin">
        <color indexed="8"/>
      </top>
      <bottom style="thin">
        <color indexed="64"/>
      </bottom>
      <diagonal/>
    </border>
    <border>
      <left style="medium">
        <color indexed="64"/>
      </left>
      <right/>
      <top style="thin">
        <color indexed="8"/>
      </top>
      <bottom/>
      <diagonal/>
    </border>
    <border>
      <left style="thin">
        <color indexed="8"/>
      </left>
      <right style="medium">
        <color indexed="64"/>
      </right>
      <top/>
      <bottom style="thin">
        <color indexed="8"/>
      </bottom>
      <diagonal/>
    </border>
    <border>
      <left style="thin">
        <color indexed="8"/>
      </left>
      <right style="medium">
        <color indexed="64"/>
      </right>
      <top/>
      <bottom/>
      <diagonal/>
    </border>
    <border>
      <left style="thin">
        <color indexed="64"/>
      </left>
      <right style="medium">
        <color indexed="64"/>
      </right>
      <top/>
      <bottom style="thin">
        <color indexed="8"/>
      </bottom>
      <diagonal/>
    </border>
    <border>
      <left style="thin">
        <color indexed="64"/>
      </left>
      <right style="medium">
        <color indexed="64"/>
      </right>
      <top style="thin">
        <color indexed="8"/>
      </top>
      <bottom/>
      <diagonal/>
    </border>
    <border>
      <left/>
      <right style="medium">
        <color indexed="64"/>
      </right>
      <top style="thin">
        <color indexed="8"/>
      </top>
      <bottom style="thin">
        <color indexed="8"/>
      </bottom>
      <diagonal/>
    </border>
    <border>
      <left style="medium">
        <color indexed="64"/>
      </left>
      <right/>
      <top style="thin">
        <color indexed="64"/>
      </top>
      <bottom style="thin">
        <color indexed="64"/>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right style="medium">
        <color indexed="64"/>
      </right>
      <top/>
      <bottom style="thin">
        <color indexed="8"/>
      </bottom>
      <diagonal/>
    </border>
    <border>
      <left style="medium">
        <color indexed="64"/>
      </left>
      <right/>
      <top style="thin">
        <color indexed="64"/>
      </top>
      <bottom/>
      <diagonal/>
    </border>
    <border>
      <left/>
      <right style="medium">
        <color indexed="64"/>
      </right>
      <top style="thin">
        <color indexed="8"/>
      </top>
      <bottom/>
      <diagonal/>
    </border>
    <border>
      <left style="medium">
        <color indexed="64"/>
      </left>
      <right style="thin">
        <color indexed="8"/>
      </right>
      <top style="thin">
        <color indexed="64"/>
      </top>
      <bottom style="thin">
        <color indexed="64"/>
      </bottom>
      <diagonal/>
    </border>
    <border>
      <left style="medium">
        <color indexed="64"/>
      </left>
      <right style="thin">
        <color indexed="64"/>
      </right>
      <top style="thin">
        <color indexed="8"/>
      </top>
      <bottom style="thin">
        <color indexed="64"/>
      </bottom>
      <diagonal/>
    </border>
    <border>
      <left style="medium">
        <color indexed="64"/>
      </left>
      <right style="thin">
        <color indexed="8"/>
      </right>
      <top/>
      <bottom/>
      <diagonal/>
    </border>
    <border>
      <left style="thin">
        <color indexed="64"/>
      </left>
      <right style="thin">
        <color indexed="8"/>
      </right>
      <top style="thin">
        <color indexed="8"/>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ck">
        <color indexed="64"/>
      </left>
      <right style="thick">
        <color indexed="64"/>
      </right>
      <top/>
      <bottom/>
      <diagonal/>
    </border>
    <border>
      <left style="thick">
        <color indexed="64"/>
      </left>
      <right/>
      <top/>
      <bottom/>
      <diagonal/>
    </border>
    <border>
      <left/>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style="thin">
        <color auto="1"/>
      </top>
      <bottom style="thin">
        <color auto="1"/>
      </bottom>
      <diagonal/>
    </border>
    <border>
      <left/>
      <right style="thin">
        <color auto="1"/>
      </right>
      <top style="thin">
        <color auto="1"/>
      </top>
      <bottom style="thin">
        <color auto="1"/>
      </bottom>
      <diagonal/>
    </border>
  </borders>
  <cellStyleXfs count="44">
    <xf numFmtId="0" fontId="0" fillId="0" borderId="0"/>
    <xf numFmtId="0" fontId="1" fillId="0" borderId="0"/>
    <xf numFmtId="4" fontId="17" fillId="0" borderId="70" applyProtection="0"/>
    <xf numFmtId="165" fontId="17" fillId="0" borderId="0" applyFont="0" applyFill="0" applyBorder="0" applyAlignment="0" applyProtection="0"/>
    <xf numFmtId="3" fontId="17" fillId="0" borderId="71" applyProtection="0"/>
    <xf numFmtId="3" fontId="17" fillId="0" borderId="71" applyProtection="0"/>
    <xf numFmtId="3" fontId="17" fillId="0" borderId="71" applyProtection="0"/>
    <xf numFmtId="3" fontId="17" fillId="0" borderId="71" applyProtection="0"/>
    <xf numFmtId="166" fontId="17" fillId="0" borderId="70" applyProtection="0"/>
    <xf numFmtId="4" fontId="33" fillId="0" borderId="70" applyProtection="0"/>
    <xf numFmtId="167" fontId="17" fillId="0" borderId="70" applyProtection="0"/>
    <xf numFmtId="168" fontId="17" fillId="0" borderId="70" applyProtection="0">
      <alignment horizontal="right"/>
    </xf>
    <xf numFmtId="168" fontId="17" fillId="0" borderId="70" applyProtection="0">
      <alignment horizontal="right"/>
    </xf>
    <xf numFmtId="164" fontId="17" fillId="0" borderId="0" applyFont="0" applyFill="0" applyBorder="0" applyAlignment="0" applyProtection="0"/>
    <xf numFmtId="0" fontId="32" fillId="0" borderId="0" applyProtection="0"/>
    <xf numFmtId="2" fontId="32" fillId="0" borderId="0" applyProtection="0"/>
    <xf numFmtId="0" fontId="33" fillId="0" borderId="0" applyNumberFormat="0" applyFont="0" applyFill="0" applyBorder="0" applyAlignment="0" applyProtection="0">
      <protection locked="0"/>
    </xf>
    <xf numFmtId="0" fontId="34" fillId="0" borderId="0" applyProtection="0"/>
    <xf numFmtId="0" fontId="3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6" fillId="0" borderId="71"/>
    <xf numFmtId="9" fontId="17" fillId="0" borderId="0" applyFont="0" applyFill="0" applyBorder="0" applyAlignment="0" applyProtection="0"/>
    <xf numFmtId="0" fontId="32" fillId="0" borderId="0"/>
    <xf numFmtId="0" fontId="35" fillId="0" borderId="0"/>
    <xf numFmtId="0" fontId="35" fillId="0" borderId="0"/>
    <xf numFmtId="0" fontId="32" fillId="0" borderId="72" applyProtection="0"/>
    <xf numFmtId="0" fontId="38" fillId="0" borderId="0"/>
    <xf numFmtId="0" fontId="1" fillId="0" borderId="0"/>
    <xf numFmtId="43" fontId="49" fillId="0" borderId="0" applyFont="0" applyFill="0" applyBorder="0" applyAlignment="0" applyProtection="0"/>
    <xf numFmtId="9" fontId="49" fillId="0" borderId="0" applyFont="0" applyFill="0" applyBorder="0" applyAlignment="0" applyProtection="0"/>
    <xf numFmtId="0" fontId="32" fillId="0" borderId="0"/>
    <xf numFmtId="0" fontId="32" fillId="0" borderId="0"/>
    <xf numFmtId="170" fontId="32" fillId="0" borderId="0" applyFont="0" applyFill="0" applyBorder="0" applyAlignment="0" applyProtection="0"/>
    <xf numFmtId="9" fontId="17" fillId="0" borderId="70" applyProtection="0">
      <alignment horizontal="right"/>
    </xf>
    <xf numFmtId="0" fontId="32" fillId="0" borderId="0"/>
  </cellStyleXfs>
  <cellXfs count="1521">
    <xf numFmtId="0" fontId="0" fillId="0" borderId="0" xfId="0"/>
    <xf numFmtId="0" fontId="2" fillId="0" borderId="1" xfId="0" applyFont="1" applyBorder="1" applyAlignment="1">
      <alignment vertical="top" wrapText="1"/>
    </xf>
    <xf numFmtId="0" fontId="3" fillId="0" borderId="1" xfId="0" applyFont="1" applyBorder="1" applyAlignment="1">
      <alignment vertical="top" wrapText="1"/>
    </xf>
    <xf numFmtId="0" fontId="6" fillId="0" borderId="4" xfId="1" applyFont="1" applyBorder="1"/>
    <xf numFmtId="0" fontId="6" fillId="0" borderId="0" xfId="1" applyFont="1"/>
    <xf numFmtId="0" fontId="4" fillId="0" borderId="1" xfId="1" applyFont="1" applyBorder="1"/>
    <xf numFmtId="0" fontId="6" fillId="0" borderId="1" xfId="1" applyFont="1" applyBorder="1"/>
    <xf numFmtId="0" fontId="5" fillId="0" borderId="0" xfId="0" applyFont="1"/>
    <xf numFmtId="0" fontId="6" fillId="0" borderId="1" xfId="1" applyFont="1" applyBorder="1" applyAlignment="1">
      <alignment wrapText="1"/>
    </xf>
    <xf numFmtId="0" fontId="6" fillId="0" borderId="9" xfId="1" applyFont="1" applyBorder="1"/>
    <xf numFmtId="0" fontId="4" fillId="0" borderId="1" xfId="1" applyFont="1" applyBorder="1" applyAlignment="1">
      <alignment wrapText="1"/>
    </xf>
    <xf numFmtId="0" fontId="6" fillId="0" borderId="10" xfId="1" applyFont="1" applyBorder="1"/>
    <xf numFmtId="0" fontId="6" fillId="0" borderId="1" xfId="1" applyFont="1" applyBorder="1" applyAlignment="1">
      <alignment vertical="top" wrapText="1"/>
    </xf>
    <xf numFmtId="0" fontId="4" fillId="0" borderId="5" xfId="1" applyFont="1" applyBorder="1" applyAlignment="1">
      <alignment vertical="top" wrapText="1"/>
    </xf>
    <xf numFmtId="0" fontId="6" fillId="0" borderId="2" xfId="1" applyFont="1" applyBorder="1"/>
    <xf numFmtId="0" fontId="4" fillId="0" borderId="2" xfId="1" applyFont="1" applyBorder="1"/>
    <xf numFmtId="0" fontId="4" fillId="0" borderId="2" xfId="1" applyFont="1" applyBorder="1" applyAlignment="1">
      <alignment wrapText="1"/>
    </xf>
    <xf numFmtId="0" fontId="6" fillId="0" borderId="2" xfId="1" applyFont="1" applyBorder="1" applyAlignment="1">
      <alignment vertical="top" wrapText="1"/>
    </xf>
    <xf numFmtId="0" fontId="6" fillId="0" borderId="3" xfId="1" applyFont="1" applyBorder="1"/>
    <xf numFmtId="0" fontId="4" fillId="0" borderId="5" xfId="1" applyFont="1" applyBorder="1"/>
    <xf numFmtId="0" fontId="6" fillId="0" borderId="13" xfId="1" applyFont="1" applyBorder="1" applyAlignment="1">
      <alignment wrapText="1"/>
    </xf>
    <xf numFmtId="0" fontId="6" fillId="0" borderId="13" xfId="1" applyFont="1" applyBorder="1"/>
    <xf numFmtId="0" fontId="6" fillId="0" borderId="17" xfId="1" applyFont="1" applyBorder="1"/>
    <xf numFmtId="0" fontId="6" fillId="0" borderId="14" xfId="1" applyFont="1" applyBorder="1" applyAlignment="1">
      <alignment wrapText="1"/>
    </xf>
    <xf numFmtId="0" fontId="6" fillId="0" borderId="2" xfId="1" applyFont="1" applyBorder="1" applyAlignment="1">
      <alignment wrapText="1"/>
    </xf>
    <xf numFmtId="0" fontId="6" fillId="0" borderId="14" xfId="1" applyFont="1" applyBorder="1"/>
    <xf numFmtId="0" fontId="6" fillId="0" borderId="18" xfId="1" applyFont="1" applyBorder="1"/>
    <xf numFmtId="0" fontId="6" fillId="0" borderId="3" xfId="1" applyFont="1" applyBorder="1" applyAlignment="1">
      <alignment horizontal="left" vertical="center" wrapText="1"/>
    </xf>
    <xf numFmtId="0" fontId="6" fillId="0" borderId="3" xfId="1" applyFont="1" applyBorder="1" applyAlignment="1">
      <alignment wrapText="1"/>
    </xf>
    <xf numFmtId="0" fontId="6" fillId="0" borderId="3" xfId="1" applyFont="1" applyBorder="1" applyAlignment="1">
      <alignment vertical="top" wrapText="1"/>
    </xf>
    <xf numFmtId="0" fontId="6" fillId="0" borderId="13" xfId="1" applyFont="1" applyBorder="1" applyAlignment="1">
      <alignment vertical="top" wrapText="1"/>
    </xf>
    <xf numFmtId="0" fontId="6" fillId="0" borderId="8" xfId="1" applyFont="1" applyBorder="1" applyAlignment="1">
      <alignment vertical="top" wrapText="1"/>
    </xf>
    <xf numFmtId="0" fontId="5" fillId="0" borderId="1" xfId="0" applyFont="1" applyBorder="1" applyAlignment="1">
      <alignment horizontal="left"/>
    </xf>
    <xf numFmtId="0" fontId="6" fillId="0" borderId="14" xfId="1" applyFont="1" applyBorder="1" applyAlignment="1">
      <alignment vertical="top" wrapText="1"/>
    </xf>
    <xf numFmtId="0" fontId="4" fillId="0" borderId="3" xfId="1" applyFont="1" applyBorder="1"/>
    <xf numFmtId="0" fontId="4" fillId="0" borderId="15" xfId="1" applyFont="1" applyBorder="1" applyAlignment="1">
      <alignment wrapText="1"/>
    </xf>
    <xf numFmtId="0" fontId="4" fillId="0" borderId="13" xfId="1" applyFont="1" applyBorder="1"/>
    <xf numFmtId="0" fontId="4" fillId="0" borderId="5" xfId="1" applyFont="1" applyBorder="1" applyAlignment="1">
      <alignment wrapText="1"/>
    </xf>
    <xf numFmtId="0" fontId="4" fillId="0" borderId="15" xfId="1" applyFont="1" applyBorder="1" applyAlignment="1">
      <alignment vertical="top" wrapText="1"/>
    </xf>
    <xf numFmtId="0" fontId="4" fillId="0" borderId="13" xfId="1" applyFont="1" applyBorder="1" applyAlignment="1">
      <alignment vertical="top"/>
    </xf>
    <xf numFmtId="0" fontId="4" fillId="0" borderId="2" xfId="1" applyFont="1" applyBorder="1" applyAlignment="1">
      <alignment vertical="top" wrapText="1"/>
    </xf>
    <xf numFmtId="0" fontId="4" fillId="0" borderId="15" xfId="1" applyFont="1" applyBorder="1"/>
    <xf numFmtId="0" fontId="6" fillId="0" borderId="13" xfId="1" applyFont="1" applyBorder="1" applyAlignment="1">
      <alignment horizontal="left" vertical="top" wrapText="1"/>
    </xf>
    <xf numFmtId="0" fontId="4" fillId="0" borderId="14" xfId="1" applyFont="1" applyBorder="1"/>
    <xf numFmtId="0" fontId="4" fillId="0" borderId="13" xfId="1" applyFont="1" applyBorder="1" applyAlignment="1">
      <alignment wrapText="1"/>
    </xf>
    <xf numFmtId="0" fontId="4" fillId="0" borderId="13" xfId="1" applyFont="1" applyBorder="1" applyAlignment="1">
      <alignment vertical="top" wrapText="1"/>
    </xf>
    <xf numFmtId="0" fontId="3" fillId="0" borderId="5" xfId="1" applyFont="1" applyBorder="1" applyAlignment="1">
      <alignment vertical="top" wrapText="1"/>
    </xf>
    <xf numFmtId="0" fontId="3" fillId="0" borderId="2" xfId="1" applyFont="1" applyBorder="1"/>
    <xf numFmtId="0" fontId="3" fillId="0" borderId="13" xfId="1" applyFont="1" applyBorder="1"/>
    <xf numFmtId="0" fontId="4" fillId="0" borderId="3" xfId="1" applyFont="1" applyBorder="1" applyAlignment="1">
      <alignment vertical="top" wrapText="1"/>
    </xf>
    <xf numFmtId="0" fontId="13" fillId="0" borderId="1" xfId="0" applyFont="1" applyBorder="1"/>
    <xf numFmtId="0" fontId="13" fillId="0" borderId="1" xfId="0" applyFont="1" applyBorder="1" applyAlignment="1">
      <alignment vertical="top"/>
    </xf>
    <xf numFmtId="0" fontId="17" fillId="0" borderId="1" xfId="0" applyFont="1" applyBorder="1"/>
    <xf numFmtId="0" fontId="3" fillId="0" borderId="15" xfId="1" applyFont="1" applyBorder="1" applyAlignment="1">
      <alignment wrapText="1"/>
    </xf>
    <xf numFmtId="0" fontId="2" fillId="0" borderId="2" xfId="1" applyFont="1" applyBorder="1"/>
    <xf numFmtId="0" fontId="2" fillId="0" borderId="2" xfId="1" applyFont="1" applyBorder="1" applyAlignment="1">
      <alignment wrapText="1"/>
    </xf>
    <xf numFmtId="0" fontId="2" fillId="0" borderId="13" xfId="1" applyFont="1" applyBorder="1"/>
    <xf numFmtId="0" fontId="2" fillId="0" borderId="13" xfId="1" applyFont="1" applyBorder="1" applyAlignment="1">
      <alignment wrapText="1"/>
    </xf>
    <xf numFmtId="0" fontId="18" fillId="0" borderId="7" xfId="0" applyFont="1" applyBorder="1"/>
    <xf numFmtId="0" fontId="4" fillId="0" borderId="0" xfId="1" applyFont="1"/>
    <xf numFmtId="0" fontId="3" fillId="0" borderId="5" xfId="1" applyFont="1" applyBorder="1"/>
    <xf numFmtId="0" fontId="2" fillId="0" borderId="1" xfId="1" applyFont="1" applyBorder="1"/>
    <xf numFmtId="0" fontId="3" fillId="0" borderId="1" xfId="1" applyFont="1" applyBorder="1"/>
    <xf numFmtId="0" fontId="2" fillId="0" borderId="13" xfId="1" applyFont="1" applyBorder="1" applyAlignment="1">
      <alignment vertical="top" wrapText="1"/>
    </xf>
    <xf numFmtId="0" fontId="2" fillId="0" borderId="14" xfId="1" applyFont="1" applyBorder="1" applyAlignment="1">
      <alignment vertical="top" wrapText="1"/>
    </xf>
    <xf numFmtId="0" fontId="2" fillId="0" borderId="1" xfId="1" applyFont="1" applyBorder="1" applyAlignment="1">
      <alignment wrapText="1"/>
    </xf>
    <xf numFmtId="0" fontId="4" fillId="0" borderId="4" xfId="1" applyFont="1" applyBorder="1"/>
    <xf numFmtId="0" fontId="2" fillId="0" borderId="9" xfId="0" applyFont="1" applyBorder="1" applyAlignment="1">
      <alignment vertical="top" wrapText="1"/>
    </xf>
    <xf numFmtId="0" fontId="3" fillId="0" borderId="4" xfId="1" applyFont="1" applyBorder="1"/>
    <xf numFmtId="0" fontId="5" fillId="0" borderId="0" xfId="0" applyFont="1" applyAlignment="1">
      <alignment horizontal="left"/>
    </xf>
    <xf numFmtId="0" fontId="4" fillId="0" borderId="16" xfId="1" applyFont="1" applyBorder="1" applyAlignment="1">
      <alignment vertical="top" wrapText="1"/>
    </xf>
    <xf numFmtId="0" fontId="4" fillId="0" borderId="17" xfId="1" applyFont="1" applyBorder="1"/>
    <xf numFmtId="0" fontId="3" fillId="0" borderId="17" xfId="1" applyFont="1" applyBorder="1" applyAlignment="1">
      <alignment wrapText="1"/>
    </xf>
    <xf numFmtId="0" fontId="6" fillId="0" borderId="17" xfId="1" applyFont="1" applyBorder="1" applyAlignment="1">
      <alignment vertical="top" wrapText="1"/>
    </xf>
    <xf numFmtId="0" fontId="13" fillId="0" borderId="32" xfId="0" applyFont="1" applyBorder="1"/>
    <xf numFmtId="0" fontId="13" fillId="0" borderId="6" xfId="0" applyFont="1" applyBorder="1"/>
    <xf numFmtId="0" fontId="13" fillId="0" borderId="6" xfId="0" applyFont="1" applyBorder="1" applyAlignment="1">
      <alignment vertical="top" wrapText="1"/>
    </xf>
    <xf numFmtId="0" fontId="17" fillId="0" borderId="6" xfId="0" applyFont="1" applyBorder="1" applyAlignment="1">
      <alignment vertical="top" wrapText="1"/>
    </xf>
    <xf numFmtId="0" fontId="13" fillId="0" borderId="6" xfId="0" applyFont="1" applyBorder="1" applyAlignment="1">
      <alignment vertical="top"/>
    </xf>
    <xf numFmtId="0" fontId="16" fillId="0" borderId="6" xfId="0" applyFont="1" applyBorder="1"/>
    <xf numFmtId="0" fontId="17" fillId="0" borderId="6" xfId="0" applyFont="1" applyBorder="1"/>
    <xf numFmtId="0" fontId="13" fillId="0" borderId="11" xfId="0" applyFont="1" applyBorder="1"/>
    <xf numFmtId="0" fontId="4" fillId="0" borderId="16" xfId="1" applyFont="1" applyBorder="1"/>
    <xf numFmtId="0" fontId="4" fillId="0" borderId="18" xfId="1" applyFont="1" applyBorder="1"/>
    <xf numFmtId="0" fontId="4" fillId="0" borderId="16" xfId="1" applyFont="1" applyBorder="1" applyAlignment="1">
      <alignment wrapText="1"/>
    </xf>
    <xf numFmtId="0" fontId="6" fillId="4" borderId="34" xfId="1" applyFont="1" applyFill="1" applyBorder="1"/>
    <xf numFmtId="0" fontId="6" fillId="0" borderId="35" xfId="1" applyFont="1" applyBorder="1"/>
    <xf numFmtId="0" fontId="6" fillId="4" borderId="36" xfId="1" applyFont="1" applyFill="1" applyBorder="1"/>
    <xf numFmtId="0" fontId="6" fillId="0" borderId="37" xfId="1" applyFont="1" applyBorder="1"/>
    <xf numFmtId="0" fontId="6" fillId="3" borderId="36" xfId="1" applyFont="1" applyFill="1" applyBorder="1"/>
    <xf numFmtId="0" fontId="2" fillId="0" borderId="37" xfId="0" applyFont="1" applyBorder="1" applyAlignment="1">
      <alignment vertical="top" wrapText="1"/>
    </xf>
    <xf numFmtId="0" fontId="6" fillId="4" borderId="38" xfId="1" applyFont="1" applyFill="1" applyBorder="1"/>
    <xf numFmtId="0" fontId="2" fillId="0" borderId="39" xfId="0" applyFont="1" applyBorder="1" applyAlignment="1">
      <alignment vertical="top" wrapText="1"/>
    </xf>
    <xf numFmtId="0" fontId="6" fillId="6" borderId="36" xfId="1" applyFont="1" applyFill="1" applyBorder="1"/>
    <xf numFmtId="0" fontId="5" fillId="0" borderId="37" xfId="0" applyFont="1" applyBorder="1"/>
    <xf numFmtId="0" fontId="6" fillId="6" borderId="38" xfId="1" applyFont="1" applyFill="1" applyBorder="1"/>
    <xf numFmtId="0" fontId="6" fillId="0" borderId="39" xfId="1" applyFont="1" applyBorder="1"/>
    <xf numFmtId="0" fontId="5" fillId="0" borderId="35" xfId="0" applyFont="1" applyBorder="1"/>
    <xf numFmtId="0" fontId="6" fillId="0" borderId="40" xfId="1" applyFont="1" applyBorder="1"/>
    <xf numFmtId="0" fontId="6" fillId="0" borderId="37" xfId="1" applyFont="1" applyBorder="1" applyAlignment="1">
      <alignment wrapText="1"/>
    </xf>
    <xf numFmtId="0" fontId="6" fillId="0" borderId="39" xfId="1" applyFont="1" applyBorder="1" applyAlignment="1">
      <alignment wrapText="1"/>
    </xf>
    <xf numFmtId="0" fontId="4" fillId="2" borderId="29" xfId="1" applyFont="1" applyFill="1" applyBorder="1" applyAlignment="1">
      <alignment horizontal="left" wrapText="1"/>
    </xf>
    <xf numFmtId="0" fontId="5" fillId="0" borderId="41" xfId="0" applyFont="1" applyBorder="1" applyAlignment="1">
      <alignment horizontal="left"/>
    </xf>
    <xf numFmtId="0" fontId="6" fillId="3" borderId="42" xfId="1" applyFont="1" applyFill="1" applyBorder="1"/>
    <xf numFmtId="0" fontId="6" fillId="3" borderId="44" xfId="1" applyFont="1" applyFill="1" applyBorder="1"/>
    <xf numFmtId="0" fontId="6" fillId="0" borderId="45" xfId="1" applyFont="1" applyBorder="1"/>
    <xf numFmtId="0" fontId="6" fillId="0" borderId="45" xfId="1" applyFont="1" applyBorder="1" applyAlignment="1">
      <alignment wrapText="1"/>
    </xf>
    <xf numFmtId="0" fontId="6" fillId="6" borderId="46" xfId="1" applyFont="1" applyFill="1" applyBorder="1"/>
    <xf numFmtId="0" fontId="6" fillId="4" borderId="44" xfId="1" applyFont="1" applyFill="1" applyBorder="1"/>
    <xf numFmtId="0" fontId="6" fillId="0" borderId="45" xfId="1" applyFont="1" applyBorder="1" applyAlignment="1">
      <alignment vertical="top" wrapText="1"/>
    </xf>
    <xf numFmtId="0" fontId="6" fillId="0" borderId="47" xfId="1" applyFont="1" applyBorder="1"/>
    <xf numFmtId="0" fontId="13" fillId="0" borderId="37" xfId="0" applyFont="1" applyBorder="1"/>
    <xf numFmtId="0" fontId="6" fillId="6" borderId="48" xfId="1" applyFont="1" applyFill="1" applyBorder="1"/>
    <xf numFmtId="0" fontId="5" fillId="0" borderId="39" xfId="0" applyFont="1" applyBorder="1"/>
    <xf numFmtId="0" fontId="6" fillId="0" borderId="49" xfId="1" applyFont="1" applyBorder="1"/>
    <xf numFmtId="0" fontId="6" fillId="0" borderId="50" xfId="1" applyFont="1" applyBorder="1"/>
    <xf numFmtId="0" fontId="6" fillId="0" borderId="43" xfId="1" applyFont="1" applyBorder="1"/>
    <xf numFmtId="0" fontId="6" fillId="0" borderId="51" xfId="1" applyFont="1" applyBorder="1"/>
    <xf numFmtId="0" fontId="6" fillId="0" borderId="52" xfId="1" applyFont="1" applyBorder="1"/>
    <xf numFmtId="0" fontId="6" fillId="3" borderId="34" xfId="1" applyFont="1" applyFill="1" applyBorder="1"/>
    <xf numFmtId="0" fontId="6" fillId="0" borderId="35" xfId="1" applyFont="1" applyBorder="1" applyAlignment="1">
      <alignment wrapText="1"/>
    </xf>
    <xf numFmtId="0" fontId="6" fillId="0" borderId="53" xfId="1" applyFont="1" applyBorder="1"/>
    <xf numFmtId="0" fontId="6" fillId="3" borderId="38" xfId="1" applyFont="1" applyFill="1" applyBorder="1"/>
    <xf numFmtId="0" fontId="6" fillId="0" borderId="49" xfId="1" applyFont="1" applyBorder="1" applyAlignment="1">
      <alignment vertical="top" wrapText="1"/>
    </xf>
    <xf numFmtId="0" fontId="6" fillId="0" borderId="55" xfId="1" applyFont="1" applyBorder="1"/>
    <xf numFmtId="0" fontId="6" fillId="0" borderId="55" xfId="1" applyFont="1" applyBorder="1" applyAlignment="1">
      <alignment wrapText="1"/>
    </xf>
    <xf numFmtId="0" fontId="6" fillId="3" borderId="56" xfId="1" applyFont="1" applyFill="1" applyBorder="1"/>
    <xf numFmtId="0" fontId="6" fillId="0" borderId="57" xfId="1" applyFont="1" applyBorder="1"/>
    <xf numFmtId="0" fontId="6" fillId="0" borderId="49" xfId="1" applyFont="1" applyBorder="1" applyAlignment="1">
      <alignment wrapText="1"/>
    </xf>
    <xf numFmtId="0" fontId="6" fillId="0" borderId="58" xfId="1" applyFont="1" applyBorder="1" applyAlignment="1">
      <alignment vertical="top" wrapText="1"/>
    </xf>
    <xf numFmtId="0" fontId="6" fillId="0" borderId="53" xfId="1" applyFont="1" applyBorder="1" applyAlignment="1">
      <alignment vertical="top"/>
    </xf>
    <xf numFmtId="0" fontId="6" fillId="6" borderId="54" xfId="1" applyFont="1" applyFill="1" applyBorder="1"/>
    <xf numFmtId="0" fontId="6" fillId="6" borderId="59" xfId="1" applyFont="1" applyFill="1" applyBorder="1"/>
    <xf numFmtId="0" fontId="6" fillId="0" borderId="60" xfId="1" applyFont="1" applyBorder="1"/>
    <xf numFmtId="0" fontId="6" fillId="0" borderId="55" xfId="1" applyFont="1" applyBorder="1" applyAlignment="1">
      <alignment vertical="top" wrapText="1"/>
    </xf>
    <xf numFmtId="0" fontId="6" fillId="6" borderId="44" xfId="1" applyFont="1" applyFill="1" applyBorder="1"/>
    <xf numFmtId="0" fontId="13" fillId="0" borderId="0" xfId="0" applyFont="1" applyAlignment="1">
      <alignment vertical="top" wrapText="1"/>
    </xf>
    <xf numFmtId="0" fontId="6" fillId="0" borderId="57" xfId="1" applyFont="1" applyBorder="1" applyAlignment="1">
      <alignment horizontal="left" vertical="center" wrapText="1"/>
    </xf>
    <xf numFmtId="0" fontId="18" fillId="0" borderId="0" xfId="0" applyFont="1"/>
    <xf numFmtId="0" fontId="13" fillId="0" borderId="0" xfId="0" applyFont="1"/>
    <xf numFmtId="0" fontId="6" fillId="0" borderId="57" xfId="1" applyFont="1" applyBorder="1" applyAlignment="1">
      <alignment wrapText="1"/>
    </xf>
    <xf numFmtId="0" fontId="6" fillId="4" borderId="42" xfId="1" applyFont="1" applyFill="1" applyBorder="1"/>
    <xf numFmtId="0" fontId="6" fillId="4" borderId="56" xfId="1" applyFont="1" applyFill="1" applyBorder="1"/>
    <xf numFmtId="0" fontId="11" fillId="0" borderId="30" xfId="0" applyFont="1" applyBorder="1"/>
    <xf numFmtId="0" fontId="5" fillId="0" borderId="30" xfId="0" applyFont="1" applyBorder="1"/>
    <xf numFmtId="0" fontId="6" fillId="0" borderId="60" xfId="1" applyFont="1" applyBorder="1" applyAlignment="1">
      <alignment vertical="top" wrapText="1"/>
    </xf>
    <xf numFmtId="0" fontId="6" fillId="6" borderId="56" xfId="1" applyFont="1" applyFill="1" applyBorder="1"/>
    <xf numFmtId="0" fontId="2" fillId="0" borderId="49" xfId="1" applyFont="1" applyBorder="1" applyAlignment="1">
      <alignment wrapText="1"/>
    </xf>
    <xf numFmtId="0" fontId="9" fillId="0" borderId="55" xfId="1" applyFont="1" applyBorder="1"/>
    <xf numFmtId="0" fontId="6" fillId="0" borderId="53" xfId="1" applyFont="1" applyBorder="1" applyAlignment="1">
      <alignment wrapText="1"/>
    </xf>
    <xf numFmtId="0" fontId="6" fillId="0" borderId="60" xfId="1" applyFont="1" applyBorder="1" applyAlignment="1">
      <alignment wrapText="1"/>
    </xf>
    <xf numFmtId="0" fontId="6" fillId="4" borderId="61" xfId="1" applyFont="1" applyFill="1" applyBorder="1"/>
    <xf numFmtId="0" fontId="6" fillId="4" borderId="62" xfId="1" applyFont="1" applyFill="1" applyBorder="1"/>
    <xf numFmtId="0" fontId="6" fillId="0" borderId="57" xfId="1" applyFont="1" applyBorder="1" applyAlignment="1">
      <alignment vertical="top" wrapText="1"/>
    </xf>
    <xf numFmtId="0" fontId="6" fillId="4" borderId="63" xfId="1" applyFont="1" applyFill="1" applyBorder="1"/>
    <xf numFmtId="0" fontId="6" fillId="0" borderId="37" xfId="1" applyFont="1" applyBorder="1" applyAlignment="1">
      <alignment vertical="top" wrapText="1"/>
    </xf>
    <xf numFmtId="0" fontId="17" fillId="0" borderId="9" xfId="0" applyFont="1" applyBorder="1" applyAlignment="1">
      <alignment vertical="top" wrapText="1"/>
    </xf>
    <xf numFmtId="0" fontId="13" fillId="0" borderId="9" xfId="0" applyFont="1" applyBorder="1"/>
    <xf numFmtId="0" fontId="6" fillId="0" borderId="64" xfId="1" applyFont="1" applyBorder="1" applyAlignment="1">
      <alignment vertical="top" wrapText="1"/>
    </xf>
    <xf numFmtId="0" fontId="4" fillId="0" borderId="19" xfId="1" applyFont="1" applyBorder="1"/>
    <xf numFmtId="0" fontId="4" fillId="0" borderId="33" xfId="1" applyFont="1" applyBorder="1"/>
    <xf numFmtId="0" fontId="6" fillId="0" borderId="41" xfId="1" applyFont="1" applyBorder="1"/>
    <xf numFmtId="0" fontId="6" fillId="6" borderId="65" xfId="1" applyFont="1" applyFill="1" applyBorder="1"/>
    <xf numFmtId="0" fontId="6" fillId="0" borderId="67" xfId="1" applyFont="1" applyBorder="1" applyAlignment="1">
      <alignment wrapText="1"/>
    </xf>
    <xf numFmtId="0" fontId="6" fillId="0" borderId="68" xfId="1" applyFont="1" applyBorder="1" applyAlignment="1">
      <alignment wrapText="1"/>
    </xf>
    <xf numFmtId="0" fontId="13" fillId="6" borderId="1" xfId="0" applyFont="1" applyFill="1" applyBorder="1"/>
    <xf numFmtId="0" fontId="13" fillId="6" borderId="9" xfId="0" applyFont="1" applyFill="1" applyBorder="1"/>
    <xf numFmtId="0" fontId="6" fillId="0" borderId="51" xfId="1" applyFont="1" applyBorder="1" applyAlignment="1">
      <alignment vertical="top" wrapText="1"/>
    </xf>
    <xf numFmtId="0" fontId="22" fillId="0" borderId="29" xfId="0" applyFont="1" applyBorder="1" applyAlignment="1">
      <alignment horizontal="center" vertical="top" wrapText="1"/>
    </xf>
    <xf numFmtId="0" fontId="23" fillId="0" borderId="10" xfId="0" applyFont="1" applyBorder="1"/>
    <xf numFmtId="0" fontId="22" fillId="0" borderId="0" xfId="0" applyFont="1" applyAlignment="1">
      <alignment horizontal="center" vertical="center"/>
    </xf>
    <xf numFmtId="0" fontId="22" fillId="0" borderId="41" xfId="0" applyFont="1" applyBorder="1" applyAlignment="1">
      <alignment horizontal="center"/>
    </xf>
    <xf numFmtId="0" fontId="2" fillId="4" borderId="44" xfId="1" applyFont="1" applyFill="1" applyBorder="1"/>
    <xf numFmtId="0" fontId="6" fillId="0" borderId="9" xfId="1" applyFont="1" applyBorder="1" applyAlignment="1">
      <alignment wrapText="1"/>
    </xf>
    <xf numFmtId="0" fontId="6" fillId="5" borderId="36" xfId="1" applyFont="1" applyFill="1" applyBorder="1" applyAlignment="1">
      <alignment wrapText="1"/>
    </xf>
    <xf numFmtId="0" fontId="0" fillId="0" borderId="29" xfId="0" applyBorder="1"/>
    <xf numFmtId="0" fontId="6" fillId="5" borderId="65" xfId="1" applyFont="1" applyFill="1" applyBorder="1" applyAlignment="1">
      <alignment wrapText="1"/>
    </xf>
    <xf numFmtId="0" fontId="0" fillId="0" borderId="0" xfId="0" applyAlignment="1">
      <alignment wrapText="1"/>
    </xf>
    <xf numFmtId="0" fontId="2" fillId="0" borderId="1" xfId="1" applyFont="1" applyBorder="1" applyAlignment="1">
      <alignment vertical="top" wrapText="1"/>
    </xf>
    <xf numFmtId="0" fontId="3" fillId="0" borderId="1" xfId="1" applyFont="1" applyBorder="1" applyAlignment="1">
      <alignment vertical="top" wrapText="1"/>
    </xf>
    <xf numFmtId="0" fontId="2" fillId="0" borderId="9" xfId="1" applyFont="1" applyBorder="1" applyAlignment="1">
      <alignment vertical="top" wrapText="1"/>
    </xf>
    <xf numFmtId="0" fontId="25" fillId="0" borderId="0" xfId="0" applyFont="1"/>
    <xf numFmtId="0" fontId="28" fillId="0" borderId="0" xfId="0" applyFont="1"/>
    <xf numFmtId="0" fontId="2" fillId="2" borderId="1" xfId="31" applyFont="1" applyFill="1" applyBorder="1" applyAlignment="1">
      <alignment vertical="top" wrapText="1"/>
    </xf>
    <xf numFmtId="0" fontId="28" fillId="0" borderId="1" xfId="0" applyFont="1" applyBorder="1"/>
    <xf numFmtId="0" fontId="3" fillId="2" borderId="1" xfId="31" applyFont="1" applyFill="1" applyBorder="1" applyAlignment="1">
      <alignment vertical="top" wrapText="1"/>
    </xf>
    <xf numFmtId="0" fontId="2" fillId="0" borderId="1" xfId="0" applyFont="1" applyBorder="1"/>
    <xf numFmtId="0" fontId="2" fillId="2" borderId="1" xfId="19" applyFont="1" applyFill="1" applyBorder="1" applyAlignment="1">
      <alignment vertical="top" wrapText="1"/>
    </xf>
    <xf numFmtId="0" fontId="13" fillId="0" borderId="1" xfId="0" applyFont="1" applyBorder="1" applyAlignment="1">
      <alignment vertical="top" wrapText="1"/>
    </xf>
    <xf numFmtId="0" fontId="2" fillId="0" borderId="9" xfId="1" applyFont="1" applyBorder="1"/>
    <xf numFmtId="0" fontId="2" fillId="0" borderId="0" xfId="1" applyFont="1"/>
    <xf numFmtId="0" fontId="13" fillId="0" borderId="1" xfId="0" applyFont="1" applyBorder="1" applyAlignment="1">
      <alignment wrapText="1"/>
    </xf>
    <xf numFmtId="0" fontId="2" fillId="0" borderId="1" xfId="0" applyFont="1" applyBorder="1" applyAlignment="1">
      <alignment vertical="center" wrapText="1"/>
    </xf>
    <xf numFmtId="0" fontId="3" fillId="0" borderId="4" xfId="1" applyFont="1" applyBorder="1" applyAlignment="1">
      <alignment vertical="center"/>
    </xf>
    <xf numFmtId="0" fontId="2" fillId="0" borderId="1" xfId="1" applyFont="1" applyBorder="1" applyAlignment="1">
      <alignment vertical="center"/>
    </xf>
    <xf numFmtId="0" fontId="3" fillId="0" borderId="1" xfId="1" applyFont="1" applyBorder="1" applyAlignment="1">
      <alignment vertical="center"/>
    </xf>
    <xf numFmtId="0" fontId="2" fillId="0" borderId="1" xfId="1" applyFont="1" applyBorder="1" applyAlignment="1">
      <alignment vertical="center" wrapText="1"/>
    </xf>
    <xf numFmtId="0" fontId="3" fillId="0" borderId="1" xfId="0" applyFont="1" applyBorder="1" applyAlignment="1">
      <alignment vertical="center" wrapText="1"/>
    </xf>
    <xf numFmtId="0" fontId="3" fillId="0" borderId="4" xfId="1" applyFont="1" applyBorder="1" applyAlignment="1">
      <alignment horizontal="left" vertical="center"/>
    </xf>
    <xf numFmtId="0" fontId="17" fillId="0" borderId="1" xfId="0" applyFont="1" applyBorder="1" applyAlignment="1">
      <alignment horizontal="left" vertical="center"/>
    </xf>
    <xf numFmtId="0" fontId="3" fillId="0" borderId="1" xfId="1" applyFont="1" applyBorder="1" applyAlignment="1">
      <alignment horizontal="left" vertical="center"/>
    </xf>
    <xf numFmtId="0" fontId="2" fillId="0" borderId="1" xfId="1" applyFont="1" applyBorder="1" applyAlignment="1">
      <alignment horizontal="left" vertical="center" wrapText="1"/>
    </xf>
    <xf numFmtId="0" fontId="2" fillId="0" borderId="9" xfId="1" applyFont="1" applyBorder="1" applyAlignment="1">
      <alignment horizontal="left" vertical="center" wrapText="1"/>
    </xf>
    <xf numFmtId="0" fontId="27" fillId="0" borderId="1" xfId="0" applyFont="1" applyBorder="1" applyAlignment="1">
      <alignment horizontal="left" vertical="center"/>
    </xf>
    <xf numFmtId="0" fontId="2" fillId="0" borderId="1" xfId="0" applyFont="1" applyBorder="1" applyAlignment="1">
      <alignment horizontal="left" vertical="center"/>
    </xf>
    <xf numFmtId="0" fontId="2" fillId="0" borderId="1" xfId="1" applyFont="1" applyBorder="1" applyAlignment="1">
      <alignment horizontal="left" vertical="center"/>
    </xf>
    <xf numFmtId="0" fontId="13" fillId="0" borderId="1" xfId="0" applyFont="1" applyBorder="1" applyAlignment="1" applyProtection="1">
      <alignment horizontal="left" vertical="center" wrapText="1"/>
      <protection locked="0"/>
    </xf>
    <xf numFmtId="0" fontId="2" fillId="2" borderId="1" xfId="31" applyFont="1" applyFill="1" applyBorder="1" applyAlignment="1" applyProtection="1">
      <alignment horizontal="left" vertical="center" wrapText="1"/>
      <protection locked="0"/>
    </xf>
    <xf numFmtId="0" fontId="13" fillId="0" borderId="1" xfId="0" applyFont="1" applyBorder="1" applyAlignment="1">
      <alignment horizontal="left" vertical="center" wrapText="1"/>
    </xf>
    <xf numFmtId="0" fontId="18" fillId="0" borderId="1" xfId="0" applyFont="1" applyBorder="1"/>
    <xf numFmtId="0" fontId="3" fillId="0" borderId="1" xfId="0" applyFont="1" applyBorder="1" applyAlignment="1">
      <alignment horizontal="left" vertical="center"/>
    </xf>
    <xf numFmtId="0" fontId="42" fillId="0" borderId="1" xfId="0" applyFont="1" applyBorder="1" applyAlignment="1" applyProtection="1">
      <alignment horizontal="left" vertical="center" wrapText="1"/>
      <protection locked="0"/>
    </xf>
    <xf numFmtId="0" fontId="13" fillId="0" borderId="1" xfId="0" applyFont="1" applyBorder="1" applyProtection="1">
      <protection locked="0"/>
    </xf>
    <xf numFmtId="0" fontId="13" fillId="0" borderId="9" xfId="0" applyFont="1" applyBorder="1" applyProtection="1">
      <protection locked="0"/>
    </xf>
    <xf numFmtId="0" fontId="2" fillId="0" borderId="1" xfId="0" applyFont="1" applyBorder="1" applyAlignment="1">
      <alignment horizontal="left" vertical="center" wrapText="1"/>
    </xf>
    <xf numFmtId="0" fontId="18" fillId="0" borderId="1" xfId="0" applyFont="1" applyBorder="1" applyAlignment="1" applyProtection="1">
      <alignment horizontal="left" wrapText="1"/>
      <protection locked="0"/>
    </xf>
    <xf numFmtId="0" fontId="13" fillId="0" borderId="1" xfId="0" applyFont="1" applyBorder="1" applyAlignment="1" applyProtection="1">
      <alignment horizontal="left" wrapText="1"/>
      <protection locked="0"/>
    </xf>
    <xf numFmtId="0" fontId="18" fillId="0" borderId="1" xfId="0" applyFont="1" applyBorder="1" applyAlignment="1">
      <alignment wrapText="1"/>
    </xf>
    <xf numFmtId="0" fontId="42" fillId="0" borderId="1" xfId="0" applyFont="1" applyBorder="1"/>
    <xf numFmtId="0" fontId="42" fillId="0" borderId="1" xfId="0" applyFont="1" applyBorder="1" applyAlignment="1">
      <alignment wrapText="1"/>
    </xf>
    <xf numFmtId="0" fontId="3" fillId="2" borderId="1" xfId="31" applyFont="1" applyFill="1" applyBorder="1" applyAlignment="1">
      <alignment horizontal="left" vertical="center" wrapText="1"/>
    </xf>
    <xf numFmtId="0" fontId="18" fillId="0" borderId="1" xfId="0" applyFont="1" applyBorder="1" applyAlignment="1">
      <alignment horizontal="left" vertical="center" wrapText="1"/>
    </xf>
    <xf numFmtId="0" fontId="25" fillId="0" borderId="0" xfId="0" applyFont="1" applyAlignment="1">
      <alignment horizontal="left"/>
    </xf>
    <xf numFmtId="0" fontId="13" fillId="0" borderId="1" xfId="0" applyFont="1" applyBorder="1" applyAlignment="1" applyProtection="1">
      <alignment horizontal="left"/>
      <protection locked="0"/>
    </xf>
    <xf numFmtId="0" fontId="18" fillId="0" borderId="1" xfId="0" applyFont="1" applyBorder="1" applyAlignment="1" applyProtection="1">
      <alignment horizontal="left"/>
      <protection locked="0"/>
    </xf>
    <xf numFmtId="0" fontId="13" fillId="0" borderId="1" xfId="0" applyFont="1" applyBorder="1" applyAlignment="1" applyProtection="1">
      <alignment wrapText="1"/>
      <protection locked="0"/>
    </xf>
    <xf numFmtId="0" fontId="2" fillId="7" borderId="1" xfId="0" applyFont="1" applyFill="1" applyBorder="1" applyAlignment="1">
      <alignment horizontal="left" vertical="center"/>
    </xf>
    <xf numFmtId="0" fontId="2" fillId="8" borderId="1" xfId="1" applyFont="1" applyFill="1" applyBorder="1" applyAlignment="1">
      <alignment vertical="center"/>
    </xf>
    <xf numFmtId="0" fontId="2" fillId="8" borderId="1" xfId="0" applyFont="1" applyFill="1" applyBorder="1" applyAlignment="1">
      <alignment vertical="center" wrapText="1"/>
    </xf>
    <xf numFmtId="0" fontId="2" fillId="8" borderId="1" xfId="1" applyFont="1" applyFill="1" applyBorder="1" applyAlignment="1">
      <alignment horizontal="left" vertical="center" wrapText="1"/>
    </xf>
    <xf numFmtId="0" fontId="2" fillId="8" borderId="1" xfId="1" applyFont="1" applyFill="1" applyBorder="1"/>
    <xf numFmtId="0" fontId="2" fillId="8" borderId="1" xfId="1" applyFont="1" applyFill="1" applyBorder="1" applyAlignment="1">
      <alignment vertical="top" wrapText="1"/>
    </xf>
    <xf numFmtId="0" fontId="2" fillId="8" borderId="1" xfId="31" applyFont="1" applyFill="1" applyBorder="1" applyAlignment="1">
      <alignment vertical="top" wrapText="1"/>
    </xf>
    <xf numFmtId="0" fontId="13" fillId="0" borderId="9" xfId="0" applyFont="1" applyBorder="1" applyAlignment="1" applyProtection="1">
      <alignment wrapText="1"/>
      <protection locked="0"/>
    </xf>
    <xf numFmtId="0" fontId="13" fillId="8" borderId="1" xfId="0" applyFont="1" applyFill="1" applyBorder="1" applyAlignment="1" applyProtection="1">
      <alignment wrapText="1"/>
      <protection locked="0"/>
    </xf>
    <xf numFmtId="0" fontId="3" fillId="0" borderId="1" xfId="1" applyFont="1" applyBorder="1" applyAlignment="1">
      <alignment horizontal="left" vertical="center" wrapText="1"/>
    </xf>
    <xf numFmtId="0" fontId="2" fillId="8" borderId="1" xfId="1" applyFont="1" applyFill="1" applyBorder="1" applyAlignment="1">
      <alignment horizontal="left" vertical="center"/>
    </xf>
    <xf numFmtId="0" fontId="2" fillId="8" borderId="1" xfId="31" applyFont="1" applyFill="1" applyBorder="1" applyAlignment="1" applyProtection="1">
      <alignment horizontal="left" vertical="center" wrapText="1"/>
      <protection locked="0"/>
    </xf>
    <xf numFmtId="0" fontId="17" fillId="8" borderId="1" xfId="0" applyFont="1" applyFill="1" applyBorder="1" applyAlignment="1">
      <alignment horizontal="left" vertical="center"/>
    </xf>
    <xf numFmtId="0" fontId="2" fillId="0" borderId="4" xfId="1" applyFont="1" applyBorder="1" applyAlignment="1">
      <alignment horizontal="left"/>
    </xf>
    <xf numFmtId="0" fontId="2" fillId="0" borderId="4" xfId="1" applyFont="1" applyBorder="1" applyAlignment="1">
      <alignment horizontal="left" vertical="center"/>
    </xf>
    <xf numFmtId="0" fontId="13" fillId="0" borderId="9" xfId="0" applyFont="1" applyBorder="1" applyAlignment="1" applyProtection="1">
      <alignment horizontal="left"/>
      <protection locked="0"/>
    </xf>
    <xf numFmtId="0" fontId="25" fillId="0" borderId="1" xfId="0" applyFont="1" applyBorder="1" applyAlignment="1">
      <alignment horizontal="left" vertical="center"/>
    </xf>
    <xf numFmtId="0" fontId="2" fillId="8" borderId="9" xfId="1" applyFont="1" applyFill="1" applyBorder="1" applyAlignment="1">
      <alignment horizontal="left" vertical="center"/>
    </xf>
    <xf numFmtId="0" fontId="2" fillId="0" borderId="9" xfId="1" applyFont="1" applyBorder="1" applyAlignment="1">
      <alignment horizontal="left" vertical="center"/>
    </xf>
    <xf numFmtId="0" fontId="25" fillId="0" borderId="4" xfId="0" applyFont="1" applyBorder="1" applyAlignment="1">
      <alignment horizontal="left" vertical="center"/>
    </xf>
    <xf numFmtId="0" fontId="2" fillId="0" borderId="1" xfId="31" applyFont="1" applyBorder="1" applyAlignment="1">
      <alignment horizontal="left" vertical="center"/>
    </xf>
    <xf numFmtId="0" fontId="0" fillId="0" borderId="1" xfId="0" applyBorder="1" applyAlignment="1">
      <alignment horizontal="left"/>
    </xf>
    <xf numFmtId="0" fontId="18" fillId="0" borderId="1" xfId="0" applyFont="1" applyBorder="1" applyAlignment="1">
      <alignment horizontal="left"/>
    </xf>
    <xf numFmtId="0" fontId="18" fillId="0" borderId="1" xfId="0" applyFont="1" applyBorder="1" applyAlignment="1">
      <alignment horizontal="left" vertical="center"/>
    </xf>
    <xf numFmtId="0" fontId="2" fillId="2" borderId="1" xfId="31" applyFont="1" applyFill="1" applyBorder="1" applyAlignment="1">
      <alignment horizontal="left" vertical="center"/>
    </xf>
    <xf numFmtId="0" fontId="2" fillId="2" borderId="1" xfId="19" applyFont="1" applyFill="1" applyBorder="1" applyAlignment="1">
      <alignment horizontal="left" vertical="center"/>
    </xf>
    <xf numFmtId="0" fontId="6" fillId="0" borderId="1" xfId="1" applyFont="1" applyBorder="1" applyAlignment="1">
      <alignment horizontal="left" vertical="center" wrapText="1"/>
    </xf>
    <xf numFmtId="0" fontId="6" fillId="0" borderId="9" xfId="1" applyFont="1" applyBorder="1" applyAlignment="1">
      <alignment horizontal="left" vertical="center" wrapText="1"/>
    </xf>
    <xf numFmtId="0" fontId="2" fillId="0" borderId="1" xfId="19" applyFont="1" applyBorder="1" applyAlignment="1">
      <alignment horizontal="left" vertical="center"/>
    </xf>
    <xf numFmtId="0" fontId="2" fillId="0" borderId="1" xfId="1" applyFont="1" applyBorder="1" applyAlignment="1">
      <alignment horizontal="left"/>
    </xf>
    <xf numFmtId="0" fontId="2" fillId="0" borderId="1" xfId="1" applyFont="1" applyBorder="1" applyAlignment="1">
      <alignment horizontal="left" vertical="top" wrapText="1"/>
    </xf>
    <xf numFmtId="0" fontId="2" fillId="0" borderId="9" xfId="1" applyFont="1" applyBorder="1" applyAlignment="1">
      <alignment horizontal="left" vertical="top" wrapText="1"/>
    </xf>
    <xf numFmtId="0" fontId="2" fillId="8" borderId="1" xfId="1" applyFont="1" applyFill="1" applyBorder="1" applyAlignment="1">
      <alignment horizontal="left"/>
    </xf>
    <xf numFmtId="0" fontId="2" fillId="0" borderId="9" xfId="1" applyFont="1" applyBorder="1" applyAlignment="1">
      <alignment horizontal="left"/>
    </xf>
    <xf numFmtId="0" fontId="13" fillId="0" borderId="1" xfId="0" applyFont="1" applyBorder="1" applyAlignment="1" applyProtection="1">
      <alignment horizontal="center" wrapText="1"/>
      <protection locked="0"/>
    </xf>
    <xf numFmtId="0" fontId="2" fillId="0" borderId="1" xfId="0" applyFont="1" applyBorder="1" applyAlignment="1">
      <alignment horizontal="left"/>
    </xf>
    <xf numFmtId="0" fontId="2" fillId="8" borderId="1" xfId="1" applyFont="1" applyFill="1" applyBorder="1" applyAlignment="1">
      <alignment horizontal="left" vertical="top" wrapText="1"/>
    </xf>
    <xf numFmtId="0" fontId="28" fillId="0" borderId="1" xfId="0" applyFont="1" applyBorder="1" applyAlignment="1">
      <alignment horizontal="left"/>
    </xf>
    <xf numFmtId="0" fontId="2" fillId="8" borderId="9" xfId="1" applyFont="1" applyFill="1" applyBorder="1" applyAlignment="1">
      <alignment vertical="center" wrapText="1"/>
    </xf>
    <xf numFmtId="0" fontId="13" fillId="0" borderId="9" xfId="0" applyFont="1" applyBorder="1" applyAlignment="1" applyProtection="1">
      <alignment horizontal="left" wrapText="1"/>
      <protection locked="0"/>
    </xf>
    <xf numFmtId="0" fontId="2" fillId="0" borderId="36" xfId="1" applyFont="1" applyBorder="1"/>
    <xf numFmtId="0" fontId="0" fillId="0" borderId="37" xfId="0" applyBorder="1"/>
    <xf numFmtId="0" fontId="2" fillId="8" borderId="36" xfId="1" applyFont="1" applyFill="1" applyBorder="1"/>
    <xf numFmtId="0" fontId="13" fillId="8" borderId="1" xfId="0" applyFont="1" applyFill="1" applyBorder="1" applyProtection="1">
      <protection locked="0"/>
    </xf>
    <xf numFmtId="0" fontId="13" fillId="8" borderId="1" xfId="0" applyFont="1" applyFill="1" applyBorder="1" applyAlignment="1" applyProtection="1">
      <alignment horizontal="left"/>
      <protection locked="0"/>
    </xf>
    <xf numFmtId="0" fontId="18" fillId="0" borderId="1" xfId="0" applyFont="1" applyBorder="1" applyProtection="1">
      <protection locked="0"/>
    </xf>
    <xf numFmtId="0" fontId="3" fillId="0" borderId="1" xfId="0" applyFont="1" applyBorder="1" applyAlignment="1">
      <alignment horizontal="left" vertical="center" wrapText="1"/>
    </xf>
    <xf numFmtId="0" fontId="0" fillId="0" borderId="37" xfId="0" applyBorder="1" applyAlignment="1">
      <alignment wrapText="1"/>
    </xf>
    <xf numFmtId="0" fontId="2" fillId="2" borderId="1" xfId="18" applyFont="1" applyFill="1" applyBorder="1" applyAlignment="1" applyProtection="1">
      <alignment horizontal="left" vertical="center" wrapText="1"/>
      <protection locked="0"/>
    </xf>
    <xf numFmtId="0" fontId="2" fillId="0" borderId="1" xfId="32" applyFont="1" applyBorder="1" applyAlignment="1" applyProtection="1">
      <alignment horizontal="left" vertical="center" wrapText="1"/>
      <protection locked="0"/>
    </xf>
    <xf numFmtId="0" fontId="41" fillId="0" borderId="1" xfId="0" applyFont="1" applyBorder="1" applyAlignment="1">
      <alignment horizontal="left" vertical="center"/>
    </xf>
    <xf numFmtId="0" fontId="2" fillId="8" borderId="1" xfId="0" applyFont="1" applyFill="1" applyBorder="1" applyAlignment="1">
      <alignment horizontal="left" vertical="center"/>
    </xf>
    <xf numFmtId="0" fontId="2" fillId="2" borderId="1" xfId="31" applyFont="1" applyFill="1" applyBorder="1" applyAlignment="1">
      <alignment horizontal="left" vertical="center" wrapText="1"/>
    </xf>
    <xf numFmtId="0" fontId="2" fillId="7" borderId="1" xfId="1" applyFont="1" applyFill="1" applyBorder="1" applyAlignment="1">
      <alignment horizontal="left" vertical="center"/>
    </xf>
    <xf numFmtId="0" fontId="17" fillId="0" borderId="1" xfId="0" applyFont="1" applyBorder="1" applyAlignment="1">
      <alignment horizontal="left" vertical="center" wrapText="1"/>
    </xf>
    <xf numFmtId="0" fontId="3" fillId="0" borderId="1" xfId="31" applyFont="1" applyBorder="1" applyAlignment="1">
      <alignment horizontal="left" vertical="center" wrapText="1"/>
    </xf>
    <xf numFmtId="0" fontId="2" fillId="0" borderId="1" xfId="31" applyFont="1" applyBorder="1" applyAlignment="1">
      <alignment horizontal="left" vertical="center" wrapText="1"/>
    </xf>
    <xf numFmtId="0" fontId="2" fillId="8" borderId="1" xfId="31" applyFont="1" applyFill="1" applyBorder="1" applyAlignment="1">
      <alignment horizontal="left" vertical="center" wrapText="1"/>
    </xf>
    <xf numFmtId="0" fontId="18" fillId="8" borderId="1" xfId="0" applyFont="1" applyFill="1" applyBorder="1" applyAlignment="1">
      <alignment wrapText="1"/>
    </xf>
    <xf numFmtId="0" fontId="0" fillId="8" borderId="1" xfId="0" applyFill="1" applyBorder="1" applyAlignment="1">
      <alignment horizontal="left"/>
    </xf>
    <xf numFmtId="0" fontId="13" fillId="0" borderId="1" xfId="0" applyFont="1" applyBorder="1" applyAlignment="1" applyProtection="1">
      <alignment horizontal="left" vertical="center"/>
      <protection locked="0"/>
    </xf>
    <xf numFmtId="0" fontId="18" fillId="0" borderId="1" xfId="0" applyFont="1" applyBorder="1" applyAlignment="1" applyProtection="1">
      <alignment wrapText="1"/>
      <protection locked="0"/>
    </xf>
    <xf numFmtId="0" fontId="18" fillId="0" borderId="1" xfId="0" applyFont="1" applyBorder="1" applyAlignment="1" applyProtection="1">
      <alignment horizontal="left" vertical="center" wrapText="1"/>
      <protection locked="0"/>
    </xf>
    <xf numFmtId="0" fontId="3" fillId="2" borderId="1" xfId="31" applyFont="1" applyFill="1" applyBorder="1" applyAlignment="1">
      <alignment horizontal="left" vertical="center"/>
    </xf>
    <xf numFmtId="0" fontId="3" fillId="2" borderId="1" xfId="31" applyFont="1" applyFill="1" applyBorder="1" applyAlignment="1" applyProtection="1">
      <alignment horizontal="left" vertical="center" wrapText="1"/>
      <protection locked="0"/>
    </xf>
    <xf numFmtId="0" fontId="2" fillId="8" borderId="1" xfId="19" applyFont="1" applyFill="1" applyBorder="1" applyAlignment="1">
      <alignment horizontal="left" vertical="center"/>
    </xf>
    <xf numFmtId="0" fontId="4" fillId="0" borderId="1" xfId="1" applyFont="1" applyBorder="1" applyAlignment="1">
      <alignment horizontal="left" vertical="center" wrapText="1"/>
    </xf>
    <xf numFmtId="0" fontId="6" fillId="0" borderId="1" xfId="1" applyFont="1" applyBorder="1" applyAlignment="1">
      <alignment horizontal="left" vertical="center"/>
    </xf>
    <xf numFmtId="0" fontId="4" fillId="0" borderId="1" xfId="1" applyFont="1" applyBorder="1" applyAlignment="1">
      <alignment horizontal="left" vertical="center"/>
    </xf>
    <xf numFmtId="0" fontId="13" fillId="0" borderId="1" xfId="0" applyFont="1" applyBorder="1" applyAlignment="1">
      <alignment horizontal="left" vertical="center"/>
    </xf>
    <xf numFmtId="0" fontId="13" fillId="8" borderId="1" xfId="0" applyFont="1" applyFill="1" applyBorder="1" applyAlignment="1">
      <alignment horizontal="left" vertical="center"/>
    </xf>
    <xf numFmtId="0" fontId="6" fillId="8" borderId="1" xfId="1" applyFont="1" applyFill="1" applyBorder="1" applyAlignment="1">
      <alignment horizontal="left" vertical="center" wrapText="1"/>
    </xf>
    <xf numFmtId="0" fontId="2" fillId="0" borderId="1" xfId="21" applyFont="1" applyBorder="1" applyAlignment="1">
      <alignment horizontal="left" vertical="center"/>
    </xf>
    <xf numFmtId="0" fontId="0" fillId="0" borderId="1" xfId="0" applyBorder="1"/>
    <xf numFmtId="0" fontId="2" fillId="2" borderId="1" xfId="31" applyFont="1" applyFill="1" applyBorder="1" applyAlignment="1" applyProtection="1">
      <alignment horizontal="left" vertical="center"/>
      <protection locked="0"/>
    </xf>
    <xf numFmtId="0" fontId="18" fillId="0" borderId="1" xfId="0" applyFont="1" applyBorder="1" applyAlignment="1" applyProtection="1">
      <alignment horizontal="center"/>
      <protection locked="0"/>
    </xf>
    <xf numFmtId="0" fontId="18" fillId="8" borderId="1" xfId="0" applyFont="1" applyFill="1" applyBorder="1" applyAlignment="1" applyProtection="1">
      <alignment horizontal="left" wrapText="1"/>
      <protection locked="0"/>
    </xf>
    <xf numFmtId="0" fontId="18" fillId="8" borderId="1" xfId="0" applyFont="1" applyFill="1" applyBorder="1" applyAlignment="1" applyProtection="1">
      <alignment horizontal="left"/>
      <protection locked="0"/>
    </xf>
    <xf numFmtId="0" fontId="6" fillId="0" borderId="36" xfId="1" applyFont="1" applyBorder="1"/>
    <xf numFmtId="0" fontId="6" fillId="8" borderId="36" xfId="1" applyFont="1" applyFill="1" applyBorder="1"/>
    <xf numFmtId="0" fontId="6" fillId="8" borderId="1" xfId="1" applyFont="1" applyFill="1" applyBorder="1" applyAlignment="1">
      <alignment horizontal="left" vertical="center"/>
    </xf>
    <xf numFmtId="0" fontId="13" fillId="8" borderId="1" xfId="0" applyFont="1" applyFill="1" applyBorder="1" applyAlignment="1" applyProtection="1">
      <alignment horizontal="left" wrapText="1"/>
      <protection locked="0"/>
    </xf>
    <xf numFmtId="0" fontId="22" fillId="0" borderId="1" xfId="0" applyFont="1" applyBorder="1" applyAlignment="1" applyProtection="1">
      <alignment horizontal="left" vertical="center" wrapText="1"/>
      <protection locked="0"/>
    </xf>
    <xf numFmtId="0" fontId="2" fillId="7" borderId="1" xfId="1" applyFont="1" applyFill="1" applyBorder="1"/>
    <xf numFmtId="0" fontId="3" fillId="7" borderId="1" xfId="1" applyFont="1" applyFill="1" applyBorder="1"/>
    <xf numFmtId="0" fontId="2" fillId="7" borderId="1" xfId="1" applyFont="1" applyFill="1" applyBorder="1" applyAlignment="1">
      <alignment vertical="top" wrapText="1"/>
    </xf>
    <xf numFmtId="0" fontId="28" fillId="0" borderId="37" xfId="0" applyFont="1" applyBorder="1"/>
    <xf numFmtId="0" fontId="3" fillId="0" borderId="1" xfId="1" applyFont="1" applyBorder="1" applyAlignment="1">
      <alignment wrapText="1"/>
    </xf>
    <xf numFmtId="0" fontId="25" fillId="0" borderId="1" xfId="0" applyFont="1" applyBorder="1" applyAlignment="1">
      <alignment horizontal="left"/>
    </xf>
    <xf numFmtId="49" fontId="13" fillId="0" borderId="1" xfId="35" applyNumberFormat="1" applyFont="1" applyBorder="1" applyAlignment="1" applyProtection="1">
      <alignment vertical="center" wrapText="1"/>
      <protection hidden="1"/>
    </xf>
    <xf numFmtId="49" fontId="13" fillId="0" borderId="1" xfId="35" applyNumberFormat="1" applyFont="1" applyBorder="1" applyAlignment="1" applyProtection="1">
      <alignment horizontal="left" vertical="center" wrapText="1"/>
      <protection hidden="1"/>
    </xf>
    <xf numFmtId="0" fontId="2" fillId="0" borderId="1" xfId="1" applyFont="1" applyBorder="1" applyAlignment="1">
      <alignment horizontal="left" wrapText="1"/>
    </xf>
    <xf numFmtId="0" fontId="39" fillId="0" borderId="1" xfId="0" applyFont="1" applyBorder="1"/>
    <xf numFmtId="0" fontId="2" fillId="0" borderId="65" xfId="1" applyFont="1" applyBorder="1"/>
    <xf numFmtId="0" fontId="2" fillId="2" borderId="67" xfId="19" applyFont="1" applyFill="1" applyBorder="1" applyAlignment="1">
      <alignment vertical="top" wrapText="1"/>
    </xf>
    <xf numFmtId="0" fontId="28" fillId="0" borderId="67" xfId="0" applyFont="1" applyBorder="1" applyAlignment="1">
      <alignment horizontal="left"/>
    </xf>
    <xf numFmtId="0" fontId="0" fillId="0" borderId="68" xfId="0" applyBorder="1"/>
    <xf numFmtId="0" fontId="2" fillId="0" borderId="38" xfId="1" applyFont="1" applyBorder="1"/>
    <xf numFmtId="0" fontId="28" fillId="0" borderId="39" xfId="0" applyFont="1" applyBorder="1"/>
    <xf numFmtId="0" fontId="2" fillId="0" borderId="34" xfId="1" applyFont="1" applyBorder="1"/>
    <xf numFmtId="0" fontId="28" fillId="0" borderId="35" xfId="0" applyFont="1" applyBorder="1"/>
    <xf numFmtId="0" fontId="13" fillId="0" borderId="9" xfId="0" applyFont="1" applyBorder="1" applyAlignment="1" applyProtection="1">
      <alignment horizontal="center" wrapText="1"/>
      <protection locked="0"/>
    </xf>
    <xf numFmtId="0" fontId="0" fillId="0" borderId="39" xfId="0" applyBorder="1"/>
    <xf numFmtId="0" fontId="25" fillId="0" borderId="4" xfId="0" applyFont="1" applyBorder="1" applyAlignment="1">
      <alignment horizontal="left"/>
    </xf>
    <xf numFmtId="0" fontId="0" fillId="0" borderId="35" xfId="0" applyBorder="1"/>
    <xf numFmtId="0" fontId="18" fillId="0" borderId="9" xfId="0" applyFont="1" applyBorder="1" applyAlignment="1" applyProtection="1">
      <alignment horizontal="left" wrapText="1"/>
      <protection locked="0"/>
    </xf>
    <xf numFmtId="0" fontId="18" fillId="0" borderId="9" xfId="0" applyFont="1" applyBorder="1" applyAlignment="1" applyProtection="1">
      <alignment horizontal="left"/>
      <protection locked="0"/>
    </xf>
    <xf numFmtId="0" fontId="3" fillId="0" borderId="9" xfId="1" applyFont="1" applyBorder="1"/>
    <xf numFmtId="0" fontId="3" fillId="0" borderId="4" xfId="1" applyFont="1" applyBorder="1" applyAlignment="1">
      <alignment wrapText="1"/>
    </xf>
    <xf numFmtId="0" fontId="3" fillId="0" borderId="4" xfId="1" applyFont="1" applyBorder="1" applyAlignment="1">
      <alignment vertical="top" wrapText="1"/>
    </xf>
    <xf numFmtId="0" fontId="2" fillId="0" borderId="4" xfId="1" applyFont="1" applyBorder="1" applyAlignment="1">
      <alignment horizontal="left" vertical="top" wrapText="1"/>
    </xf>
    <xf numFmtId="0" fontId="6" fillId="0" borderId="38" xfId="1" applyFont="1" applyBorder="1"/>
    <xf numFmtId="0" fontId="6" fillId="0" borderId="34" xfId="1" applyFont="1" applyBorder="1"/>
    <xf numFmtId="0" fontId="13" fillId="0" borderId="9" xfId="0" applyFont="1" applyBorder="1" applyAlignment="1" applyProtection="1">
      <alignment horizontal="left" vertical="center" wrapText="1"/>
      <protection locked="0"/>
    </xf>
    <xf numFmtId="0" fontId="25" fillId="0" borderId="9" xfId="0" applyFont="1" applyBorder="1" applyAlignment="1">
      <alignment horizontal="left" vertical="center"/>
    </xf>
    <xf numFmtId="0" fontId="2" fillId="0" borderId="9" xfId="19" applyFont="1" applyBorder="1" applyAlignment="1">
      <alignment horizontal="left" vertical="center" wrapText="1"/>
    </xf>
    <xf numFmtId="0" fontId="13" fillId="0" borderId="9" xfId="0" applyFont="1" applyBorder="1" applyAlignment="1">
      <alignment horizontal="left" vertical="center"/>
    </xf>
    <xf numFmtId="0" fontId="2" fillId="0" borderId="4" xfId="1" applyFont="1" applyBorder="1" applyAlignment="1">
      <alignment horizontal="left" vertical="center" wrapText="1"/>
    </xf>
    <xf numFmtId="0" fontId="6" fillId="0" borderId="9" xfId="1" applyFont="1" applyBorder="1" applyAlignment="1">
      <alignment horizontal="left" vertical="center"/>
    </xf>
    <xf numFmtId="0" fontId="3" fillId="0" borderId="4" xfId="1" applyFont="1" applyBorder="1" applyAlignment="1">
      <alignment horizontal="left" vertical="center" wrapText="1"/>
    </xf>
    <xf numFmtId="0" fontId="2" fillId="2" borderId="9" xfId="19" applyFont="1" applyFill="1" applyBorder="1" applyAlignment="1">
      <alignment horizontal="left" vertical="center" wrapText="1"/>
    </xf>
    <xf numFmtId="0" fontId="18" fillId="0" borderId="9" xfId="0" applyFont="1" applyBorder="1" applyAlignment="1">
      <alignment wrapText="1"/>
    </xf>
    <xf numFmtId="0" fontId="18" fillId="0" borderId="9" xfId="0" applyFont="1" applyBorder="1" applyAlignment="1">
      <alignment horizontal="left"/>
    </xf>
    <xf numFmtId="0" fontId="27" fillId="0" borderId="9" xfId="0" applyFont="1" applyBorder="1" applyAlignment="1">
      <alignment horizontal="left" vertical="center"/>
    </xf>
    <xf numFmtId="0" fontId="2" fillId="0" borderId="9" xfId="31" applyFont="1" applyBorder="1" applyAlignment="1">
      <alignment horizontal="left" vertical="center" wrapText="1"/>
    </xf>
    <xf numFmtId="0" fontId="0" fillId="0" borderId="9" xfId="0" applyBorder="1" applyAlignment="1">
      <alignment wrapText="1"/>
    </xf>
    <xf numFmtId="0" fontId="0" fillId="0" borderId="9" xfId="0" applyBorder="1" applyAlignment="1">
      <alignment horizontal="left"/>
    </xf>
    <xf numFmtId="0" fontId="3" fillId="0" borderId="9" xfId="1" applyFont="1" applyBorder="1" applyAlignment="1">
      <alignment horizontal="left" vertical="center"/>
    </xf>
    <xf numFmtId="0" fontId="2" fillId="2" borderId="9" xfId="31" applyFont="1" applyFill="1" applyBorder="1" applyAlignment="1">
      <alignment horizontal="left" vertical="center" wrapText="1"/>
    </xf>
    <xf numFmtId="0" fontId="27" fillId="0" borderId="4" xfId="0" applyFont="1" applyBorder="1" applyAlignment="1">
      <alignment horizontal="left" vertical="center" wrapText="1"/>
    </xf>
    <xf numFmtId="0" fontId="3" fillId="2" borderId="9" xfId="31" applyFont="1" applyFill="1" applyBorder="1" applyAlignment="1">
      <alignment horizontal="left" vertical="center" wrapText="1"/>
    </xf>
    <xf numFmtId="0" fontId="2" fillId="2" borderId="9" xfId="31" applyFont="1" applyFill="1" applyBorder="1" applyAlignment="1">
      <alignment horizontal="left" vertical="center"/>
    </xf>
    <xf numFmtId="0" fontId="3" fillId="0" borderId="4" xfId="0" applyFont="1" applyBorder="1" applyAlignment="1">
      <alignment horizontal="left" vertical="center"/>
    </xf>
    <xf numFmtId="0" fontId="28" fillId="0" borderId="4" xfId="0" applyFont="1" applyBorder="1" applyAlignment="1">
      <alignment horizontal="left" vertical="center"/>
    </xf>
    <xf numFmtId="0" fontId="2" fillId="0" borderId="9" xfId="32" applyFont="1" applyBorder="1" applyAlignment="1" applyProtection="1">
      <alignment horizontal="left" vertical="center" wrapText="1"/>
      <protection locked="0"/>
    </xf>
    <xf numFmtId="0" fontId="2" fillId="0" borderId="9" xfId="32" applyFont="1" applyBorder="1" applyAlignment="1" applyProtection="1">
      <alignment horizontal="left" vertical="center"/>
      <protection locked="0"/>
    </xf>
    <xf numFmtId="0" fontId="0" fillId="0" borderId="39" xfId="0" applyBorder="1" applyAlignment="1">
      <alignment wrapText="1"/>
    </xf>
    <xf numFmtId="0" fontId="2" fillId="8" borderId="38" xfId="1" applyFont="1" applyFill="1" applyBorder="1"/>
    <xf numFmtId="0" fontId="27" fillId="0" borderId="38" xfId="0" applyFont="1" applyBorder="1" applyAlignment="1">
      <alignment horizontal="center" vertical="center" wrapText="1"/>
    </xf>
    <xf numFmtId="0" fontId="27" fillId="0" borderId="9" xfId="0" applyFont="1" applyBorder="1" applyAlignment="1">
      <alignment horizontal="center" vertical="center"/>
    </xf>
    <xf numFmtId="0" fontId="22" fillId="0" borderId="39" xfId="0" applyFont="1" applyBorder="1" applyAlignment="1">
      <alignment horizontal="center" vertical="center"/>
    </xf>
    <xf numFmtId="0" fontId="6" fillId="0" borderId="10" xfId="1" applyFont="1" applyBorder="1" applyAlignment="1">
      <alignment horizontal="center"/>
    </xf>
    <xf numFmtId="0" fontId="39" fillId="0" borderId="0" xfId="0" applyFont="1"/>
    <xf numFmtId="0" fontId="44" fillId="0" borderId="0" xfId="0" applyFont="1"/>
    <xf numFmtId="0" fontId="0" fillId="2" borderId="0" xfId="0" applyFill="1"/>
    <xf numFmtId="0" fontId="0" fillId="9" borderId="0" xfId="0" applyFill="1"/>
    <xf numFmtId="0" fontId="2" fillId="0" borderId="36" xfId="1" applyFont="1" applyBorder="1" applyAlignment="1">
      <alignment horizontal="left" vertical="center" wrapText="1"/>
    </xf>
    <xf numFmtId="0" fontId="27" fillId="0" borderId="11" xfId="0" applyFont="1" applyBorder="1" applyAlignment="1">
      <alignment horizontal="center" vertical="center" wrapText="1"/>
    </xf>
    <xf numFmtId="0" fontId="2" fillId="0" borderId="34" xfId="1" applyFont="1" applyBorder="1" applyAlignment="1">
      <alignment horizontal="left" vertical="center" wrapText="1"/>
    </xf>
    <xf numFmtId="0" fontId="2" fillId="0" borderId="4" xfId="1" applyFont="1" applyBorder="1" applyAlignment="1">
      <alignment horizontal="center" vertical="center" wrapText="1"/>
    </xf>
    <xf numFmtId="0" fontId="2" fillId="0" borderId="80" xfId="1" applyFont="1" applyBorder="1" applyAlignment="1">
      <alignment horizontal="center" vertical="center" wrapText="1"/>
    </xf>
    <xf numFmtId="0" fontId="2" fillId="0" borderId="80" xfId="1" applyFont="1" applyBorder="1" applyAlignment="1">
      <alignment horizontal="right" vertical="center" wrapText="1"/>
    </xf>
    <xf numFmtId="0" fontId="2" fillId="0" borderId="35" xfId="1" applyFont="1" applyBorder="1" applyAlignment="1">
      <alignment horizontal="right" vertical="center" wrapText="1"/>
    </xf>
    <xf numFmtId="0" fontId="2" fillId="0" borderId="1" xfId="1" applyFont="1" applyBorder="1" applyAlignment="1">
      <alignment horizontal="center" vertical="center" wrapText="1"/>
    </xf>
    <xf numFmtId="0" fontId="18" fillId="0" borderId="0" xfId="0" applyFont="1" applyAlignment="1">
      <alignment horizontal="left" vertical="center" wrapText="1"/>
    </xf>
    <xf numFmtId="0" fontId="42" fillId="0" borderId="1" xfId="0" applyFont="1" applyBorder="1" applyAlignment="1">
      <alignment horizontal="left" vertical="center" wrapText="1"/>
    </xf>
    <xf numFmtId="0" fontId="2" fillId="0" borderId="1" xfId="0" applyFont="1" applyBorder="1" applyAlignment="1">
      <alignment horizontal="center" vertical="center" wrapText="1"/>
    </xf>
    <xf numFmtId="0" fontId="2" fillId="0" borderId="38" xfId="1" applyFont="1" applyBorder="1" applyAlignment="1">
      <alignment horizontal="left" vertical="center" wrapText="1"/>
    </xf>
    <xf numFmtId="0" fontId="3" fillId="0" borderId="9" xfId="0" applyFont="1" applyBorder="1" applyAlignment="1">
      <alignment horizontal="left" vertical="center" wrapText="1"/>
    </xf>
    <xf numFmtId="0" fontId="2" fillId="0" borderId="9" xfId="0" applyFont="1" applyBorder="1" applyAlignment="1">
      <alignment horizontal="left" vertical="center" wrapText="1"/>
    </xf>
    <xf numFmtId="0" fontId="2" fillId="0" borderId="9" xfId="1" applyFont="1" applyBorder="1" applyAlignment="1">
      <alignment horizontal="center" vertical="center" wrapText="1"/>
    </xf>
    <xf numFmtId="0" fontId="2" fillId="0" borderId="4" xfId="0" applyFont="1" applyBorder="1" applyAlignment="1">
      <alignment horizontal="center" vertical="center" wrapText="1"/>
    </xf>
    <xf numFmtId="0" fontId="2" fillId="0" borderId="1" xfId="18" applyFont="1" applyBorder="1" applyAlignment="1" applyProtection="1">
      <alignment horizontal="left" vertical="center" wrapText="1"/>
      <protection locked="0"/>
    </xf>
    <xf numFmtId="0" fontId="2" fillId="0" borderId="9" xfId="32" applyFont="1" applyBorder="1" applyAlignment="1" applyProtection="1">
      <alignment horizontal="center" vertical="center" wrapText="1"/>
      <protection locked="0"/>
    </xf>
    <xf numFmtId="0" fontId="2" fillId="0" borderId="35" xfId="0" applyFont="1" applyBorder="1" applyAlignment="1">
      <alignment horizontal="right" vertical="center" wrapText="1"/>
    </xf>
    <xf numFmtId="0" fontId="2" fillId="0" borderId="6" xfId="1" applyFont="1" applyBorder="1" applyAlignment="1">
      <alignment horizontal="center" vertical="center" wrapText="1"/>
    </xf>
    <xf numFmtId="0" fontId="2" fillId="0" borderId="6" xfId="1" applyFont="1" applyBorder="1" applyAlignment="1">
      <alignment horizontal="right" vertical="center" wrapText="1"/>
    </xf>
    <xf numFmtId="0" fontId="2" fillId="0" borderId="80" xfId="0" applyFont="1" applyBorder="1" applyAlignment="1">
      <alignment horizontal="center" vertical="center" wrapText="1"/>
    </xf>
    <xf numFmtId="0" fontId="2" fillId="0" borderId="80" xfId="0" applyFont="1" applyBorder="1" applyAlignment="1">
      <alignment horizontal="right" vertical="center" wrapText="1"/>
    </xf>
    <xf numFmtId="0" fontId="2" fillId="0" borderId="9" xfId="0" applyFont="1" applyBorder="1" applyAlignment="1">
      <alignment horizontal="center" vertical="center" wrapText="1"/>
    </xf>
    <xf numFmtId="0" fontId="3" fillId="0" borderId="1" xfId="1" applyFont="1" applyBorder="1" applyAlignment="1">
      <alignment horizontal="center" vertical="center" wrapText="1"/>
    </xf>
    <xf numFmtId="0" fontId="2" fillId="0" borderId="37" xfId="1" applyFont="1" applyBorder="1" applyAlignment="1">
      <alignment horizontal="right" vertical="center" wrapText="1"/>
    </xf>
    <xf numFmtId="0" fontId="2" fillId="0" borderId="1" xfId="31" applyFont="1" applyBorder="1" applyAlignment="1">
      <alignment horizontal="center" vertical="center" wrapText="1"/>
    </xf>
    <xf numFmtId="0" fontId="20" fillId="0" borderId="0" xfId="1" applyFont="1" applyAlignment="1">
      <alignment horizontal="center" vertical="center" wrapText="1"/>
    </xf>
    <xf numFmtId="0" fontId="20" fillId="0" borderId="0" xfId="1" applyFont="1" applyAlignment="1">
      <alignment horizontal="right" vertical="center" wrapText="1"/>
    </xf>
    <xf numFmtId="0" fontId="20" fillId="0" borderId="30" xfId="1" applyFont="1" applyBorder="1" applyAlignment="1">
      <alignment horizontal="right" vertical="center" wrapText="1"/>
    </xf>
    <xf numFmtId="0" fontId="3" fillId="0" borderId="36" xfId="1" applyFont="1" applyBorder="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vertical="center" wrapText="1"/>
    </xf>
    <xf numFmtId="0" fontId="6" fillId="0" borderId="1" xfId="1" applyFont="1" applyBorder="1" applyAlignment="1">
      <alignment horizontal="center" vertical="center" wrapText="1"/>
    </xf>
    <xf numFmtId="0" fontId="6" fillId="0" borderId="9" xfId="1" applyFont="1" applyBorder="1" applyAlignment="1">
      <alignment horizontal="center" vertical="center" wrapText="1"/>
    </xf>
    <xf numFmtId="0" fontId="2" fillId="0" borderId="1" xfId="21" applyFont="1" applyBorder="1" applyAlignment="1">
      <alignment horizontal="left" vertical="center" wrapText="1"/>
    </xf>
    <xf numFmtId="0" fontId="2" fillId="0" borderId="1" xfId="31" applyFont="1" applyBorder="1" applyAlignment="1" applyProtection="1">
      <alignment horizontal="left" vertical="center" wrapText="1"/>
      <protection locked="0"/>
    </xf>
    <xf numFmtId="0" fontId="18" fillId="0" borderId="1" xfId="0" applyFont="1" applyBorder="1" applyAlignment="1" applyProtection="1">
      <alignment horizontal="center" vertical="center" wrapText="1"/>
      <protection locked="0"/>
    </xf>
    <xf numFmtId="0" fontId="2" fillId="0" borderId="11" xfId="1" applyFont="1" applyBorder="1" applyAlignment="1">
      <alignment horizontal="center" vertical="center" wrapText="1"/>
    </xf>
    <xf numFmtId="0" fontId="2" fillId="0" borderId="11" xfId="1" applyFont="1" applyBorder="1" applyAlignment="1">
      <alignment horizontal="right" vertical="center" wrapText="1"/>
    </xf>
    <xf numFmtId="0" fontId="3" fillId="0" borderId="9" xfId="1" applyFont="1" applyBorder="1" applyAlignment="1">
      <alignment horizontal="left" vertical="center" wrapText="1"/>
    </xf>
    <xf numFmtId="0" fontId="6" fillId="0" borderId="36" xfId="1" applyFont="1" applyBorder="1" applyAlignment="1">
      <alignment horizontal="left" vertical="center" wrapText="1"/>
    </xf>
    <xf numFmtId="0" fontId="2" fillId="0" borderId="0" xfId="1" applyFont="1" applyAlignment="1">
      <alignment horizontal="center" vertical="center" wrapText="1"/>
    </xf>
    <xf numFmtId="0" fontId="2" fillId="0" borderId="1" xfId="19" applyFont="1" applyBorder="1" applyAlignment="1">
      <alignment horizontal="left" vertical="center" wrapText="1"/>
    </xf>
    <xf numFmtId="0" fontId="2" fillId="0" borderId="0" xfId="0" applyFont="1" applyAlignment="1">
      <alignment horizontal="right" vertical="center" wrapText="1"/>
    </xf>
    <xf numFmtId="2" fontId="6" fillId="0" borderId="10" xfId="1" applyNumberFormat="1" applyFont="1" applyBorder="1" applyAlignment="1">
      <alignment horizontal="center" vertical="center" wrapText="1"/>
    </xf>
    <xf numFmtId="4" fontId="6" fillId="0" borderId="1" xfId="1" applyNumberFormat="1" applyFont="1" applyBorder="1" applyAlignment="1">
      <alignment horizontal="right" vertical="center" wrapText="1"/>
    </xf>
    <xf numFmtId="4" fontId="6" fillId="0" borderId="37" xfId="1" applyNumberFormat="1" applyFont="1" applyBorder="1" applyAlignment="1">
      <alignment horizontal="right" vertical="center" wrapText="1"/>
    </xf>
    <xf numFmtId="2" fontId="6" fillId="0" borderId="1" xfId="1" applyNumberFormat="1" applyFont="1" applyBorder="1" applyAlignment="1">
      <alignment horizontal="center" vertical="center" wrapText="1"/>
    </xf>
    <xf numFmtId="4" fontId="6" fillId="0" borderId="1" xfId="1" applyNumberFormat="1" applyFont="1" applyBorder="1" applyAlignment="1">
      <alignment horizontal="center" vertical="center" wrapText="1"/>
    </xf>
    <xf numFmtId="10" fontId="6" fillId="0" borderId="1" xfId="1" applyNumberFormat="1" applyFont="1" applyBorder="1" applyAlignment="1">
      <alignment horizontal="right" vertical="center" wrapText="1"/>
    </xf>
    <xf numFmtId="0" fontId="2" fillId="0" borderId="9" xfId="0" applyFont="1" applyBorder="1" applyAlignment="1" applyProtection="1">
      <alignment horizontal="center" vertical="center" wrapText="1"/>
      <protection locked="0"/>
    </xf>
    <xf numFmtId="4" fontId="2" fillId="0" borderId="9" xfId="1" applyNumberFormat="1" applyFont="1" applyBorder="1" applyAlignment="1">
      <alignment horizontal="center" vertical="center" wrapText="1"/>
    </xf>
    <xf numFmtId="10" fontId="2" fillId="0" borderId="9" xfId="1" applyNumberFormat="1" applyFont="1" applyBorder="1" applyAlignment="1">
      <alignment horizontal="right" vertical="center" wrapText="1"/>
    </xf>
    <xf numFmtId="4" fontId="2" fillId="0" borderId="37" xfId="1" applyNumberFormat="1" applyFont="1" applyBorder="1" applyAlignment="1">
      <alignment horizontal="right" vertical="center" wrapText="1"/>
    </xf>
    <xf numFmtId="4" fontId="2" fillId="0" borderId="1" xfId="1" applyNumberFormat="1" applyFont="1" applyBorder="1" applyAlignment="1">
      <alignment horizontal="right" vertical="center" wrapText="1"/>
    </xf>
    <xf numFmtId="4" fontId="2" fillId="0" borderId="9" xfId="1" applyNumberFormat="1" applyFont="1" applyBorder="1" applyAlignment="1">
      <alignment horizontal="right" vertical="center" wrapText="1"/>
    </xf>
    <xf numFmtId="4" fontId="2" fillId="0" borderId="39" xfId="1" applyNumberFormat="1" applyFont="1" applyBorder="1" applyAlignment="1">
      <alignment horizontal="right" vertical="center" wrapText="1"/>
    </xf>
    <xf numFmtId="4" fontId="6" fillId="0" borderId="10" xfId="1" applyNumberFormat="1" applyFont="1" applyBorder="1" applyAlignment="1">
      <alignment horizontal="right" vertical="center" wrapText="1"/>
    </xf>
    <xf numFmtId="4" fontId="6" fillId="0" borderId="9" xfId="1" applyNumberFormat="1" applyFont="1" applyBorder="1" applyAlignment="1">
      <alignment horizontal="center" vertical="center" wrapText="1"/>
    </xf>
    <xf numFmtId="10" fontId="6" fillId="0" borderId="9" xfId="1" applyNumberFormat="1" applyFont="1" applyBorder="1" applyAlignment="1">
      <alignment horizontal="right" vertical="center" wrapText="1"/>
    </xf>
    <xf numFmtId="4" fontId="6" fillId="0" borderId="39" xfId="1" applyNumberFormat="1" applyFont="1" applyBorder="1" applyAlignment="1">
      <alignment horizontal="right" vertical="center" wrapText="1"/>
    </xf>
    <xf numFmtId="2" fontId="6" fillId="0" borderId="9" xfId="1" applyNumberFormat="1" applyFont="1" applyBorder="1" applyAlignment="1">
      <alignment horizontal="center" vertical="center" wrapText="1"/>
    </xf>
    <xf numFmtId="4" fontId="6" fillId="0" borderId="9" xfId="1" applyNumberFormat="1" applyFont="1" applyBorder="1" applyAlignment="1">
      <alignment horizontal="right" vertical="center" wrapText="1"/>
    </xf>
    <xf numFmtId="2" fontId="2" fillId="0" borderId="1" xfId="1" applyNumberFormat="1" applyFont="1" applyBorder="1" applyAlignment="1">
      <alignment horizontal="center" vertical="center" wrapText="1"/>
    </xf>
    <xf numFmtId="0" fontId="18" fillId="0" borderId="6" xfId="0" applyFont="1" applyBorder="1" applyAlignment="1">
      <alignment horizontal="center" vertical="center" wrapText="1"/>
    </xf>
    <xf numFmtId="0" fontId="3" fillId="0" borderId="0" xfId="1" applyFont="1" applyAlignment="1">
      <alignment horizontal="center" vertical="center" wrapText="1"/>
    </xf>
    <xf numFmtId="0" fontId="3" fillId="0" borderId="0" xfId="1" applyFont="1" applyAlignment="1">
      <alignment horizontal="right" vertical="center" wrapText="1"/>
    </xf>
    <xf numFmtId="0" fontId="3" fillId="0" borderId="30" xfId="1" applyFont="1" applyBorder="1" applyAlignment="1">
      <alignment horizontal="right" vertical="center" wrapText="1"/>
    </xf>
    <xf numFmtId="0" fontId="18" fillId="0" borderId="1" xfId="0" applyFont="1" applyBorder="1" applyAlignment="1">
      <alignment horizontal="center" vertical="center" wrapText="1"/>
    </xf>
    <xf numFmtId="0" fontId="18" fillId="0" borderId="9" xfId="0" applyFont="1" applyBorder="1" applyAlignment="1">
      <alignment horizontal="left" vertical="center" wrapText="1"/>
    </xf>
    <xf numFmtId="0" fontId="51" fillId="0" borderId="0" xfId="0" applyFont="1" applyAlignment="1">
      <alignment horizontal="center"/>
    </xf>
    <xf numFmtId="0" fontId="49" fillId="0" borderId="0" xfId="0" applyFont="1"/>
    <xf numFmtId="0" fontId="27" fillId="0" borderId="74" xfId="0" applyFont="1" applyBorder="1" applyAlignment="1">
      <alignment horizontal="center" vertical="center" wrapText="1"/>
    </xf>
    <xf numFmtId="0" fontId="27" fillId="0" borderId="79" xfId="0" applyFont="1" applyBorder="1" applyAlignment="1">
      <alignment horizontal="center" vertical="center" wrapText="1"/>
    </xf>
    <xf numFmtId="0" fontId="27" fillId="0" borderId="75" xfId="0" applyFont="1" applyBorder="1" applyAlignment="1">
      <alignment horizontal="center" vertical="center" wrapText="1"/>
    </xf>
    <xf numFmtId="0" fontId="46" fillId="0" borderId="73" xfId="0" applyFont="1" applyBorder="1" applyAlignment="1">
      <alignment horizontal="left" vertical="center" wrapText="1"/>
    </xf>
    <xf numFmtId="0" fontId="22" fillId="0" borderId="73" xfId="0" applyFont="1" applyBorder="1" applyAlignment="1">
      <alignment horizontal="left" vertical="center" wrapText="1"/>
    </xf>
    <xf numFmtId="0" fontId="51" fillId="0" borderId="0" xfId="0" applyFont="1"/>
    <xf numFmtId="0" fontId="22" fillId="0" borderId="74" xfId="0" applyFont="1" applyBorder="1" applyAlignment="1">
      <alignment horizontal="center" vertical="center" wrapText="1"/>
    </xf>
    <xf numFmtId="0" fontId="52" fillId="0" borderId="0" xfId="0" applyFont="1" applyAlignment="1">
      <alignment horizontal="center"/>
    </xf>
    <xf numFmtId="0" fontId="2" fillId="0" borderId="6" xfId="0" applyFont="1" applyBorder="1" applyAlignment="1">
      <alignment horizontal="left" vertical="center" wrapText="1"/>
    </xf>
    <xf numFmtId="0" fontId="2" fillId="0" borderId="80" xfId="0" applyFont="1" applyBorder="1" applyAlignment="1">
      <alignment horizontal="left" vertical="center" wrapText="1"/>
    </xf>
    <xf numFmtId="0" fontId="3" fillId="0" borderId="0" xfId="0" applyFont="1" applyAlignment="1">
      <alignment horizontal="left" vertical="center" wrapText="1"/>
    </xf>
    <xf numFmtId="0" fontId="3" fillId="0" borderId="4" xfId="1" applyFont="1" applyBorder="1" applyAlignment="1">
      <alignment horizontal="center" vertical="center" wrapText="1"/>
    </xf>
    <xf numFmtId="0" fontId="2" fillId="0" borderId="85" xfId="0" applyFont="1" applyBorder="1" applyAlignment="1">
      <alignment horizontal="center" vertical="center" wrapText="1"/>
    </xf>
    <xf numFmtId="0" fontId="22" fillId="0" borderId="74" xfId="0" applyFont="1" applyBorder="1" applyAlignment="1">
      <alignment horizontal="left" vertical="center" wrapText="1"/>
    </xf>
    <xf numFmtId="0" fontId="2" fillId="0" borderId="11" xfId="0" applyFont="1" applyBorder="1" applyAlignment="1">
      <alignment horizontal="left" vertical="center" wrapText="1"/>
    </xf>
    <xf numFmtId="0" fontId="2" fillId="0" borderId="85" xfId="0" applyFont="1" applyBorder="1" applyAlignment="1">
      <alignment horizontal="left" vertical="center" wrapText="1"/>
    </xf>
    <xf numFmtId="0" fontId="47" fillId="0" borderId="0" xfId="0" applyFont="1" applyAlignment="1">
      <alignment horizontal="center" vertical="center" wrapText="1"/>
    </xf>
    <xf numFmtId="0" fontId="46" fillId="0" borderId="27" xfId="0" applyFont="1" applyBorder="1" applyAlignment="1">
      <alignment horizontal="center" vertical="center" wrapText="1"/>
    </xf>
    <xf numFmtId="0" fontId="46" fillId="0" borderId="0" xfId="0" applyFont="1" applyAlignment="1">
      <alignment horizontal="center" vertical="center" wrapText="1"/>
    </xf>
    <xf numFmtId="0" fontId="3" fillId="0" borderId="0" xfId="0" applyFont="1" applyAlignment="1">
      <alignment horizontal="center" vertical="center" wrapText="1"/>
    </xf>
    <xf numFmtId="0" fontId="2" fillId="0" borderId="0" xfId="4" applyNumberFormat="1" applyFont="1" applyBorder="1" applyAlignment="1" applyProtection="1">
      <alignment horizontal="center" vertical="center" wrapText="1"/>
    </xf>
    <xf numFmtId="0" fontId="47" fillId="0" borderId="0" xfId="0" applyFont="1" applyAlignment="1">
      <alignment horizontal="right" vertical="center" wrapText="1"/>
    </xf>
    <xf numFmtId="0" fontId="46" fillId="0" borderId="27" xfId="0" applyFont="1" applyBorder="1" applyAlignment="1">
      <alignment horizontal="right" vertical="center" wrapText="1"/>
    </xf>
    <xf numFmtId="0" fontId="46" fillId="0" borderId="0" xfId="0" applyFont="1" applyAlignment="1">
      <alignment horizontal="right" vertical="center" wrapText="1"/>
    </xf>
    <xf numFmtId="0" fontId="22" fillId="0" borderId="74" xfId="0" applyFont="1" applyBorder="1" applyAlignment="1">
      <alignment horizontal="right" vertical="center" wrapText="1"/>
    </xf>
    <xf numFmtId="4" fontId="2" fillId="0" borderId="0" xfId="0" applyNumberFormat="1" applyFont="1" applyAlignment="1">
      <alignment horizontal="right" vertical="center" wrapText="1"/>
    </xf>
    <xf numFmtId="4" fontId="3" fillId="0" borderId="0" xfId="0" applyNumberFormat="1" applyFont="1" applyAlignment="1">
      <alignment horizontal="right" vertical="center" wrapText="1"/>
    </xf>
    <xf numFmtId="4" fontId="2" fillId="0" borderId="0" xfId="2" applyFont="1" applyBorder="1" applyAlignment="1" applyProtection="1">
      <alignment horizontal="right" vertical="center" wrapText="1"/>
    </xf>
    <xf numFmtId="4" fontId="46" fillId="0" borderId="27" xfId="0" applyNumberFormat="1" applyFont="1" applyBorder="1" applyAlignment="1">
      <alignment horizontal="right" vertical="center" wrapText="1"/>
    </xf>
    <xf numFmtId="4" fontId="46" fillId="0" borderId="0" xfId="0" applyNumberFormat="1" applyFont="1" applyAlignment="1">
      <alignment horizontal="right" vertical="center" wrapText="1"/>
    </xf>
    <xf numFmtId="4" fontId="22" fillId="0" borderId="75" xfId="0" applyNumberFormat="1" applyFont="1" applyBorder="1" applyAlignment="1">
      <alignment horizontal="right" vertical="center" wrapText="1"/>
    </xf>
    <xf numFmtId="169" fontId="2" fillId="0" borderId="1" xfId="4" applyNumberFormat="1" applyFont="1" applyBorder="1" applyAlignment="1" applyProtection="1">
      <alignment horizontal="right" vertical="center" wrapText="1"/>
    </xf>
    <xf numFmtId="169" fontId="2" fillId="0" borderId="9" xfId="4" applyNumberFormat="1" applyFont="1" applyBorder="1" applyAlignment="1" applyProtection="1">
      <alignment horizontal="right" vertical="center" wrapText="1"/>
    </xf>
    <xf numFmtId="169" fontId="2" fillId="0" borderId="1" xfId="4" applyNumberFormat="1" applyFont="1" applyBorder="1" applyAlignment="1">
      <alignment horizontal="right" vertical="center" wrapText="1"/>
    </xf>
    <xf numFmtId="169" fontId="3" fillId="0" borderId="1" xfId="4" applyNumberFormat="1" applyFont="1" applyBorder="1" applyAlignment="1" applyProtection="1">
      <alignment horizontal="right" vertical="center" wrapText="1"/>
    </xf>
    <xf numFmtId="169" fontId="2" fillId="0" borderId="0" xfId="0" applyNumberFormat="1" applyFont="1" applyAlignment="1">
      <alignment horizontal="right" vertical="center" wrapText="1"/>
    </xf>
    <xf numFmtId="169" fontId="3" fillId="0" borderId="0" xfId="4" applyNumberFormat="1" applyFont="1" applyBorder="1" applyAlignment="1" applyProtection="1">
      <alignment horizontal="right" vertical="center" wrapText="1"/>
    </xf>
    <xf numFmtId="169" fontId="2" fillId="0" borderId="10" xfId="4" applyNumberFormat="1" applyFont="1" applyBorder="1" applyAlignment="1" applyProtection="1">
      <alignment horizontal="right" vertical="center" wrapText="1"/>
    </xf>
    <xf numFmtId="169" fontId="3" fillId="0" borderId="86" xfId="4" applyNumberFormat="1" applyFont="1" applyBorder="1" applyAlignment="1" applyProtection="1">
      <alignment horizontal="right" vertical="center" wrapText="1"/>
    </xf>
    <xf numFmtId="169" fontId="3" fillId="0" borderId="10" xfId="4" applyNumberFormat="1" applyFont="1" applyBorder="1" applyAlignment="1" applyProtection="1">
      <alignment horizontal="right" vertical="center" wrapText="1"/>
    </xf>
    <xf numFmtId="169" fontId="3" fillId="0" borderId="74" xfId="4" applyNumberFormat="1" applyFont="1" applyBorder="1" applyAlignment="1" applyProtection="1">
      <alignment horizontal="right" vertical="center" wrapText="1"/>
    </xf>
    <xf numFmtId="169" fontId="2" fillId="0" borderId="0" xfId="4" applyNumberFormat="1" applyFont="1" applyBorder="1" applyAlignment="1" applyProtection="1">
      <alignment horizontal="right" vertical="center" wrapText="1"/>
    </xf>
    <xf numFmtId="4" fontId="22" fillId="0" borderId="75" xfId="0" applyNumberFormat="1" applyFont="1" applyBorder="1" applyAlignment="1">
      <alignment horizontal="center" vertical="center" wrapText="1"/>
    </xf>
    <xf numFmtId="0" fontId="39" fillId="0" borderId="0" xfId="0" applyFont="1" applyAlignment="1">
      <alignment horizontal="center" vertical="center"/>
    </xf>
    <xf numFmtId="0" fontId="46" fillId="0" borderId="74" xfId="0" applyFont="1" applyBorder="1" applyAlignment="1">
      <alignment horizontal="center" vertical="center" wrapText="1"/>
    </xf>
    <xf numFmtId="4" fontId="46" fillId="0" borderId="75" xfId="0" applyNumberFormat="1" applyFont="1" applyBorder="1" applyAlignment="1">
      <alignment horizontal="center" vertical="center" wrapText="1"/>
    </xf>
    <xf numFmtId="0" fontId="52" fillId="0" borderId="0" xfId="0" applyFont="1" applyAlignment="1">
      <alignment horizontal="center" vertical="center"/>
    </xf>
    <xf numFmtId="0" fontId="49" fillId="0" borderId="0" xfId="0" applyFont="1" applyAlignment="1">
      <alignment wrapText="1"/>
    </xf>
    <xf numFmtId="0" fontId="52" fillId="0" borderId="0" xfId="0" applyFont="1"/>
    <xf numFmtId="0" fontId="46" fillId="0" borderId="74" xfId="0" applyFont="1" applyBorder="1" applyAlignment="1">
      <alignment horizontal="right" vertical="center" wrapText="1"/>
    </xf>
    <xf numFmtId="4" fontId="46" fillId="0" borderId="75" xfId="0" applyNumberFormat="1" applyFont="1" applyBorder="1" applyAlignment="1">
      <alignment horizontal="right" vertical="center" wrapText="1"/>
    </xf>
    <xf numFmtId="2" fontId="2" fillId="0" borderId="9" xfId="1" applyNumberFormat="1" applyFont="1" applyBorder="1" applyAlignment="1">
      <alignment horizontal="center" vertical="center" wrapText="1"/>
    </xf>
    <xf numFmtId="0" fontId="51" fillId="0" borderId="74" xfId="0" applyFont="1" applyBorder="1" applyAlignment="1">
      <alignment horizontal="center" vertical="center"/>
    </xf>
    <xf numFmtId="4" fontId="22" fillId="0" borderId="79" xfId="0" applyNumberFormat="1" applyFont="1" applyBorder="1" applyAlignment="1">
      <alignment horizontal="center" vertical="center" wrapText="1"/>
    </xf>
    <xf numFmtId="0" fontId="51" fillId="0" borderId="29" xfId="0" applyFont="1" applyBorder="1" applyAlignment="1">
      <alignment horizontal="center" vertical="center"/>
    </xf>
    <xf numFmtId="0" fontId="51" fillId="0" borderId="0" xfId="0" applyFont="1" applyAlignment="1">
      <alignment horizontal="center" vertical="center"/>
    </xf>
    <xf numFmtId="2" fontId="6" fillId="0" borderId="4" xfId="1" applyNumberFormat="1" applyFont="1" applyBorder="1" applyAlignment="1">
      <alignment horizontal="center" vertical="center" wrapText="1"/>
    </xf>
    <xf numFmtId="4" fontId="6" fillId="0" borderId="4" xfId="1" applyNumberFormat="1" applyFont="1" applyBorder="1" applyAlignment="1">
      <alignment horizontal="right" vertical="center" wrapText="1"/>
    </xf>
    <xf numFmtId="4" fontId="6" fillId="0" borderId="35" xfId="1" applyNumberFormat="1" applyFont="1" applyBorder="1" applyAlignment="1">
      <alignment horizontal="right" vertical="center" wrapText="1"/>
    </xf>
    <xf numFmtId="0" fontId="2" fillId="0" borderId="93" xfId="1" applyFont="1" applyBorder="1" applyAlignment="1">
      <alignment horizontal="left" vertical="center" wrapText="1"/>
    </xf>
    <xf numFmtId="0" fontId="2" fillId="0" borderId="10" xfId="32" applyFont="1" applyBorder="1" applyAlignment="1" applyProtection="1">
      <alignment horizontal="left" vertical="center" wrapText="1"/>
      <protection locked="0"/>
    </xf>
    <xf numFmtId="0" fontId="2" fillId="0" borderId="10" xfId="32" applyFont="1" applyBorder="1" applyAlignment="1" applyProtection="1">
      <alignment horizontal="center" vertical="center" wrapText="1"/>
      <protection locked="0"/>
    </xf>
    <xf numFmtId="0" fontId="2" fillId="0" borderId="41" xfId="32" applyFont="1" applyBorder="1" applyAlignment="1" applyProtection="1">
      <alignment horizontal="right" vertical="center" wrapText="1"/>
      <protection locked="0"/>
    </xf>
    <xf numFmtId="0" fontId="20" fillId="0" borderId="95" xfId="1" applyFont="1" applyBorder="1" applyAlignment="1">
      <alignment horizontal="center" vertical="center" wrapText="1"/>
    </xf>
    <xf numFmtId="0" fontId="20" fillId="0" borderId="95" xfId="1" applyFont="1" applyBorder="1" applyAlignment="1">
      <alignment horizontal="right" vertical="center" wrapText="1"/>
    </xf>
    <xf numFmtId="0" fontId="20" fillId="0" borderId="96" xfId="1" applyFont="1" applyBorder="1" applyAlignment="1">
      <alignment horizontal="right" vertical="center" wrapText="1"/>
    </xf>
    <xf numFmtId="0" fontId="46" fillId="0" borderId="74" xfId="0" applyFont="1" applyBorder="1" applyAlignment="1">
      <alignment horizontal="left" vertical="center" wrapText="1"/>
    </xf>
    <xf numFmtId="0" fontId="46" fillId="0" borderId="85" xfId="0" applyFont="1" applyBorder="1" applyAlignment="1">
      <alignment horizontal="center" vertical="center" wrapText="1"/>
    </xf>
    <xf numFmtId="0" fontId="46" fillId="0" borderId="85" xfId="0" applyFont="1" applyBorder="1" applyAlignment="1">
      <alignment horizontal="right" vertical="center" wrapText="1"/>
    </xf>
    <xf numFmtId="4" fontId="46" fillId="0" borderId="40" xfId="0" applyNumberFormat="1" applyFont="1" applyBorder="1" applyAlignment="1">
      <alignment horizontal="right" vertical="center" wrapText="1"/>
    </xf>
    <xf numFmtId="0" fontId="49" fillId="2" borderId="0" xfId="0" applyFont="1" applyFill="1"/>
    <xf numFmtId="0" fontId="53" fillId="0" borderId="0" xfId="0" applyFont="1"/>
    <xf numFmtId="0" fontId="3" fillId="0" borderId="4" xfId="31" applyFont="1" applyBorder="1" applyAlignment="1">
      <alignment horizontal="left" vertical="center" wrapText="1"/>
    </xf>
    <xf numFmtId="2" fontId="57" fillId="0" borderId="74" xfId="1" applyNumberFormat="1" applyFont="1" applyBorder="1" applyAlignment="1">
      <alignment horizontal="center" vertical="center" wrapText="1"/>
    </xf>
    <xf numFmtId="0" fontId="46" fillId="0" borderId="87" xfId="0" applyFont="1" applyBorder="1" applyAlignment="1">
      <alignment horizontal="left" vertical="center" wrapText="1"/>
    </xf>
    <xf numFmtId="0" fontId="2" fillId="0" borderId="1" xfId="1" applyFont="1" applyBorder="1" applyAlignment="1">
      <alignment horizontal="right" vertical="center" wrapText="1"/>
    </xf>
    <xf numFmtId="0" fontId="20" fillId="0" borderId="1" xfId="1" applyFont="1" applyBorder="1" applyAlignment="1">
      <alignment horizontal="center" vertical="center" wrapText="1"/>
    </xf>
    <xf numFmtId="0" fontId="20" fillId="0" borderId="1" xfId="1" applyFont="1" applyBorder="1" applyAlignment="1">
      <alignment horizontal="right" vertical="center" wrapText="1"/>
    </xf>
    <xf numFmtId="0" fontId="20" fillId="0" borderId="37" xfId="1" applyFont="1" applyBorder="1" applyAlignment="1">
      <alignment horizontal="right" vertical="center" wrapText="1"/>
    </xf>
    <xf numFmtId="0" fontId="6" fillId="0" borderId="34" xfId="1" applyFont="1" applyBorder="1" applyAlignment="1">
      <alignment horizontal="left" vertical="center" wrapText="1"/>
    </xf>
    <xf numFmtId="0" fontId="17" fillId="0" borderId="11" xfId="0" applyFont="1" applyBorder="1" applyAlignment="1">
      <alignment horizontal="center" vertical="center" wrapText="1"/>
    </xf>
    <xf numFmtId="0" fontId="27" fillId="0" borderId="82" xfId="0" applyFont="1" applyBorder="1" applyAlignment="1">
      <alignment horizontal="center" vertical="center" wrapText="1"/>
    </xf>
    <xf numFmtId="4" fontId="27" fillId="0" borderId="81" xfId="0" applyNumberFormat="1" applyFont="1" applyBorder="1" applyAlignment="1">
      <alignment horizontal="center" vertical="center" wrapText="1"/>
    </xf>
    <xf numFmtId="169" fontId="17" fillId="0" borderId="9" xfId="0" applyNumberFormat="1" applyFont="1" applyBorder="1" applyAlignment="1">
      <alignment horizontal="center" vertical="center" wrapText="1"/>
    </xf>
    <xf numFmtId="0" fontId="27" fillId="0" borderId="83" xfId="0" applyFont="1" applyBorder="1" applyAlignment="1">
      <alignment horizontal="center" vertical="center" wrapText="1"/>
    </xf>
    <xf numFmtId="0" fontId="27" fillId="0" borderId="0" xfId="0" applyFont="1" applyAlignment="1">
      <alignment horizontal="center" vertical="center" wrapText="1"/>
    </xf>
    <xf numFmtId="4" fontId="27" fillId="0" borderId="12" xfId="0" applyNumberFormat="1" applyFont="1" applyBorder="1" applyAlignment="1">
      <alignment horizontal="center" vertical="center" wrapText="1"/>
    </xf>
    <xf numFmtId="169" fontId="27" fillId="0" borderId="10" xfId="0" applyNumberFormat="1" applyFont="1" applyBorder="1" applyAlignment="1">
      <alignment horizontal="center" vertical="center" wrapText="1"/>
    </xf>
    <xf numFmtId="0" fontId="17" fillId="0" borderId="80" xfId="0" applyFont="1" applyBorder="1" applyAlignment="1">
      <alignment horizontal="center" vertical="center" wrapText="1"/>
    </xf>
    <xf numFmtId="0" fontId="27" fillId="0" borderId="78" xfId="0" applyFont="1" applyBorder="1" applyAlignment="1">
      <alignment horizontal="center" vertical="center" wrapText="1"/>
    </xf>
    <xf numFmtId="4" fontId="27" fillId="0" borderId="84" xfId="0" applyNumberFormat="1" applyFont="1" applyBorder="1" applyAlignment="1">
      <alignment horizontal="center" vertical="center" wrapText="1"/>
    </xf>
    <xf numFmtId="169" fontId="17" fillId="0" borderId="4" xfId="0" applyNumberFormat="1" applyFont="1" applyBorder="1" applyAlignment="1">
      <alignment horizontal="center" vertical="center" wrapText="1"/>
    </xf>
    <xf numFmtId="169" fontId="3" fillId="0" borderId="1" xfId="0" applyNumberFormat="1" applyFont="1" applyBorder="1" applyAlignment="1">
      <alignment horizontal="center" vertical="center" wrapText="1"/>
    </xf>
    <xf numFmtId="0" fontId="2" fillId="0" borderId="0" xfId="4" applyNumberFormat="1" applyFont="1" applyBorder="1" applyAlignment="1" applyProtection="1">
      <alignment horizontal="left" vertical="center" wrapText="1"/>
    </xf>
    <xf numFmtId="4" fontId="2" fillId="0" borderId="0" xfId="2" applyFont="1" applyBorder="1" applyAlignment="1" applyProtection="1">
      <alignment horizontal="left" vertical="center" wrapText="1"/>
    </xf>
    <xf numFmtId="169" fontId="2" fillId="0" borderId="0" xfId="4" applyNumberFormat="1" applyFont="1" applyBorder="1" applyAlignment="1" applyProtection="1">
      <alignment horizontal="left" vertical="center" wrapText="1"/>
    </xf>
    <xf numFmtId="4" fontId="3" fillId="0" borderId="0" xfId="2" applyFont="1" applyBorder="1" applyAlignment="1" applyProtection="1">
      <alignment horizontal="left" vertical="center" wrapText="1"/>
    </xf>
    <xf numFmtId="4" fontId="2" fillId="0" borderId="7" xfId="0" applyNumberFormat="1" applyFont="1" applyBorder="1" applyAlignment="1">
      <alignment horizontal="left" vertical="center" wrapText="1"/>
    </xf>
    <xf numFmtId="0" fontId="20" fillId="0" borderId="22" xfId="1" applyFont="1" applyBorder="1" applyAlignment="1">
      <alignment horizontal="left" vertical="center" wrapText="1"/>
    </xf>
    <xf numFmtId="0" fontId="20" fillId="2" borderId="22" xfId="1" applyFont="1" applyFill="1" applyBorder="1" applyAlignment="1">
      <alignment horizontal="left" vertical="center" wrapText="1"/>
    </xf>
    <xf numFmtId="0" fontId="27" fillId="0" borderId="73" xfId="0" applyFont="1" applyBorder="1" applyAlignment="1">
      <alignment horizontal="left" vertical="center" wrapText="1"/>
    </xf>
    <xf numFmtId="4" fontId="6" fillId="0" borderId="1" xfId="1" applyNumberFormat="1" applyFont="1" applyBorder="1" applyAlignment="1">
      <alignment horizontal="left" vertical="center" wrapText="1"/>
    </xf>
    <xf numFmtId="4" fontId="1" fillId="0" borderId="10" xfId="1" applyNumberFormat="1" applyBorder="1" applyAlignment="1">
      <alignment horizontal="center" vertical="center" wrapText="1"/>
    </xf>
    <xf numFmtId="4" fontId="1" fillId="0" borderId="1" xfId="1" applyNumberFormat="1" applyBorder="1" applyAlignment="1">
      <alignment horizontal="center" vertical="center" wrapText="1"/>
    </xf>
    <xf numFmtId="4" fontId="1" fillId="0" borderId="1" xfId="1" applyNumberFormat="1" applyBorder="1" applyAlignment="1">
      <alignment horizontal="right" vertical="center" wrapText="1"/>
    </xf>
    <xf numFmtId="4" fontId="2" fillId="0" borderId="6" xfId="1" applyNumberFormat="1" applyFont="1" applyBorder="1" applyAlignment="1">
      <alignment horizontal="center" vertical="center" wrapText="1"/>
    </xf>
    <xf numFmtId="4" fontId="2" fillId="0" borderId="80" xfId="0" applyNumberFormat="1" applyFont="1" applyBorder="1" applyAlignment="1">
      <alignment horizontal="center" vertical="center" wrapText="1"/>
    </xf>
    <xf numFmtId="4" fontId="6" fillId="0" borderId="10" xfId="1" applyNumberFormat="1" applyFont="1" applyBorder="1" applyAlignment="1">
      <alignment horizontal="center" vertical="center" wrapText="1"/>
    </xf>
    <xf numFmtId="4" fontId="2" fillId="0" borderId="1" xfId="1" applyNumberFormat="1" applyFont="1" applyBorder="1" applyAlignment="1">
      <alignment horizontal="center" vertical="center" wrapText="1"/>
    </xf>
    <xf numFmtId="4" fontId="2" fillId="0" borderId="80" xfId="1" applyNumberFormat="1" applyFont="1" applyBorder="1" applyAlignment="1">
      <alignment horizontal="center" vertical="center" wrapText="1"/>
    </xf>
    <xf numFmtId="9" fontId="2" fillId="0" borderId="1" xfId="38" applyFont="1" applyFill="1" applyBorder="1" applyAlignment="1">
      <alignment horizontal="center" vertical="center" wrapText="1"/>
    </xf>
    <xf numFmtId="0" fontId="3" fillId="0" borderId="4" xfId="0" applyFont="1" applyBorder="1" applyAlignment="1">
      <alignment horizontal="left" vertical="center" wrapText="1"/>
    </xf>
    <xf numFmtId="9" fontId="2" fillId="0" borderId="9" xfId="38" applyFont="1" applyBorder="1" applyAlignment="1">
      <alignment horizontal="center" vertical="center" wrapText="1"/>
    </xf>
    <xf numFmtId="0" fontId="6" fillId="0" borderId="38" xfId="1" applyFont="1" applyBorder="1" applyAlignment="1">
      <alignment horizontal="left" vertical="center" wrapText="1"/>
    </xf>
    <xf numFmtId="49" fontId="18" fillId="0" borderId="1" xfId="35" applyNumberFormat="1" applyFont="1" applyBorder="1" applyAlignment="1" applyProtection="1">
      <alignment horizontal="left" vertical="center" wrapText="1"/>
      <protection hidden="1"/>
    </xf>
    <xf numFmtId="0" fontId="27" fillId="0" borderId="11" xfId="0" applyFont="1" applyBorder="1" applyAlignment="1">
      <alignment horizontal="left" vertical="center" wrapText="1"/>
    </xf>
    <xf numFmtId="0" fontId="27" fillId="0" borderId="83" xfId="0" applyFont="1" applyBorder="1" applyAlignment="1">
      <alignment horizontal="left" vertical="center" wrapText="1"/>
    </xf>
    <xf numFmtId="0" fontId="27" fillId="0" borderId="80" xfId="0" applyFont="1" applyBorder="1" applyAlignment="1">
      <alignment horizontal="left" vertical="center" wrapText="1"/>
    </xf>
    <xf numFmtId="0" fontId="27" fillId="0" borderId="73" xfId="0" applyFont="1" applyBorder="1" applyAlignment="1">
      <alignment horizontal="center" vertical="center" wrapText="1"/>
    </xf>
    <xf numFmtId="0" fontId="43" fillId="0" borderId="0" xfId="0" applyFont="1"/>
    <xf numFmtId="0" fontId="22" fillId="0" borderId="73" xfId="0" applyFont="1" applyBorder="1" applyAlignment="1">
      <alignment horizontal="center" vertical="center" wrapText="1"/>
    </xf>
    <xf numFmtId="0" fontId="2" fillId="0" borderId="1" xfId="18" applyFont="1" applyBorder="1" applyAlignment="1">
      <alignment horizontal="left" vertical="center" wrapText="1"/>
    </xf>
    <xf numFmtId="0" fontId="2" fillId="0" borderId="9" xfId="32" applyFont="1" applyBorder="1" applyAlignment="1">
      <alignment horizontal="left" vertical="center" wrapText="1"/>
    </xf>
    <xf numFmtId="0" fontId="2" fillId="0" borderId="9" xfId="32" applyFont="1" applyBorder="1" applyAlignment="1">
      <alignment horizontal="center" vertical="center" wrapText="1"/>
    </xf>
    <xf numFmtId="0" fontId="2" fillId="0" borderId="10" xfId="32" applyFont="1" applyBorder="1" applyAlignment="1">
      <alignment horizontal="left" vertical="center" wrapText="1"/>
    </xf>
    <xf numFmtId="0" fontId="2" fillId="0" borderId="10" xfId="32" applyFont="1" applyBorder="1" applyAlignment="1">
      <alignment horizontal="center" vertical="center" wrapText="1"/>
    </xf>
    <xf numFmtId="0" fontId="2" fillId="0" borderId="41" xfId="32" applyFont="1" applyBorder="1" applyAlignment="1">
      <alignment horizontal="right" vertical="center" wrapText="1"/>
    </xf>
    <xf numFmtId="0" fontId="46" fillId="0" borderId="73" xfId="0" applyFont="1" applyBorder="1" applyAlignment="1">
      <alignment horizontal="center" vertical="center" wrapText="1"/>
    </xf>
    <xf numFmtId="0" fontId="2" fillId="0" borderId="6" xfId="0" applyFont="1" applyBorder="1" applyAlignment="1">
      <alignment horizontal="center" vertical="center" wrapText="1"/>
    </xf>
    <xf numFmtId="0" fontId="27" fillId="0" borderId="80" xfId="0" applyFont="1" applyBorder="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right" vertical="center" wrapText="1"/>
    </xf>
    <xf numFmtId="0" fontId="3" fillId="0" borderId="79" xfId="0" applyFont="1" applyBorder="1" applyAlignment="1">
      <alignment horizontal="center" vertical="center" wrapText="1"/>
    </xf>
    <xf numFmtId="0" fontId="3" fillId="0" borderId="75" xfId="0" applyFont="1" applyBorder="1" applyAlignment="1">
      <alignment horizontal="center" vertical="center" wrapText="1"/>
    </xf>
    <xf numFmtId="43" fontId="2" fillId="0" borderId="80" xfId="37" applyFont="1" applyFill="1" applyBorder="1" applyAlignment="1">
      <alignment horizontal="center" vertical="center" wrapText="1"/>
    </xf>
    <xf numFmtId="43" fontId="0" fillId="0" borderId="0" xfId="37" applyFont="1"/>
    <xf numFmtId="43" fontId="6" fillId="0" borderId="1" xfId="37" applyFont="1" applyFill="1" applyBorder="1" applyAlignment="1">
      <alignment horizontal="center" vertical="center" wrapText="1"/>
    </xf>
    <xf numFmtId="0" fontId="13" fillId="0" borderId="0" xfId="0" applyFont="1" applyAlignment="1">
      <alignment horizontal="left" vertical="center" wrapText="1"/>
    </xf>
    <xf numFmtId="0" fontId="42" fillId="0" borderId="74" xfId="0" applyFont="1" applyBorder="1" applyAlignment="1">
      <alignment horizontal="center" vertical="center" wrapText="1"/>
    </xf>
    <xf numFmtId="0" fontId="42" fillId="0" borderId="74" xfId="0" applyFont="1" applyBorder="1" applyAlignment="1">
      <alignment horizontal="right" vertical="center" wrapText="1"/>
    </xf>
    <xf numFmtId="4" fontId="42" fillId="0" borderId="75" xfId="0" applyNumberFormat="1" applyFont="1" applyBorder="1" applyAlignment="1">
      <alignment horizontal="right" vertical="center" wrapText="1"/>
    </xf>
    <xf numFmtId="0" fontId="42" fillId="0" borderId="27" xfId="0" applyFont="1" applyBorder="1" applyAlignment="1">
      <alignment horizontal="center" vertical="center" wrapText="1"/>
    </xf>
    <xf numFmtId="0" fontId="42" fillId="0" borderId="27" xfId="0" applyFont="1" applyBorder="1" applyAlignment="1">
      <alignment horizontal="right" vertical="center" wrapText="1"/>
    </xf>
    <xf numFmtId="4" fontId="42" fillId="0" borderId="27" xfId="0" applyNumberFormat="1" applyFont="1" applyBorder="1" applyAlignment="1">
      <alignment horizontal="right" vertical="center" wrapText="1"/>
    </xf>
    <xf numFmtId="0" fontId="42" fillId="0" borderId="0" xfId="0" applyFont="1" applyAlignment="1">
      <alignment horizontal="center" vertical="center" wrapText="1"/>
    </xf>
    <xf numFmtId="0" fontId="42" fillId="0" borderId="0" xfId="0" applyFont="1" applyAlignment="1">
      <alignment horizontal="right" vertical="center" wrapText="1"/>
    </xf>
    <xf numFmtId="4" fontId="42" fillId="0" borderId="0" xfId="0" applyNumberFormat="1" applyFont="1" applyAlignment="1">
      <alignment horizontal="right" vertical="center" wrapText="1"/>
    </xf>
    <xf numFmtId="4" fontId="42" fillId="0" borderId="75" xfId="0" applyNumberFormat="1" applyFont="1" applyBorder="1" applyAlignment="1">
      <alignment horizontal="center" vertical="center" wrapText="1"/>
    </xf>
    <xf numFmtId="0" fontId="22" fillId="0" borderId="1" xfId="0" applyFont="1" applyBorder="1" applyAlignment="1">
      <alignment horizontal="left" vertical="center" wrapText="1"/>
    </xf>
    <xf numFmtId="43" fontId="6" fillId="0" borderId="10" xfId="37" applyFont="1" applyFill="1" applyBorder="1" applyAlignment="1">
      <alignment horizontal="center" vertical="center" wrapText="1"/>
    </xf>
    <xf numFmtId="0" fontId="2" fillId="0" borderId="39" xfId="32" applyFont="1" applyBorder="1" applyAlignment="1" applyProtection="1">
      <alignment horizontal="right" vertical="center" wrapText="1"/>
      <protection locked="0"/>
    </xf>
    <xf numFmtId="4" fontId="42" fillId="0" borderId="79"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3" fillId="0" borderId="95" xfId="1" applyFont="1" applyBorder="1" applyAlignment="1">
      <alignment horizontal="center" vertical="center" wrapText="1"/>
    </xf>
    <xf numFmtId="0" fontId="3" fillId="0" borderId="95" xfId="1" applyFont="1" applyBorder="1" applyAlignment="1">
      <alignment horizontal="right" vertical="center" wrapText="1"/>
    </xf>
    <xf numFmtId="0" fontId="3" fillId="0" borderId="96" xfId="1" applyFont="1" applyBorder="1" applyAlignment="1">
      <alignment horizontal="right" vertical="center" wrapText="1"/>
    </xf>
    <xf numFmtId="43" fontId="2" fillId="0" borderId="6" xfId="37" applyFont="1" applyFill="1" applyBorder="1" applyAlignment="1">
      <alignment horizontal="center" vertical="center" wrapText="1"/>
    </xf>
    <xf numFmtId="0" fontId="42" fillId="0" borderId="85" xfId="0" applyFont="1" applyBorder="1" applyAlignment="1">
      <alignment horizontal="right" vertical="center" wrapText="1"/>
    </xf>
    <xf numFmtId="4" fontId="42" fillId="0" borderId="40" xfId="0" applyNumberFormat="1" applyFont="1" applyBorder="1" applyAlignment="1">
      <alignment horizontal="right" vertical="center" wrapText="1"/>
    </xf>
    <xf numFmtId="0" fontId="47" fillId="0" borderId="6" xfId="0" applyFont="1" applyBorder="1" applyAlignment="1">
      <alignment horizontal="center" vertical="center" wrapText="1"/>
    </xf>
    <xf numFmtId="0" fontId="17" fillId="0" borderId="6" xfId="0" applyFont="1" applyBorder="1" applyAlignment="1">
      <alignment horizontal="center" vertical="center" wrapText="1"/>
    </xf>
    <xf numFmtId="43" fontId="3" fillId="0" borderId="0" xfId="37" applyFont="1" applyFill="1" applyAlignment="1">
      <alignment horizontal="center" vertical="center" wrapText="1"/>
    </xf>
    <xf numFmtId="2" fontId="6" fillId="0" borderId="74" xfId="1" applyNumberFormat="1" applyFont="1" applyBorder="1" applyAlignment="1">
      <alignment horizontal="center" vertical="center" wrapText="1"/>
    </xf>
    <xf numFmtId="43" fontId="39" fillId="0" borderId="0" xfId="37" applyFont="1"/>
    <xf numFmtId="43" fontId="2" fillId="0" borderId="34" xfId="37" applyFont="1" applyFill="1" applyBorder="1" applyAlignment="1">
      <alignment horizontal="left" vertical="center" wrapText="1"/>
    </xf>
    <xf numFmtId="43" fontId="3" fillId="0" borderId="4" xfId="37" applyFont="1" applyFill="1" applyBorder="1" applyAlignment="1">
      <alignment horizontal="left" vertical="center" wrapText="1"/>
    </xf>
    <xf numFmtId="43" fontId="2" fillId="0" borderId="4" xfId="37" applyFont="1" applyFill="1" applyBorder="1" applyAlignment="1">
      <alignment horizontal="center" vertical="center" wrapText="1"/>
    </xf>
    <xf numFmtId="43" fontId="2" fillId="0" borderId="80" xfId="37" applyFont="1" applyFill="1" applyBorder="1" applyAlignment="1">
      <alignment horizontal="right" vertical="center" wrapText="1"/>
    </xf>
    <xf numFmtId="43" fontId="2" fillId="0" borderId="35" xfId="37" applyFont="1" applyFill="1" applyBorder="1" applyAlignment="1">
      <alignment horizontal="right" vertical="center" wrapText="1"/>
    </xf>
    <xf numFmtId="43" fontId="2" fillId="0" borderId="36" xfId="37" applyFont="1" applyFill="1" applyBorder="1" applyAlignment="1">
      <alignment horizontal="left" vertical="center" wrapText="1"/>
    </xf>
    <xf numFmtId="43" fontId="3" fillId="0" borderId="1" xfId="37" applyFont="1" applyFill="1" applyBorder="1" applyAlignment="1">
      <alignment horizontal="left" vertical="center" wrapText="1"/>
    </xf>
    <xf numFmtId="43" fontId="2" fillId="0" borderId="1" xfId="37" applyFont="1" applyFill="1" applyBorder="1" applyAlignment="1">
      <alignment horizontal="center" vertical="center" wrapText="1"/>
    </xf>
    <xf numFmtId="43" fontId="6" fillId="0" borderId="1" xfId="37" applyFont="1" applyFill="1" applyBorder="1" applyAlignment="1">
      <alignment horizontal="right" vertical="center" wrapText="1"/>
    </xf>
    <xf numFmtId="43" fontId="6" fillId="0" borderId="37" xfId="37" applyFont="1" applyFill="1" applyBorder="1" applyAlignment="1">
      <alignment horizontal="right" vertical="center" wrapText="1"/>
    </xf>
    <xf numFmtId="43" fontId="2" fillId="0" borderId="1" xfId="37" applyFont="1" applyFill="1" applyBorder="1" applyAlignment="1">
      <alignment horizontal="left" vertical="center" wrapText="1"/>
    </xf>
    <xf numFmtId="43" fontId="2" fillId="0" borderId="0" xfId="37" applyFont="1" applyFill="1" applyAlignment="1">
      <alignment horizontal="center" vertical="center" wrapText="1"/>
    </xf>
    <xf numFmtId="43" fontId="0" fillId="0" borderId="0" xfId="37" applyFont="1" applyFill="1"/>
    <xf numFmtId="0" fontId="3" fillId="0" borderId="1" xfId="1" applyFont="1" applyBorder="1" applyAlignment="1">
      <alignment horizontal="right" vertical="center" wrapText="1"/>
    </xf>
    <xf numFmtId="0" fontId="3" fillId="0" borderId="37" xfId="1" applyFont="1" applyBorder="1" applyAlignment="1">
      <alignment horizontal="right" vertical="center" wrapText="1"/>
    </xf>
    <xf numFmtId="43" fontId="1" fillId="0" borderId="1" xfId="37" applyFont="1" applyFill="1" applyBorder="1" applyAlignment="1">
      <alignment horizontal="center" vertical="center" wrapText="1"/>
    </xf>
    <xf numFmtId="4" fontId="1" fillId="0" borderId="37" xfId="1" applyNumberFormat="1" applyBorder="1" applyAlignment="1">
      <alignment horizontal="right" vertical="center" wrapText="1"/>
    </xf>
    <xf numFmtId="10" fontId="1" fillId="0" borderId="1" xfId="1" applyNumberFormat="1" applyBorder="1" applyAlignment="1">
      <alignment horizontal="right" vertical="center" wrapText="1"/>
    </xf>
    <xf numFmtId="4" fontId="1" fillId="0" borderId="9" xfId="1" applyNumberFormat="1" applyBorder="1" applyAlignment="1">
      <alignment horizontal="right" vertical="center" wrapText="1"/>
    </xf>
    <xf numFmtId="0" fontId="58" fillId="0" borderId="1" xfId="0" applyFont="1" applyBorder="1" applyAlignment="1">
      <alignment horizontal="center" vertical="center" wrapText="1"/>
    </xf>
    <xf numFmtId="0" fontId="3" fillId="0" borderId="82" xfId="0" applyFont="1" applyBorder="1" applyAlignment="1">
      <alignment horizontal="center" vertical="center" wrapText="1"/>
    </xf>
    <xf numFmtId="4" fontId="3" fillId="0" borderId="81" xfId="0" applyNumberFormat="1" applyFont="1" applyBorder="1" applyAlignment="1">
      <alignment horizontal="center" vertical="center" wrapText="1"/>
    </xf>
    <xf numFmtId="169" fontId="2" fillId="0" borderId="9" xfId="0" applyNumberFormat="1" applyFont="1" applyBorder="1" applyAlignment="1">
      <alignment horizontal="center" vertical="center" wrapText="1"/>
    </xf>
    <xf numFmtId="4" fontId="3" fillId="0" borderId="12" xfId="0" applyNumberFormat="1" applyFont="1" applyBorder="1" applyAlignment="1">
      <alignment horizontal="center" vertical="center" wrapText="1"/>
    </xf>
    <xf numFmtId="169" fontId="3" fillId="0" borderId="10" xfId="0" applyNumberFormat="1" applyFont="1" applyBorder="1" applyAlignment="1">
      <alignment horizontal="center" vertical="center" wrapText="1"/>
    </xf>
    <xf numFmtId="0" fontId="3" fillId="0" borderId="78" xfId="0" applyFont="1" applyBorder="1" applyAlignment="1">
      <alignment horizontal="center" vertical="center" wrapText="1"/>
    </xf>
    <xf numFmtId="4" fontId="3" fillId="0" borderId="84" xfId="0" applyNumberFormat="1" applyFont="1" applyBorder="1" applyAlignment="1">
      <alignment horizontal="center" vertical="center" wrapText="1"/>
    </xf>
    <xf numFmtId="169" fontId="2" fillId="0" borderId="4" xfId="0" applyNumberFormat="1" applyFont="1" applyBorder="1" applyAlignment="1">
      <alignment horizontal="center" vertical="center" wrapText="1"/>
    </xf>
    <xf numFmtId="169" fontId="2" fillId="0" borderId="9" xfId="4" applyNumberFormat="1" applyFont="1" applyBorder="1" applyAlignment="1">
      <alignment horizontal="right" vertical="center" wrapText="1"/>
    </xf>
    <xf numFmtId="169" fontId="3" fillId="0" borderId="1" xfId="4" applyNumberFormat="1" applyFont="1" applyBorder="1" applyAlignment="1">
      <alignment horizontal="right" vertical="center" wrapText="1"/>
    </xf>
    <xf numFmtId="169" fontId="3" fillId="0" borderId="0" xfId="4" applyNumberFormat="1" applyFont="1" applyBorder="1" applyAlignment="1">
      <alignment horizontal="right" vertical="center" wrapText="1"/>
    </xf>
    <xf numFmtId="169" fontId="2" fillId="0" borderId="10" xfId="4" applyNumberFormat="1" applyFont="1" applyBorder="1" applyAlignment="1">
      <alignment horizontal="right" vertical="center" wrapText="1"/>
    </xf>
    <xf numFmtId="169" fontId="3" fillId="0" borderId="86" xfId="4" applyNumberFormat="1" applyFont="1" applyBorder="1" applyAlignment="1">
      <alignment horizontal="right" vertical="center" wrapText="1"/>
    </xf>
    <xf numFmtId="0" fontId="2" fillId="0" borderId="0" xfId="4" applyNumberFormat="1" applyFont="1" applyBorder="1" applyAlignment="1">
      <alignment horizontal="center" vertical="center" wrapText="1"/>
    </xf>
    <xf numFmtId="4" fontId="2" fillId="0" borderId="0" xfId="2" applyFont="1" applyBorder="1" applyAlignment="1">
      <alignment horizontal="right" vertical="center" wrapText="1"/>
    </xf>
    <xf numFmtId="169" fontId="3" fillId="0" borderId="10" xfId="4" applyNumberFormat="1" applyFont="1" applyBorder="1" applyAlignment="1">
      <alignment horizontal="right" vertical="center" wrapText="1"/>
    </xf>
    <xf numFmtId="169" fontId="3" fillId="0" borderId="74" xfId="4" applyNumberFormat="1" applyFont="1" applyBorder="1" applyAlignment="1">
      <alignment horizontal="right" vertical="center" wrapText="1"/>
    </xf>
    <xf numFmtId="169" fontId="2" fillId="0" borderId="0" xfId="4" applyNumberFormat="1" applyFont="1" applyBorder="1" applyAlignment="1">
      <alignment horizontal="right" vertical="center" wrapText="1"/>
    </xf>
    <xf numFmtId="0" fontId="2" fillId="0" borderId="0" xfId="4" applyNumberFormat="1" applyFont="1" applyBorder="1" applyAlignment="1">
      <alignment horizontal="left" vertical="center" wrapText="1"/>
    </xf>
    <xf numFmtId="4" fontId="2" fillId="0" borderId="0" xfId="2" applyFont="1" applyBorder="1" applyAlignment="1">
      <alignment horizontal="left" vertical="center" wrapText="1"/>
    </xf>
    <xf numFmtId="169" fontId="2" fillId="0" borderId="0" xfId="4" applyNumberFormat="1" applyFont="1" applyBorder="1" applyAlignment="1">
      <alignment horizontal="left" vertical="center" wrapText="1"/>
    </xf>
    <xf numFmtId="4" fontId="3" fillId="0" borderId="0" xfId="2" applyFont="1" applyBorder="1" applyAlignment="1">
      <alignment horizontal="left" vertical="center" wrapText="1"/>
    </xf>
    <xf numFmtId="0" fontId="47" fillId="0" borderId="0" xfId="0" applyFont="1" applyAlignment="1">
      <alignment wrapText="1"/>
    </xf>
    <xf numFmtId="0" fontId="27" fillId="0" borderId="9" xfId="0" applyFont="1" applyBorder="1" applyAlignment="1">
      <alignment horizontal="center" vertical="center" wrapText="1"/>
    </xf>
    <xf numFmtId="0" fontId="27" fillId="0" borderId="39" xfId="0" applyFont="1" applyBorder="1" applyAlignment="1">
      <alignment horizontal="center" vertical="center" wrapText="1"/>
    </xf>
    <xf numFmtId="2" fontId="1" fillId="0" borderId="10" xfId="1" applyNumberFormat="1" applyBorder="1" applyAlignment="1">
      <alignment horizontal="center" vertical="center" wrapText="1"/>
    </xf>
    <xf numFmtId="2" fontId="1" fillId="0" borderId="1" xfId="1" applyNumberFormat="1" applyBorder="1" applyAlignment="1">
      <alignment horizontal="center" vertical="center" wrapText="1"/>
    </xf>
    <xf numFmtId="0" fontId="13" fillId="0" borderId="1" xfId="0" applyFont="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4" fontId="1" fillId="0" borderId="9" xfId="1" applyNumberFormat="1" applyBorder="1" applyAlignment="1">
      <alignment horizontal="center" vertical="center" wrapText="1"/>
    </xf>
    <xf numFmtId="10" fontId="1" fillId="0" borderId="9" xfId="1" applyNumberFormat="1" applyBorder="1" applyAlignment="1">
      <alignment horizontal="right" vertical="center" wrapText="1"/>
    </xf>
    <xf numFmtId="4" fontId="1" fillId="0" borderId="39" xfId="1" applyNumberFormat="1" applyBorder="1" applyAlignment="1">
      <alignment horizontal="right" vertical="center" wrapText="1"/>
    </xf>
    <xf numFmtId="0" fontId="9" fillId="0" borderId="38" xfId="1" applyFont="1" applyBorder="1" applyAlignment="1">
      <alignment horizontal="left" vertical="center" wrapText="1"/>
    </xf>
    <xf numFmtId="0" fontId="9" fillId="0" borderId="81" xfId="0" applyFont="1" applyBorder="1" applyAlignment="1">
      <alignment horizontal="left" vertical="center" wrapText="1"/>
    </xf>
    <xf numFmtId="0" fontId="9" fillId="0" borderId="1" xfId="1" applyFont="1" applyBorder="1" applyAlignment="1">
      <alignment horizontal="left" vertical="center" wrapText="1"/>
    </xf>
    <xf numFmtId="0" fontId="9" fillId="0" borderId="81" xfId="1" applyFont="1" applyBorder="1" applyAlignment="1">
      <alignment horizontal="left" vertical="center" wrapText="1"/>
    </xf>
    <xf numFmtId="0" fontId="9" fillId="0" borderId="9" xfId="0" applyFont="1" applyBorder="1" applyAlignment="1">
      <alignment horizontal="left" vertical="center" wrapText="1"/>
    </xf>
    <xf numFmtId="0" fontId="46" fillId="0" borderId="65" xfId="0" applyFont="1" applyBorder="1" applyAlignment="1">
      <alignment wrapText="1"/>
    </xf>
    <xf numFmtId="0" fontId="46" fillId="0" borderId="67" xfId="0" applyFont="1" applyBorder="1" applyAlignment="1">
      <alignment wrapText="1"/>
    </xf>
    <xf numFmtId="4" fontId="46" fillId="0" borderId="68" xfId="0" applyNumberFormat="1" applyFont="1" applyBorder="1" applyAlignment="1">
      <alignment wrapText="1"/>
    </xf>
    <xf numFmtId="0" fontId="46" fillId="0" borderId="27" xfId="0" applyFont="1" applyBorder="1" applyAlignment="1">
      <alignment wrapText="1"/>
    </xf>
    <xf numFmtId="4" fontId="46" fillId="0" borderId="27" xfId="0" applyNumberFormat="1" applyFont="1" applyBorder="1" applyAlignment="1">
      <alignment wrapText="1"/>
    </xf>
    <xf numFmtId="0" fontId="46" fillId="0" borderId="0" xfId="0" applyFont="1" applyAlignment="1">
      <alignment wrapText="1"/>
    </xf>
    <xf numFmtId="4" fontId="46" fillId="0" borderId="0" xfId="0" applyNumberFormat="1" applyFont="1" applyAlignment="1">
      <alignment wrapText="1"/>
    </xf>
    <xf numFmtId="0" fontId="46" fillId="0" borderId="24" xfId="0" applyFont="1" applyBorder="1" applyAlignment="1">
      <alignment wrapText="1"/>
    </xf>
    <xf numFmtId="4" fontId="46" fillId="0" borderId="24" xfId="0" applyNumberFormat="1" applyFont="1" applyBorder="1" applyAlignment="1">
      <alignment wrapText="1"/>
    </xf>
    <xf numFmtId="2" fontId="1" fillId="0" borderId="9" xfId="1" applyNumberFormat="1" applyBorder="1" applyAlignment="1">
      <alignment horizontal="center" vertical="center" wrapText="1"/>
    </xf>
    <xf numFmtId="0" fontId="20" fillId="0" borderId="23" xfId="1" applyFont="1" applyBorder="1" applyAlignment="1">
      <alignment horizontal="left" vertical="center" wrapText="1"/>
    </xf>
    <xf numFmtId="2" fontId="17" fillId="0" borderId="1" xfId="1" applyNumberFormat="1" applyFont="1" applyBorder="1" applyAlignment="1">
      <alignment horizontal="center" vertical="center" wrapText="1"/>
    </xf>
    <xf numFmtId="4" fontId="17" fillId="0" borderId="9" xfId="1" applyNumberFormat="1" applyFont="1" applyBorder="1" applyAlignment="1">
      <alignment horizontal="right" vertical="center" wrapText="1"/>
    </xf>
    <xf numFmtId="4" fontId="17" fillId="0" borderId="37" xfId="1" applyNumberFormat="1" applyFont="1" applyBorder="1" applyAlignment="1">
      <alignment horizontal="right" vertical="center" wrapText="1"/>
    </xf>
    <xf numFmtId="2" fontId="17" fillId="0" borderId="9" xfId="1" applyNumberFormat="1" applyFont="1" applyBorder="1" applyAlignment="1">
      <alignment horizontal="center" vertical="center" wrapText="1"/>
    </xf>
    <xf numFmtId="4" fontId="17" fillId="0" borderId="39" xfId="1" applyNumberFormat="1" applyFont="1" applyBorder="1" applyAlignment="1">
      <alignment horizontal="right" vertical="center" wrapText="1"/>
    </xf>
    <xf numFmtId="0" fontId="20" fillId="0" borderId="67" xfId="1" applyFont="1" applyBorder="1" applyAlignment="1">
      <alignment horizontal="left" vertical="center" wrapText="1"/>
    </xf>
    <xf numFmtId="0" fontId="20" fillId="0" borderId="24" xfId="1" applyFont="1" applyBorder="1" applyAlignment="1">
      <alignment horizontal="left" vertical="center" wrapText="1"/>
    </xf>
    <xf numFmtId="0" fontId="20" fillId="0" borderId="25" xfId="1" applyFont="1" applyBorder="1" applyAlignment="1">
      <alignment horizontal="left" vertical="center" wrapText="1"/>
    </xf>
    <xf numFmtId="0" fontId="2" fillId="0" borderId="67" xfId="1" applyFont="1" applyBorder="1" applyAlignment="1">
      <alignment horizontal="center" vertical="center" wrapText="1"/>
    </xf>
    <xf numFmtId="2" fontId="1" fillId="0" borderId="67" xfId="1" applyNumberFormat="1" applyBorder="1" applyAlignment="1">
      <alignment horizontal="center" vertical="center" wrapText="1"/>
    </xf>
    <xf numFmtId="4" fontId="1" fillId="0" borderId="68" xfId="1" applyNumberFormat="1" applyBorder="1" applyAlignment="1">
      <alignment horizontal="right" vertical="center" wrapText="1"/>
    </xf>
    <xf numFmtId="0" fontId="46" fillId="0" borderId="4" xfId="0" applyFont="1" applyBorder="1" applyAlignment="1">
      <alignment wrapText="1"/>
    </xf>
    <xf numFmtId="4" fontId="46" fillId="0" borderId="4" xfId="0" applyNumberFormat="1" applyFont="1" applyBorder="1" applyAlignment="1">
      <alignment wrapText="1"/>
    </xf>
    <xf numFmtId="0" fontId="58" fillId="0" borderId="9" xfId="0" applyFont="1" applyBorder="1" applyAlignment="1">
      <alignment horizontal="center" vertical="center" wrapText="1"/>
    </xf>
    <xf numFmtId="0" fontId="2" fillId="0" borderId="0" xfId="1" applyFont="1" applyAlignment="1">
      <alignment horizontal="left" vertical="center" wrapText="1"/>
    </xf>
    <xf numFmtId="0" fontId="3" fillId="0" borderId="0" xfId="1" applyFont="1" applyAlignment="1">
      <alignment horizontal="left" vertical="center" wrapText="1"/>
    </xf>
    <xf numFmtId="0" fontId="2" fillId="0" borderId="0" xfId="1" applyFont="1" applyAlignment="1">
      <alignment horizontal="right" vertical="center" wrapText="1"/>
    </xf>
    <xf numFmtId="0" fontId="27" fillId="0" borderId="11" xfId="0" applyFont="1" applyBorder="1" applyAlignment="1">
      <alignment horizontal="left" wrapText="1"/>
    </xf>
    <xf numFmtId="0" fontId="17" fillId="0" borderId="11" xfId="0" applyFont="1" applyBorder="1" applyAlignment="1">
      <alignment horizontal="left" wrapText="1"/>
    </xf>
    <xf numFmtId="0" fontId="27" fillId="0" borderId="82" xfId="0" applyFont="1" applyBorder="1" applyAlignment="1">
      <alignment horizontal="center" wrapText="1"/>
    </xf>
    <xf numFmtId="4" fontId="27" fillId="0" borderId="81" xfId="0" applyNumberFormat="1" applyFont="1" applyBorder="1" applyAlignment="1">
      <alignment horizontal="right" wrapText="1"/>
    </xf>
    <xf numFmtId="169" fontId="17" fillId="0" borderId="9" xfId="0" applyNumberFormat="1" applyFont="1" applyBorder="1" applyAlignment="1">
      <alignment horizontal="right" wrapText="1"/>
    </xf>
    <xf numFmtId="0" fontId="27" fillId="0" borderId="83" xfId="0" applyFont="1" applyBorder="1" applyAlignment="1">
      <alignment horizontal="center" wrapText="1"/>
    </xf>
    <xf numFmtId="0" fontId="27" fillId="0" borderId="0" xfId="0" applyFont="1" applyAlignment="1">
      <alignment horizontal="center" wrapText="1"/>
    </xf>
    <xf numFmtId="4" fontId="27" fillId="0" borderId="12" xfId="0" applyNumberFormat="1" applyFont="1" applyBorder="1" applyAlignment="1">
      <alignment horizontal="center" wrapText="1"/>
    </xf>
    <xf numFmtId="169" fontId="27" fillId="0" borderId="10" xfId="0" applyNumberFormat="1" applyFont="1" applyBorder="1" applyAlignment="1">
      <alignment horizontal="center" wrapText="1"/>
    </xf>
    <xf numFmtId="0" fontId="27" fillId="0" borderId="80" xfId="0" applyFont="1" applyBorder="1" applyAlignment="1">
      <alignment horizontal="left" wrapText="1"/>
    </xf>
    <xf numFmtId="0" fontId="17" fillId="0" borderId="80" xfId="0" applyFont="1" applyBorder="1" applyAlignment="1">
      <alignment horizontal="left" wrapText="1"/>
    </xf>
    <xf numFmtId="0" fontId="27" fillId="0" borderId="78" xfId="0" applyFont="1" applyBorder="1" applyAlignment="1">
      <alignment horizontal="center" wrapText="1"/>
    </xf>
    <xf numFmtId="4" fontId="27" fillId="0" borderId="84" xfId="0" applyNumberFormat="1" applyFont="1" applyBorder="1" applyAlignment="1">
      <alignment horizontal="right" wrapText="1"/>
    </xf>
    <xf numFmtId="169" fontId="17" fillId="0" borderId="4" xfId="0" applyNumberFormat="1" applyFont="1" applyBorder="1" applyAlignment="1">
      <alignment horizontal="right" wrapText="1"/>
    </xf>
    <xf numFmtId="0" fontId="2" fillId="0" borderId="6" xfId="0" applyFont="1" applyBorder="1" applyAlignment="1">
      <alignment horizontal="left" wrapText="1"/>
    </xf>
    <xf numFmtId="0" fontId="3" fillId="0" borderId="6" xfId="0" applyFont="1" applyBorder="1" applyAlignment="1">
      <alignment horizontal="left" wrapText="1"/>
    </xf>
    <xf numFmtId="0" fontId="2" fillId="0" borderId="85" xfId="0" applyFont="1" applyBorder="1" applyAlignment="1">
      <alignment horizontal="center" wrapText="1"/>
    </xf>
    <xf numFmtId="4" fontId="2" fillId="0" borderId="7" xfId="0" applyNumberFormat="1" applyFont="1" applyBorder="1" applyAlignment="1">
      <alignment horizontal="right" wrapText="1"/>
    </xf>
    <xf numFmtId="169" fontId="2" fillId="0" borderId="1" xfId="4" applyNumberFormat="1" applyFont="1" applyBorder="1" applyAlignment="1" applyProtection="1">
      <alignment horizontal="right" wrapText="1"/>
    </xf>
    <xf numFmtId="169" fontId="2" fillId="0" borderId="9" xfId="4" applyNumberFormat="1" applyFont="1" applyBorder="1" applyAlignment="1" applyProtection="1">
      <alignment horizontal="right" wrapText="1"/>
    </xf>
    <xf numFmtId="0" fontId="2" fillId="0" borderId="80" xfId="0" applyFont="1" applyBorder="1" applyAlignment="1">
      <alignment horizontal="left" wrapText="1"/>
    </xf>
    <xf numFmtId="169" fontId="2" fillId="0" borderId="1" xfId="4" applyNumberFormat="1" applyFont="1" applyBorder="1" applyAlignment="1">
      <alignment horizontal="right" wrapText="1"/>
    </xf>
    <xf numFmtId="0" fontId="2" fillId="0" borderId="11" xfId="0" applyFont="1" applyBorder="1" applyAlignment="1">
      <alignment horizontal="left" wrapText="1"/>
    </xf>
    <xf numFmtId="0" fontId="2" fillId="0" borderId="82" xfId="0" applyFont="1" applyBorder="1" applyAlignment="1">
      <alignment horizontal="center" wrapText="1"/>
    </xf>
    <xf numFmtId="0" fontId="3" fillId="0" borderId="85" xfId="0" applyFont="1" applyBorder="1" applyAlignment="1">
      <alignment horizontal="center" wrapText="1"/>
    </xf>
    <xf numFmtId="169" fontId="3" fillId="0" borderId="4" xfId="0" applyNumberFormat="1" applyFont="1" applyBorder="1" applyAlignment="1">
      <alignment horizontal="right" wrapText="1"/>
    </xf>
    <xf numFmtId="0" fontId="2" fillId="0" borderId="85" xfId="0" applyFont="1" applyBorder="1" applyAlignment="1">
      <alignment horizontal="left" wrapText="1"/>
    </xf>
    <xf numFmtId="4" fontId="3" fillId="0" borderId="7" xfId="0" applyNumberFormat="1" applyFont="1" applyBorder="1" applyAlignment="1">
      <alignment horizontal="right" wrapText="1"/>
    </xf>
    <xf numFmtId="169" fontId="2" fillId="0" borderId="10" xfId="4" applyNumberFormat="1" applyFont="1" applyBorder="1" applyAlignment="1" applyProtection="1">
      <alignment horizontal="right" wrapText="1"/>
    </xf>
    <xf numFmtId="0" fontId="2" fillId="0" borderId="1" xfId="0" applyFont="1" applyBorder="1" applyAlignment="1">
      <alignment horizontal="left" wrapText="1"/>
    </xf>
    <xf numFmtId="4" fontId="3" fillId="0" borderId="85" xfId="0" applyNumberFormat="1" applyFont="1" applyBorder="1" applyAlignment="1">
      <alignment horizontal="right" wrapText="1"/>
    </xf>
    <xf numFmtId="169" fontId="2" fillId="0" borderId="7" xfId="0" applyNumberFormat="1" applyFont="1" applyBorder="1" applyAlignment="1">
      <alignment horizontal="right" wrapText="1"/>
    </xf>
    <xf numFmtId="169" fontId="3" fillId="0" borderId="1" xfId="4" applyNumberFormat="1" applyFont="1" applyBorder="1" applyAlignment="1" applyProtection="1">
      <alignment horizontal="right" wrapText="1"/>
    </xf>
    <xf numFmtId="169" fontId="3" fillId="0" borderId="4" xfId="4" applyNumberFormat="1" applyFont="1" applyBorder="1" applyAlignment="1" applyProtection="1">
      <alignment horizontal="right" wrapText="1"/>
    </xf>
    <xf numFmtId="0" fontId="2" fillId="0" borderId="85" xfId="0" applyFont="1" applyBorder="1" applyAlignment="1">
      <alignment horizontal="right" wrapText="1"/>
    </xf>
    <xf numFmtId="169" fontId="3" fillId="0" borderId="9" xfId="4" applyNumberFormat="1" applyFont="1" applyBorder="1" applyAlignment="1" applyProtection="1">
      <alignment horizontal="right" wrapText="1"/>
    </xf>
    <xf numFmtId="0" fontId="2" fillId="0" borderId="0" xfId="0" applyFont="1" applyAlignment="1">
      <alignment horizontal="center" wrapText="1"/>
    </xf>
    <xf numFmtId="4" fontId="2" fillId="0" borderId="0" xfId="0" applyNumberFormat="1" applyFont="1" applyAlignment="1">
      <alignment horizontal="right" wrapText="1"/>
    </xf>
    <xf numFmtId="169" fontId="2" fillId="0" borderId="0" xfId="0" applyNumberFormat="1" applyFont="1" applyAlignment="1">
      <alignment horizontal="right" wrapText="1"/>
    </xf>
    <xf numFmtId="0" fontId="3" fillId="0" borderId="0" xfId="0" applyFont="1" applyAlignment="1">
      <alignment horizontal="left" wrapText="1"/>
    </xf>
    <xf numFmtId="169" fontId="3" fillId="0" borderId="0" xfId="4" applyNumberFormat="1" applyFont="1" applyBorder="1" applyAlignment="1" applyProtection="1">
      <alignment horizontal="right" wrapText="1"/>
    </xf>
    <xf numFmtId="0" fontId="2" fillId="0" borderId="0" xfId="0" applyFont="1" applyAlignment="1">
      <alignment horizontal="left" wrapText="1"/>
    </xf>
    <xf numFmtId="0" fontId="3" fillId="0" borderId="0" xfId="0" applyFont="1" applyAlignment="1">
      <alignment horizontal="centerContinuous" wrapText="1"/>
    </xf>
    <xf numFmtId="0" fontId="3" fillId="0" borderId="0" xfId="0" applyFont="1" applyAlignment="1">
      <alignment horizontal="center" wrapText="1"/>
    </xf>
    <xf numFmtId="4" fontId="3" fillId="0" borderId="0" xfId="0" applyNumberFormat="1" applyFont="1" applyAlignment="1">
      <alignment horizontal="right" wrapText="1"/>
    </xf>
    <xf numFmtId="169" fontId="3" fillId="0" borderId="1" xfId="0" applyNumberFormat="1" applyFont="1" applyBorder="1" applyAlignment="1">
      <alignment horizontal="center" wrapText="1"/>
    </xf>
    <xf numFmtId="0" fontId="3" fillId="0" borderId="0" xfId="0" applyFont="1" applyAlignment="1">
      <alignment horizontal="right" wrapText="1"/>
    </xf>
    <xf numFmtId="169" fontId="3" fillId="0" borderId="86" xfId="4" applyNumberFormat="1" applyFont="1" applyBorder="1" applyAlignment="1" applyProtection="1">
      <alignment horizontal="right" wrapText="1"/>
    </xf>
    <xf numFmtId="0" fontId="2" fillId="0" borderId="0" xfId="4" applyNumberFormat="1" applyFont="1" applyBorder="1" applyAlignment="1" applyProtection="1">
      <alignment horizontal="center" wrapText="1"/>
    </xf>
    <xf numFmtId="4" fontId="2" fillId="0" borderId="0" xfId="2" applyFont="1" applyBorder="1" applyAlignment="1" applyProtection="1">
      <alignment horizontal="right" wrapText="1"/>
    </xf>
    <xf numFmtId="169" fontId="3" fillId="0" borderId="10" xfId="4" applyNumberFormat="1" applyFont="1" applyBorder="1" applyAlignment="1" applyProtection="1">
      <alignment horizontal="right" wrapText="1"/>
    </xf>
    <xf numFmtId="169" fontId="3" fillId="0" borderId="74" xfId="4" applyNumberFormat="1" applyFont="1" applyBorder="1" applyAlignment="1" applyProtection="1">
      <alignment horizontal="right" wrapText="1"/>
    </xf>
    <xf numFmtId="169" fontId="2" fillId="0" borderId="0" xfId="4" applyNumberFormat="1" applyFont="1" applyBorder="1" applyAlignment="1" applyProtection="1">
      <alignment horizontal="right" wrapText="1"/>
    </xf>
    <xf numFmtId="4" fontId="3" fillId="0" borderId="0" xfId="2" applyFont="1" applyBorder="1" applyAlignment="1" applyProtection="1">
      <alignment horizontal="right" wrapText="1"/>
    </xf>
    <xf numFmtId="0" fontId="3" fillId="0" borderId="85" xfId="0" applyFont="1" applyBorder="1" applyAlignment="1">
      <alignment horizontal="right" vertical="center" wrapText="1"/>
    </xf>
    <xf numFmtId="0" fontId="50" fillId="0" borderId="7" xfId="0" applyFont="1" applyBorder="1" applyAlignment="1">
      <alignment horizontal="right" vertical="center" wrapText="1"/>
    </xf>
    <xf numFmtId="0" fontId="45" fillId="0" borderId="0" xfId="0" applyFont="1" applyAlignment="1">
      <alignment horizontal="left" vertical="center" wrapText="1"/>
    </xf>
    <xf numFmtId="0" fontId="5" fillId="0" borderId="0" xfId="0" applyFont="1"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right" vertical="center" wrapText="1"/>
    </xf>
    <xf numFmtId="0" fontId="46" fillId="0" borderId="0" xfId="0" applyFont="1" applyAlignment="1">
      <alignment horizontal="left" vertical="center" wrapText="1"/>
    </xf>
    <xf numFmtId="0" fontId="47" fillId="0" borderId="0" xfId="0" applyFont="1" applyAlignment="1">
      <alignment horizontal="left" vertical="center" wrapText="1"/>
    </xf>
    <xf numFmtId="0" fontId="46" fillId="0" borderId="27" xfId="0" applyFont="1" applyBorder="1" applyAlignment="1">
      <alignment horizontal="left" vertical="center" wrapText="1"/>
    </xf>
    <xf numFmtId="0" fontId="47" fillId="0" borderId="27" xfId="0" applyFont="1" applyBorder="1" applyAlignment="1">
      <alignment horizontal="left" vertical="center" wrapText="1"/>
    </xf>
    <xf numFmtId="0" fontId="48" fillId="0" borderId="94" xfId="1" applyFont="1" applyBorder="1" applyAlignment="1">
      <alignment horizontal="left" vertical="center" wrapText="1"/>
    </xf>
    <xf numFmtId="0" fontId="48" fillId="0" borderId="95" xfId="1" applyFont="1" applyBorder="1" applyAlignment="1">
      <alignment horizontal="left" vertical="center" wrapText="1"/>
    </xf>
    <xf numFmtId="0" fontId="48" fillId="0" borderId="96" xfId="1" applyFont="1" applyBorder="1" applyAlignment="1">
      <alignment horizontal="left" vertical="center" wrapText="1"/>
    </xf>
    <xf numFmtId="0" fontId="48" fillId="0" borderId="0" xfId="1" applyFont="1" applyAlignment="1">
      <alignment horizontal="left" vertical="center" wrapText="1"/>
    </xf>
    <xf numFmtId="0" fontId="49" fillId="0" borderId="0" xfId="0" applyFont="1" applyAlignment="1">
      <alignment horizontal="left" vertical="center" wrapText="1"/>
    </xf>
    <xf numFmtId="0" fontId="20" fillId="0" borderId="0" xfId="1" applyFont="1" applyAlignment="1">
      <alignment horizontal="left" vertical="center" wrapText="1"/>
    </xf>
    <xf numFmtId="0" fontId="20" fillId="0" borderId="78" xfId="1" applyFont="1" applyBorder="1" applyAlignment="1">
      <alignment horizontal="left" vertical="center" wrapText="1"/>
    </xf>
    <xf numFmtId="0" fontId="49" fillId="0" borderId="78" xfId="0" applyFont="1" applyBorder="1" applyAlignment="1">
      <alignment horizontal="left" vertical="center" wrapText="1"/>
    </xf>
    <xf numFmtId="0" fontId="48" fillId="0" borderId="36" xfId="1" applyFont="1" applyBorder="1" applyAlignment="1">
      <alignment horizontal="left" vertical="center" wrapText="1"/>
    </xf>
    <xf numFmtId="0" fontId="53" fillId="0" borderId="1" xfId="0" applyFont="1" applyBorder="1" applyAlignment="1">
      <alignment horizontal="left" vertical="center" wrapText="1"/>
    </xf>
    <xf numFmtId="0" fontId="48" fillId="0" borderId="26" xfId="1" applyFont="1" applyBorder="1" applyAlignment="1">
      <alignment horizontal="left" vertical="center" wrapText="1"/>
    </xf>
    <xf numFmtId="0" fontId="48" fillId="0" borderId="27" xfId="1" applyFont="1" applyBorder="1" applyAlignment="1">
      <alignment horizontal="left" vertical="center" wrapText="1"/>
    </xf>
    <xf numFmtId="0" fontId="48" fillId="0" borderId="28" xfId="1" applyFont="1" applyBorder="1" applyAlignment="1">
      <alignment horizontal="left" vertical="center" wrapText="1"/>
    </xf>
    <xf numFmtId="0" fontId="53" fillId="0" borderId="95" xfId="0" applyFont="1" applyBorder="1" applyAlignment="1">
      <alignment horizontal="left" vertical="center" wrapText="1"/>
    </xf>
    <xf numFmtId="0" fontId="48" fillId="0" borderId="59" xfId="1" applyFont="1" applyBorder="1" applyAlignment="1">
      <alignment horizontal="left" vertical="center" wrapText="1"/>
    </xf>
    <xf numFmtId="0" fontId="53" fillId="0" borderId="82" xfId="0" applyFont="1" applyBorder="1" applyAlignment="1">
      <alignment horizontal="left" vertical="center" wrapText="1"/>
    </xf>
    <xf numFmtId="0" fontId="48" fillId="0" borderId="88" xfId="1" applyFont="1" applyBorder="1" applyAlignment="1">
      <alignment horizontal="left" vertical="center" wrapText="1"/>
    </xf>
    <xf numFmtId="0" fontId="48" fillId="0" borderId="89" xfId="1" applyFont="1" applyBorder="1" applyAlignment="1">
      <alignment horizontal="left" vertical="center" wrapText="1"/>
    </xf>
    <xf numFmtId="0" fontId="48" fillId="0" borderId="90" xfId="1" applyFont="1" applyBorder="1" applyAlignment="1">
      <alignment horizontal="left" vertical="center" wrapText="1"/>
    </xf>
    <xf numFmtId="0" fontId="48" fillId="0" borderId="91" xfId="1" applyFont="1" applyBorder="1" applyAlignment="1">
      <alignment horizontal="left" vertical="center" wrapText="1"/>
    </xf>
    <xf numFmtId="0" fontId="48" fillId="0" borderId="76" xfId="1" applyFont="1" applyBorder="1" applyAlignment="1">
      <alignment horizontal="left" vertical="center" wrapText="1"/>
    </xf>
    <xf numFmtId="0" fontId="48" fillId="0" borderId="69" xfId="1" applyFont="1" applyBorder="1" applyAlignment="1">
      <alignment horizontal="left" vertical="center" wrapText="1"/>
    </xf>
    <xf numFmtId="0" fontId="48" fillId="0" borderId="92" xfId="1" applyFont="1" applyBorder="1" applyAlignment="1">
      <alignment horizontal="left" vertical="center" wrapText="1"/>
    </xf>
    <xf numFmtId="0" fontId="48" fillId="0" borderId="77" xfId="1" applyFont="1" applyBorder="1" applyAlignment="1">
      <alignment horizontal="left" vertical="center" wrapText="1"/>
    </xf>
    <xf numFmtId="0" fontId="56" fillId="0" borderId="94" xfId="1" applyFont="1" applyBorder="1" applyAlignment="1">
      <alignment horizontal="left" vertical="center" wrapText="1"/>
    </xf>
    <xf numFmtId="0" fontId="56" fillId="0" borderId="95" xfId="1" applyFont="1" applyBorder="1" applyAlignment="1">
      <alignment horizontal="left" vertical="center" wrapText="1"/>
    </xf>
    <xf numFmtId="0" fontId="56" fillId="0" borderId="96" xfId="1" applyFont="1" applyBorder="1" applyAlignment="1">
      <alignment horizontal="left" vertical="center" wrapText="1"/>
    </xf>
    <xf numFmtId="0" fontId="48" fillId="0" borderId="94" xfId="1" applyFont="1" applyBorder="1" applyAlignment="1">
      <alignment vertical="center" wrapText="1"/>
    </xf>
    <xf numFmtId="0" fontId="48" fillId="0" borderId="95" xfId="1" applyFont="1" applyBorder="1" applyAlignment="1">
      <alignment vertical="center" wrapText="1"/>
    </xf>
    <xf numFmtId="0" fontId="48" fillId="0" borderId="96" xfId="1" applyFont="1" applyBorder="1" applyAlignment="1">
      <alignment vertical="center" wrapText="1"/>
    </xf>
    <xf numFmtId="0" fontId="54" fillId="0" borderId="54" xfId="0" applyFont="1" applyBorder="1" applyAlignment="1">
      <alignment horizontal="left" vertical="center" wrapText="1"/>
    </xf>
    <xf numFmtId="0" fontId="55" fillId="0" borderId="85" xfId="0" applyFont="1" applyBorder="1" applyAlignment="1">
      <alignment horizontal="left" vertical="center" wrapText="1"/>
    </xf>
    <xf numFmtId="0" fontId="48" fillId="0" borderId="34" xfId="1" applyFont="1" applyBorder="1" applyAlignment="1">
      <alignment horizontal="left" vertical="center" wrapText="1"/>
    </xf>
    <xf numFmtId="0" fontId="48" fillId="0" borderId="4" xfId="1" applyFont="1" applyBorder="1" applyAlignment="1">
      <alignment horizontal="left" vertical="center" wrapText="1"/>
    </xf>
    <xf numFmtId="0" fontId="48" fillId="0" borderId="35" xfId="1" applyFont="1" applyBorder="1" applyAlignment="1">
      <alignment horizontal="left" vertical="center" wrapText="1"/>
    </xf>
    <xf numFmtId="0" fontId="3" fillId="0" borderId="0" xfId="0" applyFont="1" applyAlignment="1">
      <alignment horizontal="right" wrapText="1"/>
    </xf>
    <xf numFmtId="0" fontId="3" fillId="0" borderId="0" xfId="0" applyFont="1" applyAlignment="1">
      <alignment horizontal="left" wrapText="1"/>
    </xf>
    <xf numFmtId="0" fontId="0" fillId="0" borderId="0" xfId="0" applyAlignment="1">
      <alignment horizontal="left" wrapText="1"/>
    </xf>
    <xf numFmtId="0" fontId="3" fillId="0" borderId="85" xfId="0" applyFont="1" applyBorder="1" applyAlignment="1">
      <alignment horizontal="center" wrapText="1"/>
    </xf>
    <xf numFmtId="0" fontId="39" fillId="0" borderId="7" xfId="0" applyFont="1" applyBorder="1" applyAlignment="1">
      <alignment wrapText="1"/>
    </xf>
    <xf numFmtId="0" fontId="45" fillId="0" borderId="0" xfId="0" applyFont="1" applyAlignment="1">
      <alignment horizontal="left" wrapText="1"/>
    </xf>
    <xf numFmtId="0" fontId="20" fillId="0" borderId="21" xfId="1" applyFont="1" applyBorder="1" applyAlignment="1">
      <alignment horizontal="left" vertical="center" wrapText="1"/>
    </xf>
    <xf numFmtId="0" fontId="20" fillId="0" borderId="22" xfId="1" applyFont="1" applyBorder="1" applyAlignment="1">
      <alignment horizontal="left" vertical="center" wrapText="1"/>
    </xf>
    <xf numFmtId="0" fontId="20" fillId="0" borderId="23" xfId="1" applyFont="1" applyBorder="1" applyAlignment="1">
      <alignment horizontal="left" vertical="center" wrapText="1"/>
    </xf>
    <xf numFmtId="0" fontId="0" fillId="0" borderId="0" xfId="0" applyAlignment="1">
      <alignment horizontal="left" vertical="center" wrapText="1"/>
    </xf>
    <xf numFmtId="0" fontId="0" fillId="0" borderId="78" xfId="0" applyBorder="1" applyAlignment="1">
      <alignment horizontal="left" vertical="center" wrapText="1"/>
    </xf>
    <xf numFmtId="0" fontId="46" fillId="0" borderId="24" xfId="0" applyFont="1" applyBorder="1" applyAlignment="1">
      <alignment horizontal="left" vertical="center" wrapText="1"/>
    </xf>
    <xf numFmtId="0" fontId="47" fillId="0" borderId="24" xfId="0" applyFont="1" applyBorder="1" applyAlignment="1">
      <alignment horizontal="left" vertical="center" wrapText="1"/>
    </xf>
    <xf numFmtId="0" fontId="0" fillId="0" borderId="22" xfId="0" applyBorder="1" applyAlignment="1">
      <alignment horizontal="left" vertical="center" wrapText="1"/>
    </xf>
    <xf numFmtId="0" fontId="20" fillId="0" borderId="31" xfId="1" applyFont="1" applyBorder="1" applyAlignment="1">
      <alignment horizontal="left" vertical="center" wrapText="1"/>
    </xf>
    <xf numFmtId="0" fontId="20" fillId="0" borderId="24" xfId="1" applyFont="1" applyBorder="1" applyAlignment="1">
      <alignment horizontal="left" vertical="center" wrapText="1"/>
    </xf>
    <xf numFmtId="0" fontId="20" fillId="0" borderId="25" xfId="1" applyFont="1" applyBorder="1" applyAlignment="1">
      <alignment horizontal="left" vertical="center" wrapText="1"/>
    </xf>
    <xf numFmtId="0" fontId="20" fillId="0" borderId="21" xfId="1" applyFont="1" applyBorder="1" applyAlignment="1">
      <alignment vertical="center" wrapText="1"/>
    </xf>
    <xf numFmtId="0" fontId="20" fillId="0" borderId="22" xfId="1" applyFont="1" applyBorder="1" applyAlignment="1">
      <alignment vertical="center" wrapText="1"/>
    </xf>
    <xf numFmtId="0" fontId="20" fillId="0" borderId="23" xfId="1" applyFont="1" applyBorder="1" applyAlignment="1">
      <alignment vertical="center" wrapText="1"/>
    </xf>
    <xf numFmtId="0" fontId="20" fillId="0" borderId="97" xfId="1" applyFont="1" applyBorder="1" applyAlignment="1">
      <alignment horizontal="left" vertical="center" wrapText="1"/>
    </xf>
    <xf numFmtId="0" fontId="0" fillId="0" borderId="98" xfId="0" applyBorder="1" applyAlignment="1">
      <alignment horizontal="left" vertical="center" wrapText="1"/>
    </xf>
    <xf numFmtId="0" fontId="20" fillId="0" borderId="73" xfId="1" applyFont="1" applyBorder="1" applyAlignment="1">
      <alignment horizontal="left" vertical="center" wrapText="1"/>
    </xf>
    <xf numFmtId="0" fontId="20" fillId="0" borderId="74" xfId="1" applyFont="1" applyBorder="1" applyAlignment="1">
      <alignment horizontal="left" vertical="center" wrapText="1"/>
    </xf>
    <xf numFmtId="0" fontId="20" fillId="0" borderId="79" xfId="1" applyFont="1" applyBorder="1" applyAlignment="1">
      <alignment horizontal="left" vertical="center" wrapText="1"/>
    </xf>
    <xf numFmtId="0" fontId="20" fillId="0" borderId="75" xfId="1" applyFont="1" applyBorder="1" applyAlignment="1">
      <alignment horizontal="left" vertical="center" wrapText="1"/>
    </xf>
    <xf numFmtId="0" fontId="0" fillId="0" borderId="23" xfId="0" applyBorder="1"/>
    <xf numFmtId="0" fontId="20" fillId="2" borderId="21" xfId="1" applyFont="1" applyFill="1" applyBorder="1" applyAlignment="1">
      <alignment horizontal="left" vertical="center" wrapText="1"/>
    </xf>
    <xf numFmtId="0" fontId="20" fillId="2" borderId="22" xfId="1" applyFont="1" applyFill="1" applyBorder="1" applyAlignment="1">
      <alignment horizontal="left" vertical="center" wrapText="1"/>
    </xf>
    <xf numFmtId="0" fontId="26" fillId="0" borderId="76" xfId="0" applyFont="1" applyBorder="1" applyAlignment="1">
      <alignment horizontal="center" vertical="center"/>
    </xf>
    <xf numFmtId="0" fontId="26" fillId="0" borderId="69" xfId="0" applyFont="1" applyBorder="1" applyAlignment="1">
      <alignment horizontal="center" vertical="center"/>
    </xf>
    <xf numFmtId="0" fontId="0" fillId="0" borderId="77" xfId="0" applyBorder="1"/>
    <xf numFmtId="0" fontId="26" fillId="0" borderId="36" xfId="0" applyFont="1" applyBorder="1" applyAlignment="1">
      <alignment horizontal="center" vertical="center"/>
    </xf>
    <xf numFmtId="0" fontId="26" fillId="0" borderId="1" xfId="0" applyFont="1" applyBorder="1" applyAlignment="1">
      <alignment horizontal="center" vertical="center"/>
    </xf>
    <xf numFmtId="0" fontId="0" fillId="0" borderId="37" xfId="0" applyBorder="1"/>
    <xf numFmtId="0" fontId="0" fillId="0" borderId="75" xfId="0" applyBorder="1"/>
    <xf numFmtId="0" fontId="19" fillId="0" borderId="21" xfId="1" applyFont="1" applyBorder="1" applyAlignment="1">
      <alignment horizontal="left" vertical="center" wrapText="1"/>
    </xf>
    <xf numFmtId="0" fontId="0" fillId="0" borderId="22" xfId="0" applyBorder="1"/>
    <xf numFmtId="0" fontId="21" fillId="0" borderId="26" xfId="0" applyFont="1" applyBorder="1" applyAlignment="1">
      <alignment horizontal="center" vertical="top" wrapText="1"/>
    </xf>
    <xf numFmtId="0" fontId="0" fillId="0" borderId="27" xfId="0" applyBorder="1"/>
    <xf numFmtId="0" fontId="0" fillId="0" borderId="28" xfId="0" applyBorder="1"/>
    <xf numFmtId="0" fontId="0" fillId="0" borderId="29" xfId="0" applyBorder="1"/>
    <xf numFmtId="0" fontId="0" fillId="0" borderId="0" xfId="0"/>
    <xf numFmtId="0" fontId="0" fillId="0" borderId="30" xfId="0" applyBorder="1"/>
    <xf numFmtId="0" fontId="0" fillId="0" borderId="31" xfId="0" applyBorder="1"/>
    <xf numFmtId="0" fontId="0" fillId="0" borderId="24" xfId="0" applyBorder="1"/>
    <xf numFmtId="0" fontId="0" fillId="0" borderId="25" xfId="0" applyBorder="1"/>
    <xf numFmtId="0" fontId="6" fillId="0" borderId="10" xfId="1" applyFont="1" applyBorder="1"/>
    <xf numFmtId="0" fontId="0" fillId="0" borderId="10" xfId="0" applyBorder="1"/>
    <xf numFmtId="0" fontId="19" fillId="2" borderId="21" xfId="1" applyFont="1" applyFill="1" applyBorder="1" applyAlignment="1">
      <alignment horizontal="left" vertical="center" wrapText="1"/>
    </xf>
    <xf numFmtId="0" fontId="6" fillId="0" borderId="19" xfId="1" applyFont="1" applyBorder="1"/>
    <xf numFmtId="0" fontId="4" fillId="0" borderId="10" xfId="1" applyFont="1" applyBorder="1" applyAlignment="1">
      <alignment wrapText="1"/>
    </xf>
    <xf numFmtId="0" fontId="6" fillId="0" borderId="20" xfId="1" applyFont="1" applyBorder="1"/>
    <xf numFmtId="0" fontId="19" fillId="0" borderId="21" xfId="1" applyFont="1" applyBorder="1" applyAlignment="1">
      <alignment vertical="center" wrapText="1"/>
    </xf>
    <xf numFmtId="0" fontId="6" fillId="0" borderId="0" xfId="1" applyFont="1"/>
    <xf numFmtId="0" fontId="6" fillId="0" borderId="20" xfId="1" applyFont="1" applyBorder="1" applyAlignment="1">
      <alignment horizontal="center"/>
    </xf>
    <xf numFmtId="0" fontId="6" fillId="0" borderId="10" xfId="1" applyFont="1" applyBorder="1" applyAlignment="1">
      <alignment horizontal="center"/>
    </xf>
    <xf numFmtId="0" fontId="6" fillId="0" borderId="12" xfId="1" applyFont="1" applyBorder="1" applyAlignment="1">
      <alignment horizontal="center"/>
    </xf>
    <xf numFmtId="0" fontId="6" fillId="0" borderId="19" xfId="1" applyFont="1" applyBorder="1" applyAlignment="1">
      <alignment horizontal="center"/>
    </xf>
    <xf numFmtId="0" fontId="0" fillId="0" borderId="10" xfId="0" applyBorder="1" applyAlignment="1">
      <alignment horizontal="center"/>
    </xf>
    <xf numFmtId="0" fontId="5" fillId="0" borderId="10" xfId="0" applyFont="1" applyBorder="1"/>
    <xf numFmtId="0" fontId="6" fillId="0" borderId="66" xfId="1" applyFont="1" applyBorder="1" applyAlignment="1">
      <alignment horizontal="center"/>
    </xf>
    <xf numFmtId="10" fontId="6" fillId="3" borderId="1" xfId="1" applyNumberFormat="1" applyFont="1" applyFill="1" applyBorder="1" applyAlignment="1" applyProtection="1">
      <alignment horizontal="right" vertical="center" wrapText="1"/>
      <protection locked="0"/>
    </xf>
    <xf numFmtId="4" fontId="6" fillId="3" borderId="1" xfId="1" applyNumberFormat="1" applyFont="1" applyFill="1" applyBorder="1" applyAlignment="1" applyProtection="1">
      <alignment horizontal="right" vertical="center" wrapText="1"/>
      <protection locked="0"/>
    </xf>
    <xf numFmtId="0" fontId="3" fillId="0" borderId="0" xfId="0" applyFont="1" applyAlignment="1" applyProtection="1">
      <alignment horizontal="left" vertical="center" wrapText="1"/>
      <protection locked="0"/>
    </xf>
    <xf numFmtId="0" fontId="5" fillId="0" borderId="0" xfId="0" applyFont="1" applyAlignment="1" applyProtection="1">
      <alignment horizontal="left" vertical="center" wrapText="1"/>
      <protection locked="0"/>
    </xf>
    <xf numFmtId="0" fontId="2" fillId="0" borderId="0" xfId="0" applyFont="1" applyAlignment="1" applyProtection="1">
      <alignment horizontal="left" vertical="center" wrapText="1"/>
      <protection locked="0"/>
    </xf>
    <xf numFmtId="4" fontId="2" fillId="0" borderId="0" xfId="0" applyNumberFormat="1" applyFont="1" applyAlignment="1" applyProtection="1">
      <alignment horizontal="left" vertical="center" wrapText="1"/>
      <protection locked="0"/>
    </xf>
    <xf numFmtId="169" fontId="2" fillId="0" borderId="0" xfId="4" applyNumberFormat="1"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2" fillId="0" borderId="0" xfId="4" applyNumberFormat="1" applyFont="1" applyBorder="1" applyAlignment="1" applyProtection="1">
      <alignment horizontal="left" vertical="center" wrapText="1"/>
      <protection locked="0"/>
    </xf>
    <xf numFmtId="4" fontId="3" fillId="0" borderId="0" xfId="2" applyFont="1" applyBorder="1" applyAlignment="1" applyProtection="1">
      <alignment horizontal="left" vertical="center" wrapText="1"/>
      <protection locked="0"/>
    </xf>
    <xf numFmtId="4" fontId="2" fillId="0" borderId="0" xfId="2" applyFont="1" applyBorder="1" applyAlignment="1" applyProtection="1">
      <alignment horizontal="left" vertical="center" wrapText="1"/>
      <protection locked="0"/>
    </xf>
    <xf numFmtId="0" fontId="3"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2" fillId="0" borderId="0" xfId="0" applyFont="1" applyAlignment="1" applyProtection="1">
      <alignment horizontal="left" wrapText="1"/>
      <protection locked="0"/>
    </xf>
    <xf numFmtId="0" fontId="2" fillId="0" borderId="0" xfId="0" applyFont="1" applyAlignment="1" applyProtection="1">
      <alignment horizontal="center" wrapText="1"/>
      <protection locked="0"/>
    </xf>
    <xf numFmtId="4" fontId="2" fillId="0" borderId="0" xfId="0" applyNumberFormat="1" applyFont="1" applyAlignment="1" applyProtection="1">
      <alignment horizontal="right" wrapText="1"/>
      <protection locked="0"/>
    </xf>
    <xf numFmtId="169" fontId="2" fillId="0" borderId="0" xfId="4" applyNumberFormat="1" applyFont="1" applyBorder="1" applyAlignment="1" applyProtection="1">
      <alignment horizontal="right" wrapText="1"/>
      <protection locked="0"/>
    </xf>
    <xf numFmtId="0" fontId="3" fillId="0" borderId="0" xfId="0" applyFont="1" applyAlignment="1" applyProtection="1">
      <alignment horizontal="left" wrapText="1"/>
      <protection locked="0"/>
    </xf>
    <xf numFmtId="0" fontId="2" fillId="0" borderId="0" xfId="4" applyNumberFormat="1" applyFont="1" applyBorder="1" applyAlignment="1" applyProtection="1">
      <alignment horizontal="center" wrapText="1"/>
      <protection locked="0"/>
    </xf>
    <xf numFmtId="4" fontId="3" fillId="0" borderId="0" xfId="2" applyFont="1" applyBorder="1" applyAlignment="1" applyProtection="1">
      <alignment horizontal="right" wrapText="1"/>
      <protection locked="0"/>
    </xf>
    <xf numFmtId="4" fontId="2" fillId="0" borderId="0" xfId="2" applyFont="1" applyBorder="1" applyAlignment="1" applyProtection="1">
      <alignment horizontal="right" wrapText="1"/>
      <protection locked="0"/>
    </xf>
    <xf numFmtId="2" fontId="6" fillId="0" borderId="1" xfId="1" applyNumberFormat="1" applyFont="1" applyFill="1" applyBorder="1" applyAlignment="1">
      <alignment horizontal="center" vertical="center" wrapText="1"/>
    </xf>
    <xf numFmtId="0" fontId="0" fillId="0" borderId="0" xfId="0" applyFill="1"/>
    <xf numFmtId="0" fontId="27" fillId="0" borderId="99" xfId="0" applyFont="1" applyBorder="1" applyAlignment="1">
      <alignment horizontal="center" vertical="center" wrapText="1"/>
    </xf>
    <xf numFmtId="0" fontId="27" fillId="0" borderId="100" xfId="0" applyFont="1" applyBorder="1" applyAlignment="1">
      <alignment horizontal="center" vertical="center" wrapText="1"/>
    </xf>
    <xf numFmtId="0" fontId="27" fillId="0" borderId="102" xfId="0" applyFont="1" applyBorder="1" applyAlignment="1">
      <alignment horizontal="center" vertical="center" wrapText="1"/>
    </xf>
    <xf numFmtId="0" fontId="0" fillId="0" borderId="0" xfId="0" applyAlignment="1">
      <alignment horizontal="center"/>
    </xf>
    <xf numFmtId="0" fontId="46" fillId="0" borderId="107" xfId="0" applyFont="1" applyBorder="1" applyAlignment="1">
      <alignment wrapText="1"/>
    </xf>
    <xf numFmtId="0" fontId="46" fillId="0" borderId="108" xfId="0" applyFont="1" applyBorder="1" applyAlignment="1">
      <alignment wrapText="1"/>
    </xf>
    <xf numFmtId="4" fontId="46" fillId="0" borderId="109" xfId="0" applyNumberFormat="1" applyFont="1" applyBorder="1" applyAlignment="1">
      <alignment wrapText="1"/>
    </xf>
    <xf numFmtId="0" fontId="27" fillId="0" borderId="101" xfId="0" applyFont="1" applyBorder="1" applyAlignment="1">
      <alignment horizontal="left" wrapText="1"/>
    </xf>
    <xf numFmtId="0" fontId="17" fillId="0" borderId="101" xfId="0" applyFont="1" applyBorder="1" applyAlignment="1">
      <alignment horizontal="left" wrapText="1"/>
    </xf>
    <xf numFmtId="0" fontId="27" fillId="0" borderId="113" xfId="0" applyFont="1" applyBorder="1" applyAlignment="1">
      <alignment horizontal="center" wrapText="1"/>
    </xf>
    <xf numFmtId="169" fontId="17" fillId="0" borderId="100" xfId="0" applyNumberFormat="1" applyFont="1" applyBorder="1" applyAlignment="1">
      <alignment horizontal="right" wrapText="1"/>
    </xf>
    <xf numFmtId="169" fontId="27" fillId="0" borderId="105" xfId="0" applyNumberFormat="1" applyFont="1" applyBorder="1" applyAlignment="1">
      <alignment horizontal="center" wrapText="1"/>
    </xf>
    <xf numFmtId="0" fontId="2" fillId="0" borderId="110" xfId="0" applyFont="1" applyBorder="1" applyAlignment="1">
      <alignment horizontal="left" wrapText="1"/>
    </xf>
    <xf numFmtId="0" fontId="3" fillId="0" borderId="110" xfId="0" applyFont="1" applyBorder="1" applyAlignment="1">
      <alignment horizontal="left" wrapText="1"/>
    </xf>
    <xf numFmtId="0" fontId="2" fillId="0" borderId="116" xfId="0" applyFont="1" applyBorder="1" applyAlignment="1">
      <alignment horizontal="center" wrapText="1"/>
    </xf>
    <xf numFmtId="169" fontId="2" fillId="0" borderId="104" xfId="4" applyNumberFormat="1" applyFont="1" applyBorder="1" applyAlignment="1" applyProtection="1">
      <alignment horizontal="right" wrapText="1"/>
    </xf>
    <xf numFmtId="169" fontId="2" fillId="0" borderId="100" xfId="4" applyNumberFormat="1" applyFont="1" applyBorder="1" applyAlignment="1" applyProtection="1">
      <alignment horizontal="right" wrapText="1"/>
    </xf>
    <xf numFmtId="169" fontId="2" fillId="0" borderId="104" xfId="4" applyNumberFormat="1" applyFont="1" applyBorder="1" applyAlignment="1">
      <alignment horizontal="right" wrapText="1"/>
    </xf>
    <xf numFmtId="169" fontId="2" fillId="0" borderId="105" xfId="4" applyNumberFormat="1" applyFont="1" applyBorder="1" applyAlignment="1" applyProtection="1">
      <alignment horizontal="right" wrapText="1"/>
    </xf>
    <xf numFmtId="0" fontId="2" fillId="0" borderId="104" xfId="0" applyFont="1" applyBorder="1" applyAlignment="1">
      <alignment horizontal="left" wrapText="1"/>
    </xf>
    <xf numFmtId="0" fontId="2" fillId="0" borderId="116" xfId="0" applyFont="1" applyBorder="1" applyAlignment="1">
      <alignment horizontal="left" wrapText="1"/>
    </xf>
    <xf numFmtId="0" fontId="3" fillId="0" borderId="116" xfId="0" applyFont="1" applyBorder="1" applyAlignment="1">
      <alignment horizontal="center" wrapText="1"/>
    </xf>
    <xf numFmtId="169" fontId="2" fillId="0" borderId="117" xfId="0" applyNumberFormat="1" applyFont="1" applyBorder="1" applyAlignment="1">
      <alignment horizontal="right" wrapText="1"/>
    </xf>
    <xf numFmtId="0" fontId="2" fillId="0" borderId="101" xfId="0" applyFont="1" applyBorder="1" applyAlignment="1">
      <alignment horizontal="left" wrapText="1"/>
    </xf>
    <xf numFmtId="0" fontId="2" fillId="0" borderId="113" xfId="0" applyFont="1" applyBorder="1" applyAlignment="1">
      <alignment horizontal="center" wrapText="1"/>
    </xf>
    <xf numFmtId="169" fontId="3" fillId="0" borderId="100" xfId="4" applyNumberFormat="1" applyFont="1" applyBorder="1" applyAlignment="1" applyProtection="1">
      <alignment horizontal="right" wrapText="1"/>
    </xf>
    <xf numFmtId="169" fontId="3" fillId="0" borderId="104" xfId="4" applyNumberFormat="1" applyFont="1" applyBorder="1" applyAlignment="1" applyProtection="1">
      <alignment horizontal="right" wrapText="1"/>
    </xf>
    <xf numFmtId="169" fontId="3" fillId="0" borderId="104" xfId="0" applyNumberFormat="1" applyFont="1" applyBorder="1" applyAlignment="1">
      <alignment horizontal="center" wrapText="1"/>
    </xf>
    <xf numFmtId="169" fontId="3" fillId="0" borderId="105" xfId="4" applyNumberFormat="1" applyFont="1" applyBorder="1" applyAlignment="1" applyProtection="1">
      <alignment horizontal="right" wrapText="1"/>
    </xf>
    <xf numFmtId="49" fontId="13" fillId="0" borderId="104" xfId="35" applyNumberFormat="1" applyFont="1" applyFill="1" applyBorder="1" applyAlignment="1" applyProtection="1">
      <alignment horizontal="left" vertical="center" wrapText="1"/>
      <protection hidden="1"/>
    </xf>
    <xf numFmtId="169" fontId="2" fillId="0" borderId="104" xfId="4" applyNumberFormat="1" applyFont="1" applyFill="1" applyBorder="1" applyAlignment="1" applyProtection="1">
      <alignment horizontal="right" wrapText="1"/>
    </xf>
    <xf numFmtId="169" fontId="2" fillId="0" borderId="100" xfId="4" applyNumberFormat="1" applyFont="1" applyFill="1" applyBorder="1" applyAlignment="1" applyProtection="1">
      <alignment horizontal="right" wrapText="1"/>
    </xf>
    <xf numFmtId="169" fontId="2" fillId="0" borderId="105" xfId="4" applyNumberFormat="1" applyFont="1" applyFill="1" applyBorder="1" applyAlignment="1" applyProtection="1">
      <alignment horizontal="right" wrapText="1"/>
    </xf>
    <xf numFmtId="169" fontId="3" fillId="0" borderId="117" xfId="4" applyNumberFormat="1" applyFont="1" applyFill="1" applyBorder="1" applyAlignment="1" applyProtection="1">
      <alignment horizontal="right" wrapText="1"/>
    </xf>
    <xf numFmtId="169" fontId="3" fillId="0" borderId="4" xfId="4" applyNumberFormat="1" applyFont="1" applyFill="1" applyBorder="1" applyAlignment="1" applyProtection="1">
      <alignment horizontal="right" wrapText="1"/>
    </xf>
    <xf numFmtId="169" fontId="3" fillId="0" borderId="100" xfId="4" applyNumberFormat="1" applyFont="1" applyFill="1" applyBorder="1" applyAlignment="1" applyProtection="1">
      <alignment horizontal="right" wrapText="1"/>
    </xf>
    <xf numFmtId="169" fontId="3" fillId="0" borderId="104" xfId="4" applyNumberFormat="1" applyFont="1" applyFill="1" applyBorder="1" applyAlignment="1" applyProtection="1">
      <alignment horizontal="right" wrapText="1"/>
    </xf>
    <xf numFmtId="169" fontId="3" fillId="0" borderId="0" xfId="4" applyNumberFormat="1" applyFont="1" applyFill="1" applyBorder="1" applyAlignment="1" applyProtection="1">
      <alignment horizontal="right" wrapText="1"/>
    </xf>
    <xf numFmtId="169" fontId="3" fillId="0" borderId="86" xfId="4" applyNumberFormat="1" applyFont="1" applyFill="1" applyBorder="1" applyAlignment="1" applyProtection="1">
      <alignment horizontal="right" wrapText="1"/>
    </xf>
    <xf numFmtId="39" fontId="2" fillId="0" borderId="0" xfId="4" applyNumberFormat="1" applyFont="1" applyFill="1" applyBorder="1" applyAlignment="1" applyProtection="1">
      <alignment horizontal="center" wrapText="1"/>
    </xf>
    <xf numFmtId="39" fontId="2" fillId="0" borderId="0" xfId="2" applyNumberFormat="1" applyFont="1" applyFill="1" applyBorder="1" applyAlignment="1" applyProtection="1">
      <alignment horizontal="center" wrapText="1"/>
    </xf>
    <xf numFmtId="169" fontId="3" fillId="0" borderId="105" xfId="4" applyNumberFormat="1" applyFont="1" applyFill="1" applyBorder="1" applyAlignment="1" applyProtection="1">
      <alignment horizontal="right" wrapText="1"/>
    </xf>
    <xf numFmtId="169" fontId="3" fillId="0" borderId="74" xfId="4" applyNumberFormat="1" applyFont="1" applyFill="1" applyBorder="1" applyAlignment="1" applyProtection="1">
      <alignment horizontal="right" wrapText="1"/>
    </xf>
    <xf numFmtId="169" fontId="2" fillId="0" borderId="0" xfId="4" applyNumberFormat="1" applyFont="1" applyFill="1" applyBorder="1" applyAlignment="1" applyProtection="1">
      <alignment horizontal="right" wrapText="1"/>
    </xf>
    <xf numFmtId="39" fontId="3" fillId="0" borderId="0" xfId="2" applyNumberFormat="1" applyFont="1" applyFill="1" applyBorder="1" applyAlignment="1" applyProtection="1">
      <alignment horizontal="center" wrapText="1"/>
    </xf>
    <xf numFmtId="0" fontId="46" fillId="0" borderId="0" xfId="0" applyFont="1" applyFill="1" applyAlignment="1" applyProtection="1">
      <alignment horizontal="left" vertical="center" wrapText="1"/>
    </xf>
    <xf numFmtId="0" fontId="47" fillId="0" borderId="0" xfId="0" applyFont="1" applyFill="1" applyAlignment="1" applyProtection="1">
      <alignment wrapText="1"/>
    </xf>
    <xf numFmtId="39" fontId="47" fillId="0" borderId="0" xfId="0" applyNumberFormat="1" applyFont="1" applyFill="1" applyAlignment="1" applyProtection="1">
      <alignment wrapText="1"/>
    </xf>
    <xf numFmtId="39" fontId="47" fillId="0" borderId="0" xfId="0" applyNumberFormat="1" applyFont="1" applyFill="1" applyAlignment="1" applyProtection="1">
      <alignment horizontal="center" wrapText="1"/>
    </xf>
    <xf numFmtId="0" fontId="0" fillId="0" borderId="0" xfId="0" applyFill="1" applyProtection="1"/>
    <xf numFmtId="0" fontId="47" fillId="0" borderId="0" xfId="0" applyFont="1" applyFill="1" applyAlignment="1" applyProtection="1">
      <alignment horizontal="left" vertical="center" wrapText="1"/>
    </xf>
    <xf numFmtId="0" fontId="27" fillId="0" borderId="99" xfId="0" applyFont="1" applyFill="1" applyBorder="1" applyAlignment="1" applyProtection="1">
      <alignment horizontal="center" vertical="center" wrapText="1"/>
    </xf>
    <xf numFmtId="0" fontId="27" fillId="0" borderId="100" xfId="0" applyFont="1" applyFill="1" applyBorder="1" applyAlignment="1" applyProtection="1">
      <alignment horizontal="center" vertical="center" wrapText="1"/>
    </xf>
    <xf numFmtId="39" fontId="27" fillId="0" borderId="101" xfId="0" applyNumberFormat="1" applyFont="1" applyFill="1" applyBorder="1" applyAlignment="1" applyProtection="1">
      <alignment horizontal="center" vertical="center" wrapText="1"/>
    </xf>
    <xf numFmtId="0" fontId="27" fillId="0" borderId="102" xfId="0" applyFont="1" applyFill="1" applyBorder="1" applyAlignment="1" applyProtection="1">
      <alignment horizontal="center" vertical="center" wrapText="1"/>
    </xf>
    <xf numFmtId="0" fontId="0" fillId="0" borderId="0" xfId="0" applyFill="1" applyAlignment="1" applyProtection="1">
      <alignment horizontal="center"/>
    </xf>
    <xf numFmtId="0" fontId="20" fillId="0" borderId="73" xfId="1" applyFont="1" applyFill="1" applyBorder="1" applyAlignment="1" applyProtection="1">
      <alignment horizontal="left" vertical="center" wrapText="1"/>
    </xf>
    <xf numFmtId="0" fontId="20" fillId="0" borderId="74" xfId="1" applyFont="1" applyFill="1" applyBorder="1" applyAlignment="1" applyProtection="1">
      <alignment horizontal="left" vertical="center" wrapText="1"/>
    </xf>
    <xf numFmtId="39" fontId="20" fillId="0" borderId="79" xfId="1" applyNumberFormat="1" applyFont="1" applyFill="1" applyBorder="1" applyAlignment="1" applyProtection="1">
      <alignment horizontal="left" vertical="center" wrapText="1"/>
    </xf>
    <xf numFmtId="39" fontId="20" fillId="0" borderId="79" xfId="1" applyNumberFormat="1" applyFont="1" applyFill="1" applyBorder="1" applyAlignment="1" applyProtection="1">
      <alignment horizontal="center" vertical="center" wrapText="1"/>
    </xf>
    <xf numFmtId="0" fontId="20" fillId="0" borderId="75" xfId="1" applyFont="1" applyFill="1" applyBorder="1" applyAlignment="1" applyProtection="1">
      <alignment horizontal="left" vertical="center" wrapText="1"/>
    </xf>
    <xf numFmtId="0" fontId="2" fillId="0" borderId="34" xfId="1" applyFont="1" applyFill="1" applyBorder="1" applyAlignment="1" applyProtection="1">
      <alignment horizontal="left" vertical="center" wrapText="1"/>
    </xf>
    <xf numFmtId="0" fontId="3" fillId="0" borderId="4" xfId="1" applyFont="1" applyFill="1" applyBorder="1" applyAlignment="1" applyProtection="1">
      <alignment horizontal="left" vertical="center" wrapText="1"/>
    </xf>
    <xf numFmtId="0" fontId="2" fillId="0" borderId="4" xfId="1" applyFont="1" applyFill="1" applyBorder="1" applyAlignment="1" applyProtection="1">
      <alignment horizontal="center" vertical="center" wrapText="1"/>
    </xf>
    <xf numFmtId="39" fontId="2" fillId="0" borderId="80" xfId="1" applyNumberFormat="1" applyFont="1" applyFill="1" applyBorder="1" applyAlignment="1" applyProtection="1">
      <alignment horizontal="center" vertical="center" wrapText="1"/>
    </xf>
    <xf numFmtId="0" fontId="2" fillId="0" borderId="35" xfId="1" applyFont="1" applyFill="1" applyBorder="1" applyAlignment="1" applyProtection="1">
      <alignment horizontal="right" vertical="center" wrapText="1"/>
    </xf>
    <xf numFmtId="0" fontId="2" fillId="0" borderId="103" xfId="1" applyFont="1" applyFill="1" applyBorder="1" applyAlignment="1" applyProtection="1">
      <alignment horizontal="left" vertical="center" wrapText="1"/>
    </xf>
    <xf numFmtId="0" fontId="2" fillId="0" borderId="104" xfId="1" applyFont="1" applyFill="1" applyBorder="1" applyAlignment="1" applyProtection="1">
      <alignment horizontal="left" vertical="center" wrapText="1"/>
    </xf>
    <xf numFmtId="0" fontId="2" fillId="0" borderId="104" xfId="1" applyFont="1" applyFill="1" applyBorder="1" applyAlignment="1" applyProtection="1">
      <alignment horizontal="center" vertical="center" wrapText="1"/>
    </xf>
    <xf numFmtId="39" fontId="1" fillId="0" borderId="105" xfId="1" applyNumberFormat="1" applyFill="1" applyBorder="1" applyAlignment="1" applyProtection="1">
      <alignment horizontal="center" vertical="center" wrapText="1"/>
    </xf>
    <xf numFmtId="39" fontId="1" fillId="0" borderId="104" xfId="1" applyNumberFormat="1" applyFill="1" applyBorder="1" applyAlignment="1" applyProtection="1">
      <alignment horizontal="center" vertical="center" wrapText="1"/>
    </xf>
    <xf numFmtId="4" fontId="1" fillId="0" borderId="106" xfId="1" applyNumberFormat="1" applyFill="1" applyBorder="1" applyAlignment="1" applyProtection="1">
      <alignment horizontal="right" vertical="center" wrapText="1"/>
    </xf>
    <xf numFmtId="0" fontId="3" fillId="0" borderId="104" xfId="1" applyFont="1" applyFill="1" applyBorder="1" applyAlignment="1" applyProtection="1">
      <alignment horizontal="left" vertical="center" wrapText="1"/>
    </xf>
    <xf numFmtId="0" fontId="43" fillId="0" borderId="0" xfId="0" applyFont="1" applyFill="1" applyProtection="1"/>
    <xf numFmtId="0" fontId="18" fillId="0" borderId="0" xfId="0" applyFont="1" applyFill="1" applyAlignment="1" applyProtection="1">
      <alignment horizontal="left" vertical="center" wrapText="1"/>
    </xf>
    <xf numFmtId="0" fontId="42" fillId="0" borderId="104" xfId="0" applyFont="1" applyFill="1" applyBorder="1" applyAlignment="1" applyProtection="1">
      <alignment horizontal="left" vertical="center" wrapText="1"/>
    </xf>
    <xf numFmtId="0" fontId="18" fillId="0" borderId="104" xfId="0" applyFont="1" applyFill="1" applyBorder="1" applyAlignment="1" applyProtection="1">
      <alignment horizontal="left" vertical="center" wrapText="1"/>
    </xf>
    <xf numFmtId="0" fontId="13" fillId="0" borderId="104"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2" fillId="0" borderId="104" xfId="0" applyFont="1" applyFill="1" applyBorder="1" applyAlignment="1" applyProtection="1">
      <alignment horizontal="center" vertical="center" wrapText="1"/>
    </xf>
    <xf numFmtId="0" fontId="3" fillId="0" borderId="104" xfId="0" applyFont="1" applyFill="1" applyBorder="1" applyAlignment="1" applyProtection="1">
      <alignment horizontal="left" vertical="center" wrapText="1"/>
    </xf>
    <xf numFmtId="0" fontId="2" fillId="0" borderId="104" xfId="0" applyFont="1" applyFill="1" applyBorder="1" applyAlignment="1" applyProtection="1">
      <alignment horizontal="left" vertical="center" wrapText="1"/>
    </xf>
    <xf numFmtId="0" fontId="13" fillId="0" borderId="104" xfId="0" applyFont="1" applyFill="1" applyBorder="1" applyAlignment="1" applyProtection="1">
      <alignment horizontal="center" vertical="center" wrapText="1"/>
    </xf>
    <xf numFmtId="0" fontId="2" fillId="0" borderId="99" xfId="1" applyFont="1" applyFill="1" applyBorder="1" applyAlignment="1" applyProtection="1">
      <alignment horizontal="left" vertical="center" wrapText="1"/>
    </xf>
    <xf numFmtId="0" fontId="2" fillId="0" borderId="100" xfId="0" applyFont="1" applyFill="1" applyBorder="1" applyAlignment="1" applyProtection="1">
      <alignment horizontal="left" vertical="center" wrapText="1"/>
    </xf>
    <xf numFmtId="0" fontId="13" fillId="0" borderId="100" xfId="0" applyFont="1" applyFill="1" applyBorder="1" applyAlignment="1" applyProtection="1">
      <alignment horizontal="center" vertical="center" wrapText="1"/>
    </xf>
    <xf numFmtId="39" fontId="1" fillId="0" borderId="100" xfId="1" applyNumberFormat="1" applyFill="1" applyBorder="1" applyAlignment="1" applyProtection="1">
      <alignment horizontal="center" vertical="center" wrapText="1"/>
    </xf>
    <xf numFmtId="4" fontId="1" fillId="0" borderId="102" xfId="1" applyNumberFormat="1" applyFill="1" applyBorder="1" applyAlignment="1" applyProtection="1">
      <alignment horizontal="right" vertical="center" wrapText="1"/>
    </xf>
    <xf numFmtId="0" fontId="46" fillId="0" borderId="107" xfId="0" applyFont="1" applyFill="1" applyBorder="1" applyAlignment="1" applyProtection="1">
      <alignment wrapText="1"/>
    </xf>
    <xf numFmtId="0" fontId="46" fillId="0" borderId="108" xfId="0" applyFont="1" applyFill="1" applyBorder="1" applyAlignment="1" applyProtection="1">
      <alignment wrapText="1"/>
    </xf>
    <xf numFmtId="39" fontId="46" fillId="0" borderId="108" xfId="0" applyNumberFormat="1" applyFont="1" applyFill="1" applyBorder="1" applyAlignment="1" applyProtection="1">
      <alignment wrapText="1"/>
    </xf>
    <xf numFmtId="39" fontId="46" fillId="0" borderId="108" xfId="0" applyNumberFormat="1" applyFont="1" applyFill="1" applyBorder="1" applyAlignment="1" applyProtection="1">
      <alignment horizontal="center" wrapText="1"/>
    </xf>
    <xf numFmtId="4" fontId="46" fillId="0" borderId="109" xfId="0" applyNumberFormat="1" applyFont="1" applyFill="1" applyBorder="1" applyAlignment="1" applyProtection="1">
      <alignment wrapText="1"/>
    </xf>
    <xf numFmtId="0" fontId="46" fillId="0" borderId="27" xfId="0" applyFont="1" applyFill="1" applyBorder="1" applyAlignment="1" applyProtection="1">
      <alignment horizontal="left" vertical="center" wrapText="1"/>
    </xf>
    <xf numFmtId="0" fontId="47" fillId="0" borderId="27" xfId="0" applyFont="1" applyFill="1" applyBorder="1" applyAlignment="1" applyProtection="1">
      <alignment horizontal="left" vertical="center" wrapText="1"/>
    </xf>
    <xf numFmtId="0" fontId="46" fillId="0" borderId="27" xfId="0" applyFont="1" applyFill="1" applyBorder="1" applyAlignment="1" applyProtection="1">
      <alignment wrapText="1"/>
    </xf>
    <xf numFmtId="39" fontId="46" fillId="0" borderId="27" xfId="0" applyNumberFormat="1" applyFont="1" applyFill="1" applyBorder="1" applyAlignment="1" applyProtection="1">
      <alignment wrapText="1"/>
    </xf>
    <xf numFmtId="39" fontId="46" fillId="0" borderId="27" xfId="0" applyNumberFormat="1" applyFont="1" applyFill="1" applyBorder="1" applyAlignment="1" applyProtection="1">
      <alignment horizontal="center" wrapText="1"/>
    </xf>
    <xf numFmtId="4" fontId="46" fillId="0" borderId="27" xfId="0" applyNumberFormat="1" applyFont="1" applyFill="1" applyBorder="1" applyAlignment="1" applyProtection="1">
      <alignment wrapText="1"/>
    </xf>
    <xf numFmtId="0" fontId="46" fillId="0" borderId="0" xfId="0" applyFont="1" applyFill="1" applyAlignment="1" applyProtection="1">
      <alignment wrapText="1"/>
    </xf>
    <xf numFmtId="39" fontId="46" fillId="0" borderId="0" xfId="0" applyNumberFormat="1" applyFont="1" applyFill="1" applyAlignment="1" applyProtection="1">
      <alignment wrapText="1"/>
    </xf>
    <xf numFmtId="39" fontId="46" fillId="0" borderId="0" xfId="0" applyNumberFormat="1" applyFont="1" applyFill="1" applyAlignment="1" applyProtection="1">
      <alignment horizontal="center" wrapText="1"/>
    </xf>
    <xf numFmtId="4" fontId="46" fillId="0" borderId="0" xfId="0" applyNumberFormat="1" applyFont="1" applyFill="1" applyAlignment="1" applyProtection="1">
      <alignment wrapText="1"/>
    </xf>
    <xf numFmtId="0" fontId="46" fillId="0" borderId="24" xfId="0" applyFont="1" applyFill="1" applyBorder="1" applyAlignment="1" applyProtection="1">
      <alignment horizontal="left" vertical="center" wrapText="1"/>
    </xf>
    <xf numFmtId="0" fontId="47" fillId="0" borderId="24" xfId="0" applyFont="1" applyFill="1" applyBorder="1" applyAlignment="1" applyProtection="1">
      <alignment horizontal="left" vertical="center" wrapText="1"/>
    </xf>
    <xf numFmtId="0" fontId="46" fillId="0" borderId="24" xfId="0" applyFont="1" applyFill="1" applyBorder="1" applyAlignment="1" applyProtection="1">
      <alignment wrapText="1"/>
    </xf>
    <xf numFmtId="39" fontId="46" fillId="0" borderId="24" xfId="0" applyNumberFormat="1" applyFont="1" applyFill="1" applyBorder="1" applyAlignment="1" applyProtection="1">
      <alignment wrapText="1"/>
    </xf>
    <xf numFmtId="39" fontId="46" fillId="0" borderId="24" xfId="0" applyNumberFormat="1" applyFont="1" applyFill="1" applyBorder="1" applyAlignment="1" applyProtection="1">
      <alignment horizontal="center" wrapText="1"/>
    </xf>
    <xf numFmtId="4" fontId="46" fillId="0" borderId="24" xfId="0" applyNumberFormat="1" applyFont="1" applyFill="1" applyBorder="1" applyAlignment="1" applyProtection="1">
      <alignment wrapText="1"/>
    </xf>
    <xf numFmtId="39" fontId="1" fillId="0" borderId="10" xfId="1" applyNumberFormat="1" applyFill="1" applyBorder="1" applyAlignment="1" applyProtection="1">
      <alignment horizontal="center" vertical="center" wrapText="1"/>
    </xf>
    <xf numFmtId="169" fontId="0" fillId="0" borderId="0" xfId="0" applyNumberFormat="1" applyFill="1" applyProtection="1"/>
    <xf numFmtId="0" fontId="0" fillId="0" borderId="0" xfId="0" applyFill="1" applyAlignment="1" applyProtection="1">
      <alignment horizontal="right"/>
    </xf>
    <xf numFmtId="0" fontId="22" fillId="0" borderId="104" xfId="0" applyFont="1" applyFill="1" applyBorder="1" applyAlignment="1" applyProtection="1">
      <alignment horizontal="left" vertical="center" wrapText="1"/>
    </xf>
    <xf numFmtId="0" fontId="2" fillId="0" borderId="100" xfId="1" applyFont="1" applyFill="1" applyBorder="1" applyAlignment="1" applyProtection="1">
      <alignment horizontal="left" vertical="center" wrapText="1"/>
    </xf>
    <xf numFmtId="0" fontId="2" fillId="0" borderId="100" xfId="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0" fillId="0" borderId="0" xfId="0" applyFill="1" applyAlignment="1" applyProtection="1">
      <alignment wrapText="1"/>
    </xf>
    <xf numFmtId="0" fontId="2" fillId="0" borderId="104" xfId="39" applyFont="1" applyFill="1" applyBorder="1" applyAlignment="1" applyProtection="1">
      <alignment horizontal="left" vertical="center" wrapText="1"/>
    </xf>
    <xf numFmtId="0" fontId="2" fillId="0" borderId="104" xfId="40" applyFont="1" applyFill="1" applyBorder="1" applyAlignment="1" applyProtection="1">
      <alignment horizontal="left" vertical="center" wrapText="1"/>
    </xf>
    <xf numFmtId="0" fontId="2" fillId="0" borderId="100" xfId="40" applyFont="1" applyFill="1" applyBorder="1" applyAlignment="1" applyProtection="1">
      <alignment horizontal="left" vertical="center" wrapText="1"/>
    </xf>
    <xf numFmtId="0" fontId="2" fillId="0" borderId="100" xfId="40" applyFont="1" applyFill="1" applyBorder="1" applyAlignment="1" applyProtection="1">
      <alignment horizontal="center" vertical="center" wrapText="1"/>
    </xf>
    <xf numFmtId="0" fontId="20" fillId="0" borderId="21" xfId="1" applyFont="1" applyFill="1" applyBorder="1" applyAlignment="1" applyProtection="1">
      <alignment horizontal="left" vertical="center" wrapText="1"/>
    </xf>
    <xf numFmtId="0" fontId="20" fillId="0" borderId="22" xfId="1" applyFont="1" applyFill="1" applyBorder="1" applyAlignment="1" applyProtection="1">
      <alignment horizontal="left" vertical="center" wrapText="1"/>
    </xf>
    <xf numFmtId="39" fontId="20" fillId="0" borderId="22" xfId="1" applyNumberFormat="1" applyFont="1" applyFill="1" applyBorder="1" applyAlignment="1" applyProtection="1">
      <alignment horizontal="left" vertical="center" wrapText="1"/>
    </xf>
    <xf numFmtId="39" fontId="20" fillId="0" borderId="22" xfId="1" applyNumberFormat="1" applyFont="1" applyFill="1" applyBorder="1" applyAlignment="1" applyProtection="1">
      <alignment horizontal="center" vertical="center" wrapText="1"/>
    </xf>
    <xf numFmtId="0" fontId="20" fillId="0" borderId="23" xfId="1" applyFont="1" applyFill="1" applyBorder="1" applyAlignment="1" applyProtection="1">
      <alignment horizontal="left" vertical="center" wrapText="1"/>
    </xf>
    <xf numFmtId="0" fontId="2" fillId="0" borderId="102" xfId="40" applyFont="1" applyFill="1" applyBorder="1" applyAlignment="1" applyProtection="1">
      <alignment horizontal="right" vertical="center" wrapText="1"/>
    </xf>
    <xf numFmtId="39" fontId="17" fillId="0" borderId="104" xfId="1" applyNumberFormat="1" applyFont="1" applyFill="1" applyBorder="1" applyAlignment="1" applyProtection="1">
      <alignment horizontal="center" vertical="center" wrapText="1"/>
    </xf>
    <xf numFmtId="39" fontId="17" fillId="0" borderId="100" xfId="1" applyNumberFormat="1" applyFont="1" applyFill="1" applyBorder="1" applyAlignment="1" applyProtection="1">
      <alignment horizontal="center" vertical="center" wrapText="1"/>
    </xf>
    <xf numFmtId="4" fontId="17" fillId="0" borderId="106" xfId="1" applyNumberFormat="1" applyFont="1" applyFill="1" applyBorder="1" applyAlignment="1" applyProtection="1">
      <alignment horizontal="right" vertical="center" wrapText="1"/>
    </xf>
    <xf numFmtId="0" fontId="2" fillId="0" borderId="35" xfId="0" applyFont="1" applyFill="1" applyBorder="1" applyAlignment="1" applyProtection="1">
      <alignment horizontal="right" vertical="center" wrapText="1"/>
    </xf>
    <xf numFmtId="39" fontId="2" fillId="0" borderId="110" xfId="1" applyNumberFormat="1" applyFont="1" applyFill="1" applyBorder="1" applyAlignment="1" applyProtection="1">
      <alignment horizontal="center" vertical="center" wrapText="1"/>
    </xf>
    <xf numFmtId="0" fontId="2" fillId="0" borderId="104" xfId="31" applyFont="1" applyFill="1" applyBorder="1" applyAlignment="1" applyProtection="1">
      <alignment horizontal="left" vertical="center" wrapText="1"/>
    </xf>
    <xf numFmtId="0" fontId="17" fillId="0" borderId="104" xfId="0" applyFont="1" applyFill="1" applyBorder="1" applyAlignment="1" applyProtection="1">
      <alignment horizontal="center" vertical="center" wrapText="1"/>
    </xf>
    <xf numFmtId="39" fontId="2" fillId="0" borderId="80" xfId="0" applyNumberFormat="1" applyFont="1" applyFill="1" applyBorder="1" applyAlignment="1" applyProtection="1">
      <alignment horizontal="center" vertical="center" wrapText="1"/>
    </xf>
    <xf numFmtId="0" fontId="3" fillId="0" borderId="100" xfId="0" applyFont="1" applyFill="1" applyBorder="1" applyAlignment="1" applyProtection="1">
      <alignment horizontal="left" vertical="center" wrapText="1"/>
    </xf>
    <xf numFmtId="0" fontId="2" fillId="0" borderId="100" xfId="0" applyFont="1" applyFill="1" applyBorder="1" applyAlignment="1" applyProtection="1">
      <alignment horizontal="center" vertical="center" wrapText="1"/>
    </xf>
    <xf numFmtId="0" fontId="39" fillId="0" borderId="0" xfId="0" applyFont="1" applyFill="1" applyProtection="1"/>
    <xf numFmtId="0" fontId="0" fillId="0" borderId="22" xfId="0" applyFill="1" applyBorder="1" applyAlignment="1" applyProtection="1">
      <alignment horizontal="left" vertical="center" wrapText="1"/>
    </xf>
    <xf numFmtId="0" fontId="20" fillId="0" borderId="22" xfId="1" applyFont="1" applyFill="1" applyBorder="1" applyAlignment="1" applyProtection="1">
      <alignment horizontal="left" vertical="center" wrapText="1"/>
    </xf>
    <xf numFmtId="39" fontId="20" fillId="0" borderId="22" xfId="1" applyNumberFormat="1" applyFont="1" applyFill="1" applyBorder="1" applyAlignment="1" applyProtection="1">
      <alignment horizontal="left" vertical="center" wrapText="1"/>
    </xf>
    <xf numFmtId="39" fontId="20" fillId="0" borderId="22" xfId="1" applyNumberFormat="1" applyFont="1" applyFill="1" applyBorder="1" applyAlignment="1" applyProtection="1">
      <alignment horizontal="center" vertical="center" wrapText="1"/>
    </xf>
    <xf numFmtId="0" fontId="20" fillId="0" borderId="23" xfId="1" applyFont="1" applyFill="1" applyBorder="1" applyAlignment="1" applyProtection="1">
      <alignment horizontal="left" vertical="center" wrapText="1"/>
    </xf>
    <xf numFmtId="0" fontId="3" fillId="0" borderId="104" xfId="1" applyFont="1" applyFill="1" applyBorder="1" applyAlignment="1" applyProtection="1">
      <alignment horizontal="center" vertical="center" wrapText="1"/>
    </xf>
    <xf numFmtId="0" fontId="20" fillId="0" borderId="111" xfId="1" applyFont="1" applyFill="1" applyBorder="1" applyAlignment="1" applyProtection="1">
      <alignment horizontal="left" vertical="center" wrapText="1"/>
    </xf>
    <xf numFmtId="0" fontId="0" fillId="0" borderId="112" xfId="0" applyFill="1" applyBorder="1" applyAlignment="1" applyProtection="1">
      <alignment horizontal="left" vertical="center" wrapText="1"/>
    </xf>
    <xf numFmtId="0" fontId="20" fillId="0" borderId="24" xfId="1" applyFont="1" applyFill="1" applyBorder="1" applyAlignment="1" applyProtection="1">
      <alignment horizontal="left" vertical="center" wrapText="1"/>
    </xf>
    <xf numFmtId="39" fontId="20" fillId="0" borderId="24" xfId="1" applyNumberFormat="1" applyFont="1" applyFill="1" applyBorder="1" applyAlignment="1" applyProtection="1">
      <alignment horizontal="left" vertical="center" wrapText="1"/>
    </xf>
    <xf numFmtId="39" fontId="20" fillId="0" borderId="24" xfId="1" applyNumberFormat="1" applyFont="1" applyFill="1" applyBorder="1" applyAlignment="1" applyProtection="1">
      <alignment horizontal="center" vertical="center" wrapText="1"/>
    </xf>
    <xf numFmtId="0" fontId="20" fillId="0" borderId="25" xfId="1" applyFont="1" applyFill="1" applyBorder="1" applyAlignment="1" applyProtection="1">
      <alignment horizontal="left" vertical="center" wrapText="1"/>
    </xf>
    <xf numFmtId="0" fontId="2" fillId="0" borderId="4" xfId="1" applyFont="1" applyFill="1" applyBorder="1" applyAlignment="1" applyProtection="1">
      <alignment horizontal="left" vertical="center" wrapText="1"/>
    </xf>
    <xf numFmtId="0" fontId="2" fillId="0" borderId="106" xfId="1" applyFont="1" applyFill="1" applyBorder="1" applyAlignment="1" applyProtection="1">
      <alignment horizontal="right" vertical="center" wrapText="1"/>
    </xf>
    <xf numFmtId="0" fontId="27" fillId="0" borderId="4" xfId="0" applyFont="1" applyFill="1" applyBorder="1" applyAlignment="1" applyProtection="1">
      <alignment horizontal="left" vertical="center" wrapText="1"/>
    </xf>
    <xf numFmtId="0" fontId="0" fillId="0" borderId="0" xfId="0" applyFill="1" applyAlignment="1" applyProtection="1">
      <alignment horizontal="center" vertical="center" wrapText="1"/>
    </xf>
    <xf numFmtId="0" fontId="0" fillId="0" borderId="0" xfId="0" applyFill="1" applyAlignment="1" applyProtection="1">
      <alignment horizontal="left" vertical="center" indent="1"/>
    </xf>
    <xf numFmtId="0" fontId="0" fillId="0" borderId="0" xfId="0" applyFill="1" applyAlignment="1" applyProtection="1">
      <alignment horizontal="left" vertical="center" indent="2"/>
    </xf>
    <xf numFmtId="0" fontId="47" fillId="0" borderId="110" xfId="0" applyFont="1" applyFill="1" applyBorder="1" applyAlignment="1" applyProtection="1">
      <alignment horizontal="center" vertical="center" wrapText="1"/>
    </xf>
    <xf numFmtId="0" fontId="20" fillId="0" borderId="21" xfId="1" applyFont="1" applyFill="1" applyBorder="1" applyAlignment="1" applyProtection="1">
      <alignment vertical="center" wrapText="1"/>
    </xf>
    <xf numFmtId="0" fontId="20" fillId="0" borderId="22" xfId="1" applyFont="1" applyFill="1" applyBorder="1" applyAlignment="1" applyProtection="1">
      <alignment vertical="center" wrapText="1"/>
    </xf>
    <xf numFmtId="39" fontId="20" fillId="0" borderId="22" xfId="1" applyNumberFormat="1" applyFont="1" applyFill="1" applyBorder="1" applyAlignment="1" applyProtection="1">
      <alignment vertical="center" wrapText="1"/>
    </xf>
    <xf numFmtId="0" fontId="20" fillId="0" borderId="23" xfId="1" applyFont="1" applyFill="1" applyBorder="1" applyAlignment="1" applyProtection="1">
      <alignment vertical="center" wrapText="1"/>
    </xf>
    <xf numFmtId="0" fontId="17" fillId="0" borderId="110" xfId="0" applyFont="1" applyFill="1" applyBorder="1" applyAlignment="1" applyProtection="1">
      <alignment horizontal="center" vertical="center" wrapText="1"/>
    </xf>
    <xf numFmtId="0" fontId="3" fillId="0" borderId="104" xfId="31" applyFont="1" applyFill="1" applyBorder="1" applyAlignment="1" applyProtection="1">
      <alignment horizontal="left" vertical="center" wrapText="1"/>
    </xf>
    <xf numFmtId="0" fontId="20" fillId="0" borderId="0" xfId="1" applyFont="1" applyFill="1" applyAlignment="1" applyProtection="1">
      <alignment horizontal="center" vertical="center" wrapText="1"/>
    </xf>
    <xf numFmtId="39" fontId="20" fillId="0" borderId="0" xfId="1" applyNumberFormat="1" applyFont="1" applyFill="1" applyAlignment="1" applyProtection="1">
      <alignment horizontal="center" vertical="center" wrapText="1"/>
    </xf>
    <xf numFmtId="0" fontId="20" fillId="0" borderId="30" xfId="1" applyFont="1" applyFill="1" applyBorder="1" applyAlignment="1" applyProtection="1">
      <alignment horizontal="right" vertical="center" wrapText="1"/>
    </xf>
    <xf numFmtId="0" fontId="3" fillId="0" borderId="103" xfId="1" applyFont="1" applyFill="1" applyBorder="1" applyAlignment="1" applyProtection="1">
      <alignment horizontal="left" vertical="center" wrapText="1"/>
    </xf>
    <xf numFmtId="0" fontId="2" fillId="0" borderId="0" xfId="0" applyFont="1" applyFill="1" applyAlignment="1" applyProtection="1">
      <alignment horizontal="left" vertical="center" wrapText="1"/>
    </xf>
    <xf numFmtId="0" fontId="20" fillId="0" borderId="31" xfId="1" applyFont="1" applyFill="1" applyBorder="1" applyAlignment="1" applyProtection="1">
      <alignment horizontal="left" vertical="center" wrapText="1"/>
    </xf>
    <xf numFmtId="0" fontId="20" fillId="0" borderId="24" xfId="1" applyFont="1" applyFill="1" applyBorder="1" applyAlignment="1" applyProtection="1">
      <alignment horizontal="left" vertical="center" wrapText="1"/>
    </xf>
    <xf numFmtId="39" fontId="20" fillId="0" borderId="24" xfId="1" applyNumberFormat="1" applyFont="1" applyFill="1" applyBorder="1" applyAlignment="1" applyProtection="1">
      <alignment horizontal="left" vertical="center" wrapText="1"/>
    </xf>
    <xf numFmtId="39" fontId="20" fillId="0" borderId="24" xfId="1" applyNumberFormat="1" applyFont="1" applyFill="1" applyBorder="1" applyAlignment="1" applyProtection="1">
      <alignment horizontal="center" vertical="center" wrapText="1"/>
    </xf>
    <xf numFmtId="0" fontId="20" fillId="0" borderId="25" xfId="1" applyFont="1" applyFill="1" applyBorder="1" applyAlignment="1" applyProtection="1">
      <alignment horizontal="left" vertical="center" wrapText="1"/>
    </xf>
    <xf numFmtId="0" fontId="2" fillId="0" borderId="0" xfId="0" applyFont="1" applyFill="1" applyAlignment="1" applyProtection="1">
      <alignment horizontal="center" vertical="center" wrapText="1"/>
    </xf>
    <xf numFmtId="0" fontId="2" fillId="0" borderId="104" xfId="31" applyFont="1" applyFill="1" applyBorder="1" applyAlignment="1" applyProtection="1">
      <alignment horizontal="center" vertical="center" wrapText="1"/>
    </xf>
    <xf numFmtId="0" fontId="2" fillId="0" borderId="100" xfId="19" applyFont="1" applyFill="1" applyBorder="1" applyAlignment="1" applyProtection="1">
      <alignment horizontal="left" vertical="center" wrapText="1"/>
    </xf>
    <xf numFmtId="0" fontId="2" fillId="0" borderId="104" xfId="21" applyFont="1" applyFill="1" applyBorder="1" applyAlignment="1" applyProtection="1">
      <alignment horizontal="left" vertical="center" wrapText="1"/>
    </xf>
    <xf numFmtId="39" fontId="2" fillId="0" borderId="101" xfId="1" applyNumberFormat="1" applyFont="1" applyFill="1" applyBorder="1" applyAlignment="1" applyProtection="1">
      <alignment horizontal="center" vertical="center" wrapText="1"/>
    </xf>
    <xf numFmtId="0" fontId="3" fillId="0" borderId="100" xfId="1" applyFont="1" applyFill="1" applyBorder="1" applyAlignment="1" applyProtection="1">
      <alignment horizontal="left" vertical="center" wrapText="1"/>
    </xf>
    <xf numFmtId="0" fontId="18" fillId="0" borderId="104" xfId="0" applyFont="1" applyFill="1" applyBorder="1" applyAlignment="1" applyProtection="1">
      <alignment horizontal="center" vertical="center" wrapText="1"/>
    </xf>
    <xf numFmtId="0" fontId="6" fillId="0" borderId="103" xfId="1" applyFont="1" applyFill="1" applyBorder="1" applyAlignment="1" applyProtection="1">
      <alignment horizontal="left" vertical="center" wrapText="1"/>
    </xf>
    <xf numFmtId="0" fontId="6" fillId="0" borderId="104" xfId="1" applyFont="1" applyFill="1" applyBorder="1" applyAlignment="1" applyProtection="1">
      <alignment horizontal="left" vertical="center" wrapText="1"/>
    </xf>
    <xf numFmtId="0" fontId="6" fillId="0" borderId="104" xfId="1" applyFont="1" applyFill="1" applyBorder="1" applyAlignment="1" applyProtection="1">
      <alignment horizontal="center" vertical="center" wrapText="1"/>
    </xf>
    <xf numFmtId="0" fontId="4" fillId="0" borderId="104" xfId="1" applyFont="1" applyFill="1" applyBorder="1" applyAlignment="1" applyProtection="1">
      <alignment horizontal="left" vertical="center" wrapText="1"/>
    </xf>
    <xf numFmtId="0" fontId="2" fillId="0" borderId="0" xfId="1" applyFont="1" applyFill="1" applyAlignment="1" applyProtection="1">
      <alignment horizontal="center" vertical="center" wrapText="1"/>
    </xf>
    <xf numFmtId="0" fontId="28" fillId="0" borderId="0" xfId="0" applyFont="1" applyFill="1" applyProtection="1"/>
    <xf numFmtId="0" fontId="44" fillId="0" borderId="0" xfId="0" applyFont="1" applyFill="1" applyProtection="1"/>
    <xf numFmtId="0" fontId="2" fillId="0" borderId="104" xfId="19" applyFont="1" applyFill="1" applyBorder="1" applyAlignment="1" applyProtection="1">
      <alignment horizontal="left" vertical="center" wrapText="1"/>
    </xf>
    <xf numFmtId="0" fontId="58" fillId="0" borderId="104" xfId="0" applyFont="1" applyFill="1" applyBorder="1" applyAlignment="1" applyProtection="1">
      <alignment horizontal="center" vertical="center" wrapText="1"/>
    </xf>
    <xf numFmtId="39" fontId="0" fillId="0" borderId="0" xfId="0" applyNumberFormat="1" applyFill="1" applyProtection="1"/>
    <xf numFmtId="39" fontId="2" fillId="0" borderId="0" xfId="0" applyNumberFormat="1" applyFont="1" applyFill="1" applyAlignment="1" applyProtection="1">
      <alignment horizontal="center" vertical="center" wrapText="1"/>
    </xf>
    <xf numFmtId="0" fontId="2" fillId="0" borderId="0" xfId="0" applyFont="1" applyFill="1" applyAlignment="1" applyProtection="1">
      <alignment horizontal="right" vertical="center" wrapText="1"/>
    </xf>
    <xf numFmtId="0" fontId="2" fillId="0" borderId="0" xfId="1" applyFont="1" applyFill="1" applyAlignment="1" applyProtection="1">
      <alignment horizontal="left" vertical="center" wrapText="1"/>
    </xf>
    <xf numFmtId="39" fontId="2" fillId="0" borderId="0" xfId="1" applyNumberFormat="1" applyFont="1" applyFill="1" applyAlignment="1" applyProtection="1">
      <alignment horizontal="center" vertical="center" wrapText="1"/>
    </xf>
    <xf numFmtId="0" fontId="2" fillId="0" borderId="0" xfId="1" applyFont="1" applyFill="1" applyAlignment="1" applyProtection="1">
      <alignment horizontal="right" vertical="center" wrapText="1"/>
    </xf>
    <xf numFmtId="0" fontId="48" fillId="0" borderId="0" xfId="1" applyFont="1" applyFill="1" applyAlignment="1" applyProtection="1">
      <alignment horizontal="left" vertical="center" wrapText="1"/>
    </xf>
    <xf numFmtId="0" fontId="0" fillId="0" borderId="0" xfId="0" applyFill="1" applyAlignment="1" applyProtection="1">
      <alignment horizontal="left" vertical="center" wrapText="1"/>
    </xf>
    <xf numFmtId="0" fontId="20" fillId="0" borderId="0" xfId="1" applyFont="1" applyFill="1" applyAlignment="1" applyProtection="1">
      <alignment horizontal="right" vertical="center" wrapText="1"/>
    </xf>
    <xf numFmtId="0" fontId="20" fillId="0" borderId="0" xfId="1" applyFont="1" applyFill="1" applyAlignment="1" applyProtection="1">
      <alignment horizontal="left" vertical="center" wrapText="1"/>
    </xf>
    <xf numFmtId="0" fontId="20" fillId="0" borderId="78" xfId="1" applyFont="1" applyFill="1" applyBorder="1" applyAlignment="1" applyProtection="1">
      <alignment horizontal="left" vertical="center" wrapText="1"/>
    </xf>
    <xf numFmtId="0" fontId="0" fillId="0" borderId="78" xfId="0" applyFill="1" applyBorder="1" applyAlignment="1" applyProtection="1">
      <alignment horizontal="left" vertical="center" wrapText="1"/>
    </xf>
    <xf numFmtId="0" fontId="27" fillId="0" borderId="101" xfId="0" applyFont="1" applyFill="1" applyBorder="1" applyAlignment="1" applyProtection="1">
      <alignment horizontal="left" wrapText="1"/>
    </xf>
    <xf numFmtId="0" fontId="17" fillId="0" borderId="101" xfId="0" applyFont="1" applyFill="1" applyBorder="1" applyAlignment="1" applyProtection="1">
      <alignment horizontal="left" wrapText="1"/>
    </xf>
    <xf numFmtId="0" fontId="27" fillId="0" borderId="113" xfId="0" applyFont="1" applyFill="1" applyBorder="1" applyAlignment="1" applyProtection="1">
      <alignment horizontal="center" wrapText="1"/>
    </xf>
    <xf numFmtId="39" fontId="27" fillId="0" borderId="113" xfId="0" applyNumberFormat="1" applyFont="1" applyFill="1" applyBorder="1" applyAlignment="1" applyProtection="1">
      <alignment horizontal="center" wrapText="1"/>
    </xf>
    <xf numFmtId="39" fontId="27" fillId="0" borderId="114" xfId="0" applyNumberFormat="1" applyFont="1" applyFill="1" applyBorder="1" applyAlignment="1" applyProtection="1">
      <alignment horizontal="center" wrapText="1"/>
    </xf>
    <xf numFmtId="169" fontId="17" fillId="0" borderId="100" xfId="0" applyNumberFormat="1" applyFont="1" applyFill="1" applyBorder="1" applyAlignment="1" applyProtection="1">
      <alignment horizontal="right" wrapText="1"/>
    </xf>
    <xf numFmtId="0" fontId="27" fillId="0" borderId="83" xfId="0" applyFont="1" applyFill="1" applyBorder="1" applyAlignment="1" applyProtection="1">
      <alignment horizontal="center" wrapText="1"/>
    </xf>
    <xf numFmtId="0" fontId="27" fillId="0" borderId="0" xfId="0" applyFont="1" applyFill="1" applyAlignment="1" applyProtection="1">
      <alignment horizontal="center" wrapText="1"/>
    </xf>
    <xf numFmtId="39" fontId="27" fillId="0" borderId="0" xfId="0" applyNumberFormat="1" applyFont="1" applyFill="1" applyAlignment="1" applyProtection="1">
      <alignment horizontal="center" wrapText="1"/>
    </xf>
    <xf numFmtId="39" fontId="27" fillId="0" borderId="115" xfId="0" applyNumberFormat="1" applyFont="1" applyFill="1" applyBorder="1" applyAlignment="1" applyProtection="1">
      <alignment horizontal="center" wrapText="1"/>
    </xf>
    <xf numFmtId="169" fontId="27" fillId="0" borderId="105" xfId="0" applyNumberFormat="1" applyFont="1" applyFill="1" applyBorder="1" applyAlignment="1" applyProtection="1">
      <alignment horizontal="center" wrapText="1"/>
    </xf>
    <xf numFmtId="0" fontId="27" fillId="0" borderId="80" xfId="0" applyFont="1" applyFill="1" applyBorder="1" applyAlignment="1" applyProtection="1">
      <alignment horizontal="left" wrapText="1"/>
    </xf>
    <xf numFmtId="0" fontId="17" fillId="0" borderId="80" xfId="0" applyFont="1" applyFill="1" applyBorder="1" applyAlignment="1" applyProtection="1">
      <alignment horizontal="left" wrapText="1"/>
    </xf>
    <xf numFmtId="0" fontId="27" fillId="0" borderId="78" xfId="0" applyFont="1" applyFill="1" applyBorder="1" applyAlignment="1" applyProtection="1">
      <alignment horizontal="center" wrapText="1"/>
    </xf>
    <xf numFmtId="39" fontId="27" fillId="0" borderId="78" xfId="0" applyNumberFormat="1" applyFont="1" applyFill="1" applyBorder="1" applyAlignment="1" applyProtection="1">
      <alignment horizontal="center" wrapText="1"/>
    </xf>
    <xf numFmtId="39" fontId="27" fillId="0" borderId="84" xfId="0" applyNumberFormat="1" applyFont="1" applyFill="1" applyBorder="1" applyAlignment="1" applyProtection="1">
      <alignment horizontal="center" wrapText="1"/>
    </xf>
    <xf numFmtId="169" fontId="17" fillId="0" borderId="4" xfId="0" applyNumberFormat="1" applyFont="1" applyFill="1" applyBorder="1" applyAlignment="1" applyProtection="1">
      <alignment horizontal="right" wrapText="1"/>
    </xf>
    <xf numFmtId="0" fontId="2" fillId="0" borderId="110" xfId="0" applyFont="1" applyFill="1" applyBorder="1" applyAlignment="1" applyProtection="1">
      <alignment horizontal="left" wrapText="1"/>
    </xf>
    <xf numFmtId="0" fontId="3" fillId="0" borderId="110" xfId="0" applyFont="1" applyFill="1" applyBorder="1" applyAlignment="1" applyProtection="1">
      <alignment horizontal="left" wrapText="1"/>
    </xf>
    <xf numFmtId="0" fontId="2" fillId="0" borderId="116" xfId="0" applyFont="1" applyFill="1" applyBorder="1" applyAlignment="1" applyProtection="1">
      <alignment horizontal="center" wrapText="1"/>
    </xf>
    <xf numFmtId="39" fontId="2" fillId="0" borderId="116" xfId="0" applyNumberFormat="1" applyFont="1" applyFill="1" applyBorder="1" applyAlignment="1" applyProtection="1">
      <alignment horizontal="center" wrapText="1"/>
    </xf>
    <xf numFmtId="39" fontId="2" fillId="0" borderId="117" xfId="0" applyNumberFormat="1" applyFont="1" applyFill="1" applyBorder="1" applyAlignment="1" applyProtection="1">
      <alignment horizontal="center" wrapText="1"/>
    </xf>
    <xf numFmtId="0" fontId="2" fillId="0" borderId="80" xfId="0" applyFont="1" applyFill="1" applyBorder="1" applyAlignment="1" applyProtection="1">
      <alignment horizontal="left" wrapText="1"/>
    </xf>
    <xf numFmtId="39" fontId="3" fillId="0" borderId="116" xfId="0" applyNumberFormat="1" applyFont="1" applyFill="1" applyBorder="1" applyAlignment="1" applyProtection="1">
      <alignment horizontal="right"/>
    </xf>
    <xf numFmtId="39" fontId="3" fillId="0" borderId="117" xfId="0" applyNumberFormat="1" applyFont="1" applyFill="1" applyBorder="1" applyAlignment="1" applyProtection="1">
      <alignment horizontal="right"/>
    </xf>
    <xf numFmtId="169" fontId="3" fillId="0" borderId="4" xfId="0" applyNumberFormat="1" applyFont="1" applyFill="1" applyBorder="1" applyAlignment="1" applyProtection="1">
      <alignment horizontal="right" wrapText="1"/>
    </xf>
    <xf numFmtId="0" fontId="25" fillId="0" borderId="0" xfId="0" applyFont="1" applyFill="1" applyProtection="1"/>
    <xf numFmtId="0" fontId="2" fillId="0" borderId="78" xfId="0" applyFont="1" applyFill="1" applyBorder="1" applyAlignment="1" applyProtection="1">
      <alignment horizontal="left" wrapText="1"/>
    </xf>
    <xf numFmtId="0" fontId="2" fillId="0" borderId="78" xfId="0" applyFont="1" applyFill="1" applyBorder="1" applyAlignment="1" applyProtection="1">
      <alignment horizontal="center" wrapText="1"/>
    </xf>
    <xf numFmtId="39" fontId="2" fillId="0" borderId="78" xfId="0" applyNumberFormat="1" applyFont="1" applyFill="1" applyBorder="1" applyAlignment="1" applyProtection="1">
      <alignment horizontal="center" wrapText="1"/>
    </xf>
    <xf numFmtId="39" fontId="3" fillId="0" borderId="84" xfId="0" applyNumberFormat="1" applyFont="1" applyFill="1" applyBorder="1" applyAlignment="1" applyProtection="1">
      <alignment horizontal="center" wrapText="1"/>
    </xf>
    <xf numFmtId="0" fontId="2" fillId="0" borderId="104" xfId="0" applyFont="1" applyFill="1" applyBorder="1" applyAlignment="1" applyProtection="1">
      <alignment horizontal="left" wrapText="1"/>
    </xf>
    <xf numFmtId="39" fontId="3" fillId="0" borderId="116" xfId="0" applyNumberFormat="1" applyFont="1" applyFill="1" applyBorder="1" applyAlignment="1" applyProtection="1">
      <alignment horizontal="right" wrapText="1"/>
    </xf>
    <xf numFmtId="39" fontId="3" fillId="0" borderId="117" xfId="0" applyNumberFormat="1" applyFont="1" applyFill="1" applyBorder="1" applyAlignment="1" applyProtection="1">
      <alignment horizontal="right" wrapText="1"/>
    </xf>
    <xf numFmtId="0" fontId="2" fillId="0" borderId="116" xfId="0" applyFont="1" applyFill="1" applyBorder="1" applyAlignment="1" applyProtection="1">
      <alignment horizontal="left" wrapText="1"/>
    </xf>
    <xf numFmtId="0" fontId="3" fillId="0" borderId="116" xfId="0" applyFont="1" applyFill="1" applyBorder="1" applyAlignment="1" applyProtection="1">
      <alignment horizontal="center" wrapText="1"/>
    </xf>
    <xf numFmtId="39" fontId="3" fillId="0" borderId="116" xfId="0" applyNumberFormat="1" applyFont="1" applyFill="1" applyBorder="1" applyAlignment="1" applyProtection="1">
      <alignment horizontal="center" wrapText="1"/>
    </xf>
    <xf numFmtId="169" fontId="2" fillId="0" borderId="117" xfId="0" applyNumberFormat="1" applyFont="1" applyFill="1" applyBorder="1" applyAlignment="1" applyProtection="1">
      <alignment horizontal="right" wrapText="1"/>
    </xf>
    <xf numFmtId="0" fontId="2" fillId="0" borderId="101" xfId="0" applyFont="1" applyFill="1" applyBorder="1" applyAlignment="1" applyProtection="1">
      <alignment horizontal="left" wrapText="1"/>
    </xf>
    <xf numFmtId="0" fontId="2" fillId="0" borderId="113" xfId="0" applyFont="1" applyFill="1" applyBorder="1" applyAlignment="1" applyProtection="1">
      <alignment horizontal="center" wrapText="1"/>
    </xf>
    <xf numFmtId="39" fontId="2" fillId="0" borderId="113" xfId="0" applyNumberFormat="1" applyFont="1" applyFill="1" applyBorder="1" applyAlignment="1" applyProtection="1">
      <alignment horizontal="center" wrapText="1"/>
    </xf>
    <xf numFmtId="39" fontId="2" fillId="0" borderId="114" xfId="0" applyNumberFormat="1" applyFont="1" applyFill="1" applyBorder="1" applyAlignment="1" applyProtection="1">
      <alignment horizontal="center" wrapText="1"/>
    </xf>
    <xf numFmtId="39" fontId="3" fillId="0" borderId="116" xfId="0" applyNumberFormat="1" applyFont="1" applyFill="1" applyBorder="1" applyAlignment="1" applyProtection="1">
      <alignment horizontal="center" wrapText="1"/>
    </xf>
    <xf numFmtId="39" fontId="39" fillId="0" borderId="117" xfId="0" applyNumberFormat="1" applyFont="1" applyFill="1" applyBorder="1" applyAlignment="1" applyProtection="1">
      <alignment horizontal="center" wrapText="1"/>
    </xf>
    <xf numFmtId="0" fontId="45" fillId="0" borderId="0" xfId="0" applyFont="1" applyFill="1" applyAlignment="1" applyProtection="1">
      <alignment horizontal="left" wrapText="1"/>
    </xf>
    <xf numFmtId="0" fontId="0" fillId="0" borderId="0" xfId="0" applyFill="1" applyAlignment="1" applyProtection="1">
      <alignment horizontal="left" wrapText="1"/>
    </xf>
    <xf numFmtId="0" fontId="2" fillId="0" borderId="0" xfId="0" applyFont="1" applyFill="1" applyAlignment="1" applyProtection="1">
      <alignment horizontal="center" wrapText="1"/>
    </xf>
    <xf numFmtId="39" fontId="2" fillId="0" borderId="0" xfId="0" applyNumberFormat="1" applyFont="1" applyFill="1" applyAlignment="1" applyProtection="1">
      <alignment horizontal="center" wrapText="1"/>
    </xf>
    <xf numFmtId="169" fontId="2" fillId="0" borderId="0" xfId="0" applyNumberFormat="1" applyFont="1" applyFill="1" applyAlignment="1" applyProtection="1">
      <alignment horizontal="right" wrapText="1"/>
    </xf>
    <xf numFmtId="0" fontId="3" fillId="0" borderId="0" xfId="0" applyFont="1" applyFill="1" applyAlignment="1" applyProtection="1">
      <alignment horizontal="left" wrapText="1"/>
    </xf>
    <xf numFmtId="0" fontId="3" fillId="0" borderId="0" xfId="0" applyFont="1" applyFill="1" applyAlignment="1" applyProtection="1">
      <alignment horizontal="left" wrapText="1"/>
    </xf>
    <xf numFmtId="0" fontId="2" fillId="0" borderId="0" xfId="0" applyFont="1" applyFill="1" applyAlignment="1" applyProtection="1">
      <alignment horizontal="left" wrapText="1"/>
    </xf>
    <xf numFmtId="0" fontId="3" fillId="0" borderId="0" xfId="0" applyFont="1" applyFill="1" applyAlignment="1" applyProtection="1">
      <alignment horizontal="centerContinuous" wrapText="1"/>
    </xf>
    <xf numFmtId="39" fontId="3" fillId="0" borderId="0" xfId="0" applyNumberFormat="1" applyFont="1" applyFill="1" applyAlignment="1" applyProtection="1">
      <alignment horizontal="center" wrapText="1"/>
    </xf>
    <xf numFmtId="169" fontId="3" fillId="0" borderId="104" xfId="0" applyNumberFormat="1" applyFont="1" applyFill="1" applyBorder="1" applyAlignment="1" applyProtection="1">
      <alignment horizontal="center" wrapText="1"/>
    </xf>
    <xf numFmtId="0" fontId="3" fillId="0" borderId="0" xfId="0" applyFont="1" applyFill="1" applyAlignment="1" applyProtection="1">
      <alignment horizontal="right" wrapText="1"/>
    </xf>
    <xf numFmtId="39" fontId="3" fillId="0" borderId="0" xfId="0" applyNumberFormat="1" applyFont="1" applyFill="1" applyAlignment="1" applyProtection="1">
      <alignment horizontal="right" wrapText="1"/>
    </xf>
    <xf numFmtId="39" fontId="3" fillId="0" borderId="0" xfId="0" applyNumberFormat="1" applyFont="1" applyFill="1" applyAlignment="1" applyProtection="1">
      <alignment horizontal="left" wrapText="1"/>
    </xf>
    <xf numFmtId="39" fontId="3" fillId="0" borderId="0" xfId="0" applyNumberFormat="1" applyFont="1" applyFill="1" applyAlignment="1" applyProtection="1">
      <alignment horizontal="center" wrapText="1"/>
    </xf>
    <xf numFmtId="0" fontId="3" fillId="0" borderId="0" xfId="0" applyFont="1" applyFill="1" applyAlignment="1" applyProtection="1">
      <alignment horizontal="left" wrapText="1"/>
      <protection locked="0"/>
    </xf>
    <xf numFmtId="0" fontId="0" fillId="0" borderId="0" xfId="0" applyFill="1" applyAlignment="1" applyProtection="1">
      <alignment horizontal="left" wrapText="1"/>
      <protection locked="0"/>
    </xf>
    <xf numFmtId="0" fontId="2" fillId="0" borderId="0" xfId="0" applyFont="1" applyFill="1" applyAlignment="1" applyProtection="1">
      <alignment horizontal="left" wrapText="1"/>
      <protection locked="0"/>
    </xf>
    <xf numFmtId="39" fontId="2" fillId="0" borderId="0" xfId="0" applyNumberFormat="1" applyFont="1" applyFill="1" applyAlignment="1" applyProtection="1">
      <alignment horizontal="center" wrapText="1"/>
      <protection locked="0"/>
    </xf>
    <xf numFmtId="169" fontId="2" fillId="0" borderId="0" xfId="4" applyNumberFormat="1" applyFont="1" applyFill="1" applyBorder="1" applyAlignment="1" applyProtection="1">
      <alignment horizontal="right" wrapText="1"/>
      <protection locked="0"/>
    </xf>
    <xf numFmtId="0" fontId="3" fillId="0" borderId="0" xfId="0" applyFont="1" applyFill="1" applyAlignment="1" applyProtection="1">
      <alignment horizontal="left" wrapText="1"/>
      <protection locked="0"/>
    </xf>
    <xf numFmtId="0" fontId="2" fillId="0" borderId="0" xfId="0" applyFont="1" applyFill="1" applyAlignment="1" applyProtection="1">
      <alignment horizontal="center" wrapText="1"/>
      <protection locked="0"/>
    </xf>
    <xf numFmtId="39" fontId="2" fillId="0" borderId="0" xfId="4" applyNumberFormat="1" applyFont="1" applyFill="1" applyBorder="1" applyAlignment="1" applyProtection="1">
      <alignment horizontal="center" wrapText="1"/>
      <protection locked="0"/>
    </xf>
    <xf numFmtId="39" fontId="3" fillId="0" borderId="0" xfId="2" applyNumberFormat="1" applyFont="1" applyFill="1" applyBorder="1" applyAlignment="1" applyProtection="1">
      <alignment horizontal="center" wrapText="1"/>
      <protection locked="0"/>
    </xf>
    <xf numFmtId="39" fontId="2" fillId="0" borderId="0" xfId="2" applyNumberFormat="1" applyFont="1" applyFill="1" applyBorder="1" applyAlignment="1" applyProtection="1">
      <alignment horizontal="center" wrapText="1"/>
      <protection locked="0"/>
    </xf>
    <xf numFmtId="0" fontId="3" fillId="0" borderId="0" xfId="19" applyFont="1" applyAlignment="1">
      <alignment vertical="top"/>
    </xf>
    <xf numFmtId="0" fontId="2" fillId="0" borderId="0" xfId="19" applyFont="1" applyAlignment="1">
      <alignment horizontal="left" vertical="top"/>
    </xf>
    <xf numFmtId="0" fontId="2" fillId="0" borderId="0" xfId="19" applyFont="1" applyAlignment="1">
      <alignment horizontal="center" vertical="top"/>
    </xf>
    <xf numFmtId="4" fontId="2" fillId="0" borderId="0" xfId="19" applyNumberFormat="1" applyFont="1" applyAlignment="1">
      <alignment horizontal="right" vertical="top"/>
    </xf>
    <xf numFmtId="4" fontId="9" fillId="0" borderId="0" xfId="19" applyNumberFormat="1" applyFont="1" applyAlignment="1">
      <alignment horizontal="left" vertical="top"/>
    </xf>
    <xf numFmtId="9" fontId="17" fillId="0" borderId="0" xfId="19" applyNumberFormat="1" applyFont="1" applyAlignment="1">
      <alignment vertical="top"/>
    </xf>
    <xf numFmtId="0" fontId="17" fillId="0" borderId="0" xfId="19" applyFont="1" applyAlignment="1">
      <alignment vertical="top"/>
    </xf>
    <xf numFmtId="4" fontId="3" fillId="0" borderId="0" xfId="19" applyNumberFormat="1" applyFont="1" applyAlignment="1">
      <alignment horizontal="right" vertical="top"/>
    </xf>
    <xf numFmtId="4" fontId="8" fillId="0" borderId="0" xfId="19" applyNumberFormat="1" applyFont="1" applyAlignment="1">
      <alignment horizontal="left" vertical="top"/>
    </xf>
    <xf numFmtId="0" fontId="3" fillId="0" borderId="78" xfId="19" applyFont="1" applyBorder="1" applyAlignment="1">
      <alignment vertical="top"/>
    </xf>
    <xf numFmtId="0" fontId="3" fillId="0" borderId="78" xfId="19" applyFont="1" applyBorder="1" applyAlignment="1">
      <alignment horizontal="left" vertical="top"/>
    </xf>
    <xf numFmtId="0" fontId="2" fillId="0" borderId="78" xfId="19" applyFont="1" applyBorder="1" applyAlignment="1">
      <alignment horizontal="center" vertical="top"/>
    </xf>
    <xf numFmtId="4" fontId="2" fillId="0" borderId="78" xfId="19" applyNumberFormat="1" applyFont="1" applyBorder="1" applyAlignment="1">
      <alignment horizontal="right" vertical="top"/>
    </xf>
    <xf numFmtId="4" fontId="3" fillId="0" borderId="78" xfId="19" applyNumberFormat="1" applyFont="1" applyBorder="1" applyAlignment="1">
      <alignment horizontal="right" vertical="top"/>
    </xf>
    <xf numFmtId="0" fontId="2" fillId="0" borderId="101" xfId="19" applyFont="1" applyBorder="1" applyAlignment="1">
      <alignment horizontal="center" vertical="top"/>
    </xf>
    <xf numFmtId="0" fontId="2" fillId="0" borderId="113" xfId="19" applyFont="1" applyBorder="1" applyAlignment="1">
      <alignment horizontal="left" vertical="top"/>
    </xf>
    <xf numFmtId="0" fontId="2" fillId="0" borderId="100" xfId="19" applyFont="1" applyBorder="1" applyAlignment="1">
      <alignment horizontal="center" vertical="top"/>
    </xf>
    <xf numFmtId="4" fontId="2" fillId="0" borderId="100" xfId="19" applyNumberFormat="1" applyFont="1" applyBorder="1" applyAlignment="1">
      <alignment horizontal="right" vertical="top"/>
    </xf>
    <xf numFmtId="0" fontId="3" fillId="0" borderId="83" xfId="19" applyFont="1" applyBorder="1" applyAlignment="1">
      <alignment horizontal="left" vertical="top"/>
    </xf>
    <xf numFmtId="0" fontId="3" fillId="0" borderId="0" xfId="19" applyFont="1" applyAlignment="1">
      <alignment horizontal="center" vertical="top"/>
    </xf>
    <xf numFmtId="0" fontId="3" fillId="0" borderId="105" xfId="19" applyFont="1" applyBorder="1" applyAlignment="1">
      <alignment horizontal="center" vertical="top"/>
    </xf>
    <xf numFmtId="4" fontId="3" fillId="0" borderId="105" xfId="19" applyNumberFormat="1" applyFont="1" applyBorder="1" applyAlignment="1">
      <alignment horizontal="center" vertical="top"/>
    </xf>
    <xf numFmtId="4" fontId="3" fillId="0" borderId="0" xfId="19" applyNumberFormat="1" applyFont="1" applyAlignment="1">
      <alignment horizontal="center" vertical="top"/>
    </xf>
    <xf numFmtId="170" fontId="17" fillId="0" borderId="0" xfId="41" applyFont="1" applyBorder="1" applyAlignment="1" applyProtection="1">
      <alignment vertical="top"/>
    </xf>
    <xf numFmtId="0" fontId="2" fillId="0" borderId="80" xfId="19" applyFont="1" applyBorder="1" applyAlignment="1">
      <alignment horizontal="center" vertical="top"/>
    </xf>
    <xf numFmtId="0" fontId="2" fillId="0" borderId="78" xfId="19" applyFont="1" applyBorder="1" applyAlignment="1">
      <alignment horizontal="left" vertical="top"/>
    </xf>
    <xf numFmtId="0" fontId="2" fillId="0" borderId="4" xfId="19" applyFont="1" applyBorder="1" applyAlignment="1">
      <alignment horizontal="center" vertical="top"/>
    </xf>
    <xf numFmtId="4" fontId="2" fillId="0" borderId="4" xfId="19" applyNumberFormat="1" applyFont="1" applyBorder="1" applyAlignment="1">
      <alignment horizontal="right" vertical="top"/>
    </xf>
    <xf numFmtId="170" fontId="17" fillId="0" borderId="0" xfId="19" applyNumberFormat="1" applyFont="1" applyAlignment="1">
      <alignment vertical="top"/>
    </xf>
    <xf numFmtId="171" fontId="17" fillId="0" borderId="0" xfId="19" applyNumberFormat="1" applyFont="1" applyAlignment="1">
      <alignment vertical="top"/>
    </xf>
    <xf numFmtId="0" fontId="2" fillId="0" borderId="101" xfId="19" applyFont="1" applyBorder="1" applyAlignment="1">
      <alignment vertical="top"/>
    </xf>
    <xf numFmtId="172" fontId="2" fillId="0" borderId="105" xfId="4" applyNumberFormat="1" applyFont="1" applyBorder="1" applyAlignment="1" applyProtection="1">
      <alignment horizontal="center" vertical="top"/>
    </xf>
    <xf numFmtId="4" fontId="2" fillId="0" borderId="105" xfId="4" applyNumberFormat="1" applyFont="1" applyBorder="1" applyAlignment="1" applyProtection="1">
      <alignment horizontal="right" vertical="top"/>
    </xf>
    <xf numFmtId="4" fontId="9" fillId="0" borderId="0" xfId="4" applyNumberFormat="1" applyFont="1" applyBorder="1" applyAlignment="1" applyProtection="1">
      <alignment horizontal="left" vertical="top"/>
    </xf>
    <xf numFmtId="4" fontId="2" fillId="0" borderId="0" xfId="4" applyNumberFormat="1" applyFont="1" applyBorder="1" applyAlignment="1" applyProtection="1">
      <alignment horizontal="right" vertical="top"/>
    </xf>
    <xf numFmtId="0" fontId="3" fillId="0" borderId="83" xfId="19" applyFont="1" applyBorder="1" applyAlignment="1">
      <alignment vertical="top"/>
    </xf>
    <xf numFmtId="0" fontId="45" fillId="0" borderId="0" xfId="19" applyFont="1" applyAlignment="1">
      <alignment horizontal="left" vertical="top" wrapText="1"/>
    </xf>
    <xf numFmtId="0" fontId="2" fillId="0" borderId="105" xfId="19" applyFont="1" applyBorder="1" applyAlignment="1">
      <alignment horizontal="center" vertical="top"/>
    </xf>
    <xf numFmtId="0" fontId="3" fillId="0" borderId="0" xfId="19" applyFont="1" applyAlignment="1">
      <alignment horizontal="left" vertical="top" wrapText="1"/>
    </xf>
    <xf numFmtId="0" fontId="2" fillId="0" borderId="83" xfId="19" applyFont="1" applyBorder="1" applyAlignment="1">
      <alignment vertical="top"/>
    </xf>
    <xf numFmtId="0" fontId="2" fillId="0" borderId="0" xfId="19" applyFont="1" applyAlignment="1">
      <alignment horizontal="left" vertical="top" wrapText="1"/>
    </xf>
    <xf numFmtId="172" fontId="2" fillId="0" borderId="105" xfId="4" applyNumberFormat="1" applyFont="1" applyBorder="1" applyAlignment="1">
      <alignment horizontal="center" vertical="top"/>
    </xf>
    <xf numFmtId="4" fontId="2" fillId="11" borderId="105" xfId="4" applyNumberFormat="1" applyFont="1" applyFill="1" applyBorder="1" applyAlignment="1" applyProtection="1">
      <alignment horizontal="right" vertical="top"/>
      <protection locked="0"/>
    </xf>
    <xf numFmtId="170" fontId="17" fillId="10" borderId="0" xfId="41" applyFont="1" applyFill="1" applyBorder="1" applyProtection="1"/>
    <xf numFmtId="10" fontId="17" fillId="10" borderId="0" xfId="42" applyNumberFormat="1" applyFill="1" applyBorder="1" applyProtection="1">
      <alignment horizontal="right"/>
    </xf>
    <xf numFmtId="170" fontId="17" fillId="10" borderId="0" xfId="41" applyFont="1" applyFill="1" applyBorder="1" applyAlignment="1" applyProtection="1">
      <alignment vertical="top"/>
    </xf>
    <xf numFmtId="170" fontId="27" fillId="0" borderId="0" xfId="41" applyFont="1" applyBorder="1" applyProtection="1"/>
    <xf numFmtId="173" fontId="27" fillId="0" borderId="0" xfId="19" applyNumberFormat="1" applyFont="1" applyAlignment="1">
      <alignment vertical="top"/>
    </xf>
    <xf numFmtId="0" fontId="59" fillId="0" borderId="83" xfId="19" applyFont="1" applyBorder="1" applyAlignment="1">
      <alignment vertical="top"/>
    </xf>
    <xf numFmtId="4" fontId="2" fillId="0" borderId="105" xfId="4" applyNumberFormat="1" applyFont="1" applyBorder="1" applyAlignment="1" applyProtection="1">
      <alignment horizontal="right" vertical="top"/>
      <protection locked="0"/>
    </xf>
    <xf numFmtId="0" fontId="9" fillId="0" borderId="0" xfId="19" applyFont="1" applyAlignment="1">
      <alignment horizontal="left" vertical="top" wrapText="1"/>
    </xf>
    <xf numFmtId="0" fontId="9" fillId="0" borderId="105" xfId="19" applyFont="1" applyBorder="1" applyAlignment="1">
      <alignment horizontal="center" vertical="top"/>
    </xf>
    <xf numFmtId="172" fontId="9" fillId="0" borderId="105" xfId="4" applyNumberFormat="1" applyFont="1" applyBorder="1" applyAlignment="1">
      <alignment horizontal="center" vertical="top"/>
    </xf>
    <xf numFmtId="4" fontId="9" fillId="0" borderId="105" xfId="4" applyNumberFormat="1" applyFont="1" applyBorder="1" applyAlignment="1" applyProtection="1">
      <alignment horizontal="right" vertical="top"/>
      <protection locked="0"/>
    </xf>
    <xf numFmtId="4" fontId="9" fillId="0" borderId="105" xfId="4" applyNumberFormat="1" applyFont="1" applyBorder="1" applyAlignment="1" applyProtection="1">
      <alignment horizontal="right" vertical="top"/>
    </xf>
    <xf numFmtId="0" fontId="3" fillId="0" borderId="113" xfId="19" applyFont="1" applyBorder="1" applyAlignment="1">
      <alignment horizontal="left" vertical="top"/>
    </xf>
    <xf numFmtId="0" fontId="2" fillId="0" borderId="113" xfId="19" applyFont="1" applyBorder="1" applyAlignment="1">
      <alignment horizontal="center" vertical="top"/>
    </xf>
    <xf numFmtId="0" fontId="2" fillId="0" borderId="80" xfId="19" applyFont="1" applyBorder="1" applyAlignment="1">
      <alignment vertical="top"/>
    </xf>
    <xf numFmtId="0" fontId="3" fillId="0" borderId="0" xfId="19" applyFont="1" applyAlignment="1">
      <alignment horizontal="left" vertical="top"/>
    </xf>
    <xf numFmtId="4" fontId="2" fillId="0" borderId="105" xfId="19" applyNumberFormat="1" applyFont="1" applyBorder="1" applyAlignment="1">
      <alignment horizontal="right" vertical="top"/>
    </xf>
    <xf numFmtId="10" fontId="2" fillId="12" borderId="105" xfId="19" applyNumberFormat="1" applyFont="1" applyFill="1" applyBorder="1" applyAlignment="1" applyProtection="1">
      <alignment horizontal="right" vertical="top"/>
      <protection locked="0"/>
    </xf>
    <xf numFmtId="10" fontId="2" fillId="0" borderId="105" xfId="19" applyNumberFormat="1" applyFont="1" applyBorder="1" applyAlignment="1" applyProtection="1">
      <alignment horizontal="right" vertical="top"/>
      <protection locked="0"/>
    </xf>
    <xf numFmtId="4" fontId="2" fillId="0" borderId="100" xfId="4" applyNumberFormat="1" applyFont="1" applyBorder="1" applyAlignment="1" applyProtection="1">
      <alignment horizontal="right" vertical="top"/>
    </xf>
    <xf numFmtId="0" fontId="3" fillId="0" borderId="80" xfId="19" applyFont="1" applyBorder="1" applyAlignment="1">
      <alignment vertical="top"/>
    </xf>
    <xf numFmtId="4" fontId="2" fillId="0" borderId="4" xfId="4" applyNumberFormat="1" applyFont="1" applyBorder="1" applyAlignment="1" applyProtection="1">
      <alignment horizontal="right" vertical="top"/>
    </xf>
    <xf numFmtId="0" fontId="3" fillId="2" borderId="0" xfId="19" applyFont="1" applyFill="1" applyAlignment="1">
      <alignment vertical="top"/>
    </xf>
    <xf numFmtId="0" fontId="3" fillId="0" borderId="105" xfId="19" applyFont="1" applyBorder="1" applyAlignment="1">
      <alignment horizontal="left" vertical="top" wrapText="1"/>
    </xf>
    <xf numFmtId="4" fontId="2" fillId="11" borderId="105" xfId="19" applyNumberFormat="1" applyFont="1" applyFill="1" applyBorder="1" applyAlignment="1" applyProtection="1">
      <alignment horizontal="right" vertical="top"/>
      <protection locked="0"/>
    </xf>
    <xf numFmtId="4" fontId="2" fillId="11" borderId="105" xfId="2" applyFont="1" applyFill="1" applyBorder="1" applyAlignment="1" applyProtection="1">
      <alignment horizontal="right" vertical="top"/>
      <protection locked="0"/>
    </xf>
    <xf numFmtId="4" fontId="2" fillId="0" borderId="105" xfId="2" applyFont="1" applyBorder="1" applyAlignment="1" applyProtection="1">
      <alignment horizontal="right" vertical="top"/>
    </xf>
    <xf numFmtId="4" fontId="2" fillId="13" borderId="105" xfId="19" applyNumberFormat="1" applyFont="1" applyFill="1" applyBorder="1" applyAlignment="1">
      <alignment horizontal="right" vertical="top"/>
    </xf>
    <xf numFmtId="0" fontId="9" fillId="0" borderId="83" xfId="19" applyFont="1" applyBorder="1" applyAlignment="1">
      <alignment vertical="top"/>
    </xf>
    <xf numFmtId="4" fontId="9" fillId="0" borderId="105" xfId="19" applyNumberFormat="1" applyFont="1" applyBorder="1" applyAlignment="1">
      <alignment horizontal="right" vertical="top"/>
    </xf>
    <xf numFmtId="10" fontId="9" fillId="0" borderId="105" xfId="19" applyNumberFormat="1" applyFont="1" applyBorder="1" applyAlignment="1" applyProtection="1">
      <alignment horizontal="right" vertical="top"/>
      <protection locked="0"/>
    </xf>
    <xf numFmtId="0" fontId="3" fillId="0" borderId="101" xfId="19" applyFont="1" applyBorder="1" applyAlignment="1">
      <alignment vertical="top"/>
    </xf>
    <xf numFmtId="0" fontId="2" fillId="0" borderId="113" xfId="19" applyFont="1" applyBorder="1" applyAlignment="1">
      <alignment horizontal="left" vertical="top" wrapText="1"/>
    </xf>
    <xf numFmtId="4" fontId="2" fillId="13" borderId="105" xfId="19" applyNumberFormat="1" applyFont="1" applyFill="1" applyBorder="1" applyAlignment="1" applyProtection="1">
      <alignment horizontal="right" vertical="top"/>
      <protection locked="0"/>
    </xf>
    <xf numFmtId="0" fontId="2" fillId="0" borderId="83" xfId="19" applyFont="1" applyBorder="1" applyAlignment="1">
      <alignment horizontal="left" vertical="top"/>
    </xf>
    <xf numFmtId="4" fontId="2" fillId="0" borderId="105" xfId="19" applyNumberFormat="1" applyFont="1" applyBorder="1" applyAlignment="1" applyProtection="1">
      <alignment horizontal="right" vertical="top"/>
      <protection locked="0"/>
    </xf>
    <xf numFmtId="4" fontId="9" fillId="0" borderId="0" xfId="4" applyNumberFormat="1" applyFont="1" applyBorder="1" applyAlignment="1" applyProtection="1">
      <alignment horizontal="right" vertical="top"/>
    </xf>
    <xf numFmtId="0" fontId="60" fillId="0" borderId="0" xfId="19" applyFont="1" applyAlignment="1">
      <alignment vertical="top"/>
    </xf>
    <xf numFmtId="4" fontId="2" fillId="0" borderId="105" xfId="2" applyFont="1" applyBorder="1" applyAlignment="1" applyProtection="1">
      <alignment horizontal="right" vertical="top"/>
      <protection locked="0"/>
    </xf>
    <xf numFmtId="4" fontId="2" fillId="0" borderId="115" xfId="4" applyNumberFormat="1" applyFont="1" applyBorder="1" applyAlignment="1" applyProtection="1">
      <alignment horizontal="right" vertical="top"/>
    </xf>
    <xf numFmtId="4" fontId="2" fillId="0" borderId="114" xfId="4" applyNumberFormat="1" applyFont="1" applyBorder="1" applyAlignment="1" applyProtection="1">
      <alignment horizontal="right" vertical="top"/>
    </xf>
    <xf numFmtId="4" fontId="2" fillId="0" borderId="84" xfId="19" applyNumberFormat="1" applyFont="1" applyBorder="1" applyAlignment="1">
      <alignment horizontal="right" vertical="top"/>
    </xf>
    <xf numFmtId="0" fontId="45" fillId="0" borderId="115" xfId="19" applyFont="1" applyBorder="1" applyAlignment="1">
      <alignment horizontal="left" vertical="top" wrapText="1"/>
    </xf>
    <xf numFmtId="0" fontId="9" fillId="0" borderId="83" xfId="19" applyFont="1" applyBorder="1" applyAlignment="1">
      <alignment horizontal="left" vertical="top"/>
    </xf>
    <xf numFmtId="0" fontId="2" fillId="0" borderId="115" xfId="19" applyFont="1" applyBorder="1" applyAlignment="1">
      <alignment horizontal="left" vertical="top" wrapText="1"/>
    </xf>
    <xf numFmtId="0" fontId="2" fillId="0" borderId="105" xfId="19" applyFont="1" applyBorder="1" applyAlignment="1">
      <alignment horizontal="left" vertical="top" wrapText="1"/>
    </xf>
    <xf numFmtId="0" fontId="3" fillId="0" borderId="100" xfId="19" applyFont="1" applyBorder="1" applyAlignment="1">
      <alignment horizontal="left" vertical="top"/>
    </xf>
    <xf numFmtId="0" fontId="3" fillId="0" borderId="4" xfId="19" applyFont="1" applyBorder="1" applyAlignment="1">
      <alignment horizontal="left" vertical="top"/>
    </xf>
    <xf numFmtId="0" fontId="2" fillId="0" borderId="80" xfId="19" applyFont="1" applyBorder="1" applyAlignment="1">
      <alignment horizontal="left" vertical="top"/>
    </xf>
    <xf numFmtId="4" fontId="3" fillId="0" borderId="105" xfId="19" applyNumberFormat="1" applyFont="1" applyBorder="1" applyAlignment="1">
      <alignment horizontal="right" vertical="top"/>
    </xf>
    <xf numFmtId="172" fontId="2" fillId="0" borderId="0" xfId="4" applyNumberFormat="1" applyFont="1" applyBorder="1" applyAlignment="1">
      <alignment horizontal="center" vertical="top"/>
    </xf>
    <xf numFmtId="4" fontId="2" fillId="11" borderId="0" xfId="2" applyFont="1" applyFill="1" applyBorder="1" applyAlignment="1" applyProtection="1">
      <alignment horizontal="right" vertical="top"/>
      <protection locked="0"/>
    </xf>
    <xf numFmtId="4" fontId="2" fillId="0" borderId="0" xfId="2" applyFont="1" applyBorder="1" applyAlignment="1" applyProtection="1">
      <alignment horizontal="right" vertical="top"/>
    </xf>
    <xf numFmtId="4" fontId="17" fillId="0" borderId="0" xfId="19" applyNumberFormat="1" applyFont="1" applyAlignment="1">
      <alignment vertical="top"/>
    </xf>
    <xf numFmtId="4" fontId="2" fillId="0" borderId="105" xfId="42" applyNumberFormat="1" applyFont="1" applyBorder="1" applyAlignment="1" applyProtection="1">
      <alignment horizontal="right" vertical="top"/>
    </xf>
    <xf numFmtId="172" fontId="2" fillId="0" borderId="115" xfId="4" applyNumberFormat="1" applyFont="1" applyBorder="1" applyAlignment="1">
      <alignment horizontal="center" vertical="top"/>
    </xf>
    <xf numFmtId="0" fontId="2" fillId="0" borderId="0" xfId="43" applyFont="1" applyAlignment="1">
      <alignment horizontal="left" vertical="center" wrapText="1"/>
    </xf>
    <xf numFmtId="0" fontId="2" fillId="0" borderId="0" xfId="19" applyFont="1" applyAlignment="1">
      <alignment horizontal="left" vertical="center" wrapText="1"/>
    </xf>
    <xf numFmtId="0" fontId="2" fillId="0" borderId="105" xfId="19" applyFont="1" applyBorder="1" applyAlignment="1">
      <alignment horizontal="center" vertical="center" wrapText="1"/>
    </xf>
    <xf numFmtId="0" fontId="2" fillId="0" borderId="100" xfId="19" applyFont="1" applyBorder="1" applyAlignment="1">
      <alignment horizontal="left" vertical="top" wrapText="1"/>
    </xf>
    <xf numFmtId="0" fontId="2" fillId="0" borderId="114" xfId="19" applyFont="1" applyBorder="1" applyAlignment="1">
      <alignment horizontal="center" vertical="top"/>
    </xf>
    <xf numFmtId="0" fontId="45" fillId="0" borderId="105" xfId="19" applyFont="1" applyBorder="1" applyAlignment="1">
      <alignment horizontal="left" vertical="top" wrapText="1"/>
    </xf>
    <xf numFmtId="0" fontId="2" fillId="0" borderId="115" xfId="19" applyFont="1" applyBorder="1" applyAlignment="1">
      <alignment horizontal="center" vertical="top"/>
    </xf>
    <xf numFmtId="0" fontId="41" fillId="0" borderId="83" xfId="19" applyFont="1" applyBorder="1" applyAlignment="1">
      <alignment horizontal="left" vertical="top"/>
    </xf>
    <xf numFmtId="0" fontId="41" fillId="0" borderId="105" xfId="19" applyFont="1" applyBorder="1" applyAlignment="1">
      <alignment horizontal="left" vertical="top" wrapText="1"/>
    </xf>
    <xf numFmtId="0" fontId="41" fillId="0" borderId="115" xfId="19" applyFont="1" applyBorder="1" applyAlignment="1">
      <alignment horizontal="center" vertical="top"/>
    </xf>
    <xf numFmtId="49" fontId="3" fillId="0" borderId="80" xfId="19" applyNumberFormat="1" applyFont="1" applyBorder="1" applyAlignment="1">
      <alignment horizontal="left" vertical="top"/>
    </xf>
    <xf numFmtId="4" fontId="2" fillId="0" borderId="115" xfId="19" applyNumberFormat="1" applyFont="1" applyBorder="1" applyAlignment="1">
      <alignment horizontal="right" vertical="top"/>
    </xf>
    <xf numFmtId="10" fontId="2" fillId="13" borderId="115" xfId="19" applyNumberFormat="1" applyFont="1" applyFill="1" applyBorder="1" applyAlignment="1" applyProtection="1">
      <alignment horizontal="right" vertical="top"/>
      <protection locked="0"/>
    </xf>
    <xf numFmtId="10" fontId="2" fillId="0" borderId="0" xfId="19" applyNumberFormat="1" applyFont="1" applyAlignment="1" applyProtection="1">
      <alignment horizontal="right" vertical="top"/>
      <protection locked="0"/>
    </xf>
    <xf numFmtId="4" fontId="2" fillId="0" borderId="114" xfId="19" applyNumberFormat="1" applyFont="1" applyBorder="1" applyAlignment="1">
      <alignment horizontal="right" vertical="top"/>
    </xf>
    <xf numFmtId="4" fontId="3" fillId="0" borderId="115" xfId="19" applyNumberFormat="1" applyFont="1" applyBorder="1" applyAlignment="1">
      <alignment horizontal="right" vertical="top"/>
    </xf>
    <xf numFmtId="0" fontId="2" fillId="0" borderId="0" xfId="19" applyFont="1" applyAlignment="1">
      <alignment vertical="top"/>
    </xf>
    <xf numFmtId="10" fontId="2" fillId="0" borderId="115" xfId="19" applyNumberFormat="1" applyFont="1" applyBorder="1" applyAlignment="1" applyProtection="1">
      <alignment horizontal="right" vertical="top"/>
      <protection locked="0"/>
    </xf>
    <xf numFmtId="4" fontId="2" fillId="11" borderId="115" xfId="2" applyFont="1" applyFill="1" applyBorder="1" applyAlignment="1" applyProtection="1">
      <alignment horizontal="right" vertical="top"/>
      <protection locked="0"/>
    </xf>
    <xf numFmtId="0" fontId="2" fillId="0" borderId="4" xfId="19" applyFont="1" applyBorder="1" applyAlignment="1">
      <alignment horizontal="left" vertical="top" wrapText="1"/>
    </xf>
    <xf numFmtId="172" fontId="2" fillId="0" borderId="4" xfId="4" applyNumberFormat="1" applyFont="1" applyBorder="1" applyAlignment="1">
      <alignment horizontal="center" vertical="top"/>
    </xf>
    <xf numFmtId="4" fontId="2" fillId="0" borderId="0" xfId="2" applyFont="1" applyBorder="1" applyAlignment="1" applyProtection="1">
      <alignment horizontal="right" vertical="top"/>
      <protection locked="0"/>
    </xf>
    <xf numFmtId="174" fontId="2" fillId="0" borderId="0" xfId="19" applyNumberFormat="1" applyFont="1" applyAlignment="1">
      <alignment horizontal="left" vertical="top" wrapText="1"/>
    </xf>
    <xf numFmtId="174" fontId="3" fillId="0" borderId="0" xfId="19" applyNumberFormat="1" applyFont="1" applyAlignment="1">
      <alignment horizontal="left" vertical="top" wrapText="1"/>
    </xf>
    <xf numFmtId="172" fontId="2" fillId="0" borderId="83" xfId="4" applyNumberFormat="1" applyFont="1" applyBorder="1" applyAlignment="1">
      <alignment horizontal="center" vertical="top"/>
    </xf>
    <xf numFmtId="9" fontId="17" fillId="13" borderId="105" xfId="42" applyFill="1" applyBorder="1" applyProtection="1">
      <alignment horizontal="right"/>
      <protection locked="0"/>
    </xf>
    <xf numFmtId="9" fontId="17" fillId="13" borderId="105" xfId="42" applyFill="1" applyBorder="1" applyAlignment="1" applyProtection="1">
      <alignment horizontal="right" vertical="center"/>
      <protection locked="0"/>
    </xf>
    <xf numFmtId="4" fontId="2" fillId="0" borderId="0" xfId="4" applyNumberFormat="1" applyFont="1" applyBorder="1" applyAlignment="1" applyProtection="1">
      <alignment horizontal="left" vertical="top"/>
    </xf>
    <xf numFmtId="0" fontId="2" fillId="0" borderId="105" xfId="43" applyFont="1" applyBorder="1" applyAlignment="1">
      <alignment horizontal="center" vertical="center" wrapText="1"/>
    </xf>
    <xf numFmtId="0" fontId="3" fillId="0" borderId="100" xfId="19" applyFont="1" applyBorder="1" applyAlignment="1">
      <alignment vertical="top"/>
    </xf>
    <xf numFmtId="0" fontId="3" fillId="0" borderId="4" xfId="19" applyFont="1" applyBorder="1" applyAlignment="1">
      <alignment horizontal="center" vertical="top"/>
    </xf>
    <xf numFmtId="4" fontId="3" fillId="0" borderId="4" xfId="19" applyNumberFormat="1" applyFont="1" applyBorder="1" applyAlignment="1">
      <alignment horizontal="center" vertical="top"/>
    </xf>
    <xf numFmtId="0" fontId="2" fillId="0" borderId="0" xfId="43" applyFont="1" applyAlignment="1">
      <alignment horizontal="center" vertical="center" wrapText="1"/>
    </xf>
    <xf numFmtId="0" fontId="2" fillId="0" borderId="0" xfId="19" applyFont="1" applyAlignment="1">
      <alignment horizontal="center" vertical="center"/>
    </xf>
    <xf numFmtId="4" fontId="2" fillId="13" borderId="0" xfId="2" applyFont="1" applyFill="1" applyBorder="1" applyAlignment="1" applyProtection="1">
      <alignment horizontal="right" vertical="center"/>
    </xf>
    <xf numFmtId="4" fontId="2" fillId="0" borderId="0" xfId="4" applyNumberFormat="1" applyFont="1" applyBorder="1" applyAlignment="1" applyProtection="1">
      <alignment horizontal="right" vertical="center"/>
    </xf>
    <xf numFmtId="0" fontId="6" fillId="0" borderId="0" xfId="43" applyFont="1" applyAlignment="1">
      <alignment horizontal="center" vertical="center" wrapText="1"/>
    </xf>
    <xf numFmtId="10" fontId="2" fillId="13" borderId="0" xfId="19" applyNumberFormat="1" applyFont="1" applyFill="1" applyAlignment="1" applyProtection="1">
      <alignment horizontal="right" vertical="top"/>
      <protection locked="0"/>
    </xf>
    <xf numFmtId="4" fontId="2" fillId="0" borderId="115" xfId="19" applyNumberFormat="1" applyFont="1" applyBorder="1" applyAlignment="1" applyProtection="1">
      <alignment horizontal="right" vertical="top"/>
      <protection locked="0"/>
    </xf>
    <xf numFmtId="4" fontId="2" fillId="11" borderId="115" xfId="19" applyNumberFormat="1" applyFont="1" applyFill="1" applyBorder="1" applyAlignment="1" applyProtection="1">
      <alignment horizontal="right" vertical="top"/>
      <protection locked="0"/>
    </xf>
    <xf numFmtId="0" fontId="17" fillId="0" borderId="105" xfId="19" applyFont="1" applyBorder="1" applyAlignment="1">
      <alignment horizontal="center" vertical="top"/>
    </xf>
    <xf numFmtId="4" fontId="17" fillId="0" borderId="105" xfId="19" applyNumberFormat="1" applyFont="1" applyBorder="1" applyAlignment="1">
      <alignment horizontal="right" vertical="top"/>
    </xf>
    <xf numFmtId="4" fontId="17" fillId="0" borderId="0" xfId="19" applyNumberFormat="1" applyFont="1" applyAlignment="1">
      <alignment horizontal="right" vertical="top"/>
    </xf>
    <xf numFmtId="10" fontId="2" fillId="13" borderId="105" xfId="19" applyNumberFormat="1" applyFont="1" applyFill="1" applyBorder="1" applyAlignment="1" applyProtection="1">
      <alignment horizontal="right" vertical="top"/>
      <protection locked="0"/>
    </xf>
    <xf numFmtId="4" fontId="2" fillId="0" borderId="115" xfId="2" applyFont="1" applyBorder="1" applyAlignment="1" applyProtection="1">
      <alignment horizontal="right" vertical="top"/>
    </xf>
    <xf numFmtId="3" fontId="2" fillId="0" borderId="115" xfId="4" applyFont="1" applyBorder="1" applyAlignment="1" applyProtection="1">
      <alignment horizontal="center" vertical="top"/>
    </xf>
    <xf numFmtId="4" fontId="2" fillId="0" borderId="115" xfId="42" applyNumberFormat="1" applyFont="1" applyBorder="1" applyAlignment="1" applyProtection="1">
      <alignment horizontal="right" vertical="top"/>
    </xf>
    <xf numFmtId="4" fontId="2" fillId="13" borderId="115" xfId="19" applyNumberFormat="1" applyFont="1" applyFill="1" applyBorder="1" applyAlignment="1" applyProtection="1">
      <alignment horizontal="right" vertical="top"/>
      <protection locked="0"/>
    </xf>
    <xf numFmtId="4" fontId="2" fillId="13" borderId="115" xfId="19" applyNumberFormat="1" applyFont="1" applyFill="1" applyBorder="1" applyAlignment="1">
      <alignment horizontal="right" vertical="top"/>
    </xf>
    <xf numFmtId="4" fontId="2" fillId="13" borderId="105" xfId="2" applyFont="1" applyFill="1" applyBorder="1" applyAlignment="1" applyProtection="1">
      <alignment horizontal="right" vertical="top"/>
    </xf>
    <xf numFmtId="4" fontId="2" fillId="13" borderId="115" xfId="2" applyFont="1" applyFill="1" applyBorder="1" applyAlignment="1" applyProtection="1">
      <alignment horizontal="right" vertical="top"/>
    </xf>
    <xf numFmtId="0" fontId="8" fillId="0" borderId="83" xfId="19" applyFont="1" applyBorder="1" applyAlignment="1">
      <alignment vertical="top"/>
    </xf>
    <xf numFmtId="0" fontId="2" fillId="0" borderId="115" xfId="19" applyFont="1" applyBorder="1" applyAlignment="1">
      <alignment horizontal="left" vertical="top"/>
    </xf>
    <xf numFmtId="3" fontId="17" fillId="0" borderId="105" xfId="19" applyNumberFormat="1" applyFont="1" applyBorder="1" applyAlignment="1">
      <alignment horizontal="center" vertical="top"/>
    </xf>
    <xf numFmtId="4" fontId="17" fillId="11" borderId="105" xfId="19" applyNumberFormat="1" applyFont="1" applyFill="1" applyBorder="1" applyAlignment="1">
      <alignment horizontal="right" vertical="top"/>
    </xf>
    <xf numFmtId="4" fontId="2" fillId="11" borderId="105" xfId="19" applyNumberFormat="1" applyFont="1" applyFill="1" applyBorder="1" applyAlignment="1">
      <alignment horizontal="right" vertical="top"/>
    </xf>
    <xf numFmtId="4" fontId="2" fillId="11" borderId="115" xfId="19" applyNumberFormat="1" applyFont="1" applyFill="1" applyBorder="1" applyAlignment="1">
      <alignment horizontal="right" vertical="top"/>
    </xf>
    <xf numFmtId="10" fontId="2" fillId="11" borderId="105" xfId="19" applyNumberFormat="1" applyFont="1" applyFill="1" applyBorder="1" applyAlignment="1" applyProtection="1">
      <alignment horizontal="right" vertical="top"/>
      <protection locked="0"/>
    </xf>
    <xf numFmtId="4" fontId="2" fillId="2" borderId="115" xfId="19" applyNumberFormat="1" applyFont="1" applyFill="1" applyBorder="1" applyAlignment="1" applyProtection="1">
      <alignment horizontal="right" vertical="top"/>
      <protection locked="0"/>
    </xf>
    <xf numFmtId="4" fontId="2" fillId="0" borderId="0" xfId="19" applyNumberFormat="1" applyFont="1" applyAlignment="1" applyProtection="1">
      <alignment horizontal="right" vertical="top"/>
      <protection locked="0"/>
    </xf>
    <xf numFmtId="4" fontId="17" fillId="0" borderId="115" xfId="19" applyNumberFormat="1" applyFont="1" applyBorder="1" applyAlignment="1">
      <alignment horizontal="right" vertical="top"/>
    </xf>
    <xf numFmtId="0" fontId="61" fillId="0" borderId="0" xfId="19" applyFont="1" applyAlignment="1">
      <alignment horizontal="left" vertical="top" wrapText="1"/>
    </xf>
    <xf numFmtId="4" fontId="2" fillId="11" borderId="105" xfId="2" applyFont="1" applyFill="1" applyBorder="1" applyAlignment="1" applyProtection="1">
      <alignment horizontal="right" vertical="top"/>
    </xf>
    <xf numFmtId="4" fontId="2" fillId="2" borderId="105" xfId="2" applyFont="1" applyFill="1" applyBorder="1" applyAlignment="1" applyProtection="1">
      <alignment horizontal="right" vertical="top"/>
      <protection locked="0"/>
    </xf>
    <xf numFmtId="4" fontId="2" fillId="0" borderId="4" xfId="19" applyNumberFormat="1" applyFont="1" applyBorder="1" applyAlignment="1">
      <alignment horizontal="center" vertical="top"/>
    </xf>
    <xf numFmtId="4" fontId="2" fillId="0" borderId="0" xfId="19" applyNumberFormat="1" applyFont="1" applyAlignment="1">
      <alignment horizontal="center" vertical="top"/>
    </xf>
    <xf numFmtId="4" fontId="2" fillId="14" borderId="105" xfId="2" applyFont="1" applyFill="1" applyBorder="1" applyAlignment="1" applyProtection="1">
      <alignment horizontal="right" vertical="top"/>
    </xf>
    <xf numFmtId="172" fontId="2" fillId="0" borderId="105" xfId="4" applyNumberFormat="1" applyFont="1" applyBorder="1" applyAlignment="1">
      <alignment horizontal="center" vertical="center"/>
    </xf>
    <xf numFmtId="4" fontId="2" fillId="14" borderId="105" xfId="19" applyNumberFormat="1" applyFont="1" applyFill="1" applyBorder="1" applyAlignment="1">
      <alignment horizontal="right" vertical="center"/>
    </xf>
    <xf numFmtId="172" fontId="2" fillId="0" borderId="115" xfId="4" applyNumberFormat="1" applyFont="1" applyBorder="1" applyAlignment="1">
      <alignment horizontal="center" vertical="center"/>
    </xf>
    <xf numFmtId="0" fontId="61" fillId="0" borderId="115" xfId="19" applyFont="1" applyBorder="1" applyAlignment="1">
      <alignment horizontal="left" vertical="top" wrapText="1"/>
    </xf>
    <xf numFmtId="4" fontId="9" fillId="0" borderId="115" xfId="19" applyNumberFormat="1" applyFont="1" applyBorder="1" applyAlignment="1" applyProtection="1">
      <alignment horizontal="right" vertical="top"/>
      <protection locked="0"/>
    </xf>
    <xf numFmtId="4" fontId="2" fillId="0" borderId="105" xfId="4" applyNumberFormat="1" applyFont="1" applyBorder="1" applyAlignment="1">
      <alignment horizontal="right" vertical="top"/>
    </xf>
    <xf numFmtId="0" fontId="2" fillId="0" borderId="84" xfId="19" applyFont="1" applyBorder="1" applyAlignment="1">
      <alignment horizontal="center" vertical="top"/>
    </xf>
    <xf numFmtId="4" fontId="2" fillId="2" borderId="105" xfId="19" applyNumberFormat="1" applyFont="1" applyFill="1" applyBorder="1" applyAlignment="1" applyProtection="1">
      <alignment horizontal="right" vertical="top"/>
      <protection locked="0"/>
    </xf>
    <xf numFmtId="0" fontId="2" fillId="0" borderId="84" xfId="19" applyFont="1" applyBorder="1" applyAlignment="1">
      <alignment horizontal="left" vertical="top" wrapText="1"/>
    </xf>
    <xf numFmtId="172" fontId="2" fillId="0" borderId="84" xfId="4" applyNumberFormat="1" applyFont="1" applyBorder="1" applyAlignment="1">
      <alignment horizontal="center" vertical="top"/>
    </xf>
    <xf numFmtId="4" fontId="3" fillId="0" borderId="84" xfId="19" applyNumberFormat="1" applyFont="1" applyBorder="1" applyAlignment="1">
      <alignment horizontal="right" vertical="top"/>
    </xf>
    <xf numFmtId="0" fontId="45" fillId="0" borderId="101" xfId="19" applyFont="1" applyBorder="1" applyAlignment="1">
      <alignment vertical="top"/>
    </xf>
    <xf numFmtId="4" fontId="2" fillId="0" borderId="113" xfId="19" applyNumberFormat="1" applyFont="1" applyBorder="1" applyAlignment="1">
      <alignment horizontal="right" vertical="top"/>
    </xf>
    <xf numFmtId="0" fontId="3" fillId="0" borderId="101" xfId="19" applyFont="1" applyBorder="1" applyAlignment="1">
      <alignment horizontal="center" vertical="top"/>
    </xf>
    <xf numFmtId="0" fontId="3" fillId="0" borderId="113" xfId="19" applyFont="1" applyBorder="1" applyAlignment="1">
      <alignment horizontal="center" vertical="top"/>
    </xf>
    <xf numFmtId="4" fontId="3" fillId="0" borderId="114" xfId="19" applyNumberFormat="1" applyFont="1" applyBorder="1" applyAlignment="1">
      <alignment horizontal="right" vertical="top"/>
    </xf>
    <xf numFmtId="0" fontId="3" fillId="0" borderId="80" xfId="19" applyFont="1" applyBorder="1" applyAlignment="1">
      <alignment horizontal="center" vertical="top"/>
    </xf>
    <xf numFmtId="0" fontId="3" fillId="0" borderId="78" xfId="19" applyFont="1" applyBorder="1" applyAlignment="1">
      <alignment horizontal="center" vertical="top"/>
    </xf>
    <xf numFmtId="0" fontId="2" fillId="0" borderId="110" xfId="19" applyFont="1" applyBorder="1" applyAlignment="1">
      <alignment vertical="top"/>
    </xf>
    <xf numFmtId="0" fontId="3" fillId="0" borderId="116" xfId="19" applyFont="1" applyBorder="1" applyAlignment="1">
      <alignment horizontal="left" vertical="top"/>
    </xf>
    <xf numFmtId="0" fontId="2" fillId="0" borderId="116" xfId="19" applyFont="1" applyBorder="1" applyAlignment="1">
      <alignment horizontal="center" vertical="top"/>
    </xf>
    <xf numFmtId="4" fontId="2" fillId="0" borderId="117" xfId="19" applyNumberFormat="1" applyFont="1" applyBorder="1" applyAlignment="1">
      <alignment horizontal="right" vertical="top"/>
    </xf>
    <xf numFmtId="4" fontId="2" fillId="0" borderId="104" xfId="4" applyNumberFormat="1" applyFont="1" applyBorder="1" applyAlignment="1" applyProtection="1">
      <alignment horizontal="right" vertical="top"/>
    </xf>
    <xf numFmtId="0" fontId="2" fillId="0" borderId="116" xfId="19" applyFont="1" applyBorder="1" applyAlignment="1">
      <alignment horizontal="left" vertical="top"/>
    </xf>
    <xf numFmtId="4" fontId="2" fillId="0" borderId="74" xfId="4" applyNumberFormat="1" applyFont="1" applyBorder="1" applyAlignment="1" applyProtection="1">
      <alignment horizontal="right" vertical="top"/>
    </xf>
    <xf numFmtId="4" fontId="3" fillId="0" borderId="117" xfId="19" applyNumberFormat="1" applyFont="1" applyBorder="1" applyAlignment="1">
      <alignment horizontal="right" vertical="top"/>
    </xf>
    <xf numFmtId="0" fontId="3" fillId="0" borderId="110" xfId="19" applyFont="1" applyBorder="1" applyAlignment="1">
      <alignment vertical="top"/>
    </xf>
    <xf numFmtId="4" fontId="60" fillId="0" borderId="0" xfId="19" applyNumberFormat="1" applyFont="1" applyAlignment="1">
      <alignment horizontal="left" vertical="top"/>
    </xf>
    <xf numFmtId="0" fontId="2" fillId="0" borderId="116" xfId="19" applyFont="1" applyBorder="1" applyAlignment="1">
      <alignment horizontal="left" vertical="top" wrapText="1"/>
    </xf>
    <xf numFmtId="4" fontId="2" fillId="0" borderId="110" xfId="4" applyNumberFormat="1" applyFont="1" applyBorder="1" applyAlignment="1" applyProtection="1">
      <alignment horizontal="right" vertical="top"/>
    </xf>
    <xf numFmtId="0" fontId="17" fillId="0" borderId="0" xfId="19" applyFont="1" applyAlignment="1">
      <alignment horizontal="left" vertical="top" wrapText="1"/>
    </xf>
    <xf numFmtId="0" fontId="45" fillId="0" borderId="0" xfId="19" applyFont="1" applyAlignment="1">
      <alignment vertical="top"/>
    </xf>
    <xf numFmtId="0" fontId="3" fillId="0" borderId="83" xfId="19" applyFont="1" applyBorder="1" applyAlignment="1">
      <alignment horizontal="centerContinuous" vertical="top"/>
    </xf>
    <xf numFmtId="0" fontId="17" fillId="0" borderId="0" xfId="19" applyFont="1" applyAlignment="1">
      <alignment horizontal="left" vertical="top"/>
    </xf>
    <xf numFmtId="4" fontId="2" fillId="0" borderId="86" xfId="4" applyNumberFormat="1" applyFont="1" applyBorder="1" applyAlignment="1" applyProtection="1">
      <alignment horizontal="right" vertical="top"/>
    </xf>
    <xf numFmtId="0" fontId="2" fillId="0" borderId="0" xfId="4" applyNumberFormat="1" applyFont="1" applyBorder="1" applyAlignment="1" applyProtection="1">
      <alignment horizontal="center" vertical="top"/>
    </xf>
    <xf numFmtId="4" fontId="2" fillId="0" borderId="66" xfId="4" applyNumberFormat="1" applyFont="1" applyBorder="1" applyAlignment="1" applyProtection="1">
      <alignment horizontal="right" vertical="top"/>
    </xf>
    <xf numFmtId="4" fontId="3" fillId="0" borderId="115" xfId="2" applyFont="1" applyBorder="1" applyAlignment="1" applyProtection="1">
      <alignment horizontal="right" vertical="top"/>
    </xf>
    <xf numFmtId="0" fontId="2" fillId="0" borderId="78" xfId="4" applyNumberFormat="1" applyFont="1" applyBorder="1" applyAlignment="1" applyProtection="1">
      <alignment horizontal="center" vertical="top"/>
    </xf>
    <xf numFmtId="4" fontId="3" fillId="0" borderId="84" xfId="2" applyFont="1" applyBorder="1" applyAlignment="1" applyProtection="1">
      <alignment horizontal="right" vertical="top"/>
    </xf>
    <xf numFmtId="0" fontId="17" fillId="0" borderId="0" xfId="19" applyFont="1" applyAlignment="1">
      <alignment horizontal="center" vertical="top"/>
    </xf>
    <xf numFmtId="3" fontId="17" fillId="0" borderId="0" xfId="19" applyNumberFormat="1" applyFont="1" applyAlignment="1">
      <alignment horizontal="center" vertical="top"/>
    </xf>
    <xf numFmtId="0" fontId="3" fillId="0" borderId="83" xfId="19" applyFont="1" applyBorder="1" applyAlignment="1" applyProtection="1">
      <alignment vertical="top"/>
      <protection locked="0"/>
    </xf>
    <xf numFmtId="0" fontId="2" fillId="0" borderId="0" xfId="19" applyFont="1" applyAlignment="1" applyProtection="1">
      <alignment horizontal="left" vertical="top"/>
      <protection locked="0"/>
    </xf>
    <xf numFmtId="0" fontId="2" fillId="11" borderId="0" xfId="19" applyFont="1" applyFill="1" applyAlignment="1" applyProtection="1">
      <alignment horizontal="center" vertical="top"/>
      <protection locked="0"/>
    </xf>
    <xf numFmtId="0" fontId="2" fillId="11" borderId="115" xfId="19" applyFont="1" applyFill="1" applyBorder="1" applyAlignment="1" applyProtection="1">
      <alignment horizontal="center" vertical="top"/>
      <protection locked="0"/>
    </xf>
    <xf numFmtId="0" fontId="2" fillId="0" borderId="83" xfId="19" applyFont="1" applyBorder="1" applyAlignment="1" applyProtection="1">
      <alignment vertical="top"/>
      <protection locked="0"/>
    </xf>
    <xf numFmtId="0" fontId="2" fillId="0" borderId="0" xfId="19" applyFont="1" applyAlignment="1" applyProtection="1">
      <alignment horizontal="center" vertical="top"/>
      <protection locked="0"/>
    </xf>
    <xf numFmtId="0" fontId="2" fillId="0" borderId="0" xfId="4" applyNumberFormat="1" applyFont="1" applyBorder="1" applyAlignment="1" applyProtection="1">
      <alignment horizontal="center" vertical="top"/>
      <protection locked="0"/>
    </xf>
    <xf numFmtId="4" fontId="3" fillId="0" borderId="115" xfId="2" applyFont="1" applyBorder="1" applyAlignment="1" applyProtection="1">
      <alignment horizontal="right" vertical="top"/>
      <protection locked="0"/>
    </xf>
    <xf numFmtId="4" fontId="2" fillId="0" borderId="115" xfId="2" applyFont="1" applyBorder="1" applyAlignment="1" applyProtection="1">
      <alignment horizontal="right" vertical="top"/>
      <protection locked="0"/>
    </xf>
    <xf numFmtId="3" fontId="47" fillId="0" borderId="0" xfId="0" applyNumberFormat="1" applyFont="1" applyAlignment="1">
      <alignment wrapText="1"/>
    </xf>
    <xf numFmtId="3" fontId="27" fillId="0" borderId="101" xfId="0" applyNumberFormat="1" applyFont="1" applyBorder="1" applyAlignment="1">
      <alignment horizontal="center" vertical="center" wrapText="1"/>
    </xf>
    <xf numFmtId="0" fontId="27" fillId="0" borderId="101" xfId="0" applyFont="1" applyBorder="1" applyAlignment="1">
      <alignment horizontal="center" vertical="center" wrapText="1"/>
    </xf>
    <xf numFmtId="3" fontId="2" fillId="0" borderId="80" xfId="1" applyNumberFormat="1" applyFont="1" applyBorder="1" applyAlignment="1">
      <alignment horizontal="center" vertical="center" wrapText="1"/>
    </xf>
    <xf numFmtId="0" fontId="2" fillId="0" borderId="103" xfId="1" applyFont="1" applyBorder="1" applyAlignment="1">
      <alignment horizontal="left" vertical="center" wrapText="1"/>
    </xf>
    <xf numFmtId="0" fontId="2" fillId="0" borderId="104" xfId="1" applyFont="1" applyBorder="1" applyAlignment="1">
      <alignment horizontal="left" vertical="center" wrapText="1"/>
    </xf>
    <xf numFmtId="0" fontId="2" fillId="0" borderId="104" xfId="1" applyFont="1" applyBorder="1" applyAlignment="1">
      <alignment horizontal="center" vertical="center" wrapText="1"/>
    </xf>
    <xf numFmtId="3" fontId="1" fillId="0" borderId="105" xfId="1" applyNumberFormat="1" applyBorder="1" applyAlignment="1">
      <alignment horizontal="center" vertical="center" wrapText="1"/>
    </xf>
    <xf numFmtId="4" fontId="1" fillId="2" borderId="104" xfId="1" applyNumberFormat="1" applyFill="1" applyBorder="1" applyAlignment="1" applyProtection="1">
      <alignment horizontal="right" vertical="center" wrapText="1"/>
      <protection locked="0"/>
    </xf>
    <xf numFmtId="4" fontId="1" fillId="0" borderId="106" xfId="1" applyNumberFormat="1" applyBorder="1" applyAlignment="1">
      <alignment horizontal="right" vertical="center" wrapText="1"/>
    </xf>
    <xf numFmtId="3" fontId="1" fillId="0" borderId="104" xfId="1" applyNumberFormat="1" applyBorder="1" applyAlignment="1">
      <alignment horizontal="center" vertical="center" wrapText="1"/>
    </xf>
    <xf numFmtId="4" fontId="1" fillId="0" borderId="104" xfId="1" applyNumberFormat="1" applyBorder="1" applyAlignment="1" applyProtection="1">
      <alignment horizontal="right" vertical="center" wrapText="1"/>
      <protection locked="0"/>
    </xf>
    <xf numFmtId="0" fontId="3" fillId="0" borderId="104" xfId="1" applyFont="1" applyBorder="1" applyAlignment="1">
      <alignment horizontal="left" vertical="center" wrapText="1"/>
    </xf>
    <xf numFmtId="4" fontId="1" fillId="0" borderId="104" xfId="1" applyNumberFormat="1" applyBorder="1" applyAlignment="1">
      <alignment horizontal="right" vertical="center" wrapText="1"/>
    </xf>
    <xf numFmtId="0" fontId="42" fillId="0" borderId="104" xfId="0" applyFont="1" applyBorder="1" applyAlignment="1">
      <alignment horizontal="left" vertical="center" wrapText="1"/>
    </xf>
    <xf numFmtId="0" fontId="18" fillId="0" borderId="104" xfId="0" applyFont="1" applyBorder="1" applyAlignment="1">
      <alignment horizontal="left" vertical="center" wrapText="1"/>
    </xf>
    <xf numFmtId="0" fontId="13" fillId="0" borderId="104" xfId="0" applyFont="1" applyBorder="1" applyAlignment="1">
      <alignment horizontal="left" vertical="center" wrapText="1"/>
    </xf>
    <xf numFmtId="0" fontId="2" fillId="0" borderId="104" xfId="0" applyFont="1" applyBorder="1" applyAlignment="1">
      <alignment horizontal="center" vertical="center" wrapText="1"/>
    </xf>
    <xf numFmtId="0" fontId="3" fillId="0" borderId="104" xfId="0" applyFont="1" applyBorder="1" applyAlignment="1">
      <alignment horizontal="left" vertical="center" wrapText="1"/>
    </xf>
    <xf numFmtId="0" fontId="2" fillId="0" borderId="104" xfId="0" applyFont="1" applyBorder="1" applyAlignment="1">
      <alignment horizontal="left" vertical="center" wrapText="1"/>
    </xf>
    <xf numFmtId="0" fontId="13" fillId="0" borderId="104" xfId="0" applyFont="1" applyBorder="1" applyAlignment="1">
      <alignment horizontal="center" vertical="center" wrapText="1"/>
    </xf>
    <xf numFmtId="0" fontId="42" fillId="0" borderId="105" xfId="0" applyFont="1" applyBorder="1" applyAlignment="1">
      <alignment vertical="top"/>
    </xf>
    <xf numFmtId="0" fontId="42" fillId="0" borderId="105" xfId="0" applyFont="1" applyBorder="1" applyAlignment="1">
      <alignment horizontal="left"/>
    </xf>
    <xf numFmtId="0" fontId="13" fillId="0" borderId="100" xfId="0" applyFont="1" applyBorder="1" applyAlignment="1">
      <alignment horizontal="center" vertical="center" wrapText="1"/>
    </xf>
    <xf numFmtId="3" fontId="1" fillId="0" borderId="100" xfId="1" applyNumberFormat="1" applyBorder="1" applyAlignment="1">
      <alignment horizontal="center" vertical="center" wrapText="1"/>
    </xf>
    <xf numFmtId="10" fontId="1" fillId="0" borderId="100" xfId="1" applyNumberFormat="1" applyBorder="1" applyAlignment="1">
      <alignment horizontal="right" vertical="center" wrapText="1"/>
    </xf>
    <xf numFmtId="4" fontId="1" fillId="0" borderId="102" xfId="1" applyNumberFormat="1" applyBorder="1" applyAlignment="1">
      <alignment horizontal="right" vertical="center" wrapText="1"/>
    </xf>
    <xf numFmtId="0" fontId="18" fillId="0" borderId="105" xfId="0" applyFont="1" applyBorder="1" applyAlignment="1">
      <alignment vertical="top"/>
    </xf>
    <xf numFmtId="0" fontId="18" fillId="0" borderId="104" xfId="0" applyFont="1" applyBorder="1" applyAlignment="1">
      <alignment horizontal="left" wrapText="1"/>
    </xf>
    <xf numFmtId="0" fontId="18" fillId="0" borderId="104" xfId="0" applyFont="1" applyBorder="1" applyAlignment="1">
      <alignment horizontal="center"/>
    </xf>
    <xf numFmtId="3" fontId="46" fillId="0" borderId="108" xfId="0" applyNumberFormat="1" applyFont="1" applyBorder="1" applyAlignment="1">
      <alignment wrapText="1"/>
    </xf>
    <xf numFmtId="3" fontId="46" fillId="0" borderId="27" xfId="0" applyNumberFormat="1" applyFont="1" applyBorder="1" applyAlignment="1">
      <alignment wrapText="1"/>
    </xf>
    <xf numFmtId="3" fontId="46" fillId="0" borderId="0" xfId="0" applyNumberFormat="1" applyFont="1" applyAlignment="1">
      <alignment wrapText="1"/>
    </xf>
    <xf numFmtId="3" fontId="46" fillId="0" borderId="24" xfId="0" applyNumberFormat="1" applyFont="1" applyBorder="1" applyAlignment="1">
      <alignment wrapText="1"/>
    </xf>
    <xf numFmtId="0" fontId="22" fillId="0" borderId="104" xfId="0" applyFont="1" applyBorder="1" applyAlignment="1">
      <alignment horizontal="left" vertical="center" wrapText="1"/>
    </xf>
    <xf numFmtId="0" fontId="2" fillId="0" borderId="99" xfId="1" applyFont="1" applyBorder="1" applyAlignment="1">
      <alignment horizontal="left" vertical="center" wrapText="1"/>
    </xf>
    <xf numFmtId="0" fontId="2" fillId="0" borderId="100" xfId="1" applyFont="1" applyBorder="1" applyAlignment="1">
      <alignment horizontal="left" vertical="center" wrapText="1"/>
    </xf>
    <xf numFmtId="0" fontId="2" fillId="0" borderId="100" xfId="1" applyFont="1" applyBorder="1" applyAlignment="1">
      <alignment horizontal="center" vertical="center" wrapText="1"/>
    </xf>
    <xf numFmtId="0" fontId="2" fillId="0" borderId="104" xfId="39" applyFont="1" applyBorder="1" applyAlignment="1">
      <alignment horizontal="left" vertical="center" wrapText="1"/>
    </xf>
    <xf numFmtId="0" fontId="2" fillId="0" borderId="100" xfId="40" applyFont="1" applyBorder="1" applyAlignment="1">
      <alignment horizontal="left" vertical="center" wrapText="1"/>
    </xf>
    <xf numFmtId="0" fontId="2" fillId="0" borderId="100" xfId="40" applyFont="1" applyBorder="1" applyAlignment="1">
      <alignment horizontal="center" vertical="center" wrapText="1"/>
    </xf>
    <xf numFmtId="0" fontId="2" fillId="0" borderId="102" xfId="40" applyFont="1" applyBorder="1" applyAlignment="1">
      <alignment horizontal="right" vertical="center" wrapText="1"/>
    </xf>
    <xf numFmtId="3" fontId="17" fillId="0" borderId="104" xfId="1" applyNumberFormat="1" applyFont="1" applyBorder="1" applyAlignment="1">
      <alignment horizontal="center" vertical="center" wrapText="1"/>
    </xf>
    <xf numFmtId="4" fontId="17" fillId="0" borderId="100" xfId="1" applyNumberFormat="1" applyFont="1" applyBorder="1" applyAlignment="1">
      <alignment horizontal="right" vertical="center" wrapText="1"/>
    </xf>
    <xf numFmtId="4" fontId="17" fillId="0" borderId="106" xfId="1" applyNumberFormat="1" applyFont="1" applyBorder="1" applyAlignment="1">
      <alignment horizontal="right" vertical="center" wrapText="1"/>
    </xf>
    <xf numFmtId="0" fontId="2" fillId="2" borderId="103" xfId="1" applyFont="1" applyFill="1" applyBorder="1" applyAlignment="1">
      <alignment horizontal="left" vertical="center" wrapText="1"/>
    </xf>
    <xf numFmtId="0" fontId="2" fillId="2" borderId="104" xfId="1" applyFont="1" applyFill="1" applyBorder="1" applyAlignment="1">
      <alignment horizontal="left" vertical="center" wrapText="1"/>
    </xf>
    <xf numFmtId="0" fontId="2" fillId="2" borderId="104" xfId="1" applyFont="1" applyFill="1" applyBorder="1" applyAlignment="1">
      <alignment horizontal="center" vertical="center" wrapText="1"/>
    </xf>
    <xf numFmtId="3" fontId="1" fillId="2" borderId="104" xfId="1" applyNumberFormat="1" applyFill="1" applyBorder="1" applyAlignment="1">
      <alignment horizontal="center" vertical="center" wrapText="1"/>
    </xf>
    <xf numFmtId="4" fontId="1" fillId="2" borderId="106" xfId="1" applyNumberFormat="1" applyFill="1" applyBorder="1" applyAlignment="1">
      <alignment horizontal="right" vertical="center" wrapText="1"/>
    </xf>
    <xf numFmtId="0" fontId="2" fillId="2" borderId="34" xfId="1" applyFont="1" applyFill="1" applyBorder="1" applyAlignment="1">
      <alignment horizontal="left" vertical="center" wrapText="1"/>
    </xf>
    <xf numFmtId="0" fontId="3" fillId="2" borderId="4" xfId="1" applyFont="1" applyFill="1" applyBorder="1" applyAlignment="1">
      <alignment horizontal="left" vertical="center" wrapText="1"/>
    </xf>
    <xf numFmtId="0" fontId="2" fillId="2" borderId="4" xfId="1" applyFont="1" applyFill="1" applyBorder="1" applyAlignment="1">
      <alignment horizontal="center" vertical="center" wrapText="1"/>
    </xf>
    <xf numFmtId="3" fontId="2" fillId="2" borderId="80" xfId="1" applyNumberFormat="1" applyFont="1" applyFill="1" applyBorder="1" applyAlignment="1">
      <alignment horizontal="center" vertical="center" wrapText="1"/>
    </xf>
    <xf numFmtId="0" fontId="2" fillId="2" borderId="80" xfId="1" applyFont="1" applyFill="1" applyBorder="1" applyAlignment="1">
      <alignment horizontal="right" vertical="center" wrapText="1"/>
    </xf>
    <xf numFmtId="0" fontId="2" fillId="2" borderId="35" xfId="1" applyFont="1" applyFill="1" applyBorder="1" applyAlignment="1">
      <alignment horizontal="right" vertical="center" wrapText="1"/>
    </xf>
    <xf numFmtId="0" fontId="2" fillId="2" borderId="104" xfId="0" applyFont="1" applyFill="1" applyBorder="1" applyAlignment="1">
      <alignment horizontal="left" vertical="center" wrapText="1"/>
    </xf>
    <xf numFmtId="0" fontId="3" fillId="2" borderId="104" xfId="1" applyFont="1" applyFill="1" applyBorder="1" applyAlignment="1">
      <alignment horizontal="left" vertical="center" wrapText="1"/>
    </xf>
    <xf numFmtId="3" fontId="2" fillId="2" borderId="110" xfId="1" applyNumberFormat="1" applyFont="1" applyFill="1" applyBorder="1" applyAlignment="1">
      <alignment horizontal="center" vertical="center" wrapText="1"/>
    </xf>
    <xf numFmtId="0" fontId="2" fillId="2" borderId="110" xfId="1" applyFont="1" applyFill="1" applyBorder="1" applyAlignment="1">
      <alignment horizontal="right" vertical="center" wrapText="1"/>
    </xf>
    <xf numFmtId="4" fontId="1" fillId="2" borderId="104" xfId="1" applyNumberFormat="1" applyFill="1" applyBorder="1" applyAlignment="1">
      <alignment horizontal="right" vertical="center" wrapText="1"/>
    </xf>
    <xf numFmtId="0" fontId="2" fillId="2" borderId="99" xfId="1" applyFont="1" applyFill="1" applyBorder="1" applyAlignment="1">
      <alignment horizontal="left" vertical="center" wrapText="1"/>
    </xf>
    <xf numFmtId="0" fontId="2" fillId="2" borderId="100" xfId="1" applyFont="1" applyFill="1" applyBorder="1" applyAlignment="1">
      <alignment horizontal="left" vertical="center" wrapText="1"/>
    </xf>
    <xf numFmtId="0" fontId="2" fillId="2" borderId="100" xfId="1" applyFont="1" applyFill="1" applyBorder="1" applyAlignment="1">
      <alignment horizontal="center" vertical="center" wrapText="1"/>
    </xf>
    <xf numFmtId="0" fontId="18" fillId="2" borderId="104" xfId="0" applyFont="1" applyFill="1" applyBorder="1" applyAlignment="1" applyProtection="1">
      <alignment horizontal="left" vertical="center" wrapText="1"/>
      <protection locked="0"/>
    </xf>
    <xf numFmtId="3" fontId="1" fillId="2" borderId="105" xfId="1" applyNumberFormat="1" applyFill="1" applyBorder="1" applyAlignment="1">
      <alignment horizontal="center" vertical="center" wrapText="1"/>
    </xf>
    <xf numFmtId="0" fontId="2" fillId="2" borderId="104" xfId="0" applyFont="1" applyFill="1" applyBorder="1" applyAlignment="1">
      <alignment horizontal="center" vertical="center" wrapText="1"/>
    </xf>
    <xf numFmtId="0" fontId="3" fillId="2" borderId="104" xfId="0" applyFont="1" applyFill="1" applyBorder="1" applyAlignment="1">
      <alignment horizontal="left" vertical="center" wrapText="1"/>
    </xf>
    <xf numFmtId="0" fontId="2" fillId="2" borderId="104" xfId="31" applyFont="1" applyFill="1" applyBorder="1" applyAlignment="1">
      <alignment horizontal="left" vertical="center" wrapText="1"/>
    </xf>
    <xf numFmtId="0" fontId="17" fillId="2" borderId="104" xfId="0" applyFont="1" applyFill="1" applyBorder="1" applyAlignment="1">
      <alignment horizontal="center" vertical="center" wrapText="1"/>
    </xf>
    <xf numFmtId="3" fontId="2" fillId="2" borderId="80" xfId="0" applyNumberFormat="1" applyFont="1" applyFill="1" applyBorder="1" applyAlignment="1">
      <alignment horizontal="center" vertical="center" wrapText="1"/>
    </xf>
    <xf numFmtId="0" fontId="3" fillId="2" borderId="100" xfId="0" applyFont="1" applyFill="1" applyBorder="1" applyAlignment="1">
      <alignment horizontal="left" vertical="center" wrapText="1"/>
    </xf>
    <xf numFmtId="0" fontId="2" fillId="2" borderId="100" xfId="0" applyFont="1" applyFill="1" applyBorder="1" applyAlignment="1">
      <alignment horizontal="center" vertical="center" wrapText="1"/>
    </xf>
    <xf numFmtId="4" fontId="1" fillId="2" borderId="102" xfId="1" applyNumberFormat="1" applyFill="1" applyBorder="1" applyAlignment="1">
      <alignment horizontal="right" vertical="center" wrapText="1"/>
    </xf>
    <xf numFmtId="3" fontId="20" fillId="0" borderId="22" xfId="1" applyNumberFormat="1" applyFont="1" applyBorder="1" applyAlignment="1">
      <alignment horizontal="left" vertical="center" wrapText="1"/>
    </xf>
    <xf numFmtId="0" fontId="3" fillId="2" borderId="104" xfId="1" applyFont="1" applyFill="1" applyBorder="1" applyAlignment="1">
      <alignment horizontal="center" vertical="center" wrapText="1"/>
    </xf>
    <xf numFmtId="0" fontId="20" fillId="2" borderId="111" xfId="1" applyFont="1" applyFill="1" applyBorder="1" applyAlignment="1">
      <alignment horizontal="left" vertical="center" wrapText="1"/>
    </xf>
    <xf numFmtId="0" fontId="0" fillId="2" borderId="112" xfId="0" applyFill="1" applyBorder="1" applyAlignment="1">
      <alignment horizontal="left" vertical="center" wrapText="1"/>
    </xf>
    <xf numFmtId="0" fontId="20" fillId="2" borderId="24" xfId="1" applyFont="1" applyFill="1" applyBorder="1" applyAlignment="1">
      <alignment horizontal="left" vertical="center" wrapText="1"/>
    </xf>
    <xf numFmtId="3" fontId="20" fillId="2" borderId="24" xfId="1" applyNumberFormat="1" applyFont="1" applyFill="1" applyBorder="1" applyAlignment="1">
      <alignment horizontal="left" vertical="center" wrapText="1"/>
    </xf>
    <xf numFmtId="0" fontId="20" fillId="2" borderId="25" xfId="1" applyFont="1" applyFill="1" applyBorder="1" applyAlignment="1">
      <alignment horizontal="left" vertical="center" wrapText="1"/>
    </xf>
    <xf numFmtId="0" fontId="2" fillId="2" borderId="4" xfId="1" applyFont="1" applyFill="1" applyBorder="1" applyAlignment="1">
      <alignment horizontal="left" vertical="center" wrapText="1"/>
    </xf>
    <xf numFmtId="0" fontId="0" fillId="2" borderId="22" xfId="0" applyFill="1" applyBorder="1" applyAlignment="1">
      <alignment horizontal="left" vertical="center" wrapText="1"/>
    </xf>
    <xf numFmtId="3" fontId="20" fillId="2" borderId="22" xfId="1" applyNumberFormat="1" applyFont="1" applyFill="1" applyBorder="1" applyAlignment="1">
      <alignment horizontal="left" vertical="center" wrapText="1"/>
    </xf>
    <xf numFmtId="0" fontId="20" fillId="2" borderId="23" xfId="1" applyFont="1" applyFill="1" applyBorder="1" applyAlignment="1">
      <alignment horizontal="left" vertical="center" wrapText="1"/>
    </xf>
    <xf numFmtId="0" fontId="2" fillId="2" borderId="106" xfId="1" applyFont="1" applyFill="1" applyBorder="1" applyAlignment="1">
      <alignment horizontal="right" vertical="center" wrapText="1"/>
    </xf>
    <xf numFmtId="0" fontId="3" fillId="2" borderId="104" xfId="31" applyFont="1" applyFill="1" applyBorder="1" applyAlignment="1">
      <alignment horizontal="left" vertical="center" wrapText="1"/>
    </xf>
    <xf numFmtId="0" fontId="2" fillId="2" borderId="104" xfId="31" applyFont="1" applyFill="1" applyBorder="1" applyAlignment="1">
      <alignment horizontal="center" vertical="center" wrapText="1"/>
    </xf>
    <xf numFmtId="0" fontId="2" fillId="2" borderId="100" xfId="31" applyFont="1" applyFill="1" applyBorder="1" applyAlignment="1">
      <alignment horizontal="left" vertical="center" wrapText="1"/>
    </xf>
    <xf numFmtId="0" fontId="46" fillId="2" borderId="27" xfId="0" applyFont="1" applyFill="1" applyBorder="1" applyAlignment="1">
      <alignment horizontal="left" vertical="center" wrapText="1"/>
    </xf>
    <xf numFmtId="0" fontId="47" fillId="2" borderId="27" xfId="0" applyFont="1" applyFill="1" applyBorder="1" applyAlignment="1">
      <alignment horizontal="left" vertical="center" wrapText="1"/>
    </xf>
    <xf numFmtId="0" fontId="46" fillId="2" borderId="27" xfId="0" applyFont="1" applyFill="1" applyBorder="1" applyAlignment="1">
      <alignment wrapText="1"/>
    </xf>
    <xf numFmtId="3" fontId="46" fillId="2" borderId="27" xfId="0" applyNumberFormat="1" applyFont="1" applyFill="1" applyBorder="1" applyAlignment="1">
      <alignment wrapText="1"/>
    </xf>
    <xf numFmtId="4" fontId="46" fillId="2" borderId="27" xfId="0" applyNumberFormat="1" applyFont="1" applyFill="1" applyBorder="1" applyAlignment="1">
      <alignment wrapText="1"/>
    </xf>
    <xf numFmtId="0" fontId="47" fillId="2" borderId="110" xfId="0" applyFont="1" applyFill="1" applyBorder="1" applyAlignment="1">
      <alignment horizontal="center" vertical="center" wrapText="1"/>
    </xf>
    <xf numFmtId="0" fontId="17" fillId="2" borderId="110" xfId="0" applyFont="1" applyFill="1" applyBorder="1" applyAlignment="1">
      <alignment horizontal="center" vertical="center" wrapText="1"/>
    </xf>
    <xf numFmtId="0" fontId="46" fillId="2" borderId="107" xfId="0" applyFont="1" applyFill="1" applyBorder="1" applyAlignment="1">
      <alignment wrapText="1"/>
    </xf>
    <xf numFmtId="0" fontId="46" fillId="2" borderId="108" xfId="0" applyFont="1" applyFill="1" applyBorder="1" applyAlignment="1">
      <alignment wrapText="1"/>
    </xf>
    <xf numFmtId="3" fontId="46" fillId="2" borderId="108" xfId="0" applyNumberFormat="1" applyFont="1" applyFill="1" applyBorder="1" applyAlignment="1">
      <alignment wrapText="1"/>
    </xf>
    <xf numFmtId="4" fontId="46" fillId="2" borderId="109" xfId="0" applyNumberFormat="1" applyFont="1" applyFill="1" applyBorder="1" applyAlignment="1">
      <alignment wrapText="1"/>
    </xf>
    <xf numFmtId="0" fontId="20" fillId="2" borderId="0" xfId="1" applyFont="1" applyFill="1" applyAlignment="1">
      <alignment horizontal="center" vertical="center" wrapText="1"/>
    </xf>
    <xf numFmtId="3" fontId="20" fillId="2" borderId="0" xfId="1" applyNumberFormat="1" applyFont="1" applyFill="1" applyAlignment="1">
      <alignment horizontal="center" vertical="center" wrapText="1"/>
    </xf>
    <xf numFmtId="0" fontId="20" fillId="2" borderId="0" xfId="1" applyFont="1" applyFill="1" applyAlignment="1">
      <alignment horizontal="right" vertical="center" wrapText="1"/>
    </xf>
    <xf numFmtId="0" fontId="20" fillId="2" borderId="30" xfId="1" applyFont="1" applyFill="1" applyBorder="1" applyAlignment="1">
      <alignment horizontal="right" vertical="center" wrapText="1"/>
    </xf>
    <xf numFmtId="0" fontId="18" fillId="2" borderId="104"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0" xfId="0" applyFont="1" applyFill="1" applyAlignment="1">
      <alignment horizontal="center" vertical="center" wrapText="1"/>
    </xf>
    <xf numFmtId="0" fontId="6" fillId="2" borderId="104" xfId="1" applyFont="1" applyFill="1" applyBorder="1" applyAlignment="1">
      <alignment horizontal="left" vertical="center" wrapText="1"/>
    </xf>
    <xf numFmtId="0" fontId="6" fillId="2" borderId="104" xfId="1" applyFont="1" applyFill="1" applyBorder="1" applyAlignment="1">
      <alignment horizontal="center" vertical="center" wrapText="1"/>
    </xf>
    <xf numFmtId="0" fontId="22" fillId="2" borderId="104" xfId="0" applyFont="1" applyFill="1" applyBorder="1" applyAlignment="1">
      <alignment horizontal="left" vertical="center" wrapText="1"/>
    </xf>
    <xf numFmtId="0" fontId="6" fillId="2" borderId="100" xfId="1" applyFont="1" applyFill="1" applyBorder="1" applyAlignment="1">
      <alignment horizontal="center" vertical="center" wrapText="1"/>
    </xf>
    <xf numFmtId="0" fontId="13" fillId="2" borderId="104" xfId="0" applyFont="1" applyFill="1" applyBorder="1" applyAlignment="1">
      <alignment horizontal="left" vertical="center" wrapText="1"/>
    </xf>
    <xf numFmtId="0" fontId="13" fillId="2" borderId="104" xfId="0" applyFont="1" applyFill="1" applyBorder="1" applyAlignment="1">
      <alignment horizontal="center" vertical="center" wrapText="1"/>
    </xf>
    <xf numFmtId="0" fontId="13" fillId="2" borderId="100" xfId="0" applyFont="1" applyFill="1" applyBorder="1" applyAlignment="1">
      <alignment horizontal="left" vertical="center" wrapText="1"/>
    </xf>
    <xf numFmtId="0" fontId="17" fillId="2" borderId="104" xfId="0" applyFont="1" applyFill="1" applyBorder="1" applyAlignment="1">
      <alignment horizontal="left" vertical="center" wrapText="1"/>
    </xf>
    <xf numFmtId="0" fontId="2" fillId="2" borderId="100" xfId="19" applyFont="1" applyFill="1" applyBorder="1" applyAlignment="1">
      <alignment horizontal="left" vertical="center" wrapText="1"/>
    </xf>
    <xf numFmtId="0" fontId="2" fillId="0" borderId="104" xfId="21" applyFont="1" applyBorder="1" applyAlignment="1">
      <alignment horizontal="left" vertical="center" wrapText="1"/>
    </xf>
    <xf numFmtId="0" fontId="18" fillId="0" borderId="104" xfId="0" applyFont="1" applyBorder="1" applyAlignment="1" applyProtection="1">
      <alignment horizontal="left" vertical="center" wrapText="1"/>
      <protection locked="0"/>
    </xf>
    <xf numFmtId="0" fontId="2" fillId="0" borderId="104" xfId="31" applyFont="1" applyBorder="1" applyAlignment="1" applyProtection="1">
      <alignment horizontal="left" vertical="center" wrapText="1"/>
      <protection locked="0"/>
    </xf>
    <xf numFmtId="0" fontId="18" fillId="0" borderId="104" xfId="0" applyFont="1" applyBorder="1" applyAlignment="1" applyProtection="1">
      <alignment horizontal="center" vertical="center" wrapText="1"/>
      <protection locked="0"/>
    </xf>
    <xf numFmtId="3" fontId="2" fillId="0" borderId="110" xfId="1" applyNumberFormat="1" applyFont="1" applyBorder="1" applyAlignment="1">
      <alignment horizontal="center" vertical="center" wrapText="1"/>
    </xf>
    <xf numFmtId="0" fontId="2" fillId="0" borderId="110" xfId="1" applyFont="1" applyBorder="1" applyAlignment="1">
      <alignment horizontal="right" vertical="center" wrapText="1"/>
    </xf>
    <xf numFmtId="0" fontId="2" fillId="0" borderId="106" xfId="1" applyFont="1" applyBorder="1" applyAlignment="1">
      <alignment horizontal="right" vertical="center" wrapText="1"/>
    </xf>
    <xf numFmtId="0" fontId="13" fillId="0" borderId="104" xfId="0" applyFont="1" applyBorder="1" applyAlignment="1" applyProtection="1">
      <alignment horizontal="center" vertical="center" wrapText="1"/>
      <protection locked="0"/>
    </xf>
    <xf numFmtId="3" fontId="2" fillId="0" borderId="101" xfId="1" applyNumberFormat="1" applyFont="1" applyBorder="1" applyAlignment="1">
      <alignment horizontal="center" vertical="center" wrapText="1"/>
    </xf>
    <xf numFmtId="0" fontId="2" fillId="0" borderId="101" xfId="1" applyFont="1" applyBorder="1" applyAlignment="1">
      <alignment horizontal="right" vertical="center" wrapText="1"/>
    </xf>
    <xf numFmtId="0" fontId="6" fillId="0" borderId="103" xfId="1" applyFont="1" applyBorder="1" applyAlignment="1">
      <alignment horizontal="left" vertical="center" wrapText="1"/>
    </xf>
    <xf numFmtId="0" fontId="6" fillId="0" borderId="104" xfId="1" applyFont="1" applyBorder="1" applyAlignment="1">
      <alignment horizontal="left" vertical="center" wrapText="1"/>
    </xf>
    <xf numFmtId="0" fontId="6" fillId="0" borderId="104" xfId="1" applyFont="1" applyBorder="1" applyAlignment="1">
      <alignment horizontal="center" vertical="center" wrapText="1"/>
    </xf>
    <xf numFmtId="0" fontId="3" fillId="0" borderId="103" xfId="1" applyFont="1" applyBorder="1" applyAlignment="1">
      <alignment horizontal="left" vertical="center" wrapText="1"/>
    </xf>
    <xf numFmtId="0" fontId="3" fillId="0" borderId="104" xfId="1" applyFont="1" applyBorder="1" applyAlignment="1">
      <alignment horizontal="center" vertical="center" wrapText="1"/>
    </xf>
    <xf numFmtId="0" fontId="2" fillId="0" borderId="104" xfId="19" applyFont="1" applyBorder="1" applyAlignment="1">
      <alignment horizontal="left" vertical="center" wrapText="1"/>
    </xf>
    <xf numFmtId="0" fontId="58" fillId="0" borderId="104" xfId="0" applyFont="1" applyBorder="1" applyAlignment="1">
      <alignment horizontal="center" vertical="center" wrapText="1"/>
    </xf>
    <xf numFmtId="10" fontId="1" fillId="0" borderId="104" xfId="1" applyNumberFormat="1" applyBorder="1" applyAlignment="1">
      <alignment horizontal="right" vertical="center" wrapText="1"/>
    </xf>
    <xf numFmtId="3" fontId="2" fillId="0" borderId="0" xfId="0" applyNumberFormat="1" applyFont="1" applyAlignment="1">
      <alignment horizontal="center" vertical="center" wrapText="1"/>
    </xf>
    <xf numFmtId="3" fontId="2" fillId="0" borderId="0" xfId="1" applyNumberFormat="1" applyFont="1" applyAlignment="1">
      <alignment horizontal="center" vertical="center" wrapText="1"/>
    </xf>
    <xf numFmtId="3" fontId="20" fillId="0" borderId="0" xfId="1" applyNumberFormat="1" applyFont="1" applyAlignment="1">
      <alignment horizontal="center" vertical="center" wrapText="1"/>
    </xf>
    <xf numFmtId="3" fontId="27" fillId="0" borderId="113" xfId="0" applyNumberFormat="1" applyFont="1" applyBorder="1" applyAlignment="1">
      <alignment horizontal="center" wrapText="1"/>
    </xf>
    <xf numFmtId="4" fontId="27" fillId="0" borderId="114" xfId="0" applyNumberFormat="1" applyFont="1" applyBorder="1" applyAlignment="1">
      <alignment horizontal="right" wrapText="1"/>
    </xf>
    <xf numFmtId="3" fontId="27" fillId="0" borderId="0" xfId="0" applyNumberFormat="1" applyFont="1" applyAlignment="1">
      <alignment horizontal="center" wrapText="1"/>
    </xf>
    <xf numFmtId="4" fontId="27" fillId="0" borderId="115" xfId="0" applyNumberFormat="1" applyFont="1" applyBorder="1" applyAlignment="1">
      <alignment horizontal="center" wrapText="1"/>
    </xf>
    <xf numFmtId="3" fontId="27" fillId="0" borderId="78" xfId="0" applyNumberFormat="1" applyFont="1" applyBorder="1" applyAlignment="1">
      <alignment horizontal="center" wrapText="1"/>
    </xf>
    <xf numFmtId="3" fontId="2" fillId="0" borderId="116" xfId="0" applyNumberFormat="1" applyFont="1" applyBorder="1" applyAlignment="1">
      <alignment horizontal="center" wrapText="1"/>
    </xf>
    <xf numFmtId="4" fontId="2" fillId="0" borderId="117" xfId="0" applyNumberFormat="1" applyFont="1" applyBorder="1" applyAlignment="1">
      <alignment horizontal="right" wrapText="1"/>
    </xf>
    <xf numFmtId="0" fontId="3" fillId="0" borderId="116" xfId="0" applyFont="1" applyBorder="1" applyAlignment="1">
      <alignment horizontal="center" wrapText="1"/>
    </xf>
    <xf numFmtId="0" fontId="39" fillId="0" borderId="117" xfId="0" applyFont="1" applyBorder="1" applyAlignment="1">
      <alignment wrapText="1"/>
    </xf>
    <xf numFmtId="4" fontId="3" fillId="0" borderId="117" xfId="0" applyNumberFormat="1" applyFont="1" applyBorder="1" applyAlignment="1">
      <alignment horizontal="right" wrapText="1"/>
    </xf>
    <xf numFmtId="3" fontId="3" fillId="0" borderId="116" xfId="0" applyNumberFormat="1" applyFont="1" applyBorder="1" applyAlignment="1">
      <alignment horizontal="center" wrapText="1"/>
    </xf>
    <xf numFmtId="4" fontId="3" fillId="0" borderId="116" xfId="0" applyNumberFormat="1" applyFont="1" applyBorder="1" applyAlignment="1">
      <alignment horizontal="right" wrapText="1"/>
    </xf>
    <xf numFmtId="0" fontId="2" fillId="0" borderId="116" xfId="0" applyFont="1" applyBorder="1" applyAlignment="1">
      <alignment horizontal="right" wrapText="1"/>
    </xf>
    <xf numFmtId="3" fontId="2" fillId="0" borderId="0" xfId="0" applyNumberFormat="1" applyFont="1" applyAlignment="1">
      <alignment horizontal="center" wrapText="1"/>
    </xf>
    <xf numFmtId="3" fontId="3" fillId="0" borderId="0" xfId="0" applyNumberFormat="1" applyFont="1" applyAlignment="1">
      <alignment horizontal="center" wrapText="1"/>
    </xf>
    <xf numFmtId="3" fontId="3" fillId="0" borderId="0" xfId="0" applyNumberFormat="1" applyFont="1" applyAlignment="1">
      <alignment horizontal="right" wrapText="1"/>
    </xf>
    <xf numFmtId="3" fontId="2" fillId="0" borderId="0" xfId="4" applyFont="1" applyBorder="1" applyAlignment="1" applyProtection="1">
      <alignment horizontal="center" wrapText="1"/>
    </xf>
    <xf numFmtId="3" fontId="2" fillId="0" borderId="0" xfId="0" applyNumberFormat="1" applyFont="1" applyAlignment="1" applyProtection="1">
      <alignment horizontal="center" wrapText="1"/>
      <protection locked="0"/>
    </xf>
    <xf numFmtId="3" fontId="2" fillId="0" borderId="0" xfId="4" applyFont="1" applyBorder="1" applyAlignment="1" applyProtection="1">
      <alignment horizontal="center" wrapText="1"/>
      <protection locked="0"/>
    </xf>
  </cellXfs>
  <cellStyles count="44">
    <cellStyle name="Comma" xfId="37" builtinId="3"/>
    <cellStyle name="Comma 2" xfId="2" xr:uid="{00000000-0005-0000-0000-000000000000}"/>
    <cellStyle name="Comma 3" xfId="3" xr:uid="{00000000-0005-0000-0000-000001000000}"/>
    <cellStyle name="Comma0" xfId="4" xr:uid="{00000000-0005-0000-0000-000002000000}"/>
    <cellStyle name="Comma0 10" xfId="5" xr:uid="{00000000-0005-0000-0000-000003000000}"/>
    <cellStyle name="Comma0 19" xfId="6" xr:uid="{00000000-0005-0000-0000-000004000000}"/>
    <cellStyle name="Comma0 27" xfId="7" xr:uid="{00000000-0005-0000-0000-000005000000}"/>
    <cellStyle name="Comma1" xfId="8" xr:uid="{00000000-0005-0000-0000-000006000000}"/>
    <cellStyle name="Comma2" xfId="9" xr:uid="{00000000-0005-0000-0000-000007000000}"/>
    <cellStyle name="Comma3" xfId="10" xr:uid="{00000000-0005-0000-0000-000008000000}"/>
    <cellStyle name="Currency 2" xfId="11" xr:uid="{00000000-0005-0000-0000-000009000000}"/>
    <cellStyle name="Currency 28" xfId="12" xr:uid="{00000000-0005-0000-0000-00000A000000}"/>
    <cellStyle name="Currency 3" xfId="13" xr:uid="{00000000-0005-0000-0000-00000B000000}"/>
    <cellStyle name="Currency 4" xfId="41" xr:uid="{326140D5-5E77-4B09-B7A4-5DA1974D3C8D}"/>
    <cellStyle name="Date" xfId="14" xr:uid="{00000000-0005-0000-0000-00000C000000}"/>
    <cellStyle name="Fixed" xfId="15" xr:uid="{00000000-0005-0000-0000-00000D000000}"/>
    <cellStyle name="HEADING1" xfId="16" xr:uid="{00000000-0005-0000-0000-00000E000000}"/>
    <cellStyle name="HEADING2" xfId="17" xr:uid="{00000000-0005-0000-0000-00000F000000}"/>
    <cellStyle name="Normal" xfId="0" builtinId="0"/>
    <cellStyle name="Normal 16" xfId="19" xr:uid="{00000000-0005-0000-0000-000011000000}"/>
    <cellStyle name="Normal 19" xfId="20" xr:uid="{00000000-0005-0000-0000-000012000000}"/>
    <cellStyle name="Normal 2" xfId="1" xr:uid="{00000000-0005-0000-0000-000013000000}"/>
    <cellStyle name="Normal 2 2" xfId="36" xr:uid="{00000000-0005-0000-0000-000014000000}"/>
    <cellStyle name="Normal 2 3" xfId="43" xr:uid="{A183DC52-2EC0-4C56-871F-005397A5704F}"/>
    <cellStyle name="Normal 2_List of RRM Items - July 2016 " xfId="33" xr:uid="{00000000-0005-0000-0000-000015000000}"/>
    <cellStyle name="Normal 20" xfId="21" xr:uid="{00000000-0005-0000-0000-000016000000}"/>
    <cellStyle name="Normal 21" xfId="22" xr:uid="{00000000-0005-0000-0000-000017000000}"/>
    <cellStyle name="Normal 26" xfId="23" xr:uid="{00000000-0005-0000-0000-000018000000}"/>
    <cellStyle name="Normal 27" xfId="24" xr:uid="{00000000-0005-0000-0000-000019000000}"/>
    <cellStyle name="Normal 28" xfId="25" xr:uid="{00000000-0005-0000-0000-00001A000000}"/>
    <cellStyle name="Normal 29" xfId="26" xr:uid="{00000000-0005-0000-0000-00001B000000}"/>
    <cellStyle name="Normal 3" xfId="27" xr:uid="{00000000-0005-0000-0000-00001C000000}"/>
    <cellStyle name="Normal 7 2" xfId="28" xr:uid="{00000000-0005-0000-0000-00001D000000}"/>
    <cellStyle name="Normal_Final List of RRM Items " xfId="18" xr:uid="{00000000-0005-0000-0000-00001E000000}"/>
    <cellStyle name="Normal_Final List of RRM Items  2" xfId="39" xr:uid="{F18E5F7D-96A9-4831-92EF-EE71CB343FC5}"/>
    <cellStyle name="Normal_Final List of RRM Items _1" xfId="31" xr:uid="{00000000-0005-0000-0000-00001F000000}"/>
    <cellStyle name="Normal_List of RRM Items - July 2016 " xfId="32" xr:uid="{00000000-0005-0000-0000-000020000000}"/>
    <cellStyle name="Normal_List of RRM Items - July 2016  2" xfId="40" xr:uid="{C2C24963-FD70-4456-B738-14B518B88236}"/>
    <cellStyle name="Normal_List of RRM Items - July 2016 _1" xfId="35" xr:uid="{00000000-0005-0000-0000-000021000000}"/>
    <cellStyle name="or" xfId="29" xr:uid="{00000000-0005-0000-0000-000022000000}"/>
    <cellStyle name="Percent" xfId="38" builtinId="5"/>
    <cellStyle name="Percent 2" xfId="30" xr:uid="{00000000-0005-0000-0000-000023000000}"/>
    <cellStyle name="Percent 3" xfId="42" xr:uid="{05E6E735-5C06-4C16-8846-861BF729A7E2}"/>
    <cellStyle name="Total 2" xfId="34" xr:uid="{00000000-0005-0000-0000-000024000000}"/>
  </cellStyles>
  <dxfs count="376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99"/>
      <color rgb="FFFF9900"/>
      <color rgb="FFFFCCFF"/>
      <color rgb="FFCCECFF"/>
      <color rgb="FF990099"/>
      <color rgb="FFCCCCFF"/>
      <color rgb="FFFF33CC"/>
      <color rgb="FFCCFF99"/>
      <color rgb="FFB2B2B2"/>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lippertm\lippertm.NRA\RRM%20Panels\RRM%20Pricing%20Schedule%20-%20Limpopo%20Province.xlsx" TargetMode="External"/><Relationship Id="rId1" Type="http://schemas.openxmlformats.org/officeDocument/2006/relationships/externalLinkPath" Target="RRM%20Pricing%20Schedule%20-%20Limpopo%20Provinc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lippertm\lippertm.NRA\RRM%20Panels\RRM%20Pricing%20Schedule%20-%20Mpumalanga%20Province.xlsx" TargetMode="External"/><Relationship Id="rId1" Type="http://schemas.openxmlformats.org/officeDocument/2006/relationships/externalLinkPath" Target="RRM%20Pricing%20Schedule%20-%20Mpumalanga%20Province.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lippertm\lippertm.NRA\RRM%20Panels\RRM%20Pricing%20Schedule%20-%20Northwest%20Province.xlsx" TargetMode="External"/><Relationship Id="rId1" Type="http://schemas.openxmlformats.org/officeDocument/2006/relationships/externalLinkPath" Target="RRM%20Pricing%20Schedule%20-%20Northwest%20Provi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X.002-188-2023"/>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X.002-188-2023"/>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X.002-188-2023"/>
    </sheetNames>
    <sheetDataSet>
      <sheetData sheetId="0"/>
    </sheetDataSet>
  </externalBook>
</externalLink>
</file>

<file path=xl/persons/person.xml><?xml version="1.0" encoding="utf-8"?>
<personList xmlns="http://schemas.microsoft.com/office/spreadsheetml/2018/threadedcomments" xmlns:x="http://schemas.openxmlformats.org/spreadsheetml/2006/main">
  <person displayName="Ntsika N. Mhlanga" id="{517876DA-7847-4391-8D8D-DA259F1EFC5B}" userId="S::ntsika@zimile.co.za::209d868f-fb7b-4e5d-bf6c-620c86b7180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2486" dT="2023-02-15T11:24:16.07" personId="{517876DA-7847-4391-8D8D-DA259F1EFC5B}" id="{D7CC8DE9-EF0A-4E34-BDC1-F4B0576A1A6F}">
    <text xml:space="preserve">COUNT FOR 60 MONTHS </text>
  </threadedComment>
</ThreadedComments>
</file>

<file path=xl/threadedComments/threadedComment2.xml><?xml version="1.0" encoding="utf-8"?>
<ThreadedComments xmlns="http://schemas.microsoft.com/office/spreadsheetml/2018/threadedcomments" xmlns:x="http://schemas.openxmlformats.org/spreadsheetml/2006/main">
  <threadedComment ref="G2486" dT="2023-02-15T11:24:16.07" personId="{517876DA-7847-4391-8D8D-DA259F1EFC5B}" id="{2CC70310-DAE9-4492-BD85-E3C82E9312FA}">
    <text xml:space="preserve">COUNT FOR 60 MONTHS </text>
  </threadedComment>
</ThreadedComments>
</file>

<file path=xl/threadedComments/threadedComment3.xml><?xml version="1.0" encoding="utf-8"?>
<ThreadedComments xmlns="http://schemas.microsoft.com/office/spreadsheetml/2018/threadedcomments" xmlns:x="http://schemas.openxmlformats.org/spreadsheetml/2006/main">
  <threadedComment ref="G2486" dT="2023-02-15T11:24:16.07" personId="{517876DA-7847-4391-8D8D-DA259F1EFC5B}" id="{96912C50-D9AD-43F1-862F-1D52E020F2C6}">
    <text xml:space="preserve">COUNT FOR 60 MONTHS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3BC95-35B5-4EBF-B364-411C5160C265}">
  <dimension ref="A1:CW4573"/>
  <sheetViews>
    <sheetView tabSelected="1" view="pageBreakPreview" zoomScale="98" zoomScaleNormal="90" zoomScaleSheetLayoutView="98" zoomScalePageLayoutView="68" workbookViewId="0">
      <selection activeCell="E6" sqref="E6"/>
    </sheetView>
  </sheetViews>
  <sheetFormatPr defaultRowHeight="14.4" x14ac:dyDescent="0.3"/>
  <cols>
    <col min="1" max="1" width="15.77734375" style="403" customWidth="1"/>
    <col min="2" max="2" width="100.77734375" style="403" customWidth="1"/>
    <col min="3" max="4" width="15.77734375" style="404" customWidth="1"/>
    <col min="5" max="6" width="20.77734375" style="416" customWidth="1"/>
    <col min="7" max="7" width="19.6640625" customWidth="1"/>
    <col min="8" max="8" width="39" customWidth="1"/>
    <col min="9" max="9" width="75.21875" bestFit="1" customWidth="1"/>
  </cols>
  <sheetData>
    <row r="1" spans="1:7" ht="15" customHeight="1" x14ac:dyDescent="0.3">
      <c r="A1" s="754" t="s">
        <v>4136</v>
      </c>
      <c r="B1" s="754"/>
      <c r="C1" s="461"/>
      <c r="D1" s="461"/>
      <c r="E1" s="466"/>
      <c r="F1" s="466"/>
    </row>
    <row r="2" spans="1:7" ht="15" customHeight="1" thickBot="1" x14ac:dyDescent="0.35">
      <c r="A2" s="754" t="s">
        <v>4137</v>
      </c>
      <c r="B2" s="754"/>
      <c r="C2" s="461"/>
      <c r="D2" s="461"/>
      <c r="E2" s="466"/>
      <c r="F2" s="466"/>
    </row>
    <row r="3" spans="1:7" s="443" customFormat="1" ht="25.05" customHeight="1" thickBot="1" x14ac:dyDescent="0.35">
      <c r="A3" s="563" t="s">
        <v>4111</v>
      </c>
      <c r="B3" s="445" t="s">
        <v>4035</v>
      </c>
      <c r="C3" s="445" t="s">
        <v>4112</v>
      </c>
      <c r="D3" s="446" t="s">
        <v>4113</v>
      </c>
      <c r="E3" s="446" t="s">
        <v>4114</v>
      </c>
      <c r="F3" s="447" t="s">
        <v>4036</v>
      </c>
    </row>
    <row r="4" spans="1:7" s="444" customFormat="1" ht="25.05" customHeight="1" x14ac:dyDescent="0.3">
      <c r="A4" s="774" t="s">
        <v>4</v>
      </c>
      <c r="B4" s="775"/>
      <c r="C4" s="775"/>
      <c r="D4" s="776"/>
      <c r="E4" s="776"/>
      <c r="F4" s="777"/>
    </row>
    <row r="5" spans="1:7" ht="14.4" customHeight="1" x14ac:dyDescent="0.3">
      <c r="A5" s="372" t="s">
        <v>5</v>
      </c>
      <c r="B5" s="235" t="s">
        <v>6</v>
      </c>
      <c r="C5" s="379"/>
      <c r="D5" s="391"/>
      <c r="E5" s="392"/>
      <c r="F5" s="397"/>
    </row>
    <row r="6" spans="1:7" ht="14.4" customHeight="1" x14ac:dyDescent="0.3">
      <c r="A6" s="372" t="s">
        <v>7</v>
      </c>
      <c r="B6" s="201" t="s">
        <v>8</v>
      </c>
      <c r="C6" s="379" t="s">
        <v>9</v>
      </c>
      <c r="D6" s="417">
        <v>10</v>
      </c>
      <c r="E6" s="856"/>
      <c r="F6" s="419" t="str">
        <f>IF((D6*E6)&gt;0,(D6*E6),"")</f>
        <v/>
      </c>
    </row>
    <row r="7" spans="1:7" ht="14.4" customHeight="1" x14ac:dyDescent="0.3">
      <c r="A7" s="372" t="s">
        <v>10</v>
      </c>
      <c r="B7" s="201" t="s">
        <v>11</v>
      </c>
      <c r="C7" s="379" t="s">
        <v>9</v>
      </c>
      <c r="D7" s="420">
        <v>30</v>
      </c>
      <c r="E7" s="856"/>
      <c r="F7" s="419" t="str">
        <f t="shared" ref="F7:F40" si="0">IF((D7*E7)&gt;0,(D7*E7),"")</f>
        <v/>
      </c>
    </row>
    <row r="8" spans="1:7" ht="14.4" customHeight="1" x14ac:dyDescent="0.3">
      <c r="A8" s="372" t="s">
        <v>22</v>
      </c>
      <c r="B8" s="235" t="s">
        <v>23</v>
      </c>
      <c r="C8" s="379"/>
      <c r="D8" s="420"/>
      <c r="E8" s="418"/>
      <c r="F8" s="419" t="str">
        <f t="shared" si="0"/>
        <v/>
      </c>
    </row>
    <row r="9" spans="1:7" ht="14.4" customHeight="1" x14ac:dyDescent="0.3">
      <c r="A9" s="372" t="s">
        <v>24</v>
      </c>
      <c r="B9" s="201" t="s">
        <v>3828</v>
      </c>
      <c r="C9" s="379" t="s">
        <v>16</v>
      </c>
      <c r="D9" s="420">
        <v>1</v>
      </c>
      <c r="E9" s="418">
        <v>200000</v>
      </c>
      <c r="F9" s="419">
        <f t="shared" si="0"/>
        <v>200000</v>
      </c>
    </row>
    <row r="10" spans="1:7" ht="14.4" customHeight="1" x14ac:dyDescent="0.3">
      <c r="A10" s="372" t="s">
        <v>28</v>
      </c>
      <c r="B10" s="201" t="s">
        <v>3920</v>
      </c>
      <c r="C10" s="379" t="s">
        <v>21</v>
      </c>
      <c r="D10" s="421">
        <f>F9</f>
        <v>200000</v>
      </c>
      <c r="E10" s="855"/>
      <c r="F10" s="419" t="str">
        <f t="shared" si="0"/>
        <v/>
      </c>
    </row>
    <row r="11" spans="1:7" ht="14.4" customHeight="1" x14ac:dyDescent="0.3">
      <c r="A11" s="372" t="s">
        <v>3921</v>
      </c>
      <c r="B11" s="235" t="s">
        <v>3962</v>
      </c>
      <c r="C11" s="379"/>
      <c r="D11" s="420"/>
      <c r="E11" s="418"/>
      <c r="F11" s="419" t="str">
        <f t="shared" si="0"/>
        <v/>
      </c>
      <c r="G11" s="564"/>
    </row>
    <row r="12" spans="1:7" ht="14.4" customHeight="1" x14ac:dyDescent="0.3">
      <c r="A12" s="372" t="s">
        <v>3922</v>
      </c>
      <c r="B12" s="201" t="s">
        <v>3963</v>
      </c>
      <c r="C12" s="379" t="s">
        <v>16</v>
      </c>
      <c r="D12" s="420">
        <v>1</v>
      </c>
      <c r="E12" s="418">
        <v>200000</v>
      </c>
      <c r="F12" s="419">
        <f t="shared" si="0"/>
        <v>200000</v>
      </c>
    </row>
    <row r="13" spans="1:7" ht="14.4" customHeight="1" x14ac:dyDescent="0.3">
      <c r="A13" s="372" t="s">
        <v>3923</v>
      </c>
      <c r="B13" s="380" t="s">
        <v>3964</v>
      </c>
      <c r="C13" s="379" t="s">
        <v>21</v>
      </c>
      <c r="D13" s="421">
        <f>F12</f>
        <v>200000</v>
      </c>
      <c r="E13" s="855"/>
      <c r="F13" s="419" t="str">
        <f t="shared" si="0"/>
        <v/>
      </c>
    </row>
    <row r="14" spans="1:7" ht="14.4" customHeight="1" x14ac:dyDescent="0.3">
      <c r="A14" s="372" t="s">
        <v>30</v>
      </c>
      <c r="B14" s="235" t="s">
        <v>3960</v>
      </c>
      <c r="C14" s="379"/>
      <c r="D14" s="420"/>
      <c r="E14" s="418"/>
      <c r="F14" s="419" t="str">
        <f t="shared" si="0"/>
        <v/>
      </c>
    </row>
    <row r="15" spans="1:7" ht="14.4" customHeight="1" x14ac:dyDescent="0.3">
      <c r="A15" s="372" t="s">
        <v>3976</v>
      </c>
      <c r="B15" s="201" t="s">
        <v>3961</v>
      </c>
      <c r="C15" s="379" t="s">
        <v>16</v>
      </c>
      <c r="D15" s="420">
        <v>1</v>
      </c>
      <c r="E15" s="418">
        <v>500000</v>
      </c>
      <c r="F15" s="419">
        <f t="shared" si="0"/>
        <v>500000</v>
      </c>
    </row>
    <row r="16" spans="1:7" ht="14.4" customHeight="1" x14ac:dyDescent="0.3">
      <c r="A16" s="372" t="s">
        <v>36</v>
      </c>
      <c r="B16" s="380" t="s">
        <v>4031</v>
      </c>
      <c r="C16" s="379" t="s">
        <v>21</v>
      </c>
      <c r="D16" s="421">
        <f>F15</f>
        <v>500000</v>
      </c>
      <c r="E16" s="855"/>
      <c r="F16" s="419" t="str">
        <f t="shared" si="0"/>
        <v/>
      </c>
    </row>
    <row r="17" spans="1:6" ht="14.4" customHeight="1" x14ac:dyDescent="0.3">
      <c r="A17" s="372" t="s">
        <v>38</v>
      </c>
      <c r="B17" s="381" t="s">
        <v>3972</v>
      </c>
      <c r="C17" s="379"/>
      <c r="D17" s="420"/>
      <c r="E17" s="418"/>
      <c r="F17" s="419" t="str">
        <f t="shared" si="0"/>
        <v/>
      </c>
    </row>
    <row r="18" spans="1:6" ht="14.4" customHeight="1" x14ac:dyDescent="0.3">
      <c r="A18" s="372" t="s">
        <v>40</v>
      </c>
      <c r="B18" s="221" t="s">
        <v>3975</v>
      </c>
      <c r="C18" s="379"/>
      <c r="D18" s="420"/>
      <c r="E18" s="418"/>
      <c r="F18" s="419" t="str">
        <f t="shared" si="0"/>
        <v/>
      </c>
    </row>
    <row r="19" spans="1:6" ht="14.4" customHeight="1" x14ac:dyDescent="0.3">
      <c r="A19" s="372" t="s">
        <v>42</v>
      </c>
      <c r="B19" s="221" t="s">
        <v>3973</v>
      </c>
      <c r="C19" s="379" t="s">
        <v>3971</v>
      </c>
      <c r="D19" s="420">
        <v>1</v>
      </c>
      <c r="E19" s="418">
        <v>500000</v>
      </c>
      <c r="F19" s="419">
        <f t="shared" si="0"/>
        <v>500000</v>
      </c>
    </row>
    <row r="20" spans="1:6" ht="14.4" customHeight="1" x14ac:dyDescent="0.3">
      <c r="A20" s="372" t="s">
        <v>3977</v>
      </c>
      <c r="B20" s="380" t="s">
        <v>3974</v>
      </c>
      <c r="C20" s="379" t="s">
        <v>3971</v>
      </c>
      <c r="D20" s="420">
        <v>1</v>
      </c>
      <c r="E20" s="418">
        <v>200000</v>
      </c>
      <c r="F20" s="419">
        <f t="shared" si="0"/>
        <v>200000</v>
      </c>
    </row>
    <row r="21" spans="1:6" ht="14.4" customHeight="1" x14ac:dyDescent="0.3">
      <c r="A21" s="372" t="s">
        <v>3978</v>
      </c>
      <c r="B21" s="221" t="s">
        <v>4032</v>
      </c>
      <c r="C21" s="379" t="s">
        <v>21</v>
      </c>
      <c r="D21" s="421">
        <f>F19+F20+F22+F23</f>
        <v>1900000</v>
      </c>
      <c r="E21" s="855"/>
      <c r="F21" s="419" t="str">
        <f t="shared" si="0"/>
        <v/>
      </c>
    </row>
    <row r="22" spans="1:6" ht="14.4" customHeight="1" x14ac:dyDescent="0.3">
      <c r="A22" s="372" t="s">
        <v>44</v>
      </c>
      <c r="B22" s="221" t="s">
        <v>2861</v>
      </c>
      <c r="C22" s="382" t="s">
        <v>16</v>
      </c>
      <c r="D22" s="420">
        <v>1</v>
      </c>
      <c r="E22" s="418">
        <v>1000000</v>
      </c>
      <c r="F22" s="419">
        <f t="shared" si="0"/>
        <v>1000000</v>
      </c>
    </row>
    <row r="23" spans="1:6" ht="14.4" customHeight="1" x14ac:dyDescent="0.3">
      <c r="A23" s="372" t="s">
        <v>3924</v>
      </c>
      <c r="B23" s="221" t="s">
        <v>53</v>
      </c>
      <c r="C23" s="382" t="s">
        <v>16</v>
      </c>
      <c r="D23" s="420">
        <v>1</v>
      </c>
      <c r="E23" s="418">
        <v>200000</v>
      </c>
      <c r="F23" s="419">
        <f t="shared" si="0"/>
        <v>200000</v>
      </c>
    </row>
    <row r="24" spans="1:6" ht="14.4" customHeight="1" x14ac:dyDescent="0.3">
      <c r="A24" s="372" t="s">
        <v>60</v>
      </c>
      <c r="B24" s="272" t="s">
        <v>61</v>
      </c>
      <c r="C24" s="382"/>
      <c r="D24" s="420"/>
      <c r="E24" s="418"/>
      <c r="F24" s="419" t="str">
        <f t="shared" si="0"/>
        <v/>
      </c>
    </row>
    <row r="25" spans="1:6" ht="14.4" customHeight="1" x14ac:dyDescent="0.3">
      <c r="A25" s="372" t="s">
        <v>62</v>
      </c>
      <c r="B25" s="214" t="s">
        <v>63</v>
      </c>
      <c r="C25" s="379" t="s">
        <v>64</v>
      </c>
      <c r="D25" s="420">
        <v>60</v>
      </c>
      <c r="E25" s="856"/>
      <c r="F25" s="419" t="str">
        <f t="shared" si="0"/>
        <v/>
      </c>
    </row>
    <row r="26" spans="1:6" ht="14.4" customHeight="1" x14ac:dyDescent="0.3">
      <c r="A26" s="372" t="s">
        <v>65</v>
      </c>
      <c r="B26" s="214" t="s">
        <v>66</v>
      </c>
      <c r="C26" s="382" t="s">
        <v>16</v>
      </c>
      <c r="D26" s="420">
        <v>1</v>
      </c>
      <c r="E26" s="418">
        <v>900000</v>
      </c>
      <c r="F26" s="419">
        <f t="shared" si="0"/>
        <v>900000</v>
      </c>
    </row>
    <row r="27" spans="1:6" ht="14.4" customHeight="1" x14ac:dyDescent="0.3">
      <c r="A27" s="372" t="s">
        <v>67</v>
      </c>
      <c r="B27" s="214" t="s">
        <v>68</v>
      </c>
      <c r="C27" s="382" t="s">
        <v>16</v>
      </c>
      <c r="D27" s="420">
        <v>1</v>
      </c>
      <c r="E27" s="418">
        <v>220000</v>
      </c>
      <c r="F27" s="419">
        <f t="shared" si="0"/>
        <v>220000</v>
      </c>
    </row>
    <row r="28" spans="1:6" ht="14.4" customHeight="1" x14ac:dyDescent="0.3">
      <c r="A28" s="372" t="s">
        <v>69</v>
      </c>
      <c r="B28" s="214" t="s">
        <v>4138</v>
      </c>
      <c r="C28" s="382" t="s">
        <v>16</v>
      </c>
      <c r="D28" s="420">
        <v>1</v>
      </c>
      <c r="E28" s="418">
        <v>200000</v>
      </c>
      <c r="F28" s="419">
        <f t="shared" si="0"/>
        <v>200000</v>
      </c>
    </row>
    <row r="29" spans="1:6" ht="14.4" customHeight="1" x14ac:dyDescent="0.3">
      <c r="A29" s="372" t="s">
        <v>71</v>
      </c>
      <c r="B29" s="214" t="s">
        <v>4139</v>
      </c>
      <c r="C29" s="382" t="s">
        <v>16</v>
      </c>
      <c r="D29" s="420">
        <v>1</v>
      </c>
      <c r="E29" s="418">
        <v>400000</v>
      </c>
      <c r="F29" s="419">
        <f t="shared" si="0"/>
        <v>400000</v>
      </c>
    </row>
    <row r="30" spans="1:6" ht="14.4" customHeight="1" x14ac:dyDescent="0.3">
      <c r="A30" s="372" t="s">
        <v>73</v>
      </c>
      <c r="B30" s="214" t="s">
        <v>74</v>
      </c>
      <c r="C30" s="382" t="s">
        <v>21</v>
      </c>
      <c r="D30" s="421">
        <f>F26+F27+F28+F29</f>
        <v>1720000</v>
      </c>
      <c r="E30" s="855"/>
      <c r="F30" s="419" t="str">
        <f t="shared" si="0"/>
        <v/>
      </c>
    </row>
    <row r="31" spans="1:6" ht="14.4" customHeight="1" x14ac:dyDescent="0.3">
      <c r="A31" s="372" t="s">
        <v>75</v>
      </c>
      <c r="B31" s="272" t="s">
        <v>76</v>
      </c>
      <c r="C31" s="382"/>
      <c r="D31" s="420"/>
      <c r="E31" s="418"/>
      <c r="F31" s="419" t="str">
        <f t="shared" si="0"/>
        <v/>
      </c>
    </row>
    <row r="32" spans="1:6" ht="14.4" customHeight="1" x14ac:dyDescent="0.3">
      <c r="A32" s="372" t="s">
        <v>3109</v>
      </c>
      <c r="B32" s="214" t="s">
        <v>76</v>
      </c>
      <c r="C32" s="441" t="s">
        <v>16</v>
      </c>
      <c r="D32" s="420">
        <v>1</v>
      </c>
      <c r="E32" s="418">
        <v>500000</v>
      </c>
      <c r="F32" s="419">
        <f t="shared" si="0"/>
        <v>500000</v>
      </c>
    </row>
    <row r="33" spans="1:6" ht="14.4" customHeight="1" x14ac:dyDescent="0.3">
      <c r="A33" s="372" t="s">
        <v>3830</v>
      </c>
      <c r="B33" s="214" t="s">
        <v>3829</v>
      </c>
      <c r="C33" s="441" t="s">
        <v>21</v>
      </c>
      <c r="D33" s="421">
        <f>F32</f>
        <v>500000</v>
      </c>
      <c r="E33" s="855"/>
      <c r="F33" s="419" t="str">
        <f t="shared" si="0"/>
        <v/>
      </c>
    </row>
    <row r="34" spans="1:6" ht="14.4" customHeight="1" x14ac:dyDescent="0.3">
      <c r="A34" s="383" t="s">
        <v>78</v>
      </c>
      <c r="B34" s="384" t="s">
        <v>79</v>
      </c>
      <c r="C34" s="395"/>
      <c r="D34" s="424"/>
      <c r="E34" s="425"/>
      <c r="F34" s="426" t="str">
        <f t="shared" si="0"/>
        <v/>
      </c>
    </row>
    <row r="35" spans="1:6" ht="14.4" customHeight="1" x14ac:dyDescent="0.3">
      <c r="A35" s="383" t="s">
        <v>80</v>
      </c>
      <c r="B35" s="385" t="s">
        <v>81</v>
      </c>
      <c r="C35" s="395" t="s">
        <v>85</v>
      </c>
      <c r="D35" s="424">
        <v>30</v>
      </c>
      <c r="E35" s="427">
        <v>20</v>
      </c>
      <c r="F35" s="426">
        <f t="shared" si="0"/>
        <v>600</v>
      </c>
    </row>
    <row r="36" spans="1:6" ht="14.4" customHeight="1" x14ac:dyDescent="0.3">
      <c r="A36" s="383" t="s">
        <v>83</v>
      </c>
      <c r="B36" s="385" t="s">
        <v>4140</v>
      </c>
      <c r="C36" s="395" t="s">
        <v>85</v>
      </c>
      <c r="D36" s="424">
        <v>30</v>
      </c>
      <c r="E36" s="427">
        <v>20</v>
      </c>
      <c r="F36" s="426">
        <f t="shared" si="0"/>
        <v>600</v>
      </c>
    </row>
    <row r="37" spans="1:6" ht="14.4" customHeight="1" x14ac:dyDescent="0.3">
      <c r="A37" s="383" t="s">
        <v>86</v>
      </c>
      <c r="B37" s="385" t="s">
        <v>4157</v>
      </c>
      <c r="C37" s="395" t="s">
        <v>88</v>
      </c>
      <c r="D37" s="424">
        <v>7000</v>
      </c>
      <c r="E37" s="427">
        <v>20</v>
      </c>
      <c r="F37" s="426">
        <f t="shared" si="0"/>
        <v>140000</v>
      </c>
    </row>
    <row r="38" spans="1:6" ht="14.4" customHeight="1" x14ac:dyDescent="0.3">
      <c r="A38" s="383" t="s">
        <v>89</v>
      </c>
      <c r="B38" s="384" t="s">
        <v>79</v>
      </c>
      <c r="C38" s="395"/>
      <c r="D38" s="424"/>
      <c r="E38" s="428"/>
      <c r="F38" s="426"/>
    </row>
    <row r="39" spans="1:6" ht="14.4" customHeight="1" x14ac:dyDescent="0.3">
      <c r="A39" s="383" t="s">
        <v>91</v>
      </c>
      <c r="B39" s="385" t="s">
        <v>92</v>
      </c>
      <c r="C39" s="395" t="s">
        <v>4154</v>
      </c>
      <c r="D39" s="424">
        <v>1</v>
      </c>
      <c r="E39" s="427">
        <v>350000</v>
      </c>
      <c r="F39" s="426">
        <f t="shared" si="0"/>
        <v>350000</v>
      </c>
    </row>
    <row r="40" spans="1:6" ht="14.4" customHeight="1" x14ac:dyDescent="0.3">
      <c r="A40" s="383" t="s">
        <v>95</v>
      </c>
      <c r="B40" s="385" t="s">
        <v>4142</v>
      </c>
      <c r="C40" s="395" t="s">
        <v>21</v>
      </c>
      <c r="D40" s="424">
        <f>F39</f>
        <v>350000</v>
      </c>
      <c r="E40" s="855"/>
      <c r="F40" s="426" t="str">
        <f t="shared" si="0"/>
        <v/>
      </c>
    </row>
    <row r="41" spans="1:6" ht="14.4" customHeight="1" x14ac:dyDescent="0.3">
      <c r="A41" s="383"/>
      <c r="B41" s="385"/>
      <c r="C41" s="395"/>
      <c r="D41" s="424"/>
      <c r="E41" s="425"/>
      <c r="F41" s="429"/>
    </row>
    <row r="42" spans="1:6" ht="14.4" customHeight="1" x14ac:dyDescent="0.3">
      <c r="A42" s="383"/>
      <c r="B42" s="385"/>
      <c r="C42" s="395"/>
      <c r="D42" s="424"/>
      <c r="E42" s="425"/>
      <c r="F42" s="429"/>
    </row>
    <row r="43" spans="1:6" ht="14.4" customHeight="1" x14ac:dyDescent="0.3">
      <c r="A43" s="383"/>
      <c r="B43" s="385"/>
      <c r="C43" s="395"/>
      <c r="D43" s="424"/>
      <c r="E43" s="425"/>
      <c r="F43" s="429"/>
    </row>
    <row r="44" spans="1:6" ht="14.4" customHeight="1" x14ac:dyDescent="0.3">
      <c r="A44" s="383"/>
      <c r="B44" s="385"/>
      <c r="C44" s="395"/>
      <c r="D44" s="424"/>
      <c r="E44" s="425"/>
      <c r="F44" s="429"/>
    </row>
    <row r="45" spans="1:6" ht="14.4" customHeight="1" x14ac:dyDescent="0.3">
      <c r="A45" s="383"/>
      <c r="B45" s="385"/>
      <c r="C45" s="395"/>
      <c r="D45" s="424"/>
      <c r="E45" s="425"/>
      <c r="F45" s="429"/>
    </row>
    <row r="46" spans="1:6" ht="14.4" customHeight="1" x14ac:dyDescent="0.3">
      <c r="A46" s="383"/>
      <c r="B46" s="385"/>
      <c r="C46" s="395"/>
      <c r="D46" s="424"/>
      <c r="E46" s="425"/>
      <c r="F46" s="429"/>
    </row>
    <row r="47" spans="1:6" ht="14.4" customHeight="1" x14ac:dyDescent="0.3">
      <c r="A47" s="383"/>
      <c r="B47" s="385"/>
      <c r="C47" s="395"/>
      <c r="D47" s="424"/>
      <c r="E47" s="425"/>
      <c r="F47" s="429"/>
    </row>
    <row r="48" spans="1:6" ht="14.4" customHeight="1" x14ac:dyDescent="0.3">
      <c r="A48" s="383"/>
      <c r="B48" s="385"/>
      <c r="C48" s="395"/>
      <c r="D48" s="424"/>
      <c r="E48" s="425"/>
      <c r="F48" s="429"/>
    </row>
    <row r="49" spans="1:6" ht="14.4" customHeight="1" x14ac:dyDescent="0.3">
      <c r="A49" s="383"/>
      <c r="B49" s="385"/>
      <c r="C49" s="395"/>
      <c r="D49" s="424"/>
      <c r="E49" s="425"/>
      <c r="F49" s="429"/>
    </row>
    <row r="50" spans="1:6" ht="14.4" customHeight="1" x14ac:dyDescent="0.3">
      <c r="A50" s="383"/>
      <c r="B50" s="385"/>
      <c r="C50" s="395"/>
      <c r="D50" s="424"/>
      <c r="E50" s="425"/>
      <c r="F50" s="429"/>
    </row>
    <row r="51" spans="1:6" ht="14.4" customHeight="1" x14ac:dyDescent="0.3">
      <c r="A51" s="383"/>
      <c r="B51" s="385"/>
      <c r="C51" s="395"/>
      <c r="D51" s="424"/>
      <c r="E51" s="425"/>
      <c r="F51" s="429"/>
    </row>
    <row r="52" spans="1:6" ht="14.4" customHeight="1" x14ac:dyDescent="0.3">
      <c r="A52" s="383"/>
      <c r="B52" s="385"/>
      <c r="C52" s="395"/>
      <c r="D52" s="424"/>
      <c r="E52" s="425"/>
      <c r="F52" s="429"/>
    </row>
    <row r="53" spans="1:6" ht="14.4" customHeight="1" x14ac:dyDescent="0.3">
      <c r="A53" s="383"/>
      <c r="B53" s="385"/>
      <c r="C53" s="395"/>
      <c r="D53" s="424"/>
      <c r="E53" s="425"/>
      <c r="F53" s="429"/>
    </row>
    <row r="54" spans="1:6" ht="14.4" customHeight="1" x14ac:dyDescent="0.3">
      <c r="A54" s="383"/>
      <c r="B54" s="385"/>
      <c r="C54" s="395"/>
      <c r="D54" s="424"/>
      <c r="E54" s="425"/>
      <c r="F54" s="429"/>
    </row>
    <row r="55" spans="1:6" ht="14.4" customHeight="1" x14ac:dyDescent="0.3">
      <c r="A55" s="383"/>
      <c r="B55" s="385"/>
      <c r="C55" s="395"/>
      <c r="D55" s="424"/>
      <c r="E55" s="425"/>
      <c r="F55" s="429"/>
    </row>
    <row r="56" spans="1:6" ht="14.4" customHeight="1" x14ac:dyDescent="0.3">
      <c r="A56" s="383"/>
      <c r="B56" s="385"/>
      <c r="C56" s="395"/>
      <c r="D56" s="424"/>
      <c r="E56" s="425"/>
      <c r="F56" s="429"/>
    </row>
    <row r="57" spans="1:6" ht="14.4" customHeight="1" x14ac:dyDescent="0.3">
      <c r="A57" s="383"/>
      <c r="B57" s="385"/>
      <c r="C57" s="395"/>
      <c r="D57" s="424"/>
      <c r="E57" s="425"/>
      <c r="F57" s="429"/>
    </row>
    <row r="58" spans="1:6" ht="14.4" customHeight="1" x14ac:dyDescent="0.3">
      <c r="A58" s="383"/>
      <c r="B58" s="385"/>
      <c r="C58" s="395"/>
      <c r="D58" s="424"/>
      <c r="E58" s="425"/>
      <c r="F58" s="429"/>
    </row>
    <row r="59" spans="1:6" ht="14.4" customHeight="1" x14ac:dyDescent="0.3">
      <c r="A59" s="383"/>
      <c r="B59" s="385"/>
      <c r="C59" s="395"/>
      <c r="D59" s="424"/>
      <c r="E59" s="425"/>
      <c r="F59" s="429"/>
    </row>
    <row r="60" spans="1:6" ht="14.4" customHeight="1" x14ac:dyDescent="0.3">
      <c r="A60" s="383"/>
      <c r="B60" s="385"/>
      <c r="C60" s="395"/>
      <c r="D60" s="424"/>
      <c r="E60" s="425"/>
      <c r="F60" s="429"/>
    </row>
    <row r="61" spans="1:6" ht="14.4" customHeight="1" x14ac:dyDescent="0.3">
      <c r="A61" s="383"/>
      <c r="B61" s="385"/>
      <c r="C61" s="395"/>
      <c r="D61" s="424"/>
      <c r="E61" s="425"/>
      <c r="F61" s="429"/>
    </row>
    <row r="62" spans="1:6" ht="14.4" customHeight="1" x14ac:dyDescent="0.3">
      <c r="A62" s="383"/>
      <c r="B62" s="385"/>
      <c r="C62" s="395"/>
      <c r="D62" s="424"/>
      <c r="E62" s="425"/>
      <c r="F62" s="429"/>
    </row>
    <row r="63" spans="1:6" ht="14.4" customHeight="1" x14ac:dyDescent="0.3">
      <c r="A63" s="383"/>
      <c r="B63" s="385"/>
      <c r="C63" s="395"/>
      <c r="D63" s="424"/>
      <c r="E63" s="425"/>
      <c r="F63" s="429"/>
    </row>
    <row r="64" spans="1:6" ht="14.4" customHeight="1" x14ac:dyDescent="0.3">
      <c r="A64" s="383"/>
      <c r="B64" s="385"/>
      <c r="C64" s="395"/>
      <c r="D64" s="424"/>
      <c r="E64" s="425"/>
      <c r="F64" s="429"/>
    </row>
    <row r="65" spans="1:6" ht="14.4" customHeight="1" x14ac:dyDescent="0.3">
      <c r="A65" s="383"/>
      <c r="B65" s="385"/>
      <c r="C65" s="395"/>
      <c r="D65" s="424"/>
      <c r="E65" s="425"/>
      <c r="F65" s="429"/>
    </row>
    <row r="66" spans="1:6" ht="14.4" customHeight="1" x14ac:dyDescent="0.3">
      <c r="A66" s="383"/>
      <c r="B66" s="385"/>
      <c r="C66" s="395"/>
      <c r="D66" s="424"/>
      <c r="E66" s="425"/>
      <c r="F66" s="429"/>
    </row>
    <row r="67" spans="1:6" ht="14.4" customHeight="1" x14ac:dyDescent="0.3">
      <c r="A67" s="383"/>
      <c r="B67" s="385"/>
      <c r="C67" s="395"/>
      <c r="D67" s="424"/>
      <c r="E67" s="425"/>
      <c r="F67" s="429"/>
    </row>
    <row r="68" spans="1:6" ht="14.4" customHeight="1" x14ac:dyDescent="0.3">
      <c r="A68" s="383"/>
      <c r="B68" s="385"/>
      <c r="C68" s="395"/>
      <c r="D68" s="424"/>
      <c r="E68" s="425"/>
      <c r="F68" s="429"/>
    </row>
    <row r="69" spans="1:6" ht="14.4" customHeight="1" x14ac:dyDescent="0.3">
      <c r="A69" s="383"/>
      <c r="B69" s="385"/>
      <c r="C69" s="395"/>
      <c r="D69" s="424"/>
      <c r="E69" s="425"/>
      <c r="F69" s="429"/>
    </row>
    <row r="70" spans="1:6" ht="14.4" customHeight="1" x14ac:dyDescent="0.3">
      <c r="A70" s="383"/>
      <c r="B70" s="385"/>
      <c r="C70" s="395"/>
      <c r="D70" s="424"/>
      <c r="E70" s="425"/>
      <c r="F70" s="429"/>
    </row>
    <row r="71" spans="1:6" ht="14.4" customHeight="1" x14ac:dyDescent="0.3">
      <c r="A71" s="383"/>
      <c r="B71" s="385"/>
      <c r="C71" s="395"/>
      <c r="D71" s="424"/>
      <c r="E71" s="425"/>
      <c r="F71" s="429"/>
    </row>
    <row r="72" spans="1:6" ht="14.4" customHeight="1" x14ac:dyDescent="0.3">
      <c r="A72" s="383"/>
      <c r="B72" s="385"/>
      <c r="C72" s="395"/>
      <c r="D72" s="424"/>
      <c r="E72" s="425"/>
      <c r="F72" s="429"/>
    </row>
    <row r="73" spans="1:6" ht="14.4" customHeight="1" x14ac:dyDescent="0.3">
      <c r="A73" s="383"/>
      <c r="B73" s="385"/>
      <c r="C73" s="395"/>
      <c r="D73" s="424"/>
      <c r="E73" s="425"/>
      <c r="F73" s="429"/>
    </row>
    <row r="74" spans="1:6" ht="14.4" customHeight="1" x14ac:dyDescent="0.3">
      <c r="A74" s="383"/>
      <c r="B74" s="385"/>
      <c r="C74" s="395"/>
      <c r="D74" s="424"/>
      <c r="E74" s="425"/>
      <c r="F74" s="429"/>
    </row>
    <row r="75" spans="1:6" ht="14.4" customHeight="1" x14ac:dyDescent="0.3">
      <c r="A75" s="383"/>
      <c r="B75" s="385"/>
      <c r="C75" s="395"/>
      <c r="D75" s="424"/>
      <c r="E75" s="425"/>
      <c r="F75" s="429"/>
    </row>
    <row r="76" spans="1:6" ht="14.4" customHeight="1" x14ac:dyDescent="0.3">
      <c r="A76" s="383"/>
      <c r="B76" s="385"/>
      <c r="C76" s="395"/>
      <c r="D76" s="424"/>
      <c r="E76" s="425"/>
      <c r="F76" s="429"/>
    </row>
    <row r="77" spans="1:6" ht="14.4" customHeight="1" x14ac:dyDescent="0.3">
      <c r="A77" s="383"/>
      <c r="B77" s="385"/>
      <c r="C77" s="395"/>
      <c r="D77" s="424"/>
      <c r="E77" s="425"/>
      <c r="F77" s="429"/>
    </row>
    <row r="78" spans="1:6" ht="14.4" customHeight="1" x14ac:dyDescent="0.3">
      <c r="A78" s="383"/>
      <c r="B78" s="385"/>
      <c r="C78" s="395"/>
      <c r="D78" s="424"/>
      <c r="E78" s="425"/>
      <c r="F78" s="429"/>
    </row>
    <row r="79" spans="1:6" ht="14.4" customHeight="1" x14ac:dyDescent="0.3">
      <c r="A79" s="383"/>
      <c r="B79" s="385"/>
      <c r="C79" s="395"/>
      <c r="D79" s="424"/>
      <c r="E79" s="425"/>
      <c r="F79" s="429"/>
    </row>
    <row r="80" spans="1:6" ht="14.4" customHeight="1" x14ac:dyDescent="0.3">
      <c r="A80" s="383"/>
      <c r="B80" s="385"/>
      <c r="C80" s="395"/>
      <c r="D80" s="424"/>
      <c r="E80" s="425"/>
      <c r="F80" s="429"/>
    </row>
    <row r="81" spans="1:6" ht="14.4" customHeight="1" x14ac:dyDescent="0.3">
      <c r="A81" s="383"/>
      <c r="B81" s="385"/>
      <c r="C81" s="395"/>
      <c r="D81" s="424"/>
      <c r="E81" s="425"/>
      <c r="F81" s="429"/>
    </row>
    <row r="82" spans="1:6" ht="14.4" customHeight="1" x14ac:dyDescent="0.3">
      <c r="A82" s="383"/>
      <c r="B82" s="385"/>
      <c r="C82" s="395"/>
      <c r="D82" s="424"/>
      <c r="E82" s="425"/>
      <c r="F82" s="429"/>
    </row>
    <row r="83" spans="1:6" ht="14.4" customHeight="1" x14ac:dyDescent="0.3">
      <c r="A83" s="383"/>
      <c r="B83" s="385"/>
      <c r="C83" s="395"/>
      <c r="D83" s="424"/>
      <c r="E83" s="425"/>
      <c r="F83" s="429"/>
    </row>
    <row r="84" spans="1:6" ht="14.4" customHeight="1" x14ac:dyDescent="0.3">
      <c r="A84" s="383"/>
      <c r="B84" s="385"/>
      <c r="C84" s="395"/>
      <c r="D84" s="424"/>
      <c r="E84" s="425"/>
      <c r="F84" s="429"/>
    </row>
    <row r="85" spans="1:6" ht="14.4" customHeight="1" x14ac:dyDescent="0.3">
      <c r="A85" s="383"/>
      <c r="B85" s="385"/>
      <c r="C85" s="395"/>
      <c r="D85" s="424"/>
      <c r="E85" s="425"/>
      <c r="F85" s="429"/>
    </row>
    <row r="86" spans="1:6" ht="14.4" customHeight="1" x14ac:dyDescent="0.3">
      <c r="A86" s="383"/>
      <c r="B86" s="385"/>
      <c r="C86" s="395"/>
      <c r="D86" s="424"/>
      <c r="E86" s="425"/>
      <c r="F86" s="429"/>
    </row>
    <row r="87" spans="1:6" ht="14.4" customHeight="1" x14ac:dyDescent="0.3">
      <c r="A87" s="383"/>
      <c r="B87" s="385"/>
      <c r="C87" s="395"/>
      <c r="D87" s="424"/>
      <c r="E87" s="425"/>
      <c r="F87" s="429"/>
    </row>
    <row r="88" spans="1:6" ht="14.4" customHeight="1" x14ac:dyDescent="0.3">
      <c r="A88" s="383"/>
      <c r="B88" s="385"/>
      <c r="C88" s="395"/>
      <c r="D88" s="424"/>
      <c r="E88" s="425"/>
      <c r="F88" s="429"/>
    </row>
    <row r="89" spans="1:6" ht="14.4" customHeight="1" x14ac:dyDescent="0.3">
      <c r="A89" s="383"/>
      <c r="B89" s="385"/>
      <c r="C89" s="395"/>
      <c r="D89" s="424"/>
      <c r="E89" s="425"/>
      <c r="F89" s="429"/>
    </row>
    <row r="90" spans="1:6" ht="14.4" customHeight="1" x14ac:dyDescent="0.3">
      <c r="A90" s="383"/>
      <c r="B90" s="385"/>
      <c r="C90" s="395"/>
      <c r="D90" s="424"/>
      <c r="E90" s="425"/>
      <c r="F90" s="429"/>
    </row>
    <row r="91" spans="1:6" ht="14.4" customHeight="1" x14ac:dyDescent="0.3">
      <c r="A91" s="383"/>
      <c r="B91" s="385"/>
      <c r="C91" s="395"/>
      <c r="D91" s="424"/>
      <c r="E91" s="425"/>
      <c r="F91" s="429"/>
    </row>
    <row r="92" spans="1:6" ht="14.4" customHeight="1" x14ac:dyDescent="0.3">
      <c r="A92" s="383"/>
      <c r="B92" s="385"/>
      <c r="C92" s="395"/>
      <c r="D92" s="424"/>
      <c r="E92" s="425"/>
      <c r="F92" s="429"/>
    </row>
    <row r="93" spans="1:6" ht="14.4" customHeight="1" x14ac:dyDescent="0.3">
      <c r="A93" s="383"/>
      <c r="B93" s="385"/>
      <c r="C93" s="395"/>
      <c r="D93" s="424"/>
      <c r="E93" s="425"/>
      <c r="F93" s="429"/>
    </row>
    <row r="94" spans="1:6" ht="14.4" customHeight="1" x14ac:dyDescent="0.3">
      <c r="A94" s="383"/>
      <c r="B94" s="385"/>
      <c r="C94" s="395"/>
      <c r="D94" s="424"/>
      <c r="E94" s="425"/>
      <c r="F94" s="429"/>
    </row>
    <row r="95" spans="1:6" ht="14.4" customHeight="1" x14ac:dyDescent="0.3">
      <c r="A95" s="383"/>
      <c r="B95" s="385"/>
      <c r="C95" s="395"/>
      <c r="D95" s="424"/>
      <c r="E95" s="425"/>
      <c r="F95" s="429"/>
    </row>
    <row r="96" spans="1:6" ht="14.4" customHeight="1" x14ac:dyDescent="0.3">
      <c r="A96" s="383"/>
      <c r="B96" s="385"/>
      <c r="C96" s="395"/>
      <c r="D96" s="424"/>
      <c r="E96" s="425"/>
      <c r="F96" s="429"/>
    </row>
    <row r="97" spans="1:6" ht="14.4" customHeight="1" x14ac:dyDescent="0.3">
      <c r="A97" s="383"/>
      <c r="B97" s="385"/>
      <c r="C97" s="395"/>
      <c r="D97" s="424"/>
      <c r="E97" s="425"/>
      <c r="F97" s="429"/>
    </row>
    <row r="98" spans="1:6" ht="14.4" customHeight="1" x14ac:dyDescent="0.3">
      <c r="A98" s="383"/>
      <c r="B98" s="385"/>
      <c r="C98" s="395"/>
      <c r="D98" s="424"/>
      <c r="E98" s="425"/>
      <c r="F98" s="429"/>
    </row>
    <row r="99" spans="1:6" ht="14.4" customHeight="1" x14ac:dyDescent="0.3">
      <c r="A99" s="383"/>
      <c r="B99" s="385"/>
      <c r="C99" s="395"/>
      <c r="D99" s="424"/>
      <c r="E99" s="425"/>
      <c r="F99" s="429"/>
    </row>
    <row r="100" spans="1:6" ht="14.4" customHeight="1" x14ac:dyDescent="0.3">
      <c r="A100" s="383"/>
      <c r="B100" s="385"/>
      <c r="C100" s="395"/>
      <c r="D100" s="424"/>
      <c r="E100" s="425"/>
      <c r="F100" s="429"/>
    </row>
    <row r="101" spans="1:6" ht="14.4" customHeight="1" x14ac:dyDescent="0.3">
      <c r="A101" s="383"/>
      <c r="B101" s="385"/>
      <c r="C101" s="395"/>
      <c r="D101" s="424"/>
      <c r="E101" s="425"/>
      <c r="F101" s="429"/>
    </row>
    <row r="102" spans="1:6" ht="14.4" customHeight="1" x14ac:dyDescent="0.3">
      <c r="A102" s="383"/>
      <c r="B102" s="385"/>
      <c r="C102" s="395"/>
      <c r="D102" s="424"/>
      <c r="E102" s="425"/>
      <c r="F102" s="429"/>
    </row>
    <row r="103" spans="1:6" ht="14.4" customHeight="1" x14ac:dyDescent="0.3">
      <c r="A103" s="383"/>
      <c r="B103" s="385"/>
      <c r="C103" s="395"/>
      <c r="D103" s="424"/>
      <c r="E103" s="425"/>
      <c r="F103" s="429"/>
    </row>
    <row r="104" spans="1:6" ht="14.4" customHeight="1" x14ac:dyDescent="0.3">
      <c r="A104" s="383"/>
      <c r="B104" s="385"/>
      <c r="C104" s="395"/>
      <c r="D104" s="424"/>
      <c r="E104" s="425"/>
      <c r="F104" s="429"/>
    </row>
    <row r="105" spans="1:6" ht="14.4" customHeight="1" x14ac:dyDescent="0.3">
      <c r="A105" s="383"/>
      <c r="B105" s="385"/>
      <c r="C105" s="395"/>
      <c r="D105" s="424"/>
      <c r="E105" s="425"/>
      <c r="F105" s="429"/>
    </row>
    <row r="106" spans="1:6" ht="14.4" customHeight="1" x14ac:dyDescent="0.3">
      <c r="A106" s="383"/>
      <c r="B106" s="385"/>
      <c r="C106" s="395"/>
      <c r="D106" s="424"/>
      <c r="E106" s="425"/>
      <c r="F106" s="429"/>
    </row>
    <row r="107" spans="1:6" ht="14.4" customHeight="1" x14ac:dyDescent="0.3">
      <c r="A107" s="383"/>
      <c r="B107" s="385"/>
      <c r="C107" s="395"/>
      <c r="D107" s="424"/>
      <c r="E107" s="425"/>
      <c r="F107" s="429"/>
    </row>
    <row r="108" spans="1:6" ht="14.4" customHeight="1" x14ac:dyDescent="0.3">
      <c r="A108" s="383"/>
      <c r="B108" s="385"/>
      <c r="C108" s="395"/>
      <c r="D108" s="424"/>
      <c r="E108" s="425"/>
      <c r="F108" s="429"/>
    </row>
    <row r="109" spans="1:6" ht="14.4" customHeight="1" thickBot="1" x14ac:dyDescent="0.35">
      <c r="A109" s="383"/>
      <c r="B109" s="385"/>
      <c r="C109" s="395"/>
      <c r="D109" s="424"/>
      <c r="E109" s="425"/>
      <c r="F109" s="429"/>
    </row>
    <row r="110" spans="1:6" ht="25.05" customHeight="1" thickBot="1" x14ac:dyDescent="0.35">
      <c r="A110" s="448" t="s">
        <v>4037</v>
      </c>
      <c r="B110" s="511" t="s">
        <v>4115</v>
      </c>
      <c r="C110" s="489"/>
      <c r="D110" s="489"/>
      <c r="E110" s="494"/>
      <c r="F110" s="495">
        <f>SUM(F5:F62)</f>
        <v>5511200</v>
      </c>
    </row>
    <row r="111" spans="1:6" ht="15" customHeight="1" x14ac:dyDescent="0.3">
      <c r="A111" s="756" t="str">
        <f>A1</f>
        <v>CONTRACT SANRAL: NRA 2024/1323</v>
      </c>
      <c r="B111" s="757"/>
      <c r="C111" s="462"/>
      <c r="D111" s="462"/>
      <c r="E111" s="467"/>
      <c r="F111" s="473"/>
    </row>
    <row r="112" spans="1:6" ht="15" customHeight="1" thickBot="1" x14ac:dyDescent="0.35">
      <c r="A112" s="754" t="str">
        <f>A2</f>
        <v>PANEL FOR ROUTINE ROAD MAINTENANCE WORKS ACROSS SOUTH AFRICA (WESTERN CAPE PROVINCE)</v>
      </c>
      <c r="B112" s="755"/>
      <c r="C112" s="463"/>
      <c r="D112" s="463"/>
      <c r="E112" s="468"/>
      <c r="F112" s="474"/>
    </row>
    <row r="113" spans="1:6" s="452" customFormat="1" ht="25.05" customHeight="1" thickBot="1" x14ac:dyDescent="0.35">
      <c r="A113" s="565" t="s">
        <v>4111</v>
      </c>
      <c r="B113" s="451" t="s">
        <v>4035</v>
      </c>
      <c r="C113" s="451" t="s">
        <v>4112</v>
      </c>
      <c r="D113" s="451" t="s">
        <v>4113</v>
      </c>
      <c r="E113" s="451" t="s">
        <v>4114</v>
      </c>
      <c r="F113" s="487" t="s">
        <v>4036</v>
      </c>
    </row>
    <row r="114" spans="1:6" ht="25.05" customHeight="1" x14ac:dyDescent="0.3">
      <c r="A114" s="778" t="s">
        <v>97</v>
      </c>
      <c r="B114" s="779"/>
      <c r="C114" s="779"/>
      <c r="D114" s="780"/>
      <c r="E114" s="780"/>
      <c r="F114" s="781"/>
    </row>
    <row r="115" spans="1:6" ht="14.4" customHeight="1" x14ac:dyDescent="0.3">
      <c r="A115" s="374" t="s">
        <v>98</v>
      </c>
      <c r="B115" s="345" t="s">
        <v>99</v>
      </c>
      <c r="C115" s="375" t="s">
        <v>18</v>
      </c>
      <c r="D115" s="417">
        <v>1</v>
      </c>
      <c r="E115" s="856"/>
      <c r="F115" s="503" t="str">
        <f>IF((D115*E115)&gt;0,(D115*E115),"")</f>
        <v/>
      </c>
    </row>
    <row r="116" spans="1:6" ht="14.4" customHeight="1" x14ac:dyDescent="0.3">
      <c r="A116" s="372" t="s">
        <v>100</v>
      </c>
      <c r="B116" s="235" t="s">
        <v>3981</v>
      </c>
      <c r="C116" s="379" t="s">
        <v>18</v>
      </c>
      <c r="D116" s="420">
        <v>1</v>
      </c>
      <c r="E116" s="856"/>
      <c r="F116" s="419" t="str">
        <f t="shared" ref="F116:F131" si="1">IF((D116*E116)&gt;0,(D116*E116),"")</f>
        <v/>
      </c>
    </row>
    <row r="117" spans="1:6" ht="14.4" customHeight="1" x14ac:dyDescent="0.3">
      <c r="A117" s="372" t="s">
        <v>102</v>
      </c>
      <c r="B117" s="235" t="s">
        <v>103</v>
      </c>
      <c r="C117" s="379" t="s">
        <v>64</v>
      </c>
      <c r="D117" s="420">
        <v>60</v>
      </c>
      <c r="E117" s="856"/>
      <c r="F117" s="419" t="str">
        <f t="shared" si="1"/>
        <v/>
      </c>
    </row>
    <row r="118" spans="1:6" ht="14.4" customHeight="1" x14ac:dyDescent="0.3">
      <c r="A118" s="372" t="s">
        <v>104</v>
      </c>
      <c r="B118" s="201" t="s">
        <v>105</v>
      </c>
      <c r="C118" s="379" t="s">
        <v>64</v>
      </c>
      <c r="D118" s="420">
        <v>60</v>
      </c>
      <c r="E118" s="856"/>
      <c r="F118" s="419" t="str">
        <f t="shared" si="1"/>
        <v/>
      </c>
    </row>
    <row r="119" spans="1:6" ht="14.4" customHeight="1" x14ac:dyDescent="0.3">
      <c r="A119" s="372" t="s">
        <v>106</v>
      </c>
      <c r="B119" s="201" t="s">
        <v>107</v>
      </c>
      <c r="C119" s="379" t="s">
        <v>64</v>
      </c>
      <c r="D119" s="420">
        <v>60</v>
      </c>
      <c r="E119" s="856"/>
      <c r="F119" s="419" t="str">
        <f t="shared" si="1"/>
        <v/>
      </c>
    </row>
    <row r="120" spans="1:6" ht="14.4" customHeight="1" x14ac:dyDescent="0.3">
      <c r="A120" s="372" t="s">
        <v>108</v>
      </c>
      <c r="B120" s="201" t="s">
        <v>109</v>
      </c>
      <c r="C120" s="379" t="s">
        <v>64</v>
      </c>
      <c r="D120" s="420">
        <v>60</v>
      </c>
      <c r="E120" s="856"/>
      <c r="F120" s="419" t="str">
        <f t="shared" si="1"/>
        <v/>
      </c>
    </row>
    <row r="121" spans="1:6" ht="14.4" customHeight="1" x14ac:dyDescent="0.3">
      <c r="A121" s="372" t="s">
        <v>110</v>
      </c>
      <c r="B121" s="201" t="s">
        <v>111</v>
      </c>
      <c r="C121" s="379" t="s">
        <v>64</v>
      </c>
      <c r="D121" s="420">
        <v>60</v>
      </c>
      <c r="E121" s="856"/>
      <c r="F121" s="419" t="str">
        <f t="shared" si="1"/>
        <v/>
      </c>
    </row>
    <row r="122" spans="1:6" ht="14.4" customHeight="1" x14ac:dyDescent="0.3">
      <c r="A122" s="372" t="s">
        <v>119</v>
      </c>
      <c r="B122" s="235" t="s">
        <v>3965</v>
      </c>
      <c r="C122" s="379"/>
      <c r="D122" s="420"/>
      <c r="E122" s="418"/>
      <c r="F122" s="419" t="str">
        <f t="shared" si="1"/>
        <v/>
      </c>
    </row>
    <row r="123" spans="1:6" ht="14.4" customHeight="1" x14ac:dyDescent="0.3">
      <c r="A123" s="372" t="s">
        <v>3888</v>
      </c>
      <c r="B123" s="221" t="s">
        <v>3966</v>
      </c>
      <c r="C123" s="379"/>
      <c r="D123" s="420"/>
      <c r="E123" s="418"/>
      <c r="F123" s="419" t="str">
        <f t="shared" si="1"/>
        <v/>
      </c>
    </row>
    <row r="124" spans="1:6" ht="25.05" customHeight="1" x14ac:dyDescent="0.3">
      <c r="A124" s="372" t="s">
        <v>3967</v>
      </c>
      <c r="B124" s="221" t="s">
        <v>3982</v>
      </c>
      <c r="C124" s="379" t="s">
        <v>9</v>
      </c>
      <c r="D124" s="420">
        <v>30</v>
      </c>
      <c r="E124" s="856"/>
      <c r="F124" s="419" t="str">
        <f t="shared" si="1"/>
        <v/>
      </c>
    </row>
    <row r="125" spans="1:6" ht="25.05" customHeight="1" x14ac:dyDescent="0.3">
      <c r="A125" s="372" t="s">
        <v>3968</v>
      </c>
      <c r="B125" s="221" t="s">
        <v>3983</v>
      </c>
      <c r="C125" s="379" t="s">
        <v>9</v>
      </c>
      <c r="D125" s="420">
        <v>30</v>
      </c>
      <c r="E125" s="856"/>
      <c r="F125" s="419" t="str">
        <f t="shared" si="1"/>
        <v/>
      </c>
    </row>
    <row r="126" spans="1:6" ht="25.05" customHeight="1" x14ac:dyDescent="0.3">
      <c r="A126" s="372" t="s">
        <v>3969</v>
      </c>
      <c r="B126" s="221" t="s">
        <v>3984</v>
      </c>
      <c r="C126" s="379" t="s">
        <v>9</v>
      </c>
      <c r="D126" s="420">
        <v>30</v>
      </c>
      <c r="E126" s="856"/>
      <c r="F126" s="419" t="str">
        <f t="shared" si="1"/>
        <v/>
      </c>
    </row>
    <row r="127" spans="1:6" ht="14.4" customHeight="1" x14ac:dyDescent="0.3">
      <c r="A127" s="372" t="s">
        <v>125</v>
      </c>
      <c r="B127" s="381" t="s">
        <v>3985</v>
      </c>
      <c r="C127" s="379"/>
      <c r="D127" s="420"/>
      <c r="E127" s="418"/>
      <c r="F127" s="419" t="str">
        <f t="shared" si="1"/>
        <v/>
      </c>
    </row>
    <row r="128" spans="1:6" ht="25.05" customHeight="1" x14ac:dyDescent="0.3">
      <c r="A128" s="372" t="s">
        <v>3986</v>
      </c>
      <c r="B128" s="380" t="s">
        <v>3987</v>
      </c>
      <c r="C128" s="379" t="s">
        <v>64</v>
      </c>
      <c r="D128" s="420">
        <v>60</v>
      </c>
      <c r="E128" s="856"/>
      <c r="F128" s="419" t="str">
        <f t="shared" si="1"/>
        <v/>
      </c>
    </row>
    <row r="129" spans="1:6" ht="14.4" customHeight="1" x14ac:dyDescent="0.3">
      <c r="A129" s="372" t="s">
        <v>133</v>
      </c>
      <c r="B129" s="235" t="s">
        <v>147</v>
      </c>
      <c r="C129" s="379"/>
      <c r="D129" s="420"/>
      <c r="E129" s="418"/>
      <c r="F129" s="419" t="str">
        <f t="shared" si="1"/>
        <v/>
      </c>
    </row>
    <row r="130" spans="1:6" ht="14.4" customHeight="1" x14ac:dyDescent="0.3">
      <c r="A130" s="372" t="s">
        <v>3917</v>
      </c>
      <c r="B130" s="201" t="s">
        <v>149</v>
      </c>
      <c r="C130" s="379" t="s">
        <v>16</v>
      </c>
      <c r="D130" s="420">
        <v>1</v>
      </c>
      <c r="E130" s="418">
        <v>500000</v>
      </c>
      <c r="F130" s="419">
        <f t="shared" si="1"/>
        <v>500000</v>
      </c>
    </row>
    <row r="131" spans="1:6" ht="14.4" customHeight="1" x14ac:dyDescent="0.3">
      <c r="A131" s="383" t="s">
        <v>3918</v>
      </c>
      <c r="B131" s="202" t="s">
        <v>3919</v>
      </c>
      <c r="C131" s="386" t="s">
        <v>21</v>
      </c>
      <c r="D131" s="431">
        <f>F130</f>
        <v>500000</v>
      </c>
      <c r="E131" s="855"/>
      <c r="F131" s="433" t="str">
        <f t="shared" si="1"/>
        <v/>
      </c>
    </row>
    <row r="132" spans="1:6" ht="14.4" customHeight="1" x14ac:dyDescent="0.3">
      <c r="A132" s="383"/>
      <c r="B132" s="202"/>
      <c r="C132" s="386"/>
      <c r="D132" s="431"/>
      <c r="E132" s="432"/>
      <c r="F132" s="433"/>
    </row>
    <row r="133" spans="1:6" ht="14.4" customHeight="1" x14ac:dyDescent="0.3">
      <c r="A133" s="383"/>
      <c r="B133" s="202"/>
      <c r="C133" s="386"/>
      <c r="D133" s="431"/>
      <c r="E133" s="432"/>
      <c r="F133" s="433"/>
    </row>
    <row r="134" spans="1:6" ht="14.4" customHeight="1" x14ac:dyDescent="0.3">
      <c r="A134" s="383"/>
      <c r="B134" s="202"/>
      <c r="C134" s="386"/>
      <c r="D134" s="431"/>
      <c r="E134" s="432"/>
      <c r="F134" s="433"/>
    </row>
    <row r="135" spans="1:6" ht="14.4" customHeight="1" x14ac:dyDescent="0.3">
      <c r="A135" s="383"/>
      <c r="B135" s="202"/>
      <c r="C135" s="386"/>
      <c r="D135" s="431"/>
      <c r="E135" s="432"/>
      <c r="F135" s="433"/>
    </row>
    <row r="136" spans="1:6" ht="14.4" customHeight="1" x14ac:dyDescent="0.3">
      <c r="A136" s="383"/>
      <c r="B136" s="202"/>
      <c r="C136" s="386"/>
      <c r="D136" s="431"/>
      <c r="E136" s="432"/>
      <c r="F136" s="433"/>
    </row>
    <row r="137" spans="1:6" ht="14.4" customHeight="1" x14ac:dyDescent="0.3">
      <c r="A137" s="383"/>
      <c r="B137" s="202"/>
      <c r="C137" s="386"/>
      <c r="D137" s="431"/>
      <c r="E137" s="432"/>
      <c r="F137" s="433"/>
    </row>
    <row r="138" spans="1:6" ht="14.4" customHeight="1" x14ac:dyDescent="0.3">
      <c r="A138" s="383"/>
      <c r="B138" s="202"/>
      <c r="C138" s="386"/>
      <c r="D138" s="431"/>
      <c r="E138" s="432"/>
      <c r="F138" s="433"/>
    </row>
    <row r="139" spans="1:6" ht="14.4" customHeight="1" x14ac:dyDescent="0.3">
      <c r="A139" s="383"/>
      <c r="B139" s="202"/>
      <c r="C139" s="386"/>
      <c r="D139" s="431"/>
      <c r="E139" s="432"/>
      <c r="F139" s="433"/>
    </row>
    <row r="140" spans="1:6" ht="14.4" customHeight="1" x14ac:dyDescent="0.3">
      <c r="A140" s="383"/>
      <c r="B140" s="202"/>
      <c r="C140" s="386"/>
      <c r="D140" s="431"/>
      <c r="E140" s="432"/>
      <c r="F140" s="433"/>
    </row>
    <row r="141" spans="1:6" ht="14.4" customHeight="1" x14ac:dyDescent="0.3">
      <c r="A141" s="383"/>
      <c r="B141" s="202"/>
      <c r="C141" s="386"/>
      <c r="D141" s="431"/>
      <c r="E141" s="432"/>
      <c r="F141" s="433"/>
    </row>
    <row r="142" spans="1:6" ht="14.4" customHeight="1" x14ac:dyDescent="0.3">
      <c r="A142" s="383"/>
      <c r="B142" s="202"/>
      <c r="C142" s="386"/>
      <c r="D142" s="431"/>
      <c r="E142" s="432"/>
      <c r="F142" s="433"/>
    </row>
    <row r="143" spans="1:6" ht="14.4" customHeight="1" x14ac:dyDescent="0.3">
      <c r="A143" s="383"/>
      <c r="B143" s="202"/>
      <c r="C143" s="386"/>
      <c r="D143" s="431"/>
      <c r="E143" s="432"/>
      <c r="F143" s="433"/>
    </row>
    <row r="144" spans="1:6" ht="14.4" customHeight="1" x14ac:dyDescent="0.3">
      <c r="A144" s="383"/>
      <c r="B144" s="202"/>
      <c r="C144" s="386"/>
      <c r="D144" s="431"/>
      <c r="E144" s="432"/>
      <c r="F144" s="433"/>
    </row>
    <row r="145" spans="1:6" ht="14.4" customHeight="1" x14ac:dyDescent="0.3">
      <c r="A145" s="383"/>
      <c r="B145" s="202"/>
      <c r="C145" s="386"/>
      <c r="D145" s="431"/>
      <c r="E145" s="432"/>
      <c r="F145" s="433"/>
    </row>
    <row r="146" spans="1:6" ht="14.4" customHeight="1" x14ac:dyDescent="0.3">
      <c r="A146" s="383"/>
      <c r="B146" s="202"/>
      <c r="C146" s="386"/>
      <c r="D146" s="431"/>
      <c r="E146" s="432"/>
      <c r="F146" s="433"/>
    </row>
    <row r="147" spans="1:6" ht="14.4" customHeight="1" x14ac:dyDescent="0.3">
      <c r="A147" s="383"/>
      <c r="B147" s="202"/>
      <c r="C147" s="386"/>
      <c r="D147" s="431"/>
      <c r="E147" s="432"/>
      <c r="F147" s="433"/>
    </row>
    <row r="148" spans="1:6" ht="14.4" customHeight="1" x14ac:dyDescent="0.3">
      <c r="A148" s="383"/>
      <c r="B148" s="202"/>
      <c r="C148" s="386"/>
      <c r="D148" s="431"/>
      <c r="E148" s="432"/>
      <c r="F148" s="433"/>
    </row>
    <row r="149" spans="1:6" ht="14.4" customHeight="1" x14ac:dyDescent="0.3">
      <c r="A149" s="383"/>
      <c r="B149" s="202"/>
      <c r="C149" s="386"/>
      <c r="D149" s="431"/>
      <c r="E149" s="432"/>
      <c r="F149" s="433"/>
    </row>
    <row r="150" spans="1:6" ht="14.4" customHeight="1" x14ac:dyDescent="0.3">
      <c r="A150" s="383"/>
      <c r="B150" s="202"/>
      <c r="C150" s="386"/>
      <c r="D150" s="431"/>
      <c r="E150" s="432"/>
      <c r="F150" s="433"/>
    </row>
    <row r="151" spans="1:6" ht="14.4" customHeight="1" x14ac:dyDescent="0.3">
      <c r="A151" s="383"/>
      <c r="B151" s="202"/>
      <c r="C151" s="386"/>
      <c r="D151" s="431"/>
      <c r="E151" s="432"/>
      <c r="F151" s="433"/>
    </row>
    <row r="152" spans="1:6" ht="14.4" customHeight="1" x14ac:dyDescent="0.3">
      <c r="A152" s="383"/>
      <c r="B152" s="202"/>
      <c r="C152" s="386"/>
      <c r="D152" s="431"/>
      <c r="E152" s="432"/>
      <c r="F152" s="433"/>
    </row>
    <row r="153" spans="1:6" ht="14.4" customHeight="1" x14ac:dyDescent="0.3">
      <c r="A153" s="383"/>
      <c r="B153" s="202"/>
      <c r="C153" s="386"/>
      <c r="D153" s="431"/>
      <c r="E153" s="432"/>
      <c r="F153" s="433"/>
    </row>
    <row r="154" spans="1:6" ht="14.4" customHeight="1" x14ac:dyDescent="0.3">
      <c r="A154" s="383"/>
      <c r="B154" s="202"/>
      <c r="C154" s="386"/>
      <c r="D154" s="431"/>
      <c r="E154" s="432"/>
      <c r="F154" s="433"/>
    </row>
    <row r="155" spans="1:6" ht="14.4" customHeight="1" x14ac:dyDescent="0.3">
      <c r="A155" s="383"/>
      <c r="B155" s="202"/>
      <c r="C155" s="386"/>
      <c r="D155" s="431"/>
      <c r="E155" s="432"/>
      <c r="F155" s="433"/>
    </row>
    <row r="156" spans="1:6" ht="14.4" customHeight="1" x14ac:dyDescent="0.3">
      <c r="A156" s="383"/>
      <c r="B156" s="202"/>
      <c r="C156" s="386"/>
      <c r="D156" s="431"/>
      <c r="E156" s="432"/>
      <c r="F156" s="433"/>
    </row>
    <row r="157" spans="1:6" ht="14.4" customHeight="1" x14ac:dyDescent="0.3">
      <c r="A157" s="383"/>
      <c r="B157" s="202"/>
      <c r="C157" s="386"/>
      <c r="D157" s="431"/>
      <c r="E157" s="432"/>
      <c r="F157" s="433"/>
    </row>
    <row r="158" spans="1:6" ht="14.4" customHeight="1" x14ac:dyDescent="0.3">
      <c r="A158" s="383"/>
      <c r="B158" s="202"/>
      <c r="C158" s="386"/>
      <c r="D158" s="431"/>
      <c r="E158" s="432"/>
      <c r="F158" s="433"/>
    </row>
    <row r="159" spans="1:6" ht="14.4" customHeight="1" x14ac:dyDescent="0.3">
      <c r="A159" s="383"/>
      <c r="B159" s="202"/>
      <c r="C159" s="386"/>
      <c r="D159" s="431"/>
      <c r="E159" s="432"/>
      <c r="F159" s="433"/>
    </row>
    <row r="160" spans="1:6" ht="14.4" customHeight="1" x14ac:dyDescent="0.3">
      <c r="A160" s="383"/>
      <c r="B160" s="202"/>
      <c r="C160" s="386"/>
      <c r="D160" s="431"/>
      <c r="E160" s="432"/>
      <c r="F160" s="433"/>
    </row>
    <row r="161" spans="1:6" ht="14.4" customHeight="1" x14ac:dyDescent="0.3">
      <c r="A161" s="383"/>
      <c r="B161" s="202"/>
      <c r="C161" s="386"/>
      <c r="D161" s="431"/>
      <c r="E161" s="432"/>
      <c r="F161" s="433"/>
    </row>
    <row r="162" spans="1:6" ht="14.4" customHeight="1" x14ac:dyDescent="0.3">
      <c r="A162" s="383"/>
      <c r="B162" s="202"/>
      <c r="C162" s="386"/>
      <c r="D162" s="431"/>
      <c r="E162" s="432"/>
      <c r="F162" s="433"/>
    </row>
    <row r="163" spans="1:6" ht="14.4" customHeight="1" x14ac:dyDescent="0.3">
      <c r="A163" s="383"/>
      <c r="B163" s="202"/>
      <c r="C163" s="386"/>
      <c r="D163" s="431"/>
      <c r="E163" s="432"/>
      <c r="F163" s="433"/>
    </row>
    <row r="164" spans="1:6" ht="14.4" customHeight="1" x14ac:dyDescent="0.3">
      <c r="A164" s="383"/>
      <c r="B164" s="202"/>
      <c r="C164" s="386"/>
      <c r="D164" s="431"/>
      <c r="E164" s="432"/>
      <c r="F164" s="433"/>
    </row>
    <row r="165" spans="1:6" ht="14.4" customHeight="1" x14ac:dyDescent="0.3">
      <c r="A165" s="383"/>
      <c r="B165" s="202"/>
      <c r="C165" s="386"/>
      <c r="D165" s="431"/>
      <c r="E165" s="432"/>
      <c r="F165" s="433"/>
    </row>
    <row r="166" spans="1:6" ht="14.4" customHeight="1" x14ac:dyDescent="0.3">
      <c r="A166" s="383"/>
      <c r="B166" s="202"/>
      <c r="C166" s="386"/>
      <c r="D166" s="431"/>
      <c r="E166" s="432"/>
      <c r="F166" s="433"/>
    </row>
    <row r="167" spans="1:6" ht="14.4" customHeight="1" x14ac:dyDescent="0.3">
      <c r="A167" s="383"/>
      <c r="B167" s="202"/>
      <c r="C167" s="386"/>
      <c r="D167" s="431"/>
      <c r="E167" s="432"/>
      <c r="F167" s="433"/>
    </row>
    <row r="168" spans="1:6" ht="14.4" customHeight="1" x14ac:dyDescent="0.3">
      <c r="A168" s="383"/>
      <c r="B168" s="202"/>
      <c r="C168" s="386"/>
      <c r="D168" s="431"/>
      <c r="E168" s="432"/>
      <c r="F168" s="433"/>
    </row>
    <row r="169" spans="1:6" ht="14.4" customHeight="1" x14ac:dyDescent="0.3">
      <c r="A169" s="383"/>
      <c r="B169" s="202"/>
      <c r="C169" s="386"/>
      <c r="D169" s="431"/>
      <c r="E169" s="432"/>
      <c r="F169" s="433"/>
    </row>
    <row r="170" spans="1:6" ht="14.4" customHeight="1" x14ac:dyDescent="0.3">
      <c r="A170" s="383"/>
      <c r="B170" s="202"/>
      <c r="C170" s="386"/>
      <c r="D170" s="431"/>
      <c r="E170" s="432"/>
      <c r="F170" s="433"/>
    </row>
    <row r="171" spans="1:6" ht="14.4" customHeight="1" x14ac:dyDescent="0.3">
      <c r="A171" s="383"/>
      <c r="B171" s="202"/>
      <c r="C171" s="386"/>
      <c r="D171" s="431"/>
      <c r="E171" s="432"/>
      <c r="F171" s="433"/>
    </row>
    <row r="172" spans="1:6" ht="14.4" customHeight="1" x14ac:dyDescent="0.3">
      <c r="A172" s="383"/>
      <c r="B172" s="202"/>
      <c r="C172" s="386"/>
      <c r="D172" s="431"/>
      <c r="E172" s="432"/>
      <c r="F172" s="433"/>
    </row>
    <row r="173" spans="1:6" ht="14.4" customHeight="1" x14ac:dyDescent="0.3">
      <c r="A173" s="383"/>
      <c r="B173" s="202"/>
      <c r="C173" s="386"/>
      <c r="D173" s="431"/>
      <c r="E173" s="432"/>
      <c r="F173" s="433"/>
    </row>
    <row r="174" spans="1:6" ht="14.4" customHeight="1" x14ac:dyDescent="0.3">
      <c r="A174" s="383"/>
      <c r="B174" s="202"/>
      <c r="C174" s="386"/>
      <c r="D174" s="431"/>
      <c r="E174" s="432"/>
      <c r="F174" s="433"/>
    </row>
    <row r="175" spans="1:6" ht="14.4" customHeight="1" x14ac:dyDescent="0.3">
      <c r="A175" s="383"/>
      <c r="B175" s="202"/>
      <c r="C175" s="386"/>
      <c r="D175" s="431"/>
      <c r="E175" s="432"/>
      <c r="F175" s="433"/>
    </row>
    <row r="176" spans="1:6" ht="14.4" customHeight="1" x14ac:dyDescent="0.3">
      <c r="A176" s="383"/>
      <c r="B176" s="202"/>
      <c r="C176" s="386"/>
      <c r="D176" s="431"/>
      <c r="E176" s="432"/>
      <c r="F176" s="433"/>
    </row>
    <row r="177" spans="1:6" ht="14.4" customHeight="1" x14ac:dyDescent="0.3">
      <c r="A177" s="383"/>
      <c r="B177" s="202"/>
      <c r="C177" s="386"/>
      <c r="D177" s="431"/>
      <c r="E177" s="432"/>
      <c r="F177" s="433"/>
    </row>
    <row r="178" spans="1:6" ht="14.4" customHeight="1" x14ac:dyDescent="0.3">
      <c r="A178" s="383"/>
      <c r="B178" s="202"/>
      <c r="C178" s="386"/>
      <c r="D178" s="431"/>
      <c r="E178" s="432"/>
      <c r="F178" s="433"/>
    </row>
    <row r="179" spans="1:6" ht="14.4" customHeight="1" x14ac:dyDescent="0.3">
      <c r="A179" s="383"/>
      <c r="B179" s="202"/>
      <c r="C179" s="386"/>
      <c r="D179" s="431"/>
      <c r="E179" s="432"/>
      <c r="F179" s="433"/>
    </row>
    <row r="180" spans="1:6" ht="14.4" customHeight="1" x14ac:dyDescent="0.3">
      <c r="A180" s="383"/>
      <c r="B180" s="202"/>
      <c r="C180" s="386"/>
      <c r="D180" s="431"/>
      <c r="E180" s="432"/>
      <c r="F180" s="433"/>
    </row>
    <row r="181" spans="1:6" ht="14.4" customHeight="1" x14ac:dyDescent="0.3">
      <c r="A181" s="383"/>
      <c r="B181" s="202"/>
      <c r="C181" s="386"/>
      <c r="D181" s="431"/>
      <c r="E181" s="432"/>
      <c r="F181" s="433"/>
    </row>
    <row r="182" spans="1:6" ht="14.4" customHeight="1" x14ac:dyDescent="0.3">
      <c r="A182" s="383"/>
      <c r="B182" s="202"/>
      <c r="C182" s="386"/>
      <c r="D182" s="431"/>
      <c r="E182" s="432"/>
      <c r="F182" s="433"/>
    </row>
    <row r="183" spans="1:6" ht="14.4" customHeight="1" x14ac:dyDescent="0.3">
      <c r="A183" s="383"/>
      <c r="B183" s="202"/>
      <c r="C183" s="386"/>
      <c r="D183" s="431"/>
      <c r="E183" s="432"/>
      <c r="F183" s="433"/>
    </row>
    <row r="184" spans="1:6" ht="14.4" customHeight="1" x14ac:dyDescent="0.3">
      <c r="A184" s="383"/>
      <c r="B184" s="202"/>
      <c r="C184" s="386"/>
      <c r="D184" s="431"/>
      <c r="E184" s="432"/>
      <c r="F184" s="433"/>
    </row>
    <row r="185" spans="1:6" ht="14.4" customHeight="1" x14ac:dyDescent="0.3">
      <c r="A185" s="383"/>
      <c r="B185" s="202"/>
      <c r="C185" s="386"/>
      <c r="D185" s="431"/>
      <c r="E185" s="432"/>
      <c r="F185" s="433"/>
    </row>
    <row r="186" spans="1:6" ht="14.4" customHeight="1" x14ac:dyDescent="0.3">
      <c r="A186" s="383"/>
      <c r="B186" s="202"/>
      <c r="C186" s="386"/>
      <c r="D186" s="431"/>
      <c r="E186" s="432"/>
      <c r="F186" s="433"/>
    </row>
    <row r="187" spans="1:6" ht="14.4" customHeight="1" x14ac:dyDescent="0.3">
      <c r="A187" s="383"/>
      <c r="B187" s="202"/>
      <c r="C187" s="386"/>
      <c r="D187" s="431"/>
      <c r="E187" s="432"/>
      <c r="F187" s="433"/>
    </row>
    <row r="188" spans="1:6" ht="14.4" customHeight="1" x14ac:dyDescent="0.3">
      <c r="A188" s="383"/>
      <c r="B188" s="202"/>
      <c r="C188" s="386"/>
      <c r="D188" s="431"/>
      <c r="E188" s="432"/>
      <c r="F188" s="433"/>
    </row>
    <row r="189" spans="1:6" ht="14.4" customHeight="1" x14ac:dyDescent="0.3">
      <c r="A189" s="383"/>
      <c r="B189" s="202"/>
      <c r="C189" s="386"/>
      <c r="D189" s="431"/>
      <c r="E189" s="432"/>
      <c r="F189" s="433"/>
    </row>
    <row r="190" spans="1:6" ht="14.4" customHeight="1" x14ac:dyDescent="0.3">
      <c r="A190" s="383"/>
      <c r="B190" s="202"/>
      <c r="C190" s="386"/>
      <c r="D190" s="431"/>
      <c r="E190" s="432"/>
      <c r="F190" s="433"/>
    </row>
    <row r="191" spans="1:6" ht="14.4" customHeight="1" x14ac:dyDescent="0.3">
      <c r="A191" s="383"/>
      <c r="B191" s="202"/>
      <c r="C191" s="386"/>
      <c r="D191" s="431"/>
      <c r="E191" s="432"/>
      <c r="F191" s="433"/>
    </row>
    <row r="192" spans="1:6" ht="14.4" customHeight="1" x14ac:dyDescent="0.3">
      <c r="A192" s="383"/>
      <c r="B192" s="202"/>
      <c r="C192" s="386"/>
      <c r="D192" s="431"/>
      <c r="E192" s="432"/>
      <c r="F192" s="433"/>
    </row>
    <row r="193" spans="1:6" ht="14.4" customHeight="1" x14ac:dyDescent="0.3">
      <c r="A193" s="383"/>
      <c r="B193" s="202"/>
      <c r="C193" s="386"/>
      <c r="D193" s="431"/>
      <c r="E193" s="432"/>
      <c r="F193" s="433"/>
    </row>
    <row r="194" spans="1:6" ht="14.4" customHeight="1" x14ac:dyDescent="0.3">
      <c r="A194" s="383"/>
      <c r="B194" s="202"/>
      <c r="C194" s="386"/>
      <c r="D194" s="431"/>
      <c r="E194" s="432"/>
      <c r="F194" s="433"/>
    </row>
    <row r="195" spans="1:6" ht="14.4" customHeight="1" x14ac:dyDescent="0.3">
      <c r="A195" s="383"/>
      <c r="B195" s="202"/>
      <c r="C195" s="386"/>
      <c r="D195" s="431"/>
      <c r="E195" s="432"/>
      <c r="F195" s="433"/>
    </row>
    <row r="196" spans="1:6" ht="14.4" customHeight="1" x14ac:dyDescent="0.3">
      <c r="A196" s="383"/>
      <c r="B196" s="202"/>
      <c r="C196" s="386"/>
      <c r="D196" s="431"/>
      <c r="E196" s="432"/>
      <c r="F196" s="433"/>
    </row>
    <row r="197" spans="1:6" ht="14.4" customHeight="1" x14ac:dyDescent="0.3">
      <c r="A197" s="383"/>
      <c r="B197" s="202"/>
      <c r="C197" s="386"/>
      <c r="D197" s="431"/>
      <c r="E197" s="432"/>
      <c r="F197" s="433"/>
    </row>
    <row r="198" spans="1:6" ht="14.4" customHeight="1" x14ac:dyDescent="0.3">
      <c r="A198" s="383"/>
      <c r="B198" s="202"/>
      <c r="C198" s="386"/>
      <c r="D198" s="431"/>
      <c r="E198" s="432"/>
      <c r="F198" s="433"/>
    </row>
    <row r="199" spans="1:6" ht="14.4" customHeight="1" x14ac:dyDescent="0.3">
      <c r="A199" s="383"/>
      <c r="B199" s="202"/>
      <c r="C199" s="386"/>
      <c r="D199" s="431"/>
      <c r="E199" s="432"/>
      <c r="F199" s="433"/>
    </row>
    <row r="200" spans="1:6" ht="14.4" customHeight="1" x14ac:dyDescent="0.3">
      <c r="A200" s="383"/>
      <c r="B200" s="202"/>
      <c r="C200" s="386"/>
      <c r="D200" s="431"/>
      <c r="E200" s="432"/>
      <c r="F200" s="433"/>
    </row>
    <row r="201" spans="1:6" ht="14.4" customHeight="1" x14ac:dyDescent="0.3">
      <c r="A201" s="383"/>
      <c r="B201" s="202"/>
      <c r="C201" s="386"/>
      <c r="D201" s="431"/>
      <c r="E201" s="432"/>
      <c r="F201" s="433"/>
    </row>
    <row r="202" spans="1:6" ht="14.4" customHeight="1" x14ac:dyDescent="0.3">
      <c r="A202" s="383"/>
      <c r="B202" s="202"/>
      <c r="C202" s="386"/>
      <c r="D202" s="431"/>
      <c r="E202" s="432"/>
      <c r="F202" s="433"/>
    </row>
    <row r="203" spans="1:6" ht="14.4" customHeight="1" x14ac:dyDescent="0.3">
      <c r="A203" s="383"/>
      <c r="B203" s="202"/>
      <c r="C203" s="386"/>
      <c r="D203" s="431"/>
      <c r="E203" s="432"/>
      <c r="F203" s="433"/>
    </row>
    <row r="204" spans="1:6" ht="14.4" customHeight="1" x14ac:dyDescent="0.3">
      <c r="A204" s="383"/>
      <c r="B204" s="202"/>
      <c r="C204" s="386"/>
      <c r="D204" s="431"/>
      <c r="E204" s="432"/>
      <c r="F204" s="433"/>
    </row>
    <row r="205" spans="1:6" ht="14.4" customHeight="1" x14ac:dyDescent="0.3">
      <c r="A205" s="383"/>
      <c r="B205" s="202"/>
      <c r="C205" s="386"/>
      <c r="D205" s="431"/>
      <c r="E205" s="432"/>
      <c r="F205" s="433"/>
    </row>
    <row r="206" spans="1:6" ht="14.4" customHeight="1" x14ac:dyDescent="0.3">
      <c r="A206" s="383"/>
      <c r="B206" s="202"/>
      <c r="C206" s="386"/>
      <c r="D206" s="431"/>
      <c r="E206" s="432"/>
      <c r="F206" s="433"/>
    </row>
    <row r="207" spans="1:6" ht="14.4" customHeight="1" x14ac:dyDescent="0.3">
      <c r="A207" s="383"/>
      <c r="B207" s="202"/>
      <c r="C207" s="386"/>
      <c r="D207" s="431"/>
      <c r="E207" s="432"/>
      <c r="F207" s="433"/>
    </row>
    <row r="208" spans="1:6" ht="14.4" customHeight="1" x14ac:dyDescent="0.3">
      <c r="A208" s="383"/>
      <c r="B208" s="202"/>
      <c r="C208" s="386"/>
      <c r="D208" s="431"/>
      <c r="E208" s="432"/>
      <c r="F208" s="433"/>
    </row>
    <row r="209" spans="1:6" ht="14.4" customHeight="1" x14ac:dyDescent="0.3">
      <c r="A209" s="383"/>
      <c r="B209" s="202"/>
      <c r="C209" s="386"/>
      <c r="D209" s="431"/>
      <c r="E209" s="432"/>
      <c r="F209" s="433"/>
    </row>
    <row r="210" spans="1:6" ht="14.4" customHeight="1" x14ac:dyDescent="0.3">
      <c r="A210" s="383"/>
      <c r="B210" s="202"/>
      <c r="C210" s="386"/>
      <c r="D210" s="431"/>
      <c r="E210" s="432"/>
      <c r="F210" s="433"/>
    </row>
    <row r="211" spans="1:6" ht="14.4" customHeight="1" x14ac:dyDescent="0.3">
      <c r="A211" s="383"/>
      <c r="B211" s="202"/>
      <c r="C211" s="386"/>
      <c r="D211" s="431"/>
      <c r="E211" s="432"/>
      <c r="F211" s="433"/>
    </row>
    <row r="212" spans="1:6" ht="14.4" customHeight="1" x14ac:dyDescent="0.3">
      <c r="A212" s="383"/>
      <c r="B212" s="202"/>
      <c r="C212" s="386"/>
      <c r="D212" s="431"/>
      <c r="E212" s="432"/>
      <c r="F212" s="433"/>
    </row>
    <row r="213" spans="1:6" ht="14.4" customHeight="1" x14ac:dyDescent="0.3">
      <c r="A213" s="383"/>
      <c r="B213" s="202"/>
      <c r="C213" s="386"/>
      <c r="D213" s="431"/>
      <c r="E213" s="432"/>
      <c r="F213" s="433"/>
    </row>
    <row r="214" spans="1:6" ht="14.4" customHeight="1" x14ac:dyDescent="0.3">
      <c r="A214" s="383"/>
      <c r="B214" s="202"/>
      <c r="C214" s="386"/>
      <c r="D214" s="431"/>
      <c r="E214" s="432"/>
      <c r="F214" s="433"/>
    </row>
    <row r="215" spans="1:6" ht="14.4" customHeight="1" x14ac:dyDescent="0.3">
      <c r="A215" s="383"/>
      <c r="B215" s="202"/>
      <c r="C215" s="386"/>
      <c r="D215" s="431"/>
      <c r="E215" s="432"/>
      <c r="F215" s="433"/>
    </row>
    <row r="216" spans="1:6" ht="14.4" customHeight="1" thickBot="1" x14ac:dyDescent="0.35">
      <c r="A216" s="383"/>
      <c r="B216" s="202"/>
      <c r="C216" s="386"/>
      <c r="D216" s="431"/>
      <c r="E216" s="432"/>
      <c r="F216" s="433"/>
    </row>
    <row r="217" spans="1:6" ht="25.05" customHeight="1" thickBot="1" x14ac:dyDescent="0.35">
      <c r="A217" s="448" t="s">
        <v>4039</v>
      </c>
      <c r="B217" s="511" t="s">
        <v>4115</v>
      </c>
      <c r="C217" s="489"/>
      <c r="D217" s="489"/>
      <c r="E217" s="494"/>
      <c r="F217" s="495">
        <f>SUM(F115:F149)</f>
        <v>500000</v>
      </c>
    </row>
    <row r="218" spans="1:6" ht="15" customHeight="1" x14ac:dyDescent="0.3">
      <c r="A218" s="756" t="str">
        <f>A1</f>
        <v>CONTRACT SANRAL: NRA 2024/1323</v>
      </c>
      <c r="B218" s="757"/>
      <c r="C218" s="462"/>
      <c r="D218" s="462"/>
      <c r="E218" s="467"/>
      <c r="F218" s="473"/>
    </row>
    <row r="219" spans="1:6" ht="15" customHeight="1" thickBot="1" x14ac:dyDescent="0.35">
      <c r="A219" s="754" t="str">
        <f>A2</f>
        <v>PANEL FOR ROUTINE ROAD MAINTENANCE WORKS ACROSS SOUTH AFRICA (WESTERN CAPE PROVINCE)</v>
      </c>
      <c r="B219" s="755"/>
      <c r="C219" s="463"/>
      <c r="D219" s="463"/>
      <c r="E219" s="468"/>
      <c r="F219" s="474"/>
    </row>
    <row r="220" spans="1:6" s="491" customFormat="1" ht="25.05" customHeight="1" thickBot="1" x14ac:dyDescent="0.35">
      <c r="A220" s="565" t="s">
        <v>4111</v>
      </c>
      <c r="B220" s="451" t="s">
        <v>4035</v>
      </c>
      <c r="C220" s="451" t="s">
        <v>4112</v>
      </c>
      <c r="D220" s="451" t="s">
        <v>4113</v>
      </c>
      <c r="E220" s="451" t="s">
        <v>4114</v>
      </c>
      <c r="F220" s="487" t="s">
        <v>4036</v>
      </c>
    </row>
    <row r="221" spans="1:6" ht="25.05" customHeight="1" x14ac:dyDescent="0.3">
      <c r="A221" s="778" t="s">
        <v>152</v>
      </c>
      <c r="B221" s="779"/>
      <c r="C221" s="779"/>
      <c r="D221" s="780"/>
      <c r="E221" s="780"/>
      <c r="F221" s="781"/>
    </row>
    <row r="222" spans="1:6" ht="14.4" customHeight="1" x14ac:dyDescent="0.3">
      <c r="A222" s="374" t="s">
        <v>153</v>
      </c>
      <c r="B222" s="345" t="s">
        <v>3988</v>
      </c>
      <c r="C222" s="387" t="s">
        <v>955</v>
      </c>
      <c r="D222" s="417">
        <v>912500</v>
      </c>
      <c r="E222" s="856"/>
      <c r="F222" s="503" t="str">
        <f>IF((D222*E222)&gt;0,(D222*E222),"")</f>
        <v/>
      </c>
    </row>
    <row r="223" spans="1:6" ht="14.4" customHeight="1" x14ac:dyDescent="0.3">
      <c r="A223" s="372" t="s">
        <v>157</v>
      </c>
      <c r="B223" s="235" t="s">
        <v>3950</v>
      </c>
      <c r="C223" s="379" t="s">
        <v>64</v>
      </c>
      <c r="D223" s="420">
        <v>60</v>
      </c>
      <c r="E223" s="856"/>
      <c r="F223" s="419" t="str">
        <f>IF((D223*E223)&gt;0,(D223*E223),"")</f>
        <v/>
      </c>
    </row>
    <row r="224" spans="1:6" ht="14.4" customHeight="1" x14ac:dyDescent="0.3">
      <c r="A224" s="383"/>
      <c r="B224" s="412"/>
      <c r="C224" s="386"/>
      <c r="D224" s="434"/>
      <c r="E224" s="435"/>
      <c r="F224" s="433"/>
    </row>
    <row r="225" spans="1:6" ht="14.4" customHeight="1" x14ac:dyDescent="0.3">
      <c r="A225" s="383"/>
      <c r="B225" s="412"/>
      <c r="C225" s="386"/>
      <c r="D225" s="434"/>
      <c r="E225" s="435"/>
      <c r="F225" s="433"/>
    </row>
    <row r="226" spans="1:6" ht="14.4" customHeight="1" x14ac:dyDescent="0.3">
      <c r="A226" s="383"/>
      <c r="B226" s="412"/>
      <c r="C226" s="386"/>
      <c r="D226" s="434"/>
      <c r="E226" s="435"/>
      <c r="F226" s="433"/>
    </row>
    <row r="227" spans="1:6" ht="14.4" customHeight="1" x14ac:dyDescent="0.3">
      <c r="A227" s="383"/>
      <c r="B227" s="412"/>
      <c r="C227" s="386"/>
      <c r="D227" s="434"/>
      <c r="E227" s="435"/>
      <c r="F227" s="433"/>
    </row>
    <row r="228" spans="1:6" ht="14.4" customHeight="1" x14ac:dyDescent="0.3">
      <c r="A228" s="383"/>
      <c r="B228" s="412"/>
      <c r="C228" s="386"/>
      <c r="D228" s="434"/>
      <c r="E228" s="435"/>
      <c r="F228" s="433"/>
    </row>
    <row r="229" spans="1:6" ht="14.4" customHeight="1" x14ac:dyDescent="0.3">
      <c r="A229" s="383"/>
      <c r="B229" s="412"/>
      <c r="C229" s="386"/>
      <c r="D229" s="434"/>
      <c r="E229" s="435"/>
      <c r="F229" s="433"/>
    </row>
    <row r="230" spans="1:6" ht="14.4" customHeight="1" x14ac:dyDescent="0.3">
      <c r="A230" s="383"/>
      <c r="B230" s="412"/>
      <c r="C230" s="386"/>
      <c r="D230" s="434"/>
      <c r="E230" s="435"/>
      <c r="F230" s="433"/>
    </row>
    <row r="231" spans="1:6" ht="14.4" customHeight="1" x14ac:dyDescent="0.3">
      <c r="A231" s="383"/>
      <c r="B231" s="412"/>
      <c r="C231" s="386"/>
      <c r="D231" s="434"/>
      <c r="E231" s="435"/>
      <c r="F231" s="433"/>
    </row>
    <row r="232" spans="1:6" ht="14.4" customHeight="1" x14ac:dyDescent="0.3">
      <c r="A232" s="383"/>
      <c r="B232" s="412"/>
      <c r="C232" s="386"/>
      <c r="D232" s="434"/>
      <c r="E232" s="435"/>
      <c r="F232" s="433"/>
    </row>
    <row r="233" spans="1:6" ht="14.4" customHeight="1" x14ac:dyDescent="0.3">
      <c r="A233" s="383"/>
      <c r="B233" s="412"/>
      <c r="C233" s="386"/>
      <c r="D233" s="434"/>
      <c r="E233" s="435"/>
      <c r="F233" s="433"/>
    </row>
    <row r="234" spans="1:6" ht="14.4" customHeight="1" x14ac:dyDescent="0.3">
      <c r="A234" s="383"/>
      <c r="B234" s="412"/>
      <c r="C234" s="386"/>
      <c r="D234" s="434"/>
      <c r="E234" s="435"/>
      <c r="F234" s="433"/>
    </row>
    <row r="235" spans="1:6" ht="14.4" customHeight="1" x14ac:dyDescent="0.3">
      <c r="A235" s="383"/>
      <c r="B235" s="412"/>
      <c r="C235" s="386"/>
      <c r="D235" s="434"/>
      <c r="E235" s="435"/>
      <c r="F235" s="433"/>
    </row>
    <row r="236" spans="1:6" ht="14.4" customHeight="1" x14ac:dyDescent="0.3">
      <c r="A236" s="383"/>
      <c r="B236" s="412"/>
      <c r="C236" s="386"/>
      <c r="D236" s="434"/>
      <c r="E236" s="435"/>
      <c r="F236" s="433"/>
    </row>
    <row r="237" spans="1:6" ht="14.4" customHeight="1" x14ac:dyDescent="0.3">
      <c r="A237" s="383"/>
      <c r="B237" s="412"/>
      <c r="C237" s="386"/>
      <c r="D237" s="434"/>
      <c r="E237" s="435"/>
      <c r="F237" s="433"/>
    </row>
    <row r="238" spans="1:6" ht="14.4" customHeight="1" x14ac:dyDescent="0.3">
      <c r="A238" s="383"/>
      <c r="B238" s="412"/>
      <c r="C238" s="386"/>
      <c r="D238" s="434"/>
      <c r="E238" s="435"/>
      <c r="F238" s="433"/>
    </row>
    <row r="239" spans="1:6" ht="14.4" customHeight="1" x14ac:dyDescent="0.3">
      <c r="A239" s="383"/>
      <c r="B239" s="412"/>
      <c r="C239" s="386"/>
      <c r="D239" s="434"/>
      <c r="E239" s="435"/>
      <c r="F239" s="433"/>
    </row>
    <row r="240" spans="1:6" ht="14.4" customHeight="1" x14ac:dyDescent="0.3">
      <c r="A240" s="383"/>
      <c r="B240" s="412"/>
      <c r="C240" s="386"/>
      <c r="D240" s="434"/>
      <c r="E240" s="435"/>
      <c r="F240" s="433"/>
    </row>
    <row r="241" spans="1:6" ht="14.4" customHeight="1" x14ac:dyDescent="0.3">
      <c r="A241" s="383"/>
      <c r="B241" s="412"/>
      <c r="C241" s="386"/>
      <c r="D241" s="434"/>
      <c r="E241" s="435"/>
      <c r="F241" s="433"/>
    </row>
    <row r="242" spans="1:6" ht="14.4" customHeight="1" x14ac:dyDescent="0.3">
      <c r="A242" s="383"/>
      <c r="B242" s="412"/>
      <c r="C242" s="386"/>
      <c r="D242" s="434"/>
      <c r="E242" s="435"/>
      <c r="F242" s="433"/>
    </row>
    <row r="243" spans="1:6" ht="14.4" customHeight="1" x14ac:dyDescent="0.3">
      <c r="A243" s="383"/>
      <c r="B243" s="412"/>
      <c r="C243" s="386"/>
      <c r="D243" s="434"/>
      <c r="E243" s="435"/>
      <c r="F243" s="433"/>
    </row>
    <row r="244" spans="1:6" ht="14.4" customHeight="1" x14ac:dyDescent="0.3">
      <c r="A244" s="383"/>
      <c r="B244" s="412"/>
      <c r="C244" s="386"/>
      <c r="D244" s="434"/>
      <c r="E244" s="435"/>
      <c r="F244" s="433"/>
    </row>
    <row r="245" spans="1:6" ht="14.4" customHeight="1" x14ac:dyDescent="0.3">
      <c r="A245" s="383"/>
      <c r="B245" s="412"/>
      <c r="C245" s="386"/>
      <c r="D245" s="434"/>
      <c r="E245" s="435"/>
      <c r="F245" s="433"/>
    </row>
    <row r="246" spans="1:6" ht="14.4" customHeight="1" x14ac:dyDescent="0.3">
      <c r="A246" s="383"/>
      <c r="B246" s="412"/>
      <c r="C246" s="386"/>
      <c r="D246" s="434"/>
      <c r="E246" s="435"/>
      <c r="F246" s="433"/>
    </row>
    <row r="247" spans="1:6" ht="14.4" customHeight="1" x14ac:dyDescent="0.3">
      <c r="A247" s="383"/>
      <c r="B247" s="412"/>
      <c r="C247" s="386"/>
      <c r="D247" s="434"/>
      <c r="E247" s="435"/>
      <c r="F247" s="433"/>
    </row>
    <row r="248" spans="1:6" ht="14.4" customHeight="1" x14ac:dyDescent="0.3">
      <c r="A248" s="383"/>
      <c r="B248" s="412"/>
      <c r="C248" s="386"/>
      <c r="D248" s="434"/>
      <c r="E248" s="435"/>
      <c r="F248" s="433"/>
    </row>
    <row r="249" spans="1:6" ht="14.4" customHeight="1" x14ac:dyDescent="0.3">
      <c r="A249" s="383"/>
      <c r="B249" s="412"/>
      <c r="C249" s="386"/>
      <c r="D249" s="434"/>
      <c r="E249" s="435"/>
      <c r="F249" s="433"/>
    </row>
    <row r="250" spans="1:6" ht="14.4" customHeight="1" x14ac:dyDescent="0.3">
      <c r="A250" s="383"/>
      <c r="B250" s="412"/>
      <c r="C250" s="386"/>
      <c r="D250" s="434"/>
      <c r="E250" s="435"/>
      <c r="F250" s="433"/>
    </row>
    <row r="251" spans="1:6" ht="14.4" customHeight="1" x14ac:dyDescent="0.3">
      <c r="A251" s="383"/>
      <c r="B251" s="412"/>
      <c r="C251" s="386"/>
      <c r="D251" s="434"/>
      <c r="E251" s="435"/>
      <c r="F251" s="433"/>
    </row>
    <row r="252" spans="1:6" ht="14.4" customHeight="1" x14ac:dyDescent="0.3">
      <c r="A252" s="383"/>
      <c r="B252" s="412"/>
      <c r="C252" s="386"/>
      <c r="D252" s="434"/>
      <c r="E252" s="435"/>
      <c r="F252" s="433"/>
    </row>
    <row r="253" spans="1:6" ht="14.4" customHeight="1" x14ac:dyDescent="0.3">
      <c r="A253" s="383"/>
      <c r="B253" s="412"/>
      <c r="C253" s="386"/>
      <c r="D253" s="434"/>
      <c r="E253" s="435"/>
      <c r="F253" s="433"/>
    </row>
    <row r="254" spans="1:6" ht="14.4" customHeight="1" x14ac:dyDescent="0.3">
      <c r="A254" s="383"/>
      <c r="B254" s="412"/>
      <c r="C254" s="386"/>
      <c r="D254" s="434"/>
      <c r="E254" s="435"/>
      <c r="F254" s="433"/>
    </row>
    <row r="255" spans="1:6" ht="14.4" customHeight="1" x14ac:dyDescent="0.3">
      <c r="A255" s="383"/>
      <c r="B255" s="412"/>
      <c r="C255" s="386"/>
      <c r="D255" s="434"/>
      <c r="E255" s="435"/>
      <c r="F255" s="433"/>
    </row>
    <row r="256" spans="1:6" ht="14.4" customHeight="1" x14ac:dyDescent="0.3">
      <c r="A256" s="383"/>
      <c r="B256" s="412"/>
      <c r="C256" s="386"/>
      <c r="D256" s="434"/>
      <c r="E256" s="435"/>
      <c r="F256" s="433"/>
    </row>
    <row r="257" spans="1:6" ht="14.4" customHeight="1" x14ac:dyDescent="0.3">
      <c r="A257" s="383"/>
      <c r="B257" s="412"/>
      <c r="C257" s="386"/>
      <c r="D257" s="434"/>
      <c r="E257" s="435"/>
      <c r="F257" s="433"/>
    </row>
    <row r="258" spans="1:6" ht="14.4" customHeight="1" x14ac:dyDescent="0.3">
      <c r="A258" s="383"/>
      <c r="B258" s="412"/>
      <c r="C258" s="386"/>
      <c r="D258" s="434"/>
      <c r="E258" s="435"/>
      <c r="F258" s="433"/>
    </row>
    <row r="259" spans="1:6" ht="14.4" customHeight="1" x14ac:dyDescent="0.3">
      <c r="A259" s="383"/>
      <c r="B259" s="412"/>
      <c r="C259" s="386"/>
      <c r="D259" s="434"/>
      <c r="E259" s="435"/>
      <c r="F259" s="433"/>
    </row>
    <row r="260" spans="1:6" ht="14.4" customHeight="1" x14ac:dyDescent="0.3">
      <c r="A260" s="383"/>
      <c r="B260" s="412"/>
      <c r="C260" s="386"/>
      <c r="D260" s="434"/>
      <c r="E260" s="435"/>
      <c r="F260" s="433"/>
    </row>
    <row r="261" spans="1:6" ht="14.4" customHeight="1" x14ac:dyDescent="0.3">
      <c r="A261" s="383"/>
      <c r="B261" s="412"/>
      <c r="C261" s="386"/>
      <c r="D261" s="434"/>
      <c r="E261" s="435"/>
      <c r="F261" s="433"/>
    </row>
    <row r="262" spans="1:6" ht="14.4" customHeight="1" x14ac:dyDescent="0.3">
      <c r="A262" s="383"/>
      <c r="B262" s="412"/>
      <c r="C262" s="386"/>
      <c r="D262" s="434"/>
      <c r="E262" s="435"/>
      <c r="F262" s="433"/>
    </row>
    <row r="263" spans="1:6" ht="14.4" customHeight="1" x14ac:dyDescent="0.3">
      <c r="A263" s="383"/>
      <c r="B263" s="412"/>
      <c r="C263" s="386"/>
      <c r="D263" s="434"/>
      <c r="E263" s="435"/>
      <c r="F263" s="433"/>
    </row>
    <row r="264" spans="1:6" ht="14.4" customHeight="1" x14ac:dyDescent="0.3">
      <c r="A264" s="383"/>
      <c r="B264" s="412"/>
      <c r="C264" s="386"/>
      <c r="D264" s="434"/>
      <c r="E264" s="435"/>
      <c r="F264" s="433"/>
    </row>
    <row r="265" spans="1:6" ht="14.4" customHeight="1" x14ac:dyDescent="0.3">
      <c r="A265" s="383"/>
      <c r="B265" s="412"/>
      <c r="C265" s="386"/>
      <c r="D265" s="434"/>
      <c r="E265" s="435"/>
      <c r="F265" s="433"/>
    </row>
    <row r="266" spans="1:6" ht="14.4" customHeight="1" x14ac:dyDescent="0.3">
      <c r="A266" s="383"/>
      <c r="B266" s="412"/>
      <c r="C266" s="386"/>
      <c r="D266" s="434"/>
      <c r="E266" s="435"/>
      <c r="F266" s="433"/>
    </row>
    <row r="267" spans="1:6" ht="14.4" customHeight="1" x14ac:dyDescent="0.3">
      <c r="A267" s="383"/>
      <c r="B267" s="412"/>
      <c r="C267" s="386"/>
      <c r="D267" s="434"/>
      <c r="E267" s="435"/>
      <c r="F267" s="433"/>
    </row>
    <row r="268" spans="1:6" ht="14.4" customHeight="1" x14ac:dyDescent="0.3">
      <c r="A268" s="383"/>
      <c r="B268" s="412"/>
      <c r="C268" s="386"/>
      <c r="D268" s="434"/>
      <c r="E268" s="435"/>
      <c r="F268" s="433"/>
    </row>
    <row r="269" spans="1:6" ht="14.4" customHeight="1" x14ac:dyDescent="0.3">
      <c r="A269" s="383"/>
      <c r="B269" s="412"/>
      <c r="C269" s="386"/>
      <c r="D269" s="434"/>
      <c r="E269" s="435"/>
      <c r="F269" s="433"/>
    </row>
    <row r="270" spans="1:6" ht="14.4" customHeight="1" x14ac:dyDescent="0.3">
      <c r="A270" s="383"/>
      <c r="B270" s="412"/>
      <c r="C270" s="386"/>
      <c r="D270" s="434"/>
      <c r="E270" s="435"/>
      <c r="F270" s="433"/>
    </row>
    <row r="271" spans="1:6" ht="14.4" customHeight="1" x14ac:dyDescent="0.3">
      <c r="A271" s="383"/>
      <c r="B271" s="412"/>
      <c r="C271" s="386"/>
      <c r="D271" s="434"/>
      <c r="E271" s="435"/>
      <c r="F271" s="433"/>
    </row>
    <row r="272" spans="1:6" ht="14.4" customHeight="1" x14ac:dyDescent="0.3">
      <c r="A272" s="383"/>
      <c r="B272" s="412"/>
      <c r="C272" s="386"/>
      <c r="D272" s="434"/>
      <c r="E272" s="435"/>
      <c r="F272" s="433"/>
    </row>
    <row r="273" spans="1:6" ht="14.4" customHeight="1" x14ac:dyDescent="0.3">
      <c r="A273" s="383"/>
      <c r="B273" s="412"/>
      <c r="C273" s="386"/>
      <c r="D273" s="434"/>
      <c r="E273" s="435"/>
      <c r="F273" s="433"/>
    </row>
    <row r="274" spans="1:6" ht="14.4" customHeight="1" x14ac:dyDescent="0.3">
      <c r="A274" s="383"/>
      <c r="B274" s="412"/>
      <c r="C274" s="386"/>
      <c r="D274" s="434"/>
      <c r="E274" s="435"/>
      <c r="F274" s="433"/>
    </row>
    <row r="275" spans="1:6" ht="14.4" customHeight="1" x14ac:dyDescent="0.3">
      <c r="A275" s="383"/>
      <c r="B275" s="412"/>
      <c r="C275" s="386"/>
      <c r="D275" s="434"/>
      <c r="E275" s="435"/>
      <c r="F275" s="433"/>
    </row>
    <row r="276" spans="1:6" ht="14.4" customHeight="1" x14ac:dyDescent="0.3">
      <c r="A276" s="383"/>
      <c r="B276" s="412"/>
      <c r="C276" s="386"/>
      <c r="D276" s="434"/>
      <c r="E276" s="435"/>
      <c r="F276" s="433"/>
    </row>
    <row r="277" spans="1:6" ht="14.4" customHeight="1" x14ac:dyDescent="0.3">
      <c r="A277" s="383"/>
      <c r="B277" s="412"/>
      <c r="C277" s="386"/>
      <c r="D277" s="434"/>
      <c r="E277" s="435"/>
      <c r="F277" s="433"/>
    </row>
    <row r="278" spans="1:6" ht="14.4" customHeight="1" x14ac:dyDescent="0.3">
      <c r="A278" s="383"/>
      <c r="B278" s="412"/>
      <c r="C278" s="386"/>
      <c r="D278" s="434"/>
      <c r="E278" s="435"/>
      <c r="F278" s="433"/>
    </row>
    <row r="279" spans="1:6" ht="14.4" customHeight="1" x14ac:dyDescent="0.3">
      <c r="A279" s="383"/>
      <c r="B279" s="412"/>
      <c r="C279" s="386"/>
      <c r="D279" s="434"/>
      <c r="E279" s="435"/>
      <c r="F279" s="433"/>
    </row>
    <row r="280" spans="1:6" ht="14.4" customHeight="1" x14ac:dyDescent="0.3">
      <c r="A280" s="383"/>
      <c r="B280" s="412"/>
      <c r="C280" s="386"/>
      <c r="D280" s="434"/>
      <c r="E280" s="435"/>
      <c r="F280" s="433"/>
    </row>
    <row r="281" spans="1:6" ht="14.4" customHeight="1" x14ac:dyDescent="0.3">
      <c r="A281" s="383"/>
      <c r="B281" s="412"/>
      <c r="C281" s="386"/>
      <c r="D281" s="434"/>
      <c r="E281" s="435"/>
      <c r="F281" s="433"/>
    </row>
    <row r="282" spans="1:6" ht="14.4" customHeight="1" x14ac:dyDescent="0.3">
      <c r="A282" s="383"/>
      <c r="B282" s="412"/>
      <c r="C282" s="386"/>
      <c r="D282" s="434"/>
      <c r="E282" s="435"/>
      <c r="F282" s="433"/>
    </row>
    <row r="283" spans="1:6" ht="14.4" customHeight="1" x14ac:dyDescent="0.3">
      <c r="A283" s="383"/>
      <c r="B283" s="412"/>
      <c r="C283" s="386"/>
      <c r="D283" s="434"/>
      <c r="E283" s="435"/>
      <c r="F283" s="433"/>
    </row>
    <row r="284" spans="1:6" ht="14.4" customHeight="1" x14ac:dyDescent="0.3">
      <c r="A284" s="383"/>
      <c r="B284" s="412"/>
      <c r="C284" s="386"/>
      <c r="D284" s="434"/>
      <c r="E284" s="435"/>
      <c r="F284" s="433"/>
    </row>
    <row r="285" spans="1:6" ht="14.4" customHeight="1" x14ac:dyDescent="0.3">
      <c r="A285" s="383"/>
      <c r="B285" s="412"/>
      <c r="C285" s="386"/>
      <c r="D285" s="434"/>
      <c r="E285" s="435"/>
      <c r="F285" s="433"/>
    </row>
    <row r="286" spans="1:6" ht="14.4" customHeight="1" x14ac:dyDescent="0.3">
      <c r="A286" s="383"/>
      <c r="B286" s="412"/>
      <c r="C286" s="386"/>
      <c r="D286" s="434"/>
      <c r="E286" s="435"/>
      <c r="F286" s="433"/>
    </row>
    <row r="287" spans="1:6" ht="14.4" customHeight="1" x14ac:dyDescent="0.3">
      <c r="A287" s="383"/>
      <c r="B287" s="412"/>
      <c r="C287" s="386"/>
      <c r="D287" s="434"/>
      <c r="E287" s="435"/>
      <c r="F287" s="433"/>
    </row>
    <row r="288" spans="1:6" ht="14.4" customHeight="1" x14ac:dyDescent="0.3">
      <c r="A288" s="383"/>
      <c r="B288" s="412"/>
      <c r="C288" s="386"/>
      <c r="D288" s="434"/>
      <c r="E288" s="435"/>
      <c r="F288" s="433"/>
    </row>
    <row r="289" spans="1:6" ht="14.4" customHeight="1" x14ac:dyDescent="0.3">
      <c r="A289" s="383"/>
      <c r="B289" s="412"/>
      <c r="C289" s="386"/>
      <c r="D289" s="434"/>
      <c r="E289" s="435"/>
      <c r="F289" s="433"/>
    </row>
    <row r="290" spans="1:6" ht="14.4" customHeight="1" x14ac:dyDescent="0.3">
      <c r="A290" s="383"/>
      <c r="B290" s="412"/>
      <c r="C290" s="386"/>
      <c r="D290" s="434"/>
      <c r="E290" s="435"/>
      <c r="F290" s="433"/>
    </row>
    <row r="291" spans="1:6" ht="14.4" customHeight="1" x14ac:dyDescent="0.3">
      <c r="A291" s="383"/>
      <c r="B291" s="412"/>
      <c r="C291" s="386"/>
      <c r="D291" s="434"/>
      <c r="E291" s="435"/>
      <c r="F291" s="433"/>
    </row>
    <row r="292" spans="1:6" ht="14.4" customHeight="1" x14ac:dyDescent="0.3">
      <c r="A292" s="383"/>
      <c r="B292" s="412"/>
      <c r="C292" s="386"/>
      <c r="D292" s="434"/>
      <c r="E292" s="435"/>
      <c r="F292" s="433"/>
    </row>
    <row r="293" spans="1:6" ht="14.4" customHeight="1" x14ac:dyDescent="0.3">
      <c r="A293" s="383"/>
      <c r="B293" s="412"/>
      <c r="C293" s="386"/>
      <c r="D293" s="434"/>
      <c r="E293" s="435"/>
      <c r="F293" s="433"/>
    </row>
    <row r="294" spans="1:6" ht="14.4" customHeight="1" x14ac:dyDescent="0.3">
      <c r="A294" s="383"/>
      <c r="B294" s="412"/>
      <c r="C294" s="386"/>
      <c r="D294" s="434"/>
      <c r="E294" s="435"/>
      <c r="F294" s="433"/>
    </row>
    <row r="295" spans="1:6" ht="14.4" customHeight="1" x14ac:dyDescent="0.3">
      <c r="A295" s="383"/>
      <c r="B295" s="412"/>
      <c r="C295" s="386"/>
      <c r="D295" s="434"/>
      <c r="E295" s="435"/>
      <c r="F295" s="433"/>
    </row>
    <row r="296" spans="1:6" ht="14.4" customHeight="1" x14ac:dyDescent="0.3">
      <c r="A296" s="383"/>
      <c r="B296" s="412"/>
      <c r="C296" s="386"/>
      <c r="D296" s="434"/>
      <c r="E296" s="435"/>
      <c r="F296" s="433"/>
    </row>
    <row r="297" spans="1:6" ht="14.4" customHeight="1" x14ac:dyDescent="0.3">
      <c r="A297" s="383"/>
      <c r="B297" s="412"/>
      <c r="C297" s="386"/>
      <c r="D297" s="434"/>
      <c r="E297" s="435"/>
      <c r="F297" s="433"/>
    </row>
    <row r="298" spans="1:6" ht="14.4" customHeight="1" x14ac:dyDescent="0.3">
      <c r="A298" s="383"/>
      <c r="B298" s="412"/>
      <c r="C298" s="386"/>
      <c r="D298" s="434"/>
      <c r="E298" s="435"/>
      <c r="F298" s="433"/>
    </row>
    <row r="299" spans="1:6" ht="14.4" customHeight="1" x14ac:dyDescent="0.3">
      <c r="A299" s="383"/>
      <c r="B299" s="412"/>
      <c r="C299" s="386"/>
      <c r="D299" s="434"/>
      <c r="E299" s="435"/>
      <c r="F299" s="433"/>
    </row>
    <row r="300" spans="1:6" ht="14.4" customHeight="1" x14ac:dyDescent="0.3">
      <c r="A300" s="383"/>
      <c r="B300" s="412"/>
      <c r="C300" s="386"/>
      <c r="D300" s="434"/>
      <c r="E300" s="435"/>
      <c r="F300" s="433"/>
    </row>
    <row r="301" spans="1:6" ht="14.4" customHeight="1" x14ac:dyDescent="0.3">
      <c r="A301" s="383"/>
      <c r="B301" s="412"/>
      <c r="C301" s="386"/>
      <c r="D301" s="434"/>
      <c r="E301" s="435"/>
      <c r="F301" s="433"/>
    </row>
    <row r="302" spans="1:6" ht="14.4" customHeight="1" x14ac:dyDescent="0.3">
      <c r="A302" s="383"/>
      <c r="B302" s="412"/>
      <c r="C302" s="386"/>
      <c r="D302" s="434"/>
      <c r="E302" s="435"/>
      <c r="F302" s="433"/>
    </row>
    <row r="303" spans="1:6" ht="14.4" customHeight="1" x14ac:dyDescent="0.3">
      <c r="A303" s="383"/>
      <c r="B303" s="412"/>
      <c r="C303" s="386"/>
      <c r="D303" s="434"/>
      <c r="E303" s="435"/>
      <c r="F303" s="433"/>
    </row>
    <row r="304" spans="1:6" ht="14.4" customHeight="1" x14ac:dyDescent="0.3">
      <c r="A304" s="383"/>
      <c r="B304" s="412"/>
      <c r="C304" s="386"/>
      <c r="D304" s="434"/>
      <c r="E304" s="435"/>
      <c r="F304" s="433"/>
    </row>
    <row r="305" spans="1:6" ht="14.4" customHeight="1" x14ac:dyDescent="0.3">
      <c r="A305" s="383"/>
      <c r="B305" s="412"/>
      <c r="C305" s="386"/>
      <c r="D305" s="434"/>
      <c r="E305" s="435"/>
      <c r="F305" s="433"/>
    </row>
    <row r="306" spans="1:6" ht="14.4" customHeight="1" x14ac:dyDescent="0.3">
      <c r="A306" s="383"/>
      <c r="B306" s="412"/>
      <c r="C306" s="386"/>
      <c r="D306" s="434"/>
      <c r="E306" s="435"/>
      <c r="F306" s="433"/>
    </row>
    <row r="307" spans="1:6" ht="14.4" customHeight="1" x14ac:dyDescent="0.3">
      <c r="A307" s="383"/>
      <c r="B307" s="412"/>
      <c r="C307" s="386"/>
      <c r="D307" s="434"/>
      <c r="E307" s="435"/>
      <c r="F307" s="433"/>
    </row>
    <row r="308" spans="1:6" ht="14.4" customHeight="1" x14ac:dyDescent="0.3">
      <c r="A308" s="383"/>
      <c r="B308" s="412"/>
      <c r="C308" s="386"/>
      <c r="D308" s="434"/>
      <c r="E308" s="435"/>
      <c r="F308" s="433"/>
    </row>
    <row r="309" spans="1:6" ht="14.4" customHeight="1" x14ac:dyDescent="0.3">
      <c r="A309" s="383"/>
      <c r="B309" s="412"/>
      <c r="C309" s="386"/>
      <c r="D309" s="434"/>
      <c r="E309" s="435"/>
      <c r="F309" s="433"/>
    </row>
    <row r="310" spans="1:6" ht="14.4" customHeight="1" x14ac:dyDescent="0.3">
      <c r="A310" s="383"/>
      <c r="B310" s="412"/>
      <c r="C310" s="386"/>
      <c r="D310" s="434"/>
      <c r="E310" s="435"/>
      <c r="F310" s="433"/>
    </row>
    <row r="311" spans="1:6" ht="14.4" customHeight="1" x14ac:dyDescent="0.3">
      <c r="A311" s="383"/>
      <c r="B311" s="412"/>
      <c r="C311" s="386"/>
      <c r="D311" s="434"/>
      <c r="E311" s="435"/>
      <c r="F311" s="433"/>
    </row>
    <row r="312" spans="1:6" ht="14.4" customHeight="1" x14ac:dyDescent="0.3">
      <c r="A312" s="383"/>
      <c r="B312" s="412"/>
      <c r="C312" s="386"/>
      <c r="D312" s="434"/>
      <c r="E312" s="435"/>
      <c r="F312" s="433"/>
    </row>
    <row r="313" spans="1:6" ht="14.4" customHeight="1" x14ac:dyDescent="0.3">
      <c r="A313" s="383"/>
      <c r="B313" s="412"/>
      <c r="C313" s="386"/>
      <c r="D313" s="434"/>
      <c r="E313" s="435"/>
      <c r="F313" s="433"/>
    </row>
    <row r="314" spans="1:6" ht="14.4" customHeight="1" x14ac:dyDescent="0.3">
      <c r="A314" s="383"/>
      <c r="B314" s="412"/>
      <c r="C314" s="386"/>
      <c r="D314" s="434"/>
      <c r="E314" s="435"/>
      <c r="F314" s="433"/>
    </row>
    <row r="315" spans="1:6" ht="14.4" customHeight="1" x14ac:dyDescent="0.3">
      <c r="A315" s="383"/>
      <c r="B315" s="412"/>
      <c r="C315" s="386"/>
      <c r="D315" s="434"/>
      <c r="E315" s="435"/>
      <c r="F315" s="433"/>
    </row>
    <row r="316" spans="1:6" ht="14.4" customHeight="1" x14ac:dyDescent="0.3">
      <c r="A316" s="383"/>
      <c r="B316" s="412"/>
      <c r="C316" s="386"/>
      <c r="D316" s="434"/>
      <c r="E316" s="435"/>
      <c r="F316" s="433"/>
    </row>
    <row r="317" spans="1:6" ht="14.4" customHeight="1" x14ac:dyDescent="0.3">
      <c r="A317" s="383"/>
      <c r="B317" s="412"/>
      <c r="C317" s="386"/>
      <c r="D317" s="434"/>
      <c r="E317" s="435"/>
      <c r="F317" s="433"/>
    </row>
    <row r="318" spans="1:6" ht="14.4" customHeight="1" x14ac:dyDescent="0.3">
      <c r="A318" s="383"/>
      <c r="B318" s="412"/>
      <c r="C318" s="386"/>
      <c r="D318" s="434"/>
      <c r="E318" s="435"/>
      <c r="F318" s="433"/>
    </row>
    <row r="319" spans="1:6" ht="14.4" customHeight="1" x14ac:dyDescent="0.3">
      <c r="A319" s="383"/>
      <c r="B319" s="412"/>
      <c r="C319" s="386"/>
      <c r="D319" s="434"/>
      <c r="E319" s="435"/>
      <c r="F319" s="433"/>
    </row>
    <row r="320" spans="1:6" ht="14.4" customHeight="1" x14ac:dyDescent="0.3">
      <c r="A320" s="383"/>
      <c r="B320" s="412"/>
      <c r="C320" s="386"/>
      <c r="D320" s="434"/>
      <c r="E320" s="435"/>
      <c r="F320" s="433"/>
    </row>
    <row r="321" spans="1:8" ht="14.4" customHeight="1" x14ac:dyDescent="0.3">
      <c r="A321" s="383"/>
      <c r="B321" s="412"/>
      <c r="C321" s="386"/>
      <c r="D321" s="434"/>
      <c r="E321" s="435"/>
      <c r="F321" s="433"/>
    </row>
    <row r="322" spans="1:8" ht="14.4" customHeight="1" x14ac:dyDescent="0.3">
      <c r="A322" s="383"/>
      <c r="B322" s="412"/>
      <c r="C322" s="386"/>
      <c r="D322" s="434"/>
      <c r="E322" s="435"/>
      <c r="F322" s="433"/>
    </row>
    <row r="323" spans="1:8" ht="14.4" customHeight="1" x14ac:dyDescent="0.3">
      <c r="A323" s="383"/>
      <c r="B323" s="412"/>
      <c r="C323" s="386"/>
      <c r="D323" s="434"/>
      <c r="E323" s="435"/>
      <c r="F323" s="433"/>
    </row>
    <row r="324" spans="1:8" ht="14.4" customHeight="1" x14ac:dyDescent="0.3">
      <c r="A324" s="383"/>
      <c r="B324" s="412"/>
      <c r="C324" s="386"/>
      <c r="D324" s="434"/>
      <c r="E324" s="435"/>
      <c r="F324" s="433"/>
    </row>
    <row r="325" spans="1:8" ht="14.4" customHeight="1" x14ac:dyDescent="0.3">
      <c r="A325" s="383"/>
      <c r="B325" s="412"/>
      <c r="C325" s="386"/>
      <c r="D325" s="434"/>
      <c r="E325" s="435"/>
      <c r="F325" s="433"/>
    </row>
    <row r="326" spans="1:8" ht="14.4" customHeight="1" thickBot="1" x14ac:dyDescent="0.35">
      <c r="A326" s="383"/>
      <c r="B326" s="412"/>
      <c r="C326" s="386"/>
      <c r="D326" s="434"/>
      <c r="E326" s="435"/>
      <c r="F326" s="433"/>
    </row>
    <row r="327" spans="1:8" ht="25.05" customHeight="1" thickBot="1" x14ac:dyDescent="0.35">
      <c r="A327" s="448" t="s">
        <v>4041</v>
      </c>
      <c r="B327" s="511" t="s">
        <v>4115</v>
      </c>
      <c r="C327" s="489"/>
      <c r="D327" s="489"/>
      <c r="E327" s="494"/>
      <c r="F327" s="495">
        <f>SUM(F222:F235)</f>
        <v>0</v>
      </c>
    </row>
    <row r="328" spans="1:8" ht="15" customHeight="1" x14ac:dyDescent="0.3">
      <c r="A328" s="756" t="str">
        <f>A1</f>
        <v>CONTRACT SANRAL: NRA 2024/1323</v>
      </c>
      <c r="B328" s="757"/>
      <c r="C328" s="462"/>
      <c r="D328" s="462"/>
      <c r="E328" s="467"/>
      <c r="F328" s="473"/>
    </row>
    <row r="329" spans="1:8" ht="15" customHeight="1" thickBot="1" x14ac:dyDescent="0.35">
      <c r="A329" s="754" t="str">
        <f>A2</f>
        <v>PANEL FOR ROUTINE ROAD MAINTENANCE WORKS ACROSS SOUTH AFRICA (WESTERN CAPE PROVINCE)</v>
      </c>
      <c r="B329" s="755"/>
      <c r="C329" s="463"/>
      <c r="D329" s="463"/>
      <c r="E329" s="468"/>
      <c r="F329" s="474"/>
    </row>
    <row r="330" spans="1:8" s="493" customFormat="1" ht="25.05" customHeight="1" thickBot="1" x14ac:dyDescent="0.35">
      <c r="A330" s="565" t="s">
        <v>4111</v>
      </c>
      <c r="B330" s="451" t="s">
        <v>4035</v>
      </c>
      <c r="C330" s="451" t="s">
        <v>4112</v>
      </c>
      <c r="D330" s="451" t="s">
        <v>4113</v>
      </c>
      <c r="E330" s="451" t="s">
        <v>4114</v>
      </c>
      <c r="F330" s="487" t="s">
        <v>4036</v>
      </c>
    </row>
    <row r="331" spans="1:8" s="444" customFormat="1" ht="25.05" customHeight="1" x14ac:dyDescent="0.3">
      <c r="A331" s="778" t="s">
        <v>163</v>
      </c>
      <c r="B331" s="779"/>
      <c r="C331" s="779"/>
      <c r="D331" s="780"/>
      <c r="E331" s="780"/>
      <c r="F331" s="781"/>
      <c r="G331" s="492"/>
      <c r="H331" s="492"/>
    </row>
    <row r="332" spans="1:8" ht="14.4" customHeight="1" x14ac:dyDescent="0.3">
      <c r="A332" s="374" t="s">
        <v>164</v>
      </c>
      <c r="B332" s="345" t="s">
        <v>165</v>
      </c>
      <c r="C332" s="375"/>
      <c r="D332" s="376"/>
      <c r="E332" s="377"/>
      <c r="F332" s="378"/>
      <c r="G332" s="177"/>
      <c r="H332" s="177"/>
    </row>
    <row r="333" spans="1:8" ht="14.4" customHeight="1" x14ac:dyDescent="0.3">
      <c r="A333" s="372" t="s">
        <v>166</v>
      </c>
      <c r="B333" s="201" t="s">
        <v>167</v>
      </c>
      <c r="C333" s="379" t="s">
        <v>9</v>
      </c>
      <c r="D333" s="420">
        <v>10</v>
      </c>
      <c r="E333" s="856"/>
      <c r="F333" s="419" t="str">
        <f>IF((D333*E333)&gt;0,(D333*E333),"")</f>
        <v/>
      </c>
      <c r="G333" s="177"/>
      <c r="H333" s="177"/>
    </row>
    <row r="334" spans="1:8" ht="14.4" customHeight="1" x14ac:dyDescent="0.3">
      <c r="A334" s="372" t="s">
        <v>168</v>
      </c>
      <c r="B334" s="201" t="s">
        <v>169</v>
      </c>
      <c r="C334" s="379"/>
      <c r="D334" s="420"/>
      <c r="E334" s="418"/>
      <c r="F334" s="419" t="str">
        <f t="shared" ref="F334:F355" si="2">IF((D334*E334)&gt;0,(D334*E334),"")</f>
        <v/>
      </c>
      <c r="G334" s="177"/>
      <c r="H334" s="177"/>
    </row>
    <row r="335" spans="1:8" ht="14.4" customHeight="1" x14ac:dyDescent="0.3">
      <c r="A335" s="372" t="s">
        <v>170</v>
      </c>
      <c r="B335" s="201" t="s">
        <v>171</v>
      </c>
      <c r="C335" s="379" t="s">
        <v>9</v>
      </c>
      <c r="D335" s="420">
        <v>60</v>
      </c>
      <c r="E335" s="856"/>
      <c r="F335" s="419" t="str">
        <f t="shared" si="2"/>
        <v/>
      </c>
    </row>
    <row r="336" spans="1:8" ht="14.4" customHeight="1" x14ac:dyDescent="0.3">
      <c r="A336" s="372" t="s">
        <v>172</v>
      </c>
      <c r="B336" s="201" t="s">
        <v>173</v>
      </c>
      <c r="C336" s="379" t="s">
        <v>9</v>
      </c>
      <c r="D336" s="420">
        <v>20</v>
      </c>
      <c r="E336" s="856"/>
      <c r="F336" s="419" t="str">
        <f t="shared" si="2"/>
        <v/>
      </c>
    </row>
    <row r="337" spans="1:6" ht="14.4" customHeight="1" x14ac:dyDescent="0.3">
      <c r="A337" s="372" t="s">
        <v>174</v>
      </c>
      <c r="B337" s="201" t="s">
        <v>175</v>
      </c>
      <c r="C337" s="379"/>
      <c r="D337" s="420"/>
      <c r="E337" s="418"/>
      <c r="F337" s="419" t="str">
        <f t="shared" si="2"/>
        <v/>
      </c>
    </row>
    <row r="338" spans="1:6" ht="14.4" customHeight="1" x14ac:dyDescent="0.3">
      <c r="A338" s="372" t="s">
        <v>176</v>
      </c>
      <c r="B338" s="201" t="s">
        <v>177</v>
      </c>
      <c r="C338" s="379" t="s">
        <v>9</v>
      </c>
      <c r="D338" s="420">
        <v>60</v>
      </c>
      <c r="E338" s="856"/>
      <c r="F338" s="419" t="str">
        <f t="shared" si="2"/>
        <v/>
      </c>
    </row>
    <row r="339" spans="1:6" ht="14.4" customHeight="1" x14ac:dyDescent="0.3">
      <c r="A339" s="372" t="s">
        <v>178</v>
      </c>
      <c r="B339" s="201" t="s">
        <v>171</v>
      </c>
      <c r="C339" s="379" t="s">
        <v>9</v>
      </c>
      <c r="D339" s="420">
        <v>50</v>
      </c>
      <c r="E339" s="856"/>
      <c r="F339" s="419" t="str">
        <f t="shared" si="2"/>
        <v/>
      </c>
    </row>
    <row r="340" spans="1:6" ht="14.4" customHeight="1" x14ac:dyDescent="0.3">
      <c r="A340" s="372" t="s">
        <v>179</v>
      </c>
      <c r="B340" s="201" t="s">
        <v>180</v>
      </c>
      <c r="C340" s="379" t="s">
        <v>181</v>
      </c>
      <c r="D340" s="420">
        <v>90</v>
      </c>
      <c r="E340" s="856"/>
      <c r="F340" s="419" t="str">
        <f t="shared" si="2"/>
        <v/>
      </c>
    </row>
    <row r="341" spans="1:6" ht="14.4" customHeight="1" x14ac:dyDescent="0.3">
      <c r="A341" s="372" t="s">
        <v>182</v>
      </c>
      <c r="B341" s="201" t="s">
        <v>183</v>
      </c>
      <c r="C341" s="379"/>
      <c r="D341" s="420"/>
      <c r="E341" s="418"/>
      <c r="F341" s="419" t="str">
        <f t="shared" si="2"/>
        <v/>
      </c>
    </row>
    <row r="342" spans="1:6" ht="14.4" customHeight="1" x14ac:dyDescent="0.3">
      <c r="A342" s="372" t="s">
        <v>184</v>
      </c>
      <c r="B342" s="201" t="s">
        <v>185</v>
      </c>
      <c r="C342" s="379" t="s">
        <v>9</v>
      </c>
      <c r="D342" s="420">
        <v>600</v>
      </c>
      <c r="E342" s="856"/>
      <c r="F342" s="419" t="str">
        <f t="shared" si="2"/>
        <v/>
      </c>
    </row>
    <row r="343" spans="1:6" ht="14.4" customHeight="1" x14ac:dyDescent="0.3">
      <c r="A343" s="372" t="s">
        <v>186</v>
      </c>
      <c r="B343" s="201" t="s">
        <v>187</v>
      </c>
      <c r="C343" s="379" t="s">
        <v>9</v>
      </c>
      <c r="D343" s="420">
        <v>320</v>
      </c>
      <c r="E343" s="856"/>
      <c r="F343" s="419" t="str">
        <f t="shared" si="2"/>
        <v/>
      </c>
    </row>
    <row r="344" spans="1:6" ht="14.4" customHeight="1" x14ac:dyDescent="0.3">
      <c r="A344" s="372" t="s">
        <v>188</v>
      </c>
      <c r="B344" s="566" t="s">
        <v>189</v>
      </c>
      <c r="C344" s="379" t="s">
        <v>9</v>
      </c>
      <c r="D344" s="420">
        <v>100</v>
      </c>
      <c r="E344" s="856"/>
      <c r="F344" s="419" t="str">
        <f t="shared" si="2"/>
        <v/>
      </c>
    </row>
    <row r="345" spans="1:6" ht="14.4" customHeight="1" x14ac:dyDescent="0.3">
      <c r="A345" s="372" t="s">
        <v>190</v>
      </c>
      <c r="B345" s="566" t="s">
        <v>191</v>
      </c>
      <c r="C345" s="379" t="s">
        <v>9</v>
      </c>
      <c r="D345" s="420">
        <v>100</v>
      </c>
      <c r="E345" s="856"/>
      <c r="F345" s="419" t="str">
        <f t="shared" si="2"/>
        <v/>
      </c>
    </row>
    <row r="346" spans="1:6" ht="14.4" customHeight="1" x14ac:dyDescent="0.3">
      <c r="A346" s="372" t="s">
        <v>192</v>
      </c>
      <c r="B346" s="201" t="s">
        <v>193</v>
      </c>
      <c r="C346" s="379"/>
      <c r="D346" s="420"/>
      <c r="E346" s="418"/>
      <c r="F346" s="419" t="str">
        <f t="shared" si="2"/>
        <v/>
      </c>
    </row>
    <row r="347" spans="1:6" ht="14.4" customHeight="1" x14ac:dyDescent="0.3">
      <c r="A347" s="372" t="s">
        <v>194</v>
      </c>
      <c r="B347" s="201" t="s">
        <v>195</v>
      </c>
      <c r="C347" s="379" t="s">
        <v>9</v>
      </c>
      <c r="D347" s="420">
        <v>20</v>
      </c>
      <c r="E347" s="856"/>
      <c r="F347" s="419" t="str">
        <f t="shared" si="2"/>
        <v/>
      </c>
    </row>
    <row r="348" spans="1:6" ht="14.4" customHeight="1" x14ac:dyDescent="0.3">
      <c r="A348" s="372" t="s">
        <v>196</v>
      </c>
      <c r="B348" s="201" t="s">
        <v>197</v>
      </c>
      <c r="C348" s="379" t="s">
        <v>9</v>
      </c>
      <c r="D348" s="420">
        <v>20</v>
      </c>
      <c r="E348" s="856"/>
      <c r="F348" s="419" t="str">
        <f t="shared" si="2"/>
        <v/>
      </c>
    </row>
    <row r="349" spans="1:6" ht="14.4" customHeight="1" x14ac:dyDescent="0.3">
      <c r="A349" s="372" t="s">
        <v>198</v>
      </c>
      <c r="B349" s="201" t="s">
        <v>199</v>
      </c>
      <c r="C349" s="379" t="s">
        <v>9</v>
      </c>
      <c r="D349" s="420">
        <v>80</v>
      </c>
      <c r="E349" s="856"/>
      <c r="F349" s="419" t="str">
        <f t="shared" si="2"/>
        <v/>
      </c>
    </row>
    <row r="350" spans="1:6" ht="14.4" customHeight="1" x14ac:dyDescent="0.3">
      <c r="A350" s="372" t="s">
        <v>200</v>
      </c>
      <c r="B350" s="235" t="s">
        <v>203</v>
      </c>
      <c r="C350" s="379"/>
      <c r="D350" s="420"/>
      <c r="E350" s="418"/>
      <c r="F350" s="419" t="str">
        <f t="shared" si="2"/>
        <v/>
      </c>
    </row>
    <row r="351" spans="1:6" ht="14.4" customHeight="1" x14ac:dyDescent="0.3">
      <c r="A351" s="372" t="s">
        <v>3176</v>
      </c>
      <c r="B351" s="201" t="s">
        <v>205</v>
      </c>
      <c r="C351" s="379" t="s">
        <v>64</v>
      </c>
      <c r="D351" s="420">
        <v>60</v>
      </c>
      <c r="E351" s="856"/>
      <c r="F351" s="419" t="str">
        <f t="shared" si="2"/>
        <v/>
      </c>
    </row>
    <row r="352" spans="1:6" ht="14.4" customHeight="1" x14ac:dyDescent="0.3">
      <c r="A352" s="372" t="s">
        <v>3178</v>
      </c>
      <c r="B352" s="201" t="s">
        <v>207</v>
      </c>
      <c r="C352" s="379" t="s">
        <v>64</v>
      </c>
      <c r="D352" s="420">
        <v>60</v>
      </c>
      <c r="E352" s="856"/>
      <c r="F352" s="419" t="str">
        <f t="shared" si="2"/>
        <v/>
      </c>
    </row>
    <row r="353" spans="1:6" ht="14.4" customHeight="1" x14ac:dyDescent="0.3">
      <c r="A353" s="372" t="s">
        <v>3180</v>
      </c>
      <c r="B353" s="201" t="s">
        <v>209</v>
      </c>
      <c r="C353" s="379" t="s">
        <v>64</v>
      </c>
      <c r="D353" s="420">
        <v>60</v>
      </c>
      <c r="E353" s="856"/>
      <c r="F353" s="419" t="str">
        <f t="shared" si="2"/>
        <v/>
      </c>
    </row>
    <row r="354" spans="1:6" ht="14.4" customHeight="1" x14ac:dyDescent="0.3">
      <c r="A354" s="372" t="s">
        <v>3989</v>
      </c>
      <c r="B354" s="201" t="s">
        <v>212</v>
      </c>
      <c r="C354" s="379" t="s">
        <v>64</v>
      </c>
      <c r="D354" s="420">
        <v>60</v>
      </c>
      <c r="E354" s="856"/>
      <c r="F354" s="419" t="str">
        <f t="shared" si="2"/>
        <v/>
      </c>
    </row>
    <row r="355" spans="1:6" ht="14.4" customHeight="1" x14ac:dyDescent="0.3">
      <c r="A355" s="383" t="s">
        <v>213</v>
      </c>
      <c r="B355" s="567" t="s">
        <v>215</v>
      </c>
      <c r="C355" s="568" t="s">
        <v>9</v>
      </c>
      <c r="D355" s="420">
        <v>30</v>
      </c>
      <c r="E355" s="856"/>
      <c r="F355" s="419" t="str">
        <f t="shared" si="2"/>
        <v/>
      </c>
    </row>
    <row r="356" spans="1:6" ht="14.4" customHeight="1" x14ac:dyDescent="0.3">
      <c r="A356" s="383"/>
      <c r="B356" s="567"/>
      <c r="C356" s="568"/>
      <c r="D356" s="434"/>
      <c r="E356" s="435"/>
      <c r="F356" s="433"/>
    </row>
    <row r="357" spans="1:6" ht="14.4" customHeight="1" x14ac:dyDescent="0.3">
      <c r="A357" s="383"/>
      <c r="B357" s="567"/>
      <c r="C357" s="568"/>
      <c r="D357" s="434"/>
      <c r="E357" s="435"/>
      <c r="F357" s="433"/>
    </row>
    <row r="358" spans="1:6" ht="14.4" customHeight="1" x14ac:dyDescent="0.3">
      <c r="A358" s="383"/>
      <c r="B358" s="567"/>
      <c r="C358" s="568"/>
      <c r="D358" s="434"/>
      <c r="E358" s="435"/>
      <c r="F358" s="433"/>
    </row>
    <row r="359" spans="1:6" ht="14.4" customHeight="1" x14ac:dyDescent="0.3">
      <c r="A359" s="383"/>
      <c r="B359" s="567"/>
      <c r="C359" s="568"/>
      <c r="D359" s="434"/>
      <c r="E359" s="435"/>
      <c r="F359" s="433"/>
    </row>
    <row r="360" spans="1:6" ht="14.4" customHeight="1" x14ac:dyDescent="0.3">
      <c r="A360" s="383"/>
      <c r="B360" s="567"/>
      <c r="C360" s="568"/>
      <c r="D360" s="434"/>
      <c r="E360" s="435"/>
      <c r="F360" s="433"/>
    </row>
    <row r="361" spans="1:6" ht="14.4" customHeight="1" x14ac:dyDescent="0.3">
      <c r="A361" s="383"/>
      <c r="B361" s="567"/>
      <c r="C361" s="568"/>
      <c r="D361" s="434"/>
      <c r="E361" s="435"/>
      <c r="F361" s="433"/>
    </row>
    <row r="362" spans="1:6" ht="14.4" customHeight="1" x14ac:dyDescent="0.3">
      <c r="A362" s="383"/>
      <c r="B362" s="567"/>
      <c r="C362" s="568"/>
      <c r="D362" s="434"/>
      <c r="E362" s="435"/>
      <c r="F362" s="433"/>
    </row>
    <row r="363" spans="1:6" ht="14.4" customHeight="1" x14ac:dyDescent="0.3">
      <c r="A363" s="383"/>
      <c r="B363" s="567"/>
      <c r="C363" s="568"/>
      <c r="D363" s="434"/>
      <c r="E363" s="435"/>
      <c r="F363" s="433"/>
    </row>
    <row r="364" spans="1:6" ht="14.4" customHeight="1" x14ac:dyDescent="0.3">
      <c r="A364" s="383"/>
      <c r="B364" s="567"/>
      <c r="C364" s="568"/>
      <c r="D364" s="434"/>
      <c r="E364" s="435"/>
      <c r="F364" s="433"/>
    </row>
    <row r="365" spans="1:6" ht="14.4" customHeight="1" x14ac:dyDescent="0.3">
      <c r="A365" s="383"/>
      <c r="B365" s="567"/>
      <c r="C365" s="568"/>
      <c r="D365" s="434"/>
      <c r="E365" s="435"/>
      <c r="F365" s="433"/>
    </row>
    <row r="366" spans="1:6" ht="14.4" customHeight="1" x14ac:dyDescent="0.3">
      <c r="A366" s="383"/>
      <c r="B366" s="567"/>
      <c r="C366" s="568"/>
      <c r="D366" s="434"/>
      <c r="E366" s="435"/>
      <c r="F366" s="433"/>
    </row>
    <row r="367" spans="1:6" ht="14.4" customHeight="1" x14ac:dyDescent="0.3">
      <c r="A367" s="383"/>
      <c r="B367" s="567"/>
      <c r="C367" s="568"/>
      <c r="D367" s="434"/>
      <c r="E367" s="435"/>
      <c r="F367" s="433"/>
    </row>
    <row r="368" spans="1:6" ht="14.4" customHeight="1" x14ac:dyDescent="0.3">
      <c r="A368" s="383"/>
      <c r="B368" s="567"/>
      <c r="C368" s="568"/>
      <c r="D368" s="434"/>
      <c r="E368" s="435"/>
      <c r="F368" s="433"/>
    </row>
    <row r="369" spans="1:6" ht="14.4" customHeight="1" x14ac:dyDescent="0.3">
      <c r="A369" s="383"/>
      <c r="B369" s="567"/>
      <c r="C369" s="568"/>
      <c r="D369" s="434"/>
      <c r="E369" s="435"/>
      <c r="F369" s="433"/>
    </row>
    <row r="370" spans="1:6" ht="14.4" customHeight="1" x14ac:dyDescent="0.3">
      <c r="A370" s="383"/>
      <c r="B370" s="567"/>
      <c r="C370" s="568"/>
      <c r="D370" s="434"/>
      <c r="E370" s="435"/>
      <c r="F370" s="433"/>
    </row>
    <row r="371" spans="1:6" ht="14.4" customHeight="1" x14ac:dyDescent="0.3">
      <c r="A371" s="383"/>
      <c r="B371" s="567"/>
      <c r="C371" s="568"/>
      <c r="D371" s="434"/>
      <c r="E371" s="435"/>
      <c r="F371" s="433"/>
    </row>
    <row r="372" spans="1:6" ht="14.4" customHeight="1" x14ac:dyDescent="0.3">
      <c r="A372" s="383"/>
      <c r="B372" s="567"/>
      <c r="C372" s="568"/>
      <c r="D372" s="434"/>
      <c r="E372" s="435"/>
      <c r="F372" s="433"/>
    </row>
    <row r="373" spans="1:6" ht="14.4" customHeight="1" x14ac:dyDescent="0.3">
      <c r="A373" s="383"/>
      <c r="B373" s="567"/>
      <c r="C373" s="568"/>
      <c r="D373" s="434"/>
      <c r="E373" s="435"/>
      <c r="F373" s="433"/>
    </row>
    <row r="374" spans="1:6" ht="14.4" customHeight="1" x14ac:dyDescent="0.3">
      <c r="A374" s="383"/>
      <c r="B374" s="567"/>
      <c r="C374" s="568"/>
      <c r="D374" s="434"/>
      <c r="E374" s="435"/>
      <c r="F374" s="433"/>
    </row>
    <row r="375" spans="1:6" ht="14.4" customHeight="1" x14ac:dyDescent="0.3">
      <c r="A375" s="383"/>
      <c r="B375" s="567"/>
      <c r="C375" s="568"/>
      <c r="D375" s="434"/>
      <c r="E375" s="435"/>
      <c r="F375" s="433"/>
    </row>
    <row r="376" spans="1:6" ht="14.4" customHeight="1" x14ac:dyDescent="0.3">
      <c r="A376" s="383"/>
      <c r="B376" s="567"/>
      <c r="C376" s="568"/>
      <c r="D376" s="434"/>
      <c r="E376" s="435"/>
      <c r="F376" s="433"/>
    </row>
    <row r="377" spans="1:6" ht="14.4" customHeight="1" x14ac:dyDescent="0.3">
      <c r="A377" s="383"/>
      <c r="B377" s="567"/>
      <c r="C377" s="568"/>
      <c r="D377" s="434"/>
      <c r="E377" s="435"/>
      <c r="F377" s="433"/>
    </row>
    <row r="378" spans="1:6" ht="14.4" customHeight="1" x14ac:dyDescent="0.3">
      <c r="A378" s="383"/>
      <c r="B378" s="567"/>
      <c r="C378" s="568"/>
      <c r="D378" s="434"/>
      <c r="E378" s="435"/>
      <c r="F378" s="433"/>
    </row>
    <row r="379" spans="1:6" ht="14.4" customHeight="1" x14ac:dyDescent="0.3">
      <c r="A379" s="383"/>
      <c r="B379" s="567"/>
      <c r="C379" s="568"/>
      <c r="D379" s="434"/>
      <c r="E379" s="435"/>
      <c r="F379" s="433"/>
    </row>
    <row r="380" spans="1:6" ht="14.4" customHeight="1" x14ac:dyDescent="0.3">
      <c r="A380" s="383"/>
      <c r="B380" s="567"/>
      <c r="C380" s="568"/>
      <c r="D380" s="434"/>
      <c r="E380" s="435"/>
      <c r="F380" s="433"/>
    </row>
    <row r="381" spans="1:6" ht="14.4" customHeight="1" x14ac:dyDescent="0.3">
      <c r="A381" s="383"/>
      <c r="B381" s="567"/>
      <c r="C381" s="568"/>
      <c r="D381" s="434"/>
      <c r="E381" s="435"/>
      <c r="F381" s="433"/>
    </row>
    <row r="382" spans="1:6" ht="14.4" customHeight="1" x14ac:dyDescent="0.3">
      <c r="A382" s="383"/>
      <c r="B382" s="567"/>
      <c r="C382" s="568"/>
      <c r="D382" s="434"/>
      <c r="E382" s="435"/>
      <c r="F382" s="433"/>
    </row>
    <row r="383" spans="1:6" ht="14.4" customHeight="1" x14ac:dyDescent="0.3">
      <c r="A383" s="383"/>
      <c r="B383" s="567"/>
      <c r="C383" s="568"/>
      <c r="D383" s="434"/>
      <c r="E383" s="435"/>
      <c r="F383" s="433"/>
    </row>
    <row r="384" spans="1:6" ht="14.4" customHeight="1" x14ac:dyDescent="0.3">
      <c r="A384" s="383"/>
      <c r="B384" s="567"/>
      <c r="C384" s="568"/>
      <c r="D384" s="434"/>
      <c r="E384" s="435"/>
      <c r="F384" s="433"/>
    </row>
    <row r="385" spans="1:6" ht="14.4" customHeight="1" x14ac:dyDescent="0.3">
      <c r="A385" s="383"/>
      <c r="B385" s="567"/>
      <c r="C385" s="568"/>
      <c r="D385" s="434"/>
      <c r="E385" s="435"/>
      <c r="F385" s="433"/>
    </row>
    <row r="386" spans="1:6" ht="14.4" customHeight="1" x14ac:dyDescent="0.3">
      <c r="A386" s="383"/>
      <c r="B386" s="567"/>
      <c r="C386" s="568"/>
      <c r="D386" s="434"/>
      <c r="E386" s="435"/>
      <c r="F386" s="433"/>
    </row>
    <row r="387" spans="1:6" ht="14.4" customHeight="1" x14ac:dyDescent="0.3">
      <c r="A387" s="383"/>
      <c r="B387" s="567"/>
      <c r="C387" s="568"/>
      <c r="D387" s="434"/>
      <c r="E387" s="435"/>
      <c r="F387" s="433"/>
    </row>
    <row r="388" spans="1:6" ht="14.4" customHeight="1" x14ac:dyDescent="0.3">
      <c r="A388" s="383"/>
      <c r="B388" s="567"/>
      <c r="C388" s="568"/>
      <c r="D388" s="434"/>
      <c r="E388" s="435"/>
      <c r="F388" s="433"/>
    </row>
    <row r="389" spans="1:6" ht="14.4" customHeight="1" x14ac:dyDescent="0.3">
      <c r="A389" s="383"/>
      <c r="B389" s="567"/>
      <c r="C389" s="568"/>
      <c r="D389" s="434"/>
      <c r="E389" s="435"/>
      <c r="F389" s="433"/>
    </row>
    <row r="390" spans="1:6" ht="14.4" customHeight="1" x14ac:dyDescent="0.3">
      <c r="A390" s="383"/>
      <c r="B390" s="567"/>
      <c r="C390" s="568"/>
      <c r="D390" s="434"/>
      <c r="E390" s="435"/>
      <c r="F390" s="433"/>
    </row>
    <row r="391" spans="1:6" ht="14.4" customHeight="1" x14ac:dyDescent="0.3">
      <c r="A391" s="383"/>
      <c r="B391" s="567"/>
      <c r="C391" s="568"/>
      <c r="D391" s="434"/>
      <c r="E391" s="435"/>
      <c r="F391" s="433"/>
    </row>
    <row r="392" spans="1:6" ht="14.4" customHeight="1" x14ac:dyDescent="0.3">
      <c r="A392" s="383"/>
      <c r="B392" s="567"/>
      <c r="C392" s="568"/>
      <c r="D392" s="434"/>
      <c r="E392" s="435"/>
      <c r="F392" s="433"/>
    </row>
    <row r="393" spans="1:6" ht="14.4" customHeight="1" x14ac:dyDescent="0.3">
      <c r="A393" s="383"/>
      <c r="B393" s="567"/>
      <c r="C393" s="568"/>
      <c r="D393" s="434"/>
      <c r="E393" s="435"/>
      <c r="F393" s="433"/>
    </row>
    <row r="394" spans="1:6" ht="14.4" customHeight="1" x14ac:dyDescent="0.3">
      <c r="A394" s="383"/>
      <c r="B394" s="567"/>
      <c r="C394" s="568"/>
      <c r="D394" s="434"/>
      <c r="E394" s="435"/>
      <c r="F394" s="433"/>
    </row>
    <row r="395" spans="1:6" ht="14.4" customHeight="1" x14ac:dyDescent="0.3">
      <c r="A395" s="383"/>
      <c r="B395" s="567"/>
      <c r="C395" s="568"/>
      <c r="D395" s="434"/>
      <c r="E395" s="435"/>
      <c r="F395" s="433"/>
    </row>
    <row r="396" spans="1:6" ht="14.4" customHeight="1" x14ac:dyDescent="0.3">
      <c r="A396" s="383"/>
      <c r="B396" s="567"/>
      <c r="C396" s="568"/>
      <c r="D396" s="434"/>
      <c r="E396" s="435"/>
      <c r="F396" s="433"/>
    </row>
    <row r="397" spans="1:6" ht="14.4" customHeight="1" x14ac:dyDescent="0.3">
      <c r="A397" s="383"/>
      <c r="B397" s="567"/>
      <c r="C397" s="568"/>
      <c r="D397" s="434"/>
      <c r="E397" s="435"/>
      <c r="F397" s="433"/>
    </row>
    <row r="398" spans="1:6" ht="14.4" customHeight="1" x14ac:dyDescent="0.3">
      <c r="A398" s="383"/>
      <c r="B398" s="567"/>
      <c r="C398" s="568"/>
      <c r="D398" s="434"/>
      <c r="E398" s="435"/>
      <c r="F398" s="433"/>
    </row>
    <row r="399" spans="1:6" ht="14.4" customHeight="1" x14ac:dyDescent="0.3">
      <c r="A399" s="383"/>
      <c r="B399" s="567"/>
      <c r="C399" s="568"/>
      <c r="D399" s="434"/>
      <c r="E399" s="435"/>
      <c r="F399" s="433"/>
    </row>
    <row r="400" spans="1:6" ht="14.4" customHeight="1" x14ac:dyDescent="0.3">
      <c r="A400" s="383"/>
      <c r="B400" s="567"/>
      <c r="C400" s="568"/>
      <c r="D400" s="434"/>
      <c r="E400" s="435"/>
      <c r="F400" s="433"/>
    </row>
    <row r="401" spans="1:6" ht="14.4" customHeight="1" x14ac:dyDescent="0.3">
      <c r="A401" s="383"/>
      <c r="B401" s="567"/>
      <c r="C401" s="568"/>
      <c r="D401" s="434"/>
      <c r="E401" s="435"/>
      <c r="F401" s="433"/>
    </row>
    <row r="402" spans="1:6" ht="14.4" customHeight="1" x14ac:dyDescent="0.3">
      <c r="A402" s="383"/>
      <c r="B402" s="567"/>
      <c r="C402" s="568"/>
      <c r="D402" s="434"/>
      <c r="E402" s="435"/>
      <c r="F402" s="433"/>
    </row>
    <row r="403" spans="1:6" ht="14.4" customHeight="1" x14ac:dyDescent="0.3">
      <c r="A403" s="383"/>
      <c r="B403" s="567"/>
      <c r="C403" s="568"/>
      <c r="D403" s="434"/>
      <c r="E403" s="435"/>
      <c r="F403" s="433"/>
    </row>
    <row r="404" spans="1:6" ht="14.4" customHeight="1" x14ac:dyDescent="0.3">
      <c r="A404" s="383"/>
      <c r="B404" s="567"/>
      <c r="C404" s="568"/>
      <c r="D404" s="434"/>
      <c r="E404" s="435"/>
      <c r="F404" s="433"/>
    </row>
    <row r="405" spans="1:6" ht="14.4" customHeight="1" x14ac:dyDescent="0.3">
      <c r="A405" s="383"/>
      <c r="B405" s="567"/>
      <c r="C405" s="568"/>
      <c r="D405" s="434"/>
      <c r="E405" s="435"/>
      <c r="F405" s="433"/>
    </row>
    <row r="406" spans="1:6" ht="14.4" customHeight="1" x14ac:dyDescent="0.3">
      <c r="A406" s="383"/>
      <c r="B406" s="567"/>
      <c r="C406" s="568"/>
      <c r="D406" s="434"/>
      <c r="E406" s="435"/>
      <c r="F406" s="433"/>
    </row>
    <row r="407" spans="1:6" ht="14.4" customHeight="1" x14ac:dyDescent="0.3">
      <c r="A407" s="383"/>
      <c r="B407" s="567"/>
      <c r="C407" s="568"/>
      <c r="D407" s="434"/>
      <c r="E407" s="435"/>
      <c r="F407" s="433"/>
    </row>
    <row r="408" spans="1:6" ht="14.4" customHeight="1" x14ac:dyDescent="0.3">
      <c r="A408" s="383"/>
      <c r="B408" s="567"/>
      <c r="C408" s="568"/>
      <c r="D408" s="434"/>
      <c r="E408" s="435"/>
      <c r="F408" s="433"/>
    </row>
    <row r="409" spans="1:6" ht="14.4" customHeight="1" x14ac:dyDescent="0.3">
      <c r="A409" s="383"/>
      <c r="B409" s="567"/>
      <c r="C409" s="568"/>
      <c r="D409" s="434"/>
      <c r="E409" s="435"/>
      <c r="F409" s="433"/>
    </row>
    <row r="410" spans="1:6" ht="14.4" customHeight="1" x14ac:dyDescent="0.3">
      <c r="A410" s="383"/>
      <c r="B410" s="567"/>
      <c r="C410" s="568"/>
      <c r="D410" s="434"/>
      <c r="E410" s="435"/>
      <c r="F410" s="433"/>
    </row>
    <row r="411" spans="1:6" ht="14.4" customHeight="1" x14ac:dyDescent="0.3">
      <c r="A411" s="383"/>
      <c r="B411" s="567"/>
      <c r="C411" s="568"/>
      <c r="D411" s="434"/>
      <c r="E411" s="435"/>
      <c r="F411" s="433"/>
    </row>
    <row r="412" spans="1:6" ht="14.4" customHeight="1" x14ac:dyDescent="0.3">
      <c r="A412" s="383"/>
      <c r="B412" s="567"/>
      <c r="C412" s="568"/>
      <c r="D412" s="434"/>
      <c r="E412" s="435"/>
      <c r="F412" s="433"/>
    </row>
    <row r="413" spans="1:6" ht="14.4" customHeight="1" x14ac:dyDescent="0.3">
      <c r="A413" s="383"/>
      <c r="B413" s="567"/>
      <c r="C413" s="568"/>
      <c r="D413" s="434"/>
      <c r="E413" s="435"/>
      <c r="F413" s="433"/>
    </row>
    <row r="414" spans="1:6" ht="14.4" customHeight="1" x14ac:dyDescent="0.3">
      <c r="A414" s="383"/>
      <c r="B414" s="567"/>
      <c r="C414" s="568"/>
      <c r="D414" s="434"/>
      <c r="E414" s="435"/>
      <c r="F414" s="433"/>
    </row>
    <row r="415" spans="1:6" ht="14.4" customHeight="1" x14ac:dyDescent="0.3">
      <c r="A415" s="383"/>
      <c r="B415" s="567"/>
      <c r="C415" s="568"/>
      <c r="D415" s="434"/>
      <c r="E415" s="435"/>
      <c r="F415" s="433"/>
    </row>
    <row r="416" spans="1:6" ht="14.4" customHeight="1" x14ac:dyDescent="0.3">
      <c r="A416" s="383"/>
      <c r="B416" s="567"/>
      <c r="C416" s="568"/>
      <c r="D416" s="434"/>
      <c r="E416" s="435"/>
      <c r="F416" s="433"/>
    </row>
    <row r="417" spans="1:6" ht="14.4" customHeight="1" x14ac:dyDescent="0.3">
      <c r="A417" s="383"/>
      <c r="B417" s="567"/>
      <c r="C417" s="568"/>
      <c r="D417" s="434"/>
      <c r="E417" s="435"/>
      <c r="F417" s="433"/>
    </row>
    <row r="418" spans="1:6" ht="14.4" customHeight="1" x14ac:dyDescent="0.3">
      <c r="A418" s="383"/>
      <c r="B418" s="567"/>
      <c r="C418" s="568"/>
      <c r="D418" s="434"/>
      <c r="E418" s="435"/>
      <c r="F418" s="433"/>
    </row>
    <row r="419" spans="1:6" ht="14.4" customHeight="1" x14ac:dyDescent="0.3">
      <c r="A419" s="383"/>
      <c r="B419" s="567"/>
      <c r="C419" s="568"/>
      <c r="D419" s="434"/>
      <c r="E419" s="435"/>
      <c r="F419" s="433"/>
    </row>
    <row r="420" spans="1:6" ht="14.4" customHeight="1" x14ac:dyDescent="0.3">
      <c r="A420" s="383"/>
      <c r="B420" s="567"/>
      <c r="C420" s="568"/>
      <c r="D420" s="434"/>
      <c r="E420" s="435"/>
      <c r="F420" s="433"/>
    </row>
    <row r="421" spans="1:6" ht="14.4" customHeight="1" x14ac:dyDescent="0.3">
      <c r="A421" s="383"/>
      <c r="B421" s="567"/>
      <c r="C421" s="568"/>
      <c r="D421" s="434"/>
      <c r="E421" s="435"/>
      <c r="F421" s="433"/>
    </row>
    <row r="422" spans="1:6" ht="14.4" customHeight="1" x14ac:dyDescent="0.3">
      <c r="A422" s="383"/>
      <c r="B422" s="567"/>
      <c r="C422" s="568"/>
      <c r="D422" s="434"/>
      <c r="E422" s="435"/>
      <c r="F422" s="433"/>
    </row>
    <row r="423" spans="1:6" ht="14.4" customHeight="1" x14ac:dyDescent="0.3">
      <c r="A423" s="383"/>
      <c r="B423" s="567"/>
      <c r="C423" s="568"/>
      <c r="D423" s="434"/>
      <c r="E423" s="435"/>
      <c r="F423" s="433"/>
    </row>
    <row r="424" spans="1:6" ht="14.4" customHeight="1" x14ac:dyDescent="0.3">
      <c r="A424" s="383"/>
      <c r="B424" s="567"/>
      <c r="C424" s="568"/>
      <c r="D424" s="434"/>
      <c r="E424" s="435"/>
      <c r="F424" s="433"/>
    </row>
    <row r="425" spans="1:6" ht="14.4" customHeight="1" x14ac:dyDescent="0.3">
      <c r="A425" s="383"/>
      <c r="B425" s="567"/>
      <c r="C425" s="568"/>
      <c r="D425" s="434"/>
      <c r="E425" s="435"/>
      <c r="F425" s="433"/>
    </row>
    <row r="426" spans="1:6" ht="14.4" customHeight="1" x14ac:dyDescent="0.3">
      <c r="A426" s="383"/>
      <c r="B426" s="567"/>
      <c r="C426" s="568"/>
      <c r="D426" s="434"/>
      <c r="E426" s="435"/>
      <c r="F426" s="433"/>
    </row>
    <row r="427" spans="1:6" ht="14.4" customHeight="1" x14ac:dyDescent="0.3">
      <c r="A427" s="383"/>
      <c r="B427" s="567"/>
      <c r="C427" s="568"/>
      <c r="D427" s="434"/>
      <c r="E427" s="435"/>
      <c r="F427" s="433"/>
    </row>
    <row r="428" spans="1:6" ht="14.4" customHeight="1" x14ac:dyDescent="0.3">
      <c r="A428" s="383"/>
      <c r="B428" s="567"/>
      <c r="C428" s="568"/>
      <c r="D428" s="434"/>
      <c r="E428" s="435"/>
      <c r="F428" s="433"/>
    </row>
    <row r="429" spans="1:6" ht="14.4" customHeight="1" x14ac:dyDescent="0.3">
      <c r="A429" s="383"/>
      <c r="B429" s="567"/>
      <c r="C429" s="568"/>
      <c r="D429" s="434"/>
      <c r="E429" s="435"/>
      <c r="F429" s="433"/>
    </row>
    <row r="430" spans="1:6" ht="14.4" customHeight="1" x14ac:dyDescent="0.3">
      <c r="A430" s="383"/>
      <c r="B430" s="567"/>
      <c r="C430" s="568"/>
      <c r="D430" s="434"/>
      <c r="E430" s="435"/>
      <c r="F430" s="433"/>
    </row>
    <row r="431" spans="1:6" ht="14.4" customHeight="1" x14ac:dyDescent="0.3">
      <c r="A431" s="383"/>
      <c r="B431" s="567"/>
      <c r="C431" s="568"/>
      <c r="D431" s="434"/>
      <c r="E431" s="435"/>
      <c r="F431" s="433"/>
    </row>
    <row r="432" spans="1:6" ht="14.4" customHeight="1" x14ac:dyDescent="0.3">
      <c r="A432" s="383"/>
      <c r="B432" s="567"/>
      <c r="C432" s="568"/>
      <c r="D432" s="434"/>
      <c r="E432" s="435"/>
      <c r="F432" s="433"/>
    </row>
    <row r="433" spans="1:6" ht="14.4" customHeight="1" x14ac:dyDescent="0.3">
      <c r="A433" s="383"/>
      <c r="B433" s="567"/>
      <c r="C433" s="568"/>
      <c r="D433" s="434"/>
      <c r="E433" s="435"/>
      <c r="F433" s="433"/>
    </row>
    <row r="434" spans="1:6" ht="14.4" customHeight="1" x14ac:dyDescent="0.3">
      <c r="A434" s="383"/>
      <c r="B434" s="567"/>
      <c r="C434" s="568"/>
      <c r="D434" s="434"/>
      <c r="E434" s="435"/>
      <c r="F434" s="433"/>
    </row>
    <row r="435" spans="1:6" ht="14.4" customHeight="1" x14ac:dyDescent="0.3">
      <c r="A435" s="383"/>
      <c r="B435" s="567"/>
      <c r="C435" s="568"/>
      <c r="D435" s="434"/>
      <c r="E435" s="435"/>
      <c r="F435" s="433"/>
    </row>
    <row r="436" spans="1:6" ht="14.4" customHeight="1" thickBot="1" x14ac:dyDescent="0.35">
      <c r="A436" s="383"/>
      <c r="B436" s="567"/>
      <c r="C436" s="568"/>
      <c r="D436" s="434"/>
      <c r="E436" s="435"/>
      <c r="F436" s="433"/>
    </row>
    <row r="437" spans="1:6" ht="25.05" customHeight="1" thickBot="1" x14ac:dyDescent="0.35">
      <c r="A437" s="448" t="s">
        <v>4042</v>
      </c>
      <c r="B437" s="511" t="s">
        <v>4115</v>
      </c>
      <c r="C437" s="489"/>
      <c r="D437" s="489"/>
      <c r="E437" s="494"/>
      <c r="F437" s="495">
        <f>SUM(F332:F364)</f>
        <v>0</v>
      </c>
    </row>
    <row r="438" spans="1:6" ht="15" customHeight="1" x14ac:dyDescent="0.3">
      <c r="A438" s="756" t="str">
        <f>A1</f>
        <v>CONTRACT SANRAL: NRA 2024/1323</v>
      </c>
      <c r="B438" s="757"/>
      <c r="C438" s="462"/>
      <c r="D438" s="462"/>
      <c r="E438" s="467"/>
      <c r="F438" s="473"/>
    </row>
    <row r="439" spans="1:6" ht="15" customHeight="1" thickBot="1" x14ac:dyDescent="0.35">
      <c r="A439" s="754" t="str">
        <f>A2</f>
        <v>PANEL FOR ROUTINE ROAD MAINTENANCE WORKS ACROSS SOUTH AFRICA (WESTERN CAPE PROVINCE)</v>
      </c>
      <c r="B439" s="755"/>
      <c r="C439" s="463"/>
      <c r="D439" s="463"/>
      <c r="E439" s="468"/>
      <c r="F439" s="474"/>
    </row>
    <row r="440" spans="1:6" s="488" customFormat="1" ht="25.05" customHeight="1" thickBot="1" x14ac:dyDescent="0.35">
      <c r="A440" s="565" t="s">
        <v>4111</v>
      </c>
      <c r="B440" s="451" t="s">
        <v>4035</v>
      </c>
      <c r="C440" s="451" t="s">
        <v>4112</v>
      </c>
      <c r="D440" s="451" t="s">
        <v>4113</v>
      </c>
      <c r="E440" s="451" t="s">
        <v>4114</v>
      </c>
      <c r="F440" s="487" t="s">
        <v>4036</v>
      </c>
    </row>
    <row r="441" spans="1:6" s="444" customFormat="1" ht="25.05" customHeight="1" x14ac:dyDescent="0.3">
      <c r="A441" s="758" t="s">
        <v>4001</v>
      </c>
      <c r="B441" s="759"/>
      <c r="C441" s="759"/>
      <c r="D441" s="759"/>
      <c r="E441" s="759"/>
      <c r="F441" s="760"/>
    </row>
    <row r="442" spans="1:6" ht="14.4" customHeight="1" x14ac:dyDescent="0.3">
      <c r="A442" s="504" t="s">
        <v>3998</v>
      </c>
      <c r="B442" s="569" t="s">
        <v>4000</v>
      </c>
      <c r="C442" s="570"/>
      <c r="D442" s="417"/>
      <c r="E442" s="502"/>
      <c r="F442" s="571"/>
    </row>
    <row r="443" spans="1:6" ht="14.4" customHeight="1" x14ac:dyDescent="0.3">
      <c r="A443" s="383" t="s">
        <v>3999</v>
      </c>
      <c r="B443" s="567" t="s">
        <v>4135</v>
      </c>
      <c r="C443" s="568" t="s">
        <v>3971</v>
      </c>
      <c r="D443" s="436">
        <v>1</v>
      </c>
      <c r="E443" s="428">
        <v>200000</v>
      </c>
      <c r="F443" s="426">
        <f>IF((D443*E443)&gt;0,(D443*E443),"")</f>
        <v>200000</v>
      </c>
    </row>
    <row r="444" spans="1:6" ht="14.4" customHeight="1" x14ac:dyDescent="0.3">
      <c r="A444" s="383"/>
      <c r="B444" s="567"/>
      <c r="C444" s="568"/>
      <c r="D444" s="496"/>
      <c r="E444" s="428"/>
      <c r="F444" s="429"/>
    </row>
    <row r="445" spans="1:6" ht="14.4" customHeight="1" x14ac:dyDescent="0.3">
      <c r="A445" s="383"/>
      <c r="B445" s="567"/>
      <c r="C445" s="568"/>
      <c r="D445" s="496"/>
      <c r="E445" s="428"/>
      <c r="F445" s="429"/>
    </row>
    <row r="446" spans="1:6" ht="14.4" customHeight="1" x14ac:dyDescent="0.3">
      <c r="A446" s="383"/>
      <c r="B446" s="567"/>
      <c r="C446" s="568"/>
      <c r="D446" s="496"/>
      <c r="E446" s="428"/>
      <c r="F446" s="429"/>
    </row>
    <row r="447" spans="1:6" ht="14.4" customHeight="1" x14ac:dyDescent="0.3">
      <c r="A447" s="383"/>
      <c r="B447" s="567"/>
      <c r="C447" s="568"/>
      <c r="D447" s="496"/>
      <c r="E447" s="428"/>
      <c r="F447" s="429"/>
    </row>
    <row r="448" spans="1:6" ht="14.4" customHeight="1" x14ac:dyDescent="0.3">
      <c r="A448" s="383"/>
      <c r="B448" s="567"/>
      <c r="C448" s="568"/>
      <c r="D448" s="496"/>
      <c r="E448" s="428"/>
      <c r="F448" s="429"/>
    </row>
    <row r="449" spans="1:6" ht="14.4" customHeight="1" x14ac:dyDescent="0.3">
      <c r="A449" s="383"/>
      <c r="B449" s="567"/>
      <c r="C449" s="568"/>
      <c r="D449" s="496"/>
      <c r="E449" s="428"/>
      <c r="F449" s="429"/>
    </row>
    <row r="450" spans="1:6" ht="14.4" customHeight="1" x14ac:dyDescent="0.3">
      <c r="A450" s="383"/>
      <c r="B450" s="567"/>
      <c r="C450" s="568"/>
      <c r="D450" s="496"/>
      <c r="E450" s="428"/>
      <c r="F450" s="429"/>
    </row>
    <row r="451" spans="1:6" ht="14.4" customHeight="1" x14ac:dyDescent="0.3">
      <c r="A451" s="383"/>
      <c r="B451" s="567"/>
      <c r="C451" s="568"/>
      <c r="D451" s="496"/>
      <c r="E451" s="428"/>
      <c r="F451" s="429"/>
    </row>
    <row r="452" spans="1:6" ht="14.4" customHeight="1" x14ac:dyDescent="0.3">
      <c r="A452" s="383"/>
      <c r="B452" s="567"/>
      <c r="C452" s="568"/>
      <c r="D452" s="496"/>
      <c r="E452" s="428"/>
      <c r="F452" s="429"/>
    </row>
    <row r="453" spans="1:6" ht="14.4" customHeight="1" x14ac:dyDescent="0.3">
      <c r="A453" s="383"/>
      <c r="B453" s="567"/>
      <c r="C453" s="568"/>
      <c r="D453" s="496"/>
      <c r="E453" s="428"/>
      <c r="F453" s="429"/>
    </row>
    <row r="454" spans="1:6" ht="14.4" customHeight="1" x14ac:dyDescent="0.3">
      <c r="A454" s="383"/>
      <c r="B454" s="567"/>
      <c r="C454" s="568"/>
      <c r="D454" s="496"/>
      <c r="E454" s="428"/>
      <c r="F454" s="429"/>
    </row>
    <row r="455" spans="1:6" ht="14.4" customHeight="1" x14ac:dyDescent="0.3">
      <c r="A455" s="383"/>
      <c r="B455" s="567"/>
      <c r="C455" s="568"/>
      <c r="D455" s="496"/>
      <c r="E455" s="428"/>
      <c r="F455" s="429"/>
    </row>
    <row r="456" spans="1:6" ht="14.4" customHeight="1" x14ac:dyDescent="0.3">
      <c r="A456" s="383"/>
      <c r="B456" s="567"/>
      <c r="C456" s="568"/>
      <c r="D456" s="496"/>
      <c r="E456" s="428"/>
      <c r="F456" s="429"/>
    </row>
    <row r="457" spans="1:6" ht="14.4" customHeight="1" x14ac:dyDescent="0.3">
      <c r="A457" s="383"/>
      <c r="B457" s="567"/>
      <c r="C457" s="568"/>
      <c r="D457" s="496"/>
      <c r="E457" s="428"/>
      <c r="F457" s="429"/>
    </row>
    <row r="458" spans="1:6" ht="14.4" customHeight="1" x14ac:dyDescent="0.3">
      <c r="A458" s="383"/>
      <c r="B458" s="567"/>
      <c r="C458" s="568"/>
      <c r="D458" s="496"/>
      <c r="E458" s="428"/>
      <c r="F458" s="429"/>
    </row>
    <row r="459" spans="1:6" ht="14.4" customHeight="1" x14ac:dyDescent="0.3">
      <c r="A459" s="383"/>
      <c r="B459" s="567"/>
      <c r="C459" s="568"/>
      <c r="D459" s="496"/>
      <c r="E459" s="428"/>
      <c r="F459" s="429"/>
    </row>
    <row r="460" spans="1:6" ht="14.4" customHeight="1" x14ac:dyDescent="0.3">
      <c r="A460" s="383"/>
      <c r="B460" s="567"/>
      <c r="C460" s="568"/>
      <c r="D460" s="496"/>
      <c r="E460" s="428"/>
      <c r="F460" s="429"/>
    </row>
    <row r="461" spans="1:6" ht="14.4" customHeight="1" x14ac:dyDescent="0.3">
      <c r="A461" s="383"/>
      <c r="B461" s="567"/>
      <c r="C461" s="568"/>
      <c r="D461" s="496"/>
      <c r="E461" s="428"/>
      <c r="F461" s="429"/>
    </row>
    <row r="462" spans="1:6" ht="14.4" customHeight="1" x14ac:dyDescent="0.3">
      <c r="A462" s="383"/>
      <c r="B462" s="567"/>
      <c r="C462" s="568"/>
      <c r="D462" s="496"/>
      <c r="E462" s="428"/>
      <c r="F462" s="429"/>
    </row>
    <row r="463" spans="1:6" ht="14.4" customHeight="1" x14ac:dyDescent="0.3">
      <c r="A463" s="383"/>
      <c r="B463" s="567"/>
      <c r="C463" s="568"/>
      <c r="D463" s="496"/>
      <c r="E463" s="428"/>
      <c r="F463" s="429"/>
    </row>
    <row r="464" spans="1:6" ht="14.4" customHeight="1" x14ac:dyDescent="0.3">
      <c r="A464" s="383"/>
      <c r="B464" s="567"/>
      <c r="C464" s="568"/>
      <c r="D464" s="496"/>
      <c r="E464" s="428"/>
      <c r="F464" s="429"/>
    </row>
    <row r="465" spans="1:6" ht="14.4" customHeight="1" x14ac:dyDescent="0.3">
      <c r="A465" s="383"/>
      <c r="B465" s="567"/>
      <c r="C465" s="568"/>
      <c r="D465" s="496"/>
      <c r="E465" s="428"/>
      <c r="F465" s="429"/>
    </row>
    <row r="466" spans="1:6" ht="14.4" customHeight="1" x14ac:dyDescent="0.3">
      <c r="A466" s="383"/>
      <c r="B466" s="567"/>
      <c r="C466" s="568"/>
      <c r="D466" s="496"/>
      <c r="E466" s="428"/>
      <c r="F466" s="429"/>
    </row>
    <row r="467" spans="1:6" ht="14.4" customHeight="1" x14ac:dyDescent="0.3">
      <c r="A467" s="383"/>
      <c r="B467" s="567"/>
      <c r="C467" s="568"/>
      <c r="D467" s="496"/>
      <c r="E467" s="428"/>
      <c r="F467" s="429"/>
    </row>
    <row r="468" spans="1:6" ht="14.4" customHeight="1" x14ac:dyDescent="0.3">
      <c r="A468" s="383"/>
      <c r="B468" s="567"/>
      <c r="C468" s="568"/>
      <c r="D468" s="496"/>
      <c r="E468" s="428"/>
      <c r="F468" s="429"/>
    </row>
    <row r="469" spans="1:6" ht="14.4" customHeight="1" x14ac:dyDescent="0.3">
      <c r="A469" s="383"/>
      <c r="B469" s="567"/>
      <c r="C469" s="568"/>
      <c r="D469" s="496"/>
      <c r="E469" s="428"/>
      <c r="F469" s="429"/>
    </row>
    <row r="470" spans="1:6" ht="14.4" customHeight="1" x14ac:dyDescent="0.3">
      <c r="A470" s="383"/>
      <c r="B470" s="567"/>
      <c r="C470" s="568"/>
      <c r="D470" s="496"/>
      <c r="E470" s="428"/>
      <c r="F470" s="429"/>
    </row>
    <row r="471" spans="1:6" ht="14.4" customHeight="1" x14ac:dyDescent="0.3">
      <c r="A471" s="383"/>
      <c r="B471" s="567"/>
      <c r="C471" s="568"/>
      <c r="D471" s="496"/>
      <c r="E471" s="428"/>
      <c r="F471" s="429"/>
    </row>
    <row r="472" spans="1:6" ht="14.4" customHeight="1" x14ac:dyDescent="0.3">
      <c r="A472" s="383"/>
      <c r="B472" s="567"/>
      <c r="C472" s="568"/>
      <c r="D472" s="496"/>
      <c r="E472" s="428"/>
      <c r="F472" s="429"/>
    </row>
    <row r="473" spans="1:6" ht="14.4" customHeight="1" x14ac:dyDescent="0.3">
      <c r="A473" s="383"/>
      <c r="B473" s="567"/>
      <c r="C473" s="568"/>
      <c r="D473" s="496"/>
      <c r="E473" s="428"/>
      <c r="F473" s="429"/>
    </row>
    <row r="474" spans="1:6" ht="14.4" customHeight="1" x14ac:dyDescent="0.3">
      <c r="A474" s="383"/>
      <c r="B474" s="567"/>
      <c r="C474" s="568"/>
      <c r="D474" s="496"/>
      <c r="E474" s="428"/>
      <c r="F474" s="429"/>
    </row>
    <row r="475" spans="1:6" ht="14.4" customHeight="1" x14ac:dyDescent="0.3">
      <c r="A475" s="383"/>
      <c r="B475" s="567"/>
      <c r="C475" s="568"/>
      <c r="D475" s="496"/>
      <c r="E475" s="428"/>
      <c r="F475" s="429"/>
    </row>
    <row r="476" spans="1:6" ht="14.4" customHeight="1" x14ac:dyDescent="0.3">
      <c r="A476" s="383"/>
      <c r="B476" s="567"/>
      <c r="C476" s="568"/>
      <c r="D476" s="496"/>
      <c r="E476" s="428"/>
      <c r="F476" s="429"/>
    </row>
    <row r="477" spans="1:6" ht="14.4" customHeight="1" x14ac:dyDescent="0.3">
      <c r="A477" s="383"/>
      <c r="B477" s="567"/>
      <c r="C477" s="568"/>
      <c r="D477" s="496"/>
      <c r="E477" s="428"/>
      <c r="F477" s="429"/>
    </row>
    <row r="478" spans="1:6" ht="14.4" customHeight="1" x14ac:dyDescent="0.3">
      <c r="A478" s="383"/>
      <c r="B478" s="567"/>
      <c r="C478" s="568"/>
      <c r="D478" s="496"/>
      <c r="E478" s="428"/>
      <c r="F478" s="429"/>
    </row>
    <row r="479" spans="1:6" ht="14.4" customHeight="1" x14ac:dyDescent="0.3">
      <c r="A479" s="383"/>
      <c r="B479" s="567"/>
      <c r="C479" s="568"/>
      <c r="D479" s="496"/>
      <c r="E479" s="428"/>
      <c r="F479" s="429"/>
    </row>
    <row r="480" spans="1:6" ht="14.4" customHeight="1" x14ac:dyDescent="0.3">
      <c r="A480" s="383"/>
      <c r="B480" s="567"/>
      <c r="C480" s="568"/>
      <c r="D480" s="496"/>
      <c r="E480" s="428"/>
      <c r="F480" s="429"/>
    </row>
    <row r="481" spans="1:6" ht="14.4" customHeight="1" x14ac:dyDescent="0.3">
      <c r="A481" s="383"/>
      <c r="B481" s="567"/>
      <c r="C481" s="568"/>
      <c r="D481" s="496"/>
      <c r="E481" s="428"/>
      <c r="F481" s="429"/>
    </row>
    <row r="482" spans="1:6" ht="14.4" customHeight="1" x14ac:dyDescent="0.3">
      <c r="A482" s="383"/>
      <c r="B482" s="567"/>
      <c r="C482" s="568"/>
      <c r="D482" s="496"/>
      <c r="E482" s="428"/>
      <c r="F482" s="429"/>
    </row>
    <row r="483" spans="1:6" ht="14.4" customHeight="1" x14ac:dyDescent="0.3">
      <c r="A483" s="383"/>
      <c r="B483" s="567"/>
      <c r="C483" s="568"/>
      <c r="D483" s="496"/>
      <c r="E483" s="428"/>
      <c r="F483" s="429"/>
    </row>
    <row r="484" spans="1:6" ht="14.4" customHeight="1" x14ac:dyDescent="0.3">
      <c r="A484" s="383"/>
      <c r="B484" s="567"/>
      <c r="C484" s="568"/>
      <c r="D484" s="496"/>
      <c r="E484" s="428"/>
      <c r="F484" s="429"/>
    </row>
    <row r="485" spans="1:6" ht="14.4" customHeight="1" x14ac:dyDescent="0.3">
      <c r="A485" s="383"/>
      <c r="B485" s="567"/>
      <c r="C485" s="568"/>
      <c r="D485" s="496"/>
      <c r="E485" s="428"/>
      <c r="F485" s="429"/>
    </row>
    <row r="486" spans="1:6" ht="14.4" customHeight="1" x14ac:dyDescent="0.3">
      <c r="A486" s="383"/>
      <c r="B486" s="567"/>
      <c r="C486" s="568"/>
      <c r="D486" s="496"/>
      <c r="E486" s="428"/>
      <c r="F486" s="429"/>
    </row>
    <row r="487" spans="1:6" ht="14.4" customHeight="1" x14ac:dyDescent="0.3">
      <c r="A487" s="383"/>
      <c r="B487" s="567"/>
      <c r="C487" s="568"/>
      <c r="D487" s="496"/>
      <c r="E487" s="428"/>
      <c r="F487" s="429"/>
    </row>
    <row r="488" spans="1:6" ht="14.4" customHeight="1" x14ac:dyDescent="0.3">
      <c r="A488" s="383"/>
      <c r="B488" s="567"/>
      <c r="C488" s="568"/>
      <c r="D488" s="496"/>
      <c r="E488" s="428"/>
      <c r="F488" s="429"/>
    </row>
    <row r="489" spans="1:6" ht="14.4" customHeight="1" x14ac:dyDescent="0.3">
      <c r="A489" s="383"/>
      <c r="B489" s="567"/>
      <c r="C489" s="568"/>
      <c r="D489" s="496"/>
      <c r="E489" s="428"/>
      <c r="F489" s="429"/>
    </row>
    <row r="490" spans="1:6" ht="14.4" customHeight="1" x14ac:dyDescent="0.3">
      <c r="A490" s="383"/>
      <c r="B490" s="567"/>
      <c r="C490" s="568"/>
      <c r="D490" s="496"/>
      <c r="E490" s="428"/>
      <c r="F490" s="429"/>
    </row>
    <row r="491" spans="1:6" ht="14.4" customHeight="1" x14ac:dyDescent="0.3">
      <c r="A491" s="383"/>
      <c r="B491" s="567"/>
      <c r="C491" s="568"/>
      <c r="D491" s="496"/>
      <c r="E491" s="428"/>
      <c r="F491" s="429"/>
    </row>
    <row r="492" spans="1:6" ht="14.4" customHeight="1" x14ac:dyDescent="0.3">
      <c r="A492" s="383"/>
      <c r="B492" s="567"/>
      <c r="C492" s="568"/>
      <c r="D492" s="496"/>
      <c r="E492" s="428"/>
      <c r="F492" s="429"/>
    </row>
    <row r="493" spans="1:6" ht="14.4" customHeight="1" x14ac:dyDescent="0.3">
      <c r="A493" s="383"/>
      <c r="B493" s="567"/>
      <c r="C493" s="568"/>
      <c r="D493" s="496"/>
      <c r="E493" s="428"/>
      <c r="F493" s="429"/>
    </row>
    <row r="494" spans="1:6" ht="14.4" customHeight="1" x14ac:dyDescent="0.3">
      <c r="A494" s="383"/>
      <c r="B494" s="567"/>
      <c r="C494" s="568"/>
      <c r="D494" s="496"/>
      <c r="E494" s="428"/>
      <c r="F494" s="429"/>
    </row>
    <row r="495" spans="1:6" ht="14.4" customHeight="1" x14ac:dyDescent="0.3">
      <c r="A495" s="383"/>
      <c r="B495" s="567"/>
      <c r="C495" s="568"/>
      <c r="D495" s="496"/>
      <c r="E495" s="428"/>
      <c r="F495" s="429"/>
    </row>
    <row r="496" spans="1:6" ht="14.4" customHeight="1" x14ac:dyDescent="0.3">
      <c r="A496" s="383"/>
      <c r="B496" s="567"/>
      <c r="C496" s="568"/>
      <c r="D496" s="496"/>
      <c r="E496" s="428"/>
      <c r="F496" s="429"/>
    </row>
    <row r="497" spans="1:6" ht="14.4" customHeight="1" x14ac:dyDescent="0.3">
      <c r="A497" s="383"/>
      <c r="B497" s="567"/>
      <c r="C497" s="568"/>
      <c r="D497" s="496"/>
      <c r="E497" s="428"/>
      <c r="F497" s="429"/>
    </row>
    <row r="498" spans="1:6" ht="14.4" customHeight="1" x14ac:dyDescent="0.3">
      <c r="A498" s="383"/>
      <c r="B498" s="567"/>
      <c r="C498" s="568"/>
      <c r="D498" s="496"/>
      <c r="E498" s="428"/>
      <c r="F498" s="429"/>
    </row>
    <row r="499" spans="1:6" ht="14.4" customHeight="1" x14ac:dyDescent="0.3">
      <c r="A499" s="383"/>
      <c r="B499" s="567"/>
      <c r="C499" s="568"/>
      <c r="D499" s="496"/>
      <c r="E499" s="428"/>
      <c r="F499" s="429"/>
    </row>
    <row r="500" spans="1:6" ht="14.4" customHeight="1" x14ac:dyDescent="0.3">
      <c r="A500" s="383"/>
      <c r="B500" s="567"/>
      <c r="C500" s="568"/>
      <c r="D500" s="496"/>
      <c r="E500" s="428"/>
      <c r="F500" s="429"/>
    </row>
    <row r="501" spans="1:6" ht="14.4" customHeight="1" x14ac:dyDescent="0.3">
      <c r="A501" s="383"/>
      <c r="B501" s="567"/>
      <c r="C501" s="568"/>
      <c r="D501" s="496"/>
      <c r="E501" s="428"/>
      <c r="F501" s="429"/>
    </row>
    <row r="502" spans="1:6" ht="14.4" customHeight="1" x14ac:dyDescent="0.3">
      <c r="A502" s="383"/>
      <c r="B502" s="567"/>
      <c r="C502" s="568"/>
      <c r="D502" s="496"/>
      <c r="E502" s="428"/>
      <c r="F502" s="429"/>
    </row>
    <row r="503" spans="1:6" ht="14.4" customHeight="1" x14ac:dyDescent="0.3">
      <c r="A503" s="383"/>
      <c r="B503" s="567"/>
      <c r="C503" s="568"/>
      <c r="D503" s="496"/>
      <c r="E503" s="428"/>
      <c r="F503" s="429"/>
    </row>
    <row r="504" spans="1:6" ht="14.4" customHeight="1" x14ac:dyDescent="0.3">
      <c r="A504" s="383"/>
      <c r="B504" s="567"/>
      <c r="C504" s="568"/>
      <c r="D504" s="496"/>
      <c r="E504" s="428"/>
      <c r="F504" s="429"/>
    </row>
    <row r="505" spans="1:6" ht="14.4" customHeight="1" x14ac:dyDescent="0.3">
      <c r="A505" s="383"/>
      <c r="B505" s="567"/>
      <c r="C505" s="568"/>
      <c r="D505" s="496"/>
      <c r="E505" s="428"/>
      <c r="F505" s="429"/>
    </row>
    <row r="506" spans="1:6" ht="14.4" customHeight="1" x14ac:dyDescent="0.3">
      <c r="A506" s="383"/>
      <c r="B506" s="567"/>
      <c r="C506" s="568"/>
      <c r="D506" s="496"/>
      <c r="E506" s="428"/>
      <c r="F506" s="429"/>
    </row>
    <row r="507" spans="1:6" ht="14.4" customHeight="1" x14ac:dyDescent="0.3">
      <c r="A507" s="383"/>
      <c r="B507" s="567"/>
      <c r="C507" s="568"/>
      <c r="D507" s="496"/>
      <c r="E507" s="428"/>
      <c r="F507" s="429"/>
    </row>
    <row r="508" spans="1:6" ht="14.4" customHeight="1" x14ac:dyDescent="0.3">
      <c r="A508" s="383"/>
      <c r="B508" s="567"/>
      <c r="C508" s="568"/>
      <c r="D508" s="496"/>
      <c r="E508" s="428"/>
      <c r="F508" s="429"/>
    </row>
    <row r="509" spans="1:6" ht="14.4" customHeight="1" x14ac:dyDescent="0.3">
      <c r="A509" s="383"/>
      <c r="B509" s="567"/>
      <c r="C509" s="568"/>
      <c r="D509" s="496"/>
      <c r="E509" s="428"/>
      <c r="F509" s="429"/>
    </row>
    <row r="510" spans="1:6" ht="14.4" customHeight="1" x14ac:dyDescent="0.3">
      <c r="A510" s="383"/>
      <c r="B510" s="567"/>
      <c r="C510" s="568"/>
      <c r="D510" s="496"/>
      <c r="E510" s="428"/>
      <c r="F510" s="429"/>
    </row>
    <row r="511" spans="1:6" ht="14.4" customHeight="1" x14ac:dyDescent="0.3">
      <c r="A511" s="383"/>
      <c r="B511" s="567"/>
      <c r="C511" s="568"/>
      <c r="D511" s="496"/>
      <c r="E511" s="428"/>
      <c r="F511" s="429"/>
    </row>
    <row r="512" spans="1:6" ht="14.4" customHeight="1" x14ac:dyDescent="0.3">
      <c r="A512" s="383"/>
      <c r="B512" s="567"/>
      <c r="C512" s="568"/>
      <c r="D512" s="496"/>
      <c r="E512" s="428"/>
      <c r="F512" s="429"/>
    </row>
    <row r="513" spans="1:6" ht="14.4" customHeight="1" x14ac:dyDescent="0.3">
      <c r="A513" s="383"/>
      <c r="B513" s="567"/>
      <c r="C513" s="568"/>
      <c r="D513" s="496"/>
      <c r="E513" s="428"/>
      <c r="F513" s="429"/>
    </row>
    <row r="514" spans="1:6" ht="14.4" customHeight="1" x14ac:dyDescent="0.3">
      <c r="A514" s="383"/>
      <c r="B514" s="567"/>
      <c r="C514" s="568"/>
      <c r="D514" s="496"/>
      <c r="E514" s="428"/>
      <c r="F514" s="429"/>
    </row>
    <row r="515" spans="1:6" ht="14.4" customHeight="1" x14ac:dyDescent="0.3">
      <c r="A515" s="383"/>
      <c r="B515" s="567"/>
      <c r="C515" s="568"/>
      <c r="D515" s="496"/>
      <c r="E515" s="428"/>
      <c r="F515" s="429"/>
    </row>
    <row r="516" spans="1:6" ht="14.4" customHeight="1" x14ac:dyDescent="0.3">
      <c r="A516" s="383"/>
      <c r="B516" s="567"/>
      <c r="C516" s="568"/>
      <c r="D516" s="496"/>
      <c r="E516" s="428"/>
      <c r="F516" s="429"/>
    </row>
    <row r="517" spans="1:6" ht="14.4" customHeight="1" x14ac:dyDescent="0.3">
      <c r="A517" s="383"/>
      <c r="B517" s="567"/>
      <c r="C517" s="568"/>
      <c r="D517" s="496"/>
      <c r="E517" s="428"/>
      <c r="F517" s="429"/>
    </row>
    <row r="518" spans="1:6" ht="14.4" customHeight="1" x14ac:dyDescent="0.3">
      <c r="A518" s="383"/>
      <c r="B518" s="567"/>
      <c r="C518" s="568"/>
      <c r="D518" s="496"/>
      <c r="E518" s="428"/>
      <c r="F518" s="429"/>
    </row>
    <row r="519" spans="1:6" ht="14.4" customHeight="1" x14ac:dyDescent="0.3">
      <c r="A519" s="383"/>
      <c r="B519" s="567"/>
      <c r="C519" s="568"/>
      <c r="D519" s="496"/>
      <c r="E519" s="428"/>
      <c r="F519" s="429"/>
    </row>
    <row r="520" spans="1:6" ht="14.4" customHeight="1" x14ac:dyDescent="0.3">
      <c r="A520" s="383"/>
      <c r="B520" s="567"/>
      <c r="C520" s="568"/>
      <c r="D520" s="496"/>
      <c r="E520" s="428"/>
      <c r="F520" s="429"/>
    </row>
    <row r="521" spans="1:6" ht="14.4" customHeight="1" x14ac:dyDescent="0.3">
      <c r="A521" s="383"/>
      <c r="B521" s="567"/>
      <c r="C521" s="568"/>
      <c r="D521" s="496"/>
      <c r="E521" s="428"/>
      <c r="F521" s="429"/>
    </row>
    <row r="522" spans="1:6" ht="14.4" customHeight="1" x14ac:dyDescent="0.3">
      <c r="A522" s="383"/>
      <c r="B522" s="567"/>
      <c r="C522" s="568"/>
      <c r="D522" s="496"/>
      <c r="E522" s="428"/>
      <c r="F522" s="429"/>
    </row>
    <row r="523" spans="1:6" ht="14.4" customHeight="1" x14ac:dyDescent="0.3">
      <c r="A523" s="383"/>
      <c r="B523" s="567"/>
      <c r="C523" s="568"/>
      <c r="D523" s="496"/>
      <c r="E523" s="428"/>
      <c r="F523" s="429"/>
    </row>
    <row r="524" spans="1:6" ht="14.4" customHeight="1" x14ac:dyDescent="0.3">
      <c r="A524" s="383"/>
      <c r="B524" s="567"/>
      <c r="C524" s="568"/>
      <c r="D524" s="496"/>
      <c r="E524" s="428"/>
      <c r="F524" s="429"/>
    </row>
    <row r="525" spans="1:6" ht="14.4" customHeight="1" x14ac:dyDescent="0.3">
      <c r="A525" s="383"/>
      <c r="B525" s="567"/>
      <c r="C525" s="568"/>
      <c r="D525" s="496"/>
      <c r="E525" s="428"/>
      <c r="F525" s="429"/>
    </row>
    <row r="526" spans="1:6" ht="14.4" customHeight="1" x14ac:dyDescent="0.3">
      <c r="A526" s="383"/>
      <c r="B526" s="567"/>
      <c r="C526" s="568"/>
      <c r="D526" s="496"/>
      <c r="E526" s="428"/>
      <c r="F526" s="429"/>
    </row>
    <row r="527" spans="1:6" ht="14.4" customHeight="1" x14ac:dyDescent="0.3">
      <c r="A527" s="383"/>
      <c r="B527" s="567"/>
      <c r="C527" s="568"/>
      <c r="D527" s="496"/>
      <c r="E527" s="428"/>
      <c r="F527" s="429"/>
    </row>
    <row r="528" spans="1:6" ht="14.4" customHeight="1" x14ac:dyDescent="0.3">
      <c r="A528" s="383"/>
      <c r="B528" s="567"/>
      <c r="C528" s="568"/>
      <c r="D528" s="496"/>
      <c r="E528" s="428"/>
      <c r="F528" s="429"/>
    </row>
    <row r="529" spans="1:6" ht="14.4" customHeight="1" x14ac:dyDescent="0.3">
      <c r="A529" s="383"/>
      <c r="B529" s="567"/>
      <c r="C529" s="568"/>
      <c r="D529" s="496"/>
      <c r="E529" s="428"/>
      <c r="F529" s="429"/>
    </row>
    <row r="530" spans="1:6" ht="14.4" customHeight="1" x14ac:dyDescent="0.3">
      <c r="A530" s="383"/>
      <c r="B530" s="567"/>
      <c r="C530" s="568"/>
      <c r="D530" s="496"/>
      <c r="E530" s="428"/>
      <c r="F530" s="429"/>
    </row>
    <row r="531" spans="1:6" ht="14.4" customHeight="1" x14ac:dyDescent="0.3">
      <c r="A531" s="383"/>
      <c r="B531" s="567"/>
      <c r="C531" s="568"/>
      <c r="D531" s="496"/>
      <c r="E531" s="428"/>
      <c r="F531" s="429"/>
    </row>
    <row r="532" spans="1:6" ht="14.4" customHeight="1" x14ac:dyDescent="0.3">
      <c r="A532" s="383"/>
      <c r="B532" s="567"/>
      <c r="C532" s="568"/>
      <c r="D532" s="496"/>
      <c r="E532" s="428"/>
      <c r="F532" s="429"/>
    </row>
    <row r="533" spans="1:6" ht="14.4" customHeight="1" x14ac:dyDescent="0.3">
      <c r="A533" s="383"/>
      <c r="B533" s="567"/>
      <c r="C533" s="568"/>
      <c r="D533" s="496"/>
      <c r="E533" s="428"/>
      <c r="F533" s="429"/>
    </row>
    <row r="534" spans="1:6" ht="14.4" customHeight="1" x14ac:dyDescent="0.3">
      <c r="A534" s="383"/>
      <c r="B534" s="567"/>
      <c r="C534" s="568"/>
      <c r="D534" s="496"/>
      <c r="E534" s="428"/>
      <c r="F534" s="429"/>
    </row>
    <row r="535" spans="1:6" ht="14.4" customHeight="1" x14ac:dyDescent="0.3">
      <c r="A535" s="383"/>
      <c r="B535" s="567"/>
      <c r="C535" s="568"/>
      <c r="D535" s="496"/>
      <c r="E535" s="428"/>
      <c r="F535" s="429"/>
    </row>
    <row r="536" spans="1:6" ht="14.4" customHeight="1" x14ac:dyDescent="0.3">
      <c r="A536" s="383"/>
      <c r="B536" s="567"/>
      <c r="C536" s="568"/>
      <c r="D536" s="496"/>
      <c r="E536" s="428"/>
      <c r="F536" s="429"/>
    </row>
    <row r="537" spans="1:6" ht="14.4" customHeight="1" x14ac:dyDescent="0.3">
      <c r="A537" s="383"/>
      <c r="B537" s="567"/>
      <c r="C537" s="568"/>
      <c r="D537" s="496"/>
      <c r="E537" s="428"/>
      <c r="F537" s="429"/>
    </row>
    <row r="538" spans="1:6" ht="14.4" customHeight="1" x14ac:dyDescent="0.3">
      <c r="A538" s="383"/>
      <c r="B538" s="567"/>
      <c r="C538" s="568"/>
      <c r="D538" s="496"/>
      <c r="E538" s="428"/>
      <c r="F538" s="429"/>
    </row>
    <row r="539" spans="1:6" ht="14.4" customHeight="1" x14ac:dyDescent="0.3">
      <c r="A539" s="383"/>
      <c r="B539" s="567"/>
      <c r="C539" s="568"/>
      <c r="D539" s="496"/>
      <c r="E539" s="428"/>
      <c r="F539" s="429"/>
    </row>
    <row r="540" spans="1:6" ht="14.4" customHeight="1" x14ac:dyDescent="0.3">
      <c r="A540" s="383"/>
      <c r="B540" s="567"/>
      <c r="C540" s="568"/>
      <c r="D540" s="496"/>
      <c r="E540" s="428"/>
      <c r="F540" s="429"/>
    </row>
    <row r="541" spans="1:6" ht="14.4" customHeight="1" x14ac:dyDescent="0.3">
      <c r="A541" s="383"/>
      <c r="B541" s="567"/>
      <c r="C541" s="568"/>
      <c r="D541" s="496"/>
      <c r="E541" s="428"/>
      <c r="F541" s="429"/>
    </row>
    <row r="542" spans="1:6" ht="14.4" customHeight="1" x14ac:dyDescent="0.3">
      <c r="A542" s="383"/>
      <c r="B542" s="567"/>
      <c r="C542" s="568"/>
      <c r="D542" s="496"/>
      <c r="E542" s="428"/>
      <c r="F542" s="429"/>
    </row>
    <row r="543" spans="1:6" ht="14.4" customHeight="1" x14ac:dyDescent="0.3">
      <c r="A543" s="383"/>
      <c r="B543" s="567"/>
      <c r="C543" s="568"/>
      <c r="D543" s="496"/>
      <c r="E543" s="428"/>
      <c r="F543" s="429"/>
    </row>
    <row r="544" spans="1:6" ht="14.4" customHeight="1" x14ac:dyDescent="0.3">
      <c r="A544" s="383"/>
      <c r="B544" s="567"/>
      <c r="C544" s="568"/>
      <c r="D544" s="496"/>
      <c r="E544" s="428"/>
      <c r="F544" s="429"/>
    </row>
    <row r="545" spans="1:6" ht="14.4" customHeight="1" x14ac:dyDescent="0.3">
      <c r="A545" s="383"/>
      <c r="B545" s="567"/>
      <c r="C545" s="568"/>
      <c r="D545" s="496"/>
      <c r="E545" s="428"/>
      <c r="F545" s="429"/>
    </row>
    <row r="546" spans="1:6" ht="14.4" customHeight="1" thickBot="1" x14ac:dyDescent="0.35">
      <c r="A546" s="383"/>
      <c r="B546" s="567"/>
      <c r="C546" s="568"/>
      <c r="D546" s="496"/>
      <c r="E546" s="428"/>
      <c r="F546" s="429"/>
    </row>
    <row r="547" spans="1:6" ht="25.05" customHeight="1" thickBot="1" x14ac:dyDescent="0.35">
      <c r="A547" s="448" t="s">
        <v>4044</v>
      </c>
      <c r="B547" s="511" t="s">
        <v>4115</v>
      </c>
      <c r="C547" s="489"/>
      <c r="D547" s="489"/>
      <c r="E547" s="494"/>
      <c r="F547" s="495">
        <f>SUM(F443:F455)</f>
        <v>200000</v>
      </c>
    </row>
    <row r="548" spans="1:6" ht="15" customHeight="1" x14ac:dyDescent="0.3">
      <c r="A548" s="756" t="str">
        <f>A1</f>
        <v>CONTRACT SANRAL: NRA 2024/1323</v>
      </c>
      <c r="B548" s="757"/>
      <c r="C548" s="462"/>
      <c r="D548" s="462"/>
      <c r="E548" s="467"/>
      <c r="F548" s="473"/>
    </row>
    <row r="549" spans="1:6" ht="15" customHeight="1" thickBot="1" x14ac:dyDescent="0.35">
      <c r="A549" s="754" t="str">
        <f>A2</f>
        <v>PANEL FOR ROUTINE ROAD MAINTENANCE WORKS ACROSS SOUTH AFRICA (WESTERN CAPE PROVINCE)</v>
      </c>
      <c r="B549" s="755"/>
      <c r="C549" s="463"/>
      <c r="D549" s="463"/>
      <c r="E549" s="468"/>
      <c r="F549" s="474"/>
    </row>
    <row r="550" spans="1:6" s="450" customFormat="1" ht="25.05" customHeight="1" thickBot="1" x14ac:dyDescent="0.35">
      <c r="A550" s="565" t="s">
        <v>4111</v>
      </c>
      <c r="B550" s="451" t="s">
        <v>4035</v>
      </c>
      <c r="C550" s="451" t="s">
        <v>4112</v>
      </c>
      <c r="D550" s="451" t="s">
        <v>4113</v>
      </c>
      <c r="E550" s="451" t="s">
        <v>4114</v>
      </c>
      <c r="F550" s="487" t="s">
        <v>4036</v>
      </c>
    </row>
    <row r="551" spans="1:6" s="444" customFormat="1" ht="25.05" customHeight="1" x14ac:dyDescent="0.3">
      <c r="A551" s="758" t="s">
        <v>2657</v>
      </c>
      <c r="B551" s="759"/>
      <c r="C551" s="759"/>
      <c r="D551" s="759"/>
      <c r="E551" s="759"/>
      <c r="F551" s="760"/>
    </row>
    <row r="552" spans="1:6" ht="14.4" customHeight="1" x14ac:dyDescent="0.3">
      <c r="A552" s="374" t="s">
        <v>2658</v>
      </c>
      <c r="B552" s="345" t="s">
        <v>2659</v>
      </c>
      <c r="C552" s="387"/>
      <c r="D552" s="501"/>
      <c r="E552" s="502"/>
      <c r="F552" s="390"/>
    </row>
    <row r="553" spans="1:6" ht="14.4" customHeight="1" x14ac:dyDescent="0.3">
      <c r="A553" s="372" t="s">
        <v>2660</v>
      </c>
      <c r="B553" s="201" t="s">
        <v>2661</v>
      </c>
      <c r="C553" s="379" t="s">
        <v>64</v>
      </c>
      <c r="D553" s="420">
        <v>60</v>
      </c>
      <c r="E553" s="856"/>
      <c r="F553" s="419" t="str">
        <f>IF((D553*E553)&gt;0,(D553*E553),"")</f>
        <v/>
      </c>
    </row>
    <row r="554" spans="1:6" ht="14.4" customHeight="1" x14ac:dyDescent="0.3">
      <c r="A554" s="372" t="s">
        <v>2662</v>
      </c>
      <c r="B554" s="201" t="s">
        <v>2663</v>
      </c>
      <c r="C554" s="379" t="s">
        <v>64</v>
      </c>
      <c r="D554" s="420">
        <v>60</v>
      </c>
      <c r="E554" s="856"/>
      <c r="F554" s="419" t="str">
        <f t="shared" ref="F554" si="3">IF((D554*E554)&gt;0,(D554*E554),"")</f>
        <v/>
      </c>
    </row>
    <row r="555" spans="1:6" ht="14.4" customHeight="1" x14ac:dyDescent="0.3">
      <c r="A555" s="372"/>
      <c r="B555" s="201"/>
      <c r="C555" s="379"/>
      <c r="D555" s="420"/>
      <c r="E555" s="418"/>
      <c r="F555" s="419"/>
    </row>
    <row r="556" spans="1:6" ht="14.4" customHeight="1" x14ac:dyDescent="0.3">
      <c r="A556" s="372" t="s">
        <v>2664</v>
      </c>
      <c r="B556" s="201" t="s">
        <v>2665</v>
      </c>
      <c r="C556" s="379" t="s">
        <v>955</v>
      </c>
      <c r="D556" s="420">
        <v>35000</v>
      </c>
      <c r="E556" s="856"/>
      <c r="F556" s="419" t="str">
        <f t="shared" ref="F556" si="4">IF((D556*E556)&gt;0,(D556*E556),"")</f>
        <v/>
      </c>
    </row>
    <row r="557" spans="1:6" ht="14.4" customHeight="1" x14ac:dyDescent="0.3">
      <c r="A557" s="383"/>
      <c r="B557" s="202"/>
      <c r="C557" s="386"/>
      <c r="D557" s="434"/>
      <c r="E557" s="435"/>
      <c r="F557" s="433"/>
    </row>
    <row r="558" spans="1:6" ht="14.4" customHeight="1" x14ac:dyDescent="0.3">
      <c r="A558" s="383"/>
      <c r="B558" s="202"/>
      <c r="C558" s="386"/>
      <c r="D558" s="434"/>
      <c r="E558" s="435"/>
      <c r="F558" s="433"/>
    </row>
    <row r="559" spans="1:6" ht="14.4" customHeight="1" x14ac:dyDescent="0.3">
      <c r="A559" s="383"/>
      <c r="B559" s="202"/>
      <c r="C559" s="386"/>
      <c r="D559" s="434"/>
      <c r="E559" s="435"/>
      <c r="F559" s="433"/>
    </row>
    <row r="560" spans="1:6" ht="14.4" customHeight="1" x14ac:dyDescent="0.3">
      <c r="A560" s="383"/>
      <c r="B560" s="202"/>
      <c r="C560" s="386"/>
      <c r="D560" s="434"/>
      <c r="E560" s="435"/>
      <c r="F560" s="433"/>
    </row>
    <row r="561" spans="1:6" ht="14.4" customHeight="1" x14ac:dyDescent="0.3">
      <c r="A561" s="383"/>
      <c r="B561" s="202"/>
      <c r="C561" s="386"/>
      <c r="D561" s="434"/>
      <c r="E561" s="435"/>
      <c r="F561" s="433"/>
    </row>
    <row r="562" spans="1:6" ht="14.4" customHeight="1" x14ac:dyDescent="0.3">
      <c r="A562" s="383"/>
      <c r="B562" s="202"/>
      <c r="C562" s="386"/>
      <c r="D562" s="434"/>
      <c r="E562" s="435"/>
      <c r="F562" s="433"/>
    </row>
    <row r="563" spans="1:6" ht="14.4" customHeight="1" x14ac:dyDescent="0.3">
      <c r="A563" s="383"/>
      <c r="B563" s="202"/>
      <c r="C563" s="386"/>
      <c r="D563" s="434"/>
      <c r="E563" s="435"/>
      <c r="F563" s="433"/>
    </row>
    <row r="564" spans="1:6" ht="14.4" customHeight="1" x14ac:dyDescent="0.3">
      <c r="A564" s="383"/>
      <c r="B564" s="202"/>
      <c r="C564" s="386"/>
      <c r="D564" s="434"/>
      <c r="E564" s="435"/>
      <c r="F564" s="433"/>
    </row>
    <row r="565" spans="1:6" ht="14.4" customHeight="1" x14ac:dyDescent="0.3">
      <c r="A565" s="383"/>
      <c r="B565" s="202"/>
      <c r="C565" s="386"/>
      <c r="D565" s="434"/>
      <c r="E565" s="435"/>
      <c r="F565" s="433"/>
    </row>
    <row r="566" spans="1:6" ht="14.4" customHeight="1" x14ac:dyDescent="0.3">
      <c r="A566" s="383"/>
      <c r="B566" s="202"/>
      <c r="C566" s="386"/>
      <c r="D566" s="434"/>
      <c r="E566" s="435"/>
      <c r="F566" s="433"/>
    </row>
    <row r="567" spans="1:6" ht="14.4" customHeight="1" x14ac:dyDescent="0.3">
      <c r="A567" s="383"/>
      <c r="B567" s="202"/>
      <c r="C567" s="386"/>
      <c r="D567" s="434"/>
      <c r="E567" s="435"/>
      <c r="F567" s="433"/>
    </row>
    <row r="568" spans="1:6" ht="14.4" customHeight="1" x14ac:dyDescent="0.3">
      <c r="A568" s="383"/>
      <c r="B568" s="202"/>
      <c r="C568" s="386"/>
      <c r="D568" s="434"/>
      <c r="E568" s="435"/>
      <c r="F568" s="433"/>
    </row>
    <row r="569" spans="1:6" ht="14.4" customHeight="1" x14ac:dyDescent="0.3">
      <c r="A569" s="383"/>
      <c r="B569" s="202"/>
      <c r="C569" s="386"/>
      <c r="D569" s="434"/>
      <c r="E569" s="435"/>
      <c r="F569" s="433"/>
    </row>
    <row r="570" spans="1:6" ht="14.4" customHeight="1" x14ac:dyDescent="0.3">
      <c r="A570" s="383"/>
      <c r="B570" s="202"/>
      <c r="C570" s="386"/>
      <c r="D570" s="434"/>
      <c r="E570" s="435"/>
      <c r="F570" s="433"/>
    </row>
    <row r="571" spans="1:6" ht="14.4" customHeight="1" x14ac:dyDescent="0.3">
      <c r="A571" s="383"/>
      <c r="B571" s="202"/>
      <c r="C571" s="386"/>
      <c r="D571" s="434"/>
      <c r="E571" s="435"/>
      <c r="F571" s="433"/>
    </row>
    <row r="572" spans="1:6" ht="14.4" customHeight="1" x14ac:dyDescent="0.3">
      <c r="A572" s="383"/>
      <c r="B572" s="202"/>
      <c r="C572" s="386"/>
      <c r="D572" s="434"/>
      <c r="E572" s="435"/>
      <c r="F572" s="433"/>
    </row>
    <row r="573" spans="1:6" ht="14.4" customHeight="1" x14ac:dyDescent="0.3">
      <c r="A573" s="383"/>
      <c r="B573" s="202"/>
      <c r="C573" s="386"/>
      <c r="D573" s="434"/>
      <c r="E573" s="435"/>
      <c r="F573" s="433"/>
    </row>
    <row r="574" spans="1:6" ht="14.4" customHeight="1" x14ac:dyDescent="0.3">
      <c r="A574" s="383"/>
      <c r="B574" s="202"/>
      <c r="C574" s="386"/>
      <c r="D574" s="434"/>
      <c r="E574" s="435"/>
      <c r="F574" s="433"/>
    </row>
    <row r="575" spans="1:6" ht="14.4" customHeight="1" x14ac:dyDescent="0.3">
      <c r="A575" s="383"/>
      <c r="B575" s="202"/>
      <c r="C575" s="386"/>
      <c r="D575" s="434"/>
      <c r="E575" s="435"/>
      <c r="F575" s="433"/>
    </row>
    <row r="576" spans="1:6" ht="14.4" customHeight="1" x14ac:dyDescent="0.3">
      <c r="A576" s="383"/>
      <c r="B576" s="202"/>
      <c r="C576" s="386"/>
      <c r="D576" s="434"/>
      <c r="E576" s="435"/>
      <c r="F576" s="433"/>
    </row>
    <row r="577" spans="1:6" ht="14.4" customHeight="1" x14ac:dyDescent="0.3">
      <c r="A577" s="383"/>
      <c r="B577" s="202"/>
      <c r="C577" s="386"/>
      <c r="D577" s="434"/>
      <c r="E577" s="435"/>
      <c r="F577" s="433"/>
    </row>
    <row r="578" spans="1:6" ht="14.4" customHeight="1" x14ac:dyDescent="0.3">
      <c r="A578" s="383"/>
      <c r="B578" s="202"/>
      <c r="C578" s="386"/>
      <c r="D578" s="434"/>
      <c r="E578" s="435"/>
      <c r="F578" s="433"/>
    </row>
    <row r="579" spans="1:6" ht="14.4" customHeight="1" x14ac:dyDescent="0.3">
      <c r="A579" s="383"/>
      <c r="B579" s="202"/>
      <c r="C579" s="386"/>
      <c r="D579" s="434"/>
      <c r="E579" s="435"/>
      <c r="F579" s="433"/>
    </row>
    <row r="580" spans="1:6" ht="14.4" customHeight="1" x14ac:dyDescent="0.3">
      <c r="A580" s="383"/>
      <c r="B580" s="202"/>
      <c r="C580" s="386"/>
      <c r="D580" s="434"/>
      <c r="E580" s="435"/>
      <c r="F580" s="433"/>
    </row>
    <row r="581" spans="1:6" ht="14.4" customHeight="1" x14ac:dyDescent="0.3">
      <c r="A581" s="383"/>
      <c r="B581" s="202"/>
      <c r="C581" s="386"/>
      <c r="D581" s="434"/>
      <c r="E581" s="435"/>
      <c r="F581" s="433"/>
    </row>
    <row r="582" spans="1:6" ht="14.4" customHeight="1" x14ac:dyDescent="0.3">
      <c r="A582" s="383"/>
      <c r="B582" s="202"/>
      <c r="C582" s="386"/>
      <c r="D582" s="434"/>
      <c r="E582" s="435"/>
      <c r="F582" s="433"/>
    </row>
    <row r="583" spans="1:6" ht="14.4" customHeight="1" x14ac:dyDescent="0.3">
      <c r="A583" s="383"/>
      <c r="B583" s="202"/>
      <c r="C583" s="386"/>
      <c r="D583" s="434"/>
      <c r="E583" s="435"/>
      <c r="F583" s="433"/>
    </row>
    <row r="584" spans="1:6" ht="14.4" customHeight="1" x14ac:dyDescent="0.3">
      <c r="A584" s="383"/>
      <c r="B584" s="202"/>
      <c r="C584" s="386"/>
      <c r="D584" s="434"/>
      <c r="E584" s="435"/>
      <c r="F584" s="433"/>
    </row>
    <row r="585" spans="1:6" ht="14.4" customHeight="1" x14ac:dyDescent="0.3">
      <c r="A585" s="383"/>
      <c r="B585" s="202"/>
      <c r="C585" s="386"/>
      <c r="D585" s="434"/>
      <c r="E585" s="435"/>
      <c r="F585" s="433"/>
    </row>
    <row r="586" spans="1:6" ht="14.4" customHeight="1" x14ac:dyDescent="0.3">
      <c r="A586" s="383"/>
      <c r="B586" s="202"/>
      <c r="C586" s="386"/>
      <c r="D586" s="434"/>
      <c r="E586" s="435"/>
      <c r="F586" s="433"/>
    </row>
    <row r="587" spans="1:6" ht="14.4" customHeight="1" x14ac:dyDescent="0.3">
      <c r="A587" s="383"/>
      <c r="B587" s="202"/>
      <c r="C587" s="386"/>
      <c r="D587" s="434"/>
      <c r="E587" s="435"/>
      <c r="F587" s="433"/>
    </row>
    <row r="588" spans="1:6" ht="14.4" customHeight="1" x14ac:dyDescent="0.3">
      <c r="A588" s="383"/>
      <c r="B588" s="202"/>
      <c r="C588" s="386"/>
      <c r="D588" s="434"/>
      <c r="E588" s="435"/>
      <c r="F588" s="433"/>
    </row>
    <row r="589" spans="1:6" ht="14.4" customHeight="1" x14ac:dyDescent="0.3">
      <c r="A589" s="383"/>
      <c r="B589" s="202"/>
      <c r="C589" s="386"/>
      <c r="D589" s="434"/>
      <c r="E589" s="435"/>
      <c r="F589" s="433"/>
    </row>
    <row r="590" spans="1:6" ht="14.4" customHeight="1" x14ac:dyDescent="0.3">
      <c r="A590" s="383"/>
      <c r="B590" s="202"/>
      <c r="C590" s="386"/>
      <c r="D590" s="434"/>
      <c r="E590" s="435"/>
      <c r="F590" s="433"/>
    </row>
    <row r="591" spans="1:6" ht="14.4" customHeight="1" x14ac:dyDescent="0.3">
      <c r="A591" s="383"/>
      <c r="B591" s="202"/>
      <c r="C591" s="386"/>
      <c r="D591" s="434"/>
      <c r="E591" s="435"/>
      <c r="F591" s="433"/>
    </row>
    <row r="592" spans="1:6" ht="14.4" customHeight="1" x14ac:dyDescent="0.3">
      <c r="A592" s="383"/>
      <c r="B592" s="202"/>
      <c r="C592" s="386"/>
      <c r="D592" s="434"/>
      <c r="E592" s="435"/>
      <c r="F592" s="433"/>
    </row>
    <row r="593" spans="1:6" ht="14.4" customHeight="1" x14ac:dyDescent="0.3">
      <c r="A593" s="383"/>
      <c r="B593" s="202"/>
      <c r="C593" s="386"/>
      <c r="D593" s="434"/>
      <c r="E593" s="435"/>
      <c r="F593" s="433"/>
    </row>
    <row r="594" spans="1:6" ht="14.4" customHeight="1" x14ac:dyDescent="0.3">
      <c r="A594" s="383"/>
      <c r="B594" s="202"/>
      <c r="C594" s="386"/>
      <c r="D594" s="434"/>
      <c r="E594" s="435"/>
      <c r="F594" s="433"/>
    </row>
    <row r="595" spans="1:6" ht="14.4" customHeight="1" x14ac:dyDescent="0.3">
      <c r="A595" s="383"/>
      <c r="B595" s="202"/>
      <c r="C595" s="386"/>
      <c r="D595" s="434"/>
      <c r="E595" s="435"/>
      <c r="F595" s="433"/>
    </row>
    <row r="596" spans="1:6" ht="14.4" customHeight="1" x14ac:dyDescent="0.3">
      <c r="A596" s="383"/>
      <c r="B596" s="202"/>
      <c r="C596" s="386"/>
      <c r="D596" s="434"/>
      <c r="E596" s="435"/>
      <c r="F596" s="433"/>
    </row>
    <row r="597" spans="1:6" ht="14.4" customHeight="1" x14ac:dyDescent="0.3">
      <c r="A597" s="383"/>
      <c r="B597" s="202"/>
      <c r="C597" s="386"/>
      <c r="D597" s="434"/>
      <c r="E597" s="435"/>
      <c r="F597" s="433"/>
    </row>
    <row r="598" spans="1:6" ht="14.4" customHeight="1" x14ac:dyDescent="0.3">
      <c r="A598" s="383"/>
      <c r="B598" s="202"/>
      <c r="C598" s="386"/>
      <c r="D598" s="434"/>
      <c r="E598" s="435"/>
      <c r="F598" s="433"/>
    </row>
    <row r="599" spans="1:6" ht="14.4" customHeight="1" x14ac:dyDescent="0.3">
      <c r="A599" s="383"/>
      <c r="B599" s="202"/>
      <c r="C599" s="386"/>
      <c r="D599" s="434"/>
      <c r="E599" s="435"/>
      <c r="F599" s="433"/>
    </row>
    <row r="600" spans="1:6" ht="14.4" customHeight="1" x14ac:dyDescent="0.3">
      <c r="A600" s="383"/>
      <c r="B600" s="202"/>
      <c r="C600" s="386"/>
      <c r="D600" s="434"/>
      <c r="E600" s="435"/>
      <c r="F600" s="433"/>
    </row>
    <row r="601" spans="1:6" ht="14.4" customHeight="1" x14ac:dyDescent="0.3">
      <c r="A601" s="383"/>
      <c r="B601" s="202"/>
      <c r="C601" s="386"/>
      <c r="D601" s="434"/>
      <c r="E601" s="435"/>
      <c r="F601" s="433"/>
    </row>
    <row r="602" spans="1:6" ht="14.4" customHeight="1" x14ac:dyDescent="0.3">
      <c r="A602" s="383"/>
      <c r="B602" s="202"/>
      <c r="C602" s="386"/>
      <c r="D602" s="434"/>
      <c r="E602" s="435"/>
      <c r="F602" s="433"/>
    </row>
    <row r="603" spans="1:6" ht="14.4" customHeight="1" x14ac:dyDescent="0.3">
      <c r="A603" s="383"/>
      <c r="B603" s="202"/>
      <c r="C603" s="386"/>
      <c r="D603" s="434"/>
      <c r="E603" s="435"/>
      <c r="F603" s="433"/>
    </row>
    <row r="604" spans="1:6" ht="14.4" customHeight="1" x14ac:dyDescent="0.3">
      <c r="A604" s="383"/>
      <c r="B604" s="202"/>
      <c r="C604" s="386"/>
      <c r="D604" s="434"/>
      <c r="E604" s="435"/>
      <c r="F604" s="433"/>
    </row>
    <row r="605" spans="1:6" ht="14.4" customHeight="1" x14ac:dyDescent="0.3">
      <c r="A605" s="383"/>
      <c r="B605" s="202"/>
      <c r="C605" s="386"/>
      <c r="D605" s="434"/>
      <c r="E605" s="435"/>
      <c r="F605" s="433"/>
    </row>
    <row r="606" spans="1:6" ht="14.4" customHeight="1" x14ac:dyDescent="0.3">
      <c r="A606" s="383"/>
      <c r="B606" s="202"/>
      <c r="C606" s="386"/>
      <c r="D606" s="434"/>
      <c r="E606" s="435"/>
      <c r="F606" s="433"/>
    </row>
    <row r="607" spans="1:6" ht="14.4" customHeight="1" x14ac:dyDescent="0.3">
      <c r="A607" s="383"/>
      <c r="B607" s="202"/>
      <c r="C607" s="386"/>
      <c r="D607" s="434"/>
      <c r="E607" s="435"/>
      <c r="F607" s="433"/>
    </row>
    <row r="608" spans="1:6" ht="14.4" customHeight="1" x14ac:dyDescent="0.3">
      <c r="A608" s="383"/>
      <c r="B608" s="202"/>
      <c r="C608" s="386"/>
      <c r="D608" s="434"/>
      <c r="E608" s="435"/>
      <c r="F608" s="433"/>
    </row>
    <row r="609" spans="1:6" ht="14.4" customHeight="1" x14ac:dyDescent="0.3">
      <c r="A609" s="383"/>
      <c r="B609" s="202"/>
      <c r="C609" s="386"/>
      <c r="D609" s="434"/>
      <c r="E609" s="435"/>
      <c r="F609" s="433"/>
    </row>
    <row r="610" spans="1:6" ht="14.4" customHeight="1" x14ac:dyDescent="0.3">
      <c r="A610" s="383"/>
      <c r="B610" s="202"/>
      <c r="C610" s="386"/>
      <c r="D610" s="434"/>
      <c r="E610" s="435"/>
      <c r="F610" s="433"/>
    </row>
    <row r="611" spans="1:6" ht="14.4" customHeight="1" x14ac:dyDescent="0.3">
      <c r="A611" s="383"/>
      <c r="B611" s="202"/>
      <c r="C611" s="386"/>
      <c r="D611" s="434"/>
      <c r="E611" s="435"/>
      <c r="F611" s="433"/>
    </row>
    <row r="612" spans="1:6" ht="14.4" customHeight="1" x14ac:dyDescent="0.3">
      <c r="A612" s="383"/>
      <c r="B612" s="202"/>
      <c r="C612" s="386"/>
      <c r="D612" s="434"/>
      <c r="E612" s="435"/>
      <c r="F612" s="433"/>
    </row>
    <row r="613" spans="1:6" ht="14.4" customHeight="1" x14ac:dyDescent="0.3">
      <c r="A613" s="383"/>
      <c r="B613" s="202"/>
      <c r="C613" s="386"/>
      <c r="D613" s="434"/>
      <c r="E613" s="435"/>
      <c r="F613" s="433"/>
    </row>
    <row r="614" spans="1:6" ht="14.4" customHeight="1" x14ac:dyDescent="0.3">
      <c r="A614" s="383"/>
      <c r="B614" s="202"/>
      <c r="C614" s="386"/>
      <c r="D614" s="434"/>
      <c r="E614" s="435"/>
      <c r="F614" s="433"/>
    </row>
    <row r="615" spans="1:6" ht="14.4" customHeight="1" x14ac:dyDescent="0.3">
      <c r="A615" s="383"/>
      <c r="B615" s="202"/>
      <c r="C615" s="386"/>
      <c r="D615" s="434"/>
      <c r="E615" s="435"/>
      <c r="F615" s="433"/>
    </row>
    <row r="616" spans="1:6" ht="14.4" customHeight="1" x14ac:dyDescent="0.3">
      <c r="A616" s="383"/>
      <c r="B616" s="202"/>
      <c r="C616" s="386"/>
      <c r="D616" s="434"/>
      <c r="E616" s="435"/>
      <c r="F616" s="433"/>
    </row>
    <row r="617" spans="1:6" ht="14.4" customHeight="1" x14ac:dyDescent="0.3">
      <c r="A617" s="383"/>
      <c r="B617" s="202"/>
      <c r="C617" s="386"/>
      <c r="D617" s="434"/>
      <c r="E617" s="435"/>
      <c r="F617" s="433"/>
    </row>
    <row r="618" spans="1:6" ht="14.4" customHeight="1" x14ac:dyDescent="0.3">
      <c r="A618" s="383"/>
      <c r="B618" s="202"/>
      <c r="C618" s="386"/>
      <c r="D618" s="434"/>
      <c r="E618" s="435"/>
      <c r="F618" s="433"/>
    </row>
    <row r="619" spans="1:6" ht="14.4" customHeight="1" x14ac:dyDescent="0.3">
      <c r="A619" s="383"/>
      <c r="B619" s="202"/>
      <c r="C619" s="386"/>
      <c r="D619" s="434"/>
      <c r="E619" s="435"/>
      <c r="F619" s="433"/>
    </row>
    <row r="620" spans="1:6" ht="14.4" customHeight="1" x14ac:dyDescent="0.3">
      <c r="A620" s="383"/>
      <c r="B620" s="202"/>
      <c r="C620" s="386"/>
      <c r="D620" s="434"/>
      <c r="E620" s="435"/>
      <c r="F620" s="433"/>
    </row>
    <row r="621" spans="1:6" ht="14.4" customHeight="1" x14ac:dyDescent="0.3">
      <c r="A621" s="383"/>
      <c r="B621" s="202"/>
      <c r="C621" s="386"/>
      <c r="D621" s="434"/>
      <c r="E621" s="435"/>
      <c r="F621" s="433"/>
    </row>
    <row r="622" spans="1:6" ht="14.4" customHeight="1" x14ac:dyDescent="0.3">
      <c r="A622" s="383"/>
      <c r="B622" s="202"/>
      <c r="C622" s="386"/>
      <c r="D622" s="434"/>
      <c r="E622" s="435"/>
      <c r="F622" s="433"/>
    </row>
    <row r="623" spans="1:6" ht="14.4" customHeight="1" x14ac:dyDescent="0.3">
      <c r="A623" s="383"/>
      <c r="B623" s="202"/>
      <c r="C623" s="386"/>
      <c r="D623" s="434"/>
      <c r="E623" s="435"/>
      <c r="F623" s="433"/>
    </row>
    <row r="624" spans="1:6" ht="14.4" customHeight="1" x14ac:dyDescent="0.3">
      <c r="A624" s="383"/>
      <c r="B624" s="202"/>
      <c r="C624" s="386"/>
      <c r="D624" s="434"/>
      <c r="E624" s="435"/>
      <c r="F624" s="433"/>
    </row>
    <row r="625" spans="1:6" ht="14.4" customHeight="1" x14ac:dyDescent="0.3">
      <c r="A625" s="383"/>
      <c r="B625" s="202"/>
      <c r="C625" s="386"/>
      <c r="D625" s="434"/>
      <c r="E625" s="435"/>
      <c r="F625" s="433"/>
    </row>
    <row r="626" spans="1:6" ht="14.4" customHeight="1" x14ac:dyDescent="0.3">
      <c r="A626" s="383"/>
      <c r="B626" s="202"/>
      <c r="C626" s="386"/>
      <c r="D626" s="434"/>
      <c r="E626" s="435"/>
      <c r="F626" s="433"/>
    </row>
    <row r="627" spans="1:6" ht="14.4" customHeight="1" x14ac:dyDescent="0.3">
      <c r="A627" s="383"/>
      <c r="B627" s="202"/>
      <c r="C627" s="386"/>
      <c r="D627" s="434"/>
      <c r="E627" s="435"/>
      <c r="F627" s="433"/>
    </row>
    <row r="628" spans="1:6" ht="14.4" customHeight="1" x14ac:dyDescent="0.3">
      <c r="A628" s="383"/>
      <c r="B628" s="202"/>
      <c r="C628" s="386"/>
      <c r="D628" s="434"/>
      <c r="E628" s="435"/>
      <c r="F628" s="433"/>
    </row>
    <row r="629" spans="1:6" ht="14.4" customHeight="1" x14ac:dyDescent="0.3">
      <c r="A629" s="383"/>
      <c r="B629" s="202"/>
      <c r="C629" s="386"/>
      <c r="D629" s="434"/>
      <c r="E629" s="435"/>
      <c r="F629" s="433"/>
    </row>
    <row r="630" spans="1:6" ht="14.4" customHeight="1" x14ac:dyDescent="0.3">
      <c r="A630" s="383"/>
      <c r="B630" s="202"/>
      <c r="C630" s="386"/>
      <c r="D630" s="434"/>
      <c r="E630" s="435"/>
      <c r="F630" s="433"/>
    </row>
    <row r="631" spans="1:6" ht="14.4" customHeight="1" x14ac:dyDescent="0.3">
      <c r="A631" s="383"/>
      <c r="B631" s="202"/>
      <c r="C631" s="386"/>
      <c r="D631" s="434"/>
      <c r="E631" s="435"/>
      <c r="F631" s="433"/>
    </row>
    <row r="632" spans="1:6" ht="14.4" customHeight="1" x14ac:dyDescent="0.3">
      <c r="A632" s="383"/>
      <c r="B632" s="202"/>
      <c r="C632" s="386"/>
      <c r="D632" s="434"/>
      <c r="E632" s="435"/>
      <c r="F632" s="433"/>
    </row>
    <row r="633" spans="1:6" ht="14.4" customHeight="1" x14ac:dyDescent="0.3">
      <c r="A633" s="383"/>
      <c r="B633" s="202"/>
      <c r="C633" s="386"/>
      <c r="D633" s="434"/>
      <c r="E633" s="435"/>
      <c r="F633" s="433"/>
    </row>
    <row r="634" spans="1:6" ht="14.4" customHeight="1" x14ac:dyDescent="0.3">
      <c r="A634" s="383"/>
      <c r="B634" s="202"/>
      <c r="C634" s="386"/>
      <c r="D634" s="434"/>
      <c r="E634" s="435"/>
      <c r="F634" s="433"/>
    </row>
    <row r="635" spans="1:6" ht="14.4" customHeight="1" x14ac:dyDescent="0.3">
      <c r="A635" s="383"/>
      <c r="B635" s="202"/>
      <c r="C635" s="386"/>
      <c r="D635" s="434"/>
      <c r="E635" s="435"/>
      <c r="F635" s="433"/>
    </row>
    <row r="636" spans="1:6" ht="14.4" customHeight="1" x14ac:dyDescent="0.3">
      <c r="A636" s="383"/>
      <c r="B636" s="202"/>
      <c r="C636" s="386"/>
      <c r="D636" s="434"/>
      <c r="E636" s="435"/>
      <c r="F636" s="433"/>
    </row>
    <row r="637" spans="1:6" ht="14.4" customHeight="1" x14ac:dyDescent="0.3">
      <c r="A637" s="383"/>
      <c r="B637" s="202"/>
      <c r="C637" s="386"/>
      <c r="D637" s="434"/>
      <c r="E637" s="435"/>
      <c r="F637" s="433"/>
    </row>
    <row r="638" spans="1:6" ht="14.4" customHeight="1" x14ac:dyDescent="0.3">
      <c r="A638" s="383"/>
      <c r="B638" s="202"/>
      <c r="C638" s="386"/>
      <c r="D638" s="434"/>
      <c r="E638" s="435"/>
      <c r="F638" s="433"/>
    </row>
    <row r="639" spans="1:6" ht="14.4" customHeight="1" x14ac:dyDescent="0.3">
      <c r="A639" s="383"/>
      <c r="B639" s="202"/>
      <c r="C639" s="386"/>
      <c r="D639" s="434"/>
      <c r="E639" s="435"/>
      <c r="F639" s="433"/>
    </row>
    <row r="640" spans="1:6" ht="14.4" customHeight="1" x14ac:dyDescent="0.3">
      <c r="A640" s="383"/>
      <c r="B640" s="202"/>
      <c r="C640" s="386"/>
      <c r="D640" s="434"/>
      <c r="E640" s="435"/>
      <c r="F640" s="433"/>
    </row>
    <row r="641" spans="1:6" ht="14.4" customHeight="1" x14ac:dyDescent="0.3">
      <c r="A641" s="383"/>
      <c r="B641" s="202"/>
      <c r="C641" s="386"/>
      <c r="D641" s="434"/>
      <c r="E641" s="435"/>
      <c r="F641" s="433"/>
    </row>
    <row r="642" spans="1:6" ht="14.4" customHeight="1" x14ac:dyDescent="0.3">
      <c r="A642" s="383"/>
      <c r="B642" s="202"/>
      <c r="C642" s="386"/>
      <c r="D642" s="434"/>
      <c r="E642" s="435"/>
      <c r="F642" s="433"/>
    </row>
    <row r="643" spans="1:6" ht="14.4" customHeight="1" x14ac:dyDescent="0.3">
      <c r="A643" s="383"/>
      <c r="B643" s="202"/>
      <c r="C643" s="386"/>
      <c r="D643" s="434"/>
      <c r="E643" s="435"/>
      <c r="F643" s="433"/>
    </row>
    <row r="644" spans="1:6" ht="14.4" customHeight="1" x14ac:dyDescent="0.3">
      <c r="A644" s="383"/>
      <c r="B644" s="202"/>
      <c r="C644" s="386"/>
      <c r="D644" s="434"/>
      <c r="E644" s="435"/>
      <c r="F644" s="433"/>
    </row>
    <row r="645" spans="1:6" ht="14.4" customHeight="1" x14ac:dyDescent="0.3">
      <c r="A645" s="383"/>
      <c r="B645" s="202"/>
      <c r="C645" s="386"/>
      <c r="D645" s="434"/>
      <c r="E645" s="435"/>
      <c r="F645" s="433"/>
    </row>
    <row r="646" spans="1:6" ht="14.4" customHeight="1" x14ac:dyDescent="0.3">
      <c r="A646" s="383"/>
      <c r="B646" s="202"/>
      <c r="C646" s="386"/>
      <c r="D646" s="434"/>
      <c r="E646" s="435"/>
      <c r="F646" s="433"/>
    </row>
    <row r="647" spans="1:6" ht="14.4" customHeight="1" x14ac:dyDescent="0.3">
      <c r="A647" s="383"/>
      <c r="B647" s="202"/>
      <c r="C647" s="386"/>
      <c r="D647" s="434"/>
      <c r="E647" s="435"/>
      <c r="F647" s="433"/>
    </row>
    <row r="648" spans="1:6" ht="14.4" customHeight="1" x14ac:dyDescent="0.3">
      <c r="A648" s="383"/>
      <c r="B648" s="202"/>
      <c r="C648" s="386"/>
      <c r="D648" s="434"/>
      <c r="E648" s="435"/>
      <c r="F648" s="433"/>
    </row>
    <row r="649" spans="1:6" ht="14.4" customHeight="1" x14ac:dyDescent="0.3">
      <c r="A649" s="383"/>
      <c r="B649" s="202"/>
      <c r="C649" s="386"/>
      <c r="D649" s="434"/>
      <c r="E649" s="435"/>
      <c r="F649" s="433"/>
    </row>
    <row r="650" spans="1:6" ht="14.4" customHeight="1" x14ac:dyDescent="0.3">
      <c r="A650" s="383"/>
      <c r="B650" s="202"/>
      <c r="C650" s="386"/>
      <c r="D650" s="434"/>
      <c r="E650" s="435"/>
      <c r="F650" s="433"/>
    </row>
    <row r="651" spans="1:6" ht="14.4" customHeight="1" x14ac:dyDescent="0.3">
      <c r="A651" s="383"/>
      <c r="B651" s="202"/>
      <c r="C651" s="386"/>
      <c r="D651" s="434"/>
      <c r="E651" s="435"/>
      <c r="F651" s="433"/>
    </row>
    <row r="652" spans="1:6" ht="14.4" customHeight="1" x14ac:dyDescent="0.3">
      <c r="A652" s="383"/>
      <c r="B652" s="202"/>
      <c r="C652" s="386"/>
      <c r="D652" s="434"/>
      <c r="E652" s="435"/>
      <c r="F652" s="433"/>
    </row>
    <row r="653" spans="1:6" ht="14.4" customHeight="1" x14ac:dyDescent="0.3">
      <c r="A653" s="383"/>
      <c r="B653" s="202"/>
      <c r="C653" s="386"/>
      <c r="D653" s="434"/>
      <c r="E653" s="435"/>
      <c r="F653" s="433"/>
    </row>
    <row r="654" spans="1:6" ht="14.4" customHeight="1" x14ac:dyDescent="0.3">
      <c r="A654" s="383"/>
      <c r="B654" s="202"/>
      <c r="C654" s="386"/>
      <c r="D654" s="434"/>
      <c r="E654" s="435"/>
      <c r="F654" s="433"/>
    </row>
    <row r="655" spans="1:6" ht="14.4" customHeight="1" x14ac:dyDescent="0.3">
      <c r="A655" s="383"/>
      <c r="B655" s="202"/>
      <c r="C655" s="386"/>
      <c r="D655" s="434"/>
      <c r="E655" s="435"/>
      <c r="F655" s="433"/>
    </row>
    <row r="656" spans="1:6" ht="14.4" customHeight="1" thickBot="1" x14ac:dyDescent="0.35">
      <c r="A656" s="383"/>
      <c r="B656" s="202"/>
      <c r="C656" s="386"/>
      <c r="D656" s="434"/>
      <c r="E656" s="435"/>
      <c r="F656" s="433"/>
    </row>
    <row r="657" spans="1:6" ht="25.05" customHeight="1" thickBot="1" x14ac:dyDescent="0.35">
      <c r="A657" s="448" t="s">
        <v>4046</v>
      </c>
      <c r="B657" s="511" t="s">
        <v>4116</v>
      </c>
      <c r="C657" s="489"/>
      <c r="D657" s="489"/>
      <c r="E657" s="494"/>
      <c r="F657" s="495">
        <f>SUM(F552:F571)</f>
        <v>0</v>
      </c>
    </row>
    <row r="658" spans="1:6" ht="15" customHeight="1" x14ac:dyDescent="0.3">
      <c r="A658" s="756" t="str">
        <f>A1</f>
        <v>CONTRACT SANRAL: NRA 2024/1323</v>
      </c>
      <c r="B658" s="757"/>
      <c r="C658" s="462"/>
      <c r="D658" s="462"/>
      <c r="E658" s="467"/>
      <c r="F658" s="473"/>
    </row>
    <row r="659" spans="1:6" ht="15" customHeight="1" thickBot="1" x14ac:dyDescent="0.35">
      <c r="A659" s="754" t="str">
        <f>A2</f>
        <v>PANEL FOR ROUTINE ROAD MAINTENANCE WORKS ACROSS SOUTH AFRICA (WESTERN CAPE PROVINCE)</v>
      </c>
      <c r="B659" s="755"/>
      <c r="C659" s="463"/>
      <c r="D659" s="463"/>
      <c r="E659" s="468"/>
      <c r="F659" s="474"/>
    </row>
    <row r="660" spans="1:6" s="493" customFormat="1" ht="25.05" customHeight="1" thickBot="1" x14ac:dyDescent="0.35">
      <c r="A660" s="565" t="s">
        <v>4111</v>
      </c>
      <c r="B660" s="451" t="s">
        <v>4035</v>
      </c>
      <c r="C660" s="451" t="s">
        <v>4112</v>
      </c>
      <c r="D660" s="451" t="s">
        <v>4113</v>
      </c>
      <c r="E660" s="451" t="s">
        <v>4114</v>
      </c>
      <c r="F660" s="487" t="s">
        <v>4036</v>
      </c>
    </row>
    <row r="661" spans="1:6" s="444" customFormat="1" ht="25.05" customHeight="1" x14ac:dyDescent="0.3">
      <c r="A661" s="758" t="s">
        <v>2675</v>
      </c>
      <c r="B661" s="759"/>
      <c r="C661" s="759"/>
      <c r="D661" s="759"/>
      <c r="E661" s="759"/>
      <c r="F661" s="760"/>
    </row>
    <row r="662" spans="1:6" ht="14.4" customHeight="1" x14ac:dyDescent="0.3">
      <c r="A662" s="374" t="s">
        <v>2676</v>
      </c>
      <c r="B662" s="345" t="s">
        <v>2677</v>
      </c>
      <c r="C662" s="375"/>
      <c r="D662" s="376"/>
      <c r="E662" s="377"/>
      <c r="F662" s="378"/>
    </row>
    <row r="663" spans="1:6" ht="14.4" customHeight="1" x14ac:dyDescent="0.3">
      <c r="A663" s="372" t="s">
        <v>2678</v>
      </c>
      <c r="B663" s="214" t="s">
        <v>3820</v>
      </c>
      <c r="C663" s="379" t="s">
        <v>88</v>
      </c>
      <c r="D663" s="420">
        <v>2000</v>
      </c>
      <c r="E663" s="856"/>
      <c r="F663" s="419" t="str">
        <f>IF((D663*E663)&gt;0,(D663*E663),"")</f>
        <v/>
      </c>
    </row>
    <row r="664" spans="1:6" ht="14.4" customHeight="1" x14ac:dyDescent="0.3">
      <c r="A664" s="372" t="s">
        <v>2680</v>
      </c>
      <c r="B664" s="201" t="s">
        <v>2683</v>
      </c>
      <c r="C664" s="379" t="s">
        <v>88</v>
      </c>
      <c r="D664" s="420">
        <v>1000</v>
      </c>
      <c r="E664" s="856"/>
      <c r="F664" s="419" t="str">
        <f t="shared" ref="F664:F667" si="5">IF((D664*E664)&gt;0,(D664*E664),"")</f>
        <v/>
      </c>
    </row>
    <row r="665" spans="1:6" ht="14.4" customHeight="1" x14ac:dyDescent="0.3">
      <c r="A665" s="372" t="s">
        <v>2682</v>
      </c>
      <c r="B665" s="201" t="s">
        <v>2685</v>
      </c>
      <c r="C665" s="379" t="s">
        <v>88</v>
      </c>
      <c r="D665" s="420">
        <v>500</v>
      </c>
      <c r="E665" s="856"/>
      <c r="F665" s="419" t="str">
        <f t="shared" si="5"/>
        <v/>
      </c>
    </row>
    <row r="666" spans="1:6" ht="14.4" customHeight="1" x14ac:dyDescent="0.3">
      <c r="A666" s="372" t="s">
        <v>2684</v>
      </c>
      <c r="B666" s="201" t="s">
        <v>2687</v>
      </c>
      <c r="C666" s="379" t="s">
        <v>88</v>
      </c>
      <c r="D666" s="420">
        <v>2000</v>
      </c>
      <c r="E666" s="856"/>
      <c r="F666" s="419" t="str">
        <f t="shared" si="5"/>
        <v/>
      </c>
    </row>
    <row r="667" spans="1:6" ht="14.4" customHeight="1" x14ac:dyDescent="0.3">
      <c r="A667" s="372" t="s">
        <v>2690</v>
      </c>
      <c r="B667" s="235" t="s">
        <v>2691</v>
      </c>
      <c r="C667" s="379"/>
      <c r="D667" s="391"/>
      <c r="E667" s="392"/>
      <c r="F667" s="419" t="str">
        <f t="shared" si="5"/>
        <v/>
      </c>
    </row>
    <row r="668" spans="1:6" ht="14.4" customHeight="1" x14ac:dyDescent="0.3">
      <c r="A668" s="372" t="s">
        <v>2692</v>
      </c>
      <c r="B668" s="201" t="s">
        <v>2691</v>
      </c>
      <c r="C668" s="379" t="s">
        <v>16</v>
      </c>
      <c r="D668" s="420">
        <v>1</v>
      </c>
      <c r="E668" s="418">
        <v>170000</v>
      </c>
      <c r="F668" s="419">
        <f>IF((D668*E668)&gt;0,(D668*E668),"")</f>
        <v>170000</v>
      </c>
    </row>
    <row r="669" spans="1:6" ht="14.4" customHeight="1" x14ac:dyDescent="0.3">
      <c r="A669" s="383" t="s">
        <v>2694</v>
      </c>
      <c r="B669" s="202" t="s">
        <v>2695</v>
      </c>
      <c r="C669" s="386" t="s">
        <v>21</v>
      </c>
      <c r="D669" s="421">
        <f>F668</f>
        <v>170000</v>
      </c>
      <c r="E669" s="855"/>
      <c r="F669" s="419" t="str">
        <f>IF((D669*E669)&gt;0,(D669*E669),"")</f>
        <v/>
      </c>
    </row>
    <row r="670" spans="1:6" ht="14.4" customHeight="1" x14ac:dyDescent="0.3">
      <c r="A670" s="383"/>
      <c r="B670" s="202"/>
      <c r="C670" s="386"/>
      <c r="D670" s="431"/>
      <c r="E670" s="432"/>
      <c r="F670" s="433"/>
    </row>
    <row r="671" spans="1:6" ht="14.4" customHeight="1" x14ac:dyDescent="0.3">
      <c r="A671" s="383"/>
      <c r="B671" s="202"/>
      <c r="C671" s="386"/>
      <c r="D671" s="431"/>
      <c r="E671" s="432"/>
      <c r="F671" s="433"/>
    </row>
    <row r="672" spans="1:6" ht="14.4" customHeight="1" x14ac:dyDescent="0.3">
      <c r="A672" s="383"/>
      <c r="B672" s="202"/>
      <c r="C672" s="386"/>
      <c r="D672" s="431"/>
      <c r="E672" s="432"/>
      <c r="F672" s="433"/>
    </row>
    <row r="673" spans="1:6" ht="14.4" customHeight="1" x14ac:dyDescent="0.3">
      <c r="A673" s="383"/>
      <c r="B673" s="202"/>
      <c r="C673" s="386"/>
      <c r="D673" s="431"/>
      <c r="E673" s="432"/>
      <c r="F673" s="433"/>
    </row>
    <row r="674" spans="1:6" ht="14.4" customHeight="1" x14ac:dyDescent="0.3">
      <c r="A674" s="383"/>
      <c r="B674" s="202"/>
      <c r="C674" s="386"/>
      <c r="D674" s="431"/>
      <c r="E674" s="432"/>
      <c r="F674" s="433"/>
    </row>
    <row r="675" spans="1:6" ht="14.4" customHeight="1" x14ac:dyDescent="0.3">
      <c r="A675" s="383"/>
      <c r="B675" s="202"/>
      <c r="C675" s="386"/>
      <c r="D675" s="431"/>
      <c r="E675" s="432"/>
      <c r="F675" s="433"/>
    </row>
    <row r="676" spans="1:6" ht="14.4" customHeight="1" x14ac:dyDescent="0.3">
      <c r="A676" s="383"/>
      <c r="B676" s="202"/>
      <c r="C676" s="386"/>
      <c r="D676" s="431"/>
      <c r="E676" s="432"/>
      <c r="F676" s="433"/>
    </row>
    <row r="677" spans="1:6" ht="14.4" customHeight="1" x14ac:dyDescent="0.3">
      <c r="A677" s="383"/>
      <c r="B677" s="202"/>
      <c r="C677" s="386"/>
      <c r="D677" s="431"/>
      <c r="E677" s="432"/>
      <c r="F677" s="433"/>
    </row>
    <row r="678" spans="1:6" ht="14.4" customHeight="1" x14ac:dyDescent="0.3">
      <c r="A678" s="383"/>
      <c r="B678" s="202"/>
      <c r="C678" s="386"/>
      <c r="D678" s="431"/>
      <c r="E678" s="432"/>
      <c r="F678" s="433"/>
    </row>
    <row r="679" spans="1:6" ht="14.4" customHeight="1" x14ac:dyDescent="0.3">
      <c r="A679" s="383"/>
      <c r="B679" s="202"/>
      <c r="C679" s="386"/>
      <c r="D679" s="431"/>
      <c r="E679" s="432"/>
      <c r="F679" s="433"/>
    </row>
    <row r="680" spans="1:6" ht="14.4" customHeight="1" x14ac:dyDescent="0.3">
      <c r="A680" s="383"/>
      <c r="B680" s="202"/>
      <c r="C680" s="386"/>
      <c r="D680" s="431"/>
      <c r="E680" s="432"/>
      <c r="F680" s="433"/>
    </row>
    <row r="681" spans="1:6" ht="14.4" customHeight="1" x14ac:dyDescent="0.3">
      <c r="A681" s="383"/>
      <c r="B681" s="202"/>
      <c r="C681" s="386"/>
      <c r="D681" s="431"/>
      <c r="E681" s="432"/>
      <c r="F681" s="433"/>
    </row>
    <row r="682" spans="1:6" ht="14.4" customHeight="1" x14ac:dyDescent="0.3">
      <c r="A682" s="383"/>
      <c r="B682" s="202"/>
      <c r="C682" s="386"/>
      <c r="D682" s="431"/>
      <c r="E682" s="432"/>
      <c r="F682" s="433"/>
    </row>
    <row r="683" spans="1:6" ht="14.4" customHeight="1" x14ac:dyDescent="0.3">
      <c r="A683" s="383"/>
      <c r="B683" s="202"/>
      <c r="C683" s="386"/>
      <c r="D683" s="431"/>
      <c r="E683" s="432"/>
      <c r="F683" s="433"/>
    </row>
    <row r="684" spans="1:6" ht="14.4" customHeight="1" x14ac:dyDescent="0.3">
      <c r="A684" s="383"/>
      <c r="B684" s="202"/>
      <c r="C684" s="386"/>
      <c r="D684" s="431"/>
      <c r="E684" s="432"/>
      <c r="F684" s="433"/>
    </row>
    <row r="685" spans="1:6" ht="14.4" customHeight="1" x14ac:dyDescent="0.3">
      <c r="A685" s="383"/>
      <c r="B685" s="202"/>
      <c r="C685" s="386"/>
      <c r="D685" s="431"/>
      <c r="E685" s="432"/>
      <c r="F685" s="433"/>
    </row>
    <row r="686" spans="1:6" ht="14.4" customHeight="1" x14ac:dyDescent="0.3">
      <c r="A686" s="383"/>
      <c r="B686" s="202"/>
      <c r="C686" s="386"/>
      <c r="D686" s="431"/>
      <c r="E686" s="432"/>
      <c r="F686" s="433"/>
    </row>
    <row r="687" spans="1:6" ht="14.4" customHeight="1" x14ac:dyDescent="0.3">
      <c r="A687" s="383"/>
      <c r="B687" s="202"/>
      <c r="C687" s="386"/>
      <c r="D687" s="431"/>
      <c r="E687" s="432"/>
      <c r="F687" s="433"/>
    </row>
    <row r="688" spans="1:6" ht="14.4" customHeight="1" x14ac:dyDescent="0.3">
      <c r="A688" s="383"/>
      <c r="B688" s="202"/>
      <c r="C688" s="386"/>
      <c r="D688" s="431"/>
      <c r="E688" s="432"/>
      <c r="F688" s="433"/>
    </row>
    <row r="689" spans="1:6" ht="14.4" customHeight="1" x14ac:dyDescent="0.3">
      <c r="A689" s="383"/>
      <c r="B689" s="202"/>
      <c r="C689" s="386"/>
      <c r="D689" s="431"/>
      <c r="E689" s="432"/>
      <c r="F689" s="433"/>
    </row>
    <row r="690" spans="1:6" ht="14.4" customHeight="1" x14ac:dyDescent="0.3">
      <c r="A690" s="383"/>
      <c r="B690" s="202"/>
      <c r="C690" s="386"/>
      <c r="D690" s="431"/>
      <c r="E690" s="432"/>
      <c r="F690" s="433"/>
    </row>
    <row r="691" spans="1:6" ht="14.4" customHeight="1" x14ac:dyDescent="0.3">
      <c r="A691" s="383"/>
      <c r="B691" s="202"/>
      <c r="C691" s="386"/>
      <c r="D691" s="431"/>
      <c r="E691" s="432"/>
      <c r="F691" s="433"/>
    </row>
    <row r="692" spans="1:6" ht="14.4" customHeight="1" x14ac:dyDescent="0.3">
      <c r="A692" s="383"/>
      <c r="B692" s="202"/>
      <c r="C692" s="386"/>
      <c r="D692" s="431"/>
      <c r="E692" s="432"/>
      <c r="F692" s="433"/>
    </row>
    <row r="693" spans="1:6" ht="14.4" customHeight="1" x14ac:dyDescent="0.3">
      <c r="A693" s="383"/>
      <c r="B693" s="202"/>
      <c r="C693" s="386"/>
      <c r="D693" s="431"/>
      <c r="E693" s="432"/>
      <c r="F693" s="433"/>
    </row>
    <row r="694" spans="1:6" ht="14.4" customHeight="1" x14ac:dyDescent="0.3">
      <c r="A694" s="383"/>
      <c r="B694" s="202"/>
      <c r="C694" s="386"/>
      <c r="D694" s="431"/>
      <c r="E694" s="432"/>
      <c r="F694" s="433"/>
    </row>
    <row r="695" spans="1:6" ht="14.4" customHeight="1" x14ac:dyDescent="0.3">
      <c r="A695" s="383"/>
      <c r="B695" s="202"/>
      <c r="C695" s="386"/>
      <c r="D695" s="431"/>
      <c r="E695" s="432"/>
      <c r="F695" s="433"/>
    </row>
    <row r="696" spans="1:6" ht="14.4" customHeight="1" x14ac:dyDescent="0.3">
      <c r="A696" s="383"/>
      <c r="B696" s="202"/>
      <c r="C696" s="386"/>
      <c r="D696" s="431"/>
      <c r="E696" s="432"/>
      <c r="F696" s="433"/>
    </row>
    <row r="697" spans="1:6" ht="14.4" customHeight="1" x14ac:dyDescent="0.3">
      <c r="A697" s="383"/>
      <c r="B697" s="202"/>
      <c r="C697" s="386"/>
      <c r="D697" s="431"/>
      <c r="E697" s="432"/>
      <c r="F697" s="433"/>
    </row>
    <row r="698" spans="1:6" ht="14.4" customHeight="1" x14ac:dyDescent="0.3">
      <c r="A698" s="383"/>
      <c r="B698" s="202"/>
      <c r="C698" s="386"/>
      <c r="D698" s="431"/>
      <c r="E698" s="432"/>
      <c r="F698" s="433"/>
    </row>
    <row r="699" spans="1:6" ht="14.4" customHeight="1" x14ac:dyDescent="0.3">
      <c r="A699" s="383"/>
      <c r="B699" s="202"/>
      <c r="C699" s="386"/>
      <c r="D699" s="431"/>
      <c r="E699" s="432"/>
      <c r="F699" s="433"/>
    </row>
    <row r="700" spans="1:6" ht="14.4" customHeight="1" x14ac:dyDescent="0.3">
      <c r="A700" s="383"/>
      <c r="B700" s="202"/>
      <c r="C700" s="386"/>
      <c r="D700" s="431"/>
      <c r="E700" s="432"/>
      <c r="F700" s="433"/>
    </row>
    <row r="701" spans="1:6" ht="14.4" customHeight="1" x14ac:dyDescent="0.3">
      <c r="A701" s="383"/>
      <c r="B701" s="202"/>
      <c r="C701" s="386"/>
      <c r="D701" s="431"/>
      <c r="E701" s="432"/>
      <c r="F701" s="433"/>
    </row>
    <row r="702" spans="1:6" ht="14.4" customHeight="1" x14ac:dyDescent="0.3">
      <c r="A702" s="383"/>
      <c r="B702" s="202"/>
      <c r="C702" s="386"/>
      <c r="D702" s="431"/>
      <c r="E702" s="432"/>
      <c r="F702" s="433"/>
    </row>
    <row r="703" spans="1:6" ht="14.4" customHeight="1" x14ac:dyDescent="0.3">
      <c r="A703" s="383"/>
      <c r="B703" s="202"/>
      <c r="C703" s="386"/>
      <c r="D703" s="431"/>
      <c r="E703" s="432"/>
      <c r="F703" s="433"/>
    </row>
    <row r="704" spans="1:6" ht="14.4" customHeight="1" x14ac:dyDescent="0.3">
      <c r="A704" s="383"/>
      <c r="B704" s="202"/>
      <c r="C704" s="386"/>
      <c r="D704" s="431"/>
      <c r="E704" s="432"/>
      <c r="F704" s="433"/>
    </row>
    <row r="705" spans="1:6" ht="14.4" customHeight="1" x14ac:dyDescent="0.3">
      <c r="A705" s="383"/>
      <c r="B705" s="202"/>
      <c r="C705" s="386"/>
      <c r="D705" s="431"/>
      <c r="E705" s="432"/>
      <c r="F705" s="433"/>
    </row>
    <row r="706" spans="1:6" ht="14.4" customHeight="1" x14ac:dyDescent="0.3">
      <c r="A706" s="383"/>
      <c r="B706" s="202"/>
      <c r="C706" s="386"/>
      <c r="D706" s="431"/>
      <c r="E706" s="432"/>
      <c r="F706" s="433"/>
    </row>
    <row r="707" spans="1:6" ht="14.4" customHeight="1" x14ac:dyDescent="0.3">
      <c r="A707" s="383"/>
      <c r="B707" s="202"/>
      <c r="C707" s="386"/>
      <c r="D707" s="431"/>
      <c r="E707" s="432"/>
      <c r="F707" s="433"/>
    </row>
    <row r="708" spans="1:6" ht="14.4" customHeight="1" x14ac:dyDescent="0.3">
      <c r="A708" s="383"/>
      <c r="B708" s="202"/>
      <c r="C708" s="386"/>
      <c r="D708" s="431"/>
      <c r="E708" s="432"/>
      <c r="F708" s="433"/>
    </row>
    <row r="709" spans="1:6" ht="14.4" customHeight="1" x14ac:dyDescent="0.3">
      <c r="A709" s="383"/>
      <c r="B709" s="202"/>
      <c r="C709" s="386"/>
      <c r="D709" s="431"/>
      <c r="E709" s="432"/>
      <c r="F709" s="433"/>
    </row>
    <row r="710" spans="1:6" ht="14.4" customHeight="1" x14ac:dyDescent="0.3">
      <c r="A710" s="383"/>
      <c r="B710" s="202"/>
      <c r="C710" s="386"/>
      <c r="D710" s="431"/>
      <c r="E710" s="432"/>
      <c r="F710" s="433"/>
    </row>
    <row r="711" spans="1:6" ht="14.4" customHeight="1" x14ac:dyDescent="0.3">
      <c r="A711" s="383"/>
      <c r="B711" s="202"/>
      <c r="C711" s="386"/>
      <c r="D711" s="431"/>
      <c r="E711" s="432"/>
      <c r="F711" s="433"/>
    </row>
    <row r="712" spans="1:6" ht="14.4" customHeight="1" x14ac:dyDescent="0.3">
      <c r="A712" s="383"/>
      <c r="B712" s="202"/>
      <c r="C712" s="386"/>
      <c r="D712" s="431"/>
      <c r="E712" s="432"/>
      <c r="F712" s="433"/>
    </row>
    <row r="713" spans="1:6" ht="14.4" customHeight="1" x14ac:dyDescent="0.3">
      <c r="A713" s="383"/>
      <c r="B713" s="202"/>
      <c r="C713" s="386"/>
      <c r="D713" s="431"/>
      <c r="E713" s="432"/>
      <c r="F713" s="433"/>
    </row>
    <row r="714" spans="1:6" ht="14.4" customHeight="1" x14ac:dyDescent="0.3">
      <c r="A714" s="383"/>
      <c r="B714" s="202"/>
      <c r="C714" s="386"/>
      <c r="D714" s="431"/>
      <c r="E714" s="432"/>
      <c r="F714" s="433"/>
    </row>
    <row r="715" spans="1:6" ht="14.4" customHeight="1" x14ac:dyDescent="0.3">
      <c r="A715" s="383"/>
      <c r="B715" s="202"/>
      <c r="C715" s="386"/>
      <c r="D715" s="431"/>
      <c r="E715" s="432"/>
      <c r="F715" s="433"/>
    </row>
    <row r="716" spans="1:6" ht="14.4" customHeight="1" x14ac:dyDescent="0.3">
      <c r="A716" s="383"/>
      <c r="B716" s="202"/>
      <c r="C716" s="386"/>
      <c r="D716" s="431"/>
      <c r="E716" s="432"/>
      <c r="F716" s="433"/>
    </row>
    <row r="717" spans="1:6" ht="14.4" customHeight="1" x14ac:dyDescent="0.3">
      <c r="A717" s="383"/>
      <c r="B717" s="202"/>
      <c r="C717" s="386"/>
      <c r="D717" s="431"/>
      <c r="E717" s="432"/>
      <c r="F717" s="433"/>
    </row>
    <row r="718" spans="1:6" ht="14.4" customHeight="1" x14ac:dyDescent="0.3">
      <c r="A718" s="383"/>
      <c r="B718" s="202"/>
      <c r="C718" s="386"/>
      <c r="D718" s="431"/>
      <c r="E718" s="432"/>
      <c r="F718" s="433"/>
    </row>
    <row r="719" spans="1:6" ht="14.4" customHeight="1" x14ac:dyDescent="0.3">
      <c r="A719" s="383"/>
      <c r="B719" s="202"/>
      <c r="C719" s="386"/>
      <c r="D719" s="431"/>
      <c r="E719" s="432"/>
      <c r="F719" s="433"/>
    </row>
    <row r="720" spans="1:6" ht="14.4" customHeight="1" x14ac:dyDescent="0.3">
      <c r="A720" s="383"/>
      <c r="B720" s="202"/>
      <c r="C720" s="386"/>
      <c r="D720" s="431"/>
      <c r="E720" s="432"/>
      <c r="F720" s="433"/>
    </row>
    <row r="721" spans="1:6" ht="14.4" customHeight="1" x14ac:dyDescent="0.3">
      <c r="A721" s="383"/>
      <c r="B721" s="202"/>
      <c r="C721" s="386"/>
      <c r="D721" s="431"/>
      <c r="E721" s="432"/>
      <c r="F721" s="433"/>
    </row>
    <row r="722" spans="1:6" ht="14.4" customHeight="1" x14ac:dyDescent="0.3">
      <c r="A722" s="383"/>
      <c r="B722" s="202"/>
      <c r="C722" s="386"/>
      <c r="D722" s="431"/>
      <c r="E722" s="432"/>
      <c r="F722" s="433"/>
    </row>
    <row r="723" spans="1:6" ht="14.4" customHeight="1" x14ac:dyDescent="0.3">
      <c r="A723" s="383"/>
      <c r="B723" s="202"/>
      <c r="C723" s="386"/>
      <c r="D723" s="431"/>
      <c r="E723" s="432"/>
      <c r="F723" s="433"/>
    </row>
    <row r="724" spans="1:6" ht="14.4" customHeight="1" x14ac:dyDescent="0.3">
      <c r="A724" s="383"/>
      <c r="B724" s="202"/>
      <c r="C724" s="386"/>
      <c r="D724" s="431"/>
      <c r="E724" s="432"/>
      <c r="F724" s="433"/>
    </row>
    <row r="725" spans="1:6" ht="14.4" customHeight="1" x14ac:dyDescent="0.3">
      <c r="A725" s="383"/>
      <c r="B725" s="202"/>
      <c r="C725" s="386"/>
      <c r="D725" s="431"/>
      <c r="E725" s="432"/>
      <c r="F725" s="433"/>
    </row>
    <row r="726" spans="1:6" ht="14.4" customHeight="1" x14ac:dyDescent="0.3">
      <c r="A726" s="383"/>
      <c r="B726" s="202"/>
      <c r="C726" s="386"/>
      <c r="D726" s="431"/>
      <c r="E726" s="432"/>
      <c r="F726" s="433"/>
    </row>
    <row r="727" spans="1:6" ht="14.4" customHeight="1" x14ac:dyDescent="0.3">
      <c r="A727" s="383"/>
      <c r="B727" s="202"/>
      <c r="C727" s="386"/>
      <c r="D727" s="431"/>
      <c r="E727" s="432"/>
      <c r="F727" s="433"/>
    </row>
    <row r="728" spans="1:6" ht="14.4" customHeight="1" x14ac:dyDescent="0.3">
      <c r="A728" s="383"/>
      <c r="B728" s="202"/>
      <c r="C728" s="386"/>
      <c r="D728" s="431"/>
      <c r="E728" s="432"/>
      <c r="F728" s="433"/>
    </row>
    <row r="729" spans="1:6" ht="14.4" customHeight="1" x14ac:dyDescent="0.3">
      <c r="A729" s="383"/>
      <c r="B729" s="202"/>
      <c r="C729" s="386"/>
      <c r="D729" s="431"/>
      <c r="E729" s="432"/>
      <c r="F729" s="433"/>
    </row>
    <row r="730" spans="1:6" ht="14.4" customHeight="1" x14ac:dyDescent="0.3">
      <c r="A730" s="383"/>
      <c r="B730" s="202"/>
      <c r="C730" s="386"/>
      <c r="D730" s="431"/>
      <c r="E730" s="432"/>
      <c r="F730" s="433"/>
    </row>
    <row r="731" spans="1:6" ht="14.4" customHeight="1" x14ac:dyDescent="0.3">
      <c r="A731" s="383"/>
      <c r="B731" s="202"/>
      <c r="C731" s="386"/>
      <c r="D731" s="431"/>
      <c r="E731" s="432"/>
      <c r="F731" s="433"/>
    </row>
    <row r="732" spans="1:6" ht="14.4" customHeight="1" x14ac:dyDescent="0.3">
      <c r="A732" s="383"/>
      <c r="B732" s="202"/>
      <c r="C732" s="386"/>
      <c r="D732" s="431"/>
      <c r="E732" s="432"/>
      <c r="F732" s="433"/>
    </row>
    <row r="733" spans="1:6" ht="14.4" customHeight="1" x14ac:dyDescent="0.3">
      <c r="A733" s="383"/>
      <c r="B733" s="202"/>
      <c r="C733" s="386"/>
      <c r="D733" s="431"/>
      <c r="E733" s="432"/>
      <c r="F733" s="433"/>
    </row>
    <row r="734" spans="1:6" ht="14.4" customHeight="1" x14ac:dyDescent="0.3">
      <c r="A734" s="383"/>
      <c r="B734" s="202"/>
      <c r="C734" s="386"/>
      <c r="D734" s="431"/>
      <c r="E734" s="432"/>
      <c r="F734" s="433"/>
    </row>
    <row r="735" spans="1:6" ht="14.4" customHeight="1" x14ac:dyDescent="0.3">
      <c r="A735" s="383"/>
      <c r="B735" s="202"/>
      <c r="C735" s="386"/>
      <c r="D735" s="431"/>
      <c r="E735" s="432"/>
      <c r="F735" s="433"/>
    </row>
    <row r="736" spans="1:6" ht="14.4" customHeight="1" x14ac:dyDescent="0.3">
      <c r="A736" s="383"/>
      <c r="B736" s="202"/>
      <c r="C736" s="386"/>
      <c r="D736" s="431"/>
      <c r="E736" s="432"/>
      <c r="F736" s="433"/>
    </row>
    <row r="737" spans="1:6" ht="14.4" customHeight="1" x14ac:dyDescent="0.3">
      <c r="A737" s="383"/>
      <c r="B737" s="202"/>
      <c r="C737" s="386"/>
      <c r="D737" s="431"/>
      <c r="E737" s="432"/>
      <c r="F737" s="433"/>
    </row>
    <row r="738" spans="1:6" ht="14.4" customHeight="1" x14ac:dyDescent="0.3">
      <c r="A738" s="383"/>
      <c r="B738" s="202"/>
      <c r="C738" s="386"/>
      <c r="D738" s="431"/>
      <c r="E738" s="432"/>
      <c r="F738" s="433"/>
    </row>
    <row r="739" spans="1:6" ht="14.4" customHeight="1" x14ac:dyDescent="0.3">
      <c r="A739" s="383"/>
      <c r="B739" s="202"/>
      <c r="C739" s="386"/>
      <c r="D739" s="431"/>
      <c r="E739" s="432"/>
      <c r="F739" s="433"/>
    </row>
    <row r="740" spans="1:6" ht="14.4" customHeight="1" x14ac:dyDescent="0.3">
      <c r="A740" s="383"/>
      <c r="B740" s="202"/>
      <c r="C740" s="386"/>
      <c r="D740" s="431"/>
      <c r="E740" s="432"/>
      <c r="F740" s="433"/>
    </row>
    <row r="741" spans="1:6" ht="14.4" customHeight="1" x14ac:dyDescent="0.3">
      <c r="A741" s="383"/>
      <c r="B741" s="202"/>
      <c r="C741" s="386"/>
      <c r="D741" s="431"/>
      <c r="E741" s="432"/>
      <c r="F741" s="433"/>
    </row>
    <row r="742" spans="1:6" ht="14.4" customHeight="1" x14ac:dyDescent="0.3">
      <c r="A742" s="383"/>
      <c r="B742" s="202"/>
      <c r="C742" s="386"/>
      <c r="D742" s="431"/>
      <c r="E742" s="432"/>
      <c r="F742" s="433"/>
    </row>
    <row r="743" spans="1:6" ht="14.4" customHeight="1" x14ac:dyDescent="0.3">
      <c r="A743" s="383"/>
      <c r="B743" s="202"/>
      <c r="C743" s="386"/>
      <c r="D743" s="431"/>
      <c r="E743" s="432"/>
      <c r="F743" s="433"/>
    </row>
    <row r="744" spans="1:6" ht="14.4" customHeight="1" x14ac:dyDescent="0.3">
      <c r="A744" s="383"/>
      <c r="B744" s="202"/>
      <c r="C744" s="386"/>
      <c r="D744" s="431"/>
      <c r="E744" s="432"/>
      <c r="F744" s="433"/>
    </row>
    <row r="745" spans="1:6" ht="14.4" customHeight="1" x14ac:dyDescent="0.3">
      <c r="A745" s="383"/>
      <c r="B745" s="202"/>
      <c r="C745" s="386"/>
      <c r="D745" s="431"/>
      <c r="E745" s="432"/>
      <c r="F745" s="433"/>
    </row>
    <row r="746" spans="1:6" ht="14.4" customHeight="1" x14ac:dyDescent="0.3">
      <c r="A746" s="383"/>
      <c r="B746" s="202"/>
      <c r="C746" s="386"/>
      <c r="D746" s="431"/>
      <c r="E746" s="432"/>
      <c r="F746" s="433"/>
    </row>
    <row r="747" spans="1:6" ht="14.4" customHeight="1" x14ac:dyDescent="0.3">
      <c r="A747" s="383"/>
      <c r="B747" s="202"/>
      <c r="C747" s="386"/>
      <c r="D747" s="431"/>
      <c r="E747" s="432"/>
      <c r="F747" s="433"/>
    </row>
    <row r="748" spans="1:6" ht="14.4" customHeight="1" x14ac:dyDescent="0.3">
      <c r="A748" s="383"/>
      <c r="B748" s="202"/>
      <c r="C748" s="386"/>
      <c r="D748" s="431"/>
      <c r="E748" s="432"/>
      <c r="F748" s="433"/>
    </row>
    <row r="749" spans="1:6" ht="14.4" customHeight="1" x14ac:dyDescent="0.3">
      <c r="A749" s="383"/>
      <c r="B749" s="202"/>
      <c r="C749" s="386"/>
      <c r="D749" s="431"/>
      <c r="E749" s="432"/>
      <c r="F749" s="433"/>
    </row>
    <row r="750" spans="1:6" ht="14.4" customHeight="1" x14ac:dyDescent="0.3">
      <c r="A750" s="383"/>
      <c r="B750" s="202"/>
      <c r="C750" s="386"/>
      <c r="D750" s="431"/>
      <c r="E750" s="432"/>
      <c r="F750" s="433"/>
    </row>
    <row r="751" spans="1:6" ht="14.4" customHeight="1" x14ac:dyDescent="0.3">
      <c r="A751" s="383"/>
      <c r="B751" s="202"/>
      <c r="C751" s="386"/>
      <c r="D751" s="431"/>
      <c r="E751" s="432"/>
      <c r="F751" s="433"/>
    </row>
    <row r="752" spans="1:6" ht="14.4" customHeight="1" x14ac:dyDescent="0.3">
      <c r="A752" s="383"/>
      <c r="B752" s="202"/>
      <c r="C752" s="386"/>
      <c r="D752" s="431"/>
      <c r="E752" s="432"/>
      <c r="F752" s="433"/>
    </row>
    <row r="753" spans="1:6" ht="14.4" customHeight="1" x14ac:dyDescent="0.3">
      <c r="A753" s="383"/>
      <c r="B753" s="202"/>
      <c r="C753" s="386"/>
      <c r="D753" s="431"/>
      <c r="E753" s="432"/>
      <c r="F753" s="433"/>
    </row>
    <row r="754" spans="1:6" ht="14.4" customHeight="1" x14ac:dyDescent="0.3">
      <c r="A754" s="383"/>
      <c r="B754" s="202"/>
      <c r="C754" s="386"/>
      <c r="D754" s="431"/>
      <c r="E754" s="432"/>
      <c r="F754" s="433"/>
    </row>
    <row r="755" spans="1:6" ht="14.4" customHeight="1" x14ac:dyDescent="0.3">
      <c r="A755" s="383"/>
      <c r="B755" s="202"/>
      <c r="C755" s="386"/>
      <c r="D755" s="431"/>
      <c r="E755" s="432"/>
      <c r="F755" s="433"/>
    </row>
    <row r="756" spans="1:6" ht="14.4" customHeight="1" x14ac:dyDescent="0.3">
      <c r="A756" s="383"/>
      <c r="B756" s="202"/>
      <c r="C756" s="386"/>
      <c r="D756" s="431"/>
      <c r="E756" s="432"/>
      <c r="F756" s="433"/>
    </row>
    <row r="757" spans="1:6" ht="14.4" customHeight="1" x14ac:dyDescent="0.3">
      <c r="A757" s="383"/>
      <c r="B757" s="202"/>
      <c r="C757" s="386"/>
      <c r="D757" s="431"/>
      <c r="E757" s="432"/>
      <c r="F757" s="433"/>
    </row>
    <row r="758" spans="1:6" ht="14.4" customHeight="1" x14ac:dyDescent="0.3">
      <c r="A758" s="383"/>
      <c r="B758" s="202"/>
      <c r="C758" s="386"/>
      <c r="D758" s="431"/>
      <c r="E758" s="432"/>
      <c r="F758" s="433"/>
    </row>
    <row r="759" spans="1:6" ht="14.4" customHeight="1" x14ac:dyDescent="0.3">
      <c r="A759" s="383"/>
      <c r="B759" s="202"/>
      <c r="C759" s="386"/>
      <c r="D759" s="431"/>
      <c r="E759" s="432"/>
      <c r="F759" s="433"/>
    </row>
    <row r="760" spans="1:6" ht="14.4" customHeight="1" x14ac:dyDescent="0.3">
      <c r="A760" s="383"/>
      <c r="B760" s="202"/>
      <c r="C760" s="386"/>
      <c r="D760" s="431"/>
      <c r="E760" s="432"/>
      <c r="F760" s="433"/>
    </row>
    <row r="761" spans="1:6" ht="14.4" customHeight="1" x14ac:dyDescent="0.3">
      <c r="A761" s="383"/>
      <c r="B761" s="202"/>
      <c r="C761" s="386"/>
      <c r="D761" s="431"/>
      <c r="E761" s="432"/>
      <c r="F761" s="433"/>
    </row>
    <row r="762" spans="1:6" ht="14.4" customHeight="1" x14ac:dyDescent="0.3">
      <c r="A762" s="383"/>
      <c r="B762" s="202"/>
      <c r="C762" s="386"/>
      <c r="D762" s="431"/>
      <c r="E762" s="432"/>
      <c r="F762" s="433"/>
    </row>
    <row r="763" spans="1:6" ht="14.4" customHeight="1" x14ac:dyDescent="0.3">
      <c r="A763" s="383"/>
      <c r="B763" s="202"/>
      <c r="C763" s="386"/>
      <c r="D763" s="431"/>
      <c r="E763" s="432"/>
      <c r="F763" s="433"/>
    </row>
    <row r="764" spans="1:6" ht="14.4" customHeight="1" x14ac:dyDescent="0.3">
      <c r="A764" s="383"/>
      <c r="B764" s="202"/>
      <c r="C764" s="386"/>
      <c r="D764" s="431"/>
      <c r="E764" s="432"/>
      <c r="F764" s="433"/>
    </row>
    <row r="765" spans="1:6" ht="14.4" customHeight="1" x14ac:dyDescent="0.3">
      <c r="A765" s="383"/>
      <c r="B765" s="202"/>
      <c r="C765" s="386"/>
      <c r="D765" s="431"/>
      <c r="E765" s="432"/>
      <c r="F765" s="433"/>
    </row>
    <row r="766" spans="1:6" ht="14.4" customHeight="1" thickBot="1" x14ac:dyDescent="0.35">
      <c r="A766" s="383"/>
      <c r="B766" s="202"/>
      <c r="C766" s="386"/>
      <c r="D766" s="431"/>
      <c r="E766" s="432"/>
      <c r="F766" s="433"/>
    </row>
    <row r="767" spans="1:6" ht="25.05" customHeight="1" thickBot="1" x14ac:dyDescent="0.35">
      <c r="A767" s="448" t="s">
        <v>4048</v>
      </c>
      <c r="B767" s="511" t="s">
        <v>4116</v>
      </c>
      <c r="C767" s="489"/>
      <c r="D767" s="489"/>
      <c r="E767" s="494"/>
      <c r="F767" s="495">
        <f>SUM(F663:F682)</f>
        <v>170000</v>
      </c>
    </row>
    <row r="768" spans="1:6" ht="15" customHeight="1" x14ac:dyDescent="0.3">
      <c r="A768" s="756" t="s">
        <v>4136</v>
      </c>
      <c r="B768" s="757"/>
      <c r="C768" s="462"/>
      <c r="D768" s="462"/>
      <c r="E768" s="467"/>
      <c r="F768" s="473"/>
    </row>
    <row r="769" spans="1:101" ht="15" customHeight="1" thickBot="1" x14ac:dyDescent="0.35">
      <c r="A769" s="754" t="s">
        <v>4137</v>
      </c>
      <c r="B769" s="755"/>
      <c r="C769" s="463"/>
      <c r="D769" s="463"/>
      <c r="E769" s="468"/>
      <c r="F769" s="474"/>
    </row>
    <row r="770" spans="1:101" s="497" customFormat="1" ht="25.05" customHeight="1" thickBot="1" x14ac:dyDescent="0.35">
      <c r="A770" s="565" t="s">
        <v>4111</v>
      </c>
      <c r="B770" s="451" t="s">
        <v>4035</v>
      </c>
      <c r="C770" s="451" t="s">
        <v>4112</v>
      </c>
      <c r="D770" s="451" t="s">
        <v>4113</v>
      </c>
      <c r="E770" s="451" t="s">
        <v>4114</v>
      </c>
      <c r="F770" s="498" t="s">
        <v>4036</v>
      </c>
      <c r="G770" s="499"/>
      <c r="H770" s="500"/>
      <c r="I770" s="500"/>
      <c r="J770" s="500"/>
      <c r="K770" s="500"/>
      <c r="L770" s="500"/>
      <c r="M770" s="500"/>
      <c r="N770" s="500"/>
      <c r="O770" s="500"/>
      <c r="P770" s="500"/>
      <c r="Q770" s="500"/>
      <c r="R770" s="500"/>
      <c r="S770" s="500"/>
      <c r="T770" s="500"/>
      <c r="U770" s="500"/>
      <c r="V770" s="500"/>
      <c r="W770" s="500"/>
      <c r="X770" s="500"/>
      <c r="Y770" s="500"/>
      <c r="Z770" s="500"/>
      <c r="AA770" s="500"/>
      <c r="AB770" s="500"/>
      <c r="AC770" s="500"/>
      <c r="AD770" s="500"/>
      <c r="AE770" s="500"/>
      <c r="AF770" s="500"/>
      <c r="AG770" s="500"/>
      <c r="AH770" s="500"/>
      <c r="AI770" s="500"/>
      <c r="AJ770" s="500"/>
      <c r="AK770" s="500"/>
      <c r="AL770" s="500"/>
      <c r="AM770" s="500"/>
      <c r="AN770" s="500"/>
      <c r="AO770" s="500"/>
      <c r="AP770" s="500"/>
      <c r="AQ770" s="500"/>
      <c r="AR770" s="500"/>
      <c r="AS770" s="500"/>
      <c r="AT770" s="500"/>
      <c r="AU770" s="500"/>
      <c r="AV770" s="500"/>
      <c r="AW770" s="500"/>
      <c r="AX770" s="500"/>
      <c r="AY770" s="500"/>
      <c r="AZ770" s="500"/>
      <c r="BA770" s="500"/>
      <c r="BB770" s="500"/>
      <c r="BC770" s="500"/>
      <c r="BD770" s="500"/>
      <c r="BE770" s="500"/>
      <c r="BF770" s="500"/>
      <c r="BG770" s="500"/>
      <c r="BH770" s="500"/>
      <c r="BI770" s="500"/>
      <c r="BJ770" s="500"/>
      <c r="BK770" s="500"/>
      <c r="BL770" s="500"/>
      <c r="BM770" s="500"/>
      <c r="BN770" s="500"/>
      <c r="BO770" s="500"/>
      <c r="BP770" s="500"/>
      <c r="BQ770" s="500"/>
      <c r="BR770" s="500"/>
      <c r="BS770" s="500"/>
      <c r="BT770" s="500"/>
      <c r="BU770" s="500"/>
      <c r="BV770" s="500"/>
      <c r="BW770" s="500"/>
      <c r="BX770" s="500"/>
      <c r="BY770" s="500"/>
      <c r="BZ770" s="500"/>
      <c r="CA770" s="500"/>
      <c r="CB770" s="500"/>
      <c r="CC770" s="500"/>
      <c r="CD770" s="500"/>
      <c r="CE770" s="500"/>
      <c r="CF770" s="500"/>
      <c r="CG770" s="500"/>
      <c r="CH770" s="500"/>
      <c r="CI770" s="500"/>
      <c r="CJ770" s="500"/>
      <c r="CK770" s="500"/>
      <c r="CL770" s="500"/>
      <c r="CM770" s="500"/>
      <c r="CN770" s="500"/>
      <c r="CO770" s="500"/>
      <c r="CP770" s="500"/>
      <c r="CQ770" s="500"/>
      <c r="CR770" s="500"/>
      <c r="CS770" s="500"/>
      <c r="CT770" s="500"/>
      <c r="CU770" s="500"/>
      <c r="CV770" s="500"/>
      <c r="CW770" s="500"/>
    </row>
    <row r="771" spans="1:101" s="444" customFormat="1" ht="25.05" customHeight="1" x14ac:dyDescent="0.3">
      <c r="A771" s="758" t="s">
        <v>216</v>
      </c>
      <c r="B771" s="759"/>
      <c r="C771" s="759"/>
      <c r="D771" s="759"/>
      <c r="E771" s="759"/>
      <c r="F771" s="760"/>
    </row>
    <row r="772" spans="1:101" ht="14.4" customHeight="1" x14ac:dyDescent="0.3">
      <c r="A772" s="374" t="s">
        <v>217</v>
      </c>
      <c r="B772" s="345" t="s">
        <v>218</v>
      </c>
      <c r="C772" s="375"/>
      <c r="D772" s="376"/>
      <c r="E772" s="377"/>
      <c r="F772" s="378"/>
    </row>
    <row r="773" spans="1:101" ht="14.4" customHeight="1" x14ac:dyDescent="0.3">
      <c r="A773" s="372" t="s">
        <v>219</v>
      </c>
      <c r="B773" s="201" t="s">
        <v>3889</v>
      </c>
      <c r="C773" s="379" t="s">
        <v>221</v>
      </c>
      <c r="D773" s="420">
        <v>30</v>
      </c>
      <c r="E773" s="856"/>
      <c r="F773" s="419" t="str">
        <f>IF((D773*E773)&gt;0,(D773*E773),"")</f>
        <v/>
      </c>
    </row>
    <row r="774" spans="1:101" ht="14.4" customHeight="1" x14ac:dyDescent="0.3">
      <c r="A774" s="372" t="s">
        <v>222</v>
      </c>
      <c r="B774" s="201" t="s">
        <v>3890</v>
      </c>
      <c r="C774" s="379" t="s">
        <v>221</v>
      </c>
      <c r="D774" s="420">
        <v>30</v>
      </c>
      <c r="E774" s="856"/>
      <c r="F774" s="419" t="str">
        <f t="shared" ref="F774:F794" si="6">IF((D774*E774)&gt;0,(D774*E774),"")</f>
        <v/>
      </c>
    </row>
    <row r="775" spans="1:101" ht="14.4" customHeight="1" x14ac:dyDescent="0.3">
      <c r="A775" s="372" t="s">
        <v>224</v>
      </c>
      <c r="B775" s="201" t="s">
        <v>3891</v>
      </c>
      <c r="C775" s="379" t="s">
        <v>221</v>
      </c>
      <c r="D775" s="420">
        <v>30</v>
      </c>
      <c r="E775" s="856"/>
      <c r="F775" s="419" t="str">
        <f t="shared" si="6"/>
        <v/>
      </c>
    </row>
    <row r="776" spans="1:101" ht="14.4" customHeight="1" x14ac:dyDescent="0.3">
      <c r="A776" s="372" t="s">
        <v>226</v>
      </c>
      <c r="B776" s="235" t="s">
        <v>227</v>
      </c>
      <c r="C776" s="379"/>
      <c r="D776" s="420"/>
      <c r="E776" s="418"/>
      <c r="F776" s="419" t="str">
        <f t="shared" si="6"/>
        <v/>
      </c>
    </row>
    <row r="777" spans="1:101" ht="14.4" customHeight="1" x14ac:dyDescent="0.3">
      <c r="A777" s="372" t="s">
        <v>228</v>
      </c>
      <c r="B777" s="201" t="s">
        <v>235</v>
      </c>
      <c r="C777" s="379" t="s">
        <v>221</v>
      </c>
      <c r="D777" s="420">
        <v>500</v>
      </c>
      <c r="E777" s="856"/>
      <c r="F777" s="419" t="str">
        <f t="shared" si="6"/>
        <v/>
      </c>
    </row>
    <row r="778" spans="1:101" ht="14.4" customHeight="1" x14ac:dyDescent="0.3">
      <c r="A778" s="372" t="s">
        <v>230</v>
      </c>
      <c r="B778" s="201" t="s">
        <v>237</v>
      </c>
      <c r="C778" s="379" t="s">
        <v>221</v>
      </c>
      <c r="D778" s="420">
        <v>600</v>
      </c>
      <c r="E778" s="856"/>
      <c r="F778" s="419" t="str">
        <f t="shared" si="6"/>
        <v/>
      </c>
    </row>
    <row r="779" spans="1:101" ht="14.4" customHeight="1" x14ac:dyDescent="0.3">
      <c r="A779" s="372" t="s">
        <v>232</v>
      </c>
      <c r="B779" s="201" t="s">
        <v>3709</v>
      </c>
      <c r="C779" s="379" t="s">
        <v>221</v>
      </c>
      <c r="D779" s="420">
        <v>600</v>
      </c>
      <c r="E779" s="856"/>
      <c r="F779" s="419" t="str">
        <f t="shared" si="6"/>
        <v/>
      </c>
    </row>
    <row r="780" spans="1:101" ht="14.4" customHeight="1" x14ac:dyDescent="0.3">
      <c r="A780" s="372" t="s">
        <v>234</v>
      </c>
      <c r="B780" s="201" t="s">
        <v>3710</v>
      </c>
      <c r="C780" s="379" t="s">
        <v>221</v>
      </c>
      <c r="D780" s="420">
        <v>30</v>
      </c>
      <c r="E780" s="856"/>
      <c r="F780" s="419" t="str">
        <f t="shared" si="6"/>
        <v/>
      </c>
    </row>
    <row r="781" spans="1:101" ht="14.4" customHeight="1" x14ac:dyDescent="0.3">
      <c r="A781" s="372" t="s">
        <v>236</v>
      </c>
      <c r="B781" s="201" t="s">
        <v>3711</v>
      </c>
      <c r="C781" s="379" t="s">
        <v>221</v>
      </c>
      <c r="D781" s="420">
        <v>30</v>
      </c>
      <c r="E781" s="856"/>
      <c r="F781" s="419" t="str">
        <f t="shared" si="6"/>
        <v/>
      </c>
    </row>
    <row r="782" spans="1:101" ht="14.4" customHeight="1" x14ac:dyDescent="0.3">
      <c r="A782" s="372" t="s">
        <v>238</v>
      </c>
      <c r="B782" s="201" t="s">
        <v>241</v>
      </c>
      <c r="C782" s="379" t="s">
        <v>9</v>
      </c>
      <c r="D782" s="420">
        <v>2</v>
      </c>
      <c r="E782" s="856"/>
      <c r="F782" s="419" t="str">
        <f t="shared" si="6"/>
        <v/>
      </c>
    </row>
    <row r="783" spans="1:101" ht="14.4" customHeight="1" x14ac:dyDescent="0.3">
      <c r="A783" s="372" t="s">
        <v>240</v>
      </c>
      <c r="B783" s="221" t="s">
        <v>4002</v>
      </c>
      <c r="C783" s="379" t="s">
        <v>9</v>
      </c>
      <c r="D783" s="420">
        <v>2</v>
      </c>
      <c r="E783" s="856"/>
      <c r="F783" s="419" t="str">
        <f t="shared" si="6"/>
        <v/>
      </c>
    </row>
    <row r="784" spans="1:101" ht="14.4" customHeight="1" x14ac:dyDescent="0.3">
      <c r="A784" s="372" t="s">
        <v>243</v>
      </c>
      <c r="B784" s="235" t="s">
        <v>3925</v>
      </c>
      <c r="C784" s="379"/>
      <c r="D784" s="420"/>
      <c r="E784" s="418"/>
      <c r="F784" s="419" t="str">
        <f t="shared" si="6"/>
        <v/>
      </c>
    </row>
    <row r="785" spans="1:6" ht="14.4" customHeight="1" x14ac:dyDescent="0.3">
      <c r="A785" s="372" t="s">
        <v>259</v>
      </c>
      <c r="B785" s="201" t="s">
        <v>3926</v>
      </c>
      <c r="C785" s="379"/>
      <c r="D785" s="420"/>
      <c r="E785" s="418"/>
      <c r="F785" s="419" t="str">
        <f t="shared" si="6"/>
        <v/>
      </c>
    </row>
    <row r="786" spans="1:6" ht="14.4" customHeight="1" x14ac:dyDescent="0.3">
      <c r="A786" s="372" t="s">
        <v>261</v>
      </c>
      <c r="B786" s="201" t="s">
        <v>220</v>
      </c>
      <c r="C786" s="379" t="s">
        <v>262</v>
      </c>
      <c r="D786" s="420">
        <v>40</v>
      </c>
      <c r="E786" s="856"/>
      <c r="F786" s="419" t="str">
        <f t="shared" si="6"/>
        <v/>
      </c>
    </row>
    <row r="787" spans="1:6" ht="14.4" customHeight="1" x14ac:dyDescent="0.3">
      <c r="A787" s="372" t="s">
        <v>263</v>
      </c>
      <c r="B787" s="201" t="s">
        <v>3712</v>
      </c>
      <c r="C787" s="379" t="s">
        <v>262</v>
      </c>
      <c r="D787" s="420">
        <v>60</v>
      </c>
      <c r="E787" s="856"/>
      <c r="F787" s="419" t="str">
        <f t="shared" si="6"/>
        <v/>
      </c>
    </row>
    <row r="788" spans="1:6" ht="14.4" customHeight="1" x14ac:dyDescent="0.3">
      <c r="A788" s="372" t="s">
        <v>264</v>
      </c>
      <c r="B788" s="201" t="s">
        <v>3708</v>
      </c>
      <c r="C788" s="379" t="s">
        <v>262</v>
      </c>
      <c r="D788" s="420">
        <v>60</v>
      </c>
      <c r="E788" s="856"/>
      <c r="F788" s="419" t="str">
        <f t="shared" si="6"/>
        <v/>
      </c>
    </row>
    <row r="789" spans="1:6" ht="14.4" customHeight="1" x14ac:dyDescent="0.3">
      <c r="A789" s="372" t="s">
        <v>277</v>
      </c>
      <c r="B789" s="235" t="s">
        <v>3713</v>
      </c>
      <c r="C789" s="379"/>
      <c r="D789" s="420"/>
      <c r="E789" s="418"/>
      <c r="F789" s="419" t="str">
        <f t="shared" si="6"/>
        <v/>
      </c>
    </row>
    <row r="790" spans="1:6" ht="14.4" customHeight="1" x14ac:dyDescent="0.3">
      <c r="A790" s="372" t="s">
        <v>279</v>
      </c>
      <c r="B790" s="201" t="s">
        <v>3714</v>
      </c>
      <c r="C790" s="379"/>
      <c r="D790" s="420"/>
      <c r="E790" s="418"/>
      <c r="F790" s="419" t="str">
        <f t="shared" si="6"/>
        <v/>
      </c>
    </row>
    <row r="791" spans="1:6" ht="14.4" customHeight="1" x14ac:dyDescent="0.3">
      <c r="A791" s="372" t="s">
        <v>281</v>
      </c>
      <c r="B791" s="201" t="s">
        <v>220</v>
      </c>
      <c r="C791" s="379" t="s">
        <v>262</v>
      </c>
      <c r="D791" s="420">
        <v>500</v>
      </c>
      <c r="E791" s="856"/>
      <c r="F791" s="419" t="str">
        <f t="shared" si="6"/>
        <v/>
      </c>
    </row>
    <row r="792" spans="1:6" ht="14.4" customHeight="1" x14ac:dyDescent="0.3">
      <c r="A792" s="372" t="s">
        <v>282</v>
      </c>
      <c r="B792" s="201" t="s">
        <v>3712</v>
      </c>
      <c r="C792" s="379" t="s">
        <v>262</v>
      </c>
      <c r="D792" s="420">
        <v>750</v>
      </c>
      <c r="E792" s="856"/>
      <c r="F792" s="419" t="str">
        <f t="shared" si="6"/>
        <v/>
      </c>
    </row>
    <row r="793" spans="1:6" ht="14.4" customHeight="1" x14ac:dyDescent="0.3">
      <c r="A793" s="372" t="s">
        <v>283</v>
      </c>
      <c r="B793" s="201" t="s">
        <v>3708</v>
      </c>
      <c r="C793" s="379" t="s">
        <v>262</v>
      </c>
      <c r="D793" s="420">
        <v>750</v>
      </c>
      <c r="E793" s="856"/>
      <c r="F793" s="419" t="str">
        <f t="shared" si="6"/>
        <v/>
      </c>
    </row>
    <row r="794" spans="1:6" ht="14.4" customHeight="1" x14ac:dyDescent="0.3">
      <c r="A794" s="372" t="s">
        <v>294</v>
      </c>
      <c r="B794" s="235" t="s">
        <v>3715</v>
      </c>
      <c r="C794" s="379"/>
      <c r="D794" s="391"/>
      <c r="E794" s="392"/>
      <c r="F794" s="419" t="str">
        <f t="shared" si="6"/>
        <v/>
      </c>
    </row>
    <row r="795" spans="1:6" ht="14.4" customHeight="1" x14ac:dyDescent="0.3">
      <c r="A795" s="372" t="s">
        <v>296</v>
      </c>
      <c r="B795" s="201" t="s">
        <v>3716</v>
      </c>
      <c r="C795" s="379" t="s">
        <v>955</v>
      </c>
      <c r="D795" s="417">
        <v>8000</v>
      </c>
      <c r="E795" s="856"/>
      <c r="F795" s="419" t="str">
        <f>IF((D795*E795)&gt;0,(D795*E795),"")</f>
        <v/>
      </c>
    </row>
    <row r="796" spans="1:6" ht="14.4" customHeight="1" x14ac:dyDescent="0.3">
      <c r="A796" s="372" t="s">
        <v>298</v>
      </c>
      <c r="B796" s="214" t="s">
        <v>3717</v>
      </c>
      <c r="C796" s="382" t="s">
        <v>9</v>
      </c>
      <c r="D796" s="420">
        <v>10</v>
      </c>
      <c r="E796" s="856"/>
      <c r="F796" s="419" t="str">
        <f>IF((D796*E796)&gt;0,(D796*E796),"")</f>
        <v/>
      </c>
    </row>
    <row r="797" spans="1:6" ht="14.4" customHeight="1" x14ac:dyDescent="0.3">
      <c r="A797" s="372" t="s">
        <v>306</v>
      </c>
      <c r="B797" s="235" t="s">
        <v>3718</v>
      </c>
      <c r="C797" s="379"/>
      <c r="D797" s="391"/>
      <c r="E797" s="418"/>
      <c r="F797" s="419" t="str">
        <f t="shared" ref="F797:F815" si="7">IF((D797*E797)&gt;0,(D797*E797),"")</f>
        <v/>
      </c>
    </row>
    <row r="798" spans="1:6" ht="14.4" customHeight="1" x14ac:dyDescent="0.3">
      <c r="A798" s="372" t="s">
        <v>308</v>
      </c>
      <c r="B798" s="201" t="s">
        <v>3719</v>
      </c>
      <c r="C798" s="379"/>
      <c r="D798" s="391"/>
      <c r="E798" s="418"/>
      <c r="F798" s="419" t="str">
        <f t="shared" si="7"/>
        <v/>
      </c>
    </row>
    <row r="799" spans="1:6" ht="14.4" customHeight="1" x14ac:dyDescent="0.3">
      <c r="A799" s="372" t="s">
        <v>3720</v>
      </c>
      <c r="B799" s="201" t="s">
        <v>220</v>
      </c>
      <c r="C799" s="379" t="s">
        <v>221</v>
      </c>
      <c r="D799" s="420">
        <v>20</v>
      </c>
      <c r="E799" s="856"/>
      <c r="F799" s="419" t="str">
        <f t="shared" si="7"/>
        <v/>
      </c>
    </row>
    <row r="800" spans="1:6" ht="14.4" customHeight="1" x14ac:dyDescent="0.3">
      <c r="A800" s="372" t="s">
        <v>3721</v>
      </c>
      <c r="B800" s="201" t="s">
        <v>3712</v>
      </c>
      <c r="C800" s="379" t="s">
        <v>221</v>
      </c>
      <c r="D800" s="420">
        <v>30</v>
      </c>
      <c r="E800" s="856"/>
      <c r="F800" s="419" t="str">
        <f t="shared" si="7"/>
        <v/>
      </c>
    </row>
    <row r="801" spans="1:6" ht="14.4" customHeight="1" x14ac:dyDescent="0.3">
      <c r="A801" s="372" t="s">
        <v>3722</v>
      </c>
      <c r="B801" s="201" t="s">
        <v>3708</v>
      </c>
      <c r="C801" s="379" t="s">
        <v>221</v>
      </c>
      <c r="D801" s="420">
        <v>30</v>
      </c>
      <c r="E801" s="856"/>
      <c r="F801" s="419" t="str">
        <f t="shared" si="7"/>
        <v/>
      </c>
    </row>
    <row r="802" spans="1:6" ht="14.4" customHeight="1" x14ac:dyDescent="0.3">
      <c r="A802" s="372" t="s">
        <v>310</v>
      </c>
      <c r="B802" s="201" t="s">
        <v>3726</v>
      </c>
      <c r="C802" s="379"/>
      <c r="D802" s="420"/>
      <c r="E802" s="418"/>
      <c r="F802" s="419" t="str">
        <f t="shared" si="7"/>
        <v/>
      </c>
    </row>
    <row r="803" spans="1:6" ht="14.4" customHeight="1" x14ac:dyDescent="0.3">
      <c r="A803" s="372" t="s">
        <v>3723</v>
      </c>
      <c r="B803" s="201" t="s">
        <v>220</v>
      </c>
      <c r="C803" s="379" t="s">
        <v>221</v>
      </c>
      <c r="D803" s="420">
        <v>10</v>
      </c>
      <c r="E803" s="856"/>
      <c r="F803" s="419" t="str">
        <f t="shared" si="7"/>
        <v/>
      </c>
    </row>
    <row r="804" spans="1:6" ht="14.4" customHeight="1" x14ac:dyDescent="0.3">
      <c r="A804" s="372" t="s">
        <v>3724</v>
      </c>
      <c r="B804" s="201" t="s">
        <v>3712</v>
      </c>
      <c r="C804" s="379" t="s">
        <v>221</v>
      </c>
      <c r="D804" s="420">
        <v>10</v>
      </c>
      <c r="E804" s="856"/>
      <c r="F804" s="419" t="str">
        <f t="shared" si="7"/>
        <v/>
      </c>
    </row>
    <row r="805" spans="1:6" ht="14.4" customHeight="1" x14ac:dyDescent="0.3">
      <c r="A805" s="372" t="s">
        <v>3725</v>
      </c>
      <c r="B805" s="201" t="s">
        <v>3708</v>
      </c>
      <c r="C805" s="379" t="s">
        <v>221</v>
      </c>
      <c r="D805" s="420">
        <v>10</v>
      </c>
      <c r="E805" s="856"/>
      <c r="F805" s="419" t="str">
        <f t="shared" si="7"/>
        <v/>
      </c>
    </row>
    <row r="806" spans="1:6" ht="14.4" customHeight="1" x14ac:dyDescent="0.3">
      <c r="A806" s="372" t="s">
        <v>312</v>
      </c>
      <c r="B806" s="235" t="s">
        <v>3727</v>
      </c>
      <c r="C806" s="379"/>
      <c r="D806" s="420"/>
      <c r="E806" s="418"/>
      <c r="F806" s="419" t="str">
        <f t="shared" si="7"/>
        <v/>
      </c>
    </row>
    <row r="807" spans="1:6" ht="14.4" customHeight="1" x14ac:dyDescent="0.3">
      <c r="A807" s="372" t="s">
        <v>314</v>
      </c>
      <c r="B807" s="201" t="s">
        <v>3728</v>
      </c>
      <c r="C807" s="379" t="s">
        <v>262</v>
      </c>
      <c r="D807" s="420">
        <v>1</v>
      </c>
      <c r="E807" s="856"/>
      <c r="F807" s="419" t="str">
        <f t="shared" si="7"/>
        <v/>
      </c>
    </row>
    <row r="808" spans="1:6" ht="14.4" customHeight="1" x14ac:dyDescent="0.3">
      <c r="A808" s="372" t="s">
        <v>3729</v>
      </c>
      <c r="B808" s="201" t="s">
        <v>3732</v>
      </c>
      <c r="C808" s="379" t="s">
        <v>300</v>
      </c>
      <c r="D808" s="420">
        <v>200</v>
      </c>
      <c r="E808" s="856"/>
      <c r="F808" s="419" t="str">
        <f t="shared" si="7"/>
        <v/>
      </c>
    </row>
    <row r="809" spans="1:6" ht="14.4" customHeight="1" x14ac:dyDescent="0.3">
      <c r="A809" s="372" t="s">
        <v>3731</v>
      </c>
      <c r="B809" s="201" t="s">
        <v>4158</v>
      </c>
      <c r="C809" s="379" t="s">
        <v>300</v>
      </c>
      <c r="D809" s="420">
        <v>200</v>
      </c>
      <c r="E809" s="856"/>
      <c r="F809" s="419" t="str">
        <f t="shared" si="7"/>
        <v/>
      </c>
    </row>
    <row r="810" spans="1:6" ht="14.4" customHeight="1" x14ac:dyDescent="0.3">
      <c r="A810" s="372" t="s">
        <v>3730</v>
      </c>
      <c r="B810" s="201" t="s">
        <v>3734</v>
      </c>
      <c r="C810" s="379" t="s">
        <v>300</v>
      </c>
      <c r="D810" s="420">
        <v>150</v>
      </c>
      <c r="E810" s="856"/>
      <c r="F810" s="419" t="str">
        <f t="shared" si="7"/>
        <v/>
      </c>
    </row>
    <row r="811" spans="1:6" ht="14.4" customHeight="1" x14ac:dyDescent="0.3">
      <c r="A811" s="372" t="s">
        <v>317</v>
      </c>
      <c r="B811" s="235" t="s">
        <v>307</v>
      </c>
      <c r="C811" s="379"/>
      <c r="D811" s="420"/>
      <c r="E811" s="418"/>
      <c r="F811" s="419" t="str">
        <f t="shared" si="7"/>
        <v/>
      </c>
    </row>
    <row r="812" spans="1:6" ht="14.4" customHeight="1" x14ac:dyDescent="0.3">
      <c r="A812" s="372" t="s">
        <v>319</v>
      </c>
      <c r="B812" s="201" t="s">
        <v>309</v>
      </c>
      <c r="C812" s="379" t="s">
        <v>262</v>
      </c>
      <c r="D812" s="420">
        <v>1</v>
      </c>
      <c r="E812" s="856"/>
      <c r="F812" s="419" t="str">
        <f t="shared" si="7"/>
        <v/>
      </c>
    </row>
    <row r="813" spans="1:6" ht="14.4" customHeight="1" x14ac:dyDescent="0.3">
      <c r="A813" s="372" t="s">
        <v>327</v>
      </c>
      <c r="B813" s="201" t="s">
        <v>311</v>
      </c>
      <c r="C813" s="379" t="s">
        <v>262</v>
      </c>
      <c r="D813" s="420">
        <v>1</v>
      </c>
      <c r="E813" s="856"/>
      <c r="F813" s="419" t="str">
        <f t="shared" si="7"/>
        <v/>
      </c>
    </row>
    <row r="814" spans="1:6" ht="14.4" customHeight="1" x14ac:dyDescent="0.3">
      <c r="A814" s="372" t="s">
        <v>336</v>
      </c>
      <c r="B814" s="272" t="s">
        <v>3735</v>
      </c>
      <c r="C814" s="379" t="s">
        <v>3736</v>
      </c>
      <c r="D814" s="420">
        <v>10000</v>
      </c>
      <c r="E814" s="856"/>
      <c r="F814" s="419" t="str">
        <f t="shared" si="7"/>
        <v/>
      </c>
    </row>
    <row r="815" spans="1:6" ht="14.4" customHeight="1" x14ac:dyDescent="0.3">
      <c r="A815" s="372" t="s">
        <v>342</v>
      </c>
      <c r="B815" s="272" t="s">
        <v>337</v>
      </c>
      <c r="C815" s="382"/>
      <c r="D815" s="420"/>
      <c r="E815" s="418"/>
      <c r="F815" s="419" t="str">
        <f t="shared" si="7"/>
        <v/>
      </c>
    </row>
    <row r="816" spans="1:6" ht="14.4" customHeight="1" x14ac:dyDescent="0.3">
      <c r="A816" s="372" t="s">
        <v>3927</v>
      </c>
      <c r="B816" s="282" t="s">
        <v>337</v>
      </c>
      <c r="C816" s="382" t="s">
        <v>3737</v>
      </c>
      <c r="D816" s="420">
        <v>1</v>
      </c>
      <c r="E816" s="418">
        <v>250000</v>
      </c>
      <c r="F816" s="419">
        <f>IF((D816*E816)&gt;0,(D816*E816),"")</f>
        <v>250000</v>
      </c>
    </row>
    <row r="817" spans="1:6" ht="14.4" customHeight="1" x14ac:dyDescent="0.3">
      <c r="A817" s="372" t="s">
        <v>3928</v>
      </c>
      <c r="B817" s="282" t="s">
        <v>3929</v>
      </c>
      <c r="C817" s="382" t="s">
        <v>3738</v>
      </c>
      <c r="D817" s="421">
        <f>F816</f>
        <v>250000</v>
      </c>
      <c r="E817" s="855"/>
      <c r="F817" s="419" t="str">
        <f>IF((D817*E817)&gt;0,(D817*E817),"")</f>
        <v/>
      </c>
    </row>
    <row r="818" spans="1:6" ht="14.4" customHeight="1" x14ac:dyDescent="0.3">
      <c r="A818" s="372" t="s">
        <v>344</v>
      </c>
      <c r="B818" s="272" t="s">
        <v>343</v>
      </c>
      <c r="C818" s="382" t="s">
        <v>9</v>
      </c>
      <c r="D818" s="393">
        <v>100</v>
      </c>
      <c r="E818" s="856"/>
      <c r="F818" s="419" t="str">
        <f t="shared" ref="F818:F819" si="8">IF((D818*E818)&gt;0,(D818*E818),"")</f>
        <v/>
      </c>
    </row>
    <row r="819" spans="1:6" ht="14.4" customHeight="1" x14ac:dyDescent="0.3">
      <c r="A819" s="383" t="s">
        <v>348</v>
      </c>
      <c r="B819" s="384" t="s">
        <v>4159</v>
      </c>
      <c r="C819" s="395" t="s">
        <v>4026</v>
      </c>
      <c r="D819" s="420">
        <v>10000</v>
      </c>
      <c r="E819" s="856"/>
      <c r="F819" s="433" t="str">
        <f t="shared" si="8"/>
        <v/>
      </c>
    </row>
    <row r="820" spans="1:6" ht="14.4" customHeight="1" x14ac:dyDescent="0.3">
      <c r="A820" s="383"/>
      <c r="B820" s="384"/>
      <c r="C820" s="395"/>
      <c r="D820" s="420"/>
      <c r="E820" s="418"/>
      <c r="F820" s="433"/>
    </row>
    <row r="821" spans="1:6" ht="14.4" customHeight="1" x14ac:dyDescent="0.3">
      <c r="A821" s="383"/>
      <c r="B821" s="384"/>
      <c r="C821" s="395"/>
      <c r="D821" s="420"/>
      <c r="E821" s="418"/>
      <c r="F821" s="433"/>
    </row>
    <row r="822" spans="1:6" ht="14.4" customHeight="1" x14ac:dyDescent="0.3">
      <c r="A822" s="383"/>
      <c r="B822" s="384"/>
      <c r="C822" s="395"/>
      <c r="D822" s="420"/>
      <c r="E822" s="418"/>
      <c r="F822" s="433"/>
    </row>
    <row r="823" spans="1:6" ht="14.4" customHeight="1" x14ac:dyDescent="0.3">
      <c r="A823" s="383"/>
      <c r="B823" s="384"/>
      <c r="C823" s="395"/>
      <c r="D823" s="420"/>
      <c r="E823" s="418"/>
      <c r="F823" s="433"/>
    </row>
    <row r="824" spans="1:6" ht="14.4" customHeight="1" x14ac:dyDescent="0.3">
      <c r="A824" s="383"/>
      <c r="B824" s="384"/>
      <c r="C824" s="395"/>
      <c r="D824" s="420"/>
      <c r="E824" s="418"/>
      <c r="F824" s="433"/>
    </row>
    <row r="825" spans="1:6" ht="14.4" customHeight="1" x14ac:dyDescent="0.3">
      <c r="A825" s="383"/>
      <c r="B825" s="384"/>
      <c r="C825" s="395"/>
      <c r="D825" s="420"/>
      <c r="E825" s="418"/>
      <c r="F825" s="433"/>
    </row>
    <row r="826" spans="1:6" ht="14.4" customHeight="1" x14ac:dyDescent="0.3">
      <c r="A826" s="383"/>
      <c r="B826" s="384"/>
      <c r="C826" s="395"/>
      <c r="D826" s="420"/>
      <c r="E826" s="418"/>
      <c r="F826" s="433"/>
    </row>
    <row r="827" spans="1:6" ht="14.4" customHeight="1" x14ac:dyDescent="0.3">
      <c r="A827" s="383"/>
      <c r="B827" s="384"/>
      <c r="C827" s="395"/>
      <c r="D827" s="420"/>
      <c r="E827" s="418"/>
      <c r="F827" s="433"/>
    </row>
    <row r="828" spans="1:6" ht="14.4" customHeight="1" x14ac:dyDescent="0.3">
      <c r="A828" s="383"/>
      <c r="B828" s="384"/>
      <c r="C828" s="395"/>
      <c r="D828" s="420"/>
      <c r="E828" s="418"/>
      <c r="F828" s="433"/>
    </row>
    <row r="829" spans="1:6" ht="14.4" customHeight="1" x14ac:dyDescent="0.3">
      <c r="A829" s="383"/>
      <c r="B829" s="384"/>
      <c r="C829" s="395"/>
      <c r="D829" s="420"/>
      <c r="E829" s="418"/>
      <c r="F829" s="433"/>
    </row>
    <row r="830" spans="1:6" ht="14.4" customHeight="1" x14ac:dyDescent="0.3">
      <c r="A830" s="383"/>
      <c r="B830" s="384"/>
      <c r="C830" s="395"/>
      <c r="D830" s="420"/>
      <c r="E830" s="418"/>
      <c r="F830" s="433"/>
    </row>
    <row r="831" spans="1:6" ht="14.4" customHeight="1" x14ac:dyDescent="0.3">
      <c r="A831" s="383"/>
      <c r="B831" s="384"/>
      <c r="C831" s="395"/>
      <c r="D831" s="420"/>
      <c r="E831" s="418"/>
      <c r="F831" s="433"/>
    </row>
    <row r="832" spans="1:6" ht="14.4" customHeight="1" x14ac:dyDescent="0.3">
      <c r="A832" s="383"/>
      <c r="B832" s="384"/>
      <c r="C832" s="395"/>
      <c r="D832" s="420"/>
      <c r="E832" s="418"/>
      <c r="F832" s="433"/>
    </row>
    <row r="833" spans="1:6" ht="14.4" customHeight="1" x14ac:dyDescent="0.3">
      <c r="A833" s="383"/>
      <c r="B833" s="384"/>
      <c r="C833" s="395"/>
      <c r="D833" s="420"/>
      <c r="E833" s="418"/>
      <c r="F833" s="433"/>
    </row>
    <row r="834" spans="1:6" ht="14.4" customHeight="1" x14ac:dyDescent="0.3">
      <c r="A834" s="383"/>
      <c r="B834" s="384"/>
      <c r="C834" s="395"/>
      <c r="D834" s="420"/>
      <c r="E834" s="418"/>
      <c r="F834" s="433"/>
    </row>
    <row r="835" spans="1:6" ht="14.4" customHeight="1" x14ac:dyDescent="0.3">
      <c r="A835" s="383"/>
      <c r="B835" s="384"/>
      <c r="C835" s="395"/>
      <c r="D835" s="420"/>
      <c r="E835" s="418"/>
      <c r="F835" s="433"/>
    </row>
    <row r="836" spans="1:6" ht="14.4" customHeight="1" x14ac:dyDescent="0.3">
      <c r="A836" s="383"/>
      <c r="B836" s="384"/>
      <c r="C836" s="395"/>
      <c r="D836" s="420"/>
      <c r="E836" s="418"/>
      <c r="F836" s="433"/>
    </row>
    <row r="837" spans="1:6" ht="14.4" customHeight="1" x14ac:dyDescent="0.3">
      <c r="A837" s="383"/>
      <c r="B837" s="384"/>
      <c r="C837" s="395"/>
      <c r="D837" s="420"/>
      <c r="E837" s="418"/>
      <c r="F837" s="433"/>
    </row>
    <row r="838" spans="1:6" ht="14.4" customHeight="1" x14ac:dyDescent="0.3">
      <c r="A838" s="383"/>
      <c r="B838" s="384"/>
      <c r="C838" s="395"/>
      <c r="D838" s="420"/>
      <c r="E838" s="418"/>
      <c r="F838" s="433"/>
    </row>
    <row r="839" spans="1:6" ht="14.4" customHeight="1" x14ac:dyDescent="0.3">
      <c r="A839" s="383"/>
      <c r="B839" s="384"/>
      <c r="C839" s="395"/>
      <c r="D839" s="420"/>
      <c r="E839" s="418"/>
      <c r="F839" s="433"/>
    </row>
    <row r="840" spans="1:6" ht="14.4" customHeight="1" x14ac:dyDescent="0.3">
      <c r="A840" s="383"/>
      <c r="B840" s="384"/>
      <c r="C840" s="395"/>
      <c r="D840" s="420"/>
      <c r="E840" s="418"/>
      <c r="F840" s="433"/>
    </row>
    <row r="841" spans="1:6" ht="14.4" customHeight="1" x14ac:dyDescent="0.3">
      <c r="A841" s="383"/>
      <c r="B841" s="384"/>
      <c r="C841" s="395"/>
      <c r="D841" s="420"/>
      <c r="E841" s="418"/>
      <c r="F841" s="433"/>
    </row>
    <row r="842" spans="1:6" ht="14.4" customHeight="1" x14ac:dyDescent="0.3">
      <c r="A842" s="383"/>
      <c r="B842" s="384"/>
      <c r="C842" s="395"/>
      <c r="D842" s="420"/>
      <c r="E842" s="418"/>
      <c r="F842" s="433"/>
    </row>
    <row r="843" spans="1:6" ht="14.4" customHeight="1" x14ac:dyDescent="0.3">
      <c r="A843" s="383"/>
      <c r="B843" s="384"/>
      <c r="C843" s="395"/>
      <c r="D843" s="420"/>
      <c r="E843" s="418"/>
      <c r="F843" s="433"/>
    </row>
    <row r="844" spans="1:6" ht="14.4" customHeight="1" x14ac:dyDescent="0.3">
      <c r="A844" s="383"/>
      <c r="B844" s="384"/>
      <c r="C844" s="395"/>
      <c r="D844" s="420"/>
      <c r="E844" s="418"/>
      <c r="F844" s="433"/>
    </row>
    <row r="845" spans="1:6" ht="14.4" customHeight="1" x14ac:dyDescent="0.3">
      <c r="A845" s="383"/>
      <c r="B845" s="384"/>
      <c r="C845" s="395"/>
      <c r="D845" s="420"/>
      <c r="E845" s="418"/>
      <c r="F845" s="433"/>
    </row>
    <row r="846" spans="1:6" ht="14.4" customHeight="1" x14ac:dyDescent="0.3">
      <c r="A846" s="383"/>
      <c r="B846" s="384"/>
      <c r="C846" s="395"/>
      <c r="D846" s="420"/>
      <c r="E846" s="418"/>
      <c r="F846" s="433"/>
    </row>
    <row r="847" spans="1:6" ht="14.4" customHeight="1" x14ac:dyDescent="0.3">
      <c r="A847" s="383"/>
      <c r="B847" s="384"/>
      <c r="C847" s="395"/>
      <c r="D847" s="420"/>
      <c r="E847" s="418"/>
      <c r="F847" s="433"/>
    </row>
    <row r="848" spans="1:6" ht="14.4" customHeight="1" x14ac:dyDescent="0.3">
      <c r="A848" s="383"/>
      <c r="B848" s="384"/>
      <c r="C848" s="395"/>
      <c r="D848" s="420"/>
      <c r="E848" s="418"/>
      <c r="F848" s="433"/>
    </row>
    <row r="849" spans="1:6" ht="14.4" customHeight="1" x14ac:dyDescent="0.3">
      <c r="A849" s="383"/>
      <c r="B849" s="384"/>
      <c r="C849" s="395"/>
      <c r="D849" s="420"/>
      <c r="E849" s="418"/>
      <c r="F849" s="433"/>
    </row>
    <row r="850" spans="1:6" ht="14.4" customHeight="1" x14ac:dyDescent="0.3">
      <c r="A850" s="383"/>
      <c r="B850" s="384"/>
      <c r="C850" s="395"/>
      <c r="D850" s="420"/>
      <c r="E850" s="418"/>
      <c r="F850" s="433"/>
    </row>
    <row r="851" spans="1:6" ht="14.4" customHeight="1" x14ac:dyDescent="0.3">
      <c r="A851" s="383"/>
      <c r="B851" s="384"/>
      <c r="C851" s="395"/>
      <c r="D851" s="420"/>
      <c r="E851" s="418"/>
      <c r="F851" s="433"/>
    </row>
    <row r="852" spans="1:6" ht="14.4" customHeight="1" x14ac:dyDescent="0.3">
      <c r="A852" s="383"/>
      <c r="B852" s="384"/>
      <c r="C852" s="395"/>
      <c r="D852" s="420"/>
      <c r="E852" s="418"/>
      <c r="F852" s="433"/>
    </row>
    <row r="853" spans="1:6" ht="14.4" customHeight="1" x14ac:dyDescent="0.3">
      <c r="A853" s="383"/>
      <c r="B853" s="384"/>
      <c r="C853" s="395"/>
      <c r="D853" s="420"/>
      <c r="E853" s="418"/>
      <c r="F853" s="433"/>
    </row>
    <row r="854" spans="1:6" ht="14.4" customHeight="1" x14ac:dyDescent="0.3">
      <c r="A854" s="383"/>
      <c r="B854" s="384"/>
      <c r="C854" s="395"/>
      <c r="D854" s="420"/>
      <c r="E854" s="418"/>
      <c r="F854" s="433"/>
    </row>
    <row r="855" spans="1:6" ht="14.4" customHeight="1" x14ac:dyDescent="0.3">
      <c r="A855" s="383"/>
      <c r="B855" s="384"/>
      <c r="C855" s="395"/>
      <c r="D855" s="420"/>
      <c r="E855" s="418"/>
      <c r="F855" s="433"/>
    </row>
    <row r="856" spans="1:6" ht="14.4" customHeight="1" x14ac:dyDescent="0.3">
      <c r="A856" s="383"/>
      <c r="B856" s="384"/>
      <c r="C856" s="395"/>
      <c r="D856" s="420"/>
      <c r="E856" s="418"/>
      <c r="F856" s="433"/>
    </row>
    <row r="857" spans="1:6" ht="14.4" customHeight="1" x14ac:dyDescent="0.3">
      <c r="A857" s="383"/>
      <c r="B857" s="384"/>
      <c r="C857" s="395"/>
      <c r="D857" s="420"/>
      <c r="E857" s="418"/>
      <c r="F857" s="433"/>
    </row>
    <row r="858" spans="1:6" ht="14.4" customHeight="1" x14ac:dyDescent="0.3">
      <c r="A858" s="383"/>
      <c r="B858" s="384"/>
      <c r="C858" s="395"/>
      <c r="D858" s="420"/>
      <c r="E858" s="418"/>
      <c r="F858" s="433"/>
    </row>
    <row r="859" spans="1:6" ht="14.4" customHeight="1" x14ac:dyDescent="0.3">
      <c r="A859" s="383"/>
      <c r="B859" s="384"/>
      <c r="C859" s="395"/>
      <c r="D859" s="420"/>
      <c r="E859" s="418"/>
      <c r="F859" s="433"/>
    </row>
    <row r="860" spans="1:6" ht="14.4" customHeight="1" x14ac:dyDescent="0.3">
      <c r="A860" s="383"/>
      <c r="B860" s="384"/>
      <c r="C860" s="395"/>
      <c r="D860" s="420"/>
      <c r="E860" s="418"/>
      <c r="F860" s="433"/>
    </row>
    <row r="861" spans="1:6" ht="14.4" customHeight="1" x14ac:dyDescent="0.3">
      <c r="A861" s="383"/>
      <c r="B861" s="384"/>
      <c r="C861" s="395"/>
      <c r="D861" s="420"/>
      <c r="E861" s="418"/>
      <c r="F861" s="433"/>
    </row>
    <row r="862" spans="1:6" ht="14.4" customHeight="1" x14ac:dyDescent="0.3">
      <c r="A862" s="383"/>
      <c r="B862" s="384"/>
      <c r="C862" s="395"/>
      <c r="D862" s="420"/>
      <c r="E862" s="418"/>
      <c r="F862" s="433"/>
    </row>
    <row r="863" spans="1:6" ht="14.4" customHeight="1" x14ac:dyDescent="0.3">
      <c r="A863" s="383"/>
      <c r="B863" s="384"/>
      <c r="C863" s="395"/>
      <c r="D863" s="420"/>
      <c r="E863" s="418"/>
      <c r="F863" s="433"/>
    </row>
    <row r="864" spans="1:6" ht="14.4" customHeight="1" x14ac:dyDescent="0.3">
      <c r="A864" s="383"/>
      <c r="B864" s="384"/>
      <c r="C864" s="395"/>
      <c r="D864" s="420"/>
      <c r="E864" s="418"/>
      <c r="F864" s="433"/>
    </row>
    <row r="865" spans="1:6" ht="14.4" customHeight="1" x14ac:dyDescent="0.3">
      <c r="A865" s="383"/>
      <c r="B865" s="384"/>
      <c r="C865" s="395"/>
      <c r="D865" s="420"/>
      <c r="E865" s="418"/>
      <c r="F865" s="433"/>
    </row>
    <row r="866" spans="1:6" ht="14.4" customHeight="1" x14ac:dyDescent="0.3">
      <c r="A866" s="383"/>
      <c r="B866" s="384"/>
      <c r="C866" s="395"/>
      <c r="D866" s="420"/>
      <c r="E866" s="418"/>
      <c r="F866" s="433"/>
    </row>
    <row r="867" spans="1:6" ht="14.4" customHeight="1" x14ac:dyDescent="0.3">
      <c r="A867" s="383"/>
      <c r="B867" s="384"/>
      <c r="C867" s="395"/>
      <c r="D867" s="420"/>
      <c r="E867" s="418"/>
      <c r="F867" s="433"/>
    </row>
    <row r="868" spans="1:6" ht="14.4" customHeight="1" x14ac:dyDescent="0.3">
      <c r="A868" s="383"/>
      <c r="B868" s="384"/>
      <c r="C868" s="395"/>
      <c r="D868" s="420"/>
      <c r="E868" s="418"/>
      <c r="F868" s="433"/>
    </row>
    <row r="869" spans="1:6" ht="14.4" customHeight="1" x14ac:dyDescent="0.3">
      <c r="A869" s="383"/>
      <c r="B869" s="384"/>
      <c r="C869" s="395"/>
      <c r="D869" s="420"/>
      <c r="E869" s="418"/>
      <c r="F869" s="433"/>
    </row>
    <row r="870" spans="1:6" ht="14.4" customHeight="1" x14ac:dyDescent="0.3">
      <c r="A870" s="383"/>
      <c r="B870" s="384"/>
      <c r="C870" s="395"/>
      <c r="D870" s="420"/>
      <c r="E870" s="418"/>
      <c r="F870" s="433"/>
    </row>
    <row r="871" spans="1:6" ht="14.4" customHeight="1" x14ac:dyDescent="0.3">
      <c r="A871" s="383"/>
      <c r="B871" s="384"/>
      <c r="C871" s="395"/>
      <c r="D871" s="420"/>
      <c r="E871" s="418"/>
      <c r="F871" s="433"/>
    </row>
    <row r="872" spans="1:6" ht="14.4" customHeight="1" x14ac:dyDescent="0.3">
      <c r="A872" s="383"/>
      <c r="B872" s="384"/>
      <c r="C872" s="395"/>
      <c r="D872" s="420"/>
      <c r="E872" s="418"/>
      <c r="F872" s="433"/>
    </row>
    <row r="873" spans="1:6" ht="14.4" customHeight="1" x14ac:dyDescent="0.3">
      <c r="A873" s="383"/>
      <c r="B873" s="384"/>
      <c r="C873" s="395"/>
      <c r="D873" s="420"/>
      <c r="E873" s="418"/>
      <c r="F873" s="433"/>
    </row>
    <row r="874" spans="1:6" ht="14.4" customHeight="1" x14ac:dyDescent="0.3">
      <c r="A874" s="383"/>
      <c r="B874" s="384"/>
      <c r="C874" s="395"/>
      <c r="D874" s="420"/>
      <c r="E874" s="418"/>
      <c r="F874" s="433"/>
    </row>
    <row r="875" spans="1:6" ht="14.4" customHeight="1" x14ac:dyDescent="0.3">
      <c r="A875" s="383"/>
      <c r="B875" s="384"/>
      <c r="C875" s="395"/>
      <c r="D875" s="420"/>
      <c r="E875" s="418"/>
      <c r="F875" s="433"/>
    </row>
    <row r="876" spans="1:6" ht="14.4" customHeight="1" thickBot="1" x14ac:dyDescent="0.35">
      <c r="A876" s="383"/>
      <c r="B876" s="384"/>
      <c r="C876" s="395"/>
      <c r="D876" s="434"/>
      <c r="E876" s="435"/>
      <c r="F876" s="433"/>
    </row>
    <row r="877" spans="1:6" s="368" customFormat="1" ht="25.05" customHeight="1" thickBot="1" x14ac:dyDescent="0.35">
      <c r="A877" s="448" t="s">
        <v>4050</v>
      </c>
      <c r="B877" s="511" t="s">
        <v>4116</v>
      </c>
      <c r="C877" s="489"/>
      <c r="D877" s="489"/>
      <c r="E877" s="494"/>
      <c r="F877" s="495">
        <f>SUM(F772:F830)</f>
        <v>250000</v>
      </c>
    </row>
    <row r="878" spans="1:6" s="368" customFormat="1" ht="15" customHeight="1" x14ac:dyDescent="0.3">
      <c r="A878" s="756" t="str">
        <f>A768</f>
        <v>CONTRACT SANRAL: NRA 2024/1323</v>
      </c>
      <c r="B878" s="757"/>
      <c r="C878" s="462"/>
      <c r="D878" s="462"/>
      <c r="E878" s="467"/>
      <c r="F878" s="473"/>
    </row>
    <row r="879" spans="1:6" s="368" customFormat="1" ht="15" customHeight="1" thickBot="1" x14ac:dyDescent="0.35">
      <c r="A879" s="754" t="str">
        <f>A769</f>
        <v>PANEL FOR ROUTINE ROAD MAINTENANCE WORKS ACROSS SOUTH AFRICA (WESTERN CAPE PROVINCE)</v>
      </c>
      <c r="B879" s="755"/>
      <c r="C879" s="463"/>
      <c r="D879" s="463"/>
      <c r="E879" s="468"/>
      <c r="F879" s="474"/>
    </row>
    <row r="880" spans="1:6" s="368" customFormat="1" ht="25.05" customHeight="1" thickBot="1" x14ac:dyDescent="0.35">
      <c r="A880" s="572" t="s">
        <v>4111</v>
      </c>
      <c r="B880" s="489" t="s">
        <v>4035</v>
      </c>
      <c r="C880" s="489" t="s">
        <v>4112</v>
      </c>
      <c r="D880" s="489" t="s">
        <v>4113</v>
      </c>
      <c r="E880" s="489" t="s">
        <v>4114</v>
      </c>
      <c r="F880" s="490" t="s">
        <v>4036</v>
      </c>
    </row>
    <row r="881" spans="1:6" s="444" customFormat="1" ht="25.05" customHeight="1" x14ac:dyDescent="0.3">
      <c r="A881" s="758" t="s">
        <v>355</v>
      </c>
      <c r="B881" s="771"/>
      <c r="C881" s="508"/>
      <c r="D881" s="508"/>
      <c r="E881" s="509"/>
      <c r="F881" s="510"/>
    </row>
    <row r="882" spans="1:6" ht="14.4" customHeight="1" x14ac:dyDescent="0.3">
      <c r="A882" s="374" t="s">
        <v>356</v>
      </c>
      <c r="B882" s="345" t="s">
        <v>3741</v>
      </c>
      <c r="C882" s="456"/>
      <c r="D882" s="501"/>
      <c r="E882" s="502"/>
      <c r="F882" s="503"/>
    </row>
    <row r="883" spans="1:6" ht="14.4" customHeight="1" x14ac:dyDescent="0.3">
      <c r="A883" s="372" t="s">
        <v>3739</v>
      </c>
      <c r="B883" s="201" t="s">
        <v>362</v>
      </c>
      <c r="C883" s="379" t="s">
        <v>9</v>
      </c>
      <c r="D883" s="420">
        <v>300</v>
      </c>
      <c r="E883" s="856"/>
      <c r="F883" s="419" t="str">
        <f>IF((D883*E883)&gt;0,(D883*E883),"")</f>
        <v/>
      </c>
    </row>
    <row r="884" spans="1:6" ht="14.4" customHeight="1" x14ac:dyDescent="0.3">
      <c r="A884" s="372" t="s">
        <v>3740</v>
      </c>
      <c r="B884" s="201" t="s">
        <v>3742</v>
      </c>
      <c r="C884" s="379" t="s">
        <v>9</v>
      </c>
      <c r="D884" s="420">
        <v>500</v>
      </c>
      <c r="E884" s="856"/>
      <c r="F884" s="419" t="str">
        <f t="shared" ref="F884:F886" si="9">IF((D884*E884)&gt;0,(D884*E884),"")</f>
        <v/>
      </c>
    </row>
    <row r="885" spans="1:6" ht="14.4" customHeight="1" x14ac:dyDescent="0.3">
      <c r="A885" s="372" t="s">
        <v>2929</v>
      </c>
      <c r="B885" s="235" t="s">
        <v>2930</v>
      </c>
      <c r="C885" s="379"/>
      <c r="D885" s="420"/>
      <c r="E885" s="418"/>
      <c r="F885" s="419" t="str">
        <f t="shared" si="9"/>
        <v/>
      </c>
    </row>
    <row r="886" spans="1:6" ht="14.4" customHeight="1" x14ac:dyDescent="0.3">
      <c r="A886" s="372" t="s">
        <v>2931</v>
      </c>
      <c r="B886" s="201" t="s">
        <v>3742</v>
      </c>
      <c r="C886" s="379" t="s">
        <v>721</v>
      </c>
      <c r="D886" s="420">
        <v>40000</v>
      </c>
      <c r="E886" s="856"/>
      <c r="F886" s="419" t="str">
        <f t="shared" si="9"/>
        <v/>
      </c>
    </row>
    <row r="887" spans="1:6" ht="14.4" customHeight="1" x14ac:dyDescent="0.3">
      <c r="A887" s="383"/>
      <c r="B887" s="202"/>
      <c r="C887" s="379"/>
      <c r="D887" s="420"/>
      <c r="E887" s="418"/>
      <c r="F887" s="419"/>
    </row>
    <row r="888" spans="1:6" ht="14.4" customHeight="1" x14ac:dyDescent="0.3">
      <c r="A888" s="383"/>
      <c r="B888" s="202"/>
      <c r="C888" s="379"/>
      <c r="D888" s="420"/>
      <c r="E888" s="418"/>
      <c r="F888" s="419"/>
    </row>
    <row r="889" spans="1:6" ht="14.4" customHeight="1" x14ac:dyDescent="0.3">
      <c r="A889" s="383"/>
      <c r="B889" s="202"/>
      <c r="C889" s="379"/>
      <c r="D889" s="420"/>
      <c r="E889" s="418"/>
      <c r="F889" s="419"/>
    </row>
    <row r="890" spans="1:6" ht="14.4" customHeight="1" x14ac:dyDescent="0.3">
      <c r="A890" s="383"/>
      <c r="B890" s="202"/>
      <c r="C890" s="379"/>
      <c r="D890" s="420"/>
      <c r="E890" s="418"/>
      <c r="F890" s="419"/>
    </row>
    <row r="891" spans="1:6" ht="14.4" customHeight="1" x14ac:dyDescent="0.3">
      <c r="A891" s="372"/>
      <c r="B891" s="201"/>
      <c r="C891" s="379"/>
      <c r="D891" s="420"/>
      <c r="E891" s="418"/>
      <c r="F891" s="419"/>
    </row>
    <row r="892" spans="1:6" s="444" customFormat="1" ht="25.05" customHeight="1" x14ac:dyDescent="0.3">
      <c r="A892" s="772" t="s">
        <v>358</v>
      </c>
      <c r="B892" s="773"/>
      <c r="C892" s="399"/>
      <c r="D892" s="399"/>
      <c r="E892" s="400"/>
      <c r="F892" s="401"/>
    </row>
    <row r="893" spans="1:6" ht="14.4" customHeight="1" x14ac:dyDescent="0.3">
      <c r="A893" s="372" t="s">
        <v>359</v>
      </c>
      <c r="B893" s="235" t="s">
        <v>3959</v>
      </c>
      <c r="C893" s="379"/>
      <c r="D893" s="391"/>
      <c r="E893" s="392"/>
      <c r="F893" s="397"/>
    </row>
    <row r="894" spans="1:6" ht="14.4" customHeight="1" x14ac:dyDescent="0.3">
      <c r="A894" s="374" t="s">
        <v>3743</v>
      </c>
      <c r="B894" s="343" t="s">
        <v>362</v>
      </c>
      <c r="C894" s="375" t="s">
        <v>363</v>
      </c>
      <c r="D894" s="420">
        <v>300</v>
      </c>
      <c r="E894" s="856"/>
      <c r="F894" s="419" t="s">
        <v>4033</v>
      </c>
    </row>
    <row r="895" spans="1:6" ht="14.4" customHeight="1" x14ac:dyDescent="0.3">
      <c r="A895" s="372" t="s">
        <v>3744</v>
      </c>
      <c r="B895" s="201" t="s">
        <v>3742</v>
      </c>
      <c r="C895" s="379" t="s">
        <v>363</v>
      </c>
      <c r="D895" s="420">
        <v>800</v>
      </c>
      <c r="E895" s="856"/>
      <c r="F895" s="419" t="str">
        <f t="shared" ref="F895:F896" si="10">IF((D895*E895)&gt;0,(D895*E895),"")</f>
        <v/>
      </c>
    </row>
    <row r="896" spans="1:6" ht="14.4" customHeight="1" x14ac:dyDescent="0.3">
      <c r="A896" s="372" t="s">
        <v>4029</v>
      </c>
      <c r="B896" s="272" t="s">
        <v>4160</v>
      </c>
      <c r="C896" s="382" t="s">
        <v>4026</v>
      </c>
      <c r="D896" s="420">
        <v>10000</v>
      </c>
      <c r="E896" s="856"/>
      <c r="F896" s="419" t="str">
        <f t="shared" si="10"/>
        <v/>
      </c>
    </row>
    <row r="897" spans="1:6" ht="14.4" customHeight="1" x14ac:dyDescent="0.3">
      <c r="A897" s="383"/>
      <c r="B897" s="384"/>
      <c r="C897" s="395"/>
      <c r="D897" s="434"/>
      <c r="E897" s="435"/>
      <c r="F897" s="433"/>
    </row>
    <row r="898" spans="1:6" ht="14.4" customHeight="1" x14ac:dyDescent="0.3">
      <c r="A898" s="383"/>
      <c r="B898" s="384"/>
      <c r="C898" s="395"/>
      <c r="D898" s="434"/>
      <c r="E898" s="435"/>
      <c r="F898" s="433"/>
    </row>
    <row r="899" spans="1:6" ht="14.4" customHeight="1" x14ac:dyDescent="0.3">
      <c r="A899" s="383"/>
      <c r="B899" s="384"/>
      <c r="C899" s="395"/>
      <c r="D899" s="434"/>
      <c r="E899" s="435"/>
      <c r="F899" s="433"/>
    </row>
    <row r="900" spans="1:6" ht="14.4" customHeight="1" x14ac:dyDescent="0.3">
      <c r="A900" s="383"/>
      <c r="B900" s="384"/>
      <c r="C900" s="395"/>
      <c r="D900" s="434"/>
      <c r="E900" s="435"/>
      <c r="F900" s="433"/>
    </row>
    <row r="901" spans="1:6" ht="14.4" customHeight="1" x14ac:dyDescent="0.3">
      <c r="A901" s="383"/>
      <c r="B901" s="384"/>
      <c r="C901" s="395"/>
      <c r="D901" s="434"/>
      <c r="E901" s="435"/>
      <c r="F901" s="433"/>
    </row>
    <row r="902" spans="1:6" ht="14.4" customHeight="1" x14ac:dyDescent="0.3">
      <c r="A902" s="383"/>
      <c r="B902" s="384"/>
      <c r="C902" s="395"/>
      <c r="D902" s="434"/>
      <c r="E902" s="435"/>
      <c r="F902" s="433"/>
    </row>
    <row r="903" spans="1:6" ht="14.4" customHeight="1" x14ac:dyDescent="0.3">
      <c r="A903" s="383"/>
      <c r="B903" s="384"/>
      <c r="C903" s="395"/>
      <c r="D903" s="434"/>
      <c r="E903" s="435"/>
      <c r="F903" s="433"/>
    </row>
    <row r="904" spans="1:6" ht="14.4" customHeight="1" x14ac:dyDescent="0.3">
      <c r="A904" s="383"/>
      <c r="B904" s="384"/>
      <c r="C904" s="395"/>
      <c r="D904" s="434"/>
      <c r="E904" s="435"/>
      <c r="F904" s="433"/>
    </row>
    <row r="905" spans="1:6" ht="14.4" customHeight="1" x14ac:dyDescent="0.3">
      <c r="A905" s="383"/>
      <c r="B905" s="384"/>
      <c r="C905" s="395"/>
      <c r="D905" s="434"/>
      <c r="E905" s="435"/>
      <c r="F905" s="433"/>
    </row>
    <row r="906" spans="1:6" ht="14.4" customHeight="1" x14ac:dyDescent="0.3">
      <c r="A906" s="383"/>
      <c r="B906" s="384"/>
      <c r="C906" s="395"/>
      <c r="D906" s="434"/>
      <c r="E906" s="435"/>
      <c r="F906" s="433"/>
    </row>
    <row r="907" spans="1:6" ht="14.4" customHeight="1" x14ac:dyDescent="0.3">
      <c r="A907" s="383"/>
      <c r="B907" s="384"/>
      <c r="C907" s="395"/>
      <c r="D907" s="434"/>
      <c r="E907" s="435"/>
      <c r="F907" s="433"/>
    </row>
    <row r="908" spans="1:6" ht="14.4" customHeight="1" x14ac:dyDescent="0.3">
      <c r="A908" s="383"/>
      <c r="B908" s="384"/>
      <c r="C908" s="395"/>
      <c r="D908" s="434"/>
      <c r="E908" s="435"/>
      <c r="F908" s="433"/>
    </row>
    <row r="909" spans="1:6" ht="14.4" customHeight="1" x14ac:dyDescent="0.3">
      <c r="A909" s="383"/>
      <c r="B909" s="384"/>
      <c r="C909" s="395"/>
      <c r="D909" s="434"/>
      <c r="E909" s="435"/>
      <c r="F909" s="433"/>
    </row>
    <row r="910" spans="1:6" ht="14.4" customHeight="1" x14ac:dyDescent="0.3">
      <c r="A910" s="383"/>
      <c r="B910" s="384"/>
      <c r="C910" s="395"/>
      <c r="D910" s="434"/>
      <c r="E910" s="435"/>
      <c r="F910" s="433"/>
    </row>
    <row r="911" spans="1:6" ht="14.4" customHeight="1" x14ac:dyDescent="0.3">
      <c r="A911" s="383"/>
      <c r="B911" s="384"/>
      <c r="C911" s="395"/>
      <c r="D911" s="434"/>
      <c r="E911" s="435"/>
      <c r="F911" s="433"/>
    </row>
    <row r="912" spans="1:6" ht="14.4" customHeight="1" x14ac:dyDescent="0.3">
      <c r="A912" s="383"/>
      <c r="B912" s="384"/>
      <c r="C912" s="395"/>
      <c r="D912" s="434"/>
      <c r="E912" s="435"/>
      <c r="F912" s="433"/>
    </row>
    <row r="913" spans="1:6" ht="14.4" customHeight="1" x14ac:dyDescent="0.3">
      <c r="A913" s="383"/>
      <c r="B913" s="384"/>
      <c r="C913" s="395"/>
      <c r="D913" s="434"/>
      <c r="E913" s="435"/>
      <c r="F913" s="433"/>
    </row>
    <row r="914" spans="1:6" ht="14.4" customHeight="1" x14ac:dyDescent="0.3">
      <c r="A914" s="383"/>
      <c r="B914" s="384"/>
      <c r="C914" s="395"/>
      <c r="D914" s="434"/>
      <c r="E914" s="435"/>
      <c r="F914" s="433"/>
    </row>
    <row r="915" spans="1:6" ht="14.4" customHeight="1" x14ac:dyDescent="0.3">
      <c r="A915" s="383"/>
      <c r="B915" s="384"/>
      <c r="C915" s="395"/>
      <c r="D915" s="434"/>
      <c r="E915" s="435"/>
      <c r="F915" s="433"/>
    </row>
    <row r="916" spans="1:6" ht="14.4" customHeight="1" x14ac:dyDescent="0.3">
      <c r="A916" s="383"/>
      <c r="B916" s="384"/>
      <c r="C916" s="395"/>
      <c r="D916" s="434"/>
      <c r="E916" s="435"/>
      <c r="F916" s="433"/>
    </row>
    <row r="917" spans="1:6" ht="14.4" customHeight="1" x14ac:dyDescent="0.3">
      <c r="A917" s="383"/>
      <c r="B917" s="384"/>
      <c r="C917" s="395"/>
      <c r="D917" s="434"/>
      <c r="E917" s="435"/>
      <c r="F917" s="433"/>
    </row>
    <row r="918" spans="1:6" ht="14.4" customHeight="1" x14ac:dyDescent="0.3">
      <c r="A918" s="383"/>
      <c r="B918" s="384"/>
      <c r="C918" s="395"/>
      <c r="D918" s="434"/>
      <c r="E918" s="435"/>
      <c r="F918" s="433"/>
    </row>
    <row r="919" spans="1:6" ht="14.4" customHeight="1" x14ac:dyDescent="0.3">
      <c r="A919" s="383"/>
      <c r="B919" s="384"/>
      <c r="C919" s="395"/>
      <c r="D919" s="434"/>
      <c r="E919" s="435"/>
      <c r="F919" s="433"/>
    </row>
    <row r="920" spans="1:6" ht="14.4" customHeight="1" x14ac:dyDescent="0.3">
      <c r="A920" s="383"/>
      <c r="B920" s="384"/>
      <c r="C920" s="395"/>
      <c r="D920" s="434"/>
      <c r="E920" s="435"/>
      <c r="F920" s="433"/>
    </row>
    <row r="921" spans="1:6" ht="14.4" customHeight="1" x14ac:dyDescent="0.3">
      <c r="A921" s="383"/>
      <c r="B921" s="384"/>
      <c r="C921" s="395"/>
      <c r="D921" s="434"/>
      <c r="E921" s="435"/>
      <c r="F921" s="433"/>
    </row>
    <row r="922" spans="1:6" ht="14.4" customHeight="1" x14ac:dyDescent="0.3">
      <c r="A922" s="383"/>
      <c r="B922" s="384"/>
      <c r="C922" s="395"/>
      <c r="D922" s="434"/>
      <c r="E922" s="435"/>
      <c r="F922" s="433"/>
    </row>
    <row r="923" spans="1:6" ht="14.4" customHeight="1" x14ac:dyDescent="0.3">
      <c r="A923" s="383"/>
      <c r="B923" s="384"/>
      <c r="C923" s="395"/>
      <c r="D923" s="434"/>
      <c r="E923" s="435"/>
      <c r="F923" s="433"/>
    </row>
    <row r="924" spans="1:6" ht="14.4" customHeight="1" x14ac:dyDescent="0.3">
      <c r="A924" s="383"/>
      <c r="B924" s="384"/>
      <c r="C924" s="395"/>
      <c r="D924" s="434"/>
      <c r="E924" s="435"/>
      <c r="F924" s="433"/>
    </row>
    <row r="925" spans="1:6" ht="14.4" customHeight="1" x14ac:dyDescent="0.3">
      <c r="A925" s="383"/>
      <c r="B925" s="384"/>
      <c r="C925" s="395"/>
      <c r="D925" s="434"/>
      <c r="E925" s="435"/>
      <c r="F925" s="433"/>
    </row>
    <row r="926" spans="1:6" ht="14.4" customHeight="1" x14ac:dyDescent="0.3">
      <c r="A926" s="383"/>
      <c r="B926" s="384"/>
      <c r="C926" s="395"/>
      <c r="D926" s="434"/>
      <c r="E926" s="435"/>
      <c r="F926" s="433"/>
    </row>
    <row r="927" spans="1:6" ht="14.4" customHeight="1" x14ac:dyDescent="0.3">
      <c r="A927" s="383"/>
      <c r="B927" s="384"/>
      <c r="C927" s="395"/>
      <c r="D927" s="434"/>
      <c r="E927" s="435"/>
      <c r="F927" s="433"/>
    </row>
    <row r="928" spans="1:6" ht="14.4" customHeight="1" x14ac:dyDescent="0.3">
      <c r="A928" s="383"/>
      <c r="B928" s="384"/>
      <c r="C928" s="395"/>
      <c r="D928" s="434"/>
      <c r="E928" s="435"/>
      <c r="F928" s="433"/>
    </row>
    <row r="929" spans="1:6" ht="14.4" customHeight="1" x14ac:dyDescent="0.3">
      <c r="A929" s="383"/>
      <c r="B929" s="384"/>
      <c r="C929" s="395"/>
      <c r="D929" s="434"/>
      <c r="E929" s="435"/>
      <c r="F929" s="433"/>
    </row>
    <row r="930" spans="1:6" ht="14.4" customHeight="1" x14ac:dyDescent="0.3">
      <c r="A930" s="383"/>
      <c r="B930" s="384"/>
      <c r="C930" s="395"/>
      <c r="D930" s="434"/>
      <c r="E930" s="435"/>
      <c r="F930" s="433"/>
    </row>
    <row r="931" spans="1:6" ht="14.4" customHeight="1" x14ac:dyDescent="0.3">
      <c r="A931" s="383"/>
      <c r="B931" s="384"/>
      <c r="C931" s="395"/>
      <c r="D931" s="434"/>
      <c r="E931" s="435"/>
      <c r="F931" s="433"/>
    </row>
    <row r="932" spans="1:6" ht="14.4" customHeight="1" x14ac:dyDescent="0.3">
      <c r="A932" s="383"/>
      <c r="B932" s="384"/>
      <c r="C932" s="395"/>
      <c r="D932" s="434"/>
      <c r="E932" s="435"/>
      <c r="F932" s="433"/>
    </row>
    <row r="933" spans="1:6" ht="14.4" customHeight="1" x14ac:dyDescent="0.3">
      <c r="A933" s="383"/>
      <c r="B933" s="384"/>
      <c r="C933" s="395"/>
      <c r="D933" s="434"/>
      <c r="E933" s="435"/>
      <c r="F933" s="433"/>
    </row>
    <row r="934" spans="1:6" ht="14.4" customHeight="1" x14ac:dyDescent="0.3">
      <c r="A934" s="383"/>
      <c r="B934" s="384"/>
      <c r="C934" s="395"/>
      <c r="D934" s="434"/>
      <c r="E934" s="435"/>
      <c r="F934" s="433"/>
    </row>
    <row r="935" spans="1:6" ht="14.4" customHeight="1" x14ac:dyDescent="0.3">
      <c r="A935" s="383"/>
      <c r="B935" s="384"/>
      <c r="C935" s="395"/>
      <c r="D935" s="434"/>
      <c r="E935" s="435"/>
      <c r="F935" s="433"/>
    </row>
    <row r="936" spans="1:6" ht="14.4" customHeight="1" x14ac:dyDescent="0.3">
      <c r="A936" s="383"/>
      <c r="B936" s="384"/>
      <c r="C936" s="395"/>
      <c r="D936" s="434"/>
      <c r="E936" s="435"/>
      <c r="F936" s="433"/>
    </row>
    <row r="937" spans="1:6" ht="14.4" customHeight="1" x14ac:dyDescent="0.3">
      <c r="A937" s="383"/>
      <c r="B937" s="384"/>
      <c r="C937" s="395"/>
      <c r="D937" s="434"/>
      <c r="E937" s="435"/>
      <c r="F937" s="433"/>
    </row>
    <row r="938" spans="1:6" ht="14.4" customHeight="1" x14ac:dyDescent="0.3">
      <c r="A938" s="383"/>
      <c r="B938" s="384"/>
      <c r="C938" s="395"/>
      <c r="D938" s="434"/>
      <c r="E938" s="435"/>
      <c r="F938" s="433"/>
    </row>
    <row r="939" spans="1:6" ht="14.4" customHeight="1" x14ac:dyDescent="0.3">
      <c r="A939" s="383"/>
      <c r="B939" s="384"/>
      <c r="C939" s="395"/>
      <c r="D939" s="434"/>
      <c r="E939" s="435"/>
      <c r="F939" s="433"/>
    </row>
    <row r="940" spans="1:6" ht="14.4" customHeight="1" x14ac:dyDescent="0.3">
      <c r="A940" s="383"/>
      <c r="B940" s="384"/>
      <c r="C940" s="395"/>
      <c r="D940" s="434"/>
      <c r="E940" s="435"/>
      <c r="F940" s="433"/>
    </row>
    <row r="941" spans="1:6" ht="14.4" customHeight="1" x14ac:dyDescent="0.3">
      <c r="A941" s="383"/>
      <c r="B941" s="384"/>
      <c r="C941" s="395"/>
      <c r="D941" s="434"/>
      <c r="E941" s="435"/>
      <c r="F941" s="433"/>
    </row>
    <row r="942" spans="1:6" ht="14.4" customHeight="1" x14ac:dyDescent="0.3">
      <c r="A942" s="383"/>
      <c r="B942" s="384"/>
      <c r="C942" s="395"/>
      <c r="D942" s="434"/>
      <c r="E942" s="435"/>
      <c r="F942" s="433"/>
    </row>
    <row r="943" spans="1:6" ht="14.4" customHeight="1" x14ac:dyDescent="0.3">
      <c r="A943" s="383"/>
      <c r="B943" s="384"/>
      <c r="C943" s="395"/>
      <c r="D943" s="434"/>
      <c r="E943" s="435"/>
      <c r="F943" s="433"/>
    </row>
    <row r="944" spans="1:6" ht="14.4" customHeight="1" x14ac:dyDescent="0.3">
      <c r="A944" s="383"/>
      <c r="B944" s="384"/>
      <c r="C944" s="395"/>
      <c r="D944" s="434"/>
      <c r="E944" s="435"/>
      <c r="F944" s="433"/>
    </row>
    <row r="945" spans="1:6" ht="14.4" customHeight="1" x14ac:dyDescent="0.3">
      <c r="A945" s="383"/>
      <c r="B945" s="384"/>
      <c r="C945" s="395"/>
      <c r="D945" s="434"/>
      <c r="E945" s="435"/>
      <c r="F945" s="433"/>
    </row>
    <row r="946" spans="1:6" ht="14.4" customHeight="1" x14ac:dyDescent="0.3">
      <c r="A946" s="383"/>
      <c r="B946" s="384"/>
      <c r="C946" s="395"/>
      <c r="D946" s="434"/>
      <c r="E946" s="435"/>
      <c r="F946" s="433"/>
    </row>
    <row r="947" spans="1:6" ht="14.4" customHeight="1" x14ac:dyDescent="0.3">
      <c r="A947" s="383"/>
      <c r="B947" s="384"/>
      <c r="C947" s="395"/>
      <c r="D947" s="434"/>
      <c r="E947" s="435"/>
      <c r="F947" s="433"/>
    </row>
    <row r="948" spans="1:6" ht="14.4" customHeight="1" x14ac:dyDescent="0.3">
      <c r="A948" s="383"/>
      <c r="B948" s="384"/>
      <c r="C948" s="395"/>
      <c r="D948" s="434"/>
      <c r="E948" s="435"/>
      <c r="F948" s="433"/>
    </row>
    <row r="949" spans="1:6" ht="14.4" customHeight="1" x14ac:dyDescent="0.3">
      <c r="A949" s="383"/>
      <c r="B949" s="384"/>
      <c r="C949" s="395"/>
      <c r="D949" s="434"/>
      <c r="E949" s="435"/>
      <c r="F949" s="433"/>
    </row>
    <row r="950" spans="1:6" ht="14.4" customHeight="1" x14ac:dyDescent="0.3">
      <c r="A950" s="383"/>
      <c r="B950" s="384"/>
      <c r="C950" s="395"/>
      <c r="D950" s="434"/>
      <c r="E950" s="435"/>
      <c r="F950" s="433"/>
    </row>
    <row r="951" spans="1:6" ht="14.4" customHeight="1" x14ac:dyDescent="0.3">
      <c r="A951" s="383"/>
      <c r="B951" s="384"/>
      <c r="C951" s="395"/>
      <c r="D951" s="434"/>
      <c r="E951" s="435"/>
      <c r="F951" s="433"/>
    </row>
    <row r="952" spans="1:6" ht="14.4" customHeight="1" x14ac:dyDescent="0.3">
      <c r="A952" s="383"/>
      <c r="B952" s="384"/>
      <c r="C952" s="395"/>
      <c r="D952" s="434"/>
      <c r="E952" s="435"/>
      <c r="F952" s="433"/>
    </row>
    <row r="953" spans="1:6" ht="14.4" customHeight="1" x14ac:dyDescent="0.3">
      <c r="A953" s="383"/>
      <c r="B953" s="384"/>
      <c r="C953" s="395"/>
      <c r="D953" s="434"/>
      <c r="E953" s="435"/>
      <c r="F953" s="433"/>
    </row>
    <row r="954" spans="1:6" ht="14.4" customHeight="1" x14ac:dyDescent="0.3">
      <c r="A954" s="383"/>
      <c r="B954" s="384"/>
      <c r="C954" s="395"/>
      <c r="D954" s="434"/>
      <c r="E954" s="435"/>
      <c r="F954" s="433"/>
    </row>
    <row r="955" spans="1:6" ht="14.4" customHeight="1" x14ac:dyDescent="0.3">
      <c r="A955" s="383"/>
      <c r="B955" s="384"/>
      <c r="C955" s="395"/>
      <c r="D955" s="434"/>
      <c r="E955" s="435"/>
      <c r="F955" s="433"/>
    </row>
    <row r="956" spans="1:6" ht="14.4" customHeight="1" x14ac:dyDescent="0.3">
      <c r="A956" s="383"/>
      <c r="B956" s="384"/>
      <c r="C956" s="395"/>
      <c r="D956" s="434"/>
      <c r="E956" s="435"/>
      <c r="F956" s="433"/>
    </row>
    <row r="957" spans="1:6" ht="14.4" customHeight="1" x14ac:dyDescent="0.3">
      <c r="A957" s="383"/>
      <c r="B957" s="384"/>
      <c r="C957" s="395"/>
      <c r="D957" s="434"/>
      <c r="E957" s="435"/>
      <c r="F957" s="433"/>
    </row>
    <row r="958" spans="1:6" ht="14.4" customHeight="1" x14ac:dyDescent="0.3">
      <c r="A958" s="383"/>
      <c r="B958" s="384"/>
      <c r="C958" s="395"/>
      <c r="D958" s="434"/>
      <c r="E958" s="435"/>
      <c r="F958" s="433"/>
    </row>
    <row r="959" spans="1:6" ht="14.4" customHeight="1" x14ac:dyDescent="0.3">
      <c r="A959" s="383"/>
      <c r="B959" s="384"/>
      <c r="C959" s="395"/>
      <c r="D959" s="434"/>
      <c r="E959" s="435"/>
      <c r="F959" s="433"/>
    </row>
    <row r="960" spans="1:6" ht="14.4" customHeight="1" x14ac:dyDescent="0.3">
      <c r="A960" s="383"/>
      <c r="B960" s="384"/>
      <c r="C960" s="395"/>
      <c r="D960" s="434"/>
      <c r="E960" s="435"/>
      <c r="F960" s="433"/>
    </row>
    <row r="961" spans="1:6" ht="14.4" customHeight="1" x14ac:dyDescent="0.3">
      <c r="A961" s="383"/>
      <c r="B961" s="384"/>
      <c r="C961" s="395"/>
      <c r="D961" s="434"/>
      <c r="E961" s="435"/>
      <c r="F961" s="433"/>
    </row>
    <row r="962" spans="1:6" ht="14.4" customHeight="1" x14ac:dyDescent="0.3">
      <c r="A962" s="383"/>
      <c r="B962" s="384"/>
      <c r="C962" s="395"/>
      <c r="D962" s="434"/>
      <c r="E962" s="435"/>
      <c r="F962" s="433"/>
    </row>
    <row r="963" spans="1:6" ht="14.4" customHeight="1" x14ac:dyDescent="0.3">
      <c r="A963" s="383"/>
      <c r="B963" s="384"/>
      <c r="C963" s="395"/>
      <c r="D963" s="434"/>
      <c r="E963" s="435"/>
      <c r="F963" s="433"/>
    </row>
    <row r="964" spans="1:6" ht="14.4" customHeight="1" x14ac:dyDescent="0.3">
      <c r="A964" s="383"/>
      <c r="B964" s="384"/>
      <c r="C964" s="395"/>
      <c r="D964" s="434"/>
      <c r="E964" s="435"/>
      <c r="F964" s="433"/>
    </row>
    <row r="965" spans="1:6" ht="14.4" customHeight="1" x14ac:dyDescent="0.3">
      <c r="A965" s="383"/>
      <c r="B965" s="384"/>
      <c r="C965" s="395"/>
      <c r="D965" s="434"/>
      <c r="E965" s="435"/>
      <c r="F965" s="433"/>
    </row>
    <row r="966" spans="1:6" ht="14.4" customHeight="1" x14ac:dyDescent="0.3">
      <c r="A966" s="383"/>
      <c r="B966" s="384"/>
      <c r="C966" s="395"/>
      <c r="D966" s="434"/>
      <c r="E966" s="435"/>
      <c r="F966" s="433"/>
    </row>
    <row r="967" spans="1:6" ht="14.4" customHeight="1" x14ac:dyDescent="0.3">
      <c r="A967" s="383"/>
      <c r="B967" s="384"/>
      <c r="C967" s="395"/>
      <c r="D967" s="434"/>
      <c r="E967" s="435"/>
      <c r="F967" s="433"/>
    </row>
    <row r="968" spans="1:6" ht="14.4" customHeight="1" x14ac:dyDescent="0.3">
      <c r="A968" s="383"/>
      <c r="B968" s="384"/>
      <c r="C968" s="395"/>
      <c r="D968" s="434"/>
      <c r="E968" s="435"/>
      <c r="F968" s="433"/>
    </row>
    <row r="969" spans="1:6" ht="14.4" customHeight="1" x14ac:dyDescent="0.3">
      <c r="A969" s="383"/>
      <c r="B969" s="384"/>
      <c r="C969" s="395"/>
      <c r="D969" s="434"/>
      <c r="E969" s="435"/>
      <c r="F969" s="433"/>
    </row>
    <row r="970" spans="1:6" ht="14.4" customHeight="1" x14ac:dyDescent="0.3">
      <c r="A970" s="383"/>
      <c r="B970" s="384"/>
      <c r="C970" s="395"/>
      <c r="D970" s="434"/>
      <c r="E970" s="435"/>
      <c r="F970" s="433"/>
    </row>
    <row r="971" spans="1:6" ht="14.4" customHeight="1" x14ac:dyDescent="0.3">
      <c r="A971" s="383"/>
      <c r="B971" s="384"/>
      <c r="C971" s="395"/>
      <c r="D971" s="434"/>
      <c r="E971" s="435"/>
      <c r="F971" s="433"/>
    </row>
    <row r="972" spans="1:6" ht="14.4" customHeight="1" x14ac:dyDescent="0.3">
      <c r="A972" s="383"/>
      <c r="B972" s="384"/>
      <c r="C972" s="395"/>
      <c r="D972" s="434"/>
      <c r="E972" s="435"/>
      <c r="F972" s="433"/>
    </row>
    <row r="973" spans="1:6" ht="14.4" customHeight="1" x14ac:dyDescent="0.3">
      <c r="A973" s="383"/>
      <c r="B973" s="384"/>
      <c r="C973" s="395"/>
      <c r="D973" s="434"/>
      <c r="E973" s="435"/>
      <c r="F973" s="433"/>
    </row>
    <row r="974" spans="1:6" ht="14.4" customHeight="1" x14ac:dyDescent="0.3">
      <c r="A974" s="383"/>
      <c r="B974" s="384"/>
      <c r="C974" s="395"/>
      <c r="D974" s="434"/>
      <c r="E974" s="435"/>
      <c r="F974" s="433"/>
    </row>
    <row r="975" spans="1:6" ht="14.4" customHeight="1" x14ac:dyDescent="0.3">
      <c r="A975" s="383"/>
      <c r="B975" s="384"/>
      <c r="C975" s="395"/>
      <c r="D975" s="434"/>
      <c r="E975" s="435"/>
      <c r="F975" s="433"/>
    </row>
    <row r="976" spans="1:6" ht="14.4" customHeight="1" x14ac:dyDescent="0.3">
      <c r="A976" s="383"/>
      <c r="B976" s="384"/>
      <c r="C976" s="395"/>
      <c r="D976" s="434"/>
      <c r="E976" s="435"/>
      <c r="F976" s="433"/>
    </row>
    <row r="977" spans="1:6" ht="14.4" customHeight="1" x14ac:dyDescent="0.3">
      <c r="A977" s="383"/>
      <c r="B977" s="384"/>
      <c r="C977" s="395"/>
      <c r="D977" s="434"/>
      <c r="E977" s="435"/>
      <c r="F977" s="433"/>
    </row>
    <row r="978" spans="1:6" ht="14.4" customHeight="1" x14ac:dyDescent="0.3">
      <c r="A978" s="383"/>
      <c r="B978" s="384"/>
      <c r="C978" s="395"/>
      <c r="D978" s="434"/>
      <c r="E978" s="435"/>
      <c r="F978" s="433"/>
    </row>
    <row r="979" spans="1:6" ht="14.4" customHeight="1" x14ac:dyDescent="0.3">
      <c r="A979" s="383"/>
      <c r="B979" s="384"/>
      <c r="C979" s="395"/>
      <c r="D979" s="434"/>
      <c r="E979" s="435"/>
      <c r="F979" s="433"/>
    </row>
    <row r="980" spans="1:6" ht="14.4" customHeight="1" x14ac:dyDescent="0.3">
      <c r="A980" s="383"/>
      <c r="B980" s="384"/>
      <c r="C980" s="395"/>
      <c r="D980" s="434"/>
      <c r="E980" s="435"/>
      <c r="F980" s="433"/>
    </row>
    <row r="981" spans="1:6" ht="14.4" customHeight="1" x14ac:dyDescent="0.3">
      <c r="A981" s="383"/>
      <c r="B981" s="384"/>
      <c r="C981" s="395"/>
      <c r="D981" s="434"/>
      <c r="E981" s="435"/>
      <c r="F981" s="433"/>
    </row>
    <row r="982" spans="1:6" ht="14.4" customHeight="1" x14ac:dyDescent="0.3">
      <c r="A982" s="383"/>
      <c r="B982" s="384"/>
      <c r="C982" s="395"/>
      <c r="D982" s="434"/>
      <c r="E982" s="435"/>
      <c r="F982" s="433"/>
    </row>
    <row r="983" spans="1:6" ht="14.4" customHeight="1" x14ac:dyDescent="0.3">
      <c r="A983" s="383"/>
      <c r="B983" s="384"/>
      <c r="C983" s="395"/>
      <c r="D983" s="434"/>
      <c r="E983" s="435"/>
      <c r="F983" s="433"/>
    </row>
    <row r="984" spans="1:6" ht="14.4" customHeight="1" x14ac:dyDescent="0.3">
      <c r="A984" s="383"/>
      <c r="B984" s="384"/>
      <c r="C984" s="395"/>
      <c r="D984" s="434"/>
      <c r="E984" s="435"/>
      <c r="F984" s="433"/>
    </row>
    <row r="985" spans="1:6" ht="14.4" customHeight="1" thickBot="1" x14ac:dyDescent="0.35">
      <c r="A985" s="383"/>
      <c r="B985" s="384"/>
      <c r="C985" s="395"/>
      <c r="D985" s="434"/>
      <c r="E985" s="435"/>
      <c r="F985" s="433"/>
    </row>
    <row r="986" spans="1:6" ht="25.05" customHeight="1" thickBot="1" x14ac:dyDescent="0.35">
      <c r="A986" s="448" t="s">
        <v>4117</v>
      </c>
      <c r="B986" s="511" t="s">
        <v>4116</v>
      </c>
      <c r="C986" s="489"/>
      <c r="D986" s="489"/>
      <c r="E986" s="494"/>
      <c r="F986" s="495">
        <f>SUM(F883:F909)</f>
        <v>0</v>
      </c>
    </row>
    <row r="987" spans="1:6" ht="15" customHeight="1" x14ac:dyDescent="0.3">
      <c r="A987" s="756" t="str">
        <f>A768</f>
        <v>CONTRACT SANRAL: NRA 2024/1323</v>
      </c>
      <c r="B987" s="757"/>
      <c r="C987" s="462"/>
      <c r="D987" s="462"/>
      <c r="E987" s="467"/>
      <c r="F987" s="473"/>
    </row>
    <row r="988" spans="1:6" ht="15" customHeight="1" thickBot="1" x14ac:dyDescent="0.35">
      <c r="A988" s="754" t="str">
        <f>A769</f>
        <v>PANEL FOR ROUTINE ROAD MAINTENANCE WORKS ACROSS SOUTH AFRICA (WESTERN CAPE PROVINCE)</v>
      </c>
      <c r="B988" s="755"/>
      <c r="C988" s="463"/>
      <c r="D988" s="463"/>
      <c r="E988" s="468"/>
      <c r="F988" s="474"/>
    </row>
    <row r="989" spans="1:6" ht="25.05" customHeight="1" thickBot="1" x14ac:dyDescent="0.35">
      <c r="A989" s="565" t="s">
        <v>4111</v>
      </c>
      <c r="B989" s="451" t="s">
        <v>4035</v>
      </c>
      <c r="C989" s="451" t="s">
        <v>4112</v>
      </c>
      <c r="D989" s="451" t="s">
        <v>4113</v>
      </c>
      <c r="E989" s="451" t="s">
        <v>4114</v>
      </c>
      <c r="F989" s="487" t="s">
        <v>4036</v>
      </c>
    </row>
    <row r="990" spans="1:6" s="444" customFormat="1" ht="25.05" customHeight="1" x14ac:dyDescent="0.3">
      <c r="A990" s="758" t="s">
        <v>3892</v>
      </c>
      <c r="B990" s="759"/>
      <c r="C990" s="759"/>
      <c r="D990" s="759"/>
      <c r="E990" s="759"/>
      <c r="F990" s="760"/>
    </row>
    <row r="991" spans="1:6" ht="14.4" customHeight="1" x14ac:dyDescent="0.3">
      <c r="A991" s="374" t="s">
        <v>389</v>
      </c>
      <c r="B991" s="345" t="s">
        <v>3745</v>
      </c>
      <c r="C991" s="375"/>
      <c r="D991" s="376"/>
      <c r="E991" s="377"/>
      <c r="F991" s="378"/>
    </row>
    <row r="992" spans="1:6" ht="14.4" customHeight="1" x14ac:dyDescent="0.3">
      <c r="A992" s="372" t="s">
        <v>391</v>
      </c>
      <c r="B992" s="201" t="s">
        <v>3746</v>
      </c>
      <c r="C992" s="379"/>
      <c r="D992" s="391"/>
      <c r="E992" s="392"/>
      <c r="F992" s="397"/>
    </row>
    <row r="993" spans="1:6" ht="14.4" customHeight="1" x14ac:dyDescent="0.3">
      <c r="A993" s="372" t="s">
        <v>393</v>
      </c>
      <c r="B993" s="201" t="s">
        <v>3747</v>
      </c>
      <c r="C993" s="379" t="s">
        <v>363</v>
      </c>
      <c r="D993" s="420">
        <v>10000</v>
      </c>
      <c r="E993" s="856"/>
      <c r="F993" s="419" t="str">
        <f>IF((D993*E993)&gt;0,(D993*E993),"")</f>
        <v/>
      </c>
    </row>
    <row r="994" spans="1:6" ht="14.4" customHeight="1" x14ac:dyDescent="0.3">
      <c r="A994" s="372" t="s">
        <v>397</v>
      </c>
      <c r="B994" s="201" t="s">
        <v>3748</v>
      </c>
      <c r="C994" s="379"/>
      <c r="D994" s="420"/>
      <c r="E994" s="418"/>
      <c r="F994" s="419" t="str">
        <f t="shared" ref="F994:F1011" si="11">IF((D994*E994)&gt;0,(D994*E994),"")</f>
        <v/>
      </c>
    </row>
    <row r="995" spans="1:6" ht="14.4" customHeight="1" x14ac:dyDescent="0.3">
      <c r="A995" s="372" t="s">
        <v>3749</v>
      </c>
      <c r="B995" s="201" t="s">
        <v>3747</v>
      </c>
      <c r="C995" s="379" t="s">
        <v>181</v>
      </c>
      <c r="D995" s="420">
        <v>250</v>
      </c>
      <c r="E995" s="856"/>
      <c r="F995" s="419" t="str">
        <f t="shared" si="11"/>
        <v/>
      </c>
    </row>
    <row r="996" spans="1:6" ht="14.4" customHeight="1" x14ac:dyDescent="0.3">
      <c r="A996" s="372" t="s">
        <v>399</v>
      </c>
      <c r="B996" s="201" t="s">
        <v>3750</v>
      </c>
      <c r="C996" s="379" t="s">
        <v>300</v>
      </c>
      <c r="D996" s="420">
        <v>150</v>
      </c>
      <c r="E996" s="856"/>
      <c r="F996" s="419" t="str">
        <f t="shared" si="11"/>
        <v/>
      </c>
    </row>
    <row r="997" spans="1:6" ht="14.4" customHeight="1" x14ac:dyDescent="0.3">
      <c r="A997" s="372" t="s">
        <v>401</v>
      </c>
      <c r="B997" s="201" t="s">
        <v>3751</v>
      </c>
      <c r="C997" s="379" t="s">
        <v>363</v>
      </c>
      <c r="D997" s="420">
        <v>3000</v>
      </c>
      <c r="E997" s="856"/>
      <c r="F997" s="419" t="str">
        <f t="shared" si="11"/>
        <v/>
      </c>
    </row>
    <row r="998" spans="1:6" ht="14.4" customHeight="1" x14ac:dyDescent="0.3">
      <c r="A998" s="372" t="s">
        <v>3753</v>
      </c>
      <c r="B998" s="201" t="s">
        <v>3756</v>
      </c>
      <c r="C998" s="379"/>
      <c r="D998" s="420"/>
      <c r="E998" s="418"/>
      <c r="F998" s="419" t="str">
        <f t="shared" si="11"/>
        <v/>
      </c>
    </row>
    <row r="999" spans="1:6" ht="14.4" customHeight="1" x14ac:dyDescent="0.3">
      <c r="A999" s="372" t="s">
        <v>3752</v>
      </c>
      <c r="B999" s="201" t="s">
        <v>3757</v>
      </c>
      <c r="C999" s="379" t="s">
        <v>363</v>
      </c>
      <c r="D999" s="420">
        <v>10000</v>
      </c>
      <c r="E999" s="856"/>
      <c r="F999" s="419" t="str">
        <f t="shared" si="11"/>
        <v/>
      </c>
    </row>
    <row r="1000" spans="1:6" ht="14.4" customHeight="1" x14ac:dyDescent="0.3">
      <c r="A1000" s="372" t="s">
        <v>3754</v>
      </c>
      <c r="B1000" s="201" t="s">
        <v>3758</v>
      </c>
      <c r="C1000" s="379" t="s">
        <v>363</v>
      </c>
      <c r="D1000" s="420">
        <v>500</v>
      </c>
      <c r="E1000" s="856"/>
      <c r="F1000" s="419" t="str">
        <f t="shared" si="11"/>
        <v/>
      </c>
    </row>
    <row r="1001" spans="1:6" ht="14.4" customHeight="1" x14ac:dyDescent="0.3">
      <c r="A1001" s="372" t="s">
        <v>3755</v>
      </c>
      <c r="B1001" s="201" t="s">
        <v>3759</v>
      </c>
      <c r="C1001" s="379" t="s">
        <v>363</v>
      </c>
      <c r="D1001" s="420">
        <v>100</v>
      </c>
      <c r="E1001" s="856"/>
      <c r="F1001" s="419" t="str">
        <f t="shared" si="11"/>
        <v/>
      </c>
    </row>
    <row r="1002" spans="1:6" ht="14.4" customHeight="1" x14ac:dyDescent="0.3">
      <c r="A1002" s="372" t="s">
        <v>3760</v>
      </c>
      <c r="B1002" s="201" t="s">
        <v>3763</v>
      </c>
      <c r="C1002" s="379" t="s">
        <v>363</v>
      </c>
      <c r="D1002" s="420">
        <v>100</v>
      </c>
      <c r="E1002" s="856"/>
      <c r="F1002" s="419" t="str">
        <f t="shared" si="11"/>
        <v/>
      </c>
    </row>
    <row r="1003" spans="1:6" ht="14.4" customHeight="1" x14ac:dyDescent="0.3">
      <c r="A1003" s="372" t="s">
        <v>3761</v>
      </c>
      <c r="B1003" s="201" t="s">
        <v>3764</v>
      </c>
      <c r="C1003" s="379" t="s">
        <v>363</v>
      </c>
      <c r="D1003" s="420">
        <v>100</v>
      </c>
      <c r="E1003" s="856"/>
      <c r="F1003" s="419" t="str">
        <f t="shared" si="11"/>
        <v/>
      </c>
    </row>
    <row r="1004" spans="1:6" ht="14.4" customHeight="1" x14ac:dyDescent="0.3">
      <c r="A1004" s="372" t="s">
        <v>3762</v>
      </c>
      <c r="B1004" s="201" t="s">
        <v>3765</v>
      </c>
      <c r="C1004" s="379" t="s">
        <v>363</v>
      </c>
      <c r="D1004" s="420">
        <v>300</v>
      </c>
      <c r="E1004" s="856"/>
      <c r="F1004" s="419" t="str">
        <f t="shared" si="11"/>
        <v/>
      </c>
    </row>
    <row r="1005" spans="1:6" ht="14.4" customHeight="1" x14ac:dyDescent="0.3">
      <c r="A1005" s="372" t="s">
        <v>403</v>
      </c>
      <c r="B1005" s="235" t="s">
        <v>3766</v>
      </c>
      <c r="C1005" s="379"/>
      <c r="D1005" s="420"/>
      <c r="E1005" s="418"/>
      <c r="F1005" s="419" t="str">
        <f t="shared" si="11"/>
        <v/>
      </c>
    </row>
    <row r="1006" spans="1:6" ht="14.4" customHeight="1" x14ac:dyDescent="0.3">
      <c r="A1006" s="372" t="s">
        <v>405</v>
      </c>
      <c r="B1006" s="201" t="s">
        <v>3767</v>
      </c>
      <c r="C1006" s="379"/>
      <c r="D1006" s="420"/>
      <c r="E1006" s="418"/>
      <c r="F1006" s="419" t="str">
        <f t="shared" si="11"/>
        <v/>
      </c>
    </row>
    <row r="1007" spans="1:6" ht="14.4" customHeight="1" x14ac:dyDescent="0.3">
      <c r="A1007" s="372" t="s">
        <v>406</v>
      </c>
      <c r="B1007" s="201" t="s">
        <v>3768</v>
      </c>
      <c r="C1007" s="379" t="s">
        <v>363</v>
      </c>
      <c r="D1007" s="420">
        <v>500</v>
      </c>
      <c r="E1007" s="856"/>
      <c r="F1007" s="419" t="str">
        <f t="shared" si="11"/>
        <v/>
      </c>
    </row>
    <row r="1008" spans="1:6" ht="14.4" customHeight="1" x14ac:dyDescent="0.3">
      <c r="A1008" s="372" t="s">
        <v>407</v>
      </c>
      <c r="B1008" s="201" t="s">
        <v>3769</v>
      </c>
      <c r="C1008" s="379" t="s">
        <v>363</v>
      </c>
      <c r="D1008" s="420">
        <v>300</v>
      </c>
      <c r="E1008" s="856"/>
      <c r="F1008" s="419" t="str">
        <f t="shared" si="11"/>
        <v/>
      </c>
    </row>
    <row r="1009" spans="1:6" ht="14.4" customHeight="1" x14ac:dyDescent="0.3">
      <c r="A1009" s="372" t="s">
        <v>409</v>
      </c>
      <c r="B1009" s="201" t="s">
        <v>3770</v>
      </c>
      <c r="C1009" s="379"/>
      <c r="D1009" s="420"/>
      <c r="E1009" s="418"/>
      <c r="F1009" s="419" t="str">
        <f t="shared" si="11"/>
        <v/>
      </c>
    </row>
    <row r="1010" spans="1:6" ht="14.4" customHeight="1" x14ac:dyDescent="0.3">
      <c r="A1010" s="372" t="s">
        <v>3771</v>
      </c>
      <c r="B1010" s="201" t="s">
        <v>3768</v>
      </c>
      <c r="C1010" s="379" t="s">
        <v>181</v>
      </c>
      <c r="D1010" s="420">
        <v>1000</v>
      </c>
      <c r="E1010" s="856"/>
      <c r="F1010" s="419" t="str">
        <f t="shared" si="11"/>
        <v/>
      </c>
    </row>
    <row r="1011" spans="1:6" ht="14.4" customHeight="1" x14ac:dyDescent="0.3">
      <c r="A1011" s="372" t="s">
        <v>3772</v>
      </c>
      <c r="B1011" s="201" t="s">
        <v>3769</v>
      </c>
      <c r="C1011" s="379" t="s">
        <v>181</v>
      </c>
      <c r="D1011" s="420">
        <v>1000</v>
      </c>
      <c r="E1011" s="856"/>
      <c r="F1011" s="419" t="str">
        <f t="shared" si="11"/>
        <v/>
      </c>
    </row>
    <row r="1012" spans="1:6" ht="14.4" customHeight="1" x14ac:dyDescent="0.3">
      <c r="A1012" s="383"/>
      <c r="B1012" s="202"/>
      <c r="C1012" s="386"/>
      <c r="D1012" s="434"/>
      <c r="E1012" s="435"/>
      <c r="F1012" s="433"/>
    </row>
    <row r="1013" spans="1:6" ht="14.4" customHeight="1" x14ac:dyDescent="0.3">
      <c r="A1013" s="383"/>
      <c r="B1013" s="202"/>
      <c r="C1013" s="386"/>
      <c r="D1013" s="434"/>
      <c r="E1013" s="435"/>
      <c r="F1013" s="433"/>
    </row>
    <row r="1014" spans="1:6" ht="14.4" customHeight="1" x14ac:dyDescent="0.3">
      <c r="A1014" s="383"/>
      <c r="B1014" s="202"/>
      <c r="C1014" s="386"/>
      <c r="D1014" s="434"/>
      <c r="E1014" s="435"/>
      <c r="F1014" s="433"/>
    </row>
    <row r="1015" spans="1:6" ht="14.4" customHeight="1" x14ac:dyDescent="0.3">
      <c r="A1015" s="383"/>
      <c r="B1015" s="202"/>
      <c r="C1015" s="386"/>
      <c r="D1015" s="434"/>
      <c r="E1015" s="435"/>
      <c r="F1015" s="433"/>
    </row>
    <row r="1016" spans="1:6" ht="14.4" customHeight="1" x14ac:dyDescent="0.3">
      <c r="A1016" s="383"/>
      <c r="B1016" s="202"/>
      <c r="C1016" s="386"/>
      <c r="D1016" s="434"/>
      <c r="E1016" s="435"/>
      <c r="F1016" s="433"/>
    </row>
    <row r="1017" spans="1:6" ht="14.4" customHeight="1" x14ac:dyDescent="0.3">
      <c r="A1017" s="383"/>
      <c r="B1017" s="202"/>
      <c r="C1017" s="386"/>
      <c r="D1017" s="434"/>
      <c r="E1017" s="435"/>
      <c r="F1017" s="433"/>
    </row>
    <row r="1018" spans="1:6" ht="14.4" customHeight="1" x14ac:dyDescent="0.3">
      <c r="A1018" s="383"/>
      <c r="B1018" s="202"/>
      <c r="C1018" s="386"/>
      <c r="D1018" s="434"/>
      <c r="E1018" s="435"/>
      <c r="F1018" s="433"/>
    </row>
    <row r="1019" spans="1:6" ht="14.4" customHeight="1" x14ac:dyDescent="0.3">
      <c r="A1019" s="383"/>
      <c r="B1019" s="202"/>
      <c r="C1019" s="386"/>
      <c r="D1019" s="434"/>
      <c r="E1019" s="435"/>
      <c r="F1019" s="433"/>
    </row>
    <row r="1020" spans="1:6" ht="14.4" customHeight="1" x14ac:dyDescent="0.3">
      <c r="A1020" s="383"/>
      <c r="B1020" s="202"/>
      <c r="C1020" s="386"/>
      <c r="D1020" s="434"/>
      <c r="E1020" s="435"/>
      <c r="F1020" s="433"/>
    </row>
    <row r="1021" spans="1:6" ht="14.4" customHeight="1" x14ac:dyDescent="0.3">
      <c r="A1021" s="383"/>
      <c r="B1021" s="202"/>
      <c r="C1021" s="386"/>
      <c r="D1021" s="434"/>
      <c r="E1021" s="435"/>
      <c r="F1021" s="433"/>
    </row>
    <row r="1022" spans="1:6" ht="14.4" customHeight="1" x14ac:dyDescent="0.3">
      <c r="A1022" s="383"/>
      <c r="B1022" s="202"/>
      <c r="C1022" s="386"/>
      <c r="D1022" s="434"/>
      <c r="E1022" s="435"/>
      <c r="F1022" s="433"/>
    </row>
    <row r="1023" spans="1:6" ht="14.4" customHeight="1" x14ac:dyDescent="0.3">
      <c r="A1023" s="383"/>
      <c r="B1023" s="202"/>
      <c r="C1023" s="386"/>
      <c r="D1023" s="434"/>
      <c r="E1023" s="435"/>
      <c r="F1023" s="433"/>
    </row>
    <row r="1024" spans="1:6" ht="14.4" customHeight="1" x14ac:dyDescent="0.3">
      <c r="A1024" s="383"/>
      <c r="B1024" s="202"/>
      <c r="C1024" s="386"/>
      <c r="D1024" s="434"/>
      <c r="E1024" s="435"/>
      <c r="F1024" s="433"/>
    </row>
    <row r="1025" spans="1:6" ht="14.4" customHeight="1" x14ac:dyDescent="0.3">
      <c r="A1025" s="383"/>
      <c r="B1025" s="202"/>
      <c r="C1025" s="386"/>
      <c r="D1025" s="434"/>
      <c r="E1025" s="435"/>
      <c r="F1025" s="433"/>
    </row>
    <row r="1026" spans="1:6" ht="14.4" customHeight="1" x14ac:dyDescent="0.3">
      <c r="A1026" s="383"/>
      <c r="B1026" s="202"/>
      <c r="C1026" s="386"/>
      <c r="D1026" s="434"/>
      <c r="E1026" s="435"/>
      <c r="F1026" s="433"/>
    </row>
    <row r="1027" spans="1:6" ht="14.4" customHeight="1" x14ac:dyDescent="0.3">
      <c r="A1027" s="383"/>
      <c r="B1027" s="202"/>
      <c r="C1027" s="386"/>
      <c r="D1027" s="434"/>
      <c r="E1027" s="435"/>
      <c r="F1027" s="433"/>
    </row>
    <row r="1028" spans="1:6" ht="14.4" customHeight="1" x14ac:dyDescent="0.3">
      <c r="A1028" s="383"/>
      <c r="B1028" s="202"/>
      <c r="C1028" s="386"/>
      <c r="D1028" s="434"/>
      <c r="E1028" s="435"/>
      <c r="F1028" s="433"/>
    </row>
    <row r="1029" spans="1:6" ht="14.4" customHeight="1" x14ac:dyDescent="0.3">
      <c r="A1029" s="383"/>
      <c r="B1029" s="202"/>
      <c r="C1029" s="386"/>
      <c r="D1029" s="434"/>
      <c r="E1029" s="435"/>
      <c r="F1029" s="433"/>
    </row>
    <row r="1030" spans="1:6" ht="14.4" customHeight="1" x14ac:dyDescent="0.3">
      <c r="A1030" s="383"/>
      <c r="B1030" s="202"/>
      <c r="C1030" s="386"/>
      <c r="D1030" s="434"/>
      <c r="E1030" s="435"/>
      <c r="F1030" s="433"/>
    </row>
    <row r="1031" spans="1:6" ht="14.4" customHeight="1" x14ac:dyDescent="0.3">
      <c r="A1031" s="383"/>
      <c r="B1031" s="202"/>
      <c r="C1031" s="386"/>
      <c r="D1031" s="434"/>
      <c r="E1031" s="435"/>
      <c r="F1031" s="433"/>
    </row>
    <row r="1032" spans="1:6" ht="14.4" customHeight="1" x14ac:dyDescent="0.3">
      <c r="A1032" s="383"/>
      <c r="B1032" s="202"/>
      <c r="C1032" s="386"/>
      <c r="D1032" s="434"/>
      <c r="E1032" s="435"/>
      <c r="F1032" s="433"/>
    </row>
    <row r="1033" spans="1:6" ht="14.4" customHeight="1" x14ac:dyDescent="0.3">
      <c r="A1033" s="383"/>
      <c r="B1033" s="202"/>
      <c r="C1033" s="386"/>
      <c r="D1033" s="434"/>
      <c r="E1033" s="435"/>
      <c r="F1033" s="433"/>
    </row>
    <row r="1034" spans="1:6" ht="14.4" customHeight="1" x14ac:dyDescent="0.3">
      <c r="A1034" s="383"/>
      <c r="B1034" s="202"/>
      <c r="C1034" s="386"/>
      <c r="D1034" s="434"/>
      <c r="E1034" s="435"/>
      <c r="F1034" s="433"/>
    </row>
    <row r="1035" spans="1:6" ht="14.4" customHeight="1" x14ac:dyDescent="0.3">
      <c r="A1035" s="383"/>
      <c r="B1035" s="202"/>
      <c r="C1035" s="386"/>
      <c r="D1035" s="434"/>
      <c r="E1035" s="435"/>
      <c r="F1035" s="433"/>
    </row>
    <row r="1036" spans="1:6" ht="14.4" customHeight="1" x14ac:dyDescent="0.3">
      <c r="A1036" s="383"/>
      <c r="B1036" s="202"/>
      <c r="C1036" s="386"/>
      <c r="D1036" s="434"/>
      <c r="E1036" s="435"/>
      <c r="F1036" s="433"/>
    </row>
    <row r="1037" spans="1:6" ht="14.4" customHeight="1" x14ac:dyDescent="0.3">
      <c r="A1037" s="383"/>
      <c r="B1037" s="202"/>
      <c r="C1037" s="386"/>
      <c r="D1037" s="434"/>
      <c r="E1037" s="435"/>
      <c r="F1037" s="433"/>
    </row>
    <row r="1038" spans="1:6" ht="14.4" customHeight="1" x14ac:dyDescent="0.3">
      <c r="A1038" s="383"/>
      <c r="B1038" s="202"/>
      <c r="C1038" s="386"/>
      <c r="D1038" s="434"/>
      <c r="E1038" s="435"/>
      <c r="F1038" s="433"/>
    </row>
    <row r="1039" spans="1:6" ht="14.4" customHeight="1" x14ac:dyDescent="0.3">
      <c r="A1039" s="383"/>
      <c r="B1039" s="202"/>
      <c r="C1039" s="386"/>
      <c r="D1039" s="434"/>
      <c r="E1039" s="435"/>
      <c r="F1039" s="433"/>
    </row>
    <row r="1040" spans="1:6" ht="14.4" customHeight="1" x14ac:dyDescent="0.3">
      <c r="A1040" s="383"/>
      <c r="B1040" s="202"/>
      <c r="C1040" s="386"/>
      <c r="D1040" s="434"/>
      <c r="E1040" s="435"/>
      <c r="F1040" s="433"/>
    </row>
    <row r="1041" spans="1:6" ht="14.4" customHeight="1" x14ac:dyDescent="0.3">
      <c r="A1041" s="383"/>
      <c r="B1041" s="202"/>
      <c r="C1041" s="386"/>
      <c r="D1041" s="434"/>
      <c r="E1041" s="435"/>
      <c r="F1041" s="433"/>
    </row>
    <row r="1042" spans="1:6" ht="14.4" customHeight="1" x14ac:dyDescent="0.3">
      <c r="A1042" s="383"/>
      <c r="B1042" s="202"/>
      <c r="C1042" s="386"/>
      <c r="D1042" s="434"/>
      <c r="E1042" s="435"/>
      <c r="F1042" s="433"/>
    </row>
    <row r="1043" spans="1:6" ht="14.4" customHeight="1" x14ac:dyDescent="0.3">
      <c r="A1043" s="383"/>
      <c r="B1043" s="202"/>
      <c r="C1043" s="386"/>
      <c r="D1043" s="434"/>
      <c r="E1043" s="435"/>
      <c r="F1043" s="433"/>
    </row>
    <row r="1044" spans="1:6" ht="14.4" customHeight="1" x14ac:dyDescent="0.3">
      <c r="A1044" s="383"/>
      <c r="B1044" s="202"/>
      <c r="C1044" s="386"/>
      <c r="D1044" s="434"/>
      <c r="E1044" s="435"/>
      <c r="F1044" s="433"/>
    </row>
    <row r="1045" spans="1:6" ht="14.4" customHeight="1" x14ac:dyDescent="0.3">
      <c r="A1045" s="383"/>
      <c r="B1045" s="202"/>
      <c r="C1045" s="386"/>
      <c r="D1045" s="434"/>
      <c r="E1045" s="435"/>
      <c r="F1045" s="433"/>
    </row>
    <row r="1046" spans="1:6" ht="14.4" customHeight="1" x14ac:dyDescent="0.3">
      <c r="A1046" s="383"/>
      <c r="B1046" s="202"/>
      <c r="C1046" s="386"/>
      <c r="D1046" s="434"/>
      <c r="E1046" s="435"/>
      <c r="F1046" s="433"/>
    </row>
    <row r="1047" spans="1:6" ht="14.4" customHeight="1" x14ac:dyDescent="0.3">
      <c r="A1047" s="383"/>
      <c r="B1047" s="202"/>
      <c r="C1047" s="386"/>
      <c r="D1047" s="434"/>
      <c r="E1047" s="435"/>
      <c r="F1047" s="433"/>
    </row>
    <row r="1048" spans="1:6" ht="14.4" customHeight="1" x14ac:dyDescent="0.3">
      <c r="A1048" s="383"/>
      <c r="B1048" s="202"/>
      <c r="C1048" s="386"/>
      <c r="D1048" s="434"/>
      <c r="E1048" s="435"/>
      <c r="F1048" s="433"/>
    </row>
    <row r="1049" spans="1:6" ht="14.4" customHeight="1" x14ac:dyDescent="0.3">
      <c r="A1049" s="383"/>
      <c r="B1049" s="202"/>
      <c r="C1049" s="386"/>
      <c r="D1049" s="434"/>
      <c r="E1049" s="435"/>
      <c r="F1049" s="433"/>
    </row>
    <row r="1050" spans="1:6" ht="14.4" customHeight="1" x14ac:dyDescent="0.3">
      <c r="A1050" s="383"/>
      <c r="B1050" s="202"/>
      <c r="C1050" s="386"/>
      <c r="D1050" s="434"/>
      <c r="E1050" s="435"/>
      <c r="F1050" s="433"/>
    </row>
    <row r="1051" spans="1:6" ht="14.4" customHeight="1" x14ac:dyDescent="0.3">
      <c r="A1051" s="383"/>
      <c r="B1051" s="202"/>
      <c r="C1051" s="386"/>
      <c r="D1051" s="434"/>
      <c r="E1051" s="435"/>
      <c r="F1051" s="433"/>
    </row>
    <row r="1052" spans="1:6" ht="14.4" customHeight="1" x14ac:dyDescent="0.3">
      <c r="A1052" s="383"/>
      <c r="B1052" s="202"/>
      <c r="C1052" s="386"/>
      <c r="D1052" s="434"/>
      <c r="E1052" s="435"/>
      <c r="F1052" s="433"/>
    </row>
    <row r="1053" spans="1:6" ht="14.4" customHeight="1" x14ac:dyDescent="0.3">
      <c r="A1053" s="383"/>
      <c r="B1053" s="202"/>
      <c r="C1053" s="386"/>
      <c r="D1053" s="434"/>
      <c r="E1053" s="435"/>
      <c r="F1053" s="433"/>
    </row>
    <row r="1054" spans="1:6" ht="14.4" customHeight="1" x14ac:dyDescent="0.3">
      <c r="A1054" s="383"/>
      <c r="B1054" s="202"/>
      <c r="C1054" s="386"/>
      <c r="D1054" s="434"/>
      <c r="E1054" s="435"/>
      <c r="F1054" s="433"/>
    </row>
    <row r="1055" spans="1:6" ht="14.4" customHeight="1" x14ac:dyDescent="0.3">
      <c r="A1055" s="383"/>
      <c r="B1055" s="202"/>
      <c r="C1055" s="386"/>
      <c r="D1055" s="434"/>
      <c r="E1055" s="435"/>
      <c r="F1055" s="433"/>
    </row>
    <row r="1056" spans="1:6" ht="14.4" customHeight="1" x14ac:dyDescent="0.3">
      <c r="A1056" s="383"/>
      <c r="B1056" s="202"/>
      <c r="C1056" s="386"/>
      <c r="D1056" s="434"/>
      <c r="E1056" s="435"/>
      <c r="F1056" s="433"/>
    </row>
    <row r="1057" spans="1:6" ht="14.4" customHeight="1" x14ac:dyDescent="0.3">
      <c r="A1057" s="383"/>
      <c r="B1057" s="202"/>
      <c r="C1057" s="386"/>
      <c r="D1057" s="434"/>
      <c r="E1057" s="435"/>
      <c r="F1057" s="433"/>
    </row>
    <row r="1058" spans="1:6" ht="14.4" customHeight="1" x14ac:dyDescent="0.3">
      <c r="A1058" s="383"/>
      <c r="B1058" s="202"/>
      <c r="C1058" s="386"/>
      <c r="D1058" s="434"/>
      <c r="E1058" s="435"/>
      <c r="F1058" s="433"/>
    </row>
    <row r="1059" spans="1:6" ht="14.4" customHeight="1" x14ac:dyDescent="0.3">
      <c r="A1059" s="383"/>
      <c r="B1059" s="202"/>
      <c r="C1059" s="386"/>
      <c r="D1059" s="434"/>
      <c r="E1059" s="435"/>
      <c r="F1059" s="433"/>
    </row>
    <row r="1060" spans="1:6" ht="14.4" customHeight="1" x14ac:dyDescent="0.3">
      <c r="A1060" s="383"/>
      <c r="B1060" s="202"/>
      <c r="C1060" s="386"/>
      <c r="D1060" s="434"/>
      <c r="E1060" s="435"/>
      <c r="F1060" s="433"/>
    </row>
    <row r="1061" spans="1:6" ht="14.4" customHeight="1" x14ac:dyDescent="0.3">
      <c r="A1061" s="383"/>
      <c r="B1061" s="202"/>
      <c r="C1061" s="386"/>
      <c r="D1061" s="434"/>
      <c r="E1061" s="435"/>
      <c r="F1061" s="433"/>
    </row>
    <row r="1062" spans="1:6" ht="14.4" customHeight="1" x14ac:dyDescent="0.3">
      <c r="A1062" s="383"/>
      <c r="B1062" s="202"/>
      <c r="C1062" s="386"/>
      <c r="D1062" s="434"/>
      <c r="E1062" s="435"/>
      <c r="F1062" s="433"/>
    </row>
    <row r="1063" spans="1:6" ht="14.4" customHeight="1" x14ac:dyDescent="0.3">
      <c r="A1063" s="383"/>
      <c r="B1063" s="202"/>
      <c r="C1063" s="386"/>
      <c r="D1063" s="434"/>
      <c r="E1063" s="435"/>
      <c r="F1063" s="433"/>
    </row>
    <row r="1064" spans="1:6" ht="14.4" customHeight="1" x14ac:dyDescent="0.3">
      <c r="A1064" s="383"/>
      <c r="B1064" s="202"/>
      <c r="C1064" s="386"/>
      <c r="D1064" s="434"/>
      <c r="E1064" s="435"/>
      <c r="F1064" s="433"/>
    </row>
    <row r="1065" spans="1:6" ht="14.4" customHeight="1" x14ac:dyDescent="0.3">
      <c r="A1065" s="383"/>
      <c r="B1065" s="202"/>
      <c r="C1065" s="386"/>
      <c r="D1065" s="434"/>
      <c r="E1065" s="435"/>
      <c r="F1065" s="433"/>
    </row>
    <row r="1066" spans="1:6" ht="14.4" customHeight="1" x14ac:dyDescent="0.3">
      <c r="A1066" s="383"/>
      <c r="B1066" s="202"/>
      <c r="C1066" s="386"/>
      <c r="D1066" s="434"/>
      <c r="E1066" s="435"/>
      <c r="F1066" s="433"/>
    </row>
    <row r="1067" spans="1:6" ht="14.4" customHeight="1" x14ac:dyDescent="0.3">
      <c r="A1067" s="383"/>
      <c r="B1067" s="202"/>
      <c r="C1067" s="386"/>
      <c r="D1067" s="434"/>
      <c r="E1067" s="435"/>
      <c r="F1067" s="433"/>
    </row>
    <row r="1068" spans="1:6" ht="14.4" customHeight="1" x14ac:dyDescent="0.3">
      <c r="A1068" s="383"/>
      <c r="B1068" s="202"/>
      <c r="C1068" s="386"/>
      <c r="D1068" s="434"/>
      <c r="E1068" s="435"/>
      <c r="F1068" s="433"/>
    </row>
    <row r="1069" spans="1:6" ht="14.4" customHeight="1" x14ac:dyDescent="0.3">
      <c r="A1069" s="383"/>
      <c r="B1069" s="202"/>
      <c r="C1069" s="386"/>
      <c r="D1069" s="434"/>
      <c r="E1069" s="435"/>
      <c r="F1069" s="433"/>
    </row>
    <row r="1070" spans="1:6" ht="14.4" customHeight="1" x14ac:dyDescent="0.3">
      <c r="A1070" s="383"/>
      <c r="B1070" s="202"/>
      <c r="C1070" s="386"/>
      <c r="D1070" s="434"/>
      <c r="E1070" s="435"/>
      <c r="F1070" s="433"/>
    </row>
    <row r="1071" spans="1:6" ht="14.4" customHeight="1" x14ac:dyDescent="0.3">
      <c r="A1071" s="383"/>
      <c r="B1071" s="202"/>
      <c r="C1071" s="386"/>
      <c r="D1071" s="434"/>
      <c r="E1071" s="435"/>
      <c r="F1071" s="433"/>
    </row>
    <row r="1072" spans="1:6" ht="14.4" customHeight="1" x14ac:dyDescent="0.3">
      <c r="A1072" s="383"/>
      <c r="B1072" s="202"/>
      <c r="C1072" s="386"/>
      <c r="D1072" s="434"/>
      <c r="E1072" s="435"/>
      <c r="F1072" s="433"/>
    </row>
    <row r="1073" spans="1:6" ht="14.4" customHeight="1" x14ac:dyDescent="0.3">
      <c r="A1073" s="383"/>
      <c r="B1073" s="202"/>
      <c r="C1073" s="386"/>
      <c r="D1073" s="434"/>
      <c r="E1073" s="435"/>
      <c r="F1073" s="433"/>
    </row>
    <row r="1074" spans="1:6" ht="14.4" customHeight="1" x14ac:dyDescent="0.3">
      <c r="A1074" s="383"/>
      <c r="B1074" s="202"/>
      <c r="C1074" s="386"/>
      <c r="D1074" s="434"/>
      <c r="E1074" s="435"/>
      <c r="F1074" s="433"/>
    </row>
    <row r="1075" spans="1:6" ht="14.4" customHeight="1" x14ac:dyDescent="0.3">
      <c r="A1075" s="383"/>
      <c r="B1075" s="202"/>
      <c r="C1075" s="386"/>
      <c r="D1075" s="434"/>
      <c r="E1075" s="435"/>
      <c r="F1075" s="433"/>
    </row>
    <row r="1076" spans="1:6" ht="14.4" customHeight="1" x14ac:dyDescent="0.3">
      <c r="A1076" s="383"/>
      <c r="B1076" s="202"/>
      <c r="C1076" s="386"/>
      <c r="D1076" s="434"/>
      <c r="E1076" s="435"/>
      <c r="F1076" s="433"/>
    </row>
    <row r="1077" spans="1:6" ht="14.4" customHeight="1" x14ac:dyDescent="0.3">
      <c r="A1077" s="383"/>
      <c r="B1077" s="202"/>
      <c r="C1077" s="386"/>
      <c r="D1077" s="434"/>
      <c r="E1077" s="435"/>
      <c r="F1077" s="433"/>
    </row>
    <row r="1078" spans="1:6" ht="14.4" customHeight="1" x14ac:dyDescent="0.3">
      <c r="A1078" s="383"/>
      <c r="B1078" s="202"/>
      <c r="C1078" s="386"/>
      <c r="D1078" s="434"/>
      <c r="E1078" s="435"/>
      <c r="F1078" s="433"/>
    </row>
    <row r="1079" spans="1:6" ht="14.4" customHeight="1" x14ac:dyDescent="0.3">
      <c r="A1079" s="383"/>
      <c r="B1079" s="202"/>
      <c r="C1079" s="386"/>
      <c r="D1079" s="434"/>
      <c r="E1079" s="435"/>
      <c r="F1079" s="433"/>
    </row>
    <row r="1080" spans="1:6" ht="14.4" customHeight="1" x14ac:dyDescent="0.3">
      <c r="A1080" s="383"/>
      <c r="B1080" s="202"/>
      <c r="C1080" s="386"/>
      <c r="D1080" s="434"/>
      <c r="E1080" s="435"/>
      <c r="F1080" s="433"/>
    </row>
    <row r="1081" spans="1:6" ht="14.4" customHeight="1" x14ac:dyDescent="0.3">
      <c r="A1081" s="383"/>
      <c r="B1081" s="202"/>
      <c r="C1081" s="386"/>
      <c r="D1081" s="434"/>
      <c r="E1081" s="435"/>
      <c r="F1081" s="433"/>
    </row>
    <row r="1082" spans="1:6" ht="14.4" customHeight="1" x14ac:dyDescent="0.3">
      <c r="A1082" s="383"/>
      <c r="B1082" s="202"/>
      <c r="C1082" s="386"/>
      <c r="D1082" s="434"/>
      <c r="E1082" s="435"/>
      <c r="F1082" s="433"/>
    </row>
    <row r="1083" spans="1:6" ht="14.4" customHeight="1" x14ac:dyDescent="0.3">
      <c r="A1083" s="383"/>
      <c r="B1083" s="202"/>
      <c r="C1083" s="386"/>
      <c r="D1083" s="434"/>
      <c r="E1083" s="435"/>
      <c r="F1083" s="433"/>
    </row>
    <row r="1084" spans="1:6" ht="14.4" customHeight="1" x14ac:dyDescent="0.3">
      <c r="A1084" s="383"/>
      <c r="B1084" s="202"/>
      <c r="C1084" s="386"/>
      <c r="D1084" s="434"/>
      <c r="E1084" s="435"/>
      <c r="F1084" s="433"/>
    </row>
    <row r="1085" spans="1:6" ht="14.4" customHeight="1" x14ac:dyDescent="0.3">
      <c r="A1085" s="383"/>
      <c r="B1085" s="202"/>
      <c r="C1085" s="386"/>
      <c r="D1085" s="434"/>
      <c r="E1085" s="435"/>
      <c r="F1085" s="433"/>
    </row>
    <row r="1086" spans="1:6" ht="14.4" customHeight="1" x14ac:dyDescent="0.3">
      <c r="A1086" s="383"/>
      <c r="B1086" s="202"/>
      <c r="C1086" s="386"/>
      <c r="D1086" s="434"/>
      <c r="E1086" s="435"/>
      <c r="F1086" s="433"/>
    </row>
    <row r="1087" spans="1:6" ht="14.4" customHeight="1" x14ac:dyDescent="0.3">
      <c r="A1087" s="383"/>
      <c r="B1087" s="202"/>
      <c r="C1087" s="386"/>
      <c r="D1087" s="434"/>
      <c r="E1087" s="435"/>
      <c r="F1087" s="433"/>
    </row>
    <row r="1088" spans="1:6" ht="14.4" customHeight="1" x14ac:dyDescent="0.3">
      <c r="A1088" s="383"/>
      <c r="B1088" s="202"/>
      <c r="C1088" s="386"/>
      <c r="D1088" s="434"/>
      <c r="E1088" s="435"/>
      <c r="F1088" s="433"/>
    </row>
    <row r="1089" spans="1:6" ht="14.4" customHeight="1" x14ac:dyDescent="0.3">
      <c r="A1089" s="383"/>
      <c r="B1089" s="202"/>
      <c r="C1089" s="386"/>
      <c r="D1089" s="434"/>
      <c r="E1089" s="435"/>
      <c r="F1089" s="433"/>
    </row>
    <row r="1090" spans="1:6" ht="14.4" customHeight="1" x14ac:dyDescent="0.3">
      <c r="A1090" s="383"/>
      <c r="B1090" s="202"/>
      <c r="C1090" s="386"/>
      <c r="D1090" s="434"/>
      <c r="E1090" s="435"/>
      <c r="F1090" s="433"/>
    </row>
    <row r="1091" spans="1:6" ht="14.4" customHeight="1" x14ac:dyDescent="0.3">
      <c r="A1091" s="383"/>
      <c r="B1091" s="202"/>
      <c r="C1091" s="386"/>
      <c r="D1091" s="434"/>
      <c r="E1091" s="435"/>
      <c r="F1091" s="433"/>
    </row>
    <row r="1092" spans="1:6" ht="14.4" customHeight="1" x14ac:dyDescent="0.3">
      <c r="A1092" s="383"/>
      <c r="B1092" s="202"/>
      <c r="C1092" s="386"/>
      <c r="D1092" s="434"/>
      <c r="E1092" s="435"/>
      <c r="F1092" s="433"/>
    </row>
    <row r="1093" spans="1:6" ht="14.4" customHeight="1" x14ac:dyDescent="0.3">
      <c r="A1093" s="383"/>
      <c r="B1093" s="202"/>
      <c r="C1093" s="386"/>
      <c r="D1093" s="434"/>
      <c r="E1093" s="435"/>
      <c r="F1093" s="433"/>
    </row>
    <row r="1094" spans="1:6" ht="14.4" customHeight="1" x14ac:dyDescent="0.3">
      <c r="A1094" s="383"/>
      <c r="B1094" s="202"/>
      <c r="C1094" s="386"/>
      <c r="D1094" s="434"/>
      <c r="E1094" s="435"/>
      <c r="F1094" s="433"/>
    </row>
    <row r="1095" spans="1:6" ht="14.4" customHeight="1" thickBot="1" x14ac:dyDescent="0.35">
      <c r="A1095" s="383"/>
      <c r="B1095" s="202"/>
      <c r="C1095" s="386"/>
      <c r="D1095" s="434"/>
      <c r="E1095" s="435"/>
      <c r="F1095" s="433"/>
    </row>
    <row r="1096" spans="1:6" ht="25.05" customHeight="1" thickBot="1" x14ac:dyDescent="0.35">
      <c r="A1096" s="448" t="s">
        <v>4052</v>
      </c>
      <c r="B1096" s="511" t="s">
        <v>4116</v>
      </c>
      <c r="C1096" s="489"/>
      <c r="D1096" s="489"/>
      <c r="E1096" s="494"/>
      <c r="F1096" s="495">
        <f>SUM(F993:F1028)</f>
        <v>0</v>
      </c>
    </row>
    <row r="1097" spans="1:6" ht="15" customHeight="1" x14ac:dyDescent="0.3">
      <c r="A1097" s="756" t="str">
        <f>A768</f>
        <v>CONTRACT SANRAL: NRA 2024/1323</v>
      </c>
      <c r="B1097" s="757"/>
      <c r="C1097" s="462"/>
      <c r="D1097" s="462"/>
      <c r="E1097" s="467"/>
      <c r="F1097" s="473"/>
    </row>
    <row r="1098" spans="1:6" ht="15" customHeight="1" thickBot="1" x14ac:dyDescent="0.35">
      <c r="A1098" s="754" t="str">
        <f>A769</f>
        <v>PANEL FOR ROUTINE ROAD MAINTENANCE WORKS ACROSS SOUTH AFRICA (WESTERN CAPE PROVINCE)</v>
      </c>
      <c r="B1098" s="755"/>
      <c r="C1098" s="463"/>
      <c r="D1098" s="463"/>
      <c r="E1098" s="468"/>
      <c r="F1098" s="474"/>
    </row>
    <row r="1099" spans="1:6" ht="25.05" customHeight="1" thickBot="1" x14ac:dyDescent="0.35">
      <c r="A1099" s="565" t="s">
        <v>4111</v>
      </c>
      <c r="B1099" s="451" t="s">
        <v>4035</v>
      </c>
      <c r="C1099" s="451" t="s">
        <v>4112</v>
      </c>
      <c r="D1099" s="451" t="s">
        <v>4113</v>
      </c>
      <c r="E1099" s="451" t="s">
        <v>4114</v>
      </c>
      <c r="F1099" s="487" t="s">
        <v>4036</v>
      </c>
    </row>
    <row r="1100" spans="1:6" s="444" customFormat="1" ht="25.05" customHeight="1" x14ac:dyDescent="0.3">
      <c r="A1100" s="758" t="s">
        <v>463</v>
      </c>
      <c r="B1100" s="759"/>
      <c r="C1100" s="759"/>
      <c r="D1100" s="759"/>
      <c r="E1100" s="759"/>
      <c r="F1100" s="760"/>
    </row>
    <row r="1101" spans="1:6" ht="14.4" customHeight="1" x14ac:dyDescent="0.3">
      <c r="A1101" s="374" t="s">
        <v>472</v>
      </c>
      <c r="B1101" s="345" t="s">
        <v>3778</v>
      </c>
      <c r="C1101" s="375"/>
      <c r="D1101" s="501"/>
      <c r="E1101" s="502"/>
      <c r="F1101" s="503" t="str">
        <f t="shared" ref="F1101:F1123" si="12">IF((D1101*E1101)&gt;0,(D1101*E1101),"")</f>
        <v/>
      </c>
    </row>
    <row r="1102" spans="1:6" ht="14.4" customHeight="1" x14ac:dyDescent="0.3">
      <c r="A1102" s="372" t="s">
        <v>474</v>
      </c>
      <c r="B1102" s="201" t="s">
        <v>3773</v>
      </c>
      <c r="C1102" s="379" t="s">
        <v>181</v>
      </c>
      <c r="D1102" s="420">
        <v>100</v>
      </c>
      <c r="E1102" s="856"/>
      <c r="F1102" s="419" t="str">
        <f t="shared" si="12"/>
        <v/>
      </c>
    </row>
    <row r="1103" spans="1:6" ht="14.4" customHeight="1" x14ac:dyDescent="0.3">
      <c r="A1103" s="372" t="s">
        <v>475</v>
      </c>
      <c r="B1103" s="201" t="s">
        <v>3774</v>
      </c>
      <c r="C1103" s="379" t="s">
        <v>181</v>
      </c>
      <c r="D1103" s="420">
        <v>100</v>
      </c>
      <c r="E1103" s="856"/>
      <c r="F1103" s="419" t="str">
        <f t="shared" si="12"/>
        <v/>
      </c>
    </row>
    <row r="1104" spans="1:6" ht="14.4" customHeight="1" x14ac:dyDescent="0.3">
      <c r="A1104" s="372" t="s">
        <v>476</v>
      </c>
      <c r="B1104" s="201" t="s">
        <v>3775</v>
      </c>
      <c r="C1104" s="379" t="s">
        <v>181</v>
      </c>
      <c r="D1104" s="420">
        <v>100</v>
      </c>
      <c r="E1104" s="856"/>
      <c r="F1104" s="419" t="str">
        <f t="shared" si="12"/>
        <v/>
      </c>
    </row>
    <row r="1105" spans="1:6" ht="14.4" customHeight="1" x14ac:dyDescent="0.3">
      <c r="A1105" s="372" t="s">
        <v>3777</v>
      </c>
      <c r="B1105" s="201" t="s">
        <v>3776</v>
      </c>
      <c r="C1105" s="379" t="s">
        <v>181</v>
      </c>
      <c r="D1105" s="420">
        <v>100</v>
      </c>
      <c r="E1105" s="856"/>
      <c r="F1105" s="419" t="str">
        <f t="shared" si="12"/>
        <v/>
      </c>
    </row>
    <row r="1106" spans="1:6" ht="14.4" customHeight="1" x14ac:dyDescent="0.3">
      <c r="A1106" s="372" t="s">
        <v>485</v>
      </c>
      <c r="B1106" s="235" t="s">
        <v>3779</v>
      </c>
      <c r="C1106" s="379"/>
      <c r="D1106" s="420"/>
      <c r="E1106" s="418"/>
      <c r="F1106" s="419" t="str">
        <f t="shared" si="12"/>
        <v/>
      </c>
    </row>
    <row r="1107" spans="1:6" ht="14.4" customHeight="1" x14ac:dyDescent="0.3">
      <c r="A1107" s="372" t="s">
        <v>487</v>
      </c>
      <c r="B1107" s="201" t="s">
        <v>3781</v>
      </c>
      <c r="C1107" s="379" t="s">
        <v>221</v>
      </c>
      <c r="D1107" s="420">
        <v>10</v>
      </c>
      <c r="E1107" s="856"/>
      <c r="F1107" s="419" t="str">
        <f t="shared" si="12"/>
        <v/>
      </c>
    </row>
    <row r="1108" spans="1:6" ht="14.4" customHeight="1" x14ac:dyDescent="0.3">
      <c r="A1108" s="372" t="s">
        <v>490</v>
      </c>
      <c r="B1108" s="201" t="s">
        <v>3782</v>
      </c>
      <c r="C1108" s="379" t="s">
        <v>221</v>
      </c>
      <c r="D1108" s="420">
        <v>10</v>
      </c>
      <c r="E1108" s="856"/>
      <c r="F1108" s="419" t="str">
        <f t="shared" si="12"/>
        <v/>
      </c>
    </row>
    <row r="1109" spans="1:6" ht="14.4" customHeight="1" x14ac:dyDescent="0.3">
      <c r="A1109" s="372" t="s">
        <v>491</v>
      </c>
      <c r="B1109" s="201" t="s">
        <v>3783</v>
      </c>
      <c r="C1109" s="379" t="s">
        <v>221</v>
      </c>
      <c r="D1109" s="420">
        <v>10</v>
      </c>
      <c r="E1109" s="856"/>
      <c r="F1109" s="419" t="str">
        <f t="shared" si="12"/>
        <v/>
      </c>
    </row>
    <row r="1110" spans="1:6" ht="14.4" customHeight="1" x14ac:dyDescent="0.3">
      <c r="A1110" s="372" t="s">
        <v>3780</v>
      </c>
      <c r="B1110" s="201" t="s">
        <v>3784</v>
      </c>
      <c r="C1110" s="379" t="s">
        <v>221</v>
      </c>
      <c r="D1110" s="420">
        <v>10</v>
      </c>
      <c r="E1110" s="856"/>
      <c r="F1110" s="419" t="str">
        <f t="shared" si="12"/>
        <v/>
      </c>
    </row>
    <row r="1111" spans="1:6" ht="14.4" customHeight="1" x14ac:dyDescent="0.3">
      <c r="A1111" s="372" t="s">
        <v>492</v>
      </c>
      <c r="B1111" s="235" t="s">
        <v>3957</v>
      </c>
      <c r="C1111" s="379"/>
      <c r="D1111" s="420"/>
      <c r="E1111" s="418"/>
      <c r="F1111" s="419" t="str">
        <f t="shared" si="12"/>
        <v/>
      </c>
    </row>
    <row r="1112" spans="1:6" ht="14.4" customHeight="1" x14ac:dyDescent="0.3">
      <c r="A1112" s="372" t="s">
        <v>494</v>
      </c>
      <c r="B1112" s="201" t="s">
        <v>3958</v>
      </c>
      <c r="C1112" s="379" t="s">
        <v>489</v>
      </c>
      <c r="D1112" s="420">
        <v>10</v>
      </c>
      <c r="E1112" s="856"/>
      <c r="F1112" s="419" t="str">
        <f t="shared" si="12"/>
        <v/>
      </c>
    </row>
    <row r="1113" spans="1:6" ht="14.4" customHeight="1" x14ac:dyDescent="0.3">
      <c r="A1113" s="372" t="s">
        <v>496</v>
      </c>
      <c r="B1113" s="201" t="s">
        <v>3732</v>
      </c>
      <c r="C1113" s="379" t="s">
        <v>489</v>
      </c>
      <c r="D1113" s="420">
        <v>10</v>
      </c>
      <c r="E1113" s="856"/>
      <c r="F1113" s="419" t="str">
        <f t="shared" si="12"/>
        <v/>
      </c>
    </row>
    <row r="1114" spans="1:6" ht="14.4" customHeight="1" x14ac:dyDescent="0.3">
      <c r="A1114" s="372" t="s">
        <v>3956</v>
      </c>
      <c r="B1114" s="201" t="s">
        <v>4158</v>
      </c>
      <c r="C1114" s="379" t="s">
        <v>489</v>
      </c>
      <c r="D1114" s="420">
        <v>10</v>
      </c>
      <c r="E1114" s="856"/>
      <c r="F1114" s="419" t="str">
        <f t="shared" si="12"/>
        <v/>
      </c>
    </row>
    <row r="1115" spans="1:6" ht="14.4" customHeight="1" x14ac:dyDescent="0.3">
      <c r="A1115" s="372" t="s">
        <v>498</v>
      </c>
      <c r="B1115" s="235" t="s">
        <v>493</v>
      </c>
      <c r="C1115" s="379"/>
      <c r="D1115" s="420"/>
      <c r="E1115" s="418"/>
      <c r="F1115" s="419" t="str">
        <f t="shared" si="12"/>
        <v/>
      </c>
    </row>
    <row r="1116" spans="1:6" ht="14.4" customHeight="1" x14ac:dyDescent="0.3">
      <c r="A1116" s="372" t="s">
        <v>500</v>
      </c>
      <c r="B1116" s="201" t="s">
        <v>495</v>
      </c>
      <c r="C1116" s="379" t="s">
        <v>489</v>
      </c>
      <c r="D1116" s="420">
        <v>100</v>
      </c>
      <c r="E1116" s="856"/>
      <c r="F1116" s="419" t="str">
        <f t="shared" si="12"/>
        <v/>
      </c>
    </row>
    <row r="1117" spans="1:6" ht="14.4" customHeight="1" x14ac:dyDescent="0.3">
      <c r="A1117" s="372" t="s">
        <v>502</v>
      </c>
      <c r="B1117" s="201" t="s">
        <v>497</v>
      </c>
      <c r="C1117" s="379" t="s">
        <v>489</v>
      </c>
      <c r="D1117" s="420">
        <v>100</v>
      </c>
      <c r="E1117" s="856"/>
      <c r="F1117" s="419" t="str">
        <f t="shared" si="12"/>
        <v/>
      </c>
    </row>
    <row r="1118" spans="1:6" ht="14.4" customHeight="1" x14ac:dyDescent="0.3">
      <c r="A1118" s="372" t="s">
        <v>506</v>
      </c>
      <c r="B1118" s="235" t="s">
        <v>499</v>
      </c>
      <c r="C1118" s="379"/>
      <c r="D1118" s="420"/>
      <c r="E1118" s="418"/>
      <c r="F1118" s="419" t="str">
        <f t="shared" si="12"/>
        <v/>
      </c>
    </row>
    <row r="1119" spans="1:6" ht="14.4" customHeight="1" x14ac:dyDescent="0.3">
      <c r="A1119" s="372" t="s">
        <v>508</v>
      </c>
      <c r="B1119" s="201" t="s">
        <v>501</v>
      </c>
      <c r="C1119" s="379" t="s">
        <v>221</v>
      </c>
      <c r="D1119" s="420">
        <v>50</v>
      </c>
      <c r="E1119" s="856"/>
      <c r="F1119" s="419" t="str">
        <f t="shared" si="12"/>
        <v/>
      </c>
    </row>
    <row r="1120" spans="1:6" ht="14.4" customHeight="1" x14ac:dyDescent="0.3">
      <c r="A1120" s="372" t="s">
        <v>510</v>
      </c>
      <c r="B1120" s="201" t="s">
        <v>503</v>
      </c>
      <c r="C1120" s="379" t="s">
        <v>221</v>
      </c>
      <c r="D1120" s="420">
        <v>50</v>
      </c>
      <c r="E1120" s="856"/>
      <c r="F1120" s="419" t="str">
        <f t="shared" si="12"/>
        <v/>
      </c>
    </row>
    <row r="1121" spans="1:8" ht="14.4" customHeight="1" x14ac:dyDescent="0.3">
      <c r="A1121" s="372" t="s">
        <v>3785</v>
      </c>
      <c r="B1121" s="281" t="s">
        <v>3786</v>
      </c>
      <c r="C1121" s="379"/>
      <c r="D1121" s="420"/>
      <c r="E1121" s="418"/>
      <c r="F1121" s="419" t="str">
        <f t="shared" si="12"/>
        <v/>
      </c>
    </row>
    <row r="1122" spans="1:8" ht="14.4" customHeight="1" x14ac:dyDescent="0.3">
      <c r="A1122" s="372" t="s">
        <v>3787</v>
      </c>
      <c r="B1122" s="282" t="s">
        <v>3786</v>
      </c>
      <c r="C1122" s="398" t="s">
        <v>16</v>
      </c>
      <c r="D1122" s="420">
        <v>1</v>
      </c>
      <c r="E1122" s="418">
        <v>50000</v>
      </c>
      <c r="F1122" s="419">
        <f t="shared" si="12"/>
        <v>50000</v>
      </c>
      <c r="H1122" s="370"/>
    </row>
    <row r="1123" spans="1:8" ht="14.4" customHeight="1" x14ac:dyDescent="0.3">
      <c r="A1123" s="383" t="s">
        <v>3788</v>
      </c>
      <c r="B1123" s="350" t="s">
        <v>3930</v>
      </c>
      <c r="C1123" s="386" t="s">
        <v>21</v>
      </c>
      <c r="D1123" s="421">
        <f>F1122</f>
        <v>50000</v>
      </c>
      <c r="E1123" s="855"/>
      <c r="F1123" s="419" t="str">
        <f t="shared" si="12"/>
        <v/>
      </c>
      <c r="H1123" s="370"/>
    </row>
    <row r="1124" spans="1:8" ht="14.4" customHeight="1" x14ac:dyDescent="0.3">
      <c r="A1124" s="383"/>
      <c r="B1124" s="350"/>
      <c r="C1124" s="386"/>
      <c r="D1124" s="431"/>
      <c r="E1124" s="432"/>
      <c r="F1124" s="433"/>
      <c r="H1124" s="370"/>
    </row>
    <row r="1125" spans="1:8" ht="14.4" customHeight="1" x14ac:dyDescent="0.3">
      <c r="A1125" s="383"/>
      <c r="B1125" s="350"/>
      <c r="C1125" s="386"/>
      <c r="D1125" s="431"/>
      <c r="E1125" s="432"/>
      <c r="F1125" s="433"/>
      <c r="H1125" s="370"/>
    </row>
    <row r="1126" spans="1:8" ht="14.4" customHeight="1" x14ac:dyDescent="0.3">
      <c r="A1126" s="383"/>
      <c r="B1126" s="350"/>
      <c r="C1126" s="386"/>
      <c r="D1126" s="431"/>
      <c r="E1126" s="432"/>
      <c r="F1126" s="433"/>
      <c r="H1126" s="370"/>
    </row>
    <row r="1127" spans="1:8" ht="14.4" customHeight="1" x14ac:dyDescent="0.3">
      <c r="A1127" s="383"/>
      <c r="B1127" s="350"/>
      <c r="C1127" s="386"/>
      <c r="D1127" s="431"/>
      <c r="E1127" s="432"/>
      <c r="F1127" s="433"/>
      <c r="H1127" s="370"/>
    </row>
    <row r="1128" spans="1:8" ht="14.4" customHeight="1" x14ac:dyDescent="0.3">
      <c r="A1128" s="383"/>
      <c r="B1128" s="350"/>
      <c r="C1128" s="386"/>
      <c r="D1128" s="431"/>
      <c r="E1128" s="432"/>
      <c r="F1128" s="433"/>
      <c r="H1128" s="370"/>
    </row>
    <row r="1129" spans="1:8" ht="14.4" customHeight="1" x14ac:dyDescent="0.3">
      <c r="A1129" s="383"/>
      <c r="B1129" s="350"/>
      <c r="C1129" s="386"/>
      <c r="D1129" s="431"/>
      <c r="E1129" s="432"/>
      <c r="F1129" s="433"/>
      <c r="H1129" s="370"/>
    </row>
    <row r="1130" spans="1:8" ht="14.4" customHeight="1" x14ac:dyDescent="0.3">
      <c r="A1130" s="383"/>
      <c r="B1130" s="350"/>
      <c r="C1130" s="386"/>
      <c r="D1130" s="431"/>
      <c r="E1130" s="432"/>
      <c r="F1130" s="433"/>
      <c r="H1130" s="370"/>
    </row>
    <row r="1131" spans="1:8" ht="14.4" customHeight="1" x14ac:dyDescent="0.3">
      <c r="A1131" s="383"/>
      <c r="B1131" s="350"/>
      <c r="C1131" s="386"/>
      <c r="D1131" s="431"/>
      <c r="E1131" s="432"/>
      <c r="F1131" s="433"/>
      <c r="H1131" s="370"/>
    </row>
    <row r="1132" spans="1:8" ht="14.4" customHeight="1" x14ac:dyDescent="0.3">
      <c r="A1132" s="383"/>
      <c r="B1132" s="350"/>
      <c r="C1132" s="386"/>
      <c r="D1132" s="431"/>
      <c r="E1132" s="432"/>
      <c r="F1132" s="433"/>
      <c r="H1132" s="370"/>
    </row>
    <row r="1133" spans="1:8" ht="14.4" customHeight="1" x14ac:dyDescent="0.3">
      <c r="A1133" s="383"/>
      <c r="B1133" s="350"/>
      <c r="C1133" s="386"/>
      <c r="D1133" s="431"/>
      <c r="E1133" s="432"/>
      <c r="F1133" s="433"/>
      <c r="H1133" s="370"/>
    </row>
    <row r="1134" spans="1:8" ht="14.4" customHeight="1" x14ac:dyDescent="0.3">
      <c r="A1134" s="383"/>
      <c r="B1134" s="350"/>
      <c r="C1134" s="386"/>
      <c r="D1134" s="431"/>
      <c r="E1134" s="432"/>
      <c r="F1134" s="433"/>
      <c r="H1134" s="370"/>
    </row>
    <row r="1135" spans="1:8" ht="14.4" customHeight="1" x14ac:dyDescent="0.3">
      <c r="A1135" s="383"/>
      <c r="B1135" s="350"/>
      <c r="C1135" s="386"/>
      <c r="D1135" s="431"/>
      <c r="E1135" s="432"/>
      <c r="F1135" s="433"/>
      <c r="H1135" s="370"/>
    </row>
    <row r="1136" spans="1:8" ht="14.4" customHeight="1" x14ac:dyDescent="0.3">
      <c r="A1136" s="383"/>
      <c r="B1136" s="350"/>
      <c r="C1136" s="386"/>
      <c r="D1136" s="431"/>
      <c r="E1136" s="432"/>
      <c r="F1136" s="433"/>
      <c r="H1136" s="370"/>
    </row>
    <row r="1137" spans="1:8" ht="14.4" customHeight="1" x14ac:dyDescent="0.3">
      <c r="A1137" s="383"/>
      <c r="B1137" s="350"/>
      <c r="C1137" s="386"/>
      <c r="D1137" s="431"/>
      <c r="E1137" s="432"/>
      <c r="F1137" s="433"/>
      <c r="H1137" s="370"/>
    </row>
    <row r="1138" spans="1:8" ht="14.4" customHeight="1" x14ac:dyDescent="0.3">
      <c r="A1138" s="383"/>
      <c r="B1138" s="350"/>
      <c r="C1138" s="386"/>
      <c r="D1138" s="431"/>
      <c r="E1138" s="432"/>
      <c r="F1138" s="433"/>
      <c r="H1138" s="370"/>
    </row>
    <row r="1139" spans="1:8" ht="14.4" customHeight="1" x14ac:dyDescent="0.3">
      <c r="A1139" s="383"/>
      <c r="B1139" s="350"/>
      <c r="C1139" s="386"/>
      <c r="D1139" s="431"/>
      <c r="E1139" s="432"/>
      <c r="F1139" s="433"/>
      <c r="H1139" s="370"/>
    </row>
    <row r="1140" spans="1:8" ht="14.4" customHeight="1" x14ac:dyDescent="0.3">
      <c r="A1140" s="383"/>
      <c r="B1140" s="350"/>
      <c r="C1140" s="386"/>
      <c r="D1140" s="431"/>
      <c r="E1140" s="432"/>
      <c r="F1140" s="433"/>
      <c r="H1140" s="370"/>
    </row>
    <row r="1141" spans="1:8" ht="14.4" customHeight="1" x14ac:dyDescent="0.3">
      <c r="A1141" s="383"/>
      <c r="B1141" s="350"/>
      <c r="C1141" s="386"/>
      <c r="D1141" s="431"/>
      <c r="E1141" s="432"/>
      <c r="F1141" s="433"/>
      <c r="H1141" s="370"/>
    </row>
    <row r="1142" spans="1:8" ht="14.4" customHeight="1" x14ac:dyDescent="0.3">
      <c r="A1142" s="383"/>
      <c r="B1142" s="350"/>
      <c r="C1142" s="386"/>
      <c r="D1142" s="431"/>
      <c r="E1142" s="432"/>
      <c r="F1142" s="433"/>
      <c r="H1142" s="370"/>
    </row>
    <row r="1143" spans="1:8" ht="14.4" customHeight="1" x14ac:dyDescent="0.3">
      <c r="A1143" s="383"/>
      <c r="B1143" s="350"/>
      <c r="C1143" s="386"/>
      <c r="D1143" s="431"/>
      <c r="E1143" s="432"/>
      <c r="F1143" s="433"/>
      <c r="H1143" s="370"/>
    </row>
    <row r="1144" spans="1:8" ht="14.4" customHeight="1" x14ac:dyDescent="0.3">
      <c r="A1144" s="383"/>
      <c r="B1144" s="350"/>
      <c r="C1144" s="386"/>
      <c r="D1144" s="431"/>
      <c r="E1144" s="432"/>
      <c r="F1144" s="433"/>
      <c r="H1144" s="370"/>
    </row>
    <row r="1145" spans="1:8" ht="14.4" customHeight="1" x14ac:dyDescent="0.3">
      <c r="A1145" s="383"/>
      <c r="B1145" s="350"/>
      <c r="C1145" s="386"/>
      <c r="D1145" s="431"/>
      <c r="E1145" s="432"/>
      <c r="F1145" s="433"/>
      <c r="H1145" s="370"/>
    </row>
    <row r="1146" spans="1:8" ht="14.4" customHeight="1" x14ac:dyDescent="0.3">
      <c r="A1146" s="383"/>
      <c r="B1146" s="350"/>
      <c r="C1146" s="386"/>
      <c r="D1146" s="431"/>
      <c r="E1146" s="432"/>
      <c r="F1146" s="433"/>
      <c r="H1146" s="370"/>
    </row>
    <row r="1147" spans="1:8" ht="14.4" customHeight="1" x14ac:dyDescent="0.3">
      <c r="A1147" s="383"/>
      <c r="B1147" s="350"/>
      <c r="C1147" s="386"/>
      <c r="D1147" s="431"/>
      <c r="E1147" s="432"/>
      <c r="F1147" s="433"/>
      <c r="H1147" s="370"/>
    </row>
    <row r="1148" spans="1:8" ht="14.4" customHeight="1" x14ac:dyDescent="0.3">
      <c r="A1148" s="383"/>
      <c r="B1148" s="350"/>
      <c r="C1148" s="386"/>
      <c r="D1148" s="431"/>
      <c r="E1148" s="432"/>
      <c r="F1148" s="433"/>
      <c r="H1148" s="370"/>
    </row>
    <row r="1149" spans="1:8" ht="14.4" customHeight="1" x14ac:dyDescent="0.3">
      <c r="A1149" s="383"/>
      <c r="B1149" s="350"/>
      <c r="C1149" s="386"/>
      <c r="D1149" s="431"/>
      <c r="E1149" s="432"/>
      <c r="F1149" s="433"/>
      <c r="H1149" s="370"/>
    </row>
    <row r="1150" spans="1:8" ht="14.4" customHeight="1" x14ac:dyDescent="0.3">
      <c r="A1150" s="383"/>
      <c r="B1150" s="350"/>
      <c r="C1150" s="386"/>
      <c r="D1150" s="431"/>
      <c r="E1150" s="432"/>
      <c r="F1150" s="433"/>
      <c r="H1150" s="370"/>
    </row>
    <row r="1151" spans="1:8" ht="14.4" customHeight="1" x14ac:dyDescent="0.3">
      <c r="A1151" s="383"/>
      <c r="B1151" s="350"/>
      <c r="C1151" s="386"/>
      <c r="D1151" s="431"/>
      <c r="E1151" s="432"/>
      <c r="F1151" s="433"/>
      <c r="H1151" s="370"/>
    </row>
    <row r="1152" spans="1:8" ht="14.4" customHeight="1" x14ac:dyDescent="0.3">
      <c r="A1152" s="383"/>
      <c r="B1152" s="350"/>
      <c r="C1152" s="386"/>
      <c r="D1152" s="431"/>
      <c r="E1152" s="432"/>
      <c r="F1152" s="433"/>
      <c r="H1152" s="370"/>
    </row>
    <row r="1153" spans="1:8" ht="14.4" customHeight="1" x14ac:dyDescent="0.3">
      <c r="A1153" s="383"/>
      <c r="B1153" s="350"/>
      <c r="C1153" s="386"/>
      <c r="D1153" s="431"/>
      <c r="E1153" s="432"/>
      <c r="F1153" s="433"/>
      <c r="H1153" s="370"/>
    </row>
    <row r="1154" spans="1:8" ht="14.4" customHeight="1" x14ac:dyDescent="0.3">
      <c r="A1154" s="383"/>
      <c r="B1154" s="350"/>
      <c r="C1154" s="386"/>
      <c r="D1154" s="431"/>
      <c r="E1154" s="432"/>
      <c r="F1154" s="433"/>
      <c r="H1154" s="370"/>
    </row>
    <row r="1155" spans="1:8" ht="14.4" customHeight="1" x14ac:dyDescent="0.3">
      <c r="A1155" s="383"/>
      <c r="B1155" s="350"/>
      <c r="C1155" s="386"/>
      <c r="D1155" s="431"/>
      <c r="E1155" s="432"/>
      <c r="F1155" s="433"/>
      <c r="H1155" s="370"/>
    </row>
    <row r="1156" spans="1:8" ht="14.4" customHeight="1" x14ac:dyDescent="0.3">
      <c r="A1156" s="383"/>
      <c r="B1156" s="350"/>
      <c r="C1156" s="386"/>
      <c r="D1156" s="431"/>
      <c r="E1156" s="432"/>
      <c r="F1156" s="433"/>
      <c r="H1156" s="370"/>
    </row>
    <row r="1157" spans="1:8" ht="14.4" customHeight="1" x14ac:dyDescent="0.3">
      <c r="A1157" s="383"/>
      <c r="B1157" s="350"/>
      <c r="C1157" s="386"/>
      <c r="D1157" s="431"/>
      <c r="E1157" s="432"/>
      <c r="F1157" s="433"/>
      <c r="H1157" s="370"/>
    </row>
    <row r="1158" spans="1:8" ht="14.4" customHeight="1" x14ac:dyDescent="0.3">
      <c r="A1158" s="383"/>
      <c r="B1158" s="350"/>
      <c r="C1158" s="386"/>
      <c r="D1158" s="431"/>
      <c r="E1158" s="432"/>
      <c r="F1158" s="433"/>
      <c r="H1158" s="370"/>
    </row>
    <row r="1159" spans="1:8" ht="14.4" customHeight="1" x14ac:dyDescent="0.3">
      <c r="A1159" s="383"/>
      <c r="B1159" s="350"/>
      <c r="C1159" s="386"/>
      <c r="D1159" s="431"/>
      <c r="E1159" s="432"/>
      <c r="F1159" s="433"/>
      <c r="H1159" s="370"/>
    </row>
    <row r="1160" spans="1:8" ht="14.4" customHeight="1" x14ac:dyDescent="0.3">
      <c r="A1160" s="383"/>
      <c r="B1160" s="350"/>
      <c r="C1160" s="386"/>
      <c r="D1160" s="431"/>
      <c r="E1160" s="432"/>
      <c r="F1160" s="433"/>
      <c r="H1160" s="370"/>
    </row>
    <row r="1161" spans="1:8" ht="14.4" customHeight="1" x14ac:dyDescent="0.3">
      <c r="A1161" s="383"/>
      <c r="B1161" s="350"/>
      <c r="C1161" s="386"/>
      <c r="D1161" s="431"/>
      <c r="E1161" s="432"/>
      <c r="F1161" s="433"/>
      <c r="H1161" s="370"/>
    </row>
    <row r="1162" spans="1:8" ht="14.4" customHeight="1" x14ac:dyDescent="0.3">
      <c r="A1162" s="383"/>
      <c r="B1162" s="350"/>
      <c r="C1162" s="386"/>
      <c r="D1162" s="431"/>
      <c r="E1162" s="432"/>
      <c r="F1162" s="433"/>
      <c r="H1162" s="370"/>
    </row>
    <row r="1163" spans="1:8" ht="14.4" customHeight="1" x14ac:dyDescent="0.3">
      <c r="A1163" s="383"/>
      <c r="B1163" s="350"/>
      <c r="C1163" s="386"/>
      <c r="D1163" s="431"/>
      <c r="E1163" s="432"/>
      <c r="F1163" s="433"/>
      <c r="H1163" s="370"/>
    </row>
    <row r="1164" spans="1:8" ht="14.4" customHeight="1" x14ac:dyDescent="0.3">
      <c r="A1164" s="383"/>
      <c r="B1164" s="350"/>
      <c r="C1164" s="386"/>
      <c r="D1164" s="431"/>
      <c r="E1164" s="432"/>
      <c r="F1164" s="433"/>
      <c r="H1164" s="370"/>
    </row>
    <row r="1165" spans="1:8" ht="14.4" customHeight="1" x14ac:dyDescent="0.3">
      <c r="A1165" s="383"/>
      <c r="B1165" s="350"/>
      <c r="C1165" s="386"/>
      <c r="D1165" s="431"/>
      <c r="E1165" s="432"/>
      <c r="F1165" s="433"/>
      <c r="H1165" s="370"/>
    </row>
    <row r="1166" spans="1:8" ht="14.4" customHeight="1" x14ac:dyDescent="0.3">
      <c r="A1166" s="383"/>
      <c r="B1166" s="350"/>
      <c r="C1166" s="386"/>
      <c r="D1166" s="431"/>
      <c r="E1166" s="432"/>
      <c r="F1166" s="433"/>
      <c r="H1166" s="370"/>
    </row>
    <row r="1167" spans="1:8" ht="14.4" customHeight="1" x14ac:dyDescent="0.3">
      <c r="A1167" s="383"/>
      <c r="B1167" s="350"/>
      <c r="C1167" s="386"/>
      <c r="D1167" s="431"/>
      <c r="E1167" s="432"/>
      <c r="F1167" s="433"/>
      <c r="H1167" s="370"/>
    </row>
    <row r="1168" spans="1:8" ht="14.4" customHeight="1" x14ac:dyDescent="0.3">
      <c r="A1168" s="383"/>
      <c r="B1168" s="350"/>
      <c r="C1168" s="386"/>
      <c r="D1168" s="431"/>
      <c r="E1168" s="432"/>
      <c r="F1168" s="433"/>
      <c r="H1168" s="370"/>
    </row>
    <row r="1169" spans="1:8" ht="14.4" customHeight="1" x14ac:dyDescent="0.3">
      <c r="A1169" s="383"/>
      <c r="B1169" s="350"/>
      <c r="C1169" s="386"/>
      <c r="D1169" s="431"/>
      <c r="E1169" s="432"/>
      <c r="F1169" s="433"/>
      <c r="H1169" s="370"/>
    </row>
    <row r="1170" spans="1:8" ht="14.4" customHeight="1" x14ac:dyDescent="0.3">
      <c r="A1170" s="383"/>
      <c r="B1170" s="350"/>
      <c r="C1170" s="386"/>
      <c r="D1170" s="431"/>
      <c r="E1170" s="432"/>
      <c r="F1170" s="433"/>
      <c r="H1170" s="370"/>
    </row>
    <row r="1171" spans="1:8" ht="14.4" customHeight="1" x14ac:dyDescent="0.3">
      <c r="A1171" s="383"/>
      <c r="B1171" s="350"/>
      <c r="C1171" s="386"/>
      <c r="D1171" s="431"/>
      <c r="E1171" s="432"/>
      <c r="F1171" s="433"/>
      <c r="H1171" s="370"/>
    </row>
    <row r="1172" spans="1:8" ht="14.4" customHeight="1" x14ac:dyDescent="0.3">
      <c r="A1172" s="383"/>
      <c r="B1172" s="350"/>
      <c r="C1172" s="386"/>
      <c r="D1172" s="431"/>
      <c r="E1172" s="432"/>
      <c r="F1172" s="433"/>
      <c r="H1172" s="370"/>
    </row>
    <row r="1173" spans="1:8" ht="14.4" customHeight="1" x14ac:dyDescent="0.3">
      <c r="A1173" s="383"/>
      <c r="B1173" s="350"/>
      <c r="C1173" s="386"/>
      <c r="D1173" s="431"/>
      <c r="E1173" s="432"/>
      <c r="F1173" s="433"/>
      <c r="H1173" s="370"/>
    </row>
    <row r="1174" spans="1:8" ht="14.4" customHeight="1" x14ac:dyDescent="0.3">
      <c r="A1174" s="383"/>
      <c r="B1174" s="350"/>
      <c r="C1174" s="386"/>
      <c r="D1174" s="431"/>
      <c r="E1174" s="432"/>
      <c r="F1174" s="433"/>
      <c r="H1174" s="370"/>
    </row>
    <row r="1175" spans="1:8" ht="14.4" customHeight="1" x14ac:dyDescent="0.3">
      <c r="A1175" s="383"/>
      <c r="B1175" s="350"/>
      <c r="C1175" s="386"/>
      <c r="D1175" s="431"/>
      <c r="E1175" s="432"/>
      <c r="F1175" s="433"/>
      <c r="H1175" s="370"/>
    </row>
    <row r="1176" spans="1:8" ht="14.4" customHeight="1" x14ac:dyDescent="0.3">
      <c r="A1176" s="383"/>
      <c r="B1176" s="350"/>
      <c r="C1176" s="386"/>
      <c r="D1176" s="431"/>
      <c r="E1176" s="432"/>
      <c r="F1176" s="433"/>
      <c r="H1176" s="370"/>
    </row>
    <row r="1177" spans="1:8" ht="14.4" customHeight="1" x14ac:dyDescent="0.3">
      <c r="A1177" s="383"/>
      <c r="B1177" s="350"/>
      <c r="C1177" s="386"/>
      <c r="D1177" s="431"/>
      <c r="E1177" s="432"/>
      <c r="F1177" s="433"/>
      <c r="H1177" s="370"/>
    </row>
    <row r="1178" spans="1:8" ht="14.4" customHeight="1" x14ac:dyDescent="0.3">
      <c r="A1178" s="383"/>
      <c r="B1178" s="350"/>
      <c r="C1178" s="386"/>
      <c r="D1178" s="431"/>
      <c r="E1178" s="432"/>
      <c r="F1178" s="433"/>
      <c r="H1178" s="370"/>
    </row>
    <row r="1179" spans="1:8" ht="14.4" customHeight="1" x14ac:dyDescent="0.3">
      <c r="A1179" s="383"/>
      <c r="B1179" s="350"/>
      <c r="C1179" s="386"/>
      <c r="D1179" s="431"/>
      <c r="E1179" s="432"/>
      <c r="F1179" s="433"/>
      <c r="H1179" s="370"/>
    </row>
    <row r="1180" spans="1:8" ht="14.4" customHeight="1" x14ac:dyDescent="0.3">
      <c r="A1180" s="383"/>
      <c r="B1180" s="350"/>
      <c r="C1180" s="386"/>
      <c r="D1180" s="431"/>
      <c r="E1180" s="432"/>
      <c r="F1180" s="433"/>
      <c r="H1180" s="370"/>
    </row>
    <row r="1181" spans="1:8" ht="14.4" customHeight="1" x14ac:dyDescent="0.3">
      <c r="A1181" s="383"/>
      <c r="B1181" s="350"/>
      <c r="C1181" s="386"/>
      <c r="D1181" s="431"/>
      <c r="E1181" s="432"/>
      <c r="F1181" s="433"/>
      <c r="H1181" s="370"/>
    </row>
    <row r="1182" spans="1:8" ht="14.4" customHeight="1" x14ac:dyDescent="0.3">
      <c r="A1182" s="383"/>
      <c r="B1182" s="350"/>
      <c r="C1182" s="386"/>
      <c r="D1182" s="431"/>
      <c r="E1182" s="432"/>
      <c r="F1182" s="433"/>
      <c r="H1182" s="370"/>
    </row>
    <row r="1183" spans="1:8" ht="14.4" customHeight="1" x14ac:dyDescent="0.3">
      <c r="A1183" s="383"/>
      <c r="B1183" s="350"/>
      <c r="C1183" s="386"/>
      <c r="D1183" s="431"/>
      <c r="E1183" s="432"/>
      <c r="F1183" s="433"/>
      <c r="H1183" s="370"/>
    </row>
    <row r="1184" spans="1:8" ht="14.4" customHeight="1" x14ac:dyDescent="0.3">
      <c r="A1184" s="383"/>
      <c r="B1184" s="350"/>
      <c r="C1184" s="386"/>
      <c r="D1184" s="431"/>
      <c r="E1184" s="432"/>
      <c r="F1184" s="433"/>
      <c r="H1184" s="370"/>
    </row>
    <row r="1185" spans="1:8" ht="14.4" customHeight="1" x14ac:dyDescent="0.3">
      <c r="A1185" s="383"/>
      <c r="B1185" s="350"/>
      <c r="C1185" s="386"/>
      <c r="D1185" s="431"/>
      <c r="E1185" s="432"/>
      <c r="F1185" s="433"/>
      <c r="H1185" s="370"/>
    </row>
    <row r="1186" spans="1:8" ht="14.4" customHeight="1" x14ac:dyDescent="0.3">
      <c r="A1186" s="383"/>
      <c r="B1186" s="350"/>
      <c r="C1186" s="386"/>
      <c r="D1186" s="431"/>
      <c r="E1186" s="432"/>
      <c r="F1186" s="433"/>
      <c r="H1186" s="370"/>
    </row>
    <row r="1187" spans="1:8" ht="14.4" customHeight="1" x14ac:dyDescent="0.3">
      <c r="A1187" s="383"/>
      <c r="B1187" s="350"/>
      <c r="C1187" s="386"/>
      <c r="D1187" s="431"/>
      <c r="E1187" s="432"/>
      <c r="F1187" s="433"/>
      <c r="H1187" s="370"/>
    </row>
    <row r="1188" spans="1:8" ht="14.4" customHeight="1" x14ac:dyDescent="0.3">
      <c r="A1188" s="383"/>
      <c r="B1188" s="350"/>
      <c r="C1188" s="386"/>
      <c r="D1188" s="431"/>
      <c r="E1188" s="432"/>
      <c r="F1188" s="433"/>
      <c r="H1188" s="370"/>
    </row>
    <row r="1189" spans="1:8" ht="14.4" customHeight="1" x14ac:dyDescent="0.3">
      <c r="A1189" s="383"/>
      <c r="B1189" s="350"/>
      <c r="C1189" s="386"/>
      <c r="D1189" s="431"/>
      <c r="E1189" s="432"/>
      <c r="F1189" s="433"/>
      <c r="H1189" s="370"/>
    </row>
    <row r="1190" spans="1:8" ht="14.4" customHeight="1" x14ac:dyDescent="0.3">
      <c r="A1190" s="383"/>
      <c r="B1190" s="350"/>
      <c r="C1190" s="386"/>
      <c r="D1190" s="431"/>
      <c r="E1190" s="432"/>
      <c r="F1190" s="433"/>
      <c r="H1190" s="370"/>
    </row>
    <row r="1191" spans="1:8" ht="14.4" customHeight="1" x14ac:dyDescent="0.3">
      <c r="A1191" s="383"/>
      <c r="B1191" s="350"/>
      <c r="C1191" s="386"/>
      <c r="D1191" s="431"/>
      <c r="E1191" s="432"/>
      <c r="F1191" s="433"/>
      <c r="H1191" s="370"/>
    </row>
    <row r="1192" spans="1:8" ht="14.4" customHeight="1" x14ac:dyDescent="0.3">
      <c r="A1192" s="383"/>
      <c r="B1192" s="350"/>
      <c r="C1192" s="386"/>
      <c r="D1192" s="431"/>
      <c r="E1192" s="432"/>
      <c r="F1192" s="433"/>
      <c r="H1192" s="370"/>
    </row>
    <row r="1193" spans="1:8" ht="14.4" customHeight="1" x14ac:dyDescent="0.3">
      <c r="A1193" s="383"/>
      <c r="B1193" s="350"/>
      <c r="C1193" s="386"/>
      <c r="D1193" s="431"/>
      <c r="E1193" s="432"/>
      <c r="F1193" s="433"/>
      <c r="H1193" s="370"/>
    </row>
    <row r="1194" spans="1:8" ht="14.4" customHeight="1" x14ac:dyDescent="0.3">
      <c r="A1194" s="383"/>
      <c r="B1194" s="350"/>
      <c r="C1194" s="386"/>
      <c r="D1194" s="431"/>
      <c r="E1194" s="432"/>
      <c r="F1194" s="433"/>
      <c r="H1194" s="370"/>
    </row>
    <row r="1195" spans="1:8" ht="14.4" customHeight="1" x14ac:dyDescent="0.3">
      <c r="A1195" s="383"/>
      <c r="B1195" s="350"/>
      <c r="C1195" s="386"/>
      <c r="D1195" s="431"/>
      <c r="E1195" s="432"/>
      <c r="F1195" s="433"/>
      <c r="H1195" s="370"/>
    </row>
    <row r="1196" spans="1:8" ht="14.4" customHeight="1" x14ac:dyDescent="0.3">
      <c r="A1196" s="383"/>
      <c r="B1196" s="350"/>
      <c r="C1196" s="386"/>
      <c r="D1196" s="431"/>
      <c r="E1196" s="432"/>
      <c r="F1196" s="433"/>
      <c r="H1196" s="370"/>
    </row>
    <row r="1197" spans="1:8" ht="14.4" customHeight="1" x14ac:dyDescent="0.3">
      <c r="A1197" s="383"/>
      <c r="B1197" s="350"/>
      <c r="C1197" s="386"/>
      <c r="D1197" s="431"/>
      <c r="E1197" s="432"/>
      <c r="F1197" s="433"/>
      <c r="H1197" s="370"/>
    </row>
    <row r="1198" spans="1:8" ht="14.4" customHeight="1" x14ac:dyDescent="0.3">
      <c r="A1198" s="383"/>
      <c r="B1198" s="350"/>
      <c r="C1198" s="386"/>
      <c r="D1198" s="431"/>
      <c r="E1198" s="432"/>
      <c r="F1198" s="433"/>
      <c r="H1198" s="370"/>
    </row>
    <row r="1199" spans="1:8" ht="14.4" customHeight="1" x14ac:dyDescent="0.3">
      <c r="A1199" s="383"/>
      <c r="B1199" s="350"/>
      <c r="C1199" s="386"/>
      <c r="D1199" s="431"/>
      <c r="E1199" s="432"/>
      <c r="F1199" s="433"/>
      <c r="H1199" s="370"/>
    </row>
    <row r="1200" spans="1:8" ht="14.4" customHeight="1" x14ac:dyDescent="0.3">
      <c r="A1200" s="383"/>
      <c r="B1200" s="350"/>
      <c r="C1200" s="386"/>
      <c r="D1200" s="431"/>
      <c r="E1200" s="432"/>
      <c r="F1200" s="433"/>
      <c r="H1200" s="370"/>
    </row>
    <row r="1201" spans="1:8" ht="14.4" customHeight="1" x14ac:dyDescent="0.3">
      <c r="A1201" s="383"/>
      <c r="B1201" s="350"/>
      <c r="C1201" s="386"/>
      <c r="D1201" s="431"/>
      <c r="E1201" s="432"/>
      <c r="F1201" s="433"/>
      <c r="H1201" s="370"/>
    </row>
    <row r="1202" spans="1:8" ht="14.4" customHeight="1" x14ac:dyDescent="0.3">
      <c r="A1202" s="383"/>
      <c r="B1202" s="350"/>
      <c r="C1202" s="386"/>
      <c r="D1202" s="431"/>
      <c r="E1202" s="432"/>
      <c r="F1202" s="433"/>
      <c r="H1202" s="370"/>
    </row>
    <row r="1203" spans="1:8" ht="14.4" customHeight="1" x14ac:dyDescent="0.3">
      <c r="A1203" s="383"/>
      <c r="B1203" s="350"/>
      <c r="C1203" s="386"/>
      <c r="D1203" s="431"/>
      <c r="E1203" s="432"/>
      <c r="F1203" s="433"/>
      <c r="H1203" s="370"/>
    </row>
    <row r="1204" spans="1:8" ht="14.4" customHeight="1" x14ac:dyDescent="0.3">
      <c r="A1204" s="383"/>
      <c r="B1204" s="350"/>
      <c r="C1204" s="386"/>
      <c r="D1204" s="431"/>
      <c r="E1204" s="432"/>
      <c r="F1204" s="433"/>
      <c r="H1204" s="370"/>
    </row>
    <row r="1205" spans="1:8" ht="14.4" customHeight="1" thickBot="1" x14ac:dyDescent="0.35">
      <c r="A1205" s="383"/>
      <c r="B1205" s="350"/>
      <c r="C1205" s="386"/>
      <c r="D1205" s="431"/>
      <c r="E1205" s="432"/>
      <c r="F1205" s="433"/>
      <c r="H1205" s="370"/>
    </row>
    <row r="1206" spans="1:8" ht="25.05" customHeight="1" thickBot="1" x14ac:dyDescent="0.35">
      <c r="A1206" s="448" t="s">
        <v>4054</v>
      </c>
      <c r="B1206" s="511" t="s">
        <v>4116</v>
      </c>
      <c r="C1206" s="489"/>
      <c r="D1206" s="489"/>
      <c r="E1206" s="494"/>
      <c r="F1206" s="495">
        <f>SUM(F1101:F1132)</f>
        <v>50000</v>
      </c>
      <c r="H1206" s="370"/>
    </row>
    <row r="1207" spans="1:8" ht="15" customHeight="1" x14ac:dyDescent="0.3">
      <c r="A1207" s="756" t="str">
        <f>A768</f>
        <v>CONTRACT SANRAL: NRA 2024/1323</v>
      </c>
      <c r="B1207" s="757"/>
      <c r="C1207" s="462"/>
      <c r="D1207" s="462"/>
      <c r="E1207" s="467"/>
      <c r="F1207" s="473"/>
    </row>
    <row r="1208" spans="1:8" ht="15" customHeight="1" thickBot="1" x14ac:dyDescent="0.35">
      <c r="A1208" s="754" t="str">
        <f>A769</f>
        <v>PANEL FOR ROUTINE ROAD MAINTENANCE WORKS ACROSS SOUTH AFRICA (WESTERN CAPE PROVINCE)</v>
      </c>
      <c r="B1208" s="755"/>
      <c r="C1208" s="463"/>
      <c r="D1208" s="463"/>
      <c r="E1208" s="468"/>
      <c r="F1208" s="474"/>
    </row>
    <row r="1209" spans="1:8" ht="25.05" customHeight="1" thickBot="1" x14ac:dyDescent="0.35">
      <c r="A1209" s="565" t="s">
        <v>4111</v>
      </c>
      <c r="B1209" s="451" t="s">
        <v>4035</v>
      </c>
      <c r="C1209" s="451" t="s">
        <v>4112</v>
      </c>
      <c r="D1209" s="451" t="s">
        <v>4113</v>
      </c>
      <c r="E1209" s="451" t="s">
        <v>4114</v>
      </c>
      <c r="F1209" s="487" t="s">
        <v>4036</v>
      </c>
    </row>
    <row r="1210" spans="1:8" s="444" customFormat="1" ht="25.05" customHeight="1" x14ac:dyDescent="0.3">
      <c r="A1210" s="758" t="s">
        <v>548</v>
      </c>
      <c r="B1210" s="759"/>
      <c r="C1210" s="759"/>
      <c r="D1210" s="759"/>
      <c r="E1210" s="759"/>
      <c r="F1210" s="760"/>
    </row>
    <row r="1211" spans="1:8" ht="14.4" customHeight="1" x14ac:dyDescent="0.3">
      <c r="A1211" s="374" t="s">
        <v>549</v>
      </c>
      <c r="B1211" s="345" t="s">
        <v>550</v>
      </c>
      <c r="C1211" s="375"/>
      <c r="D1211" s="376"/>
      <c r="E1211" s="502"/>
      <c r="F1211" s="503"/>
    </row>
    <row r="1212" spans="1:8" ht="14.4" customHeight="1" x14ac:dyDescent="0.3">
      <c r="A1212" s="372" t="s">
        <v>551</v>
      </c>
      <c r="B1212" s="201" t="s">
        <v>564</v>
      </c>
      <c r="C1212" s="379" t="s">
        <v>489</v>
      </c>
      <c r="D1212" s="420">
        <v>500</v>
      </c>
      <c r="E1212" s="856"/>
      <c r="F1212" s="419" t="str">
        <f>IF((D1212*E1212)&gt;0,(D1212*E1212),"")</f>
        <v/>
      </c>
    </row>
    <row r="1213" spans="1:8" ht="14.4" customHeight="1" x14ac:dyDescent="0.3">
      <c r="A1213" s="372" t="s">
        <v>3951</v>
      </c>
      <c r="B1213" s="201" t="s">
        <v>3953</v>
      </c>
      <c r="C1213" s="379"/>
      <c r="D1213" s="420"/>
      <c r="E1213" s="418"/>
      <c r="F1213" s="419" t="str">
        <f t="shared" ref="F1213:F1214" si="13">IF((D1213*E1213)&gt;0,(D1213*E1213),"")</f>
        <v/>
      </c>
    </row>
    <row r="1214" spans="1:8" ht="14.4" customHeight="1" x14ac:dyDescent="0.3">
      <c r="A1214" s="372" t="s">
        <v>3952</v>
      </c>
      <c r="B1214" s="201" t="s">
        <v>3893</v>
      </c>
      <c r="C1214" s="379" t="s">
        <v>221</v>
      </c>
      <c r="D1214" s="420">
        <v>50</v>
      </c>
      <c r="E1214" s="856"/>
      <c r="F1214" s="419" t="str">
        <f t="shared" si="13"/>
        <v/>
      </c>
    </row>
    <row r="1215" spans="1:8" ht="14.4" customHeight="1" x14ac:dyDescent="0.3">
      <c r="A1215" s="372"/>
      <c r="B1215" s="201"/>
      <c r="C1215" s="379"/>
      <c r="D1215" s="420"/>
      <c r="E1215" s="418"/>
      <c r="F1215" s="419"/>
    </row>
    <row r="1216" spans="1:8" ht="14.4" customHeight="1" x14ac:dyDescent="0.3">
      <c r="A1216" s="372"/>
      <c r="B1216" s="201"/>
      <c r="C1216" s="379"/>
      <c r="D1216" s="420"/>
      <c r="E1216" s="418"/>
      <c r="F1216" s="419"/>
    </row>
    <row r="1217" spans="1:6" ht="14.4" customHeight="1" x14ac:dyDescent="0.3">
      <c r="A1217" s="372"/>
      <c r="B1217" s="201"/>
      <c r="C1217" s="379"/>
      <c r="D1217" s="420"/>
      <c r="E1217" s="418"/>
      <c r="F1217" s="419"/>
    </row>
    <row r="1218" spans="1:6" ht="14.4" customHeight="1" x14ac:dyDescent="0.3">
      <c r="A1218" s="372"/>
      <c r="B1218" s="201"/>
      <c r="C1218" s="379"/>
      <c r="D1218" s="420"/>
      <c r="E1218" s="418"/>
      <c r="F1218" s="419"/>
    </row>
    <row r="1219" spans="1:6" ht="14.4" customHeight="1" x14ac:dyDescent="0.3">
      <c r="A1219" s="372"/>
      <c r="B1219" s="201"/>
      <c r="C1219" s="379"/>
      <c r="D1219" s="420"/>
      <c r="E1219" s="418"/>
      <c r="F1219" s="419"/>
    </row>
    <row r="1220" spans="1:6" ht="25.05" customHeight="1" x14ac:dyDescent="0.3">
      <c r="A1220" s="788" t="s">
        <v>4155</v>
      </c>
      <c r="B1220" s="789"/>
      <c r="C1220" s="512"/>
      <c r="D1220" s="512"/>
      <c r="E1220" s="513"/>
      <c r="F1220" s="514"/>
    </row>
    <row r="1221" spans="1:6" ht="14.4" customHeight="1" x14ac:dyDescent="0.3">
      <c r="A1221" s="374" t="s">
        <v>570</v>
      </c>
      <c r="B1221" s="345" t="s">
        <v>571</v>
      </c>
      <c r="C1221" s="375"/>
      <c r="D1221" s="376"/>
      <c r="E1221" s="377"/>
      <c r="F1221" s="378"/>
    </row>
    <row r="1222" spans="1:6" ht="14.4" customHeight="1" x14ac:dyDescent="0.3">
      <c r="A1222" s="372" t="s">
        <v>572</v>
      </c>
      <c r="B1222" s="201" t="s">
        <v>564</v>
      </c>
      <c r="C1222" s="379" t="s">
        <v>489</v>
      </c>
      <c r="D1222" s="420">
        <v>50</v>
      </c>
      <c r="E1222" s="856"/>
      <c r="F1222" s="419" t="str">
        <f>IF((D1222*E1222)&gt;0,(D1222*E1222),"")</f>
        <v/>
      </c>
    </row>
    <row r="1223" spans="1:6" ht="25.05" customHeight="1" x14ac:dyDescent="0.3">
      <c r="A1223" s="372" t="s">
        <v>574</v>
      </c>
      <c r="B1223" s="201" t="s">
        <v>3954</v>
      </c>
      <c r="C1223" s="379" t="s">
        <v>221</v>
      </c>
      <c r="D1223" s="420">
        <v>5</v>
      </c>
      <c r="E1223" s="856"/>
      <c r="F1223" s="419" t="str">
        <f t="shared" ref="F1223:F1224" si="14">IF((D1223*E1223)&gt;0,(D1223*E1223),"")</f>
        <v/>
      </c>
    </row>
    <row r="1224" spans="1:6" ht="25.05" customHeight="1" x14ac:dyDescent="0.3">
      <c r="A1224" s="372" t="s">
        <v>576</v>
      </c>
      <c r="B1224" s="201" t="s">
        <v>3955</v>
      </c>
      <c r="C1224" s="379" t="s">
        <v>221</v>
      </c>
      <c r="D1224" s="420">
        <v>5</v>
      </c>
      <c r="E1224" s="856"/>
      <c r="F1224" s="419" t="str">
        <f t="shared" si="14"/>
        <v/>
      </c>
    </row>
    <row r="1225" spans="1:6" ht="14.4" customHeight="1" x14ac:dyDescent="0.3">
      <c r="A1225" s="383"/>
      <c r="B1225" s="202"/>
      <c r="C1225" s="386"/>
      <c r="D1225" s="434"/>
      <c r="E1225" s="435"/>
      <c r="F1225" s="433"/>
    </row>
    <row r="1226" spans="1:6" ht="14.4" customHeight="1" x14ac:dyDescent="0.3">
      <c r="A1226" s="383"/>
      <c r="B1226" s="202"/>
      <c r="C1226" s="386"/>
      <c r="D1226" s="434"/>
      <c r="E1226" s="435"/>
      <c r="F1226" s="433"/>
    </row>
    <row r="1227" spans="1:6" ht="14.4" customHeight="1" x14ac:dyDescent="0.3">
      <c r="A1227" s="383"/>
      <c r="B1227" s="202"/>
      <c r="C1227" s="386"/>
      <c r="D1227" s="434"/>
      <c r="E1227" s="435"/>
      <c r="F1227" s="433"/>
    </row>
    <row r="1228" spans="1:6" ht="14.4" customHeight="1" x14ac:dyDescent="0.3">
      <c r="A1228" s="383"/>
      <c r="B1228" s="202"/>
      <c r="C1228" s="386"/>
      <c r="D1228" s="434"/>
      <c r="E1228" s="435"/>
      <c r="F1228" s="433"/>
    </row>
    <row r="1229" spans="1:6" ht="14.4" customHeight="1" x14ac:dyDescent="0.3">
      <c r="A1229" s="383"/>
      <c r="B1229" s="202"/>
      <c r="C1229" s="386"/>
      <c r="D1229" s="434"/>
      <c r="E1229" s="435"/>
      <c r="F1229" s="433"/>
    </row>
    <row r="1230" spans="1:6" ht="14.4" customHeight="1" x14ac:dyDescent="0.3">
      <c r="A1230" s="383"/>
      <c r="B1230" s="202"/>
      <c r="C1230" s="386"/>
      <c r="D1230" s="434"/>
      <c r="E1230" s="435"/>
      <c r="F1230" s="433"/>
    </row>
    <row r="1231" spans="1:6" ht="14.4" customHeight="1" x14ac:dyDescent="0.3">
      <c r="A1231" s="383"/>
      <c r="B1231" s="202"/>
      <c r="C1231" s="386"/>
      <c r="D1231" s="434"/>
      <c r="E1231" s="435"/>
      <c r="F1231" s="433"/>
    </row>
    <row r="1232" spans="1:6" ht="14.4" customHeight="1" x14ac:dyDescent="0.3">
      <c r="A1232" s="383"/>
      <c r="B1232" s="202"/>
      <c r="C1232" s="386"/>
      <c r="D1232" s="434"/>
      <c r="E1232" s="435"/>
      <c r="F1232" s="433"/>
    </row>
    <row r="1233" spans="1:6" ht="14.4" customHeight="1" x14ac:dyDescent="0.3">
      <c r="A1233" s="383"/>
      <c r="B1233" s="202"/>
      <c r="C1233" s="386"/>
      <c r="D1233" s="434"/>
      <c r="E1233" s="435"/>
      <c r="F1233" s="433"/>
    </row>
    <row r="1234" spans="1:6" ht="14.4" customHeight="1" x14ac:dyDescent="0.3">
      <c r="A1234" s="383"/>
      <c r="B1234" s="202"/>
      <c r="C1234" s="386"/>
      <c r="D1234" s="434"/>
      <c r="E1234" s="435"/>
      <c r="F1234" s="433"/>
    </row>
    <row r="1235" spans="1:6" ht="14.4" customHeight="1" x14ac:dyDescent="0.3">
      <c r="A1235" s="383"/>
      <c r="B1235" s="202"/>
      <c r="C1235" s="386"/>
      <c r="D1235" s="434"/>
      <c r="E1235" s="435"/>
      <c r="F1235" s="433"/>
    </row>
    <row r="1236" spans="1:6" ht="14.4" customHeight="1" x14ac:dyDescent="0.3">
      <c r="A1236" s="383"/>
      <c r="B1236" s="202"/>
      <c r="C1236" s="386"/>
      <c r="D1236" s="434"/>
      <c r="E1236" s="435"/>
      <c r="F1236" s="433"/>
    </row>
    <row r="1237" spans="1:6" ht="14.4" customHeight="1" x14ac:dyDescent="0.3">
      <c r="A1237" s="383"/>
      <c r="B1237" s="202"/>
      <c r="C1237" s="386"/>
      <c r="D1237" s="434"/>
      <c r="E1237" s="435"/>
      <c r="F1237" s="433"/>
    </row>
    <row r="1238" spans="1:6" ht="14.4" customHeight="1" x14ac:dyDescent="0.3">
      <c r="A1238" s="383"/>
      <c r="B1238" s="202"/>
      <c r="C1238" s="386"/>
      <c r="D1238" s="434"/>
      <c r="E1238" s="435"/>
      <c r="F1238" s="433"/>
    </row>
    <row r="1239" spans="1:6" ht="14.4" customHeight="1" x14ac:dyDescent="0.3">
      <c r="A1239" s="383"/>
      <c r="B1239" s="202"/>
      <c r="C1239" s="386"/>
      <c r="D1239" s="434"/>
      <c r="E1239" s="435"/>
      <c r="F1239" s="433"/>
    </row>
    <row r="1240" spans="1:6" ht="14.4" customHeight="1" x14ac:dyDescent="0.3">
      <c r="A1240" s="383"/>
      <c r="B1240" s="202"/>
      <c r="C1240" s="386"/>
      <c r="D1240" s="434"/>
      <c r="E1240" s="435"/>
      <c r="F1240" s="433"/>
    </row>
    <row r="1241" spans="1:6" ht="14.4" customHeight="1" x14ac:dyDescent="0.3">
      <c r="A1241" s="383"/>
      <c r="B1241" s="202"/>
      <c r="C1241" s="386"/>
      <c r="D1241" s="434"/>
      <c r="E1241" s="435"/>
      <c r="F1241" s="433"/>
    </row>
    <row r="1242" spans="1:6" ht="14.4" customHeight="1" x14ac:dyDescent="0.3">
      <c r="A1242" s="383"/>
      <c r="B1242" s="202"/>
      <c r="C1242" s="386"/>
      <c r="D1242" s="434"/>
      <c r="E1242" s="435"/>
      <c r="F1242" s="433"/>
    </row>
    <row r="1243" spans="1:6" ht="14.4" customHeight="1" x14ac:dyDescent="0.3">
      <c r="A1243" s="383"/>
      <c r="B1243" s="202"/>
      <c r="C1243" s="386"/>
      <c r="D1243" s="434"/>
      <c r="E1243" s="435"/>
      <c r="F1243" s="433"/>
    </row>
    <row r="1244" spans="1:6" ht="14.4" customHeight="1" x14ac:dyDescent="0.3">
      <c r="A1244" s="383"/>
      <c r="B1244" s="202"/>
      <c r="C1244" s="386"/>
      <c r="D1244" s="434"/>
      <c r="E1244" s="435"/>
      <c r="F1244" s="433"/>
    </row>
    <row r="1245" spans="1:6" ht="14.4" customHeight="1" x14ac:dyDescent="0.3">
      <c r="A1245" s="383"/>
      <c r="B1245" s="202"/>
      <c r="C1245" s="386"/>
      <c r="D1245" s="434"/>
      <c r="E1245" s="435"/>
      <c r="F1245" s="433"/>
    </row>
    <row r="1246" spans="1:6" ht="14.4" customHeight="1" x14ac:dyDescent="0.3">
      <c r="A1246" s="383"/>
      <c r="B1246" s="202"/>
      <c r="C1246" s="386"/>
      <c r="D1246" s="434"/>
      <c r="E1246" s="435"/>
      <c r="F1246" s="433"/>
    </row>
    <row r="1247" spans="1:6" ht="14.4" customHeight="1" x14ac:dyDescent="0.3">
      <c r="A1247" s="383"/>
      <c r="B1247" s="202"/>
      <c r="C1247" s="386"/>
      <c r="D1247" s="434"/>
      <c r="E1247" s="435"/>
      <c r="F1247" s="433"/>
    </row>
    <row r="1248" spans="1:6" ht="14.4" customHeight="1" x14ac:dyDescent="0.3">
      <c r="A1248" s="383"/>
      <c r="B1248" s="202"/>
      <c r="C1248" s="386"/>
      <c r="D1248" s="434"/>
      <c r="E1248" s="435"/>
      <c r="F1248" s="433"/>
    </row>
    <row r="1249" spans="1:6" ht="14.4" customHeight="1" x14ac:dyDescent="0.3">
      <c r="A1249" s="383"/>
      <c r="B1249" s="202"/>
      <c r="C1249" s="386"/>
      <c r="D1249" s="434"/>
      <c r="E1249" s="435"/>
      <c r="F1249" s="433"/>
    </row>
    <row r="1250" spans="1:6" ht="14.4" customHeight="1" x14ac:dyDescent="0.3">
      <c r="A1250" s="383"/>
      <c r="B1250" s="202"/>
      <c r="C1250" s="386"/>
      <c r="D1250" s="434"/>
      <c r="E1250" s="435"/>
      <c r="F1250" s="433"/>
    </row>
    <row r="1251" spans="1:6" ht="14.4" customHeight="1" x14ac:dyDescent="0.3">
      <c r="A1251" s="383"/>
      <c r="B1251" s="202"/>
      <c r="C1251" s="386"/>
      <c r="D1251" s="434"/>
      <c r="E1251" s="435"/>
      <c r="F1251" s="433"/>
    </row>
    <row r="1252" spans="1:6" ht="14.4" customHeight="1" x14ac:dyDescent="0.3">
      <c r="A1252" s="383"/>
      <c r="B1252" s="202"/>
      <c r="C1252" s="386"/>
      <c r="D1252" s="434"/>
      <c r="E1252" s="435"/>
      <c r="F1252" s="433"/>
    </row>
    <row r="1253" spans="1:6" ht="14.4" customHeight="1" x14ac:dyDescent="0.3">
      <c r="A1253" s="383"/>
      <c r="B1253" s="202"/>
      <c r="C1253" s="386"/>
      <c r="D1253" s="434"/>
      <c r="E1253" s="435"/>
      <c r="F1253" s="433"/>
    </row>
    <row r="1254" spans="1:6" ht="14.4" customHeight="1" x14ac:dyDescent="0.3">
      <c r="A1254" s="383"/>
      <c r="B1254" s="202"/>
      <c r="C1254" s="386"/>
      <c r="D1254" s="434"/>
      <c r="E1254" s="435"/>
      <c r="F1254" s="433"/>
    </row>
    <row r="1255" spans="1:6" ht="14.4" customHeight="1" x14ac:dyDescent="0.3">
      <c r="A1255" s="383"/>
      <c r="B1255" s="202"/>
      <c r="C1255" s="386"/>
      <c r="D1255" s="434"/>
      <c r="E1255" s="435"/>
      <c r="F1255" s="433"/>
    </row>
    <row r="1256" spans="1:6" ht="14.4" customHeight="1" x14ac:dyDescent="0.3">
      <c r="A1256" s="383"/>
      <c r="B1256" s="202"/>
      <c r="C1256" s="386"/>
      <c r="D1256" s="434"/>
      <c r="E1256" s="435"/>
      <c r="F1256" s="433"/>
    </row>
    <row r="1257" spans="1:6" ht="14.4" customHeight="1" x14ac:dyDescent="0.3">
      <c r="A1257" s="383"/>
      <c r="B1257" s="202"/>
      <c r="C1257" s="386"/>
      <c r="D1257" s="434"/>
      <c r="E1257" s="435"/>
      <c r="F1257" s="433"/>
    </row>
    <row r="1258" spans="1:6" ht="14.4" customHeight="1" x14ac:dyDescent="0.3">
      <c r="A1258" s="383"/>
      <c r="B1258" s="202"/>
      <c r="C1258" s="386"/>
      <c r="D1258" s="434"/>
      <c r="E1258" s="435"/>
      <c r="F1258" s="433"/>
    </row>
    <row r="1259" spans="1:6" ht="14.4" customHeight="1" x14ac:dyDescent="0.3">
      <c r="A1259" s="383"/>
      <c r="B1259" s="202"/>
      <c r="C1259" s="386"/>
      <c r="D1259" s="434"/>
      <c r="E1259" s="435"/>
      <c r="F1259" s="433"/>
    </row>
    <row r="1260" spans="1:6" ht="14.4" customHeight="1" x14ac:dyDescent="0.3">
      <c r="A1260" s="383"/>
      <c r="B1260" s="202"/>
      <c r="C1260" s="386"/>
      <c r="D1260" s="434"/>
      <c r="E1260" s="435"/>
      <c r="F1260" s="433"/>
    </row>
    <row r="1261" spans="1:6" ht="14.4" customHeight="1" x14ac:dyDescent="0.3">
      <c r="A1261" s="383"/>
      <c r="B1261" s="202"/>
      <c r="C1261" s="386"/>
      <c r="D1261" s="434"/>
      <c r="E1261" s="435"/>
      <c r="F1261" s="433"/>
    </row>
    <row r="1262" spans="1:6" ht="14.4" customHeight="1" x14ac:dyDescent="0.3">
      <c r="A1262" s="383"/>
      <c r="B1262" s="202"/>
      <c r="C1262" s="386"/>
      <c r="D1262" s="434"/>
      <c r="E1262" s="435"/>
      <c r="F1262" s="433"/>
    </row>
    <row r="1263" spans="1:6" ht="14.4" customHeight="1" x14ac:dyDescent="0.3">
      <c r="A1263" s="383"/>
      <c r="B1263" s="202"/>
      <c r="C1263" s="386"/>
      <c r="D1263" s="434"/>
      <c r="E1263" s="435"/>
      <c r="F1263" s="433"/>
    </row>
    <row r="1264" spans="1:6" ht="14.4" customHeight="1" x14ac:dyDescent="0.3">
      <c r="A1264" s="383"/>
      <c r="B1264" s="202"/>
      <c r="C1264" s="386"/>
      <c r="D1264" s="434"/>
      <c r="E1264" s="435"/>
      <c r="F1264" s="433"/>
    </row>
    <row r="1265" spans="1:6" ht="14.4" customHeight="1" x14ac:dyDescent="0.3">
      <c r="A1265" s="383"/>
      <c r="B1265" s="202"/>
      <c r="C1265" s="386"/>
      <c r="D1265" s="434"/>
      <c r="E1265" s="435"/>
      <c r="F1265" s="433"/>
    </row>
    <row r="1266" spans="1:6" ht="14.4" customHeight="1" x14ac:dyDescent="0.3">
      <c r="A1266" s="383"/>
      <c r="B1266" s="202"/>
      <c r="C1266" s="386"/>
      <c r="D1266" s="434"/>
      <c r="E1266" s="435"/>
      <c r="F1266" s="433"/>
    </row>
    <row r="1267" spans="1:6" ht="14.4" customHeight="1" x14ac:dyDescent="0.3">
      <c r="A1267" s="383"/>
      <c r="B1267" s="202"/>
      <c r="C1267" s="386"/>
      <c r="D1267" s="434"/>
      <c r="E1267" s="435"/>
      <c r="F1267" s="433"/>
    </row>
    <row r="1268" spans="1:6" ht="14.4" customHeight="1" x14ac:dyDescent="0.3">
      <c r="A1268" s="383"/>
      <c r="B1268" s="202"/>
      <c r="C1268" s="386"/>
      <c r="D1268" s="434"/>
      <c r="E1268" s="435"/>
      <c r="F1268" s="433"/>
    </row>
    <row r="1269" spans="1:6" ht="14.4" customHeight="1" x14ac:dyDescent="0.3">
      <c r="A1269" s="383"/>
      <c r="B1269" s="202"/>
      <c r="C1269" s="386"/>
      <c r="D1269" s="434"/>
      <c r="E1269" s="435"/>
      <c r="F1269" s="433"/>
    </row>
    <row r="1270" spans="1:6" ht="14.4" customHeight="1" x14ac:dyDescent="0.3">
      <c r="A1270" s="383"/>
      <c r="B1270" s="202"/>
      <c r="C1270" s="386"/>
      <c r="D1270" s="434"/>
      <c r="E1270" s="435"/>
      <c r="F1270" s="433"/>
    </row>
    <row r="1271" spans="1:6" ht="14.4" customHeight="1" x14ac:dyDescent="0.3">
      <c r="A1271" s="383"/>
      <c r="B1271" s="202"/>
      <c r="C1271" s="386"/>
      <c r="D1271" s="434"/>
      <c r="E1271" s="435"/>
      <c r="F1271" s="433"/>
    </row>
    <row r="1272" spans="1:6" ht="14.4" customHeight="1" x14ac:dyDescent="0.3">
      <c r="A1272" s="383"/>
      <c r="B1272" s="202"/>
      <c r="C1272" s="386"/>
      <c r="D1272" s="434"/>
      <c r="E1272" s="435"/>
      <c r="F1272" s="433"/>
    </row>
    <row r="1273" spans="1:6" ht="14.4" customHeight="1" x14ac:dyDescent="0.3">
      <c r="A1273" s="383"/>
      <c r="B1273" s="202"/>
      <c r="C1273" s="386"/>
      <c r="D1273" s="434"/>
      <c r="E1273" s="435"/>
      <c r="F1273" s="433"/>
    </row>
    <row r="1274" spans="1:6" ht="14.4" customHeight="1" x14ac:dyDescent="0.3">
      <c r="A1274" s="383"/>
      <c r="B1274" s="202"/>
      <c r="C1274" s="386"/>
      <c r="D1274" s="434"/>
      <c r="E1274" s="435"/>
      <c r="F1274" s="433"/>
    </row>
    <row r="1275" spans="1:6" ht="14.4" customHeight="1" x14ac:dyDescent="0.3">
      <c r="A1275" s="383"/>
      <c r="B1275" s="202"/>
      <c r="C1275" s="386"/>
      <c r="D1275" s="434"/>
      <c r="E1275" s="435"/>
      <c r="F1275" s="433"/>
    </row>
    <row r="1276" spans="1:6" ht="14.4" customHeight="1" x14ac:dyDescent="0.3">
      <c r="A1276" s="383"/>
      <c r="B1276" s="202"/>
      <c r="C1276" s="386"/>
      <c r="D1276" s="434"/>
      <c r="E1276" s="435"/>
      <c r="F1276" s="433"/>
    </row>
    <row r="1277" spans="1:6" ht="14.4" customHeight="1" x14ac:dyDescent="0.3">
      <c r="A1277" s="383"/>
      <c r="B1277" s="202"/>
      <c r="C1277" s="386"/>
      <c r="D1277" s="434"/>
      <c r="E1277" s="435"/>
      <c r="F1277" s="433"/>
    </row>
    <row r="1278" spans="1:6" ht="14.4" customHeight="1" x14ac:dyDescent="0.3">
      <c r="A1278" s="383"/>
      <c r="B1278" s="202"/>
      <c r="C1278" s="386"/>
      <c r="D1278" s="434"/>
      <c r="E1278" s="435"/>
      <c r="F1278" s="433"/>
    </row>
    <row r="1279" spans="1:6" ht="14.4" customHeight="1" x14ac:dyDescent="0.3">
      <c r="A1279" s="383"/>
      <c r="B1279" s="202"/>
      <c r="C1279" s="386"/>
      <c r="D1279" s="434"/>
      <c r="E1279" s="435"/>
      <c r="F1279" s="433"/>
    </row>
    <row r="1280" spans="1:6" ht="14.4" customHeight="1" x14ac:dyDescent="0.3">
      <c r="A1280" s="383"/>
      <c r="B1280" s="202"/>
      <c r="C1280" s="386"/>
      <c r="D1280" s="434"/>
      <c r="E1280" s="435"/>
      <c r="F1280" s="433"/>
    </row>
    <row r="1281" spans="1:6" ht="14.4" customHeight="1" x14ac:dyDescent="0.3">
      <c r="A1281" s="383"/>
      <c r="B1281" s="202"/>
      <c r="C1281" s="386"/>
      <c r="D1281" s="434"/>
      <c r="E1281" s="435"/>
      <c r="F1281" s="433"/>
    </row>
    <row r="1282" spans="1:6" ht="14.4" customHeight="1" x14ac:dyDescent="0.3">
      <c r="A1282" s="383"/>
      <c r="B1282" s="202"/>
      <c r="C1282" s="386"/>
      <c r="D1282" s="434"/>
      <c r="E1282" s="435"/>
      <c r="F1282" s="433"/>
    </row>
    <row r="1283" spans="1:6" ht="14.4" customHeight="1" x14ac:dyDescent="0.3">
      <c r="A1283" s="383"/>
      <c r="B1283" s="202"/>
      <c r="C1283" s="386"/>
      <c r="D1283" s="434"/>
      <c r="E1283" s="435"/>
      <c r="F1283" s="433"/>
    </row>
    <row r="1284" spans="1:6" ht="14.4" customHeight="1" x14ac:dyDescent="0.3">
      <c r="A1284" s="383"/>
      <c r="B1284" s="202"/>
      <c r="C1284" s="386"/>
      <c r="D1284" s="434"/>
      <c r="E1284" s="435"/>
      <c r="F1284" s="433"/>
    </row>
    <row r="1285" spans="1:6" ht="14.4" customHeight="1" x14ac:dyDescent="0.3">
      <c r="A1285" s="383"/>
      <c r="B1285" s="202"/>
      <c r="C1285" s="386"/>
      <c r="D1285" s="434"/>
      <c r="E1285" s="435"/>
      <c r="F1285" s="433"/>
    </row>
    <row r="1286" spans="1:6" ht="14.4" customHeight="1" x14ac:dyDescent="0.3">
      <c r="A1286" s="383"/>
      <c r="B1286" s="202"/>
      <c r="C1286" s="386"/>
      <c r="D1286" s="434"/>
      <c r="E1286" s="435"/>
      <c r="F1286" s="433"/>
    </row>
    <row r="1287" spans="1:6" ht="14.4" customHeight="1" x14ac:dyDescent="0.3">
      <c r="A1287" s="383"/>
      <c r="B1287" s="202"/>
      <c r="C1287" s="386"/>
      <c r="D1287" s="434"/>
      <c r="E1287" s="435"/>
      <c r="F1287" s="433"/>
    </row>
    <row r="1288" spans="1:6" ht="14.4" customHeight="1" x14ac:dyDescent="0.3">
      <c r="A1288" s="383"/>
      <c r="B1288" s="202"/>
      <c r="C1288" s="386"/>
      <c r="D1288" s="434"/>
      <c r="E1288" s="435"/>
      <c r="F1288" s="433"/>
    </row>
    <row r="1289" spans="1:6" ht="14.4" customHeight="1" x14ac:dyDescent="0.3">
      <c r="A1289" s="383"/>
      <c r="B1289" s="202"/>
      <c r="C1289" s="386"/>
      <c r="D1289" s="434"/>
      <c r="E1289" s="435"/>
      <c r="F1289" s="433"/>
    </row>
    <row r="1290" spans="1:6" ht="14.4" customHeight="1" x14ac:dyDescent="0.3">
      <c r="A1290" s="383"/>
      <c r="B1290" s="202"/>
      <c r="C1290" s="386"/>
      <c r="D1290" s="434"/>
      <c r="E1290" s="435"/>
      <c r="F1290" s="433"/>
    </row>
    <row r="1291" spans="1:6" ht="14.4" customHeight="1" x14ac:dyDescent="0.3">
      <c r="A1291" s="383"/>
      <c r="B1291" s="202"/>
      <c r="C1291" s="386"/>
      <c r="D1291" s="434"/>
      <c r="E1291" s="435"/>
      <c r="F1291" s="433"/>
    </row>
    <row r="1292" spans="1:6" ht="14.4" customHeight="1" x14ac:dyDescent="0.3">
      <c r="A1292" s="383"/>
      <c r="B1292" s="202"/>
      <c r="C1292" s="386"/>
      <c r="D1292" s="434"/>
      <c r="E1292" s="435"/>
      <c r="F1292" s="433"/>
    </row>
    <row r="1293" spans="1:6" ht="14.4" customHeight="1" x14ac:dyDescent="0.3">
      <c r="A1293" s="383"/>
      <c r="B1293" s="202"/>
      <c r="C1293" s="386"/>
      <c r="D1293" s="434"/>
      <c r="E1293" s="435"/>
      <c r="F1293" s="433"/>
    </row>
    <row r="1294" spans="1:6" ht="14.4" customHeight="1" x14ac:dyDescent="0.3">
      <c r="A1294" s="383"/>
      <c r="B1294" s="202"/>
      <c r="C1294" s="386"/>
      <c r="D1294" s="434"/>
      <c r="E1294" s="435"/>
      <c r="F1294" s="433"/>
    </row>
    <row r="1295" spans="1:6" ht="14.4" customHeight="1" x14ac:dyDescent="0.3">
      <c r="A1295" s="383"/>
      <c r="B1295" s="202"/>
      <c r="C1295" s="386"/>
      <c r="D1295" s="434"/>
      <c r="E1295" s="435"/>
      <c r="F1295" s="433"/>
    </row>
    <row r="1296" spans="1:6" ht="14.4" customHeight="1" x14ac:dyDescent="0.3">
      <c r="A1296" s="383"/>
      <c r="B1296" s="202"/>
      <c r="C1296" s="386"/>
      <c r="D1296" s="434"/>
      <c r="E1296" s="435"/>
      <c r="F1296" s="433"/>
    </row>
    <row r="1297" spans="1:6" ht="14.4" customHeight="1" x14ac:dyDescent="0.3">
      <c r="A1297" s="383"/>
      <c r="B1297" s="202"/>
      <c r="C1297" s="386"/>
      <c r="D1297" s="434"/>
      <c r="E1297" s="435"/>
      <c r="F1297" s="433"/>
    </row>
    <row r="1298" spans="1:6" ht="14.4" customHeight="1" x14ac:dyDescent="0.3">
      <c r="A1298" s="383"/>
      <c r="B1298" s="202"/>
      <c r="C1298" s="386"/>
      <c r="D1298" s="434"/>
      <c r="E1298" s="435"/>
      <c r="F1298" s="433"/>
    </row>
    <row r="1299" spans="1:6" ht="14.4" customHeight="1" x14ac:dyDescent="0.3">
      <c r="A1299" s="383"/>
      <c r="B1299" s="202"/>
      <c r="C1299" s="386"/>
      <c r="D1299" s="434"/>
      <c r="E1299" s="435"/>
      <c r="F1299" s="433"/>
    </row>
    <row r="1300" spans="1:6" ht="14.4" customHeight="1" x14ac:dyDescent="0.3">
      <c r="A1300" s="383"/>
      <c r="B1300" s="202"/>
      <c r="C1300" s="386"/>
      <c r="D1300" s="434"/>
      <c r="E1300" s="435"/>
      <c r="F1300" s="433"/>
    </row>
    <row r="1301" spans="1:6" ht="14.4" customHeight="1" x14ac:dyDescent="0.3">
      <c r="A1301" s="383"/>
      <c r="B1301" s="202"/>
      <c r="C1301" s="386"/>
      <c r="D1301" s="434"/>
      <c r="E1301" s="435"/>
      <c r="F1301" s="433"/>
    </row>
    <row r="1302" spans="1:6" ht="14.4" customHeight="1" x14ac:dyDescent="0.3">
      <c r="A1302" s="383"/>
      <c r="B1302" s="202"/>
      <c r="C1302" s="386"/>
      <c r="D1302" s="434"/>
      <c r="E1302" s="435"/>
      <c r="F1302" s="433"/>
    </row>
    <row r="1303" spans="1:6" ht="14.4" customHeight="1" x14ac:dyDescent="0.3">
      <c r="A1303" s="383"/>
      <c r="B1303" s="202"/>
      <c r="C1303" s="386"/>
      <c r="D1303" s="434"/>
      <c r="E1303" s="435"/>
      <c r="F1303" s="433"/>
    </row>
    <row r="1304" spans="1:6" ht="14.4" customHeight="1" x14ac:dyDescent="0.3">
      <c r="A1304" s="383"/>
      <c r="B1304" s="202"/>
      <c r="C1304" s="386"/>
      <c r="D1304" s="434"/>
      <c r="E1304" s="435"/>
      <c r="F1304" s="433"/>
    </row>
    <row r="1305" spans="1:6" ht="14.4" customHeight="1" x14ac:dyDescent="0.3">
      <c r="A1305" s="383"/>
      <c r="B1305" s="202"/>
      <c r="C1305" s="386"/>
      <c r="D1305" s="434"/>
      <c r="E1305" s="435"/>
      <c r="F1305" s="433"/>
    </row>
    <row r="1306" spans="1:6" ht="14.4" customHeight="1" x14ac:dyDescent="0.3">
      <c r="A1306" s="383"/>
      <c r="B1306" s="202"/>
      <c r="C1306" s="386"/>
      <c r="D1306" s="434"/>
      <c r="E1306" s="435"/>
      <c r="F1306" s="433"/>
    </row>
    <row r="1307" spans="1:6" ht="14.4" customHeight="1" x14ac:dyDescent="0.3">
      <c r="A1307" s="383"/>
      <c r="B1307" s="202"/>
      <c r="C1307" s="386"/>
      <c r="D1307" s="434"/>
      <c r="E1307" s="435"/>
      <c r="F1307" s="433"/>
    </row>
    <row r="1308" spans="1:6" ht="14.4" customHeight="1" x14ac:dyDescent="0.3">
      <c r="A1308" s="383"/>
      <c r="B1308" s="202"/>
      <c r="C1308" s="386"/>
      <c r="D1308" s="434"/>
      <c r="E1308" s="435"/>
      <c r="F1308" s="433"/>
    </row>
    <row r="1309" spans="1:6" ht="14.4" customHeight="1" x14ac:dyDescent="0.3">
      <c r="A1309" s="383"/>
      <c r="B1309" s="202"/>
      <c r="C1309" s="386"/>
      <c r="D1309" s="434"/>
      <c r="E1309" s="435"/>
      <c r="F1309" s="433"/>
    </row>
    <row r="1310" spans="1:6" ht="14.4" customHeight="1" x14ac:dyDescent="0.3">
      <c r="A1310" s="383"/>
      <c r="B1310" s="202"/>
      <c r="C1310" s="386"/>
      <c r="D1310" s="434"/>
      <c r="E1310" s="435"/>
      <c r="F1310" s="433"/>
    </row>
    <row r="1311" spans="1:6" ht="14.4" customHeight="1" x14ac:dyDescent="0.3">
      <c r="A1311" s="383"/>
      <c r="B1311" s="202"/>
      <c r="C1311" s="386"/>
      <c r="D1311" s="434"/>
      <c r="E1311" s="435"/>
      <c r="F1311" s="433"/>
    </row>
    <row r="1312" spans="1:6" ht="14.4" customHeight="1" x14ac:dyDescent="0.3">
      <c r="A1312" s="383"/>
      <c r="B1312" s="202"/>
      <c r="C1312" s="386"/>
      <c r="D1312" s="434"/>
      <c r="E1312" s="435"/>
      <c r="F1312" s="433"/>
    </row>
    <row r="1313" spans="1:8" ht="14.4" customHeight="1" thickBot="1" x14ac:dyDescent="0.35">
      <c r="A1313" s="383"/>
      <c r="B1313" s="202"/>
      <c r="C1313" s="386"/>
      <c r="D1313" s="434"/>
      <c r="E1313" s="435"/>
      <c r="F1313" s="433"/>
    </row>
    <row r="1314" spans="1:8" ht="25.05" customHeight="1" thickBot="1" x14ac:dyDescent="0.35">
      <c r="A1314" s="448" t="s">
        <v>4056</v>
      </c>
      <c r="B1314" s="511" t="s">
        <v>4116</v>
      </c>
      <c r="C1314" s="489"/>
      <c r="D1314" s="489"/>
      <c r="E1314" s="494"/>
      <c r="F1314" s="495">
        <f>SUM(F1212:F1235)</f>
        <v>0</v>
      </c>
    </row>
    <row r="1315" spans="1:8" ht="15" customHeight="1" x14ac:dyDescent="0.3">
      <c r="A1315" s="756" t="str">
        <f>A768</f>
        <v>CONTRACT SANRAL: NRA 2024/1323</v>
      </c>
      <c r="B1315" s="757"/>
      <c r="C1315" s="462"/>
      <c r="D1315" s="462"/>
      <c r="E1315" s="467"/>
      <c r="F1315" s="473"/>
    </row>
    <row r="1316" spans="1:8" ht="15" customHeight="1" thickBot="1" x14ac:dyDescent="0.35">
      <c r="A1316" s="754" t="str">
        <f>A769</f>
        <v>PANEL FOR ROUTINE ROAD MAINTENANCE WORKS ACROSS SOUTH AFRICA (WESTERN CAPE PROVINCE)</v>
      </c>
      <c r="B1316" s="755"/>
      <c r="C1316" s="463"/>
      <c r="D1316" s="463"/>
      <c r="E1316" s="468"/>
      <c r="F1316" s="474"/>
    </row>
    <row r="1317" spans="1:8" ht="25.05" customHeight="1" thickBot="1" x14ac:dyDescent="0.35">
      <c r="A1317" s="565" t="s">
        <v>4111</v>
      </c>
      <c r="B1317" s="451" t="s">
        <v>4035</v>
      </c>
      <c r="C1317" s="451" t="s">
        <v>4112</v>
      </c>
      <c r="D1317" s="451" t="s">
        <v>4113</v>
      </c>
      <c r="E1317" s="451" t="s">
        <v>4114</v>
      </c>
      <c r="F1317" s="487" t="s">
        <v>4036</v>
      </c>
    </row>
    <row r="1318" spans="1:8" s="444" customFormat="1" ht="25.05" customHeight="1" x14ac:dyDescent="0.3">
      <c r="A1318" s="758" t="s">
        <v>587</v>
      </c>
      <c r="B1318" s="759"/>
      <c r="C1318" s="759"/>
      <c r="D1318" s="759"/>
      <c r="E1318" s="759"/>
      <c r="F1318" s="760"/>
      <c r="H1318" s="515"/>
    </row>
    <row r="1319" spans="1:8" ht="14.4" customHeight="1" x14ac:dyDescent="0.3">
      <c r="A1319" s="374" t="s">
        <v>588</v>
      </c>
      <c r="B1319" s="345" t="s">
        <v>589</v>
      </c>
      <c r="C1319" s="375"/>
      <c r="D1319" s="376"/>
      <c r="E1319" s="377"/>
      <c r="F1319" s="378"/>
      <c r="H1319" s="370"/>
    </row>
    <row r="1320" spans="1:8" ht="14.4" customHeight="1" x14ac:dyDescent="0.3">
      <c r="A1320" s="372" t="s">
        <v>590</v>
      </c>
      <c r="B1320" s="214" t="s">
        <v>3894</v>
      </c>
      <c r="C1320" s="379"/>
      <c r="D1320" s="391"/>
      <c r="E1320" s="392"/>
      <c r="F1320" s="397"/>
    </row>
    <row r="1321" spans="1:8" ht="14.4" customHeight="1" x14ac:dyDescent="0.3">
      <c r="A1321" s="372" t="s">
        <v>592</v>
      </c>
      <c r="B1321" s="201" t="s">
        <v>593</v>
      </c>
      <c r="C1321" s="379" t="s">
        <v>221</v>
      </c>
      <c r="D1321" s="420">
        <v>100</v>
      </c>
      <c r="E1321" s="856"/>
      <c r="F1321" s="419" t="str">
        <f>IF((D1321*E1321)&gt;0,(D1321*E1321),"")</f>
        <v/>
      </c>
    </row>
    <row r="1322" spans="1:8" ht="14.4" customHeight="1" x14ac:dyDescent="0.3">
      <c r="A1322" s="372" t="s">
        <v>594</v>
      </c>
      <c r="B1322" s="201" t="s">
        <v>595</v>
      </c>
      <c r="C1322" s="379" t="s">
        <v>221</v>
      </c>
      <c r="D1322" s="420">
        <v>50</v>
      </c>
      <c r="E1322" s="856"/>
      <c r="F1322" s="419" t="str">
        <f t="shared" ref="F1322:F1342" si="15">IF((D1322*E1322)&gt;0,(D1322*E1322),"")</f>
        <v/>
      </c>
    </row>
    <row r="1323" spans="1:8" ht="14.4" customHeight="1" x14ac:dyDescent="0.3">
      <c r="A1323" s="372" t="s">
        <v>596</v>
      </c>
      <c r="B1323" s="201" t="s">
        <v>597</v>
      </c>
      <c r="C1323" s="379" t="s">
        <v>221</v>
      </c>
      <c r="D1323" s="420">
        <v>50</v>
      </c>
      <c r="E1323" s="856"/>
      <c r="F1323" s="419" t="str">
        <f t="shared" si="15"/>
        <v/>
      </c>
    </row>
    <row r="1324" spans="1:8" ht="14.4" customHeight="1" x14ac:dyDescent="0.3">
      <c r="A1324" s="372" t="s">
        <v>598</v>
      </c>
      <c r="B1324" s="201" t="s">
        <v>599</v>
      </c>
      <c r="C1324" s="379" t="s">
        <v>221</v>
      </c>
      <c r="D1324" s="420">
        <v>120</v>
      </c>
      <c r="E1324" s="856"/>
      <c r="F1324" s="419" t="str">
        <f t="shared" si="15"/>
        <v/>
      </c>
    </row>
    <row r="1325" spans="1:8" ht="14.4" customHeight="1" x14ac:dyDescent="0.3">
      <c r="A1325" s="372" t="s">
        <v>600</v>
      </c>
      <c r="B1325" s="201" t="s">
        <v>601</v>
      </c>
      <c r="C1325" s="379" t="s">
        <v>221</v>
      </c>
      <c r="D1325" s="420">
        <v>120</v>
      </c>
      <c r="E1325" s="856"/>
      <c r="F1325" s="419" t="str">
        <f t="shared" si="15"/>
        <v/>
      </c>
    </row>
    <row r="1326" spans="1:8" ht="14.4" customHeight="1" x14ac:dyDescent="0.3">
      <c r="A1326" s="372" t="s">
        <v>602</v>
      </c>
      <c r="B1326" s="201" t="s">
        <v>603</v>
      </c>
      <c r="C1326" s="379"/>
      <c r="D1326" s="420"/>
      <c r="E1326" s="418"/>
      <c r="F1326" s="419" t="str">
        <f t="shared" si="15"/>
        <v/>
      </c>
    </row>
    <row r="1327" spans="1:8" ht="14.4" customHeight="1" x14ac:dyDescent="0.3">
      <c r="A1327" s="372" t="s">
        <v>604</v>
      </c>
      <c r="B1327" s="201" t="s">
        <v>605</v>
      </c>
      <c r="C1327" s="379" t="s">
        <v>221</v>
      </c>
      <c r="D1327" s="420">
        <v>100</v>
      </c>
      <c r="E1327" s="856"/>
      <c r="F1327" s="419" t="str">
        <f t="shared" si="15"/>
        <v/>
      </c>
    </row>
    <row r="1328" spans="1:8" ht="14.4" customHeight="1" x14ac:dyDescent="0.3">
      <c r="A1328" s="372" t="s">
        <v>606</v>
      </c>
      <c r="B1328" s="201" t="s">
        <v>607</v>
      </c>
      <c r="C1328" s="379" t="s">
        <v>221</v>
      </c>
      <c r="D1328" s="420">
        <v>100</v>
      </c>
      <c r="E1328" s="856"/>
      <c r="F1328" s="419" t="str">
        <f t="shared" si="15"/>
        <v/>
      </c>
    </row>
    <row r="1329" spans="1:6" ht="14.4" customHeight="1" x14ac:dyDescent="0.3">
      <c r="A1329" s="372" t="s">
        <v>610</v>
      </c>
      <c r="B1329" s="235" t="s">
        <v>611</v>
      </c>
      <c r="C1329" s="379"/>
      <c r="D1329" s="420"/>
      <c r="E1329" s="418"/>
      <c r="F1329" s="419" t="str">
        <f t="shared" si="15"/>
        <v/>
      </c>
    </row>
    <row r="1330" spans="1:6" ht="14.4" customHeight="1" x14ac:dyDescent="0.3">
      <c r="A1330" s="372" t="s">
        <v>612</v>
      </c>
      <c r="B1330" s="201" t="s">
        <v>613</v>
      </c>
      <c r="C1330" s="379" t="s">
        <v>221</v>
      </c>
      <c r="D1330" s="420">
        <v>200</v>
      </c>
      <c r="E1330" s="856"/>
      <c r="F1330" s="419" t="str">
        <f t="shared" si="15"/>
        <v/>
      </c>
    </row>
    <row r="1331" spans="1:6" ht="14.4" customHeight="1" x14ac:dyDescent="0.3">
      <c r="A1331" s="372" t="s">
        <v>618</v>
      </c>
      <c r="B1331" s="201" t="s">
        <v>619</v>
      </c>
      <c r="C1331" s="379" t="s">
        <v>221</v>
      </c>
      <c r="D1331" s="420">
        <v>200</v>
      </c>
      <c r="E1331" s="856"/>
      <c r="F1331" s="419" t="str">
        <f t="shared" si="15"/>
        <v/>
      </c>
    </row>
    <row r="1332" spans="1:6" ht="14.4" customHeight="1" x14ac:dyDescent="0.3">
      <c r="A1332" s="372" t="s">
        <v>620</v>
      </c>
      <c r="B1332" s="201" t="s">
        <v>621</v>
      </c>
      <c r="C1332" s="379" t="s">
        <v>221</v>
      </c>
      <c r="D1332" s="420">
        <v>200</v>
      </c>
      <c r="E1332" s="856"/>
      <c r="F1332" s="419" t="str">
        <f t="shared" si="15"/>
        <v/>
      </c>
    </row>
    <row r="1333" spans="1:6" ht="14.4" customHeight="1" x14ac:dyDescent="0.3">
      <c r="A1333" s="372" t="s">
        <v>622</v>
      </c>
      <c r="B1333" s="201" t="s">
        <v>3789</v>
      </c>
      <c r="C1333" s="379" t="s">
        <v>221</v>
      </c>
      <c r="D1333" s="420">
        <v>200</v>
      </c>
      <c r="E1333" s="856"/>
      <c r="F1333" s="419" t="str">
        <f t="shared" si="15"/>
        <v/>
      </c>
    </row>
    <row r="1334" spans="1:6" ht="14.4" customHeight="1" x14ac:dyDescent="0.3">
      <c r="A1334" s="372" t="s">
        <v>624</v>
      </c>
      <c r="B1334" s="201" t="s">
        <v>3790</v>
      </c>
      <c r="C1334" s="379" t="s">
        <v>221</v>
      </c>
      <c r="D1334" s="420">
        <v>200</v>
      </c>
      <c r="E1334" s="856"/>
      <c r="F1334" s="419" t="str">
        <f t="shared" si="15"/>
        <v/>
      </c>
    </row>
    <row r="1335" spans="1:6" ht="14.4" customHeight="1" x14ac:dyDescent="0.3">
      <c r="A1335" s="372" t="s">
        <v>626</v>
      </c>
      <c r="B1335" s="201" t="s">
        <v>4161</v>
      </c>
      <c r="C1335" s="379" t="s">
        <v>221</v>
      </c>
      <c r="D1335" s="420">
        <v>200</v>
      </c>
      <c r="E1335" s="856"/>
      <c r="F1335" s="419" t="str">
        <f t="shared" si="15"/>
        <v/>
      </c>
    </row>
    <row r="1336" spans="1:6" ht="14.4" customHeight="1" x14ac:dyDescent="0.3">
      <c r="A1336" s="372" t="s">
        <v>636</v>
      </c>
      <c r="B1336" s="235" t="s">
        <v>637</v>
      </c>
      <c r="C1336" s="379"/>
      <c r="D1336" s="420"/>
      <c r="E1336" s="418"/>
      <c r="F1336" s="419" t="str">
        <f t="shared" si="15"/>
        <v/>
      </c>
    </row>
    <row r="1337" spans="1:6" ht="14.4" customHeight="1" x14ac:dyDescent="0.3">
      <c r="A1337" s="372" t="s">
        <v>638</v>
      </c>
      <c r="B1337" s="201" t="s">
        <v>639</v>
      </c>
      <c r="C1337" s="379" t="s">
        <v>489</v>
      </c>
      <c r="D1337" s="420">
        <v>800</v>
      </c>
      <c r="E1337" s="856"/>
      <c r="F1337" s="419" t="str">
        <f t="shared" si="15"/>
        <v/>
      </c>
    </row>
    <row r="1338" spans="1:6" ht="14.4" customHeight="1" x14ac:dyDescent="0.3">
      <c r="A1338" s="372" t="s">
        <v>640</v>
      </c>
      <c r="B1338" s="201" t="s">
        <v>3916</v>
      </c>
      <c r="C1338" s="379" t="s">
        <v>489</v>
      </c>
      <c r="D1338" s="420">
        <v>40</v>
      </c>
      <c r="E1338" s="856"/>
      <c r="F1338" s="419" t="str">
        <f t="shared" si="15"/>
        <v/>
      </c>
    </row>
    <row r="1339" spans="1:6" ht="14.4" customHeight="1" x14ac:dyDescent="0.3">
      <c r="A1339" s="372" t="s">
        <v>642</v>
      </c>
      <c r="B1339" s="235" t="s">
        <v>4030</v>
      </c>
      <c r="C1339" s="379" t="s">
        <v>316</v>
      </c>
      <c r="D1339" s="420">
        <v>1000</v>
      </c>
      <c r="E1339" s="856"/>
      <c r="F1339" s="419" t="str">
        <f t="shared" si="15"/>
        <v/>
      </c>
    </row>
    <row r="1340" spans="1:6" ht="14.4" customHeight="1" x14ac:dyDescent="0.3">
      <c r="A1340" s="372" t="s">
        <v>646</v>
      </c>
      <c r="B1340" s="235" t="s">
        <v>647</v>
      </c>
      <c r="C1340" s="379"/>
      <c r="D1340" s="420"/>
      <c r="E1340" s="418"/>
      <c r="F1340" s="419" t="str">
        <f t="shared" si="15"/>
        <v/>
      </c>
    </row>
    <row r="1341" spans="1:6" ht="14.4" customHeight="1" x14ac:dyDescent="0.3">
      <c r="A1341" s="372" t="s">
        <v>648</v>
      </c>
      <c r="B1341" s="201" t="s">
        <v>649</v>
      </c>
      <c r="C1341" s="379" t="s">
        <v>16</v>
      </c>
      <c r="D1341" s="420">
        <v>1</v>
      </c>
      <c r="E1341" s="418">
        <v>100000</v>
      </c>
      <c r="F1341" s="419">
        <f t="shared" si="15"/>
        <v>100000</v>
      </c>
    </row>
    <row r="1342" spans="1:6" ht="14.4" customHeight="1" x14ac:dyDescent="0.3">
      <c r="A1342" s="383" t="s">
        <v>651</v>
      </c>
      <c r="B1342" s="202" t="s">
        <v>652</v>
      </c>
      <c r="C1342" s="386" t="s">
        <v>21</v>
      </c>
      <c r="D1342" s="421">
        <f>F1341</f>
        <v>100000</v>
      </c>
      <c r="E1342" s="855"/>
      <c r="F1342" s="419" t="str">
        <f t="shared" si="15"/>
        <v/>
      </c>
    </row>
    <row r="1343" spans="1:6" ht="14.4" customHeight="1" x14ac:dyDescent="0.3">
      <c r="A1343" s="383"/>
      <c r="B1343" s="202"/>
      <c r="C1343" s="386"/>
      <c r="D1343" s="431"/>
      <c r="E1343" s="432"/>
      <c r="F1343" s="433"/>
    </row>
    <row r="1344" spans="1:6" ht="14.4" customHeight="1" x14ac:dyDescent="0.3">
      <c r="A1344" s="383"/>
      <c r="B1344" s="202"/>
      <c r="C1344" s="386"/>
      <c r="D1344" s="431"/>
      <c r="E1344" s="432"/>
      <c r="F1344" s="433"/>
    </row>
    <row r="1345" spans="1:6" ht="14.4" customHeight="1" x14ac:dyDescent="0.3">
      <c r="A1345" s="383"/>
      <c r="B1345" s="202"/>
      <c r="C1345" s="386"/>
      <c r="D1345" s="431"/>
      <c r="E1345" s="432"/>
      <c r="F1345" s="433"/>
    </row>
    <row r="1346" spans="1:6" ht="14.4" customHeight="1" x14ac:dyDescent="0.3">
      <c r="A1346" s="383"/>
      <c r="B1346" s="202"/>
      <c r="C1346" s="386"/>
      <c r="D1346" s="431"/>
      <c r="E1346" s="432"/>
      <c r="F1346" s="433"/>
    </row>
    <row r="1347" spans="1:6" ht="14.4" customHeight="1" x14ac:dyDescent="0.3">
      <c r="A1347" s="383"/>
      <c r="B1347" s="202"/>
      <c r="C1347" s="386"/>
      <c r="D1347" s="431"/>
      <c r="E1347" s="432"/>
      <c r="F1347" s="433"/>
    </row>
    <row r="1348" spans="1:6" ht="14.4" customHeight="1" x14ac:dyDescent="0.3">
      <c r="A1348" s="383"/>
      <c r="B1348" s="202"/>
      <c r="C1348" s="386"/>
      <c r="D1348" s="431"/>
      <c r="E1348" s="432"/>
      <c r="F1348" s="433"/>
    </row>
    <row r="1349" spans="1:6" ht="14.4" customHeight="1" x14ac:dyDescent="0.3">
      <c r="A1349" s="383"/>
      <c r="B1349" s="202"/>
      <c r="C1349" s="386"/>
      <c r="D1349" s="431"/>
      <c r="E1349" s="432"/>
      <c r="F1349" s="433"/>
    </row>
    <row r="1350" spans="1:6" ht="14.4" customHeight="1" x14ac:dyDescent="0.3">
      <c r="A1350" s="383"/>
      <c r="B1350" s="202"/>
      <c r="C1350" s="386"/>
      <c r="D1350" s="431"/>
      <c r="E1350" s="432"/>
      <c r="F1350" s="433"/>
    </row>
    <row r="1351" spans="1:6" ht="14.4" customHeight="1" x14ac:dyDescent="0.3">
      <c r="A1351" s="383"/>
      <c r="B1351" s="202"/>
      <c r="C1351" s="386"/>
      <c r="D1351" s="431"/>
      <c r="E1351" s="432"/>
      <c r="F1351" s="433"/>
    </row>
    <row r="1352" spans="1:6" ht="14.4" customHeight="1" x14ac:dyDescent="0.3">
      <c r="A1352" s="383"/>
      <c r="B1352" s="202"/>
      <c r="C1352" s="386"/>
      <c r="D1352" s="431"/>
      <c r="E1352" s="432"/>
      <c r="F1352" s="433"/>
    </row>
    <row r="1353" spans="1:6" ht="14.4" customHeight="1" x14ac:dyDescent="0.3">
      <c r="A1353" s="383"/>
      <c r="B1353" s="202"/>
      <c r="C1353" s="386"/>
      <c r="D1353" s="431"/>
      <c r="E1353" s="432"/>
      <c r="F1353" s="433"/>
    </row>
    <row r="1354" spans="1:6" ht="14.4" customHeight="1" x14ac:dyDescent="0.3">
      <c r="A1354" s="383"/>
      <c r="B1354" s="202"/>
      <c r="C1354" s="386"/>
      <c r="D1354" s="431"/>
      <c r="E1354" s="432"/>
      <c r="F1354" s="433"/>
    </row>
    <row r="1355" spans="1:6" ht="14.4" customHeight="1" x14ac:dyDescent="0.3">
      <c r="A1355" s="383"/>
      <c r="B1355" s="202"/>
      <c r="C1355" s="386"/>
      <c r="D1355" s="431"/>
      <c r="E1355" s="432"/>
      <c r="F1355" s="433"/>
    </row>
    <row r="1356" spans="1:6" ht="14.4" customHeight="1" x14ac:dyDescent="0.3">
      <c r="A1356" s="383"/>
      <c r="B1356" s="202"/>
      <c r="C1356" s="386"/>
      <c r="D1356" s="431"/>
      <c r="E1356" s="432"/>
      <c r="F1356" s="433"/>
    </row>
    <row r="1357" spans="1:6" ht="14.4" customHeight="1" x14ac:dyDescent="0.3">
      <c r="A1357" s="383"/>
      <c r="B1357" s="202"/>
      <c r="C1357" s="386"/>
      <c r="D1357" s="431"/>
      <c r="E1357" s="432"/>
      <c r="F1357" s="433"/>
    </row>
    <row r="1358" spans="1:6" ht="14.4" customHeight="1" x14ac:dyDescent="0.3">
      <c r="A1358" s="383"/>
      <c r="B1358" s="202"/>
      <c r="C1358" s="386"/>
      <c r="D1358" s="431"/>
      <c r="E1358" s="432"/>
      <c r="F1358" s="433"/>
    </row>
    <row r="1359" spans="1:6" ht="14.4" customHeight="1" x14ac:dyDescent="0.3">
      <c r="A1359" s="383"/>
      <c r="B1359" s="202"/>
      <c r="C1359" s="386"/>
      <c r="D1359" s="431"/>
      <c r="E1359" s="432"/>
      <c r="F1359" s="433"/>
    </row>
    <row r="1360" spans="1:6" ht="14.4" customHeight="1" x14ac:dyDescent="0.3">
      <c r="A1360" s="383"/>
      <c r="B1360" s="202"/>
      <c r="C1360" s="386"/>
      <c r="D1360" s="431"/>
      <c r="E1360" s="432"/>
      <c r="F1360" s="433"/>
    </row>
    <row r="1361" spans="1:6" ht="14.4" customHeight="1" x14ac:dyDescent="0.3">
      <c r="A1361" s="383"/>
      <c r="B1361" s="202"/>
      <c r="C1361" s="386"/>
      <c r="D1361" s="431"/>
      <c r="E1361" s="432"/>
      <c r="F1361" s="433"/>
    </row>
    <row r="1362" spans="1:6" ht="14.4" customHeight="1" x14ac:dyDescent="0.3">
      <c r="A1362" s="383"/>
      <c r="B1362" s="202"/>
      <c r="C1362" s="386"/>
      <c r="D1362" s="431"/>
      <c r="E1362" s="432"/>
      <c r="F1362" s="433"/>
    </row>
    <row r="1363" spans="1:6" ht="14.4" customHeight="1" x14ac:dyDescent="0.3">
      <c r="A1363" s="383"/>
      <c r="B1363" s="202"/>
      <c r="C1363" s="386"/>
      <c r="D1363" s="431"/>
      <c r="E1363" s="432"/>
      <c r="F1363" s="433"/>
    </row>
    <row r="1364" spans="1:6" ht="14.4" customHeight="1" x14ac:dyDescent="0.3">
      <c r="A1364" s="383"/>
      <c r="B1364" s="202"/>
      <c r="C1364" s="386"/>
      <c r="D1364" s="431"/>
      <c r="E1364" s="432"/>
      <c r="F1364" s="433"/>
    </row>
    <row r="1365" spans="1:6" ht="14.4" customHeight="1" x14ac:dyDescent="0.3">
      <c r="A1365" s="383"/>
      <c r="B1365" s="202"/>
      <c r="C1365" s="386"/>
      <c r="D1365" s="431"/>
      <c r="E1365" s="432"/>
      <c r="F1365" s="433"/>
    </row>
    <row r="1366" spans="1:6" ht="14.4" customHeight="1" x14ac:dyDescent="0.3">
      <c r="A1366" s="383"/>
      <c r="B1366" s="202"/>
      <c r="C1366" s="386"/>
      <c r="D1366" s="431"/>
      <c r="E1366" s="432"/>
      <c r="F1366" s="433"/>
    </row>
    <row r="1367" spans="1:6" ht="14.4" customHeight="1" x14ac:dyDescent="0.3">
      <c r="A1367" s="383"/>
      <c r="B1367" s="202"/>
      <c r="C1367" s="386"/>
      <c r="D1367" s="431"/>
      <c r="E1367" s="432"/>
      <c r="F1367" s="433"/>
    </row>
    <row r="1368" spans="1:6" ht="14.4" customHeight="1" x14ac:dyDescent="0.3">
      <c r="A1368" s="383"/>
      <c r="B1368" s="202"/>
      <c r="C1368" s="386"/>
      <c r="D1368" s="431"/>
      <c r="E1368" s="432"/>
      <c r="F1368" s="433"/>
    </row>
    <row r="1369" spans="1:6" ht="14.4" customHeight="1" x14ac:dyDescent="0.3">
      <c r="A1369" s="383"/>
      <c r="B1369" s="202"/>
      <c r="C1369" s="386"/>
      <c r="D1369" s="431"/>
      <c r="E1369" s="432"/>
      <c r="F1369" s="433"/>
    </row>
    <row r="1370" spans="1:6" ht="14.4" customHeight="1" x14ac:dyDescent="0.3">
      <c r="A1370" s="383"/>
      <c r="B1370" s="202"/>
      <c r="C1370" s="386"/>
      <c r="D1370" s="431"/>
      <c r="E1370" s="432"/>
      <c r="F1370" s="433"/>
    </row>
    <row r="1371" spans="1:6" ht="14.4" customHeight="1" x14ac:dyDescent="0.3">
      <c r="A1371" s="383"/>
      <c r="B1371" s="202"/>
      <c r="C1371" s="386"/>
      <c r="D1371" s="431"/>
      <c r="E1371" s="432"/>
      <c r="F1371" s="433"/>
    </row>
    <row r="1372" spans="1:6" ht="14.4" customHeight="1" x14ac:dyDescent="0.3">
      <c r="A1372" s="383"/>
      <c r="B1372" s="202"/>
      <c r="C1372" s="386"/>
      <c r="D1372" s="431"/>
      <c r="E1372" s="432"/>
      <c r="F1372" s="433"/>
    </row>
    <row r="1373" spans="1:6" ht="14.4" customHeight="1" x14ac:dyDescent="0.3">
      <c r="A1373" s="383"/>
      <c r="B1373" s="202"/>
      <c r="C1373" s="386"/>
      <c r="D1373" s="431"/>
      <c r="E1373" s="432"/>
      <c r="F1373" s="433"/>
    </row>
    <row r="1374" spans="1:6" ht="14.4" customHeight="1" x14ac:dyDescent="0.3">
      <c r="A1374" s="383"/>
      <c r="B1374" s="202"/>
      <c r="C1374" s="386"/>
      <c r="D1374" s="431"/>
      <c r="E1374" s="432"/>
      <c r="F1374" s="433"/>
    </row>
    <row r="1375" spans="1:6" ht="14.4" customHeight="1" x14ac:dyDescent="0.3">
      <c r="A1375" s="383"/>
      <c r="B1375" s="202"/>
      <c r="C1375" s="386"/>
      <c r="D1375" s="431"/>
      <c r="E1375" s="432"/>
      <c r="F1375" s="433"/>
    </row>
    <row r="1376" spans="1:6" ht="14.4" customHeight="1" x14ac:dyDescent="0.3">
      <c r="A1376" s="383"/>
      <c r="B1376" s="202"/>
      <c r="C1376" s="386"/>
      <c r="D1376" s="431"/>
      <c r="E1376" s="432"/>
      <c r="F1376" s="433"/>
    </row>
    <row r="1377" spans="1:6" ht="14.4" customHeight="1" x14ac:dyDescent="0.3">
      <c r="A1377" s="383"/>
      <c r="B1377" s="202"/>
      <c r="C1377" s="386"/>
      <c r="D1377" s="431"/>
      <c r="E1377" s="432"/>
      <c r="F1377" s="433"/>
    </row>
    <row r="1378" spans="1:6" ht="14.4" customHeight="1" x14ac:dyDescent="0.3">
      <c r="A1378" s="383"/>
      <c r="B1378" s="202"/>
      <c r="C1378" s="386"/>
      <c r="D1378" s="431"/>
      <c r="E1378" s="432"/>
      <c r="F1378" s="433"/>
    </row>
    <row r="1379" spans="1:6" ht="14.4" customHeight="1" x14ac:dyDescent="0.3">
      <c r="A1379" s="383"/>
      <c r="B1379" s="202"/>
      <c r="C1379" s="386"/>
      <c r="D1379" s="431"/>
      <c r="E1379" s="432"/>
      <c r="F1379" s="433"/>
    </row>
    <row r="1380" spans="1:6" ht="14.4" customHeight="1" x14ac:dyDescent="0.3">
      <c r="A1380" s="383"/>
      <c r="B1380" s="202"/>
      <c r="C1380" s="386"/>
      <c r="D1380" s="431"/>
      <c r="E1380" s="432"/>
      <c r="F1380" s="433"/>
    </row>
    <row r="1381" spans="1:6" ht="14.4" customHeight="1" x14ac:dyDescent="0.3">
      <c r="A1381" s="383"/>
      <c r="B1381" s="202"/>
      <c r="C1381" s="386"/>
      <c r="D1381" s="431"/>
      <c r="E1381" s="432"/>
      <c r="F1381" s="433"/>
    </row>
    <row r="1382" spans="1:6" ht="14.4" customHeight="1" x14ac:dyDescent="0.3">
      <c r="A1382" s="383"/>
      <c r="B1382" s="202"/>
      <c r="C1382" s="386"/>
      <c r="D1382" s="431"/>
      <c r="E1382" s="432"/>
      <c r="F1382" s="433"/>
    </row>
    <row r="1383" spans="1:6" ht="14.4" customHeight="1" x14ac:dyDescent="0.3">
      <c r="A1383" s="383"/>
      <c r="B1383" s="202"/>
      <c r="C1383" s="386"/>
      <c r="D1383" s="431"/>
      <c r="E1383" s="432"/>
      <c r="F1383" s="433"/>
    </row>
    <row r="1384" spans="1:6" ht="14.4" customHeight="1" x14ac:dyDescent="0.3">
      <c r="A1384" s="383"/>
      <c r="B1384" s="202"/>
      <c r="C1384" s="386"/>
      <c r="D1384" s="431"/>
      <c r="E1384" s="432"/>
      <c r="F1384" s="433"/>
    </row>
    <row r="1385" spans="1:6" ht="14.4" customHeight="1" x14ac:dyDescent="0.3">
      <c r="A1385" s="383"/>
      <c r="B1385" s="202"/>
      <c r="C1385" s="386"/>
      <c r="D1385" s="431"/>
      <c r="E1385" s="432"/>
      <c r="F1385" s="433"/>
    </row>
    <row r="1386" spans="1:6" ht="14.4" customHeight="1" x14ac:dyDescent="0.3">
      <c r="A1386" s="383"/>
      <c r="B1386" s="202"/>
      <c r="C1386" s="386"/>
      <c r="D1386" s="431"/>
      <c r="E1386" s="432"/>
      <c r="F1386" s="433"/>
    </row>
    <row r="1387" spans="1:6" ht="14.4" customHeight="1" x14ac:dyDescent="0.3">
      <c r="A1387" s="383"/>
      <c r="B1387" s="202"/>
      <c r="C1387" s="386"/>
      <c r="D1387" s="431"/>
      <c r="E1387" s="432"/>
      <c r="F1387" s="433"/>
    </row>
    <row r="1388" spans="1:6" ht="14.4" customHeight="1" x14ac:dyDescent="0.3">
      <c r="A1388" s="383"/>
      <c r="B1388" s="202"/>
      <c r="C1388" s="386"/>
      <c r="D1388" s="431"/>
      <c r="E1388" s="432"/>
      <c r="F1388" s="433"/>
    </row>
    <row r="1389" spans="1:6" ht="14.4" customHeight="1" x14ac:dyDescent="0.3">
      <c r="A1389" s="383"/>
      <c r="B1389" s="202"/>
      <c r="C1389" s="386"/>
      <c r="D1389" s="431"/>
      <c r="E1389" s="432"/>
      <c r="F1389" s="433"/>
    </row>
    <row r="1390" spans="1:6" ht="14.4" customHeight="1" x14ac:dyDescent="0.3">
      <c r="A1390" s="383"/>
      <c r="B1390" s="202"/>
      <c r="C1390" s="386"/>
      <c r="D1390" s="431"/>
      <c r="E1390" s="432"/>
      <c r="F1390" s="433"/>
    </row>
    <row r="1391" spans="1:6" ht="14.4" customHeight="1" x14ac:dyDescent="0.3">
      <c r="A1391" s="383"/>
      <c r="B1391" s="202"/>
      <c r="C1391" s="386"/>
      <c r="D1391" s="431"/>
      <c r="E1391" s="432"/>
      <c r="F1391" s="433"/>
    </row>
    <row r="1392" spans="1:6" ht="14.4" customHeight="1" x14ac:dyDescent="0.3">
      <c r="A1392" s="383"/>
      <c r="B1392" s="202"/>
      <c r="C1392" s="386"/>
      <c r="D1392" s="431"/>
      <c r="E1392" s="432"/>
      <c r="F1392" s="433"/>
    </row>
    <row r="1393" spans="1:6" ht="14.4" customHeight="1" x14ac:dyDescent="0.3">
      <c r="A1393" s="383"/>
      <c r="B1393" s="202"/>
      <c r="C1393" s="386"/>
      <c r="D1393" s="431"/>
      <c r="E1393" s="432"/>
      <c r="F1393" s="433"/>
    </row>
    <row r="1394" spans="1:6" ht="14.4" customHeight="1" x14ac:dyDescent="0.3">
      <c r="A1394" s="383"/>
      <c r="B1394" s="202"/>
      <c r="C1394" s="386"/>
      <c r="D1394" s="431"/>
      <c r="E1394" s="432"/>
      <c r="F1394" s="433"/>
    </row>
    <row r="1395" spans="1:6" ht="14.4" customHeight="1" x14ac:dyDescent="0.3">
      <c r="A1395" s="383"/>
      <c r="B1395" s="202"/>
      <c r="C1395" s="386"/>
      <c r="D1395" s="431"/>
      <c r="E1395" s="432"/>
      <c r="F1395" s="433"/>
    </row>
    <row r="1396" spans="1:6" ht="14.4" customHeight="1" x14ac:dyDescent="0.3">
      <c r="A1396" s="383"/>
      <c r="B1396" s="202"/>
      <c r="C1396" s="386"/>
      <c r="D1396" s="431"/>
      <c r="E1396" s="432"/>
      <c r="F1396" s="433"/>
    </row>
    <row r="1397" spans="1:6" ht="14.4" customHeight="1" x14ac:dyDescent="0.3">
      <c r="A1397" s="383"/>
      <c r="B1397" s="202"/>
      <c r="C1397" s="386"/>
      <c r="D1397" s="431"/>
      <c r="E1397" s="432"/>
      <c r="F1397" s="433"/>
    </row>
    <row r="1398" spans="1:6" ht="14.4" customHeight="1" x14ac:dyDescent="0.3">
      <c r="A1398" s="383"/>
      <c r="B1398" s="202"/>
      <c r="C1398" s="386"/>
      <c r="D1398" s="431"/>
      <c r="E1398" s="432"/>
      <c r="F1398" s="433"/>
    </row>
    <row r="1399" spans="1:6" ht="14.4" customHeight="1" x14ac:dyDescent="0.3">
      <c r="A1399" s="383"/>
      <c r="B1399" s="202"/>
      <c r="C1399" s="386"/>
      <c r="D1399" s="431"/>
      <c r="E1399" s="432"/>
      <c r="F1399" s="433"/>
    </row>
    <row r="1400" spans="1:6" ht="14.4" customHeight="1" x14ac:dyDescent="0.3">
      <c r="A1400" s="383"/>
      <c r="B1400" s="202"/>
      <c r="C1400" s="386"/>
      <c r="D1400" s="431"/>
      <c r="E1400" s="432"/>
      <c r="F1400" s="433"/>
    </row>
    <row r="1401" spans="1:6" ht="14.4" customHeight="1" x14ac:dyDescent="0.3">
      <c r="A1401" s="383"/>
      <c r="B1401" s="202"/>
      <c r="C1401" s="386"/>
      <c r="D1401" s="431"/>
      <c r="E1401" s="432"/>
      <c r="F1401" s="433"/>
    </row>
    <row r="1402" spans="1:6" ht="14.4" customHeight="1" x14ac:dyDescent="0.3">
      <c r="A1402" s="383"/>
      <c r="B1402" s="202"/>
      <c r="C1402" s="386"/>
      <c r="D1402" s="431"/>
      <c r="E1402" s="432"/>
      <c r="F1402" s="433"/>
    </row>
    <row r="1403" spans="1:6" ht="14.4" customHeight="1" x14ac:dyDescent="0.3">
      <c r="A1403" s="383"/>
      <c r="B1403" s="202"/>
      <c r="C1403" s="386"/>
      <c r="D1403" s="431"/>
      <c r="E1403" s="432"/>
      <c r="F1403" s="433"/>
    </row>
    <row r="1404" spans="1:6" ht="14.4" customHeight="1" x14ac:dyDescent="0.3">
      <c r="A1404" s="383"/>
      <c r="B1404" s="202"/>
      <c r="C1404" s="386"/>
      <c r="D1404" s="431"/>
      <c r="E1404" s="432"/>
      <c r="F1404" s="433"/>
    </row>
    <row r="1405" spans="1:6" ht="14.4" customHeight="1" x14ac:dyDescent="0.3">
      <c r="A1405" s="383"/>
      <c r="B1405" s="202"/>
      <c r="C1405" s="386"/>
      <c r="D1405" s="431"/>
      <c r="E1405" s="432"/>
      <c r="F1405" s="433"/>
    </row>
    <row r="1406" spans="1:6" ht="14.4" customHeight="1" x14ac:dyDescent="0.3">
      <c r="A1406" s="383"/>
      <c r="B1406" s="202"/>
      <c r="C1406" s="386"/>
      <c r="D1406" s="431"/>
      <c r="E1406" s="432"/>
      <c r="F1406" s="433"/>
    </row>
    <row r="1407" spans="1:6" ht="14.4" customHeight="1" x14ac:dyDescent="0.3">
      <c r="A1407" s="383"/>
      <c r="B1407" s="202"/>
      <c r="C1407" s="386"/>
      <c r="D1407" s="431"/>
      <c r="E1407" s="432"/>
      <c r="F1407" s="433"/>
    </row>
    <row r="1408" spans="1:6" ht="14.4" customHeight="1" x14ac:dyDescent="0.3">
      <c r="A1408" s="383"/>
      <c r="B1408" s="202"/>
      <c r="C1408" s="386"/>
      <c r="D1408" s="431"/>
      <c r="E1408" s="432"/>
      <c r="F1408" s="433"/>
    </row>
    <row r="1409" spans="1:6" ht="14.4" customHeight="1" x14ac:dyDescent="0.3">
      <c r="A1409" s="383"/>
      <c r="B1409" s="202"/>
      <c r="C1409" s="386"/>
      <c r="D1409" s="431"/>
      <c r="E1409" s="432"/>
      <c r="F1409" s="433"/>
    </row>
    <row r="1410" spans="1:6" ht="14.4" customHeight="1" x14ac:dyDescent="0.3">
      <c r="A1410" s="383"/>
      <c r="B1410" s="202"/>
      <c r="C1410" s="386"/>
      <c r="D1410" s="431"/>
      <c r="E1410" s="432"/>
      <c r="F1410" s="433"/>
    </row>
    <row r="1411" spans="1:6" ht="14.4" customHeight="1" x14ac:dyDescent="0.3">
      <c r="A1411" s="383"/>
      <c r="B1411" s="202"/>
      <c r="C1411" s="386"/>
      <c r="D1411" s="431"/>
      <c r="E1411" s="432"/>
      <c r="F1411" s="433"/>
    </row>
    <row r="1412" spans="1:6" ht="14.4" customHeight="1" x14ac:dyDescent="0.3">
      <c r="A1412" s="383"/>
      <c r="B1412" s="202"/>
      <c r="C1412" s="386"/>
      <c r="D1412" s="431"/>
      <c r="E1412" s="432"/>
      <c r="F1412" s="433"/>
    </row>
    <row r="1413" spans="1:6" ht="14.4" customHeight="1" x14ac:dyDescent="0.3">
      <c r="A1413" s="383"/>
      <c r="B1413" s="202"/>
      <c r="C1413" s="386"/>
      <c r="D1413" s="431"/>
      <c r="E1413" s="432"/>
      <c r="F1413" s="433"/>
    </row>
    <row r="1414" spans="1:6" ht="14.4" customHeight="1" x14ac:dyDescent="0.3">
      <c r="A1414" s="383"/>
      <c r="B1414" s="202"/>
      <c r="C1414" s="386"/>
      <c r="D1414" s="431"/>
      <c r="E1414" s="432"/>
      <c r="F1414" s="433"/>
    </row>
    <row r="1415" spans="1:6" ht="14.4" customHeight="1" x14ac:dyDescent="0.3">
      <c r="A1415" s="383"/>
      <c r="B1415" s="202"/>
      <c r="C1415" s="386"/>
      <c r="D1415" s="431"/>
      <c r="E1415" s="432"/>
      <c r="F1415" s="433"/>
    </row>
    <row r="1416" spans="1:6" ht="14.4" customHeight="1" x14ac:dyDescent="0.3">
      <c r="A1416" s="383"/>
      <c r="B1416" s="202"/>
      <c r="C1416" s="386"/>
      <c r="D1416" s="431"/>
      <c r="E1416" s="432"/>
      <c r="F1416" s="433"/>
    </row>
    <row r="1417" spans="1:6" ht="14.4" customHeight="1" x14ac:dyDescent="0.3">
      <c r="A1417" s="383"/>
      <c r="B1417" s="202"/>
      <c r="C1417" s="386"/>
      <c r="D1417" s="431"/>
      <c r="E1417" s="432"/>
      <c r="F1417" s="433"/>
    </row>
    <row r="1418" spans="1:6" ht="14.4" customHeight="1" x14ac:dyDescent="0.3">
      <c r="A1418" s="383"/>
      <c r="B1418" s="202"/>
      <c r="C1418" s="386"/>
      <c r="D1418" s="431"/>
      <c r="E1418" s="432"/>
      <c r="F1418" s="433"/>
    </row>
    <row r="1419" spans="1:6" ht="14.4" customHeight="1" x14ac:dyDescent="0.3">
      <c r="A1419" s="383"/>
      <c r="B1419" s="202"/>
      <c r="C1419" s="386"/>
      <c r="D1419" s="431"/>
      <c r="E1419" s="432"/>
      <c r="F1419" s="433"/>
    </row>
    <row r="1420" spans="1:6" ht="14.4" customHeight="1" x14ac:dyDescent="0.3">
      <c r="A1420" s="383"/>
      <c r="B1420" s="202"/>
      <c r="C1420" s="386"/>
      <c r="D1420" s="431"/>
      <c r="E1420" s="432"/>
      <c r="F1420" s="433"/>
    </row>
    <row r="1421" spans="1:6" ht="14.4" customHeight="1" x14ac:dyDescent="0.3">
      <c r="A1421" s="383"/>
      <c r="B1421" s="202"/>
      <c r="C1421" s="386"/>
      <c r="D1421" s="431"/>
      <c r="E1421" s="432"/>
      <c r="F1421" s="433"/>
    </row>
    <row r="1422" spans="1:6" ht="14.4" customHeight="1" x14ac:dyDescent="0.3">
      <c r="A1422" s="383"/>
      <c r="B1422" s="202"/>
      <c r="C1422" s="386"/>
      <c r="D1422" s="431"/>
      <c r="E1422" s="432"/>
      <c r="F1422" s="433"/>
    </row>
    <row r="1423" spans="1:6" ht="14.4" customHeight="1" thickBot="1" x14ac:dyDescent="0.35">
      <c r="A1423" s="383"/>
      <c r="B1423" s="202"/>
      <c r="C1423" s="386"/>
      <c r="D1423" s="431"/>
      <c r="E1423" s="432"/>
      <c r="F1423" s="433"/>
    </row>
    <row r="1424" spans="1:6" ht="25.05" customHeight="1" thickBot="1" x14ac:dyDescent="0.35">
      <c r="A1424" s="448" t="s">
        <v>4058</v>
      </c>
      <c r="B1424" s="511" t="s">
        <v>4116</v>
      </c>
      <c r="C1424" s="489"/>
      <c r="D1424" s="489"/>
      <c r="E1424" s="494"/>
      <c r="F1424" s="495">
        <f>SUM(F1321:F1351)</f>
        <v>100000</v>
      </c>
    </row>
    <row r="1425" spans="1:6" ht="15" customHeight="1" x14ac:dyDescent="0.3">
      <c r="A1425" s="756" t="str">
        <f>A768</f>
        <v>CONTRACT SANRAL: NRA 2024/1323</v>
      </c>
      <c r="B1425" s="757"/>
      <c r="C1425" s="462"/>
      <c r="D1425" s="462"/>
      <c r="E1425" s="467"/>
      <c r="F1425" s="473"/>
    </row>
    <row r="1426" spans="1:6" ht="15" customHeight="1" thickBot="1" x14ac:dyDescent="0.35">
      <c r="A1426" s="754" t="str">
        <f>A769</f>
        <v>PANEL FOR ROUTINE ROAD MAINTENANCE WORKS ACROSS SOUTH AFRICA (WESTERN CAPE PROVINCE)</v>
      </c>
      <c r="B1426" s="755"/>
      <c r="C1426" s="463"/>
      <c r="D1426" s="463"/>
      <c r="E1426" s="468"/>
      <c r="F1426" s="474"/>
    </row>
    <row r="1427" spans="1:6" ht="25.05" customHeight="1" thickBot="1" x14ac:dyDescent="0.35">
      <c r="A1427" s="565" t="s">
        <v>4111</v>
      </c>
      <c r="B1427" s="451" t="s">
        <v>4035</v>
      </c>
      <c r="C1427" s="451" t="s">
        <v>4112</v>
      </c>
      <c r="D1427" s="451" t="s">
        <v>4113</v>
      </c>
      <c r="E1427" s="451" t="s">
        <v>4114</v>
      </c>
      <c r="F1427" s="487" t="s">
        <v>4036</v>
      </c>
    </row>
    <row r="1428" spans="1:6" s="444" customFormat="1" ht="25.05" customHeight="1" x14ac:dyDescent="0.3">
      <c r="A1428" s="785" t="s">
        <v>653</v>
      </c>
      <c r="B1428" s="786"/>
      <c r="C1428" s="786"/>
      <c r="D1428" s="786"/>
      <c r="E1428" s="786"/>
      <c r="F1428" s="787"/>
    </row>
    <row r="1429" spans="1:6" ht="14.4" customHeight="1" x14ac:dyDescent="0.3">
      <c r="A1429" s="374" t="s">
        <v>654</v>
      </c>
      <c r="B1429" s="345" t="s">
        <v>655</v>
      </c>
      <c r="C1429" s="375"/>
      <c r="D1429" s="376"/>
      <c r="E1429" s="377"/>
      <c r="F1429" s="378"/>
    </row>
    <row r="1430" spans="1:6" ht="14.4" customHeight="1" x14ac:dyDescent="0.3">
      <c r="A1430" s="372" t="s">
        <v>656</v>
      </c>
      <c r="B1430" s="201" t="s">
        <v>657</v>
      </c>
      <c r="C1430" s="379" t="s">
        <v>221</v>
      </c>
      <c r="D1430" s="420">
        <v>60</v>
      </c>
      <c r="E1430" s="856"/>
      <c r="F1430" s="419" t="str">
        <f>IF((D1430*E1430)&gt;0,(D1430*E1430),"")</f>
        <v/>
      </c>
    </row>
    <row r="1431" spans="1:6" ht="14.4" customHeight="1" x14ac:dyDescent="0.3">
      <c r="A1431" s="372" t="s">
        <v>658</v>
      </c>
      <c r="B1431" s="201" t="s">
        <v>659</v>
      </c>
      <c r="C1431" s="379" t="s">
        <v>221</v>
      </c>
      <c r="D1431" s="420">
        <v>50</v>
      </c>
      <c r="E1431" s="856"/>
      <c r="F1431" s="419" t="str">
        <f t="shared" ref="F1431:F1461" si="16">IF((D1431*E1431)&gt;0,(D1431*E1431),"")</f>
        <v/>
      </c>
    </row>
    <row r="1432" spans="1:6" ht="14.4" customHeight="1" x14ac:dyDescent="0.3">
      <c r="A1432" s="372" t="s">
        <v>660</v>
      </c>
      <c r="B1432" s="235" t="s">
        <v>661</v>
      </c>
      <c r="C1432" s="379"/>
      <c r="D1432" s="420"/>
      <c r="E1432" s="418"/>
      <c r="F1432" s="419" t="str">
        <f t="shared" si="16"/>
        <v/>
      </c>
    </row>
    <row r="1433" spans="1:6" ht="14.4" customHeight="1" x14ac:dyDescent="0.3">
      <c r="A1433" s="372" t="s">
        <v>662</v>
      </c>
      <c r="B1433" s="201" t="s">
        <v>663</v>
      </c>
      <c r="C1433" s="379" t="s">
        <v>221</v>
      </c>
      <c r="D1433" s="420">
        <v>60</v>
      </c>
      <c r="E1433" s="856"/>
      <c r="F1433" s="419" t="str">
        <f t="shared" si="16"/>
        <v/>
      </c>
    </row>
    <row r="1434" spans="1:6" ht="14.4" customHeight="1" x14ac:dyDescent="0.3">
      <c r="A1434" s="372" t="s">
        <v>664</v>
      </c>
      <c r="B1434" s="201" t="s">
        <v>665</v>
      </c>
      <c r="C1434" s="379" t="s">
        <v>221</v>
      </c>
      <c r="D1434" s="420">
        <v>50</v>
      </c>
      <c r="E1434" s="856"/>
      <c r="F1434" s="419" t="str">
        <f t="shared" si="16"/>
        <v/>
      </c>
    </row>
    <row r="1435" spans="1:6" ht="14.4" customHeight="1" x14ac:dyDescent="0.3">
      <c r="A1435" s="372" t="s">
        <v>666</v>
      </c>
      <c r="B1435" s="235" t="s">
        <v>667</v>
      </c>
      <c r="C1435" s="379"/>
      <c r="D1435" s="420"/>
      <c r="E1435" s="418"/>
      <c r="F1435" s="419" t="str">
        <f t="shared" si="16"/>
        <v/>
      </c>
    </row>
    <row r="1436" spans="1:6" ht="14.4" customHeight="1" x14ac:dyDescent="0.3">
      <c r="A1436" s="372" t="s">
        <v>668</v>
      </c>
      <c r="B1436" s="201" t="s">
        <v>669</v>
      </c>
      <c r="C1436" s="379"/>
      <c r="D1436" s="420"/>
      <c r="E1436" s="418"/>
      <c r="F1436" s="419" t="str">
        <f t="shared" si="16"/>
        <v/>
      </c>
    </row>
    <row r="1437" spans="1:6" ht="14.4" customHeight="1" x14ac:dyDescent="0.3">
      <c r="A1437" s="372" t="s">
        <v>3796</v>
      </c>
      <c r="B1437" s="201" t="s">
        <v>3792</v>
      </c>
      <c r="C1437" s="379" t="s">
        <v>221</v>
      </c>
      <c r="D1437" s="420">
        <v>10</v>
      </c>
      <c r="E1437" s="856"/>
      <c r="F1437" s="419" t="str">
        <f t="shared" si="16"/>
        <v/>
      </c>
    </row>
    <row r="1438" spans="1:6" ht="14.4" customHeight="1" x14ac:dyDescent="0.3">
      <c r="A1438" s="372" t="s">
        <v>3797</v>
      </c>
      <c r="B1438" s="201" t="s">
        <v>3793</v>
      </c>
      <c r="C1438" s="379" t="s">
        <v>221</v>
      </c>
      <c r="D1438" s="420">
        <v>10</v>
      </c>
      <c r="E1438" s="856"/>
      <c r="F1438" s="419" t="str">
        <f t="shared" si="16"/>
        <v/>
      </c>
    </row>
    <row r="1439" spans="1:6" ht="14.4" customHeight="1" x14ac:dyDescent="0.3">
      <c r="A1439" s="372" t="s">
        <v>3798</v>
      </c>
      <c r="B1439" s="201" t="s">
        <v>3794</v>
      </c>
      <c r="C1439" s="379" t="s">
        <v>221</v>
      </c>
      <c r="D1439" s="420">
        <v>30</v>
      </c>
      <c r="E1439" s="856"/>
      <c r="F1439" s="419" t="str">
        <f t="shared" si="16"/>
        <v/>
      </c>
    </row>
    <row r="1440" spans="1:6" ht="14.4" customHeight="1" x14ac:dyDescent="0.3">
      <c r="A1440" s="372" t="s">
        <v>3799</v>
      </c>
      <c r="B1440" s="201" t="s">
        <v>3795</v>
      </c>
      <c r="C1440" s="379" t="s">
        <v>221</v>
      </c>
      <c r="D1440" s="420">
        <v>10</v>
      </c>
      <c r="E1440" s="856"/>
      <c r="F1440" s="419" t="str">
        <f t="shared" si="16"/>
        <v/>
      </c>
    </row>
    <row r="1441" spans="1:6" ht="14.4" customHeight="1" x14ac:dyDescent="0.3">
      <c r="A1441" s="372" t="s">
        <v>674</v>
      </c>
      <c r="B1441" s="201" t="s">
        <v>675</v>
      </c>
      <c r="C1441" s="379"/>
      <c r="D1441" s="420"/>
      <c r="E1441" s="418"/>
      <c r="F1441" s="419" t="str">
        <f t="shared" si="16"/>
        <v/>
      </c>
    </row>
    <row r="1442" spans="1:6" ht="14.4" customHeight="1" x14ac:dyDescent="0.3">
      <c r="A1442" s="372" t="s">
        <v>676</v>
      </c>
      <c r="B1442" s="201" t="s">
        <v>677</v>
      </c>
      <c r="C1442" s="437" t="s">
        <v>16</v>
      </c>
      <c r="D1442" s="420">
        <v>1</v>
      </c>
      <c r="E1442" s="418">
        <v>20000</v>
      </c>
      <c r="F1442" s="419">
        <f t="shared" si="16"/>
        <v>20000</v>
      </c>
    </row>
    <row r="1443" spans="1:6" ht="14.4" customHeight="1" x14ac:dyDescent="0.3">
      <c r="A1443" s="372" t="s">
        <v>678</v>
      </c>
      <c r="B1443" s="201" t="s">
        <v>3696</v>
      </c>
      <c r="C1443" s="573" t="s">
        <v>21</v>
      </c>
      <c r="D1443" s="421">
        <f>F1442</f>
        <v>20000</v>
      </c>
      <c r="E1443" s="855"/>
      <c r="F1443" s="419" t="str">
        <f t="shared" si="16"/>
        <v/>
      </c>
    </row>
    <row r="1444" spans="1:6" ht="14.4" customHeight="1" x14ac:dyDescent="0.3">
      <c r="A1444" s="372" t="s">
        <v>691</v>
      </c>
      <c r="B1444" s="235" t="s">
        <v>692</v>
      </c>
      <c r="C1444" s="382"/>
      <c r="D1444" s="420"/>
      <c r="E1444" s="418"/>
      <c r="F1444" s="419" t="str">
        <f t="shared" si="16"/>
        <v/>
      </c>
    </row>
    <row r="1445" spans="1:6" ht="14.4" customHeight="1" x14ac:dyDescent="0.3">
      <c r="A1445" s="372" t="s">
        <v>693</v>
      </c>
      <c r="B1445" s="201" t="s">
        <v>694</v>
      </c>
      <c r="C1445" s="379" t="s">
        <v>221</v>
      </c>
      <c r="D1445" s="420">
        <v>20</v>
      </c>
      <c r="E1445" s="856"/>
      <c r="F1445" s="419" t="str">
        <f t="shared" si="16"/>
        <v/>
      </c>
    </row>
    <row r="1446" spans="1:6" ht="14.4" customHeight="1" x14ac:dyDescent="0.3">
      <c r="A1446" s="372" t="s">
        <v>695</v>
      </c>
      <c r="B1446" s="201" t="s">
        <v>696</v>
      </c>
      <c r="C1446" s="379" t="s">
        <v>221</v>
      </c>
      <c r="D1446" s="420">
        <v>60</v>
      </c>
      <c r="E1446" s="856"/>
      <c r="F1446" s="419" t="str">
        <f t="shared" si="16"/>
        <v/>
      </c>
    </row>
    <row r="1447" spans="1:6" ht="14.4" customHeight="1" x14ac:dyDescent="0.3">
      <c r="A1447" s="372" t="s">
        <v>697</v>
      </c>
      <c r="B1447" s="201" t="s">
        <v>698</v>
      </c>
      <c r="C1447" s="379" t="s">
        <v>221</v>
      </c>
      <c r="D1447" s="420">
        <v>10</v>
      </c>
      <c r="E1447" s="856"/>
      <c r="F1447" s="419" t="str">
        <f t="shared" si="16"/>
        <v/>
      </c>
    </row>
    <row r="1448" spans="1:6" ht="14.4" customHeight="1" x14ac:dyDescent="0.3">
      <c r="A1448" s="372" t="s">
        <v>699</v>
      </c>
      <c r="B1448" s="201" t="s">
        <v>700</v>
      </c>
      <c r="C1448" s="379" t="s">
        <v>221</v>
      </c>
      <c r="D1448" s="420">
        <v>20</v>
      </c>
      <c r="E1448" s="856"/>
      <c r="F1448" s="419" t="str">
        <f t="shared" si="16"/>
        <v/>
      </c>
    </row>
    <row r="1449" spans="1:6" ht="14.4" customHeight="1" x14ac:dyDescent="0.3">
      <c r="A1449" s="372" t="s">
        <v>701</v>
      </c>
      <c r="B1449" s="235" t="s">
        <v>702</v>
      </c>
      <c r="C1449" s="379"/>
      <c r="D1449" s="420"/>
      <c r="E1449" s="418"/>
      <c r="F1449" s="419" t="str">
        <f t="shared" si="16"/>
        <v/>
      </c>
    </row>
    <row r="1450" spans="1:6" ht="14.4" customHeight="1" x14ac:dyDescent="0.3">
      <c r="A1450" s="372" t="s">
        <v>703</v>
      </c>
      <c r="B1450" s="201" t="s">
        <v>704</v>
      </c>
      <c r="C1450" s="379"/>
      <c r="D1450" s="420"/>
      <c r="E1450" s="418"/>
      <c r="F1450" s="419" t="str">
        <f t="shared" si="16"/>
        <v/>
      </c>
    </row>
    <row r="1451" spans="1:6" ht="14.4" customHeight="1" x14ac:dyDescent="0.3">
      <c r="A1451" s="372" t="s">
        <v>3800</v>
      </c>
      <c r="B1451" s="201" t="s">
        <v>3792</v>
      </c>
      <c r="C1451" s="379" t="s">
        <v>221</v>
      </c>
      <c r="D1451" s="420">
        <v>20</v>
      </c>
      <c r="E1451" s="856"/>
      <c r="F1451" s="419" t="str">
        <f t="shared" si="16"/>
        <v/>
      </c>
    </row>
    <row r="1452" spans="1:6" ht="14.4" customHeight="1" x14ac:dyDescent="0.3">
      <c r="A1452" s="372" t="s">
        <v>3801</v>
      </c>
      <c r="B1452" s="201" t="s">
        <v>3793</v>
      </c>
      <c r="C1452" s="379" t="s">
        <v>221</v>
      </c>
      <c r="D1452" s="420">
        <v>20</v>
      </c>
      <c r="E1452" s="856"/>
      <c r="F1452" s="419" t="str">
        <f t="shared" si="16"/>
        <v/>
      </c>
    </row>
    <row r="1453" spans="1:6" ht="14.4" customHeight="1" x14ac:dyDescent="0.3">
      <c r="A1453" s="372" t="s">
        <v>3802</v>
      </c>
      <c r="B1453" s="201" t="s">
        <v>3794</v>
      </c>
      <c r="C1453" s="379" t="s">
        <v>221</v>
      </c>
      <c r="D1453" s="420">
        <v>20</v>
      </c>
      <c r="E1453" s="856"/>
      <c r="F1453" s="419" t="str">
        <f t="shared" si="16"/>
        <v/>
      </c>
    </row>
    <row r="1454" spans="1:6" ht="14.4" customHeight="1" x14ac:dyDescent="0.3">
      <c r="A1454" s="372" t="s">
        <v>3803</v>
      </c>
      <c r="B1454" s="201" t="s">
        <v>3795</v>
      </c>
      <c r="C1454" s="379" t="s">
        <v>221</v>
      </c>
      <c r="D1454" s="420">
        <v>20</v>
      </c>
      <c r="E1454" s="856"/>
      <c r="F1454" s="419" t="str">
        <f t="shared" si="16"/>
        <v/>
      </c>
    </row>
    <row r="1455" spans="1:6" ht="14.4" customHeight="1" x14ac:dyDescent="0.3">
      <c r="A1455" s="372" t="s">
        <v>713</v>
      </c>
      <c r="B1455" s="235" t="s">
        <v>714</v>
      </c>
      <c r="C1455" s="379"/>
      <c r="D1455" s="420"/>
      <c r="E1455" s="418"/>
      <c r="F1455" s="419" t="str">
        <f t="shared" si="16"/>
        <v/>
      </c>
    </row>
    <row r="1456" spans="1:6" ht="14.4" customHeight="1" x14ac:dyDescent="0.3">
      <c r="A1456" s="372" t="s">
        <v>715</v>
      </c>
      <c r="B1456" s="201" t="s">
        <v>716</v>
      </c>
      <c r="C1456" s="379" t="s">
        <v>262</v>
      </c>
      <c r="D1456" s="420">
        <v>1</v>
      </c>
      <c r="E1456" s="856"/>
      <c r="F1456" s="419" t="str">
        <f t="shared" si="16"/>
        <v/>
      </c>
    </row>
    <row r="1457" spans="1:6" ht="14.4" customHeight="1" x14ac:dyDescent="0.3">
      <c r="A1457" s="372" t="s">
        <v>717</v>
      </c>
      <c r="B1457" s="201" t="s">
        <v>718</v>
      </c>
      <c r="C1457" s="379" t="s">
        <v>262</v>
      </c>
      <c r="D1457" s="420">
        <v>1</v>
      </c>
      <c r="E1457" s="856"/>
      <c r="F1457" s="419" t="str">
        <f t="shared" si="16"/>
        <v/>
      </c>
    </row>
    <row r="1458" spans="1:6" ht="14.4" customHeight="1" x14ac:dyDescent="0.3">
      <c r="A1458" s="372" t="s">
        <v>719</v>
      </c>
      <c r="B1458" s="201" t="s">
        <v>720</v>
      </c>
      <c r="C1458" s="379" t="s">
        <v>721</v>
      </c>
      <c r="D1458" s="420">
        <v>1000</v>
      </c>
      <c r="E1458" s="856"/>
      <c r="F1458" s="419" t="str">
        <f t="shared" si="16"/>
        <v/>
      </c>
    </row>
    <row r="1459" spans="1:6" ht="14.4" customHeight="1" x14ac:dyDescent="0.3">
      <c r="A1459" s="372" t="s">
        <v>727</v>
      </c>
      <c r="B1459" s="235" t="s">
        <v>728</v>
      </c>
      <c r="C1459" s="379"/>
      <c r="D1459" s="420"/>
      <c r="E1459" s="418"/>
      <c r="F1459" s="419" t="str">
        <f t="shared" si="16"/>
        <v/>
      </c>
    </row>
    <row r="1460" spans="1:6" ht="14.4" customHeight="1" x14ac:dyDescent="0.3">
      <c r="A1460" s="372" t="s">
        <v>729</v>
      </c>
      <c r="B1460" s="201" t="s">
        <v>730</v>
      </c>
      <c r="C1460" s="379" t="s">
        <v>316</v>
      </c>
      <c r="D1460" s="420">
        <v>1000</v>
      </c>
      <c r="E1460" s="856"/>
      <c r="F1460" s="419" t="str">
        <f t="shared" si="16"/>
        <v/>
      </c>
    </row>
    <row r="1461" spans="1:6" ht="14.4" customHeight="1" x14ac:dyDescent="0.3">
      <c r="A1461" s="383" t="s">
        <v>731</v>
      </c>
      <c r="B1461" s="202" t="s">
        <v>732</v>
      </c>
      <c r="C1461" s="386" t="s">
        <v>316</v>
      </c>
      <c r="D1461" s="420">
        <v>1000</v>
      </c>
      <c r="E1461" s="856"/>
      <c r="F1461" s="419" t="str">
        <f t="shared" si="16"/>
        <v/>
      </c>
    </row>
    <row r="1462" spans="1:6" ht="14.4" customHeight="1" x14ac:dyDescent="0.3">
      <c r="A1462" s="383"/>
      <c r="B1462" s="202"/>
      <c r="C1462" s="386"/>
      <c r="D1462" s="434"/>
      <c r="E1462" s="435"/>
      <c r="F1462" s="433"/>
    </row>
    <row r="1463" spans="1:6" ht="14.4" customHeight="1" x14ac:dyDescent="0.3">
      <c r="A1463" s="383"/>
      <c r="B1463" s="202"/>
      <c r="C1463" s="386"/>
      <c r="D1463" s="434"/>
      <c r="E1463" s="435"/>
      <c r="F1463" s="433"/>
    </row>
    <row r="1464" spans="1:6" ht="14.4" customHeight="1" x14ac:dyDescent="0.3">
      <c r="A1464" s="383"/>
      <c r="B1464" s="202"/>
      <c r="C1464" s="386"/>
      <c r="D1464" s="434"/>
      <c r="E1464" s="435"/>
      <c r="F1464" s="433"/>
    </row>
    <row r="1465" spans="1:6" ht="14.4" customHeight="1" x14ac:dyDescent="0.3">
      <c r="A1465" s="383"/>
      <c r="B1465" s="202"/>
      <c r="C1465" s="386"/>
      <c r="D1465" s="434"/>
      <c r="E1465" s="435"/>
      <c r="F1465" s="433"/>
    </row>
    <row r="1466" spans="1:6" ht="14.4" customHeight="1" x14ac:dyDescent="0.3">
      <c r="A1466" s="383"/>
      <c r="B1466" s="202"/>
      <c r="C1466" s="386"/>
      <c r="D1466" s="434"/>
      <c r="E1466" s="435"/>
      <c r="F1466" s="433"/>
    </row>
    <row r="1467" spans="1:6" ht="14.4" customHeight="1" x14ac:dyDescent="0.3">
      <c r="A1467" s="383"/>
      <c r="B1467" s="202"/>
      <c r="C1467" s="386"/>
      <c r="D1467" s="434"/>
      <c r="E1467" s="435"/>
      <c r="F1467" s="433"/>
    </row>
    <row r="1468" spans="1:6" ht="14.4" customHeight="1" x14ac:dyDescent="0.3">
      <c r="A1468" s="383"/>
      <c r="B1468" s="202"/>
      <c r="C1468" s="386"/>
      <c r="D1468" s="434"/>
      <c r="E1468" s="435"/>
      <c r="F1468" s="433"/>
    </row>
    <row r="1469" spans="1:6" ht="14.4" customHeight="1" x14ac:dyDescent="0.3">
      <c r="A1469" s="383"/>
      <c r="B1469" s="202"/>
      <c r="C1469" s="386"/>
      <c r="D1469" s="434"/>
      <c r="E1469" s="435"/>
      <c r="F1469" s="433"/>
    </row>
    <row r="1470" spans="1:6" ht="14.4" customHeight="1" x14ac:dyDescent="0.3">
      <c r="A1470" s="383"/>
      <c r="B1470" s="202"/>
      <c r="C1470" s="386"/>
      <c r="D1470" s="434"/>
      <c r="E1470" s="435"/>
      <c r="F1470" s="433"/>
    </row>
    <row r="1471" spans="1:6" ht="14.4" customHeight="1" x14ac:dyDescent="0.3">
      <c r="A1471" s="383"/>
      <c r="B1471" s="202"/>
      <c r="C1471" s="386"/>
      <c r="D1471" s="434"/>
      <c r="E1471" s="435"/>
      <c r="F1471" s="433"/>
    </row>
    <row r="1472" spans="1:6" ht="14.4" customHeight="1" x14ac:dyDescent="0.3">
      <c r="A1472" s="383"/>
      <c r="B1472" s="202"/>
      <c r="C1472" s="386"/>
      <c r="D1472" s="434"/>
      <c r="E1472" s="435"/>
      <c r="F1472" s="433"/>
    </row>
    <row r="1473" spans="1:6" ht="14.4" customHeight="1" x14ac:dyDescent="0.3">
      <c r="A1473" s="383"/>
      <c r="B1473" s="202"/>
      <c r="C1473" s="386"/>
      <c r="D1473" s="434"/>
      <c r="E1473" s="435"/>
      <c r="F1473" s="433"/>
    </row>
    <row r="1474" spans="1:6" ht="14.4" customHeight="1" x14ac:dyDescent="0.3">
      <c r="A1474" s="383"/>
      <c r="B1474" s="202"/>
      <c r="C1474" s="386"/>
      <c r="D1474" s="434"/>
      <c r="E1474" s="435"/>
      <c r="F1474" s="433"/>
    </row>
    <row r="1475" spans="1:6" ht="14.4" customHeight="1" x14ac:dyDescent="0.3">
      <c r="A1475" s="383"/>
      <c r="B1475" s="202"/>
      <c r="C1475" s="386"/>
      <c r="D1475" s="434"/>
      <c r="E1475" s="435"/>
      <c r="F1475" s="433"/>
    </row>
    <row r="1476" spans="1:6" ht="14.4" customHeight="1" x14ac:dyDescent="0.3">
      <c r="A1476" s="383"/>
      <c r="B1476" s="202"/>
      <c r="C1476" s="386"/>
      <c r="D1476" s="434"/>
      <c r="E1476" s="435"/>
      <c r="F1476" s="433"/>
    </row>
    <row r="1477" spans="1:6" ht="14.4" customHeight="1" x14ac:dyDescent="0.3">
      <c r="A1477" s="383"/>
      <c r="B1477" s="202"/>
      <c r="C1477" s="386"/>
      <c r="D1477" s="434"/>
      <c r="E1477" s="435"/>
      <c r="F1477" s="433"/>
    </row>
    <row r="1478" spans="1:6" ht="14.4" customHeight="1" x14ac:dyDescent="0.3">
      <c r="A1478" s="383"/>
      <c r="B1478" s="202"/>
      <c r="C1478" s="386"/>
      <c r="D1478" s="434"/>
      <c r="E1478" s="435"/>
      <c r="F1478" s="433"/>
    </row>
    <row r="1479" spans="1:6" ht="14.4" customHeight="1" x14ac:dyDescent="0.3">
      <c r="A1479" s="383"/>
      <c r="B1479" s="202"/>
      <c r="C1479" s="386"/>
      <c r="D1479" s="434"/>
      <c r="E1479" s="435"/>
      <c r="F1479" s="433"/>
    </row>
    <row r="1480" spans="1:6" ht="14.4" customHeight="1" x14ac:dyDescent="0.3">
      <c r="A1480" s="383"/>
      <c r="B1480" s="202"/>
      <c r="C1480" s="386"/>
      <c r="D1480" s="434"/>
      <c r="E1480" s="435"/>
      <c r="F1480" s="433"/>
    </row>
    <row r="1481" spans="1:6" ht="14.4" customHeight="1" x14ac:dyDescent="0.3">
      <c r="A1481" s="383"/>
      <c r="B1481" s="202"/>
      <c r="C1481" s="386"/>
      <c r="D1481" s="434"/>
      <c r="E1481" s="435"/>
      <c r="F1481" s="433"/>
    </row>
    <row r="1482" spans="1:6" ht="14.4" customHeight="1" x14ac:dyDescent="0.3">
      <c r="A1482" s="383"/>
      <c r="B1482" s="202"/>
      <c r="C1482" s="386"/>
      <c r="D1482" s="434"/>
      <c r="E1482" s="435"/>
      <c r="F1482" s="433"/>
    </row>
    <row r="1483" spans="1:6" ht="14.4" customHeight="1" x14ac:dyDescent="0.3">
      <c r="A1483" s="383"/>
      <c r="B1483" s="202"/>
      <c r="C1483" s="386"/>
      <c r="D1483" s="434"/>
      <c r="E1483" s="435"/>
      <c r="F1483" s="433"/>
    </row>
    <row r="1484" spans="1:6" ht="14.4" customHeight="1" x14ac:dyDescent="0.3">
      <c r="A1484" s="383"/>
      <c r="B1484" s="202"/>
      <c r="C1484" s="386"/>
      <c r="D1484" s="434"/>
      <c r="E1484" s="435"/>
      <c r="F1484" s="433"/>
    </row>
    <row r="1485" spans="1:6" ht="14.4" customHeight="1" x14ac:dyDescent="0.3">
      <c r="A1485" s="383"/>
      <c r="B1485" s="202"/>
      <c r="C1485" s="386"/>
      <c r="D1485" s="434"/>
      <c r="E1485" s="435"/>
      <c r="F1485" s="433"/>
    </row>
    <row r="1486" spans="1:6" ht="14.4" customHeight="1" x14ac:dyDescent="0.3">
      <c r="A1486" s="383"/>
      <c r="B1486" s="202"/>
      <c r="C1486" s="386"/>
      <c r="D1486" s="434"/>
      <c r="E1486" s="435"/>
      <c r="F1486" s="433"/>
    </row>
    <row r="1487" spans="1:6" ht="14.4" customHeight="1" x14ac:dyDescent="0.3">
      <c r="A1487" s="383"/>
      <c r="B1487" s="202"/>
      <c r="C1487" s="386"/>
      <c r="D1487" s="434"/>
      <c r="E1487" s="435"/>
      <c r="F1487" s="433"/>
    </row>
    <row r="1488" spans="1:6" ht="14.4" customHeight="1" x14ac:dyDescent="0.3">
      <c r="A1488" s="383"/>
      <c r="B1488" s="202"/>
      <c r="C1488" s="386"/>
      <c r="D1488" s="434"/>
      <c r="E1488" s="435"/>
      <c r="F1488" s="433"/>
    </row>
    <row r="1489" spans="1:6" ht="14.4" customHeight="1" x14ac:dyDescent="0.3">
      <c r="A1489" s="383"/>
      <c r="B1489" s="202"/>
      <c r="C1489" s="386"/>
      <c r="D1489" s="434"/>
      <c r="E1489" s="435"/>
      <c r="F1489" s="433"/>
    </row>
    <row r="1490" spans="1:6" ht="14.4" customHeight="1" x14ac:dyDescent="0.3">
      <c r="A1490" s="383"/>
      <c r="B1490" s="202"/>
      <c r="C1490" s="386"/>
      <c r="D1490" s="434"/>
      <c r="E1490" s="435"/>
      <c r="F1490" s="433"/>
    </row>
    <row r="1491" spans="1:6" ht="14.4" customHeight="1" x14ac:dyDescent="0.3">
      <c r="A1491" s="383"/>
      <c r="B1491" s="202"/>
      <c r="C1491" s="386"/>
      <c r="D1491" s="434"/>
      <c r="E1491" s="435"/>
      <c r="F1491" s="433"/>
    </row>
    <row r="1492" spans="1:6" ht="14.4" customHeight="1" x14ac:dyDescent="0.3">
      <c r="A1492" s="383"/>
      <c r="B1492" s="202"/>
      <c r="C1492" s="386"/>
      <c r="D1492" s="434"/>
      <c r="E1492" s="435"/>
      <c r="F1492" s="433"/>
    </row>
    <row r="1493" spans="1:6" ht="14.4" customHeight="1" x14ac:dyDescent="0.3">
      <c r="A1493" s="383"/>
      <c r="B1493" s="202"/>
      <c r="C1493" s="386"/>
      <c r="D1493" s="434"/>
      <c r="E1493" s="435"/>
      <c r="F1493" s="433"/>
    </row>
    <row r="1494" spans="1:6" ht="14.4" customHeight="1" x14ac:dyDescent="0.3">
      <c r="A1494" s="383"/>
      <c r="B1494" s="202"/>
      <c r="C1494" s="386"/>
      <c r="D1494" s="434"/>
      <c r="E1494" s="435"/>
      <c r="F1494" s="433"/>
    </row>
    <row r="1495" spans="1:6" ht="14.4" customHeight="1" x14ac:dyDescent="0.3">
      <c r="A1495" s="383"/>
      <c r="B1495" s="202"/>
      <c r="C1495" s="386"/>
      <c r="D1495" s="434"/>
      <c r="E1495" s="435"/>
      <c r="F1495" s="433"/>
    </row>
    <row r="1496" spans="1:6" ht="14.4" customHeight="1" x14ac:dyDescent="0.3">
      <c r="A1496" s="383"/>
      <c r="B1496" s="202"/>
      <c r="C1496" s="386"/>
      <c r="D1496" s="434"/>
      <c r="E1496" s="435"/>
      <c r="F1496" s="433"/>
    </row>
    <row r="1497" spans="1:6" ht="14.4" customHeight="1" x14ac:dyDescent="0.3">
      <c r="A1497" s="383"/>
      <c r="B1497" s="202"/>
      <c r="C1497" s="386"/>
      <c r="D1497" s="434"/>
      <c r="E1497" s="435"/>
      <c r="F1497" s="433"/>
    </row>
    <row r="1498" spans="1:6" ht="14.4" customHeight="1" x14ac:dyDescent="0.3">
      <c r="A1498" s="383"/>
      <c r="B1498" s="202"/>
      <c r="C1498" s="386"/>
      <c r="D1498" s="434"/>
      <c r="E1498" s="435"/>
      <c r="F1498" s="433"/>
    </row>
    <row r="1499" spans="1:6" ht="14.4" customHeight="1" x14ac:dyDescent="0.3">
      <c r="A1499" s="383"/>
      <c r="B1499" s="202"/>
      <c r="C1499" s="386"/>
      <c r="D1499" s="434"/>
      <c r="E1499" s="435"/>
      <c r="F1499" s="433"/>
    </row>
    <row r="1500" spans="1:6" ht="14.4" customHeight="1" x14ac:dyDescent="0.3">
      <c r="A1500" s="383"/>
      <c r="B1500" s="202"/>
      <c r="C1500" s="386"/>
      <c r="D1500" s="434"/>
      <c r="E1500" s="435"/>
      <c r="F1500" s="433"/>
    </row>
    <row r="1501" spans="1:6" ht="14.4" customHeight="1" x14ac:dyDescent="0.3">
      <c r="A1501" s="383"/>
      <c r="B1501" s="202"/>
      <c r="C1501" s="386"/>
      <c r="D1501" s="434"/>
      <c r="E1501" s="435"/>
      <c r="F1501" s="433"/>
    </row>
    <row r="1502" spans="1:6" ht="14.4" customHeight="1" x14ac:dyDescent="0.3">
      <c r="A1502" s="383"/>
      <c r="B1502" s="202"/>
      <c r="C1502" s="386"/>
      <c r="D1502" s="434"/>
      <c r="E1502" s="435"/>
      <c r="F1502" s="433"/>
    </row>
    <row r="1503" spans="1:6" ht="14.4" customHeight="1" x14ac:dyDescent="0.3">
      <c r="A1503" s="383"/>
      <c r="B1503" s="202"/>
      <c r="C1503" s="386"/>
      <c r="D1503" s="434"/>
      <c r="E1503" s="435"/>
      <c r="F1503" s="433"/>
    </row>
    <row r="1504" spans="1:6" ht="14.4" customHeight="1" x14ac:dyDescent="0.3">
      <c r="A1504" s="383"/>
      <c r="B1504" s="202"/>
      <c r="C1504" s="386"/>
      <c r="D1504" s="434"/>
      <c r="E1504" s="435"/>
      <c r="F1504" s="433"/>
    </row>
    <row r="1505" spans="1:6" ht="14.4" customHeight="1" x14ac:dyDescent="0.3">
      <c r="A1505" s="383"/>
      <c r="B1505" s="202"/>
      <c r="C1505" s="386"/>
      <c r="D1505" s="434"/>
      <c r="E1505" s="435"/>
      <c r="F1505" s="433"/>
    </row>
    <row r="1506" spans="1:6" ht="14.4" customHeight="1" x14ac:dyDescent="0.3">
      <c r="A1506" s="383"/>
      <c r="B1506" s="202"/>
      <c r="C1506" s="386"/>
      <c r="D1506" s="434"/>
      <c r="E1506" s="435"/>
      <c r="F1506" s="433"/>
    </row>
    <row r="1507" spans="1:6" ht="14.4" customHeight="1" x14ac:dyDescent="0.3">
      <c r="A1507" s="383"/>
      <c r="B1507" s="202"/>
      <c r="C1507" s="386"/>
      <c r="D1507" s="434"/>
      <c r="E1507" s="435"/>
      <c r="F1507" s="433"/>
    </row>
    <row r="1508" spans="1:6" ht="14.4" customHeight="1" x14ac:dyDescent="0.3">
      <c r="A1508" s="383"/>
      <c r="B1508" s="202"/>
      <c r="C1508" s="386"/>
      <c r="D1508" s="434"/>
      <c r="E1508" s="435"/>
      <c r="F1508" s="433"/>
    </row>
    <row r="1509" spans="1:6" ht="14.4" customHeight="1" x14ac:dyDescent="0.3">
      <c r="A1509" s="383"/>
      <c r="B1509" s="202"/>
      <c r="C1509" s="386"/>
      <c r="D1509" s="434"/>
      <c r="E1509" s="435"/>
      <c r="F1509" s="433"/>
    </row>
    <row r="1510" spans="1:6" ht="14.4" customHeight="1" x14ac:dyDescent="0.3">
      <c r="A1510" s="383"/>
      <c r="B1510" s="202"/>
      <c r="C1510" s="386"/>
      <c r="D1510" s="434"/>
      <c r="E1510" s="435"/>
      <c r="F1510" s="433"/>
    </row>
    <row r="1511" spans="1:6" ht="14.4" customHeight="1" x14ac:dyDescent="0.3">
      <c r="A1511" s="383"/>
      <c r="B1511" s="202"/>
      <c r="C1511" s="386"/>
      <c r="D1511" s="434"/>
      <c r="E1511" s="435"/>
      <c r="F1511" s="433"/>
    </row>
    <row r="1512" spans="1:6" ht="14.4" customHeight="1" x14ac:dyDescent="0.3">
      <c r="A1512" s="383"/>
      <c r="B1512" s="202"/>
      <c r="C1512" s="386"/>
      <c r="D1512" s="434"/>
      <c r="E1512" s="435"/>
      <c r="F1512" s="433"/>
    </row>
    <row r="1513" spans="1:6" ht="14.4" customHeight="1" x14ac:dyDescent="0.3">
      <c r="A1513" s="383"/>
      <c r="B1513" s="202"/>
      <c r="C1513" s="386"/>
      <c r="D1513" s="434"/>
      <c r="E1513" s="435"/>
      <c r="F1513" s="433"/>
    </row>
    <row r="1514" spans="1:6" ht="14.4" customHeight="1" x14ac:dyDescent="0.3">
      <c r="A1514" s="383"/>
      <c r="B1514" s="202"/>
      <c r="C1514" s="386"/>
      <c r="D1514" s="434"/>
      <c r="E1514" s="435"/>
      <c r="F1514" s="433"/>
    </row>
    <row r="1515" spans="1:6" ht="14.4" customHeight="1" x14ac:dyDescent="0.3">
      <c r="A1515" s="383"/>
      <c r="B1515" s="202"/>
      <c r="C1515" s="386"/>
      <c r="D1515" s="434"/>
      <c r="E1515" s="435"/>
      <c r="F1515" s="433"/>
    </row>
    <row r="1516" spans="1:6" ht="14.4" customHeight="1" x14ac:dyDescent="0.3">
      <c r="A1516" s="383"/>
      <c r="B1516" s="202"/>
      <c r="C1516" s="386"/>
      <c r="D1516" s="434"/>
      <c r="E1516" s="435"/>
      <c r="F1516" s="433"/>
    </row>
    <row r="1517" spans="1:6" ht="14.4" customHeight="1" x14ac:dyDescent="0.3">
      <c r="A1517" s="383"/>
      <c r="B1517" s="202"/>
      <c r="C1517" s="386"/>
      <c r="D1517" s="434"/>
      <c r="E1517" s="435"/>
      <c r="F1517" s="433"/>
    </row>
    <row r="1518" spans="1:6" ht="14.4" customHeight="1" x14ac:dyDescent="0.3">
      <c r="A1518" s="383"/>
      <c r="B1518" s="202"/>
      <c r="C1518" s="386"/>
      <c r="D1518" s="434"/>
      <c r="E1518" s="435"/>
      <c r="F1518" s="433"/>
    </row>
    <row r="1519" spans="1:6" ht="14.4" customHeight="1" x14ac:dyDescent="0.3">
      <c r="A1519" s="383"/>
      <c r="B1519" s="202"/>
      <c r="C1519" s="386"/>
      <c r="D1519" s="434"/>
      <c r="E1519" s="435"/>
      <c r="F1519" s="433"/>
    </row>
    <row r="1520" spans="1:6" ht="14.4" customHeight="1" x14ac:dyDescent="0.3">
      <c r="A1520" s="383"/>
      <c r="B1520" s="202"/>
      <c r="C1520" s="386"/>
      <c r="D1520" s="434"/>
      <c r="E1520" s="435"/>
      <c r="F1520" s="433"/>
    </row>
    <row r="1521" spans="1:6" ht="14.4" customHeight="1" x14ac:dyDescent="0.3">
      <c r="A1521" s="383"/>
      <c r="B1521" s="202"/>
      <c r="C1521" s="386"/>
      <c r="D1521" s="434"/>
      <c r="E1521" s="435"/>
      <c r="F1521" s="433"/>
    </row>
    <row r="1522" spans="1:6" ht="14.4" customHeight="1" x14ac:dyDescent="0.3">
      <c r="A1522" s="383"/>
      <c r="B1522" s="202"/>
      <c r="C1522" s="386"/>
      <c r="D1522" s="434"/>
      <c r="E1522" s="435"/>
      <c r="F1522" s="433"/>
    </row>
    <row r="1523" spans="1:6" ht="14.4" customHeight="1" x14ac:dyDescent="0.3">
      <c r="A1523" s="383"/>
      <c r="B1523" s="202"/>
      <c r="C1523" s="386"/>
      <c r="D1523" s="434"/>
      <c r="E1523" s="435"/>
      <c r="F1523" s="433"/>
    </row>
    <row r="1524" spans="1:6" ht="14.4" customHeight="1" x14ac:dyDescent="0.3">
      <c r="A1524" s="383"/>
      <c r="B1524" s="202"/>
      <c r="C1524" s="386"/>
      <c r="D1524" s="434"/>
      <c r="E1524" s="435"/>
      <c r="F1524" s="433"/>
    </row>
    <row r="1525" spans="1:6" ht="14.4" customHeight="1" x14ac:dyDescent="0.3">
      <c r="A1525" s="383"/>
      <c r="B1525" s="202"/>
      <c r="C1525" s="386"/>
      <c r="D1525" s="434"/>
      <c r="E1525" s="435"/>
      <c r="F1525" s="433"/>
    </row>
    <row r="1526" spans="1:6" ht="14.4" customHeight="1" x14ac:dyDescent="0.3">
      <c r="A1526" s="383"/>
      <c r="B1526" s="202"/>
      <c r="C1526" s="386"/>
      <c r="D1526" s="434"/>
      <c r="E1526" s="435"/>
      <c r="F1526" s="433"/>
    </row>
    <row r="1527" spans="1:6" ht="14.4" customHeight="1" x14ac:dyDescent="0.3">
      <c r="A1527" s="383"/>
      <c r="B1527" s="202"/>
      <c r="C1527" s="386"/>
      <c r="D1527" s="434"/>
      <c r="E1527" s="435"/>
      <c r="F1527" s="433"/>
    </row>
    <row r="1528" spans="1:6" ht="14.4" customHeight="1" x14ac:dyDescent="0.3">
      <c r="A1528" s="383"/>
      <c r="B1528" s="202"/>
      <c r="C1528" s="386"/>
      <c r="D1528" s="434"/>
      <c r="E1528" s="435"/>
      <c r="F1528" s="433"/>
    </row>
    <row r="1529" spans="1:6" ht="14.4" customHeight="1" x14ac:dyDescent="0.3">
      <c r="A1529" s="383"/>
      <c r="B1529" s="202"/>
      <c r="C1529" s="386"/>
      <c r="D1529" s="434"/>
      <c r="E1529" s="435"/>
      <c r="F1529" s="433"/>
    </row>
    <row r="1530" spans="1:6" ht="14.4" customHeight="1" x14ac:dyDescent="0.3">
      <c r="A1530" s="383"/>
      <c r="B1530" s="202"/>
      <c r="C1530" s="386"/>
      <c r="D1530" s="434"/>
      <c r="E1530" s="435"/>
      <c r="F1530" s="433"/>
    </row>
    <row r="1531" spans="1:6" ht="14.4" customHeight="1" x14ac:dyDescent="0.3">
      <c r="A1531" s="383"/>
      <c r="B1531" s="202"/>
      <c r="C1531" s="386"/>
      <c r="D1531" s="434"/>
      <c r="E1531" s="435"/>
      <c r="F1531" s="433"/>
    </row>
    <row r="1532" spans="1:6" ht="14.4" customHeight="1" x14ac:dyDescent="0.3">
      <c r="A1532" s="383"/>
      <c r="B1532" s="202"/>
      <c r="C1532" s="386"/>
      <c r="D1532" s="434"/>
      <c r="E1532" s="435"/>
      <c r="F1532" s="433"/>
    </row>
    <row r="1533" spans="1:6" ht="14.4" customHeight="1" thickBot="1" x14ac:dyDescent="0.35">
      <c r="A1533" s="383"/>
      <c r="B1533" s="202"/>
      <c r="C1533" s="386"/>
      <c r="D1533" s="434"/>
      <c r="E1533" s="435"/>
      <c r="F1533" s="433"/>
    </row>
    <row r="1534" spans="1:6" ht="25.05" customHeight="1" thickBot="1" x14ac:dyDescent="0.35">
      <c r="A1534" s="448" t="s">
        <v>4060</v>
      </c>
      <c r="B1534" s="511" t="s">
        <v>4116</v>
      </c>
      <c r="C1534" s="489"/>
      <c r="D1534" s="489"/>
      <c r="E1534" s="494"/>
      <c r="F1534" s="495">
        <f>SUM(F1430:F1468)</f>
        <v>20000</v>
      </c>
    </row>
    <row r="1535" spans="1:6" ht="15" customHeight="1" x14ac:dyDescent="0.3">
      <c r="A1535" s="756" t="str">
        <f>A768</f>
        <v>CONTRACT SANRAL: NRA 2024/1323</v>
      </c>
      <c r="B1535" s="757"/>
      <c r="C1535" s="462"/>
      <c r="D1535" s="462"/>
      <c r="E1535" s="467"/>
      <c r="F1535" s="473"/>
    </row>
    <row r="1536" spans="1:6" ht="15" customHeight="1" thickBot="1" x14ac:dyDescent="0.35">
      <c r="A1536" s="754" t="str">
        <f>A769</f>
        <v>PANEL FOR ROUTINE ROAD MAINTENANCE WORKS ACROSS SOUTH AFRICA (WESTERN CAPE PROVINCE)</v>
      </c>
      <c r="B1536" s="755"/>
      <c r="C1536" s="463"/>
      <c r="D1536" s="463"/>
      <c r="E1536" s="468"/>
      <c r="F1536" s="474"/>
    </row>
    <row r="1537" spans="1:6" ht="25.05" customHeight="1" thickBot="1" x14ac:dyDescent="0.35">
      <c r="A1537" s="565" t="s">
        <v>4111</v>
      </c>
      <c r="B1537" s="451" t="s">
        <v>4035</v>
      </c>
      <c r="C1537" s="451" t="s">
        <v>4112</v>
      </c>
      <c r="D1537" s="451" t="s">
        <v>4113</v>
      </c>
      <c r="E1537" s="451" t="s">
        <v>4114</v>
      </c>
      <c r="F1537" s="487" t="s">
        <v>4036</v>
      </c>
    </row>
    <row r="1538" spans="1:6" ht="25.05" customHeight="1" x14ac:dyDescent="0.3">
      <c r="A1538" s="758" t="s">
        <v>733</v>
      </c>
      <c r="B1538" s="759"/>
      <c r="C1538" s="759"/>
      <c r="D1538" s="759"/>
      <c r="E1538" s="759"/>
      <c r="F1538" s="760"/>
    </row>
    <row r="1539" spans="1:6" ht="14.4" customHeight="1" x14ac:dyDescent="0.3">
      <c r="A1539" s="374" t="s">
        <v>734</v>
      </c>
      <c r="B1539" s="345" t="s">
        <v>655</v>
      </c>
      <c r="C1539" s="375"/>
      <c r="D1539" s="376"/>
      <c r="E1539" s="377"/>
      <c r="F1539" s="378"/>
    </row>
    <row r="1540" spans="1:6" ht="14.4" customHeight="1" x14ac:dyDescent="0.3">
      <c r="A1540" s="372" t="s">
        <v>735</v>
      </c>
      <c r="B1540" s="201" t="s">
        <v>657</v>
      </c>
      <c r="C1540" s="379" t="s">
        <v>221</v>
      </c>
      <c r="D1540" s="420">
        <v>20</v>
      </c>
      <c r="E1540" s="856"/>
      <c r="F1540" s="419" t="str">
        <f>IF((D1540*E1540)&gt;0,(D1540*E1540),"")</f>
        <v/>
      </c>
    </row>
    <row r="1541" spans="1:6" ht="14.4" customHeight="1" x14ac:dyDescent="0.3">
      <c r="A1541" s="372" t="s">
        <v>736</v>
      </c>
      <c r="B1541" s="201" t="s">
        <v>659</v>
      </c>
      <c r="C1541" s="379" t="s">
        <v>221</v>
      </c>
      <c r="D1541" s="420">
        <v>20</v>
      </c>
      <c r="E1541" s="856"/>
      <c r="F1541" s="419" t="str">
        <f t="shared" ref="F1541:F1569" si="17">IF((D1541*E1541)&gt;0,(D1541*E1541),"")</f>
        <v/>
      </c>
    </row>
    <row r="1542" spans="1:6" ht="14.4" customHeight="1" x14ac:dyDescent="0.3">
      <c r="A1542" s="372" t="s">
        <v>737</v>
      </c>
      <c r="B1542" s="235" t="s">
        <v>738</v>
      </c>
      <c r="C1542" s="379" t="s">
        <v>221</v>
      </c>
      <c r="D1542" s="420">
        <v>30</v>
      </c>
      <c r="E1542" s="856"/>
      <c r="F1542" s="419" t="str">
        <f t="shared" si="17"/>
        <v/>
      </c>
    </row>
    <row r="1543" spans="1:6" ht="14.4" customHeight="1" x14ac:dyDescent="0.3">
      <c r="A1543" s="372" t="s">
        <v>739</v>
      </c>
      <c r="B1543" s="235" t="s">
        <v>740</v>
      </c>
      <c r="C1543" s="379"/>
      <c r="D1543" s="420"/>
      <c r="E1543" s="418"/>
      <c r="F1543" s="419" t="str">
        <f t="shared" si="17"/>
        <v/>
      </c>
    </row>
    <row r="1544" spans="1:6" ht="14.4" customHeight="1" x14ac:dyDescent="0.3">
      <c r="A1544" s="372" t="s">
        <v>741</v>
      </c>
      <c r="B1544" s="201" t="s">
        <v>742</v>
      </c>
      <c r="C1544" s="379"/>
      <c r="D1544" s="420"/>
      <c r="E1544" s="418"/>
      <c r="F1544" s="419" t="str">
        <f t="shared" si="17"/>
        <v/>
      </c>
    </row>
    <row r="1545" spans="1:6" ht="14.4" customHeight="1" x14ac:dyDescent="0.3">
      <c r="A1545" s="372" t="s">
        <v>743</v>
      </c>
      <c r="B1545" s="201" t="s">
        <v>3804</v>
      </c>
      <c r="C1545" s="379" t="s">
        <v>221</v>
      </c>
      <c r="D1545" s="420">
        <v>20</v>
      </c>
      <c r="E1545" s="856"/>
      <c r="F1545" s="419" t="str">
        <f t="shared" si="17"/>
        <v/>
      </c>
    </row>
    <row r="1546" spans="1:6" ht="14.4" customHeight="1" x14ac:dyDescent="0.3">
      <c r="A1546" s="372" t="s">
        <v>745</v>
      </c>
      <c r="B1546" s="201" t="s">
        <v>3805</v>
      </c>
      <c r="C1546" s="379" t="s">
        <v>221</v>
      </c>
      <c r="D1546" s="420">
        <v>20</v>
      </c>
      <c r="E1546" s="856"/>
      <c r="F1546" s="419" t="str">
        <f t="shared" si="17"/>
        <v/>
      </c>
    </row>
    <row r="1547" spans="1:6" ht="14.4" customHeight="1" x14ac:dyDescent="0.3">
      <c r="A1547" s="372" t="s">
        <v>747</v>
      </c>
      <c r="B1547" s="201" t="s">
        <v>748</v>
      </c>
      <c r="C1547" s="379"/>
      <c r="D1547" s="420"/>
      <c r="E1547" s="418"/>
      <c r="F1547" s="419" t="str">
        <f t="shared" si="17"/>
        <v/>
      </c>
    </row>
    <row r="1548" spans="1:6" ht="14.4" customHeight="1" x14ac:dyDescent="0.3">
      <c r="A1548" s="372" t="s">
        <v>749</v>
      </c>
      <c r="B1548" s="201" t="s">
        <v>3804</v>
      </c>
      <c r="C1548" s="379" t="s">
        <v>221</v>
      </c>
      <c r="D1548" s="420">
        <v>30</v>
      </c>
      <c r="E1548" s="856"/>
      <c r="F1548" s="419" t="str">
        <f t="shared" si="17"/>
        <v/>
      </c>
    </row>
    <row r="1549" spans="1:6" ht="14.4" customHeight="1" x14ac:dyDescent="0.3">
      <c r="A1549" s="372" t="s">
        <v>750</v>
      </c>
      <c r="B1549" s="201" t="s">
        <v>3805</v>
      </c>
      <c r="C1549" s="379" t="s">
        <v>221</v>
      </c>
      <c r="D1549" s="420">
        <v>30</v>
      </c>
      <c r="E1549" s="856"/>
      <c r="F1549" s="419" t="str">
        <f t="shared" si="17"/>
        <v/>
      </c>
    </row>
    <row r="1550" spans="1:6" ht="14.4" customHeight="1" x14ac:dyDescent="0.3">
      <c r="A1550" s="372" t="s">
        <v>751</v>
      </c>
      <c r="B1550" s="201" t="s">
        <v>752</v>
      </c>
      <c r="C1550" s="379"/>
      <c r="D1550" s="420"/>
      <c r="E1550" s="418"/>
      <c r="F1550" s="419" t="str">
        <f t="shared" si="17"/>
        <v/>
      </c>
    </row>
    <row r="1551" spans="1:6" ht="14.4" customHeight="1" x14ac:dyDescent="0.3">
      <c r="A1551" s="372" t="s">
        <v>3806</v>
      </c>
      <c r="B1551" s="201" t="s">
        <v>3804</v>
      </c>
      <c r="C1551" s="379" t="s">
        <v>4143</v>
      </c>
      <c r="D1551" s="420">
        <v>30</v>
      </c>
      <c r="E1551" s="856"/>
      <c r="F1551" s="419" t="str">
        <f t="shared" si="17"/>
        <v/>
      </c>
    </row>
    <row r="1552" spans="1:6" ht="14.4" customHeight="1" x14ac:dyDescent="0.3">
      <c r="A1552" s="372" t="s">
        <v>3807</v>
      </c>
      <c r="B1552" s="201" t="s">
        <v>3805</v>
      </c>
      <c r="C1552" s="379" t="s">
        <v>4143</v>
      </c>
      <c r="D1552" s="420">
        <v>30</v>
      </c>
      <c r="E1552" s="856"/>
      <c r="F1552" s="419" t="str">
        <f t="shared" si="17"/>
        <v/>
      </c>
    </row>
    <row r="1553" spans="1:6" ht="14.4" customHeight="1" x14ac:dyDescent="0.3">
      <c r="A1553" s="372" t="s">
        <v>755</v>
      </c>
      <c r="B1553" s="235" t="s">
        <v>756</v>
      </c>
      <c r="C1553" s="379"/>
      <c r="D1553" s="420"/>
      <c r="E1553" s="418"/>
      <c r="F1553" s="419" t="str">
        <f t="shared" si="17"/>
        <v/>
      </c>
    </row>
    <row r="1554" spans="1:6" ht="14.4" customHeight="1" x14ac:dyDescent="0.3">
      <c r="A1554" s="372" t="s">
        <v>757</v>
      </c>
      <c r="B1554" s="201" t="s">
        <v>3990</v>
      </c>
      <c r="C1554" s="379"/>
      <c r="D1554" s="420"/>
      <c r="E1554" s="418"/>
      <c r="F1554" s="419" t="str">
        <f t="shared" si="17"/>
        <v/>
      </c>
    </row>
    <row r="1555" spans="1:6" ht="14.4" customHeight="1" x14ac:dyDescent="0.3">
      <c r="A1555" s="372" t="s">
        <v>3812</v>
      </c>
      <c r="B1555" s="201" t="s">
        <v>3808</v>
      </c>
      <c r="C1555" s="379" t="s">
        <v>363</v>
      </c>
      <c r="D1555" s="420">
        <v>100</v>
      </c>
      <c r="E1555" s="856"/>
      <c r="F1555" s="419" t="str">
        <f t="shared" si="17"/>
        <v/>
      </c>
    </row>
    <row r="1556" spans="1:6" ht="14.4" customHeight="1" x14ac:dyDescent="0.3">
      <c r="A1556" s="372" t="s">
        <v>3813</v>
      </c>
      <c r="B1556" s="201" t="s">
        <v>3809</v>
      </c>
      <c r="C1556" s="379" t="s">
        <v>363</v>
      </c>
      <c r="D1556" s="420">
        <v>100</v>
      </c>
      <c r="E1556" s="856"/>
      <c r="F1556" s="419" t="str">
        <f t="shared" si="17"/>
        <v/>
      </c>
    </row>
    <row r="1557" spans="1:6" ht="14.4" customHeight="1" x14ac:dyDescent="0.3">
      <c r="A1557" s="372" t="s">
        <v>3814</v>
      </c>
      <c r="B1557" s="201" t="s">
        <v>3810</v>
      </c>
      <c r="C1557" s="379" t="s">
        <v>363</v>
      </c>
      <c r="D1557" s="420">
        <v>100</v>
      </c>
      <c r="E1557" s="856"/>
      <c r="F1557" s="419" t="str">
        <f t="shared" si="17"/>
        <v/>
      </c>
    </row>
    <row r="1558" spans="1:6" ht="14.4" customHeight="1" x14ac:dyDescent="0.3">
      <c r="A1558" s="372" t="s">
        <v>3815</v>
      </c>
      <c r="B1558" s="201" t="s">
        <v>3811</v>
      </c>
      <c r="C1558" s="379" t="s">
        <v>363</v>
      </c>
      <c r="D1558" s="420">
        <v>100</v>
      </c>
      <c r="E1558" s="856"/>
      <c r="F1558" s="419" t="str">
        <f t="shared" si="17"/>
        <v/>
      </c>
    </row>
    <row r="1559" spans="1:6" ht="25.05" customHeight="1" x14ac:dyDescent="0.3">
      <c r="A1559" s="372" t="s">
        <v>759</v>
      </c>
      <c r="B1559" s="201" t="s">
        <v>760</v>
      </c>
      <c r="C1559" s="379"/>
      <c r="D1559" s="420"/>
      <c r="E1559" s="418"/>
      <c r="F1559" s="419" t="str">
        <f t="shared" si="17"/>
        <v/>
      </c>
    </row>
    <row r="1560" spans="1:6" ht="14.4" customHeight="1" x14ac:dyDescent="0.3">
      <c r="A1560" s="372" t="s">
        <v>3818</v>
      </c>
      <c r="B1560" s="201" t="s">
        <v>3816</v>
      </c>
      <c r="C1560" s="379" t="s">
        <v>363</v>
      </c>
      <c r="D1560" s="420">
        <v>100</v>
      </c>
      <c r="E1560" s="856"/>
      <c r="F1560" s="419" t="str">
        <f t="shared" si="17"/>
        <v/>
      </c>
    </row>
    <row r="1561" spans="1:6" ht="14.4" customHeight="1" x14ac:dyDescent="0.3">
      <c r="A1561" s="372" t="s">
        <v>3819</v>
      </c>
      <c r="B1561" s="201" t="s">
        <v>3817</v>
      </c>
      <c r="C1561" s="379" t="s">
        <v>363</v>
      </c>
      <c r="D1561" s="420">
        <v>100</v>
      </c>
      <c r="E1561" s="856"/>
      <c r="F1561" s="419" t="str">
        <f t="shared" si="17"/>
        <v/>
      </c>
    </row>
    <row r="1562" spans="1:6" ht="14.4" customHeight="1" x14ac:dyDescent="0.3">
      <c r="A1562" s="372" t="s">
        <v>761</v>
      </c>
      <c r="B1562" s="235" t="s">
        <v>762</v>
      </c>
      <c r="C1562" s="379" t="s">
        <v>181</v>
      </c>
      <c r="D1562" s="420">
        <v>100</v>
      </c>
      <c r="E1562" s="856"/>
      <c r="F1562" s="419" t="str">
        <f t="shared" si="17"/>
        <v/>
      </c>
    </row>
    <row r="1563" spans="1:6" ht="14.4" customHeight="1" x14ac:dyDescent="0.3">
      <c r="A1563" s="372" t="s">
        <v>763</v>
      </c>
      <c r="B1563" s="235" t="s">
        <v>3931</v>
      </c>
      <c r="C1563" s="379" t="s">
        <v>181</v>
      </c>
      <c r="D1563" s="420">
        <v>100</v>
      </c>
      <c r="E1563" s="856"/>
      <c r="F1563" s="419" t="str">
        <f t="shared" si="17"/>
        <v/>
      </c>
    </row>
    <row r="1564" spans="1:6" ht="14.4" customHeight="1" x14ac:dyDescent="0.3">
      <c r="A1564" s="372" t="s">
        <v>771</v>
      </c>
      <c r="B1564" s="235" t="s">
        <v>772</v>
      </c>
      <c r="C1564" s="379"/>
      <c r="D1564" s="420"/>
      <c r="E1564" s="418"/>
      <c r="F1564" s="419" t="str">
        <f t="shared" si="17"/>
        <v/>
      </c>
    </row>
    <row r="1565" spans="1:6" ht="14.4" customHeight="1" x14ac:dyDescent="0.3">
      <c r="A1565" s="372" t="s">
        <v>773</v>
      </c>
      <c r="B1565" s="201" t="s">
        <v>774</v>
      </c>
      <c r="C1565" s="379" t="s">
        <v>9</v>
      </c>
      <c r="D1565" s="420">
        <v>10</v>
      </c>
      <c r="E1565" s="856"/>
      <c r="F1565" s="419" t="str">
        <f t="shared" si="17"/>
        <v/>
      </c>
    </row>
    <row r="1566" spans="1:6" ht="14.4" customHeight="1" x14ac:dyDescent="0.3">
      <c r="A1566" s="372" t="s">
        <v>775</v>
      </c>
      <c r="B1566" s="201" t="s">
        <v>776</v>
      </c>
      <c r="C1566" s="379" t="s">
        <v>9</v>
      </c>
      <c r="D1566" s="420">
        <v>10</v>
      </c>
      <c r="E1566" s="856"/>
      <c r="F1566" s="419" t="str">
        <f t="shared" si="17"/>
        <v/>
      </c>
    </row>
    <row r="1567" spans="1:6" ht="14.4" customHeight="1" x14ac:dyDescent="0.3">
      <c r="A1567" s="372" t="s">
        <v>777</v>
      </c>
      <c r="B1567" s="235" t="s">
        <v>778</v>
      </c>
      <c r="C1567" s="379" t="s">
        <v>221</v>
      </c>
      <c r="D1567" s="420">
        <v>50</v>
      </c>
      <c r="E1567" s="856"/>
      <c r="F1567" s="419" t="str">
        <f t="shared" si="17"/>
        <v/>
      </c>
    </row>
    <row r="1568" spans="1:6" ht="14.4" customHeight="1" x14ac:dyDescent="0.3">
      <c r="A1568" s="372" t="s">
        <v>779</v>
      </c>
      <c r="B1568" s="235" t="s">
        <v>780</v>
      </c>
      <c r="C1568" s="379" t="s">
        <v>363</v>
      </c>
      <c r="D1568" s="420">
        <v>1000</v>
      </c>
      <c r="E1568" s="856"/>
      <c r="F1568" s="419" t="str">
        <f t="shared" si="17"/>
        <v/>
      </c>
    </row>
    <row r="1569" spans="1:6" ht="14.4" customHeight="1" x14ac:dyDescent="0.3">
      <c r="A1569" s="372" t="s">
        <v>781</v>
      </c>
      <c r="B1569" s="235" t="s">
        <v>782</v>
      </c>
      <c r="C1569" s="386" t="s">
        <v>316</v>
      </c>
      <c r="D1569" s="420">
        <v>1000</v>
      </c>
      <c r="E1569" s="856"/>
      <c r="F1569" s="419" t="str">
        <f t="shared" si="17"/>
        <v/>
      </c>
    </row>
    <row r="1570" spans="1:6" ht="14.4" customHeight="1" x14ac:dyDescent="0.3">
      <c r="A1570" s="383"/>
      <c r="B1570" s="412"/>
      <c r="C1570" s="386"/>
      <c r="D1570" s="434"/>
      <c r="E1570" s="435"/>
      <c r="F1570" s="433"/>
    </row>
    <row r="1571" spans="1:6" ht="14.4" customHeight="1" x14ac:dyDescent="0.3">
      <c r="A1571" s="383"/>
      <c r="B1571" s="412"/>
      <c r="C1571" s="386"/>
      <c r="D1571" s="434"/>
      <c r="E1571" s="435"/>
      <c r="F1571" s="433"/>
    </row>
    <row r="1572" spans="1:6" ht="14.4" customHeight="1" x14ac:dyDescent="0.3">
      <c r="A1572" s="383"/>
      <c r="B1572" s="412"/>
      <c r="C1572" s="386"/>
      <c r="D1572" s="434"/>
      <c r="E1572" s="435"/>
      <c r="F1572" s="433"/>
    </row>
    <row r="1573" spans="1:6" ht="14.4" customHeight="1" x14ac:dyDescent="0.3">
      <c r="A1573" s="383"/>
      <c r="B1573" s="412"/>
      <c r="C1573" s="386"/>
      <c r="D1573" s="434"/>
      <c r="E1573" s="435"/>
      <c r="F1573" s="433"/>
    </row>
    <row r="1574" spans="1:6" ht="14.4" customHeight="1" x14ac:dyDescent="0.3">
      <c r="A1574" s="383"/>
      <c r="B1574" s="412"/>
      <c r="C1574" s="386"/>
      <c r="D1574" s="434"/>
      <c r="E1574" s="435"/>
      <c r="F1574" s="433"/>
    </row>
    <row r="1575" spans="1:6" ht="14.4" customHeight="1" x14ac:dyDescent="0.3">
      <c r="A1575" s="383"/>
      <c r="B1575" s="412"/>
      <c r="C1575" s="386"/>
      <c r="D1575" s="434"/>
      <c r="E1575" s="435"/>
      <c r="F1575" s="433"/>
    </row>
    <row r="1576" spans="1:6" ht="14.4" customHeight="1" x14ac:dyDescent="0.3">
      <c r="A1576" s="383"/>
      <c r="B1576" s="412"/>
      <c r="C1576" s="386"/>
      <c r="D1576" s="434"/>
      <c r="E1576" s="435"/>
      <c r="F1576" s="433"/>
    </row>
    <row r="1577" spans="1:6" ht="14.4" customHeight="1" x14ac:dyDescent="0.3">
      <c r="A1577" s="383"/>
      <c r="B1577" s="412"/>
      <c r="C1577" s="386"/>
      <c r="D1577" s="434"/>
      <c r="E1577" s="435"/>
      <c r="F1577" s="433"/>
    </row>
    <row r="1578" spans="1:6" ht="14.4" customHeight="1" x14ac:dyDescent="0.3">
      <c r="A1578" s="383"/>
      <c r="B1578" s="412"/>
      <c r="C1578" s="386"/>
      <c r="D1578" s="434"/>
      <c r="E1578" s="435"/>
      <c r="F1578" s="433"/>
    </row>
    <row r="1579" spans="1:6" ht="14.4" customHeight="1" x14ac:dyDescent="0.3">
      <c r="A1579" s="383"/>
      <c r="B1579" s="412"/>
      <c r="C1579" s="386"/>
      <c r="D1579" s="434"/>
      <c r="E1579" s="435"/>
      <c r="F1579" s="433"/>
    </row>
    <row r="1580" spans="1:6" ht="14.4" customHeight="1" x14ac:dyDescent="0.3">
      <c r="A1580" s="383"/>
      <c r="B1580" s="412"/>
      <c r="C1580" s="386"/>
      <c r="D1580" s="434"/>
      <c r="E1580" s="435"/>
      <c r="F1580" s="433"/>
    </row>
    <row r="1581" spans="1:6" ht="14.4" customHeight="1" x14ac:dyDescent="0.3">
      <c r="A1581" s="383"/>
      <c r="B1581" s="412"/>
      <c r="C1581" s="386"/>
      <c r="D1581" s="434"/>
      <c r="E1581" s="435"/>
      <c r="F1581" s="433"/>
    </row>
    <row r="1582" spans="1:6" ht="14.4" customHeight="1" x14ac:dyDescent="0.3">
      <c r="A1582" s="383"/>
      <c r="B1582" s="412"/>
      <c r="C1582" s="386"/>
      <c r="D1582" s="434"/>
      <c r="E1582" s="435"/>
      <c r="F1582" s="433"/>
    </row>
    <row r="1583" spans="1:6" ht="14.4" customHeight="1" x14ac:dyDescent="0.3">
      <c r="A1583" s="383"/>
      <c r="B1583" s="412"/>
      <c r="C1583" s="386"/>
      <c r="D1583" s="434"/>
      <c r="E1583" s="435"/>
      <c r="F1583" s="433"/>
    </row>
    <row r="1584" spans="1:6" ht="14.4" customHeight="1" x14ac:dyDescent="0.3">
      <c r="A1584" s="383"/>
      <c r="B1584" s="412"/>
      <c r="C1584" s="386"/>
      <c r="D1584" s="434"/>
      <c r="E1584" s="435"/>
      <c r="F1584" s="433"/>
    </row>
    <row r="1585" spans="1:6" ht="14.4" customHeight="1" x14ac:dyDescent="0.3">
      <c r="A1585" s="383"/>
      <c r="B1585" s="412"/>
      <c r="C1585" s="386"/>
      <c r="D1585" s="434"/>
      <c r="E1585" s="435"/>
      <c r="F1585" s="433"/>
    </row>
    <row r="1586" spans="1:6" ht="14.4" customHeight="1" x14ac:dyDescent="0.3">
      <c r="A1586" s="383"/>
      <c r="B1586" s="412"/>
      <c r="C1586" s="386"/>
      <c r="D1586" s="434"/>
      <c r="E1586" s="435"/>
      <c r="F1586" s="433"/>
    </row>
    <row r="1587" spans="1:6" ht="14.4" customHeight="1" x14ac:dyDescent="0.3">
      <c r="A1587" s="383"/>
      <c r="B1587" s="412"/>
      <c r="C1587" s="386"/>
      <c r="D1587" s="434"/>
      <c r="E1587" s="435"/>
      <c r="F1587" s="433"/>
    </row>
    <row r="1588" spans="1:6" ht="14.4" customHeight="1" x14ac:dyDescent="0.3">
      <c r="A1588" s="383"/>
      <c r="B1588" s="412"/>
      <c r="C1588" s="386"/>
      <c r="D1588" s="434"/>
      <c r="E1588" s="435"/>
      <c r="F1588" s="433"/>
    </row>
    <row r="1589" spans="1:6" ht="14.4" customHeight="1" x14ac:dyDescent="0.3">
      <c r="A1589" s="383"/>
      <c r="B1589" s="412"/>
      <c r="C1589" s="386"/>
      <c r="D1589" s="434"/>
      <c r="E1589" s="435"/>
      <c r="F1589" s="433"/>
    </row>
    <row r="1590" spans="1:6" ht="14.4" customHeight="1" x14ac:dyDescent="0.3">
      <c r="A1590" s="383"/>
      <c r="B1590" s="412"/>
      <c r="C1590" s="386"/>
      <c r="D1590" s="434"/>
      <c r="E1590" s="435"/>
      <c r="F1590" s="433"/>
    </row>
    <row r="1591" spans="1:6" ht="14.4" customHeight="1" x14ac:dyDescent="0.3">
      <c r="A1591" s="383"/>
      <c r="B1591" s="412"/>
      <c r="C1591" s="386"/>
      <c r="D1591" s="434"/>
      <c r="E1591" s="435"/>
      <c r="F1591" s="433"/>
    </row>
    <row r="1592" spans="1:6" ht="14.4" customHeight="1" x14ac:dyDescent="0.3">
      <c r="A1592" s="383"/>
      <c r="B1592" s="412"/>
      <c r="C1592" s="386"/>
      <c r="D1592" s="434"/>
      <c r="E1592" s="435"/>
      <c r="F1592" s="433"/>
    </row>
    <row r="1593" spans="1:6" ht="14.4" customHeight="1" x14ac:dyDescent="0.3">
      <c r="A1593" s="383"/>
      <c r="B1593" s="412"/>
      <c r="C1593" s="386"/>
      <c r="D1593" s="434"/>
      <c r="E1593" s="435"/>
      <c r="F1593" s="433"/>
    </row>
    <row r="1594" spans="1:6" ht="14.4" customHeight="1" x14ac:dyDescent="0.3">
      <c r="A1594" s="383"/>
      <c r="B1594" s="412"/>
      <c r="C1594" s="386"/>
      <c r="D1594" s="434"/>
      <c r="E1594" s="435"/>
      <c r="F1594" s="433"/>
    </row>
    <row r="1595" spans="1:6" ht="14.4" customHeight="1" x14ac:dyDescent="0.3">
      <c r="A1595" s="383"/>
      <c r="B1595" s="412"/>
      <c r="C1595" s="386"/>
      <c r="D1595" s="434"/>
      <c r="E1595" s="435"/>
      <c r="F1595" s="433"/>
    </row>
    <row r="1596" spans="1:6" ht="14.4" customHeight="1" x14ac:dyDescent="0.3">
      <c r="A1596" s="383"/>
      <c r="B1596" s="412"/>
      <c r="C1596" s="386"/>
      <c r="D1596" s="434"/>
      <c r="E1596" s="435"/>
      <c r="F1596" s="433"/>
    </row>
    <row r="1597" spans="1:6" ht="14.4" customHeight="1" x14ac:dyDescent="0.3">
      <c r="A1597" s="383"/>
      <c r="B1597" s="412"/>
      <c r="C1597" s="386"/>
      <c r="D1597" s="434"/>
      <c r="E1597" s="435"/>
      <c r="F1597" s="433"/>
    </row>
    <row r="1598" spans="1:6" ht="14.4" customHeight="1" x14ac:dyDescent="0.3">
      <c r="A1598" s="383"/>
      <c r="B1598" s="412"/>
      <c r="C1598" s="386"/>
      <c r="D1598" s="434"/>
      <c r="E1598" s="435"/>
      <c r="F1598" s="433"/>
    </row>
    <row r="1599" spans="1:6" ht="14.4" customHeight="1" x14ac:dyDescent="0.3">
      <c r="A1599" s="383"/>
      <c r="B1599" s="412"/>
      <c r="C1599" s="386"/>
      <c r="D1599" s="434"/>
      <c r="E1599" s="435"/>
      <c r="F1599" s="433"/>
    </row>
    <row r="1600" spans="1:6" ht="14.4" customHeight="1" x14ac:dyDescent="0.3">
      <c r="A1600" s="383"/>
      <c r="B1600" s="412"/>
      <c r="C1600" s="386"/>
      <c r="D1600" s="434"/>
      <c r="E1600" s="435"/>
      <c r="F1600" s="433"/>
    </row>
    <row r="1601" spans="1:6" ht="14.4" customHeight="1" x14ac:dyDescent="0.3">
      <c r="A1601" s="383"/>
      <c r="B1601" s="412"/>
      <c r="C1601" s="386"/>
      <c r="D1601" s="434"/>
      <c r="E1601" s="435"/>
      <c r="F1601" s="433"/>
    </row>
    <row r="1602" spans="1:6" ht="14.4" customHeight="1" x14ac:dyDescent="0.3">
      <c r="A1602" s="383"/>
      <c r="B1602" s="412"/>
      <c r="C1602" s="386"/>
      <c r="D1602" s="434"/>
      <c r="E1602" s="435"/>
      <c r="F1602" s="433"/>
    </row>
    <row r="1603" spans="1:6" ht="14.4" customHeight="1" x14ac:dyDescent="0.3">
      <c r="A1603" s="383"/>
      <c r="B1603" s="412"/>
      <c r="C1603" s="386"/>
      <c r="D1603" s="434"/>
      <c r="E1603" s="435"/>
      <c r="F1603" s="433"/>
    </row>
    <row r="1604" spans="1:6" ht="14.4" customHeight="1" x14ac:dyDescent="0.3">
      <c r="A1604" s="383"/>
      <c r="B1604" s="412"/>
      <c r="C1604" s="386"/>
      <c r="D1604" s="434"/>
      <c r="E1604" s="435"/>
      <c r="F1604" s="433"/>
    </row>
    <row r="1605" spans="1:6" ht="14.4" customHeight="1" x14ac:dyDescent="0.3">
      <c r="A1605" s="383"/>
      <c r="B1605" s="412"/>
      <c r="C1605" s="386"/>
      <c r="D1605" s="434"/>
      <c r="E1605" s="435"/>
      <c r="F1605" s="433"/>
    </row>
    <row r="1606" spans="1:6" ht="14.4" customHeight="1" x14ac:dyDescent="0.3">
      <c r="A1606" s="383"/>
      <c r="B1606" s="412"/>
      <c r="C1606" s="386"/>
      <c r="D1606" s="434"/>
      <c r="E1606" s="435"/>
      <c r="F1606" s="433"/>
    </row>
    <row r="1607" spans="1:6" ht="14.4" customHeight="1" x14ac:dyDescent="0.3">
      <c r="A1607" s="383"/>
      <c r="B1607" s="412"/>
      <c r="C1607" s="386"/>
      <c r="D1607" s="434"/>
      <c r="E1607" s="435"/>
      <c r="F1607" s="433"/>
    </row>
    <row r="1608" spans="1:6" ht="14.4" customHeight="1" x14ac:dyDescent="0.3">
      <c r="A1608" s="383"/>
      <c r="B1608" s="412"/>
      <c r="C1608" s="386"/>
      <c r="D1608" s="434"/>
      <c r="E1608" s="435"/>
      <c r="F1608" s="433"/>
    </row>
    <row r="1609" spans="1:6" ht="14.4" customHeight="1" x14ac:dyDescent="0.3">
      <c r="A1609" s="383"/>
      <c r="B1609" s="412"/>
      <c r="C1609" s="386"/>
      <c r="D1609" s="434"/>
      <c r="E1609" s="435"/>
      <c r="F1609" s="433"/>
    </row>
    <row r="1610" spans="1:6" ht="14.4" customHeight="1" x14ac:dyDescent="0.3">
      <c r="A1610" s="383"/>
      <c r="B1610" s="412"/>
      <c r="C1610" s="386"/>
      <c r="D1610" s="434"/>
      <c r="E1610" s="435"/>
      <c r="F1610" s="433"/>
    </row>
    <row r="1611" spans="1:6" ht="14.4" customHeight="1" x14ac:dyDescent="0.3">
      <c r="A1611" s="383"/>
      <c r="B1611" s="412"/>
      <c r="C1611" s="386"/>
      <c r="D1611" s="434"/>
      <c r="E1611" s="435"/>
      <c r="F1611" s="433"/>
    </row>
    <row r="1612" spans="1:6" ht="14.4" customHeight="1" x14ac:dyDescent="0.3">
      <c r="A1612" s="383"/>
      <c r="B1612" s="412"/>
      <c r="C1612" s="386"/>
      <c r="D1612" s="434"/>
      <c r="E1612" s="435"/>
      <c r="F1612" s="433"/>
    </row>
    <row r="1613" spans="1:6" ht="14.4" customHeight="1" x14ac:dyDescent="0.3">
      <c r="A1613" s="383"/>
      <c r="B1613" s="412"/>
      <c r="C1613" s="386"/>
      <c r="D1613" s="434"/>
      <c r="E1613" s="435"/>
      <c r="F1613" s="433"/>
    </row>
    <row r="1614" spans="1:6" ht="14.4" customHeight="1" x14ac:dyDescent="0.3">
      <c r="A1614" s="383"/>
      <c r="B1614" s="412"/>
      <c r="C1614" s="386"/>
      <c r="D1614" s="434"/>
      <c r="E1614" s="435"/>
      <c r="F1614" s="433"/>
    </row>
    <row r="1615" spans="1:6" ht="14.4" customHeight="1" x14ac:dyDescent="0.3">
      <c r="A1615" s="383"/>
      <c r="B1615" s="412"/>
      <c r="C1615" s="386"/>
      <c r="D1615" s="434"/>
      <c r="E1615" s="435"/>
      <c r="F1615" s="433"/>
    </row>
    <row r="1616" spans="1:6" ht="14.4" customHeight="1" x14ac:dyDescent="0.3">
      <c r="A1616" s="383"/>
      <c r="B1616" s="412"/>
      <c r="C1616" s="386"/>
      <c r="D1616" s="434"/>
      <c r="E1616" s="435"/>
      <c r="F1616" s="433"/>
    </row>
    <row r="1617" spans="1:6" ht="14.4" customHeight="1" x14ac:dyDescent="0.3">
      <c r="A1617" s="383"/>
      <c r="B1617" s="412"/>
      <c r="C1617" s="386"/>
      <c r="D1617" s="434"/>
      <c r="E1617" s="435"/>
      <c r="F1617" s="433"/>
    </row>
    <row r="1618" spans="1:6" ht="14.4" customHeight="1" x14ac:dyDescent="0.3">
      <c r="A1618" s="383"/>
      <c r="B1618" s="412"/>
      <c r="C1618" s="386"/>
      <c r="D1618" s="434"/>
      <c r="E1618" s="435"/>
      <c r="F1618" s="433"/>
    </row>
    <row r="1619" spans="1:6" ht="14.4" customHeight="1" x14ac:dyDescent="0.3">
      <c r="A1619" s="383"/>
      <c r="B1619" s="412"/>
      <c r="C1619" s="386"/>
      <c r="D1619" s="434"/>
      <c r="E1619" s="435"/>
      <c r="F1619" s="433"/>
    </row>
    <row r="1620" spans="1:6" ht="14.4" customHeight="1" x14ac:dyDescent="0.3">
      <c r="A1620" s="383"/>
      <c r="B1620" s="412"/>
      <c r="C1620" s="386"/>
      <c r="D1620" s="434"/>
      <c r="E1620" s="435"/>
      <c r="F1620" s="433"/>
    </row>
    <row r="1621" spans="1:6" ht="14.4" customHeight="1" x14ac:dyDescent="0.3">
      <c r="A1621" s="383"/>
      <c r="B1621" s="412"/>
      <c r="C1621" s="386"/>
      <c r="D1621" s="434"/>
      <c r="E1621" s="435"/>
      <c r="F1621" s="433"/>
    </row>
    <row r="1622" spans="1:6" ht="14.4" customHeight="1" x14ac:dyDescent="0.3">
      <c r="A1622" s="383"/>
      <c r="B1622" s="412"/>
      <c r="C1622" s="386"/>
      <c r="D1622" s="434"/>
      <c r="E1622" s="435"/>
      <c r="F1622" s="433"/>
    </row>
    <row r="1623" spans="1:6" ht="14.4" customHeight="1" x14ac:dyDescent="0.3">
      <c r="A1623" s="383"/>
      <c r="B1623" s="412"/>
      <c r="C1623" s="386"/>
      <c r="D1623" s="434"/>
      <c r="E1623" s="435"/>
      <c r="F1623" s="433"/>
    </row>
    <row r="1624" spans="1:6" ht="14.4" customHeight="1" x14ac:dyDescent="0.3">
      <c r="A1624" s="383"/>
      <c r="B1624" s="412"/>
      <c r="C1624" s="386"/>
      <c r="D1624" s="434"/>
      <c r="E1624" s="435"/>
      <c r="F1624" s="433"/>
    </row>
    <row r="1625" spans="1:6" ht="14.4" customHeight="1" x14ac:dyDescent="0.3">
      <c r="A1625" s="383"/>
      <c r="B1625" s="412"/>
      <c r="C1625" s="386"/>
      <c r="D1625" s="434"/>
      <c r="E1625" s="435"/>
      <c r="F1625" s="433"/>
    </row>
    <row r="1626" spans="1:6" ht="14.4" customHeight="1" x14ac:dyDescent="0.3">
      <c r="A1626" s="383"/>
      <c r="B1626" s="412"/>
      <c r="C1626" s="386"/>
      <c r="D1626" s="434"/>
      <c r="E1626" s="435"/>
      <c r="F1626" s="433"/>
    </row>
    <row r="1627" spans="1:6" ht="14.4" customHeight="1" x14ac:dyDescent="0.3">
      <c r="A1627" s="383"/>
      <c r="B1627" s="412"/>
      <c r="C1627" s="386"/>
      <c r="D1627" s="434"/>
      <c r="E1627" s="435"/>
      <c r="F1627" s="433"/>
    </row>
    <row r="1628" spans="1:6" ht="14.4" customHeight="1" x14ac:dyDescent="0.3">
      <c r="A1628" s="383"/>
      <c r="B1628" s="412"/>
      <c r="C1628" s="386"/>
      <c r="D1628" s="434"/>
      <c r="E1628" s="435"/>
      <c r="F1628" s="433"/>
    </row>
    <row r="1629" spans="1:6" ht="14.4" customHeight="1" x14ac:dyDescent="0.3">
      <c r="A1629" s="383"/>
      <c r="B1629" s="412"/>
      <c r="C1629" s="386"/>
      <c r="D1629" s="434"/>
      <c r="E1629" s="435"/>
      <c r="F1629" s="433"/>
    </row>
    <row r="1630" spans="1:6" ht="14.4" customHeight="1" x14ac:dyDescent="0.3">
      <c r="A1630" s="383"/>
      <c r="B1630" s="412"/>
      <c r="C1630" s="386"/>
      <c r="D1630" s="434"/>
      <c r="E1630" s="435"/>
      <c r="F1630" s="433"/>
    </row>
    <row r="1631" spans="1:6" ht="14.4" customHeight="1" x14ac:dyDescent="0.3">
      <c r="A1631" s="383"/>
      <c r="B1631" s="412"/>
      <c r="C1631" s="386"/>
      <c r="D1631" s="434"/>
      <c r="E1631" s="435"/>
      <c r="F1631" s="433"/>
    </row>
    <row r="1632" spans="1:6" ht="14.4" customHeight="1" x14ac:dyDescent="0.3">
      <c r="A1632" s="383"/>
      <c r="B1632" s="412"/>
      <c r="C1632" s="386"/>
      <c r="D1632" s="434"/>
      <c r="E1632" s="435"/>
      <c r="F1632" s="433"/>
    </row>
    <row r="1633" spans="1:6" ht="14.4" customHeight="1" x14ac:dyDescent="0.3">
      <c r="A1633" s="383"/>
      <c r="B1633" s="412"/>
      <c r="C1633" s="386"/>
      <c r="D1633" s="434"/>
      <c r="E1633" s="435"/>
      <c r="F1633" s="433"/>
    </row>
    <row r="1634" spans="1:6" ht="14.4" customHeight="1" x14ac:dyDescent="0.3">
      <c r="A1634" s="383"/>
      <c r="B1634" s="412"/>
      <c r="C1634" s="386"/>
      <c r="D1634" s="434"/>
      <c r="E1634" s="435"/>
      <c r="F1634" s="433"/>
    </row>
    <row r="1635" spans="1:6" ht="14.4" customHeight="1" x14ac:dyDescent="0.3">
      <c r="A1635" s="383"/>
      <c r="B1635" s="412"/>
      <c r="C1635" s="386"/>
      <c r="D1635" s="434"/>
      <c r="E1635" s="435"/>
      <c r="F1635" s="433"/>
    </row>
    <row r="1636" spans="1:6" ht="14.4" customHeight="1" x14ac:dyDescent="0.3">
      <c r="A1636" s="383"/>
      <c r="B1636" s="412"/>
      <c r="C1636" s="386"/>
      <c r="D1636" s="434"/>
      <c r="E1636" s="435"/>
      <c r="F1636" s="433"/>
    </row>
    <row r="1637" spans="1:6" ht="14.4" customHeight="1" x14ac:dyDescent="0.3">
      <c r="A1637" s="383"/>
      <c r="B1637" s="412"/>
      <c r="C1637" s="386"/>
      <c r="D1637" s="434"/>
      <c r="E1637" s="435"/>
      <c r="F1637" s="433"/>
    </row>
    <row r="1638" spans="1:6" ht="14.4" customHeight="1" x14ac:dyDescent="0.3">
      <c r="A1638" s="383"/>
      <c r="B1638" s="412"/>
      <c r="C1638" s="386"/>
      <c r="D1638" s="434"/>
      <c r="E1638" s="435"/>
      <c r="F1638" s="433"/>
    </row>
    <row r="1639" spans="1:6" ht="14.4" customHeight="1" x14ac:dyDescent="0.3">
      <c r="A1639" s="383"/>
      <c r="B1639" s="412"/>
      <c r="C1639" s="386"/>
      <c r="D1639" s="434"/>
      <c r="E1639" s="435"/>
      <c r="F1639" s="433"/>
    </row>
    <row r="1640" spans="1:6" ht="14.4" customHeight="1" x14ac:dyDescent="0.3">
      <c r="A1640" s="383"/>
      <c r="B1640" s="412"/>
      <c r="C1640" s="386"/>
      <c r="D1640" s="434"/>
      <c r="E1640" s="435"/>
      <c r="F1640" s="433"/>
    </row>
    <row r="1641" spans="1:6" ht="14.4" customHeight="1" x14ac:dyDescent="0.3">
      <c r="A1641" s="383"/>
      <c r="B1641" s="412"/>
      <c r="C1641" s="386"/>
      <c r="D1641" s="434"/>
      <c r="E1641" s="435"/>
      <c r="F1641" s="433"/>
    </row>
    <row r="1642" spans="1:6" ht="14.4" customHeight="1" thickBot="1" x14ac:dyDescent="0.35">
      <c r="A1642" s="383"/>
      <c r="B1642" s="412"/>
      <c r="C1642" s="386"/>
      <c r="D1642" s="434"/>
      <c r="E1642" s="435"/>
      <c r="F1642" s="433"/>
    </row>
    <row r="1643" spans="1:6" ht="25.05" customHeight="1" thickBot="1" x14ac:dyDescent="0.35">
      <c r="A1643" s="448" t="s">
        <v>4062</v>
      </c>
      <c r="B1643" s="511" t="s">
        <v>4116</v>
      </c>
      <c r="C1643" s="489"/>
      <c r="D1643" s="489"/>
      <c r="E1643" s="494"/>
      <c r="F1643" s="495">
        <f>SUM(F1540:F1584)</f>
        <v>0</v>
      </c>
    </row>
    <row r="1644" spans="1:6" ht="15" customHeight="1" x14ac:dyDescent="0.3">
      <c r="A1644" s="756" t="str">
        <f>A768</f>
        <v>CONTRACT SANRAL: NRA 2024/1323</v>
      </c>
      <c r="B1644" s="757"/>
      <c r="C1644" s="462"/>
      <c r="D1644" s="462"/>
      <c r="E1644" s="467"/>
      <c r="F1644" s="473"/>
    </row>
    <row r="1645" spans="1:6" ht="15" customHeight="1" thickBot="1" x14ac:dyDescent="0.35">
      <c r="A1645" s="754" t="str">
        <f>A769</f>
        <v>PANEL FOR ROUTINE ROAD MAINTENANCE WORKS ACROSS SOUTH AFRICA (WESTERN CAPE PROVINCE)</v>
      </c>
      <c r="B1645" s="755"/>
      <c r="C1645" s="463"/>
      <c r="D1645" s="463"/>
      <c r="E1645" s="468"/>
      <c r="F1645" s="474"/>
    </row>
    <row r="1646" spans="1:6" ht="25.05" customHeight="1" thickBot="1" x14ac:dyDescent="0.35">
      <c r="A1646" s="572" t="s">
        <v>4111</v>
      </c>
      <c r="B1646" s="489" t="s">
        <v>4035</v>
      </c>
      <c r="C1646" s="489" t="s">
        <v>4112</v>
      </c>
      <c r="D1646" s="489" t="s">
        <v>4113</v>
      </c>
      <c r="E1646" s="489" t="s">
        <v>4114</v>
      </c>
      <c r="F1646" s="490" t="s">
        <v>4036</v>
      </c>
    </row>
    <row r="1647" spans="1:6" s="444" customFormat="1" ht="25.05" customHeight="1" x14ac:dyDescent="0.3">
      <c r="A1647" s="758" t="s">
        <v>784</v>
      </c>
      <c r="B1647" s="759"/>
      <c r="C1647" s="759"/>
      <c r="D1647" s="759"/>
      <c r="E1647" s="759"/>
      <c r="F1647" s="760"/>
    </row>
    <row r="1648" spans="1:6" ht="14.4" customHeight="1" x14ac:dyDescent="0.3">
      <c r="A1648" s="374" t="s">
        <v>785</v>
      </c>
      <c r="B1648" s="345" t="s">
        <v>786</v>
      </c>
      <c r="C1648" s="375"/>
      <c r="D1648" s="376"/>
      <c r="E1648" s="377"/>
      <c r="F1648" s="378"/>
    </row>
    <row r="1649" spans="1:6" ht="14.4" customHeight="1" x14ac:dyDescent="0.3">
      <c r="A1649" s="372" t="s">
        <v>787</v>
      </c>
      <c r="B1649" s="201" t="s">
        <v>4144</v>
      </c>
      <c r="C1649" s="379" t="s">
        <v>16</v>
      </c>
      <c r="D1649" s="420">
        <v>1</v>
      </c>
      <c r="E1649" s="418">
        <v>250000</v>
      </c>
      <c r="F1649" s="419">
        <f>IF((D1649*E1649)&gt;0,(D1649*E1649),"")</f>
        <v>250000</v>
      </c>
    </row>
    <row r="1650" spans="1:6" ht="14.4" customHeight="1" x14ac:dyDescent="0.3">
      <c r="A1650" s="372" t="s">
        <v>794</v>
      </c>
      <c r="B1650" s="201" t="s">
        <v>795</v>
      </c>
      <c r="C1650" s="379" t="s">
        <v>21</v>
      </c>
      <c r="D1650" s="421">
        <f>F1649</f>
        <v>250000</v>
      </c>
      <c r="E1650" s="855"/>
      <c r="F1650" s="419" t="str">
        <f>IF((D1650*E1650)&gt;0,(D1650*E1650),"")</f>
        <v/>
      </c>
    </row>
    <row r="1651" spans="1:6" ht="14.4" customHeight="1" x14ac:dyDescent="0.3">
      <c r="A1651" s="383"/>
      <c r="B1651" s="202"/>
      <c r="C1651" s="386"/>
      <c r="D1651" s="431"/>
      <c r="E1651" s="432"/>
      <c r="F1651" s="433"/>
    </row>
    <row r="1652" spans="1:6" ht="14.4" customHeight="1" x14ac:dyDescent="0.3">
      <c r="A1652" s="383"/>
      <c r="B1652" s="202"/>
      <c r="C1652" s="386"/>
      <c r="D1652" s="431"/>
      <c r="E1652" s="432"/>
      <c r="F1652" s="433"/>
    </row>
    <row r="1653" spans="1:6" ht="14.4" customHeight="1" x14ac:dyDescent="0.3">
      <c r="A1653" s="383"/>
      <c r="B1653" s="202"/>
      <c r="C1653" s="386"/>
      <c r="D1653" s="431"/>
      <c r="E1653" s="432"/>
      <c r="F1653" s="433"/>
    </row>
    <row r="1654" spans="1:6" ht="14.4" customHeight="1" x14ac:dyDescent="0.3">
      <c r="A1654" s="383"/>
      <c r="B1654" s="202"/>
      <c r="C1654" s="386"/>
      <c r="D1654" s="431"/>
      <c r="E1654" s="432"/>
      <c r="F1654" s="433"/>
    </row>
    <row r="1655" spans="1:6" ht="14.4" customHeight="1" x14ac:dyDescent="0.3">
      <c r="A1655" s="383"/>
      <c r="B1655" s="202"/>
      <c r="C1655" s="386"/>
      <c r="D1655" s="431"/>
      <c r="E1655" s="432"/>
      <c r="F1655" s="433"/>
    </row>
    <row r="1656" spans="1:6" ht="14.4" customHeight="1" x14ac:dyDescent="0.3">
      <c r="A1656" s="383"/>
      <c r="B1656" s="202"/>
      <c r="C1656" s="386"/>
      <c r="D1656" s="431"/>
      <c r="E1656" s="432"/>
      <c r="F1656" s="433"/>
    </row>
    <row r="1657" spans="1:6" ht="14.4" customHeight="1" x14ac:dyDescent="0.3">
      <c r="A1657" s="383"/>
      <c r="B1657" s="202"/>
      <c r="C1657" s="386"/>
      <c r="D1657" s="431"/>
      <c r="E1657" s="432"/>
      <c r="F1657" s="433"/>
    </row>
    <row r="1658" spans="1:6" ht="14.4" customHeight="1" x14ac:dyDescent="0.3">
      <c r="A1658" s="383"/>
      <c r="B1658" s="202"/>
      <c r="C1658" s="386"/>
      <c r="D1658" s="431"/>
      <c r="E1658" s="432"/>
      <c r="F1658" s="433"/>
    </row>
    <row r="1659" spans="1:6" ht="14.4" customHeight="1" x14ac:dyDescent="0.3">
      <c r="A1659" s="383"/>
      <c r="B1659" s="202"/>
      <c r="C1659" s="386"/>
      <c r="D1659" s="431"/>
      <c r="E1659" s="432"/>
      <c r="F1659" s="433"/>
    </row>
    <row r="1660" spans="1:6" ht="14.4" customHeight="1" x14ac:dyDescent="0.3">
      <c r="A1660" s="383"/>
      <c r="B1660" s="202"/>
      <c r="C1660" s="386"/>
      <c r="D1660" s="431"/>
      <c r="E1660" s="432"/>
      <c r="F1660" s="433"/>
    </row>
    <row r="1661" spans="1:6" ht="14.4" customHeight="1" x14ac:dyDescent="0.3">
      <c r="A1661" s="383"/>
      <c r="B1661" s="202"/>
      <c r="C1661" s="386"/>
      <c r="D1661" s="431"/>
      <c r="E1661" s="432"/>
      <c r="F1661" s="433"/>
    </row>
    <row r="1662" spans="1:6" ht="14.4" customHeight="1" x14ac:dyDescent="0.3">
      <c r="A1662" s="383"/>
      <c r="B1662" s="202"/>
      <c r="C1662" s="386"/>
      <c r="D1662" s="431"/>
      <c r="E1662" s="432"/>
      <c r="F1662" s="433"/>
    </row>
    <row r="1663" spans="1:6" ht="14.4" customHeight="1" x14ac:dyDescent="0.3">
      <c r="A1663" s="383"/>
      <c r="B1663" s="202"/>
      <c r="C1663" s="386"/>
      <c r="D1663" s="431"/>
      <c r="E1663" s="432"/>
      <c r="F1663" s="433"/>
    </row>
    <row r="1664" spans="1:6" ht="14.4" customHeight="1" x14ac:dyDescent="0.3">
      <c r="A1664" s="383"/>
      <c r="B1664" s="202"/>
      <c r="C1664" s="386"/>
      <c r="D1664" s="431"/>
      <c r="E1664" s="432"/>
      <c r="F1664" s="433"/>
    </row>
    <row r="1665" spans="1:6" ht="14.4" customHeight="1" x14ac:dyDescent="0.3">
      <c r="A1665" s="383"/>
      <c r="B1665" s="202"/>
      <c r="C1665" s="386"/>
      <c r="D1665" s="431"/>
      <c r="E1665" s="432"/>
      <c r="F1665" s="433"/>
    </row>
    <row r="1666" spans="1:6" ht="14.4" customHeight="1" x14ac:dyDescent="0.3">
      <c r="A1666" s="383"/>
      <c r="B1666" s="202"/>
      <c r="C1666" s="386"/>
      <c r="D1666" s="431"/>
      <c r="E1666" s="432"/>
      <c r="F1666" s="433"/>
    </row>
    <row r="1667" spans="1:6" ht="14.4" customHeight="1" x14ac:dyDescent="0.3">
      <c r="A1667" s="383"/>
      <c r="B1667" s="202"/>
      <c r="C1667" s="386"/>
      <c r="D1667" s="431"/>
      <c r="E1667" s="432"/>
      <c r="F1667" s="433"/>
    </row>
    <row r="1668" spans="1:6" ht="14.4" customHeight="1" x14ac:dyDescent="0.3">
      <c r="A1668" s="383"/>
      <c r="B1668" s="202"/>
      <c r="C1668" s="386"/>
      <c r="D1668" s="431"/>
      <c r="E1668" s="432"/>
      <c r="F1668" s="433"/>
    </row>
    <row r="1669" spans="1:6" ht="14.4" customHeight="1" x14ac:dyDescent="0.3">
      <c r="A1669" s="383"/>
      <c r="B1669" s="202"/>
      <c r="C1669" s="386"/>
      <c r="D1669" s="431"/>
      <c r="E1669" s="432"/>
      <c r="F1669" s="433"/>
    </row>
    <row r="1670" spans="1:6" ht="14.4" customHeight="1" x14ac:dyDescent="0.3">
      <c r="A1670" s="383"/>
      <c r="B1670" s="202"/>
      <c r="C1670" s="386"/>
      <c r="D1670" s="431"/>
      <c r="E1670" s="432"/>
      <c r="F1670" s="433"/>
    </row>
    <row r="1671" spans="1:6" ht="14.4" customHeight="1" x14ac:dyDescent="0.3">
      <c r="A1671" s="383"/>
      <c r="B1671" s="202"/>
      <c r="C1671" s="386"/>
      <c r="D1671" s="431"/>
      <c r="E1671" s="432"/>
      <c r="F1671" s="433"/>
    </row>
    <row r="1672" spans="1:6" ht="14.4" customHeight="1" x14ac:dyDescent="0.3">
      <c r="A1672" s="383"/>
      <c r="B1672" s="202"/>
      <c r="C1672" s="386"/>
      <c r="D1672" s="431"/>
      <c r="E1672" s="432"/>
      <c r="F1672" s="433"/>
    </row>
    <row r="1673" spans="1:6" ht="14.4" customHeight="1" x14ac:dyDescent="0.3">
      <c r="A1673" s="383"/>
      <c r="B1673" s="202"/>
      <c r="C1673" s="386"/>
      <c r="D1673" s="431"/>
      <c r="E1673" s="432"/>
      <c r="F1673" s="433"/>
    </row>
    <row r="1674" spans="1:6" ht="14.4" customHeight="1" x14ac:dyDescent="0.3">
      <c r="A1674" s="383"/>
      <c r="B1674" s="202"/>
      <c r="C1674" s="386"/>
      <c r="D1674" s="431"/>
      <c r="E1674" s="432"/>
      <c r="F1674" s="433"/>
    </row>
    <row r="1675" spans="1:6" ht="14.4" customHeight="1" x14ac:dyDescent="0.3">
      <c r="A1675" s="383"/>
      <c r="B1675" s="202"/>
      <c r="C1675" s="386"/>
      <c r="D1675" s="431"/>
      <c r="E1675" s="432"/>
      <c r="F1675" s="433"/>
    </row>
    <row r="1676" spans="1:6" ht="14.4" customHeight="1" x14ac:dyDescent="0.3">
      <c r="A1676" s="383"/>
      <c r="B1676" s="202"/>
      <c r="C1676" s="386"/>
      <c r="D1676" s="431"/>
      <c r="E1676" s="432"/>
      <c r="F1676" s="433"/>
    </row>
    <row r="1677" spans="1:6" ht="14.4" customHeight="1" x14ac:dyDescent="0.3">
      <c r="A1677" s="383"/>
      <c r="B1677" s="202"/>
      <c r="C1677" s="386"/>
      <c r="D1677" s="431"/>
      <c r="E1677" s="432"/>
      <c r="F1677" s="433"/>
    </row>
    <row r="1678" spans="1:6" ht="14.4" customHeight="1" x14ac:dyDescent="0.3">
      <c r="A1678" s="383"/>
      <c r="B1678" s="202"/>
      <c r="C1678" s="386"/>
      <c r="D1678" s="431"/>
      <c r="E1678" s="432"/>
      <c r="F1678" s="433"/>
    </row>
    <row r="1679" spans="1:6" ht="14.4" customHeight="1" x14ac:dyDescent="0.3">
      <c r="A1679" s="383"/>
      <c r="B1679" s="202"/>
      <c r="C1679" s="386"/>
      <c r="D1679" s="431"/>
      <c r="E1679" s="432"/>
      <c r="F1679" s="433"/>
    </row>
    <row r="1680" spans="1:6" ht="14.4" customHeight="1" x14ac:dyDescent="0.3">
      <c r="A1680" s="383"/>
      <c r="B1680" s="202"/>
      <c r="C1680" s="386"/>
      <c r="D1680" s="431"/>
      <c r="E1680" s="432"/>
      <c r="F1680" s="433"/>
    </row>
    <row r="1681" spans="1:6" ht="14.4" customHeight="1" x14ac:dyDescent="0.3">
      <c r="A1681" s="383"/>
      <c r="B1681" s="202"/>
      <c r="C1681" s="386"/>
      <c r="D1681" s="431"/>
      <c r="E1681" s="432"/>
      <c r="F1681" s="433"/>
    </row>
    <row r="1682" spans="1:6" ht="14.4" customHeight="1" x14ac:dyDescent="0.3">
      <c r="A1682" s="383"/>
      <c r="B1682" s="202"/>
      <c r="C1682" s="386"/>
      <c r="D1682" s="431"/>
      <c r="E1682" s="432"/>
      <c r="F1682" s="433"/>
    </row>
    <row r="1683" spans="1:6" ht="14.4" customHeight="1" x14ac:dyDescent="0.3">
      <c r="A1683" s="383"/>
      <c r="B1683" s="202"/>
      <c r="C1683" s="386"/>
      <c r="D1683" s="431"/>
      <c r="E1683" s="432"/>
      <c r="F1683" s="433"/>
    </row>
    <row r="1684" spans="1:6" ht="14.4" customHeight="1" x14ac:dyDescent="0.3">
      <c r="A1684" s="383"/>
      <c r="B1684" s="202"/>
      <c r="C1684" s="386"/>
      <c r="D1684" s="431"/>
      <c r="E1684" s="432"/>
      <c r="F1684" s="433"/>
    </row>
    <row r="1685" spans="1:6" ht="14.4" customHeight="1" x14ac:dyDescent="0.3">
      <c r="A1685" s="383"/>
      <c r="B1685" s="202"/>
      <c r="C1685" s="386"/>
      <c r="D1685" s="431"/>
      <c r="E1685" s="432"/>
      <c r="F1685" s="433"/>
    </row>
    <row r="1686" spans="1:6" ht="14.4" customHeight="1" x14ac:dyDescent="0.3">
      <c r="A1686" s="383"/>
      <c r="B1686" s="202"/>
      <c r="C1686" s="386"/>
      <c r="D1686" s="431"/>
      <c r="E1686" s="432"/>
      <c r="F1686" s="433"/>
    </row>
    <row r="1687" spans="1:6" ht="14.4" customHeight="1" x14ac:dyDescent="0.3">
      <c r="A1687" s="383"/>
      <c r="B1687" s="202"/>
      <c r="C1687" s="386"/>
      <c r="D1687" s="431"/>
      <c r="E1687" s="432"/>
      <c r="F1687" s="433"/>
    </row>
    <row r="1688" spans="1:6" ht="14.4" customHeight="1" x14ac:dyDescent="0.3">
      <c r="A1688" s="383"/>
      <c r="B1688" s="202"/>
      <c r="C1688" s="386"/>
      <c r="D1688" s="431"/>
      <c r="E1688" s="432"/>
      <c r="F1688" s="433"/>
    </row>
    <row r="1689" spans="1:6" ht="14.4" customHeight="1" x14ac:dyDescent="0.3">
      <c r="A1689" s="383"/>
      <c r="B1689" s="202"/>
      <c r="C1689" s="386"/>
      <c r="D1689" s="431"/>
      <c r="E1689" s="432"/>
      <c r="F1689" s="433"/>
    </row>
    <row r="1690" spans="1:6" ht="14.4" customHeight="1" x14ac:dyDescent="0.3">
      <c r="A1690" s="383"/>
      <c r="B1690" s="202"/>
      <c r="C1690" s="386"/>
      <c r="D1690" s="431"/>
      <c r="E1690" s="432"/>
      <c r="F1690" s="433"/>
    </row>
    <row r="1691" spans="1:6" ht="14.4" customHeight="1" x14ac:dyDescent="0.3">
      <c r="A1691" s="383"/>
      <c r="B1691" s="202"/>
      <c r="C1691" s="386"/>
      <c r="D1691" s="431"/>
      <c r="E1691" s="432"/>
      <c r="F1691" s="433"/>
    </row>
    <row r="1692" spans="1:6" ht="14.4" customHeight="1" x14ac:dyDescent="0.3">
      <c r="A1692" s="383"/>
      <c r="B1692" s="202"/>
      <c r="C1692" s="386"/>
      <c r="D1692" s="431"/>
      <c r="E1692" s="432"/>
      <c r="F1692" s="433"/>
    </row>
    <row r="1693" spans="1:6" ht="14.4" customHeight="1" x14ac:dyDescent="0.3">
      <c r="A1693" s="383"/>
      <c r="B1693" s="202"/>
      <c r="C1693" s="386"/>
      <c r="D1693" s="431"/>
      <c r="E1693" s="432"/>
      <c r="F1693" s="433"/>
    </row>
    <row r="1694" spans="1:6" ht="14.4" customHeight="1" x14ac:dyDescent="0.3">
      <c r="A1694" s="383"/>
      <c r="B1694" s="202"/>
      <c r="C1694" s="386"/>
      <c r="D1694" s="431"/>
      <c r="E1694" s="432"/>
      <c r="F1694" s="433"/>
    </row>
    <row r="1695" spans="1:6" ht="14.4" customHeight="1" x14ac:dyDescent="0.3">
      <c r="A1695" s="383"/>
      <c r="B1695" s="202"/>
      <c r="C1695" s="386"/>
      <c r="D1695" s="431"/>
      <c r="E1695" s="432"/>
      <c r="F1695" s="433"/>
    </row>
    <row r="1696" spans="1:6" ht="14.4" customHeight="1" x14ac:dyDescent="0.3">
      <c r="A1696" s="383"/>
      <c r="B1696" s="202"/>
      <c r="C1696" s="386"/>
      <c r="D1696" s="431"/>
      <c r="E1696" s="432"/>
      <c r="F1696" s="433"/>
    </row>
    <row r="1697" spans="1:6" ht="14.4" customHeight="1" x14ac:dyDescent="0.3">
      <c r="A1697" s="383"/>
      <c r="B1697" s="202"/>
      <c r="C1697" s="386"/>
      <c r="D1697" s="431"/>
      <c r="E1697" s="432"/>
      <c r="F1697" s="433"/>
    </row>
    <row r="1698" spans="1:6" ht="14.4" customHeight="1" x14ac:dyDescent="0.3">
      <c r="A1698" s="383"/>
      <c r="B1698" s="202"/>
      <c r="C1698" s="386"/>
      <c r="D1698" s="431"/>
      <c r="E1698" s="432"/>
      <c r="F1698" s="433"/>
    </row>
    <row r="1699" spans="1:6" ht="14.4" customHeight="1" x14ac:dyDescent="0.3">
      <c r="A1699" s="383"/>
      <c r="B1699" s="202"/>
      <c r="C1699" s="386"/>
      <c r="D1699" s="431"/>
      <c r="E1699" s="432"/>
      <c r="F1699" s="433"/>
    </row>
    <row r="1700" spans="1:6" ht="14.4" customHeight="1" x14ac:dyDescent="0.3">
      <c r="A1700" s="383"/>
      <c r="B1700" s="202"/>
      <c r="C1700" s="386"/>
      <c r="D1700" s="431"/>
      <c r="E1700" s="432"/>
      <c r="F1700" s="433"/>
    </row>
    <row r="1701" spans="1:6" ht="14.4" customHeight="1" x14ac:dyDescent="0.3">
      <c r="A1701" s="383"/>
      <c r="B1701" s="202"/>
      <c r="C1701" s="386"/>
      <c r="D1701" s="431"/>
      <c r="E1701" s="432"/>
      <c r="F1701" s="433"/>
    </row>
    <row r="1702" spans="1:6" ht="14.4" customHeight="1" x14ac:dyDescent="0.3">
      <c r="A1702" s="383"/>
      <c r="B1702" s="202"/>
      <c r="C1702" s="386"/>
      <c r="D1702" s="431"/>
      <c r="E1702" s="432"/>
      <c r="F1702" s="433"/>
    </row>
    <row r="1703" spans="1:6" ht="14.4" customHeight="1" x14ac:dyDescent="0.3">
      <c r="A1703" s="383"/>
      <c r="B1703" s="202"/>
      <c r="C1703" s="386"/>
      <c r="D1703" s="431"/>
      <c r="E1703" s="432"/>
      <c r="F1703" s="433"/>
    </row>
    <row r="1704" spans="1:6" ht="14.4" customHeight="1" x14ac:dyDescent="0.3">
      <c r="A1704" s="383"/>
      <c r="B1704" s="202"/>
      <c r="C1704" s="386"/>
      <c r="D1704" s="431"/>
      <c r="E1704" s="432"/>
      <c r="F1704" s="433"/>
    </row>
    <row r="1705" spans="1:6" ht="14.4" customHeight="1" x14ac:dyDescent="0.3">
      <c r="A1705" s="383"/>
      <c r="B1705" s="202"/>
      <c r="C1705" s="386"/>
      <c r="D1705" s="431"/>
      <c r="E1705" s="432"/>
      <c r="F1705" s="433"/>
    </row>
    <row r="1706" spans="1:6" ht="14.4" customHeight="1" x14ac:dyDescent="0.3">
      <c r="A1706" s="383"/>
      <c r="B1706" s="202"/>
      <c r="C1706" s="386"/>
      <c r="D1706" s="431"/>
      <c r="E1706" s="432"/>
      <c r="F1706" s="433"/>
    </row>
    <row r="1707" spans="1:6" ht="14.4" customHeight="1" x14ac:dyDescent="0.3">
      <c r="A1707" s="383"/>
      <c r="B1707" s="202"/>
      <c r="C1707" s="386"/>
      <c r="D1707" s="431"/>
      <c r="E1707" s="432"/>
      <c r="F1707" s="433"/>
    </row>
    <row r="1708" spans="1:6" ht="14.4" customHeight="1" x14ac:dyDescent="0.3">
      <c r="A1708" s="383"/>
      <c r="B1708" s="202"/>
      <c r="C1708" s="386"/>
      <c r="D1708" s="431"/>
      <c r="E1708" s="432"/>
      <c r="F1708" s="433"/>
    </row>
    <row r="1709" spans="1:6" ht="14.4" customHeight="1" x14ac:dyDescent="0.3">
      <c r="A1709" s="383"/>
      <c r="B1709" s="202"/>
      <c r="C1709" s="386"/>
      <c r="D1709" s="431"/>
      <c r="E1709" s="432"/>
      <c r="F1709" s="433"/>
    </row>
    <row r="1710" spans="1:6" ht="14.4" customHeight="1" x14ac:dyDescent="0.3">
      <c r="A1710" s="383"/>
      <c r="B1710" s="202"/>
      <c r="C1710" s="386"/>
      <c r="D1710" s="431"/>
      <c r="E1710" s="432"/>
      <c r="F1710" s="433"/>
    </row>
    <row r="1711" spans="1:6" ht="14.4" customHeight="1" x14ac:dyDescent="0.3">
      <c r="A1711" s="383"/>
      <c r="B1711" s="202"/>
      <c r="C1711" s="386"/>
      <c r="D1711" s="431"/>
      <c r="E1711" s="432"/>
      <c r="F1711" s="433"/>
    </row>
    <row r="1712" spans="1:6" ht="14.4" customHeight="1" x14ac:dyDescent="0.3">
      <c r="A1712" s="383"/>
      <c r="B1712" s="202"/>
      <c r="C1712" s="386"/>
      <c r="D1712" s="431"/>
      <c r="E1712" s="432"/>
      <c r="F1712" s="433"/>
    </row>
    <row r="1713" spans="1:6" ht="14.4" customHeight="1" x14ac:dyDescent="0.3">
      <c r="A1713" s="383"/>
      <c r="B1713" s="202"/>
      <c r="C1713" s="386"/>
      <c r="D1713" s="431"/>
      <c r="E1713" s="432"/>
      <c r="F1713" s="433"/>
    </row>
    <row r="1714" spans="1:6" ht="14.4" customHeight="1" x14ac:dyDescent="0.3">
      <c r="A1714" s="383"/>
      <c r="B1714" s="202"/>
      <c r="C1714" s="386"/>
      <c r="D1714" s="431"/>
      <c r="E1714" s="432"/>
      <c r="F1714" s="433"/>
    </row>
    <row r="1715" spans="1:6" ht="14.4" customHeight="1" x14ac:dyDescent="0.3">
      <c r="A1715" s="383"/>
      <c r="B1715" s="202"/>
      <c r="C1715" s="386"/>
      <c r="D1715" s="431"/>
      <c r="E1715" s="432"/>
      <c r="F1715" s="433"/>
    </row>
    <row r="1716" spans="1:6" ht="14.4" customHeight="1" x14ac:dyDescent="0.3">
      <c r="A1716" s="383"/>
      <c r="B1716" s="202"/>
      <c r="C1716" s="386"/>
      <c r="D1716" s="431"/>
      <c r="E1716" s="432"/>
      <c r="F1716" s="433"/>
    </row>
    <row r="1717" spans="1:6" ht="14.4" customHeight="1" x14ac:dyDescent="0.3">
      <c r="A1717" s="383"/>
      <c r="B1717" s="202"/>
      <c r="C1717" s="386"/>
      <c r="D1717" s="431"/>
      <c r="E1717" s="432"/>
      <c r="F1717" s="433"/>
    </row>
    <row r="1718" spans="1:6" ht="14.4" customHeight="1" x14ac:dyDescent="0.3">
      <c r="A1718" s="383"/>
      <c r="B1718" s="202"/>
      <c r="C1718" s="386"/>
      <c r="D1718" s="431"/>
      <c r="E1718" s="432"/>
      <c r="F1718" s="433"/>
    </row>
    <row r="1719" spans="1:6" ht="14.4" customHeight="1" x14ac:dyDescent="0.3">
      <c r="A1719" s="383"/>
      <c r="B1719" s="202"/>
      <c r="C1719" s="386"/>
      <c r="D1719" s="431"/>
      <c r="E1719" s="432"/>
      <c r="F1719" s="433"/>
    </row>
    <row r="1720" spans="1:6" ht="14.4" customHeight="1" x14ac:dyDescent="0.3">
      <c r="A1720" s="383"/>
      <c r="B1720" s="202"/>
      <c r="C1720" s="386"/>
      <c r="D1720" s="431"/>
      <c r="E1720" s="432"/>
      <c r="F1720" s="433"/>
    </row>
    <row r="1721" spans="1:6" ht="14.4" customHeight="1" x14ac:dyDescent="0.3">
      <c r="A1721" s="383"/>
      <c r="B1721" s="202"/>
      <c r="C1721" s="386"/>
      <c r="D1721" s="431"/>
      <c r="E1721" s="432"/>
      <c r="F1721" s="433"/>
    </row>
    <row r="1722" spans="1:6" ht="14.4" customHeight="1" x14ac:dyDescent="0.3">
      <c r="A1722" s="383"/>
      <c r="B1722" s="202"/>
      <c r="C1722" s="386"/>
      <c r="D1722" s="431"/>
      <c r="E1722" s="432"/>
      <c r="F1722" s="433"/>
    </row>
    <row r="1723" spans="1:6" ht="14.4" customHeight="1" x14ac:dyDescent="0.3">
      <c r="A1723" s="383"/>
      <c r="B1723" s="202"/>
      <c r="C1723" s="386"/>
      <c r="D1723" s="431"/>
      <c r="E1723" s="432"/>
      <c r="F1723" s="433"/>
    </row>
    <row r="1724" spans="1:6" ht="14.4" customHeight="1" x14ac:dyDescent="0.3">
      <c r="A1724" s="383"/>
      <c r="B1724" s="202"/>
      <c r="C1724" s="386"/>
      <c r="D1724" s="431"/>
      <c r="E1724" s="432"/>
      <c r="F1724" s="433"/>
    </row>
    <row r="1725" spans="1:6" ht="14.4" customHeight="1" x14ac:dyDescent="0.3">
      <c r="A1725" s="383"/>
      <c r="B1725" s="202"/>
      <c r="C1725" s="386"/>
      <c r="D1725" s="431"/>
      <c r="E1725" s="432"/>
      <c r="F1725" s="433"/>
    </row>
    <row r="1726" spans="1:6" ht="14.4" customHeight="1" x14ac:dyDescent="0.3">
      <c r="A1726" s="383"/>
      <c r="B1726" s="202"/>
      <c r="C1726" s="386"/>
      <c r="D1726" s="431"/>
      <c r="E1726" s="432"/>
      <c r="F1726" s="433"/>
    </row>
    <row r="1727" spans="1:6" ht="14.4" customHeight="1" x14ac:dyDescent="0.3">
      <c r="A1727" s="383"/>
      <c r="B1727" s="202"/>
      <c r="C1727" s="386"/>
      <c r="D1727" s="431"/>
      <c r="E1727" s="432"/>
      <c r="F1727" s="433"/>
    </row>
    <row r="1728" spans="1:6" ht="14.4" customHeight="1" x14ac:dyDescent="0.3">
      <c r="A1728" s="383"/>
      <c r="B1728" s="202"/>
      <c r="C1728" s="386"/>
      <c r="D1728" s="431"/>
      <c r="E1728" s="432"/>
      <c r="F1728" s="433"/>
    </row>
    <row r="1729" spans="1:6" ht="14.4" customHeight="1" x14ac:dyDescent="0.3">
      <c r="A1729" s="383"/>
      <c r="B1729" s="202"/>
      <c r="C1729" s="386"/>
      <c r="D1729" s="431"/>
      <c r="E1729" s="432"/>
      <c r="F1729" s="433"/>
    </row>
    <row r="1730" spans="1:6" ht="14.4" customHeight="1" x14ac:dyDescent="0.3">
      <c r="A1730" s="383"/>
      <c r="B1730" s="202"/>
      <c r="C1730" s="386"/>
      <c r="D1730" s="431"/>
      <c r="E1730" s="432"/>
      <c r="F1730" s="433"/>
    </row>
    <row r="1731" spans="1:6" ht="14.4" customHeight="1" x14ac:dyDescent="0.3">
      <c r="A1731" s="383"/>
      <c r="B1731" s="202"/>
      <c r="C1731" s="386"/>
      <c r="D1731" s="431"/>
      <c r="E1731" s="432"/>
      <c r="F1731" s="433"/>
    </row>
    <row r="1732" spans="1:6" ht="14.4" customHeight="1" x14ac:dyDescent="0.3">
      <c r="A1732" s="383"/>
      <c r="B1732" s="202"/>
      <c r="C1732" s="386"/>
      <c r="D1732" s="431"/>
      <c r="E1732" s="432"/>
      <c r="F1732" s="433"/>
    </row>
    <row r="1733" spans="1:6" ht="14.4" customHeight="1" x14ac:dyDescent="0.3">
      <c r="A1733" s="383"/>
      <c r="B1733" s="202"/>
      <c r="C1733" s="386"/>
      <c r="D1733" s="431"/>
      <c r="E1733" s="432"/>
      <c r="F1733" s="433"/>
    </row>
    <row r="1734" spans="1:6" ht="14.4" customHeight="1" x14ac:dyDescent="0.3">
      <c r="A1734" s="383"/>
      <c r="B1734" s="202"/>
      <c r="C1734" s="386"/>
      <c r="D1734" s="431"/>
      <c r="E1734" s="432"/>
      <c r="F1734" s="433"/>
    </row>
    <row r="1735" spans="1:6" ht="14.4" customHeight="1" x14ac:dyDescent="0.3">
      <c r="A1735" s="383"/>
      <c r="B1735" s="202"/>
      <c r="C1735" s="386"/>
      <c r="D1735" s="431"/>
      <c r="E1735" s="432"/>
      <c r="F1735" s="433"/>
    </row>
    <row r="1736" spans="1:6" ht="14.4" customHeight="1" x14ac:dyDescent="0.3">
      <c r="A1736" s="383"/>
      <c r="B1736" s="202"/>
      <c r="C1736" s="386"/>
      <c r="D1736" s="431"/>
      <c r="E1736" s="432"/>
      <c r="F1736" s="433"/>
    </row>
    <row r="1737" spans="1:6" ht="14.4" customHeight="1" x14ac:dyDescent="0.3">
      <c r="A1737" s="383"/>
      <c r="B1737" s="202"/>
      <c r="C1737" s="386"/>
      <c r="D1737" s="431"/>
      <c r="E1737" s="432"/>
      <c r="F1737" s="433"/>
    </row>
    <row r="1738" spans="1:6" ht="14.4" customHeight="1" x14ac:dyDescent="0.3">
      <c r="A1738" s="383"/>
      <c r="B1738" s="202"/>
      <c r="C1738" s="386"/>
      <c r="D1738" s="431"/>
      <c r="E1738" s="432"/>
      <c r="F1738" s="433"/>
    </row>
    <row r="1739" spans="1:6" ht="14.4" customHeight="1" x14ac:dyDescent="0.3">
      <c r="A1739" s="383"/>
      <c r="B1739" s="202"/>
      <c r="C1739" s="386"/>
      <c r="D1739" s="431"/>
      <c r="E1739" s="432"/>
      <c r="F1739" s="433"/>
    </row>
    <row r="1740" spans="1:6" ht="14.4" customHeight="1" x14ac:dyDescent="0.3">
      <c r="A1740" s="383"/>
      <c r="B1740" s="202"/>
      <c r="C1740" s="386"/>
      <c r="D1740" s="431"/>
      <c r="E1740" s="432"/>
      <c r="F1740" s="433"/>
    </row>
    <row r="1741" spans="1:6" ht="14.4" customHeight="1" x14ac:dyDescent="0.3">
      <c r="A1741" s="383"/>
      <c r="B1741" s="202"/>
      <c r="C1741" s="386"/>
      <c r="D1741" s="431"/>
      <c r="E1741" s="432"/>
      <c r="F1741" s="433"/>
    </row>
    <row r="1742" spans="1:6" ht="14.4" customHeight="1" x14ac:dyDescent="0.3">
      <c r="A1742" s="383"/>
      <c r="B1742" s="202"/>
      <c r="C1742" s="386"/>
      <c r="D1742" s="431"/>
      <c r="E1742" s="432"/>
      <c r="F1742" s="433"/>
    </row>
    <row r="1743" spans="1:6" ht="14.4" customHeight="1" x14ac:dyDescent="0.3">
      <c r="A1743" s="383"/>
      <c r="B1743" s="202"/>
      <c r="C1743" s="386"/>
      <c r="D1743" s="431"/>
      <c r="E1743" s="432"/>
      <c r="F1743" s="433"/>
    </row>
    <row r="1744" spans="1:6" ht="14.4" customHeight="1" x14ac:dyDescent="0.3">
      <c r="A1744" s="383"/>
      <c r="B1744" s="202"/>
      <c r="C1744" s="386"/>
      <c r="D1744" s="431"/>
      <c r="E1744" s="432"/>
      <c r="F1744" s="433"/>
    </row>
    <row r="1745" spans="1:6" ht="14.4" customHeight="1" x14ac:dyDescent="0.3">
      <c r="A1745" s="383"/>
      <c r="B1745" s="202"/>
      <c r="C1745" s="386"/>
      <c r="D1745" s="431"/>
      <c r="E1745" s="432"/>
      <c r="F1745" s="433"/>
    </row>
    <row r="1746" spans="1:6" ht="14.4" customHeight="1" x14ac:dyDescent="0.3">
      <c r="A1746" s="383"/>
      <c r="B1746" s="202"/>
      <c r="C1746" s="386"/>
      <c r="D1746" s="431"/>
      <c r="E1746" s="432"/>
      <c r="F1746" s="433"/>
    </row>
    <row r="1747" spans="1:6" ht="14.4" customHeight="1" x14ac:dyDescent="0.3">
      <c r="A1747" s="383"/>
      <c r="B1747" s="202"/>
      <c r="C1747" s="386"/>
      <c r="D1747" s="431"/>
      <c r="E1747" s="432"/>
      <c r="F1747" s="433"/>
    </row>
    <row r="1748" spans="1:6" ht="14.4" customHeight="1" x14ac:dyDescent="0.3">
      <c r="A1748" s="383"/>
      <c r="B1748" s="202"/>
      <c r="C1748" s="386"/>
      <c r="D1748" s="431"/>
      <c r="E1748" s="432"/>
      <c r="F1748" s="433"/>
    </row>
    <row r="1749" spans="1:6" ht="14.4" customHeight="1" x14ac:dyDescent="0.3">
      <c r="A1749" s="383"/>
      <c r="B1749" s="202"/>
      <c r="C1749" s="386"/>
      <c r="D1749" s="431"/>
      <c r="E1749" s="432"/>
      <c r="F1749" s="433"/>
    </row>
    <row r="1750" spans="1:6" ht="14.4" customHeight="1" x14ac:dyDescent="0.3">
      <c r="A1750" s="383"/>
      <c r="B1750" s="202"/>
      <c r="C1750" s="386"/>
      <c r="D1750" s="431"/>
      <c r="E1750" s="432"/>
      <c r="F1750" s="433"/>
    </row>
    <row r="1751" spans="1:6" ht="14.4" customHeight="1" x14ac:dyDescent="0.3">
      <c r="A1751" s="383"/>
      <c r="B1751" s="202"/>
      <c r="C1751" s="386"/>
      <c r="D1751" s="431"/>
      <c r="E1751" s="432"/>
      <c r="F1751" s="433"/>
    </row>
    <row r="1752" spans="1:6" ht="14.4" customHeight="1" thickBot="1" x14ac:dyDescent="0.35">
      <c r="A1752" s="383"/>
      <c r="B1752" s="202"/>
      <c r="C1752" s="386"/>
      <c r="D1752" s="431"/>
      <c r="E1752" s="432"/>
      <c r="F1752" s="433"/>
    </row>
    <row r="1753" spans="1:6" ht="25.05" customHeight="1" thickBot="1" x14ac:dyDescent="0.35">
      <c r="A1753" s="448" t="s">
        <v>4064</v>
      </c>
      <c r="B1753" s="511" t="s">
        <v>4116</v>
      </c>
      <c r="C1753" s="489"/>
      <c r="D1753" s="489"/>
      <c r="E1753" s="494"/>
      <c r="F1753" s="495">
        <f>SUM(F1649:F1669)</f>
        <v>250000</v>
      </c>
    </row>
    <row r="1754" spans="1:6" ht="15" customHeight="1" x14ac:dyDescent="0.3">
      <c r="A1754" s="756" t="str">
        <f>A768</f>
        <v>CONTRACT SANRAL: NRA 2024/1323</v>
      </c>
      <c r="B1754" s="757"/>
      <c r="C1754" s="462"/>
      <c r="D1754" s="462"/>
      <c r="E1754" s="467"/>
      <c r="F1754" s="473"/>
    </row>
    <row r="1755" spans="1:6" ht="15" customHeight="1" thickBot="1" x14ac:dyDescent="0.35">
      <c r="A1755" s="754" t="str">
        <f>A769</f>
        <v>PANEL FOR ROUTINE ROAD MAINTENANCE WORKS ACROSS SOUTH AFRICA (WESTERN CAPE PROVINCE)</v>
      </c>
      <c r="B1755" s="755"/>
      <c r="C1755" s="463"/>
      <c r="D1755" s="463"/>
      <c r="E1755" s="468"/>
      <c r="F1755" s="474"/>
    </row>
    <row r="1756" spans="1:6" s="450" customFormat="1" ht="25.05" customHeight="1" thickBot="1" x14ac:dyDescent="0.35">
      <c r="A1756" s="565" t="s">
        <v>4111</v>
      </c>
      <c r="B1756" s="451" t="s">
        <v>4035</v>
      </c>
      <c r="C1756" s="451" t="s">
        <v>4112</v>
      </c>
      <c r="D1756" s="451" t="s">
        <v>4113</v>
      </c>
      <c r="E1756" s="451" t="s">
        <v>4114</v>
      </c>
      <c r="F1756" s="487" t="s">
        <v>4036</v>
      </c>
    </row>
    <row r="1757" spans="1:6" s="444" customFormat="1" ht="25.05" customHeight="1" x14ac:dyDescent="0.3">
      <c r="A1757" s="758" t="s">
        <v>798</v>
      </c>
      <c r="B1757" s="759"/>
      <c r="C1757" s="759"/>
      <c r="D1757" s="759"/>
      <c r="E1757" s="759"/>
      <c r="F1757" s="760"/>
    </row>
    <row r="1758" spans="1:6" ht="14.4" customHeight="1" x14ac:dyDescent="0.3">
      <c r="A1758" s="374" t="s">
        <v>799</v>
      </c>
      <c r="B1758" s="345" t="s">
        <v>800</v>
      </c>
      <c r="C1758" s="375"/>
      <c r="D1758" s="376"/>
      <c r="E1758" s="377"/>
      <c r="F1758" s="378"/>
    </row>
    <row r="1759" spans="1:6" ht="14.4" customHeight="1" x14ac:dyDescent="0.3">
      <c r="A1759" s="372" t="s">
        <v>801</v>
      </c>
      <c r="B1759" s="201" t="s">
        <v>802</v>
      </c>
      <c r="C1759" s="379"/>
      <c r="D1759" s="391"/>
      <c r="E1759" s="392"/>
      <c r="F1759" s="397"/>
    </row>
    <row r="1760" spans="1:6" ht="14.4" customHeight="1" x14ac:dyDescent="0.3">
      <c r="A1760" s="372" t="s">
        <v>803</v>
      </c>
      <c r="B1760" s="201" t="s">
        <v>804</v>
      </c>
      <c r="C1760" s="379" t="s">
        <v>9</v>
      </c>
      <c r="D1760" s="420">
        <v>1000</v>
      </c>
      <c r="E1760" s="856"/>
      <c r="F1760" s="419" t="str">
        <f>IF((D1760*E1760)&gt;0,(D1760*E1760),"")</f>
        <v/>
      </c>
    </row>
    <row r="1761" spans="1:6" ht="14.4" customHeight="1" x14ac:dyDescent="0.3">
      <c r="A1761" s="372" t="s">
        <v>805</v>
      </c>
      <c r="B1761" s="201" t="s">
        <v>806</v>
      </c>
      <c r="C1761" s="379" t="s">
        <v>9</v>
      </c>
      <c r="D1761" s="420">
        <v>1000</v>
      </c>
      <c r="E1761" s="856"/>
      <c r="F1761" s="419" t="str">
        <f t="shared" ref="F1761:F1763" si="18">IF((D1761*E1761)&gt;0,(D1761*E1761),"")</f>
        <v/>
      </c>
    </row>
    <row r="1762" spans="1:6" ht="14.4" customHeight="1" x14ac:dyDescent="0.3">
      <c r="A1762" s="372" t="s">
        <v>807</v>
      </c>
      <c r="B1762" s="201" t="s">
        <v>808</v>
      </c>
      <c r="C1762" s="379" t="s">
        <v>9</v>
      </c>
      <c r="D1762" s="420">
        <v>250</v>
      </c>
      <c r="E1762" s="856"/>
      <c r="F1762" s="419" t="str">
        <f t="shared" si="18"/>
        <v/>
      </c>
    </row>
    <row r="1763" spans="1:6" ht="14.4" customHeight="1" x14ac:dyDescent="0.3">
      <c r="A1763" s="372" t="s">
        <v>809</v>
      </c>
      <c r="B1763" s="201" t="s">
        <v>3697</v>
      </c>
      <c r="C1763" s="379" t="s">
        <v>9</v>
      </c>
      <c r="D1763" s="420">
        <v>250</v>
      </c>
      <c r="E1763" s="856"/>
      <c r="F1763" s="419" t="str">
        <f t="shared" si="18"/>
        <v/>
      </c>
    </row>
    <row r="1764" spans="1:6" ht="14.4" customHeight="1" x14ac:dyDescent="0.3">
      <c r="A1764" s="383"/>
      <c r="B1764" s="202"/>
      <c r="C1764" s="386"/>
      <c r="D1764" s="434"/>
      <c r="E1764" s="435"/>
      <c r="F1764" s="433"/>
    </row>
    <row r="1765" spans="1:6" ht="14.4" customHeight="1" x14ac:dyDescent="0.3">
      <c r="A1765" s="383"/>
      <c r="B1765" s="202"/>
      <c r="C1765" s="386"/>
      <c r="D1765" s="434"/>
      <c r="E1765" s="435"/>
      <c r="F1765" s="433"/>
    </row>
    <row r="1766" spans="1:6" ht="14.4" customHeight="1" x14ac:dyDescent="0.3">
      <c r="A1766" s="383"/>
      <c r="B1766" s="202"/>
      <c r="C1766" s="386"/>
      <c r="D1766" s="434"/>
      <c r="E1766" s="435"/>
      <c r="F1766" s="433"/>
    </row>
    <row r="1767" spans="1:6" ht="14.4" customHeight="1" x14ac:dyDescent="0.3">
      <c r="A1767" s="383"/>
      <c r="B1767" s="202"/>
      <c r="C1767" s="386"/>
      <c r="D1767" s="434"/>
      <c r="E1767" s="435"/>
      <c r="F1767" s="433"/>
    </row>
    <row r="1768" spans="1:6" ht="14.4" customHeight="1" x14ac:dyDescent="0.3">
      <c r="A1768" s="383"/>
      <c r="B1768" s="202"/>
      <c r="C1768" s="386"/>
      <c r="D1768" s="434"/>
      <c r="E1768" s="435"/>
      <c r="F1768" s="433"/>
    </row>
    <row r="1769" spans="1:6" ht="14.4" customHeight="1" x14ac:dyDescent="0.3">
      <c r="A1769" s="383"/>
      <c r="B1769" s="202"/>
      <c r="C1769" s="386"/>
      <c r="D1769" s="434"/>
      <c r="E1769" s="435"/>
      <c r="F1769" s="433"/>
    </row>
    <row r="1770" spans="1:6" ht="14.4" customHeight="1" x14ac:dyDescent="0.3">
      <c r="A1770" s="383"/>
      <c r="B1770" s="202"/>
      <c r="C1770" s="386"/>
      <c r="D1770" s="434"/>
      <c r="E1770" s="435"/>
      <c r="F1770" s="433"/>
    </row>
    <row r="1771" spans="1:6" ht="14.4" customHeight="1" x14ac:dyDescent="0.3">
      <c r="A1771" s="383"/>
      <c r="B1771" s="202"/>
      <c r="C1771" s="386"/>
      <c r="D1771" s="434"/>
      <c r="E1771" s="435"/>
      <c r="F1771" s="433"/>
    </row>
    <row r="1772" spans="1:6" ht="14.4" customHeight="1" x14ac:dyDescent="0.3">
      <c r="A1772" s="383"/>
      <c r="B1772" s="202"/>
      <c r="C1772" s="386"/>
      <c r="D1772" s="434"/>
      <c r="E1772" s="435"/>
      <c r="F1772" s="433"/>
    </row>
    <row r="1773" spans="1:6" ht="14.4" customHeight="1" x14ac:dyDescent="0.3">
      <c r="A1773" s="383"/>
      <c r="B1773" s="202"/>
      <c r="C1773" s="386"/>
      <c r="D1773" s="434"/>
      <c r="E1773" s="435"/>
      <c r="F1773" s="433"/>
    </row>
    <row r="1774" spans="1:6" ht="14.4" customHeight="1" x14ac:dyDescent="0.3">
      <c r="A1774" s="383"/>
      <c r="B1774" s="202"/>
      <c r="C1774" s="386"/>
      <c r="D1774" s="434"/>
      <c r="E1774" s="435"/>
      <c r="F1774" s="433"/>
    </row>
    <row r="1775" spans="1:6" ht="14.4" customHeight="1" x14ac:dyDescent="0.3">
      <c r="A1775" s="383"/>
      <c r="B1775" s="202"/>
      <c r="C1775" s="386"/>
      <c r="D1775" s="434"/>
      <c r="E1775" s="435"/>
      <c r="F1775" s="433"/>
    </row>
    <row r="1776" spans="1:6" ht="14.4" customHeight="1" x14ac:dyDescent="0.3">
      <c r="A1776" s="383"/>
      <c r="B1776" s="202"/>
      <c r="C1776" s="386"/>
      <c r="D1776" s="434"/>
      <c r="E1776" s="435"/>
      <c r="F1776" s="433"/>
    </row>
    <row r="1777" spans="1:6" ht="14.4" customHeight="1" x14ac:dyDescent="0.3">
      <c r="A1777" s="383"/>
      <c r="B1777" s="202"/>
      <c r="C1777" s="386"/>
      <c r="D1777" s="434"/>
      <c r="E1777" s="435"/>
      <c r="F1777" s="433"/>
    </row>
    <row r="1778" spans="1:6" ht="14.4" customHeight="1" x14ac:dyDescent="0.3">
      <c r="A1778" s="383"/>
      <c r="B1778" s="202"/>
      <c r="C1778" s="386"/>
      <c r="D1778" s="434"/>
      <c r="E1778" s="435"/>
      <c r="F1778" s="433"/>
    </row>
    <row r="1779" spans="1:6" ht="14.4" customHeight="1" x14ac:dyDescent="0.3">
      <c r="A1779" s="383"/>
      <c r="B1779" s="202"/>
      <c r="C1779" s="386"/>
      <c r="D1779" s="434"/>
      <c r="E1779" s="435"/>
      <c r="F1779" s="433"/>
    </row>
    <row r="1780" spans="1:6" ht="14.4" customHeight="1" x14ac:dyDescent="0.3">
      <c r="A1780" s="383"/>
      <c r="B1780" s="202"/>
      <c r="C1780" s="386"/>
      <c r="D1780" s="434"/>
      <c r="E1780" s="435"/>
      <c r="F1780" s="433"/>
    </row>
    <row r="1781" spans="1:6" ht="14.4" customHeight="1" x14ac:dyDescent="0.3">
      <c r="A1781" s="383"/>
      <c r="B1781" s="202"/>
      <c r="C1781" s="386"/>
      <c r="D1781" s="434"/>
      <c r="E1781" s="435"/>
      <c r="F1781" s="433"/>
    </row>
    <row r="1782" spans="1:6" ht="14.4" customHeight="1" x14ac:dyDescent="0.3">
      <c r="A1782" s="383"/>
      <c r="B1782" s="202"/>
      <c r="C1782" s="386"/>
      <c r="D1782" s="434"/>
      <c r="E1782" s="435"/>
      <c r="F1782" s="433"/>
    </row>
    <row r="1783" spans="1:6" ht="14.4" customHeight="1" x14ac:dyDescent="0.3">
      <c r="A1783" s="383"/>
      <c r="B1783" s="202"/>
      <c r="C1783" s="386"/>
      <c r="D1783" s="434"/>
      <c r="E1783" s="435"/>
      <c r="F1783" s="433"/>
    </row>
    <row r="1784" spans="1:6" ht="14.4" customHeight="1" x14ac:dyDescent="0.3">
      <c r="A1784" s="383"/>
      <c r="B1784" s="202"/>
      <c r="C1784" s="386"/>
      <c r="D1784" s="434"/>
      <c r="E1784" s="435"/>
      <c r="F1784" s="433"/>
    </row>
    <row r="1785" spans="1:6" ht="14.4" customHeight="1" x14ac:dyDescent="0.3">
      <c r="A1785" s="383"/>
      <c r="B1785" s="202"/>
      <c r="C1785" s="386"/>
      <c r="D1785" s="434"/>
      <c r="E1785" s="435"/>
      <c r="F1785" s="433"/>
    </row>
    <row r="1786" spans="1:6" ht="14.4" customHeight="1" x14ac:dyDescent="0.3">
      <c r="A1786" s="383"/>
      <c r="B1786" s="202"/>
      <c r="C1786" s="386"/>
      <c r="D1786" s="434"/>
      <c r="E1786" s="435"/>
      <c r="F1786" s="433"/>
    </row>
    <row r="1787" spans="1:6" ht="14.4" customHeight="1" x14ac:dyDescent="0.3">
      <c r="A1787" s="383"/>
      <c r="B1787" s="202"/>
      <c r="C1787" s="386"/>
      <c r="D1787" s="434"/>
      <c r="E1787" s="435"/>
      <c r="F1787" s="433"/>
    </row>
    <row r="1788" spans="1:6" ht="14.4" customHeight="1" x14ac:dyDescent="0.3">
      <c r="A1788" s="383"/>
      <c r="B1788" s="202"/>
      <c r="C1788" s="386"/>
      <c r="D1788" s="434"/>
      <c r="E1788" s="435"/>
      <c r="F1788" s="433"/>
    </row>
    <row r="1789" spans="1:6" ht="14.4" customHeight="1" x14ac:dyDescent="0.3">
      <c r="A1789" s="383"/>
      <c r="B1789" s="202"/>
      <c r="C1789" s="386"/>
      <c r="D1789" s="434"/>
      <c r="E1789" s="435"/>
      <c r="F1789" s="433"/>
    </row>
    <row r="1790" spans="1:6" ht="14.4" customHeight="1" x14ac:dyDescent="0.3">
      <c r="A1790" s="383"/>
      <c r="B1790" s="202"/>
      <c r="C1790" s="386"/>
      <c r="D1790" s="434"/>
      <c r="E1790" s="435"/>
      <c r="F1790" s="433"/>
    </row>
    <row r="1791" spans="1:6" ht="14.4" customHeight="1" x14ac:dyDescent="0.3">
      <c r="A1791" s="383"/>
      <c r="B1791" s="202"/>
      <c r="C1791" s="386"/>
      <c r="D1791" s="434"/>
      <c r="E1791" s="435"/>
      <c r="F1791" s="433"/>
    </row>
    <row r="1792" spans="1:6" ht="14.4" customHeight="1" x14ac:dyDescent="0.3">
      <c r="A1792" s="383"/>
      <c r="B1792" s="202"/>
      <c r="C1792" s="386"/>
      <c r="D1792" s="434"/>
      <c r="E1792" s="435"/>
      <c r="F1792" s="433"/>
    </row>
    <row r="1793" spans="1:6" ht="14.4" customHeight="1" x14ac:dyDescent="0.3">
      <c r="A1793" s="383"/>
      <c r="B1793" s="202"/>
      <c r="C1793" s="386"/>
      <c r="D1793" s="434"/>
      <c r="E1793" s="435"/>
      <c r="F1793" s="433"/>
    </row>
    <row r="1794" spans="1:6" ht="14.4" customHeight="1" x14ac:dyDescent="0.3">
      <c r="A1794" s="383"/>
      <c r="B1794" s="202"/>
      <c r="C1794" s="386"/>
      <c r="D1794" s="434"/>
      <c r="E1794" s="435"/>
      <c r="F1794" s="433"/>
    </row>
    <row r="1795" spans="1:6" ht="14.4" customHeight="1" x14ac:dyDescent="0.3">
      <c r="A1795" s="383"/>
      <c r="B1795" s="202"/>
      <c r="C1795" s="386"/>
      <c r="D1795" s="434"/>
      <c r="E1795" s="435"/>
      <c r="F1795" s="433"/>
    </row>
    <row r="1796" spans="1:6" ht="14.4" customHeight="1" x14ac:dyDescent="0.3">
      <c r="A1796" s="383"/>
      <c r="B1796" s="202"/>
      <c r="C1796" s="386"/>
      <c r="D1796" s="434"/>
      <c r="E1796" s="435"/>
      <c r="F1796" s="433"/>
    </row>
    <row r="1797" spans="1:6" ht="14.4" customHeight="1" x14ac:dyDescent="0.3">
      <c r="A1797" s="383"/>
      <c r="B1797" s="202"/>
      <c r="C1797" s="386"/>
      <c r="D1797" s="434"/>
      <c r="E1797" s="435"/>
      <c r="F1797" s="433"/>
    </row>
    <row r="1798" spans="1:6" ht="14.4" customHeight="1" x14ac:dyDescent="0.3">
      <c r="A1798" s="383"/>
      <c r="B1798" s="202"/>
      <c r="C1798" s="386"/>
      <c r="D1798" s="434"/>
      <c r="E1798" s="435"/>
      <c r="F1798" s="433"/>
    </row>
    <row r="1799" spans="1:6" ht="14.4" customHeight="1" x14ac:dyDescent="0.3">
      <c r="A1799" s="383"/>
      <c r="B1799" s="202"/>
      <c r="C1799" s="386"/>
      <c r="D1799" s="434"/>
      <c r="E1799" s="435"/>
      <c r="F1799" s="433"/>
    </row>
    <row r="1800" spans="1:6" ht="14.4" customHeight="1" x14ac:dyDescent="0.3">
      <c r="A1800" s="383"/>
      <c r="B1800" s="202"/>
      <c r="C1800" s="386"/>
      <c r="D1800" s="434"/>
      <c r="E1800" s="435"/>
      <c r="F1800" s="433"/>
    </row>
    <row r="1801" spans="1:6" ht="14.4" customHeight="1" x14ac:dyDescent="0.3">
      <c r="A1801" s="383"/>
      <c r="B1801" s="202"/>
      <c r="C1801" s="386"/>
      <c r="D1801" s="434"/>
      <c r="E1801" s="435"/>
      <c r="F1801" s="433"/>
    </row>
    <row r="1802" spans="1:6" ht="14.4" customHeight="1" x14ac:dyDescent="0.3">
      <c r="A1802" s="383"/>
      <c r="B1802" s="202"/>
      <c r="C1802" s="386"/>
      <c r="D1802" s="434"/>
      <c r="E1802" s="435"/>
      <c r="F1802" s="433"/>
    </row>
    <row r="1803" spans="1:6" ht="14.4" customHeight="1" x14ac:dyDescent="0.3">
      <c r="A1803" s="383"/>
      <c r="B1803" s="202"/>
      <c r="C1803" s="386"/>
      <c r="D1803" s="434"/>
      <c r="E1803" s="435"/>
      <c r="F1803" s="433"/>
    </row>
    <row r="1804" spans="1:6" ht="14.4" customHeight="1" x14ac:dyDescent="0.3">
      <c r="A1804" s="383"/>
      <c r="B1804" s="202"/>
      <c r="C1804" s="386"/>
      <c r="D1804" s="434"/>
      <c r="E1804" s="435"/>
      <c r="F1804" s="433"/>
    </row>
    <row r="1805" spans="1:6" ht="14.4" customHeight="1" x14ac:dyDescent="0.3">
      <c r="A1805" s="383"/>
      <c r="B1805" s="202"/>
      <c r="C1805" s="386"/>
      <c r="D1805" s="434"/>
      <c r="E1805" s="435"/>
      <c r="F1805" s="433"/>
    </row>
    <row r="1806" spans="1:6" ht="14.4" customHeight="1" x14ac:dyDescent="0.3">
      <c r="A1806" s="383"/>
      <c r="B1806" s="202"/>
      <c r="C1806" s="386"/>
      <c r="D1806" s="434"/>
      <c r="E1806" s="435"/>
      <c r="F1806" s="433"/>
    </row>
    <row r="1807" spans="1:6" ht="14.4" customHeight="1" x14ac:dyDescent="0.3">
      <c r="A1807" s="383"/>
      <c r="B1807" s="202"/>
      <c r="C1807" s="386"/>
      <c r="D1807" s="434"/>
      <c r="E1807" s="435"/>
      <c r="F1807" s="433"/>
    </row>
    <row r="1808" spans="1:6" ht="14.4" customHeight="1" x14ac:dyDescent="0.3">
      <c r="A1808" s="383"/>
      <c r="B1808" s="202"/>
      <c r="C1808" s="386"/>
      <c r="D1808" s="434"/>
      <c r="E1808" s="435"/>
      <c r="F1808" s="433"/>
    </row>
    <row r="1809" spans="1:6" ht="14.4" customHeight="1" x14ac:dyDescent="0.3">
      <c r="A1809" s="383"/>
      <c r="B1809" s="202"/>
      <c r="C1809" s="386"/>
      <c r="D1809" s="434"/>
      <c r="E1809" s="435"/>
      <c r="F1809" s="433"/>
    </row>
    <row r="1810" spans="1:6" ht="14.4" customHeight="1" x14ac:dyDescent="0.3">
      <c r="A1810" s="383"/>
      <c r="B1810" s="202"/>
      <c r="C1810" s="386"/>
      <c r="D1810" s="434"/>
      <c r="E1810" s="435"/>
      <c r="F1810" s="433"/>
    </row>
    <row r="1811" spans="1:6" ht="14.4" customHeight="1" x14ac:dyDescent="0.3">
      <c r="A1811" s="383"/>
      <c r="B1811" s="202"/>
      <c r="C1811" s="386"/>
      <c r="D1811" s="434"/>
      <c r="E1811" s="435"/>
      <c r="F1811" s="433"/>
    </row>
    <row r="1812" spans="1:6" ht="14.4" customHeight="1" x14ac:dyDescent="0.3">
      <c r="A1812" s="383"/>
      <c r="B1812" s="202"/>
      <c r="C1812" s="386"/>
      <c r="D1812" s="434"/>
      <c r="E1812" s="435"/>
      <c r="F1812" s="433"/>
    </row>
    <row r="1813" spans="1:6" ht="14.4" customHeight="1" x14ac:dyDescent="0.3">
      <c r="A1813" s="383"/>
      <c r="B1813" s="202"/>
      <c r="C1813" s="386"/>
      <c r="D1813" s="434"/>
      <c r="E1813" s="435"/>
      <c r="F1813" s="433"/>
    </row>
    <row r="1814" spans="1:6" ht="14.4" customHeight="1" x14ac:dyDescent="0.3">
      <c r="A1814" s="383"/>
      <c r="B1814" s="202"/>
      <c r="C1814" s="386"/>
      <c r="D1814" s="434"/>
      <c r="E1814" s="435"/>
      <c r="F1814" s="433"/>
    </row>
    <row r="1815" spans="1:6" ht="14.4" customHeight="1" x14ac:dyDescent="0.3">
      <c r="A1815" s="383"/>
      <c r="B1815" s="202"/>
      <c r="C1815" s="386"/>
      <c r="D1815" s="434"/>
      <c r="E1815" s="435"/>
      <c r="F1815" s="433"/>
    </row>
    <row r="1816" spans="1:6" ht="14.4" customHeight="1" x14ac:dyDescent="0.3">
      <c r="A1816" s="383"/>
      <c r="B1816" s="202"/>
      <c r="C1816" s="386"/>
      <c r="D1816" s="434"/>
      <c r="E1816" s="435"/>
      <c r="F1816" s="433"/>
    </row>
    <row r="1817" spans="1:6" ht="14.4" customHeight="1" x14ac:dyDescent="0.3">
      <c r="A1817" s="383"/>
      <c r="B1817" s="202"/>
      <c r="C1817" s="386"/>
      <c r="D1817" s="434"/>
      <c r="E1817" s="435"/>
      <c r="F1817" s="433"/>
    </row>
    <row r="1818" spans="1:6" ht="14.4" customHeight="1" x14ac:dyDescent="0.3">
      <c r="A1818" s="383"/>
      <c r="B1818" s="202"/>
      <c r="C1818" s="386"/>
      <c r="D1818" s="434"/>
      <c r="E1818" s="435"/>
      <c r="F1818" s="433"/>
    </row>
    <row r="1819" spans="1:6" ht="14.4" customHeight="1" x14ac:dyDescent="0.3">
      <c r="A1819" s="383"/>
      <c r="B1819" s="202"/>
      <c r="C1819" s="386"/>
      <c r="D1819" s="434"/>
      <c r="E1819" s="435"/>
      <c r="F1819" s="433"/>
    </row>
    <row r="1820" spans="1:6" ht="14.4" customHeight="1" x14ac:dyDescent="0.3">
      <c r="A1820" s="383"/>
      <c r="B1820" s="202"/>
      <c r="C1820" s="386"/>
      <c r="D1820" s="434"/>
      <c r="E1820" s="435"/>
      <c r="F1820" s="433"/>
    </row>
    <row r="1821" spans="1:6" ht="14.4" customHeight="1" x14ac:dyDescent="0.3">
      <c r="A1821" s="383"/>
      <c r="B1821" s="202"/>
      <c r="C1821" s="386"/>
      <c r="D1821" s="434"/>
      <c r="E1821" s="435"/>
      <c r="F1821" s="433"/>
    </row>
    <row r="1822" spans="1:6" ht="14.4" customHeight="1" x14ac:dyDescent="0.3">
      <c r="A1822" s="383"/>
      <c r="B1822" s="202"/>
      <c r="C1822" s="386"/>
      <c r="D1822" s="434"/>
      <c r="E1822" s="435"/>
      <c r="F1822" s="433"/>
    </row>
    <row r="1823" spans="1:6" ht="14.4" customHeight="1" x14ac:dyDescent="0.3">
      <c r="A1823" s="383"/>
      <c r="B1823" s="202"/>
      <c r="C1823" s="386"/>
      <c r="D1823" s="434"/>
      <c r="E1823" s="435"/>
      <c r="F1823" s="433"/>
    </row>
    <row r="1824" spans="1:6" ht="14.4" customHeight="1" x14ac:dyDescent="0.3">
      <c r="A1824" s="383"/>
      <c r="B1824" s="202"/>
      <c r="C1824" s="386"/>
      <c r="D1824" s="434"/>
      <c r="E1824" s="435"/>
      <c r="F1824" s="433"/>
    </row>
    <row r="1825" spans="1:6" ht="14.4" customHeight="1" x14ac:dyDescent="0.3">
      <c r="A1825" s="383"/>
      <c r="B1825" s="202"/>
      <c r="C1825" s="386"/>
      <c r="D1825" s="434"/>
      <c r="E1825" s="435"/>
      <c r="F1825" s="433"/>
    </row>
    <row r="1826" spans="1:6" ht="14.4" customHeight="1" x14ac:dyDescent="0.3">
      <c r="A1826" s="383"/>
      <c r="B1826" s="202"/>
      <c r="C1826" s="386"/>
      <c r="D1826" s="434"/>
      <c r="E1826" s="435"/>
      <c r="F1826" s="433"/>
    </row>
    <row r="1827" spans="1:6" ht="14.4" customHeight="1" x14ac:dyDescent="0.3">
      <c r="A1827" s="383"/>
      <c r="B1827" s="202"/>
      <c r="C1827" s="386"/>
      <c r="D1827" s="434"/>
      <c r="E1827" s="435"/>
      <c r="F1827" s="433"/>
    </row>
    <row r="1828" spans="1:6" ht="14.4" customHeight="1" x14ac:dyDescent="0.3">
      <c r="A1828" s="383"/>
      <c r="B1828" s="202"/>
      <c r="C1828" s="386"/>
      <c r="D1828" s="434"/>
      <c r="E1828" s="435"/>
      <c r="F1828" s="433"/>
    </row>
    <row r="1829" spans="1:6" ht="14.4" customHeight="1" x14ac:dyDescent="0.3">
      <c r="A1829" s="383"/>
      <c r="B1829" s="202"/>
      <c r="C1829" s="386"/>
      <c r="D1829" s="434"/>
      <c r="E1829" s="435"/>
      <c r="F1829" s="433"/>
    </row>
    <row r="1830" spans="1:6" ht="14.4" customHeight="1" x14ac:dyDescent="0.3">
      <c r="A1830" s="383"/>
      <c r="B1830" s="202"/>
      <c r="C1830" s="386"/>
      <c r="D1830" s="434"/>
      <c r="E1830" s="435"/>
      <c r="F1830" s="433"/>
    </row>
    <row r="1831" spans="1:6" ht="14.4" customHeight="1" x14ac:dyDescent="0.3">
      <c r="A1831" s="383"/>
      <c r="B1831" s="202"/>
      <c r="C1831" s="386"/>
      <c r="D1831" s="434"/>
      <c r="E1831" s="435"/>
      <c r="F1831" s="433"/>
    </row>
    <row r="1832" spans="1:6" ht="14.4" customHeight="1" x14ac:dyDescent="0.3">
      <c r="A1832" s="383"/>
      <c r="B1832" s="202"/>
      <c r="C1832" s="386"/>
      <c r="D1832" s="434"/>
      <c r="E1832" s="435"/>
      <c r="F1832" s="433"/>
    </row>
    <row r="1833" spans="1:6" ht="14.4" customHeight="1" x14ac:dyDescent="0.3">
      <c r="A1833" s="383"/>
      <c r="B1833" s="202"/>
      <c r="C1833" s="386"/>
      <c r="D1833" s="434"/>
      <c r="E1833" s="435"/>
      <c r="F1833" s="433"/>
    </row>
    <row r="1834" spans="1:6" ht="14.4" customHeight="1" x14ac:dyDescent="0.3">
      <c r="A1834" s="383"/>
      <c r="B1834" s="202"/>
      <c r="C1834" s="386"/>
      <c r="D1834" s="434"/>
      <c r="E1834" s="435"/>
      <c r="F1834" s="433"/>
    </row>
    <row r="1835" spans="1:6" ht="14.4" customHeight="1" x14ac:dyDescent="0.3">
      <c r="A1835" s="383"/>
      <c r="B1835" s="202"/>
      <c r="C1835" s="386"/>
      <c r="D1835" s="434"/>
      <c r="E1835" s="435"/>
      <c r="F1835" s="433"/>
    </row>
    <row r="1836" spans="1:6" ht="14.4" customHeight="1" x14ac:dyDescent="0.3">
      <c r="A1836" s="383"/>
      <c r="B1836" s="202"/>
      <c r="C1836" s="386"/>
      <c r="D1836" s="434"/>
      <c r="E1836" s="435"/>
      <c r="F1836" s="433"/>
    </row>
    <row r="1837" spans="1:6" ht="14.4" customHeight="1" x14ac:dyDescent="0.3">
      <c r="A1837" s="383"/>
      <c r="B1837" s="202"/>
      <c r="C1837" s="386"/>
      <c r="D1837" s="434"/>
      <c r="E1837" s="435"/>
      <c r="F1837" s="433"/>
    </row>
    <row r="1838" spans="1:6" ht="14.4" customHeight="1" x14ac:dyDescent="0.3">
      <c r="A1838" s="383"/>
      <c r="B1838" s="202"/>
      <c r="C1838" s="386"/>
      <c r="D1838" s="434"/>
      <c r="E1838" s="435"/>
      <c r="F1838" s="433"/>
    </row>
    <row r="1839" spans="1:6" ht="14.4" customHeight="1" x14ac:dyDescent="0.3">
      <c r="A1839" s="383"/>
      <c r="B1839" s="202"/>
      <c r="C1839" s="386"/>
      <c r="D1839" s="434"/>
      <c r="E1839" s="435"/>
      <c r="F1839" s="433"/>
    </row>
    <row r="1840" spans="1:6" ht="14.4" customHeight="1" x14ac:dyDescent="0.3">
      <c r="A1840" s="383"/>
      <c r="B1840" s="202"/>
      <c r="C1840" s="386"/>
      <c r="D1840" s="434"/>
      <c r="E1840" s="435"/>
      <c r="F1840" s="433"/>
    </row>
    <row r="1841" spans="1:6" ht="14.4" customHeight="1" x14ac:dyDescent="0.3">
      <c r="A1841" s="383"/>
      <c r="B1841" s="202"/>
      <c r="C1841" s="386"/>
      <c r="D1841" s="434"/>
      <c r="E1841" s="435"/>
      <c r="F1841" s="433"/>
    </row>
    <row r="1842" spans="1:6" ht="14.4" customHeight="1" x14ac:dyDescent="0.3">
      <c r="A1842" s="383"/>
      <c r="B1842" s="202"/>
      <c r="C1842" s="386"/>
      <c r="D1842" s="434"/>
      <c r="E1842" s="435"/>
      <c r="F1842" s="433"/>
    </row>
    <row r="1843" spans="1:6" ht="14.4" customHeight="1" x14ac:dyDescent="0.3">
      <c r="A1843" s="383"/>
      <c r="B1843" s="202"/>
      <c r="C1843" s="386"/>
      <c r="D1843" s="434"/>
      <c r="E1843" s="435"/>
      <c r="F1843" s="433"/>
    </row>
    <row r="1844" spans="1:6" ht="14.4" customHeight="1" x14ac:dyDescent="0.3">
      <c r="A1844" s="383"/>
      <c r="B1844" s="202"/>
      <c r="C1844" s="386"/>
      <c r="D1844" s="434"/>
      <c r="E1844" s="435"/>
      <c r="F1844" s="433"/>
    </row>
    <row r="1845" spans="1:6" ht="14.4" customHeight="1" x14ac:dyDescent="0.3">
      <c r="A1845" s="383"/>
      <c r="B1845" s="202"/>
      <c r="C1845" s="386"/>
      <c r="D1845" s="434"/>
      <c r="E1845" s="435"/>
      <c r="F1845" s="433"/>
    </row>
    <row r="1846" spans="1:6" ht="14.4" customHeight="1" x14ac:dyDescent="0.3">
      <c r="A1846" s="383"/>
      <c r="B1846" s="202"/>
      <c r="C1846" s="386"/>
      <c r="D1846" s="434"/>
      <c r="E1846" s="435"/>
      <c r="F1846" s="433"/>
    </row>
    <row r="1847" spans="1:6" ht="14.4" customHeight="1" x14ac:dyDescent="0.3">
      <c r="A1847" s="383"/>
      <c r="B1847" s="202"/>
      <c r="C1847" s="386"/>
      <c r="D1847" s="434"/>
      <c r="E1847" s="435"/>
      <c r="F1847" s="433"/>
    </row>
    <row r="1848" spans="1:6" ht="14.4" customHeight="1" x14ac:dyDescent="0.3">
      <c r="A1848" s="383"/>
      <c r="B1848" s="202"/>
      <c r="C1848" s="386"/>
      <c r="D1848" s="434"/>
      <c r="E1848" s="435"/>
      <c r="F1848" s="433"/>
    </row>
    <row r="1849" spans="1:6" ht="14.4" customHeight="1" x14ac:dyDescent="0.3">
      <c r="A1849" s="383"/>
      <c r="B1849" s="202"/>
      <c r="C1849" s="386"/>
      <c r="D1849" s="434"/>
      <c r="E1849" s="435"/>
      <c r="F1849" s="433"/>
    </row>
    <row r="1850" spans="1:6" ht="14.4" customHeight="1" x14ac:dyDescent="0.3">
      <c r="A1850" s="383"/>
      <c r="B1850" s="202"/>
      <c r="C1850" s="386"/>
      <c r="D1850" s="434"/>
      <c r="E1850" s="435"/>
      <c r="F1850" s="433"/>
    </row>
    <row r="1851" spans="1:6" ht="14.4" customHeight="1" x14ac:dyDescent="0.3">
      <c r="A1851" s="383"/>
      <c r="B1851" s="202"/>
      <c r="C1851" s="386"/>
      <c r="D1851" s="434"/>
      <c r="E1851" s="435"/>
      <c r="F1851" s="433"/>
    </row>
    <row r="1852" spans="1:6" ht="14.4" customHeight="1" x14ac:dyDescent="0.3">
      <c r="A1852" s="383"/>
      <c r="B1852" s="202"/>
      <c r="C1852" s="386"/>
      <c r="D1852" s="434"/>
      <c r="E1852" s="435"/>
      <c r="F1852" s="433"/>
    </row>
    <row r="1853" spans="1:6" ht="14.4" customHeight="1" x14ac:dyDescent="0.3">
      <c r="A1853" s="383"/>
      <c r="B1853" s="202"/>
      <c r="C1853" s="386"/>
      <c r="D1853" s="434"/>
      <c r="E1853" s="435"/>
      <c r="F1853" s="433"/>
    </row>
    <row r="1854" spans="1:6" ht="14.4" customHeight="1" x14ac:dyDescent="0.3">
      <c r="A1854" s="383"/>
      <c r="B1854" s="202"/>
      <c r="C1854" s="386"/>
      <c r="D1854" s="434"/>
      <c r="E1854" s="435"/>
      <c r="F1854" s="433"/>
    </row>
    <row r="1855" spans="1:6" ht="14.4" customHeight="1" x14ac:dyDescent="0.3">
      <c r="A1855" s="383"/>
      <c r="B1855" s="202"/>
      <c r="C1855" s="386"/>
      <c r="D1855" s="434"/>
      <c r="E1855" s="435"/>
      <c r="F1855" s="433"/>
    </row>
    <row r="1856" spans="1:6" ht="14.4" customHeight="1" x14ac:dyDescent="0.3">
      <c r="A1856" s="383"/>
      <c r="B1856" s="202"/>
      <c r="C1856" s="386"/>
      <c r="D1856" s="434"/>
      <c r="E1856" s="435"/>
      <c r="F1856" s="433"/>
    </row>
    <row r="1857" spans="1:6" ht="14.4" customHeight="1" x14ac:dyDescent="0.3">
      <c r="A1857" s="383"/>
      <c r="B1857" s="202"/>
      <c r="C1857" s="386"/>
      <c r="D1857" s="434"/>
      <c r="E1857" s="435"/>
      <c r="F1857" s="433"/>
    </row>
    <row r="1858" spans="1:6" ht="14.4" customHeight="1" x14ac:dyDescent="0.3">
      <c r="A1858" s="383"/>
      <c r="B1858" s="202"/>
      <c r="C1858" s="386"/>
      <c r="D1858" s="434"/>
      <c r="E1858" s="435"/>
      <c r="F1858" s="433"/>
    </row>
    <row r="1859" spans="1:6" ht="14.4" customHeight="1" x14ac:dyDescent="0.3">
      <c r="A1859" s="383"/>
      <c r="B1859" s="202"/>
      <c r="C1859" s="386"/>
      <c r="D1859" s="434"/>
      <c r="E1859" s="435"/>
      <c r="F1859" s="433"/>
    </row>
    <row r="1860" spans="1:6" ht="14.4" customHeight="1" x14ac:dyDescent="0.3">
      <c r="A1860" s="383"/>
      <c r="B1860" s="202"/>
      <c r="C1860" s="386"/>
      <c r="D1860" s="434"/>
      <c r="E1860" s="435"/>
      <c r="F1860" s="433"/>
    </row>
    <row r="1861" spans="1:6" ht="14.4" customHeight="1" x14ac:dyDescent="0.3">
      <c r="A1861" s="383"/>
      <c r="B1861" s="202"/>
      <c r="C1861" s="386"/>
      <c r="D1861" s="434"/>
      <c r="E1861" s="435"/>
      <c r="F1861" s="433"/>
    </row>
    <row r="1862" spans="1:6" ht="14.4" customHeight="1" thickBot="1" x14ac:dyDescent="0.35">
      <c r="A1862" s="383"/>
      <c r="B1862" s="202"/>
      <c r="C1862" s="386"/>
      <c r="D1862" s="434"/>
      <c r="E1862" s="435"/>
      <c r="F1862" s="433"/>
    </row>
    <row r="1863" spans="1:6" ht="25.05" customHeight="1" thickBot="1" x14ac:dyDescent="0.35">
      <c r="A1863" s="448" t="s">
        <v>4066</v>
      </c>
      <c r="B1863" s="511" t="s">
        <v>4116</v>
      </c>
      <c r="C1863" s="489"/>
      <c r="D1863" s="489"/>
      <c r="E1863" s="494"/>
      <c r="F1863" s="495">
        <f>SUM(F1759:F1777)</f>
        <v>0</v>
      </c>
    </row>
    <row r="1864" spans="1:6" ht="15" customHeight="1" x14ac:dyDescent="0.3">
      <c r="A1864" s="756" t="str">
        <f>A768</f>
        <v>CONTRACT SANRAL: NRA 2024/1323</v>
      </c>
      <c r="B1864" s="757"/>
      <c r="C1864" s="462"/>
      <c r="D1864" s="462"/>
      <c r="E1864" s="467"/>
      <c r="F1864" s="473"/>
    </row>
    <row r="1865" spans="1:6" ht="15" customHeight="1" thickBot="1" x14ac:dyDescent="0.35">
      <c r="A1865" s="754" t="str">
        <f>A769</f>
        <v>PANEL FOR ROUTINE ROAD MAINTENANCE WORKS ACROSS SOUTH AFRICA (WESTERN CAPE PROVINCE)</v>
      </c>
      <c r="B1865" s="755"/>
      <c r="C1865" s="463"/>
      <c r="D1865" s="463"/>
      <c r="E1865" s="468"/>
      <c r="F1865" s="474"/>
    </row>
    <row r="1866" spans="1:6" ht="25.05" customHeight="1" thickBot="1" x14ac:dyDescent="0.35">
      <c r="A1866" s="565" t="s">
        <v>4111</v>
      </c>
      <c r="B1866" s="451" t="s">
        <v>4035</v>
      </c>
      <c r="C1866" s="451" t="s">
        <v>4112</v>
      </c>
      <c r="D1866" s="451" t="s">
        <v>4113</v>
      </c>
      <c r="E1866" s="451" t="s">
        <v>4114</v>
      </c>
      <c r="F1866" s="487" t="s">
        <v>4036</v>
      </c>
    </row>
    <row r="1867" spans="1:6" s="450" customFormat="1" ht="25.05" customHeight="1" x14ac:dyDescent="0.3">
      <c r="A1867" s="782" t="s">
        <v>847</v>
      </c>
      <c r="B1867" s="783"/>
      <c r="C1867" s="783"/>
      <c r="D1867" s="783"/>
      <c r="E1867" s="783"/>
      <c r="F1867" s="784"/>
    </row>
    <row r="1868" spans="1:6" ht="14.4" customHeight="1" x14ac:dyDescent="0.3">
      <c r="A1868" s="374" t="s">
        <v>848</v>
      </c>
      <c r="B1868" s="517" t="s">
        <v>849</v>
      </c>
      <c r="C1868" s="438"/>
      <c r="D1868" s="438"/>
      <c r="E1868" s="439"/>
      <c r="F1868" s="440"/>
    </row>
    <row r="1869" spans="1:6" ht="14.4" customHeight="1" x14ac:dyDescent="0.3">
      <c r="A1869" s="374" t="s">
        <v>3686</v>
      </c>
      <c r="B1869" s="343" t="s">
        <v>3699</v>
      </c>
      <c r="C1869" s="379" t="s">
        <v>363</v>
      </c>
      <c r="D1869" s="420">
        <v>1000</v>
      </c>
      <c r="E1869" s="856"/>
      <c r="F1869" s="419" t="str">
        <f>IF((D1869*E1869)&gt;0,(D1869*E1869),"")</f>
        <v/>
      </c>
    </row>
    <row r="1870" spans="1:6" ht="14.4" customHeight="1" x14ac:dyDescent="0.3">
      <c r="A1870" s="372" t="s">
        <v>860</v>
      </c>
      <c r="B1870" s="201" t="s">
        <v>897</v>
      </c>
      <c r="C1870" s="379" t="s">
        <v>363</v>
      </c>
      <c r="D1870" s="420">
        <v>1000</v>
      </c>
      <c r="E1870" s="856"/>
      <c r="F1870" s="419" t="str">
        <f t="shared" ref="F1870:F1874" si="19">IF((D1870*E1870)&gt;0,(D1870*E1870),"")</f>
        <v/>
      </c>
    </row>
    <row r="1871" spans="1:6" ht="14.4" customHeight="1" x14ac:dyDescent="0.3">
      <c r="A1871" s="372" t="s">
        <v>873</v>
      </c>
      <c r="B1871" s="235" t="s">
        <v>3698</v>
      </c>
      <c r="C1871" s="379"/>
      <c r="D1871" s="420"/>
      <c r="E1871" s="418"/>
      <c r="F1871" s="419" t="str">
        <f t="shared" si="19"/>
        <v/>
      </c>
    </row>
    <row r="1872" spans="1:6" ht="14.4" customHeight="1" x14ac:dyDescent="0.3">
      <c r="A1872" s="372" t="s">
        <v>875</v>
      </c>
      <c r="B1872" s="282" t="s">
        <v>894</v>
      </c>
      <c r="C1872" s="379" t="s">
        <v>363</v>
      </c>
      <c r="D1872" s="420">
        <v>1000</v>
      </c>
      <c r="E1872" s="856"/>
      <c r="F1872" s="419" t="str">
        <f t="shared" si="19"/>
        <v/>
      </c>
    </row>
    <row r="1873" spans="1:6" ht="14.4" customHeight="1" x14ac:dyDescent="0.3">
      <c r="A1873" s="372" t="s">
        <v>900</v>
      </c>
      <c r="B1873" s="281" t="s">
        <v>902</v>
      </c>
      <c r="C1873" s="379"/>
      <c r="D1873" s="420"/>
      <c r="E1873" s="418"/>
      <c r="F1873" s="419" t="str">
        <f t="shared" si="19"/>
        <v/>
      </c>
    </row>
    <row r="1874" spans="1:6" ht="14.4" customHeight="1" x14ac:dyDescent="0.3">
      <c r="A1874" s="372" t="s">
        <v>3700</v>
      </c>
      <c r="B1874" s="282" t="s">
        <v>4003</v>
      </c>
      <c r="C1874" s="379" t="s">
        <v>363</v>
      </c>
      <c r="D1874" s="420">
        <v>1000</v>
      </c>
      <c r="E1874" s="856"/>
      <c r="F1874" s="419" t="str">
        <f t="shared" si="19"/>
        <v/>
      </c>
    </row>
    <row r="1875" spans="1:6" ht="14.4" customHeight="1" x14ac:dyDescent="0.3">
      <c r="A1875" s="383"/>
      <c r="B1875" s="350"/>
      <c r="C1875" s="386"/>
      <c r="D1875" s="434"/>
      <c r="E1875" s="435"/>
      <c r="F1875" s="433"/>
    </row>
    <row r="1876" spans="1:6" ht="14.4" customHeight="1" x14ac:dyDescent="0.3">
      <c r="A1876" s="383"/>
      <c r="B1876" s="350"/>
      <c r="C1876" s="386"/>
      <c r="D1876" s="434"/>
      <c r="E1876" s="435"/>
      <c r="F1876" s="433"/>
    </row>
    <row r="1877" spans="1:6" ht="14.4" customHeight="1" x14ac:dyDescent="0.3">
      <c r="A1877" s="383"/>
      <c r="B1877" s="350"/>
      <c r="C1877" s="386"/>
      <c r="D1877" s="434"/>
      <c r="E1877" s="435"/>
      <c r="F1877" s="433"/>
    </row>
    <row r="1878" spans="1:6" ht="14.4" customHeight="1" x14ac:dyDescent="0.3">
      <c r="A1878" s="383"/>
      <c r="B1878" s="350"/>
      <c r="C1878" s="386"/>
      <c r="D1878" s="434"/>
      <c r="E1878" s="435"/>
      <c r="F1878" s="433"/>
    </row>
    <row r="1879" spans="1:6" ht="14.4" customHeight="1" x14ac:dyDescent="0.3">
      <c r="A1879" s="383"/>
      <c r="B1879" s="350"/>
      <c r="C1879" s="386"/>
      <c r="D1879" s="434"/>
      <c r="E1879" s="435"/>
      <c r="F1879" s="433"/>
    </row>
    <row r="1880" spans="1:6" ht="14.4" customHeight="1" x14ac:dyDescent="0.3">
      <c r="A1880" s="383"/>
      <c r="B1880" s="350"/>
      <c r="C1880" s="386"/>
      <c r="D1880" s="434"/>
      <c r="E1880" s="435"/>
      <c r="F1880" s="433"/>
    </row>
    <row r="1881" spans="1:6" ht="14.4" customHeight="1" x14ac:dyDescent="0.3">
      <c r="A1881" s="383"/>
      <c r="B1881" s="350"/>
      <c r="C1881" s="386"/>
      <c r="D1881" s="434"/>
      <c r="E1881" s="435"/>
      <c r="F1881" s="433"/>
    </row>
    <row r="1882" spans="1:6" ht="14.4" customHeight="1" x14ac:dyDescent="0.3">
      <c r="A1882" s="383"/>
      <c r="B1882" s="350"/>
      <c r="C1882" s="386"/>
      <c r="D1882" s="434"/>
      <c r="E1882" s="435"/>
      <c r="F1882" s="433"/>
    </row>
    <row r="1883" spans="1:6" ht="14.4" customHeight="1" x14ac:dyDescent="0.3">
      <c r="A1883" s="383"/>
      <c r="B1883" s="350"/>
      <c r="C1883" s="386"/>
      <c r="D1883" s="434"/>
      <c r="E1883" s="435"/>
      <c r="F1883" s="433"/>
    </row>
    <row r="1884" spans="1:6" ht="14.4" customHeight="1" x14ac:dyDescent="0.3">
      <c r="A1884" s="383"/>
      <c r="B1884" s="350"/>
      <c r="C1884" s="386"/>
      <c r="D1884" s="434"/>
      <c r="E1884" s="435"/>
      <c r="F1884" s="433"/>
    </row>
    <row r="1885" spans="1:6" ht="14.4" customHeight="1" x14ac:dyDescent="0.3">
      <c r="A1885" s="383"/>
      <c r="B1885" s="350"/>
      <c r="C1885" s="386"/>
      <c r="D1885" s="434"/>
      <c r="E1885" s="435"/>
      <c r="F1885" s="433"/>
    </row>
    <row r="1886" spans="1:6" ht="14.4" customHeight="1" x14ac:dyDescent="0.3">
      <c r="A1886" s="383"/>
      <c r="B1886" s="350"/>
      <c r="C1886" s="386"/>
      <c r="D1886" s="434"/>
      <c r="E1886" s="435"/>
      <c r="F1886" s="433"/>
    </row>
    <row r="1887" spans="1:6" ht="14.4" customHeight="1" x14ac:dyDescent="0.3">
      <c r="A1887" s="383"/>
      <c r="B1887" s="350"/>
      <c r="C1887" s="386"/>
      <c r="D1887" s="434"/>
      <c r="E1887" s="435"/>
      <c r="F1887" s="433"/>
    </row>
    <row r="1888" spans="1:6" ht="14.4" customHeight="1" x14ac:dyDescent="0.3">
      <c r="A1888" s="383"/>
      <c r="B1888" s="350"/>
      <c r="C1888" s="386"/>
      <c r="D1888" s="434"/>
      <c r="E1888" s="435"/>
      <c r="F1888" s="433"/>
    </row>
    <row r="1889" spans="1:6" ht="14.4" customHeight="1" x14ac:dyDescent="0.3">
      <c r="A1889" s="383"/>
      <c r="B1889" s="350"/>
      <c r="C1889" s="386"/>
      <c r="D1889" s="434"/>
      <c r="E1889" s="435"/>
      <c r="F1889" s="433"/>
    </row>
    <row r="1890" spans="1:6" ht="14.4" customHeight="1" x14ac:dyDescent="0.3">
      <c r="A1890" s="383"/>
      <c r="B1890" s="350"/>
      <c r="C1890" s="386"/>
      <c r="D1890" s="434"/>
      <c r="E1890" s="435"/>
      <c r="F1890" s="433"/>
    </row>
    <row r="1891" spans="1:6" ht="14.4" customHeight="1" x14ac:dyDescent="0.3">
      <c r="A1891" s="383"/>
      <c r="B1891" s="350"/>
      <c r="C1891" s="386"/>
      <c r="D1891" s="434"/>
      <c r="E1891" s="435"/>
      <c r="F1891" s="433"/>
    </row>
    <row r="1892" spans="1:6" ht="14.4" customHeight="1" x14ac:dyDescent="0.3">
      <c r="A1892" s="383"/>
      <c r="B1892" s="350"/>
      <c r="C1892" s="386"/>
      <c r="D1892" s="434"/>
      <c r="E1892" s="435"/>
      <c r="F1892" s="433"/>
    </row>
    <row r="1893" spans="1:6" ht="14.4" customHeight="1" x14ac:dyDescent="0.3">
      <c r="A1893" s="383"/>
      <c r="B1893" s="350"/>
      <c r="C1893" s="386"/>
      <c r="D1893" s="434"/>
      <c r="E1893" s="435"/>
      <c r="F1893" s="433"/>
    </row>
    <row r="1894" spans="1:6" ht="14.4" customHeight="1" x14ac:dyDescent="0.3">
      <c r="A1894" s="383"/>
      <c r="B1894" s="350"/>
      <c r="C1894" s="386"/>
      <c r="D1894" s="434"/>
      <c r="E1894" s="435"/>
      <c r="F1894" s="433"/>
    </row>
    <row r="1895" spans="1:6" ht="14.4" customHeight="1" x14ac:dyDescent="0.3">
      <c r="A1895" s="383"/>
      <c r="B1895" s="350"/>
      <c r="C1895" s="386"/>
      <c r="D1895" s="434"/>
      <c r="E1895" s="435"/>
      <c r="F1895" s="433"/>
    </row>
    <row r="1896" spans="1:6" ht="14.4" customHeight="1" x14ac:dyDescent="0.3">
      <c r="A1896" s="383"/>
      <c r="B1896" s="350"/>
      <c r="C1896" s="386"/>
      <c r="D1896" s="434"/>
      <c r="E1896" s="435"/>
      <c r="F1896" s="433"/>
    </row>
    <row r="1897" spans="1:6" ht="14.4" customHeight="1" x14ac:dyDescent="0.3">
      <c r="A1897" s="383"/>
      <c r="B1897" s="350"/>
      <c r="C1897" s="386"/>
      <c r="D1897" s="434"/>
      <c r="E1897" s="435"/>
      <c r="F1897" s="433"/>
    </row>
    <row r="1898" spans="1:6" ht="14.4" customHeight="1" x14ac:dyDescent="0.3">
      <c r="A1898" s="383"/>
      <c r="B1898" s="350"/>
      <c r="C1898" s="386"/>
      <c r="D1898" s="434"/>
      <c r="E1898" s="435"/>
      <c r="F1898" s="433"/>
    </row>
    <row r="1899" spans="1:6" ht="14.4" customHeight="1" x14ac:dyDescent="0.3">
      <c r="A1899" s="383"/>
      <c r="B1899" s="350"/>
      <c r="C1899" s="386"/>
      <c r="D1899" s="434"/>
      <c r="E1899" s="435"/>
      <c r="F1899" s="433"/>
    </row>
    <row r="1900" spans="1:6" ht="14.4" customHeight="1" x14ac:dyDescent="0.3">
      <c r="A1900" s="383"/>
      <c r="B1900" s="350"/>
      <c r="C1900" s="386"/>
      <c r="D1900" s="434"/>
      <c r="E1900" s="435"/>
      <c r="F1900" s="433"/>
    </row>
    <row r="1901" spans="1:6" ht="14.4" customHeight="1" x14ac:dyDescent="0.3">
      <c r="A1901" s="383"/>
      <c r="B1901" s="350"/>
      <c r="C1901" s="386"/>
      <c r="D1901" s="434"/>
      <c r="E1901" s="435"/>
      <c r="F1901" s="433"/>
    </row>
    <row r="1902" spans="1:6" ht="14.4" customHeight="1" x14ac:dyDescent="0.3">
      <c r="A1902" s="383"/>
      <c r="B1902" s="350"/>
      <c r="C1902" s="386"/>
      <c r="D1902" s="434"/>
      <c r="E1902" s="435"/>
      <c r="F1902" s="433"/>
    </row>
    <row r="1903" spans="1:6" ht="14.4" customHeight="1" x14ac:dyDescent="0.3">
      <c r="A1903" s="383"/>
      <c r="B1903" s="350"/>
      <c r="C1903" s="386"/>
      <c r="D1903" s="434"/>
      <c r="E1903" s="435"/>
      <c r="F1903" s="433"/>
    </row>
    <row r="1904" spans="1:6" ht="14.4" customHeight="1" x14ac:dyDescent="0.3">
      <c r="A1904" s="383"/>
      <c r="B1904" s="350"/>
      <c r="C1904" s="386"/>
      <c r="D1904" s="434"/>
      <c r="E1904" s="435"/>
      <c r="F1904" s="433"/>
    </row>
    <row r="1905" spans="1:6" ht="14.4" customHeight="1" x14ac:dyDescent="0.3">
      <c r="A1905" s="383"/>
      <c r="B1905" s="350"/>
      <c r="C1905" s="386"/>
      <c r="D1905" s="434"/>
      <c r="E1905" s="435"/>
      <c r="F1905" s="433"/>
    </row>
    <row r="1906" spans="1:6" ht="14.4" customHeight="1" x14ac:dyDescent="0.3">
      <c r="A1906" s="383"/>
      <c r="B1906" s="350"/>
      <c r="C1906" s="386"/>
      <c r="D1906" s="434"/>
      <c r="E1906" s="435"/>
      <c r="F1906" s="433"/>
    </row>
    <row r="1907" spans="1:6" ht="14.4" customHeight="1" x14ac:dyDescent="0.3">
      <c r="A1907" s="383"/>
      <c r="B1907" s="350"/>
      <c r="C1907" s="386"/>
      <c r="D1907" s="434"/>
      <c r="E1907" s="435"/>
      <c r="F1907" s="433"/>
    </row>
    <row r="1908" spans="1:6" ht="14.4" customHeight="1" x14ac:dyDescent="0.3">
      <c r="A1908" s="383"/>
      <c r="B1908" s="350"/>
      <c r="C1908" s="386"/>
      <c r="D1908" s="434"/>
      <c r="E1908" s="435"/>
      <c r="F1908" s="433"/>
    </row>
    <row r="1909" spans="1:6" ht="14.4" customHeight="1" x14ac:dyDescent="0.3">
      <c r="A1909" s="383"/>
      <c r="B1909" s="350"/>
      <c r="C1909" s="386"/>
      <c r="D1909" s="434"/>
      <c r="E1909" s="435"/>
      <c r="F1909" s="433"/>
    </row>
    <row r="1910" spans="1:6" ht="14.4" customHeight="1" x14ac:dyDescent="0.3">
      <c r="A1910" s="383"/>
      <c r="B1910" s="350"/>
      <c r="C1910" s="386"/>
      <c r="D1910" s="434"/>
      <c r="E1910" s="435"/>
      <c r="F1910" s="433"/>
    </row>
    <row r="1911" spans="1:6" ht="14.4" customHeight="1" x14ac:dyDescent="0.3">
      <c r="A1911" s="383"/>
      <c r="B1911" s="350"/>
      <c r="C1911" s="386"/>
      <c r="D1911" s="434"/>
      <c r="E1911" s="435"/>
      <c r="F1911" s="433"/>
    </row>
    <row r="1912" spans="1:6" ht="14.4" customHeight="1" x14ac:dyDescent="0.3">
      <c r="A1912" s="383"/>
      <c r="B1912" s="350"/>
      <c r="C1912" s="386"/>
      <c r="D1912" s="434"/>
      <c r="E1912" s="435"/>
      <c r="F1912" s="433"/>
    </row>
    <row r="1913" spans="1:6" ht="14.4" customHeight="1" x14ac:dyDescent="0.3">
      <c r="A1913" s="383"/>
      <c r="B1913" s="350"/>
      <c r="C1913" s="386"/>
      <c r="D1913" s="434"/>
      <c r="E1913" s="435"/>
      <c r="F1913" s="433"/>
    </row>
    <row r="1914" spans="1:6" ht="14.4" customHeight="1" x14ac:dyDescent="0.3">
      <c r="A1914" s="383"/>
      <c r="B1914" s="350"/>
      <c r="C1914" s="386"/>
      <c r="D1914" s="434"/>
      <c r="E1914" s="435"/>
      <c r="F1914" s="433"/>
    </row>
    <row r="1915" spans="1:6" ht="14.4" customHeight="1" x14ac:dyDescent="0.3">
      <c r="A1915" s="383"/>
      <c r="B1915" s="350"/>
      <c r="C1915" s="386"/>
      <c r="D1915" s="434"/>
      <c r="E1915" s="435"/>
      <c r="F1915" s="433"/>
    </row>
    <row r="1916" spans="1:6" ht="14.4" customHeight="1" x14ac:dyDescent="0.3">
      <c r="A1916" s="383"/>
      <c r="B1916" s="350"/>
      <c r="C1916" s="386"/>
      <c r="D1916" s="434"/>
      <c r="E1916" s="435"/>
      <c r="F1916" s="433"/>
    </row>
    <row r="1917" spans="1:6" ht="14.4" customHeight="1" x14ac:dyDescent="0.3">
      <c r="A1917" s="383"/>
      <c r="B1917" s="350"/>
      <c r="C1917" s="386"/>
      <c r="D1917" s="434"/>
      <c r="E1917" s="435"/>
      <c r="F1917" s="433"/>
    </row>
    <row r="1918" spans="1:6" ht="14.4" customHeight="1" x14ac:dyDescent="0.3">
      <c r="A1918" s="383"/>
      <c r="B1918" s="350"/>
      <c r="C1918" s="386"/>
      <c r="D1918" s="434"/>
      <c r="E1918" s="435"/>
      <c r="F1918" s="433"/>
    </row>
    <row r="1919" spans="1:6" ht="14.4" customHeight="1" x14ac:dyDescent="0.3">
      <c r="A1919" s="383"/>
      <c r="B1919" s="350"/>
      <c r="C1919" s="386"/>
      <c r="D1919" s="434"/>
      <c r="E1919" s="435"/>
      <c r="F1919" s="433"/>
    </row>
    <row r="1920" spans="1:6" ht="14.4" customHeight="1" x14ac:dyDescent="0.3">
      <c r="A1920" s="383"/>
      <c r="B1920" s="350"/>
      <c r="C1920" s="386"/>
      <c r="D1920" s="434"/>
      <c r="E1920" s="435"/>
      <c r="F1920" s="433"/>
    </row>
    <row r="1921" spans="1:6" ht="14.4" customHeight="1" x14ac:dyDescent="0.3">
      <c r="A1921" s="383"/>
      <c r="B1921" s="350"/>
      <c r="C1921" s="386"/>
      <c r="D1921" s="434"/>
      <c r="E1921" s="435"/>
      <c r="F1921" s="433"/>
    </row>
    <row r="1922" spans="1:6" ht="14.4" customHeight="1" x14ac:dyDescent="0.3">
      <c r="A1922" s="383"/>
      <c r="B1922" s="350"/>
      <c r="C1922" s="386"/>
      <c r="D1922" s="434"/>
      <c r="E1922" s="435"/>
      <c r="F1922" s="433"/>
    </row>
    <row r="1923" spans="1:6" ht="14.4" customHeight="1" x14ac:dyDescent="0.3">
      <c r="A1923" s="383"/>
      <c r="B1923" s="350"/>
      <c r="C1923" s="386"/>
      <c r="D1923" s="434"/>
      <c r="E1923" s="435"/>
      <c r="F1923" s="433"/>
    </row>
    <row r="1924" spans="1:6" ht="14.4" customHeight="1" x14ac:dyDescent="0.3">
      <c r="A1924" s="383"/>
      <c r="B1924" s="350"/>
      <c r="C1924" s="386"/>
      <c r="D1924" s="434"/>
      <c r="E1924" s="435"/>
      <c r="F1924" s="433"/>
    </row>
    <row r="1925" spans="1:6" ht="14.4" customHeight="1" x14ac:dyDescent="0.3">
      <c r="A1925" s="383"/>
      <c r="B1925" s="350"/>
      <c r="C1925" s="386"/>
      <c r="D1925" s="434"/>
      <c r="E1925" s="435"/>
      <c r="F1925" s="433"/>
    </row>
    <row r="1926" spans="1:6" ht="14.4" customHeight="1" x14ac:dyDescent="0.3">
      <c r="A1926" s="383"/>
      <c r="B1926" s="350"/>
      <c r="C1926" s="386"/>
      <c r="D1926" s="434"/>
      <c r="E1926" s="435"/>
      <c r="F1926" s="433"/>
    </row>
    <row r="1927" spans="1:6" ht="14.4" customHeight="1" x14ac:dyDescent="0.3">
      <c r="A1927" s="383"/>
      <c r="B1927" s="350"/>
      <c r="C1927" s="386"/>
      <c r="D1927" s="434"/>
      <c r="E1927" s="435"/>
      <c r="F1927" s="433"/>
    </row>
    <row r="1928" spans="1:6" ht="14.4" customHeight="1" x14ac:dyDescent="0.3">
      <c r="A1928" s="383"/>
      <c r="B1928" s="350"/>
      <c r="C1928" s="386"/>
      <c r="D1928" s="434"/>
      <c r="E1928" s="435"/>
      <c r="F1928" s="433"/>
    </row>
    <row r="1929" spans="1:6" ht="14.4" customHeight="1" x14ac:dyDescent="0.3">
      <c r="A1929" s="383"/>
      <c r="B1929" s="350"/>
      <c r="C1929" s="386"/>
      <c r="D1929" s="434"/>
      <c r="E1929" s="435"/>
      <c r="F1929" s="433"/>
    </row>
    <row r="1930" spans="1:6" ht="14.4" customHeight="1" x14ac:dyDescent="0.3">
      <c r="A1930" s="383"/>
      <c r="B1930" s="350"/>
      <c r="C1930" s="386"/>
      <c r="D1930" s="434"/>
      <c r="E1930" s="435"/>
      <c r="F1930" s="433"/>
    </row>
    <row r="1931" spans="1:6" ht="14.4" customHeight="1" x14ac:dyDescent="0.3">
      <c r="A1931" s="383"/>
      <c r="B1931" s="350"/>
      <c r="C1931" s="386"/>
      <c r="D1931" s="434"/>
      <c r="E1931" s="435"/>
      <c r="F1931" s="433"/>
    </row>
    <row r="1932" spans="1:6" ht="14.4" customHeight="1" x14ac:dyDescent="0.3">
      <c r="A1932" s="383"/>
      <c r="B1932" s="350"/>
      <c r="C1932" s="386"/>
      <c r="D1932" s="434"/>
      <c r="E1932" s="435"/>
      <c r="F1932" s="433"/>
    </row>
    <row r="1933" spans="1:6" ht="14.4" customHeight="1" x14ac:dyDescent="0.3">
      <c r="A1933" s="383"/>
      <c r="B1933" s="350"/>
      <c r="C1933" s="386"/>
      <c r="D1933" s="434"/>
      <c r="E1933" s="435"/>
      <c r="F1933" s="433"/>
    </row>
    <row r="1934" spans="1:6" ht="14.4" customHeight="1" x14ac:dyDescent="0.3">
      <c r="A1934" s="383"/>
      <c r="B1934" s="350"/>
      <c r="C1934" s="386"/>
      <c r="D1934" s="434"/>
      <c r="E1934" s="435"/>
      <c r="F1934" s="433"/>
    </row>
    <row r="1935" spans="1:6" ht="14.4" customHeight="1" x14ac:dyDescent="0.3">
      <c r="A1935" s="383"/>
      <c r="B1935" s="350"/>
      <c r="C1935" s="386"/>
      <c r="D1935" s="434"/>
      <c r="E1935" s="435"/>
      <c r="F1935" s="433"/>
    </row>
    <row r="1936" spans="1:6" ht="14.4" customHeight="1" x14ac:dyDescent="0.3">
      <c r="A1936" s="383"/>
      <c r="B1936" s="350"/>
      <c r="C1936" s="386"/>
      <c r="D1936" s="434"/>
      <c r="E1936" s="435"/>
      <c r="F1936" s="433"/>
    </row>
    <row r="1937" spans="1:6" ht="14.4" customHeight="1" x14ac:dyDescent="0.3">
      <c r="A1937" s="383"/>
      <c r="B1937" s="350"/>
      <c r="C1937" s="386"/>
      <c r="D1937" s="434"/>
      <c r="E1937" s="435"/>
      <c r="F1937" s="433"/>
    </row>
    <row r="1938" spans="1:6" ht="14.4" customHeight="1" x14ac:dyDescent="0.3">
      <c r="A1938" s="383"/>
      <c r="B1938" s="350"/>
      <c r="C1938" s="386"/>
      <c r="D1938" s="434"/>
      <c r="E1938" s="435"/>
      <c r="F1938" s="433"/>
    </row>
    <row r="1939" spans="1:6" ht="14.4" customHeight="1" x14ac:dyDescent="0.3">
      <c r="A1939" s="383"/>
      <c r="B1939" s="350"/>
      <c r="C1939" s="386"/>
      <c r="D1939" s="434"/>
      <c r="E1939" s="435"/>
      <c r="F1939" s="433"/>
    </row>
    <row r="1940" spans="1:6" ht="14.4" customHeight="1" x14ac:dyDescent="0.3">
      <c r="A1940" s="383"/>
      <c r="B1940" s="350"/>
      <c r="C1940" s="386"/>
      <c r="D1940" s="434"/>
      <c r="E1940" s="435"/>
      <c r="F1940" s="433"/>
    </row>
    <row r="1941" spans="1:6" ht="14.4" customHeight="1" x14ac:dyDescent="0.3">
      <c r="A1941" s="383"/>
      <c r="B1941" s="350"/>
      <c r="C1941" s="386"/>
      <c r="D1941" s="434"/>
      <c r="E1941" s="435"/>
      <c r="F1941" s="433"/>
    </row>
    <row r="1942" spans="1:6" ht="14.4" customHeight="1" x14ac:dyDescent="0.3">
      <c r="A1942" s="383"/>
      <c r="B1942" s="350"/>
      <c r="C1942" s="386"/>
      <c r="D1942" s="434"/>
      <c r="E1942" s="435"/>
      <c r="F1942" s="433"/>
    </row>
    <row r="1943" spans="1:6" ht="14.4" customHeight="1" x14ac:dyDescent="0.3">
      <c r="A1943" s="383"/>
      <c r="B1943" s="350"/>
      <c r="C1943" s="386"/>
      <c r="D1943" s="434"/>
      <c r="E1943" s="435"/>
      <c r="F1943" s="433"/>
    </row>
    <row r="1944" spans="1:6" ht="14.4" customHeight="1" x14ac:dyDescent="0.3">
      <c r="A1944" s="383"/>
      <c r="B1944" s="350"/>
      <c r="C1944" s="386"/>
      <c r="D1944" s="434"/>
      <c r="E1944" s="435"/>
      <c r="F1944" s="433"/>
    </row>
    <row r="1945" spans="1:6" ht="14.4" customHeight="1" x14ac:dyDescent="0.3">
      <c r="A1945" s="383"/>
      <c r="B1945" s="350"/>
      <c r="C1945" s="386"/>
      <c r="D1945" s="434"/>
      <c r="E1945" s="435"/>
      <c r="F1945" s="433"/>
    </row>
    <row r="1946" spans="1:6" ht="14.4" customHeight="1" x14ac:dyDescent="0.3">
      <c r="A1946" s="383"/>
      <c r="B1946" s="350"/>
      <c r="C1946" s="386"/>
      <c r="D1946" s="434"/>
      <c r="E1946" s="435"/>
      <c r="F1946" s="433"/>
    </row>
    <row r="1947" spans="1:6" ht="14.4" customHeight="1" x14ac:dyDescent="0.3">
      <c r="A1947" s="383"/>
      <c r="B1947" s="350"/>
      <c r="C1947" s="386"/>
      <c r="D1947" s="434"/>
      <c r="E1947" s="435"/>
      <c r="F1947" s="433"/>
    </row>
    <row r="1948" spans="1:6" ht="14.4" customHeight="1" x14ac:dyDescent="0.3">
      <c r="A1948" s="383"/>
      <c r="B1948" s="350"/>
      <c r="C1948" s="386"/>
      <c r="D1948" s="434"/>
      <c r="E1948" s="435"/>
      <c r="F1948" s="433"/>
    </row>
    <row r="1949" spans="1:6" ht="14.4" customHeight="1" x14ac:dyDescent="0.3">
      <c r="A1949" s="383"/>
      <c r="B1949" s="350"/>
      <c r="C1949" s="386"/>
      <c r="D1949" s="434"/>
      <c r="E1949" s="435"/>
      <c r="F1949" s="433"/>
    </row>
    <row r="1950" spans="1:6" ht="14.4" customHeight="1" x14ac:dyDescent="0.3">
      <c r="A1950" s="383"/>
      <c r="B1950" s="350"/>
      <c r="C1950" s="386"/>
      <c r="D1950" s="434"/>
      <c r="E1950" s="435"/>
      <c r="F1950" s="433"/>
    </row>
    <row r="1951" spans="1:6" ht="14.4" customHeight="1" x14ac:dyDescent="0.3">
      <c r="A1951" s="383"/>
      <c r="B1951" s="350"/>
      <c r="C1951" s="386"/>
      <c r="D1951" s="434"/>
      <c r="E1951" s="435"/>
      <c r="F1951" s="433"/>
    </row>
    <row r="1952" spans="1:6" ht="14.4" customHeight="1" x14ac:dyDescent="0.3">
      <c r="A1952" s="383"/>
      <c r="B1952" s="350"/>
      <c r="C1952" s="386"/>
      <c r="D1952" s="434"/>
      <c r="E1952" s="435"/>
      <c r="F1952" s="433"/>
    </row>
    <row r="1953" spans="1:6" ht="14.4" customHeight="1" x14ac:dyDescent="0.3">
      <c r="A1953" s="383"/>
      <c r="B1953" s="350"/>
      <c r="C1953" s="386"/>
      <c r="D1953" s="434"/>
      <c r="E1953" s="435"/>
      <c r="F1953" s="433"/>
    </row>
    <row r="1954" spans="1:6" ht="14.4" customHeight="1" x14ac:dyDescent="0.3">
      <c r="A1954" s="383"/>
      <c r="B1954" s="350"/>
      <c r="C1954" s="386"/>
      <c r="D1954" s="434"/>
      <c r="E1954" s="435"/>
      <c r="F1954" s="433"/>
    </row>
    <row r="1955" spans="1:6" ht="14.4" customHeight="1" x14ac:dyDescent="0.3">
      <c r="A1955" s="383"/>
      <c r="B1955" s="350"/>
      <c r="C1955" s="386"/>
      <c r="D1955" s="434"/>
      <c r="E1955" s="435"/>
      <c r="F1955" s="433"/>
    </row>
    <row r="1956" spans="1:6" ht="14.4" customHeight="1" x14ac:dyDescent="0.3">
      <c r="A1956" s="383"/>
      <c r="B1956" s="350"/>
      <c r="C1956" s="386"/>
      <c r="D1956" s="434"/>
      <c r="E1956" s="435"/>
      <c r="F1956" s="433"/>
    </row>
    <row r="1957" spans="1:6" ht="14.4" customHeight="1" x14ac:dyDescent="0.3">
      <c r="A1957" s="383"/>
      <c r="B1957" s="350"/>
      <c r="C1957" s="386"/>
      <c r="D1957" s="434"/>
      <c r="E1957" s="435"/>
      <c r="F1957" s="433"/>
    </row>
    <row r="1958" spans="1:6" ht="14.4" customHeight="1" x14ac:dyDescent="0.3">
      <c r="A1958" s="383"/>
      <c r="B1958" s="350"/>
      <c r="C1958" s="386"/>
      <c r="D1958" s="434"/>
      <c r="E1958" s="435"/>
      <c r="F1958" s="433"/>
    </row>
    <row r="1959" spans="1:6" ht="14.4" customHeight="1" x14ac:dyDescent="0.3">
      <c r="A1959" s="383"/>
      <c r="B1959" s="350"/>
      <c r="C1959" s="386"/>
      <c r="D1959" s="434"/>
      <c r="E1959" s="435"/>
      <c r="F1959" s="433"/>
    </row>
    <row r="1960" spans="1:6" ht="14.4" customHeight="1" x14ac:dyDescent="0.3">
      <c r="A1960" s="383"/>
      <c r="B1960" s="350"/>
      <c r="C1960" s="386"/>
      <c r="D1960" s="434"/>
      <c r="E1960" s="435"/>
      <c r="F1960" s="433"/>
    </row>
    <row r="1961" spans="1:6" ht="14.4" customHeight="1" x14ac:dyDescent="0.3">
      <c r="A1961" s="383"/>
      <c r="B1961" s="350"/>
      <c r="C1961" s="386"/>
      <c r="D1961" s="434"/>
      <c r="E1961" s="435"/>
      <c r="F1961" s="433"/>
    </row>
    <row r="1962" spans="1:6" ht="14.4" customHeight="1" x14ac:dyDescent="0.3">
      <c r="A1962" s="383"/>
      <c r="B1962" s="350"/>
      <c r="C1962" s="386"/>
      <c r="D1962" s="434"/>
      <c r="E1962" s="435"/>
      <c r="F1962" s="433"/>
    </row>
    <row r="1963" spans="1:6" ht="14.4" customHeight="1" x14ac:dyDescent="0.3">
      <c r="A1963" s="383"/>
      <c r="B1963" s="350"/>
      <c r="C1963" s="386"/>
      <c r="D1963" s="434"/>
      <c r="E1963" s="435"/>
      <c r="F1963" s="433"/>
    </row>
    <row r="1964" spans="1:6" ht="14.4" customHeight="1" x14ac:dyDescent="0.3">
      <c r="A1964" s="383"/>
      <c r="B1964" s="350"/>
      <c r="C1964" s="386"/>
      <c r="D1964" s="434"/>
      <c r="E1964" s="435"/>
      <c r="F1964" s="433"/>
    </row>
    <row r="1965" spans="1:6" ht="14.4" customHeight="1" x14ac:dyDescent="0.3">
      <c r="A1965" s="383"/>
      <c r="B1965" s="350"/>
      <c r="C1965" s="386"/>
      <c r="D1965" s="434"/>
      <c r="E1965" s="435"/>
      <c r="F1965" s="433"/>
    </row>
    <row r="1966" spans="1:6" ht="14.4" customHeight="1" x14ac:dyDescent="0.3">
      <c r="A1966" s="383"/>
      <c r="B1966" s="350"/>
      <c r="C1966" s="386"/>
      <c r="D1966" s="434"/>
      <c r="E1966" s="435"/>
      <c r="F1966" s="433"/>
    </row>
    <row r="1967" spans="1:6" ht="14.4" customHeight="1" x14ac:dyDescent="0.3">
      <c r="A1967" s="383"/>
      <c r="B1967" s="350"/>
      <c r="C1967" s="386"/>
      <c r="D1967" s="434"/>
      <c r="E1967" s="435"/>
      <c r="F1967" s="433"/>
    </row>
    <row r="1968" spans="1:6" ht="14.4" customHeight="1" x14ac:dyDescent="0.3">
      <c r="A1968" s="383"/>
      <c r="B1968" s="350"/>
      <c r="C1968" s="386"/>
      <c r="D1968" s="434"/>
      <c r="E1968" s="435"/>
      <c r="F1968" s="433"/>
    </row>
    <row r="1969" spans="1:6" ht="14.4" customHeight="1" x14ac:dyDescent="0.3">
      <c r="A1969" s="383"/>
      <c r="B1969" s="350"/>
      <c r="C1969" s="386"/>
      <c r="D1969" s="434"/>
      <c r="E1969" s="435"/>
      <c r="F1969" s="433"/>
    </row>
    <row r="1970" spans="1:6" ht="14.4" customHeight="1" x14ac:dyDescent="0.3">
      <c r="A1970" s="383"/>
      <c r="B1970" s="350"/>
      <c r="C1970" s="386"/>
      <c r="D1970" s="434"/>
      <c r="E1970" s="435"/>
      <c r="F1970" s="433"/>
    </row>
    <row r="1971" spans="1:6" ht="14.4" customHeight="1" x14ac:dyDescent="0.3">
      <c r="A1971" s="383"/>
      <c r="B1971" s="350"/>
      <c r="C1971" s="386"/>
      <c r="D1971" s="434"/>
      <c r="E1971" s="435"/>
      <c r="F1971" s="433"/>
    </row>
    <row r="1972" spans="1:6" ht="14.4" customHeight="1" thickBot="1" x14ac:dyDescent="0.35">
      <c r="A1972" s="383"/>
      <c r="B1972" s="350"/>
      <c r="C1972" s="386"/>
      <c r="D1972" s="434"/>
      <c r="E1972" s="435"/>
      <c r="F1972" s="433"/>
    </row>
    <row r="1973" spans="1:6" ht="25.05" customHeight="1" thickBot="1" x14ac:dyDescent="0.35">
      <c r="A1973" s="448" t="s">
        <v>4068</v>
      </c>
      <c r="B1973" s="511" t="s">
        <v>4116</v>
      </c>
      <c r="C1973" s="489"/>
      <c r="D1973" s="489"/>
      <c r="E1973" s="494"/>
      <c r="F1973" s="495">
        <f>SUM(F1869:F1884)</f>
        <v>0</v>
      </c>
    </row>
    <row r="1974" spans="1:6" ht="15" customHeight="1" x14ac:dyDescent="0.3">
      <c r="A1974" s="756" t="str">
        <f>A768</f>
        <v>CONTRACT SANRAL: NRA 2024/1323</v>
      </c>
      <c r="B1974" s="757"/>
      <c r="C1974" s="462"/>
      <c r="D1974" s="462"/>
      <c r="E1974" s="467"/>
      <c r="F1974" s="473"/>
    </row>
    <row r="1975" spans="1:6" ht="15" customHeight="1" thickBot="1" x14ac:dyDescent="0.35">
      <c r="A1975" s="754" t="str">
        <f>A769</f>
        <v>PANEL FOR ROUTINE ROAD MAINTENANCE WORKS ACROSS SOUTH AFRICA (WESTERN CAPE PROVINCE)</v>
      </c>
      <c r="B1975" s="755"/>
      <c r="C1975" s="463"/>
      <c r="D1975" s="463"/>
      <c r="E1975" s="468"/>
      <c r="F1975" s="474"/>
    </row>
    <row r="1976" spans="1:6" ht="25.05" customHeight="1" thickBot="1" x14ac:dyDescent="0.35">
      <c r="A1976" s="565" t="s">
        <v>4111</v>
      </c>
      <c r="B1976" s="451" t="s">
        <v>4035</v>
      </c>
      <c r="C1976" s="451" t="s">
        <v>4112</v>
      </c>
      <c r="D1976" s="451" t="s">
        <v>4113</v>
      </c>
      <c r="E1976" s="451" t="s">
        <v>4114</v>
      </c>
      <c r="F1976" s="487" t="s">
        <v>4036</v>
      </c>
    </row>
    <row r="1977" spans="1:6" s="444" customFormat="1" ht="25.05" customHeight="1" x14ac:dyDescent="0.3">
      <c r="A1977" s="758" t="s">
        <v>926</v>
      </c>
      <c r="B1977" s="759"/>
      <c r="C1977" s="759"/>
      <c r="D1977" s="759"/>
      <c r="E1977" s="759"/>
      <c r="F1977" s="760"/>
    </row>
    <row r="1978" spans="1:6" ht="14.4" customHeight="1" x14ac:dyDescent="0.3">
      <c r="A1978" s="374" t="s">
        <v>927</v>
      </c>
      <c r="B1978" s="345" t="s">
        <v>928</v>
      </c>
      <c r="C1978" s="375" t="s">
        <v>221</v>
      </c>
      <c r="D1978" s="501">
        <v>100</v>
      </c>
      <c r="E1978" s="856"/>
      <c r="F1978" s="503" t="str">
        <f>IF((D1978*E1978)&gt;0,(D1978*E1978),"")</f>
        <v/>
      </c>
    </row>
    <row r="1979" spans="1:6" ht="14.4" customHeight="1" x14ac:dyDescent="0.3">
      <c r="A1979" s="372" t="s">
        <v>935</v>
      </c>
      <c r="B1979" s="235" t="s">
        <v>936</v>
      </c>
      <c r="C1979" s="379" t="s">
        <v>221</v>
      </c>
      <c r="D1979" s="420">
        <v>100</v>
      </c>
      <c r="E1979" s="856"/>
      <c r="F1979" s="419" t="str">
        <f t="shared" ref="F1979:F1982" si="20">IF((D1979*E1979)&gt;0,(D1979*E1979),"")</f>
        <v/>
      </c>
    </row>
    <row r="1980" spans="1:6" ht="14.4" customHeight="1" x14ac:dyDescent="0.3">
      <c r="A1980" s="372" t="s">
        <v>937</v>
      </c>
      <c r="B1980" s="235" t="s">
        <v>938</v>
      </c>
      <c r="C1980" s="379" t="s">
        <v>221</v>
      </c>
      <c r="D1980" s="420">
        <v>100</v>
      </c>
      <c r="E1980" s="856"/>
      <c r="F1980" s="419" t="str">
        <f t="shared" si="20"/>
        <v/>
      </c>
    </row>
    <row r="1981" spans="1:6" ht="14.4" customHeight="1" x14ac:dyDescent="0.3">
      <c r="A1981" s="372" t="s">
        <v>939</v>
      </c>
      <c r="B1981" s="235" t="s">
        <v>944</v>
      </c>
      <c r="C1981" s="379" t="s">
        <v>221</v>
      </c>
      <c r="D1981" s="420">
        <v>100</v>
      </c>
      <c r="E1981" s="856"/>
      <c r="F1981" s="419" t="str">
        <f t="shared" si="20"/>
        <v/>
      </c>
    </row>
    <row r="1982" spans="1:6" ht="14.4" customHeight="1" x14ac:dyDescent="0.3">
      <c r="A1982" s="372" t="s">
        <v>943</v>
      </c>
      <c r="B1982" s="235" t="s">
        <v>940</v>
      </c>
      <c r="C1982" s="379" t="s">
        <v>316</v>
      </c>
      <c r="D1982" s="420">
        <v>1000</v>
      </c>
      <c r="E1982" s="856"/>
      <c r="F1982" s="419" t="str">
        <f t="shared" si="20"/>
        <v/>
      </c>
    </row>
    <row r="1983" spans="1:6" ht="14.4" customHeight="1" x14ac:dyDescent="0.3">
      <c r="A1983" s="383"/>
      <c r="B1983" s="412"/>
      <c r="C1983" s="386"/>
      <c r="D1983" s="434"/>
      <c r="E1983" s="435"/>
      <c r="F1983" s="433"/>
    </row>
    <row r="1984" spans="1:6" ht="14.4" customHeight="1" x14ac:dyDescent="0.3">
      <c r="A1984" s="383"/>
      <c r="B1984" s="412"/>
      <c r="C1984" s="386"/>
      <c r="D1984" s="434"/>
      <c r="E1984" s="435"/>
      <c r="F1984" s="433"/>
    </row>
    <row r="1985" spans="1:6" ht="14.4" customHeight="1" x14ac:dyDescent="0.3">
      <c r="A1985" s="383"/>
      <c r="B1985" s="412"/>
      <c r="C1985" s="386"/>
      <c r="D1985" s="434"/>
      <c r="E1985" s="435"/>
      <c r="F1985" s="433"/>
    </row>
    <row r="1986" spans="1:6" ht="14.4" customHeight="1" x14ac:dyDescent="0.3">
      <c r="A1986" s="383"/>
      <c r="B1986" s="412"/>
      <c r="C1986" s="386"/>
      <c r="D1986" s="434"/>
      <c r="E1986" s="435"/>
      <c r="F1986" s="433"/>
    </row>
    <row r="1987" spans="1:6" ht="14.4" customHeight="1" x14ac:dyDescent="0.3">
      <c r="A1987" s="383"/>
      <c r="B1987" s="412"/>
      <c r="C1987" s="386"/>
      <c r="D1987" s="434"/>
      <c r="E1987" s="435"/>
      <c r="F1987" s="433"/>
    </row>
    <row r="1988" spans="1:6" ht="14.4" customHeight="1" x14ac:dyDescent="0.3">
      <c r="A1988" s="383"/>
      <c r="B1988" s="412"/>
      <c r="C1988" s="386"/>
      <c r="D1988" s="434"/>
      <c r="E1988" s="435"/>
      <c r="F1988" s="433"/>
    </row>
    <row r="1989" spans="1:6" ht="14.4" customHeight="1" x14ac:dyDescent="0.3">
      <c r="A1989" s="383"/>
      <c r="B1989" s="412"/>
      <c r="C1989" s="386"/>
      <c r="D1989" s="434"/>
      <c r="E1989" s="435"/>
      <c r="F1989" s="433"/>
    </row>
    <row r="1990" spans="1:6" ht="14.4" customHeight="1" x14ac:dyDescent="0.3">
      <c r="A1990" s="383"/>
      <c r="B1990" s="412"/>
      <c r="C1990" s="386"/>
      <c r="D1990" s="434"/>
      <c r="E1990" s="435"/>
      <c r="F1990" s="433"/>
    </row>
    <row r="1991" spans="1:6" ht="14.4" customHeight="1" x14ac:dyDescent="0.3">
      <c r="A1991" s="383"/>
      <c r="B1991" s="412"/>
      <c r="C1991" s="386"/>
      <c r="D1991" s="434"/>
      <c r="E1991" s="435"/>
      <c r="F1991" s="433"/>
    </row>
    <row r="1992" spans="1:6" ht="14.4" customHeight="1" x14ac:dyDescent="0.3">
      <c r="A1992" s="383"/>
      <c r="B1992" s="412"/>
      <c r="C1992" s="386"/>
      <c r="D1992" s="434"/>
      <c r="E1992" s="435"/>
      <c r="F1992" s="433"/>
    </row>
    <row r="1993" spans="1:6" ht="14.4" customHeight="1" x14ac:dyDescent="0.3">
      <c r="A1993" s="383"/>
      <c r="B1993" s="412"/>
      <c r="C1993" s="386"/>
      <c r="D1993" s="434"/>
      <c r="E1993" s="435"/>
      <c r="F1993" s="433"/>
    </row>
    <row r="1994" spans="1:6" ht="14.4" customHeight="1" x14ac:dyDescent="0.3">
      <c r="A1994" s="383"/>
      <c r="B1994" s="412"/>
      <c r="C1994" s="386"/>
      <c r="D1994" s="434"/>
      <c r="E1994" s="435"/>
      <c r="F1994" s="433"/>
    </row>
    <row r="1995" spans="1:6" ht="14.4" customHeight="1" x14ac:dyDescent="0.3">
      <c r="A1995" s="383"/>
      <c r="B1995" s="412"/>
      <c r="C1995" s="386"/>
      <c r="D1995" s="434"/>
      <c r="E1995" s="435"/>
      <c r="F1995" s="433"/>
    </row>
    <row r="1996" spans="1:6" ht="14.4" customHeight="1" x14ac:dyDescent="0.3">
      <c r="A1996" s="383"/>
      <c r="B1996" s="412"/>
      <c r="C1996" s="386"/>
      <c r="D1996" s="434"/>
      <c r="E1996" s="435"/>
      <c r="F1996" s="433"/>
    </row>
    <row r="1997" spans="1:6" ht="14.4" customHeight="1" x14ac:dyDescent="0.3">
      <c r="A1997" s="383"/>
      <c r="B1997" s="412"/>
      <c r="C1997" s="386"/>
      <c r="D1997" s="434"/>
      <c r="E1997" s="435"/>
      <c r="F1997" s="433"/>
    </row>
    <row r="1998" spans="1:6" ht="14.4" customHeight="1" x14ac:dyDescent="0.3">
      <c r="A1998" s="383"/>
      <c r="B1998" s="412"/>
      <c r="C1998" s="386"/>
      <c r="D1998" s="434"/>
      <c r="E1998" s="435"/>
      <c r="F1998" s="433"/>
    </row>
    <row r="1999" spans="1:6" ht="14.4" customHeight="1" x14ac:dyDescent="0.3">
      <c r="A1999" s="383"/>
      <c r="B1999" s="412"/>
      <c r="C1999" s="386"/>
      <c r="D1999" s="434"/>
      <c r="E1999" s="435"/>
      <c r="F1999" s="433"/>
    </row>
    <row r="2000" spans="1:6" ht="14.4" customHeight="1" x14ac:dyDescent="0.3">
      <c r="A2000" s="383"/>
      <c r="B2000" s="412"/>
      <c r="C2000" s="386"/>
      <c r="D2000" s="434"/>
      <c r="E2000" s="435"/>
      <c r="F2000" s="433"/>
    </row>
    <row r="2001" spans="1:6" ht="14.4" customHeight="1" x14ac:dyDescent="0.3">
      <c r="A2001" s="383"/>
      <c r="B2001" s="412"/>
      <c r="C2001" s="386"/>
      <c r="D2001" s="434"/>
      <c r="E2001" s="435"/>
      <c r="F2001" s="433"/>
    </row>
    <row r="2002" spans="1:6" ht="14.4" customHeight="1" x14ac:dyDescent="0.3">
      <c r="A2002" s="383"/>
      <c r="B2002" s="412"/>
      <c r="C2002" s="386"/>
      <c r="D2002" s="434"/>
      <c r="E2002" s="435"/>
      <c r="F2002" s="433"/>
    </row>
    <row r="2003" spans="1:6" ht="14.4" customHeight="1" x14ac:dyDescent="0.3">
      <c r="A2003" s="383"/>
      <c r="B2003" s="412"/>
      <c r="C2003" s="386"/>
      <c r="D2003" s="434"/>
      <c r="E2003" s="435"/>
      <c r="F2003" s="433"/>
    </row>
    <row r="2004" spans="1:6" ht="14.4" customHeight="1" x14ac:dyDescent="0.3">
      <c r="A2004" s="383"/>
      <c r="B2004" s="412"/>
      <c r="C2004" s="386"/>
      <c r="D2004" s="434"/>
      <c r="E2004" s="435"/>
      <c r="F2004" s="433"/>
    </row>
    <row r="2005" spans="1:6" ht="14.4" customHeight="1" x14ac:dyDescent="0.3">
      <c r="A2005" s="383"/>
      <c r="B2005" s="412"/>
      <c r="C2005" s="386"/>
      <c r="D2005" s="434"/>
      <c r="E2005" s="435"/>
      <c r="F2005" s="433"/>
    </row>
    <row r="2006" spans="1:6" ht="14.4" customHeight="1" x14ac:dyDescent="0.3">
      <c r="A2006" s="383"/>
      <c r="B2006" s="412"/>
      <c r="C2006" s="386"/>
      <c r="D2006" s="434"/>
      <c r="E2006" s="435"/>
      <c r="F2006" s="433"/>
    </row>
    <row r="2007" spans="1:6" ht="14.4" customHeight="1" x14ac:dyDescent="0.3">
      <c r="A2007" s="383"/>
      <c r="B2007" s="412"/>
      <c r="C2007" s="386"/>
      <c r="D2007" s="434"/>
      <c r="E2007" s="435"/>
      <c r="F2007" s="433"/>
    </row>
    <row r="2008" spans="1:6" ht="14.4" customHeight="1" x14ac:dyDescent="0.3">
      <c r="A2008" s="383"/>
      <c r="B2008" s="412"/>
      <c r="C2008" s="386"/>
      <c r="D2008" s="434"/>
      <c r="E2008" s="435"/>
      <c r="F2008" s="433"/>
    </row>
    <row r="2009" spans="1:6" ht="14.4" customHeight="1" x14ac:dyDescent="0.3">
      <c r="A2009" s="383"/>
      <c r="B2009" s="412"/>
      <c r="C2009" s="386"/>
      <c r="D2009" s="434"/>
      <c r="E2009" s="435"/>
      <c r="F2009" s="433"/>
    </row>
    <row r="2010" spans="1:6" ht="14.4" customHeight="1" x14ac:dyDescent="0.3">
      <c r="A2010" s="383"/>
      <c r="B2010" s="412"/>
      <c r="C2010" s="386"/>
      <c r="D2010" s="434"/>
      <c r="E2010" s="435"/>
      <c r="F2010" s="433"/>
    </row>
    <row r="2011" spans="1:6" ht="14.4" customHeight="1" x14ac:dyDescent="0.3">
      <c r="A2011" s="383"/>
      <c r="B2011" s="412"/>
      <c r="C2011" s="386"/>
      <c r="D2011" s="434"/>
      <c r="E2011" s="435"/>
      <c r="F2011" s="433"/>
    </row>
    <row r="2012" spans="1:6" ht="14.4" customHeight="1" x14ac:dyDescent="0.3">
      <c r="A2012" s="383"/>
      <c r="B2012" s="412"/>
      <c r="C2012" s="386"/>
      <c r="D2012" s="434"/>
      <c r="E2012" s="435"/>
      <c r="F2012" s="433"/>
    </row>
    <row r="2013" spans="1:6" ht="14.4" customHeight="1" x14ac:dyDescent="0.3">
      <c r="A2013" s="383"/>
      <c r="B2013" s="412"/>
      <c r="C2013" s="386"/>
      <c r="D2013" s="434"/>
      <c r="E2013" s="435"/>
      <c r="F2013" s="433"/>
    </row>
    <row r="2014" spans="1:6" ht="14.4" customHeight="1" x14ac:dyDescent="0.3">
      <c r="A2014" s="383"/>
      <c r="B2014" s="412"/>
      <c r="C2014" s="386"/>
      <c r="D2014" s="434"/>
      <c r="E2014" s="435"/>
      <c r="F2014" s="433"/>
    </row>
    <row r="2015" spans="1:6" ht="14.4" customHeight="1" x14ac:dyDescent="0.3">
      <c r="A2015" s="383"/>
      <c r="B2015" s="412"/>
      <c r="C2015" s="386"/>
      <c r="D2015" s="434"/>
      <c r="E2015" s="435"/>
      <c r="F2015" s="433"/>
    </row>
    <row r="2016" spans="1:6" ht="14.4" customHeight="1" x14ac:dyDescent="0.3">
      <c r="A2016" s="383"/>
      <c r="B2016" s="412"/>
      <c r="C2016" s="386"/>
      <c r="D2016" s="434"/>
      <c r="E2016" s="435"/>
      <c r="F2016" s="433"/>
    </row>
    <row r="2017" spans="1:6" ht="14.4" customHeight="1" x14ac:dyDescent="0.3">
      <c r="A2017" s="383"/>
      <c r="B2017" s="412"/>
      <c r="C2017" s="386"/>
      <c r="D2017" s="434"/>
      <c r="E2017" s="435"/>
      <c r="F2017" s="433"/>
    </row>
    <row r="2018" spans="1:6" ht="14.4" customHeight="1" x14ac:dyDescent="0.3">
      <c r="A2018" s="383"/>
      <c r="B2018" s="412"/>
      <c r="C2018" s="386"/>
      <c r="D2018" s="434"/>
      <c r="E2018" s="435"/>
      <c r="F2018" s="433"/>
    </row>
    <row r="2019" spans="1:6" ht="14.4" customHeight="1" x14ac:dyDescent="0.3">
      <c r="A2019" s="383"/>
      <c r="B2019" s="412"/>
      <c r="C2019" s="386"/>
      <c r="D2019" s="434"/>
      <c r="E2019" s="435"/>
      <c r="F2019" s="433"/>
    </row>
    <row r="2020" spans="1:6" ht="14.4" customHeight="1" x14ac:dyDescent="0.3">
      <c r="A2020" s="383"/>
      <c r="B2020" s="412"/>
      <c r="C2020" s="386"/>
      <c r="D2020" s="434"/>
      <c r="E2020" s="435"/>
      <c r="F2020" s="433"/>
    </row>
    <row r="2021" spans="1:6" ht="14.4" customHeight="1" x14ac:dyDescent="0.3">
      <c r="A2021" s="383"/>
      <c r="B2021" s="412"/>
      <c r="C2021" s="386"/>
      <c r="D2021" s="434"/>
      <c r="E2021" s="435"/>
      <c r="F2021" s="433"/>
    </row>
    <row r="2022" spans="1:6" ht="14.4" customHeight="1" x14ac:dyDescent="0.3">
      <c r="A2022" s="383"/>
      <c r="B2022" s="412"/>
      <c r="C2022" s="386"/>
      <c r="D2022" s="434"/>
      <c r="E2022" s="435"/>
      <c r="F2022" s="433"/>
    </row>
    <row r="2023" spans="1:6" ht="14.4" customHeight="1" x14ac:dyDescent="0.3">
      <c r="A2023" s="383"/>
      <c r="B2023" s="412"/>
      <c r="C2023" s="386"/>
      <c r="D2023" s="434"/>
      <c r="E2023" s="435"/>
      <c r="F2023" s="433"/>
    </row>
    <row r="2024" spans="1:6" ht="14.4" customHeight="1" x14ac:dyDescent="0.3">
      <c r="A2024" s="383"/>
      <c r="B2024" s="412"/>
      <c r="C2024" s="386"/>
      <c r="D2024" s="434"/>
      <c r="E2024" s="435"/>
      <c r="F2024" s="433"/>
    </row>
    <row r="2025" spans="1:6" ht="14.4" customHeight="1" x14ac:dyDescent="0.3">
      <c r="A2025" s="383"/>
      <c r="B2025" s="412"/>
      <c r="C2025" s="386"/>
      <c r="D2025" s="434"/>
      <c r="E2025" s="435"/>
      <c r="F2025" s="433"/>
    </row>
    <row r="2026" spans="1:6" ht="14.4" customHeight="1" x14ac:dyDescent="0.3">
      <c r="A2026" s="383"/>
      <c r="B2026" s="412"/>
      <c r="C2026" s="386"/>
      <c r="D2026" s="434"/>
      <c r="E2026" s="435"/>
      <c r="F2026" s="433"/>
    </row>
    <row r="2027" spans="1:6" ht="14.4" customHeight="1" x14ac:dyDescent="0.3">
      <c r="A2027" s="383"/>
      <c r="B2027" s="412"/>
      <c r="C2027" s="386"/>
      <c r="D2027" s="434"/>
      <c r="E2027" s="435"/>
      <c r="F2027" s="433"/>
    </row>
    <row r="2028" spans="1:6" ht="14.4" customHeight="1" x14ac:dyDescent="0.3">
      <c r="A2028" s="383"/>
      <c r="B2028" s="412"/>
      <c r="C2028" s="386"/>
      <c r="D2028" s="434"/>
      <c r="E2028" s="435"/>
      <c r="F2028" s="433"/>
    </row>
    <row r="2029" spans="1:6" ht="14.4" customHeight="1" x14ac:dyDescent="0.3">
      <c r="A2029" s="383"/>
      <c r="B2029" s="412"/>
      <c r="C2029" s="386"/>
      <c r="D2029" s="434"/>
      <c r="E2029" s="435"/>
      <c r="F2029" s="433"/>
    </row>
    <row r="2030" spans="1:6" ht="14.4" customHeight="1" x14ac:dyDescent="0.3">
      <c r="A2030" s="383"/>
      <c r="B2030" s="412"/>
      <c r="C2030" s="386"/>
      <c r="D2030" s="434"/>
      <c r="E2030" s="435"/>
      <c r="F2030" s="433"/>
    </row>
    <row r="2031" spans="1:6" ht="14.4" customHeight="1" x14ac:dyDescent="0.3">
      <c r="A2031" s="383"/>
      <c r="B2031" s="412"/>
      <c r="C2031" s="386"/>
      <c r="D2031" s="434"/>
      <c r="E2031" s="435"/>
      <c r="F2031" s="433"/>
    </row>
    <row r="2032" spans="1:6" ht="14.4" customHeight="1" x14ac:dyDescent="0.3">
      <c r="A2032" s="383"/>
      <c r="B2032" s="412"/>
      <c r="C2032" s="386"/>
      <c r="D2032" s="434"/>
      <c r="E2032" s="435"/>
      <c r="F2032" s="433"/>
    </row>
    <row r="2033" spans="1:6" ht="14.4" customHeight="1" x14ac:dyDescent="0.3">
      <c r="A2033" s="383"/>
      <c r="B2033" s="412"/>
      <c r="C2033" s="386"/>
      <c r="D2033" s="434"/>
      <c r="E2033" s="435"/>
      <c r="F2033" s="433"/>
    </row>
    <row r="2034" spans="1:6" ht="14.4" customHeight="1" x14ac:dyDescent="0.3">
      <c r="A2034" s="383"/>
      <c r="B2034" s="412"/>
      <c r="C2034" s="386"/>
      <c r="D2034" s="434"/>
      <c r="E2034" s="435"/>
      <c r="F2034" s="433"/>
    </row>
    <row r="2035" spans="1:6" ht="14.4" customHeight="1" x14ac:dyDescent="0.3">
      <c r="A2035" s="383"/>
      <c r="B2035" s="412"/>
      <c r="C2035" s="386"/>
      <c r="D2035" s="434"/>
      <c r="E2035" s="435"/>
      <c r="F2035" s="433"/>
    </row>
    <row r="2036" spans="1:6" ht="14.4" customHeight="1" x14ac:dyDescent="0.3">
      <c r="A2036" s="383"/>
      <c r="B2036" s="412"/>
      <c r="C2036" s="386"/>
      <c r="D2036" s="434"/>
      <c r="E2036" s="435"/>
      <c r="F2036" s="433"/>
    </row>
    <row r="2037" spans="1:6" ht="14.4" customHeight="1" x14ac:dyDescent="0.3">
      <c r="A2037" s="383"/>
      <c r="B2037" s="412"/>
      <c r="C2037" s="386"/>
      <c r="D2037" s="434"/>
      <c r="E2037" s="435"/>
      <c r="F2037" s="433"/>
    </row>
    <row r="2038" spans="1:6" ht="14.4" customHeight="1" x14ac:dyDescent="0.3">
      <c r="A2038" s="383"/>
      <c r="B2038" s="412"/>
      <c r="C2038" s="386"/>
      <c r="D2038" s="434"/>
      <c r="E2038" s="435"/>
      <c r="F2038" s="433"/>
    </row>
    <row r="2039" spans="1:6" ht="14.4" customHeight="1" x14ac:dyDescent="0.3">
      <c r="A2039" s="383"/>
      <c r="B2039" s="412"/>
      <c r="C2039" s="386"/>
      <c r="D2039" s="434"/>
      <c r="E2039" s="435"/>
      <c r="F2039" s="433"/>
    </row>
    <row r="2040" spans="1:6" ht="14.4" customHeight="1" x14ac:dyDescent="0.3">
      <c r="A2040" s="383"/>
      <c r="B2040" s="412"/>
      <c r="C2040" s="386"/>
      <c r="D2040" s="434"/>
      <c r="E2040" s="435"/>
      <c r="F2040" s="433"/>
    </row>
    <row r="2041" spans="1:6" ht="14.4" customHeight="1" x14ac:dyDescent="0.3">
      <c r="A2041" s="383"/>
      <c r="B2041" s="412"/>
      <c r="C2041" s="386"/>
      <c r="D2041" s="434"/>
      <c r="E2041" s="435"/>
      <c r="F2041" s="433"/>
    </row>
    <row r="2042" spans="1:6" ht="14.4" customHeight="1" x14ac:dyDescent="0.3">
      <c r="A2042" s="383"/>
      <c r="B2042" s="412"/>
      <c r="C2042" s="386"/>
      <c r="D2042" s="434"/>
      <c r="E2042" s="435"/>
      <c r="F2042" s="433"/>
    </row>
    <row r="2043" spans="1:6" ht="14.4" customHeight="1" x14ac:dyDescent="0.3">
      <c r="A2043" s="383"/>
      <c r="B2043" s="412"/>
      <c r="C2043" s="386"/>
      <c r="D2043" s="434"/>
      <c r="E2043" s="435"/>
      <c r="F2043" s="433"/>
    </row>
    <row r="2044" spans="1:6" ht="14.4" customHeight="1" x14ac:dyDescent="0.3">
      <c r="A2044" s="383"/>
      <c r="B2044" s="412"/>
      <c r="C2044" s="386"/>
      <c r="D2044" s="434"/>
      <c r="E2044" s="435"/>
      <c r="F2044" s="433"/>
    </row>
    <row r="2045" spans="1:6" ht="14.4" customHeight="1" x14ac:dyDescent="0.3">
      <c r="A2045" s="383"/>
      <c r="B2045" s="412"/>
      <c r="C2045" s="386"/>
      <c r="D2045" s="434"/>
      <c r="E2045" s="435"/>
      <c r="F2045" s="433"/>
    </row>
    <row r="2046" spans="1:6" ht="14.4" customHeight="1" x14ac:dyDescent="0.3">
      <c r="A2046" s="383"/>
      <c r="B2046" s="412"/>
      <c r="C2046" s="386"/>
      <c r="D2046" s="434"/>
      <c r="E2046" s="435"/>
      <c r="F2046" s="433"/>
    </row>
    <row r="2047" spans="1:6" ht="14.4" customHeight="1" x14ac:dyDescent="0.3">
      <c r="A2047" s="383"/>
      <c r="B2047" s="412"/>
      <c r="C2047" s="386"/>
      <c r="D2047" s="434"/>
      <c r="E2047" s="435"/>
      <c r="F2047" s="433"/>
    </row>
    <row r="2048" spans="1:6" ht="14.4" customHeight="1" x14ac:dyDescent="0.3">
      <c r="A2048" s="383"/>
      <c r="B2048" s="412"/>
      <c r="C2048" s="386"/>
      <c r="D2048" s="434"/>
      <c r="E2048" s="435"/>
      <c r="F2048" s="433"/>
    </row>
    <row r="2049" spans="1:6" ht="14.4" customHeight="1" x14ac:dyDescent="0.3">
      <c r="A2049" s="383"/>
      <c r="B2049" s="412"/>
      <c r="C2049" s="386"/>
      <c r="D2049" s="434"/>
      <c r="E2049" s="435"/>
      <c r="F2049" s="433"/>
    </row>
    <row r="2050" spans="1:6" ht="14.4" customHeight="1" x14ac:dyDescent="0.3">
      <c r="A2050" s="383"/>
      <c r="B2050" s="412"/>
      <c r="C2050" s="386"/>
      <c r="D2050" s="434"/>
      <c r="E2050" s="435"/>
      <c r="F2050" s="433"/>
    </row>
    <row r="2051" spans="1:6" ht="14.4" customHeight="1" x14ac:dyDescent="0.3">
      <c r="A2051" s="383"/>
      <c r="B2051" s="412"/>
      <c r="C2051" s="386"/>
      <c r="D2051" s="434"/>
      <c r="E2051" s="435"/>
      <c r="F2051" s="433"/>
    </row>
    <row r="2052" spans="1:6" ht="14.4" customHeight="1" x14ac:dyDescent="0.3">
      <c r="A2052" s="383"/>
      <c r="B2052" s="412"/>
      <c r="C2052" s="386"/>
      <c r="D2052" s="434"/>
      <c r="E2052" s="435"/>
      <c r="F2052" s="433"/>
    </row>
    <row r="2053" spans="1:6" ht="14.4" customHeight="1" x14ac:dyDescent="0.3">
      <c r="A2053" s="383"/>
      <c r="B2053" s="412"/>
      <c r="C2053" s="386"/>
      <c r="D2053" s="434"/>
      <c r="E2053" s="435"/>
      <c r="F2053" s="433"/>
    </row>
    <row r="2054" spans="1:6" ht="14.4" customHeight="1" x14ac:dyDescent="0.3">
      <c r="A2054" s="383"/>
      <c r="B2054" s="412"/>
      <c r="C2054" s="386"/>
      <c r="D2054" s="434"/>
      <c r="E2054" s="435"/>
      <c r="F2054" s="433"/>
    </row>
    <row r="2055" spans="1:6" ht="14.4" customHeight="1" x14ac:dyDescent="0.3">
      <c r="A2055" s="383"/>
      <c r="B2055" s="412"/>
      <c r="C2055" s="386"/>
      <c r="D2055" s="434"/>
      <c r="E2055" s="435"/>
      <c r="F2055" s="433"/>
    </row>
    <row r="2056" spans="1:6" ht="14.4" customHeight="1" x14ac:dyDescent="0.3">
      <c r="A2056" s="383"/>
      <c r="B2056" s="412"/>
      <c r="C2056" s="386"/>
      <c r="D2056" s="434"/>
      <c r="E2056" s="435"/>
      <c r="F2056" s="433"/>
    </row>
    <row r="2057" spans="1:6" ht="14.4" customHeight="1" x14ac:dyDescent="0.3">
      <c r="A2057" s="383"/>
      <c r="B2057" s="412"/>
      <c r="C2057" s="386"/>
      <c r="D2057" s="434"/>
      <c r="E2057" s="435"/>
      <c r="F2057" s="433"/>
    </row>
    <row r="2058" spans="1:6" ht="14.4" customHeight="1" x14ac:dyDescent="0.3">
      <c r="A2058" s="383"/>
      <c r="B2058" s="412"/>
      <c r="C2058" s="386"/>
      <c r="D2058" s="434"/>
      <c r="E2058" s="435"/>
      <c r="F2058" s="433"/>
    </row>
    <row r="2059" spans="1:6" ht="14.4" customHeight="1" x14ac:dyDescent="0.3">
      <c r="A2059" s="383"/>
      <c r="B2059" s="412"/>
      <c r="C2059" s="386"/>
      <c r="D2059" s="434"/>
      <c r="E2059" s="435"/>
      <c r="F2059" s="433"/>
    </row>
    <row r="2060" spans="1:6" ht="14.4" customHeight="1" x14ac:dyDescent="0.3">
      <c r="A2060" s="383"/>
      <c r="B2060" s="412"/>
      <c r="C2060" s="386"/>
      <c r="D2060" s="434"/>
      <c r="E2060" s="435"/>
      <c r="F2060" s="433"/>
    </row>
    <row r="2061" spans="1:6" ht="14.4" customHeight="1" x14ac:dyDescent="0.3">
      <c r="A2061" s="383"/>
      <c r="B2061" s="412"/>
      <c r="C2061" s="386"/>
      <c r="D2061" s="434"/>
      <c r="E2061" s="435"/>
      <c r="F2061" s="433"/>
    </row>
    <row r="2062" spans="1:6" ht="14.4" customHeight="1" x14ac:dyDescent="0.3">
      <c r="A2062" s="383"/>
      <c r="B2062" s="412"/>
      <c r="C2062" s="386"/>
      <c r="D2062" s="434"/>
      <c r="E2062" s="435"/>
      <c r="F2062" s="433"/>
    </row>
    <row r="2063" spans="1:6" ht="14.4" customHeight="1" x14ac:dyDescent="0.3">
      <c r="A2063" s="383"/>
      <c r="B2063" s="412"/>
      <c r="C2063" s="386"/>
      <c r="D2063" s="434"/>
      <c r="E2063" s="435"/>
      <c r="F2063" s="433"/>
    </row>
    <row r="2064" spans="1:6" ht="14.4" customHeight="1" x14ac:dyDescent="0.3">
      <c r="A2064" s="383"/>
      <c r="B2064" s="412"/>
      <c r="C2064" s="386"/>
      <c r="D2064" s="434"/>
      <c r="E2064" s="435"/>
      <c r="F2064" s="433"/>
    </row>
    <row r="2065" spans="1:6" ht="14.4" customHeight="1" x14ac:dyDescent="0.3">
      <c r="A2065" s="383"/>
      <c r="B2065" s="412"/>
      <c r="C2065" s="386"/>
      <c r="D2065" s="434"/>
      <c r="E2065" s="435"/>
      <c r="F2065" s="433"/>
    </row>
    <row r="2066" spans="1:6" ht="14.4" customHeight="1" x14ac:dyDescent="0.3">
      <c r="A2066" s="383"/>
      <c r="B2066" s="412"/>
      <c r="C2066" s="386"/>
      <c r="D2066" s="434"/>
      <c r="E2066" s="435"/>
      <c r="F2066" s="433"/>
    </row>
    <row r="2067" spans="1:6" ht="14.4" customHeight="1" x14ac:dyDescent="0.3">
      <c r="A2067" s="383"/>
      <c r="B2067" s="412"/>
      <c r="C2067" s="386"/>
      <c r="D2067" s="434"/>
      <c r="E2067" s="435"/>
      <c r="F2067" s="433"/>
    </row>
    <row r="2068" spans="1:6" ht="14.4" customHeight="1" x14ac:dyDescent="0.3">
      <c r="A2068" s="383"/>
      <c r="B2068" s="412"/>
      <c r="C2068" s="386"/>
      <c r="D2068" s="434"/>
      <c r="E2068" s="435"/>
      <c r="F2068" s="433"/>
    </row>
    <row r="2069" spans="1:6" ht="14.4" customHeight="1" x14ac:dyDescent="0.3">
      <c r="A2069" s="383"/>
      <c r="B2069" s="412"/>
      <c r="C2069" s="386"/>
      <c r="D2069" s="434"/>
      <c r="E2069" s="435"/>
      <c r="F2069" s="433"/>
    </row>
    <row r="2070" spans="1:6" ht="14.4" customHeight="1" x14ac:dyDescent="0.3">
      <c r="A2070" s="383"/>
      <c r="B2070" s="412"/>
      <c r="C2070" s="386"/>
      <c r="D2070" s="434"/>
      <c r="E2070" s="435"/>
      <c r="F2070" s="433"/>
    </row>
    <row r="2071" spans="1:6" ht="14.4" customHeight="1" x14ac:dyDescent="0.3">
      <c r="A2071" s="383"/>
      <c r="B2071" s="412"/>
      <c r="C2071" s="386"/>
      <c r="D2071" s="434"/>
      <c r="E2071" s="435"/>
      <c r="F2071" s="433"/>
    </row>
    <row r="2072" spans="1:6" ht="14.4" customHeight="1" x14ac:dyDescent="0.3">
      <c r="A2072" s="383"/>
      <c r="B2072" s="412"/>
      <c r="C2072" s="386"/>
      <c r="D2072" s="434"/>
      <c r="E2072" s="435"/>
      <c r="F2072" s="433"/>
    </row>
    <row r="2073" spans="1:6" ht="14.4" customHeight="1" x14ac:dyDescent="0.3">
      <c r="A2073" s="383"/>
      <c r="B2073" s="412"/>
      <c r="C2073" s="386"/>
      <c r="D2073" s="434"/>
      <c r="E2073" s="435"/>
      <c r="F2073" s="433"/>
    </row>
    <row r="2074" spans="1:6" ht="14.4" customHeight="1" x14ac:dyDescent="0.3">
      <c r="A2074" s="383"/>
      <c r="B2074" s="412"/>
      <c r="C2074" s="386"/>
      <c r="D2074" s="434"/>
      <c r="E2074" s="435"/>
      <c r="F2074" s="433"/>
    </row>
    <row r="2075" spans="1:6" ht="14.4" customHeight="1" x14ac:dyDescent="0.3">
      <c r="A2075" s="383"/>
      <c r="B2075" s="412"/>
      <c r="C2075" s="386"/>
      <c r="D2075" s="434"/>
      <c r="E2075" s="435"/>
      <c r="F2075" s="433"/>
    </row>
    <row r="2076" spans="1:6" ht="14.4" customHeight="1" x14ac:dyDescent="0.3">
      <c r="A2076" s="383"/>
      <c r="B2076" s="412"/>
      <c r="C2076" s="386"/>
      <c r="D2076" s="434"/>
      <c r="E2076" s="435"/>
      <c r="F2076" s="433"/>
    </row>
    <row r="2077" spans="1:6" ht="14.4" customHeight="1" x14ac:dyDescent="0.3">
      <c r="A2077" s="383"/>
      <c r="B2077" s="412"/>
      <c r="C2077" s="386"/>
      <c r="D2077" s="434"/>
      <c r="E2077" s="435"/>
      <c r="F2077" s="433"/>
    </row>
    <row r="2078" spans="1:6" ht="14.4" customHeight="1" x14ac:dyDescent="0.3">
      <c r="A2078" s="383"/>
      <c r="B2078" s="412"/>
      <c r="C2078" s="386"/>
      <c r="D2078" s="434"/>
      <c r="E2078" s="435"/>
      <c r="F2078" s="433"/>
    </row>
    <row r="2079" spans="1:6" ht="14.4" customHeight="1" x14ac:dyDescent="0.3">
      <c r="A2079" s="383"/>
      <c r="B2079" s="412"/>
      <c r="C2079" s="386"/>
      <c r="D2079" s="434"/>
      <c r="E2079" s="435"/>
      <c r="F2079" s="433"/>
    </row>
    <row r="2080" spans="1:6" ht="14.4" customHeight="1" x14ac:dyDescent="0.3">
      <c r="A2080" s="383"/>
      <c r="B2080" s="412"/>
      <c r="C2080" s="386"/>
      <c r="D2080" s="434"/>
      <c r="E2080" s="435"/>
      <c r="F2080" s="433"/>
    </row>
    <row r="2081" spans="1:6" ht="14.4" customHeight="1" x14ac:dyDescent="0.3">
      <c r="A2081" s="383"/>
      <c r="B2081" s="412"/>
      <c r="C2081" s="386"/>
      <c r="D2081" s="434"/>
      <c r="E2081" s="435"/>
      <c r="F2081" s="433"/>
    </row>
    <row r="2082" spans="1:6" ht="14.4" customHeight="1" thickBot="1" x14ac:dyDescent="0.35">
      <c r="A2082" s="383"/>
      <c r="B2082" s="412"/>
      <c r="C2082" s="386"/>
      <c r="D2082" s="434"/>
      <c r="E2082" s="435"/>
      <c r="F2082" s="433"/>
    </row>
    <row r="2083" spans="1:6" ht="25.05" customHeight="1" thickBot="1" x14ac:dyDescent="0.35">
      <c r="A2083" s="448" t="s">
        <v>4070</v>
      </c>
      <c r="B2083" s="511" t="s">
        <v>4116</v>
      </c>
      <c r="C2083" s="489"/>
      <c r="D2083" s="518"/>
      <c r="E2083" s="494"/>
      <c r="F2083" s="495">
        <f>SUM(F1978:F2002)</f>
        <v>0</v>
      </c>
    </row>
    <row r="2084" spans="1:6" ht="15" customHeight="1" x14ac:dyDescent="0.3">
      <c r="A2084" s="756" t="str">
        <f>A768</f>
        <v>CONTRACT SANRAL: NRA 2024/1323</v>
      </c>
      <c r="B2084" s="757"/>
      <c r="C2084" s="462"/>
      <c r="D2084" s="462"/>
      <c r="E2084" s="467"/>
      <c r="F2084" s="473"/>
    </row>
    <row r="2085" spans="1:6" ht="15" customHeight="1" thickBot="1" x14ac:dyDescent="0.35">
      <c r="A2085" s="754" t="str">
        <f>A769</f>
        <v>PANEL FOR ROUTINE ROAD MAINTENANCE WORKS ACROSS SOUTH AFRICA (WESTERN CAPE PROVINCE)</v>
      </c>
      <c r="B2085" s="755"/>
      <c r="C2085" s="463"/>
      <c r="D2085" s="463"/>
      <c r="E2085" s="468"/>
      <c r="F2085" s="474"/>
    </row>
    <row r="2086" spans="1:6" ht="25.05" customHeight="1" thickBot="1" x14ac:dyDescent="0.35">
      <c r="A2086" s="565" t="s">
        <v>4111</v>
      </c>
      <c r="B2086" s="451" t="s">
        <v>4035</v>
      </c>
      <c r="C2086" s="451" t="s">
        <v>4112</v>
      </c>
      <c r="D2086" s="451" t="s">
        <v>4113</v>
      </c>
      <c r="E2086" s="451" t="s">
        <v>4114</v>
      </c>
      <c r="F2086" s="487" t="s">
        <v>4036</v>
      </c>
    </row>
    <row r="2087" spans="1:6" s="444" customFormat="1" ht="25.05" customHeight="1" x14ac:dyDescent="0.3">
      <c r="A2087" s="758" t="s">
        <v>945</v>
      </c>
      <c r="B2087" s="759"/>
      <c r="C2087" s="759"/>
      <c r="D2087" s="759"/>
      <c r="E2087" s="759"/>
      <c r="F2087" s="760"/>
    </row>
    <row r="2088" spans="1:6" ht="14.4" customHeight="1" x14ac:dyDescent="0.3">
      <c r="A2088" s="374" t="s">
        <v>946</v>
      </c>
      <c r="B2088" s="345" t="s">
        <v>947</v>
      </c>
      <c r="C2088" s="375"/>
      <c r="D2088" s="501"/>
      <c r="E2088" s="502"/>
      <c r="F2088" s="503"/>
    </row>
    <row r="2089" spans="1:6" ht="14.4" customHeight="1" x14ac:dyDescent="0.3">
      <c r="A2089" s="372" t="s">
        <v>948</v>
      </c>
      <c r="B2089" s="201" t="s">
        <v>947</v>
      </c>
      <c r="C2089" s="379"/>
      <c r="D2089" s="420"/>
      <c r="E2089" s="418"/>
      <c r="F2089" s="419"/>
    </row>
    <row r="2090" spans="1:6" ht="14.4" customHeight="1" x14ac:dyDescent="0.3">
      <c r="A2090" s="372" t="s">
        <v>949</v>
      </c>
      <c r="B2090" s="201" t="s">
        <v>950</v>
      </c>
      <c r="C2090" s="379" t="s">
        <v>363</v>
      </c>
      <c r="D2090" s="420">
        <v>10000</v>
      </c>
      <c r="E2090" s="856"/>
      <c r="F2090" s="419" t="str">
        <f>IF((D2090*E2090)&gt;0,(D2090*E2090),"")</f>
        <v/>
      </c>
    </row>
    <row r="2091" spans="1:6" ht="14.4" customHeight="1" x14ac:dyDescent="0.3">
      <c r="A2091" s="372" t="s">
        <v>951</v>
      </c>
      <c r="B2091" s="201" t="s">
        <v>952</v>
      </c>
      <c r="C2091" s="379" t="s">
        <v>363</v>
      </c>
      <c r="D2091" s="420">
        <v>10000</v>
      </c>
      <c r="E2091" s="856"/>
      <c r="F2091" s="419" t="str">
        <f t="shared" ref="F2091:F2094" si="21">IF((D2091*E2091)&gt;0,(D2091*E2091),"")</f>
        <v/>
      </c>
    </row>
    <row r="2092" spans="1:6" ht="14.4" customHeight="1" x14ac:dyDescent="0.3">
      <c r="A2092" s="372" t="s">
        <v>953</v>
      </c>
      <c r="B2092" s="201" t="s">
        <v>954</v>
      </c>
      <c r="C2092" s="379" t="s">
        <v>955</v>
      </c>
      <c r="D2092" s="420">
        <v>10</v>
      </c>
      <c r="E2092" s="856"/>
      <c r="F2092" s="419" t="str">
        <f t="shared" si="21"/>
        <v/>
      </c>
    </row>
    <row r="2093" spans="1:6" ht="14.4" customHeight="1" x14ac:dyDescent="0.3">
      <c r="A2093" s="372" t="s">
        <v>956</v>
      </c>
      <c r="B2093" s="201" t="s">
        <v>3701</v>
      </c>
      <c r="C2093" s="379" t="s">
        <v>955</v>
      </c>
      <c r="D2093" s="420">
        <v>10</v>
      </c>
      <c r="E2093" s="856"/>
      <c r="F2093" s="419" t="str">
        <f t="shared" si="21"/>
        <v/>
      </c>
    </row>
    <row r="2094" spans="1:6" ht="14.4" customHeight="1" x14ac:dyDescent="0.3">
      <c r="A2094" s="372" t="s">
        <v>960</v>
      </c>
      <c r="B2094" s="235" t="s">
        <v>962</v>
      </c>
      <c r="C2094" s="379" t="s">
        <v>316</v>
      </c>
      <c r="D2094" s="420">
        <v>1000</v>
      </c>
      <c r="E2094" s="856"/>
      <c r="F2094" s="419" t="str">
        <f t="shared" si="21"/>
        <v/>
      </c>
    </row>
    <row r="2095" spans="1:6" ht="14.4" customHeight="1" x14ac:dyDescent="0.3">
      <c r="A2095" s="383"/>
      <c r="B2095" s="412"/>
      <c r="C2095" s="386"/>
      <c r="D2095" s="434"/>
      <c r="E2095" s="435"/>
      <c r="F2095" s="433"/>
    </row>
    <row r="2096" spans="1:6" ht="14.4" customHeight="1" x14ac:dyDescent="0.3">
      <c r="A2096" s="383"/>
      <c r="B2096" s="412"/>
      <c r="C2096" s="386"/>
      <c r="D2096" s="434"/>
      <c r="E2096" s="435"/>
      <c r="F2096" s="433"/>
    </row>
    <row r="2097" spans="1:6" ht="14.4" customHeight="1" x14ac:dyDescent="0.3">
      <c r="A2097" s="383"/>
      <c r="B2097" s="412"/>
      <c r="C2097" s="386"/>
      <c r="D2097" s="434"/>
      <c r="E2097" s="435"/>
      <c r="F2097" s="433"/>
    </row>
    <row r="2098" spans="1:6" ht="14.4" customHeight="1" x14ac:dyDescent="0.3">
      <c r="A2098" s="383"/>
      <c r="B2098" s="412"/>
      <c r="C2098" s="386"/>
      <c r="D2098" s="434"/>
      <c r="E2098" s="435"/>
      <c r="F2098" s="433"/>
    </row>
    <row r="2099" spans="1:6" ht="14.4" customHeight="1" x14ac:dyDescent="0.3">
      <c r="A2099" s="383"/>
      <c r="B2099" s="412"/>
      <c r="C2099" s="386"/>
      <c r="D2099" s="434"/>
      <c r="E2099" s="435"/>
      <c r="F2099" s="433"/>
    </row>
    <row r="2100" spans="1:6" ht="14.4" customHeight="1" x14ac:dyDescent="0.3">
      <c r="A2100" s="383"/>
      <c r="B2100" s="412"/>
      <c r="C2100" s="386"/>
      <c r="D2100" s="434"/>
      <c r="E2100" s="435"/>
      <c r="F2100" s="433"/>
    </row>
    <row r="2101" spans="1:6" ht="14.4" customHeight="1" x14ac:dyDescent="0.3">
      <c r="A2101" s="383"/>
      <c r="B2101" s="412"/>
      <c r="C2101" s="386"/>
      <c r="D2101" s="434"/>
      <c r="E2101" s="435"/>
      <c r="F2101" s="433"/>
    </row>
    <row r="2102" spans="1:6" ht="14.4" customHeight="1" x14ac:dyDescent="0.3">
      <c r="A2102" s="383"/>
      <c r="B2102" s="412"/>
      <c r="C2102" s="386"/>
      <c r="D2102" s="434"/>
      <c r="E2102" s="435"/>
      <c r="F2102" s="433"/>
    </row>
    <row r="2103" spans="1:6" ht="14.4" customHeight="1" x14ac:dyDescent="0.3">
      <c r="A2103" s="383"/>
      <c r="B2103" s="412"/>
      <c r="C2103" s="386"/>
      <c r="D2103" s="434"/>
      <c r="E2103" s="435"/>
      <c r="F2103" s="433"/>
    </row>
    <row r="2104" spans="1:6" ht="14.4" customHeight="1" x14ac:dyDescent="0.3">
      <c r="A2104" s="383"/>
      <c r="B2104" s="412"/>
      <c r="C2104" s="386"/>
      <c r="D2104" s="434"/>
      <c r="E2104" s="435"/>
      <c r="F2104" s="433"/>
    </row>
    <row r="2105" spans="1:6" ht="14.4" customHeight="1" x14ac:dyDescent="0.3">
      <c r="A2105" s="383"/>
      <c r="B2105" s="412"/>
      <c r="C2105" s="386"/>
      <c r="D2105" s="434"/>
      <c r="E2105" s="435"/>
      <c r="F2105" s="433"/>
    </row>
    <row r="2106" spans="1:6" ht="14.4" customHeight="1" x14ac:dyDescent="0.3">
      <c r="A2106" s="383"/>
      <c r="B2106" s="412"/>
      <c r="C2106" s="386"/>
      <c r="D2106" s="434"/>
      <c r="E2106" s="435"/>
      <c r="F2106" s="433"/>
    </row>
    <row r="2107" spans="1:6" ht="14.4" customHeight="1" x14ac:dyDescent="0.3">
      <c r="A2107" s="383"/>
      <c r="B2107" s="412"/>
      <c r="C2107" s="386"/>
      <c r="D2107" s="434"/>
      <c r="E2107" s="435"/>
      <c r="F2107" s="433"/>
    </row>
    <row r="2108" spans="1:6" ht="14.4" customHeight="1" x14ac:dyDescent="0.3">
      <c r="A2108" s="383"/>
      <c r="B2108" s="412"/>
      <c r="C2108" s="386"/>
      <c r="D2108" s="434"/>
      <c r="E2108" s="435"/>
      <c r="F2108" s="433"/>
    </row>
    <row r="2109" spans="1:6" ht="14.4" customHeight="1" x14ac:dyDescent="0.3">
      <c r="A2109" s="383"/>
      <c r="B2109" s="412"/>
      <c r="C2109" s="386"/>
      <c r="D2109" s="434"/>
      <c r="E2109" s="435"/>
      <c r="F2109" s="433"/>
    </row>
    <row r="2110" spans="1:6" ht="14.4" customHeight="1" x14ac:dyDescent="0.3">
      <c r="A2110" s="383"/>
      <c r="B2110" s="412"/>
      <c r="C2110" s="386"/>
      <c r="D2110" s="434"/>
      <c r="E2110" s="435"/>
      <c r="F2110" s="433"/>
    </row>
    <row r="2111" spans="1:6" ht="14.4" customHeight="1" x14ac:dyDescent="0.3">
      <c r="A2111" s="383"/>
      <c r="B2111" s="412"/>
      <c r="C2111" s="386"/>
      <c r="D2111" s="434"/>
      <c r="E2111" s="435"/>
      <c r="F2111" s="433"/>
    </row>
    <row r="2112" spans="1:6" ht="14.4" customHeight="1" x14ac:dyDescent="0.3">
      <c r="A2112" s="383"/>
      <c r="B2112" s="412"/>
      <c r="C2112" s="386"/>
      <c r="D2112" s="434"/>
      <c r="E2112" s="435"/>
      <c r="F2112" s="433"/>
    </row>
    <row r="2113" spans="1:6" ht="14.4" customHeight="1" x14ac:dyDescent="0.3">
      <c r="A2113" s="383"/>
      <c r="B2113" s="412"/>
      <c r="C2113" s="386"/>
      <c r="D2113" s="434"/>
      <c r="E2113" s="435"/>
      <c r="F2113" s="433"/>
    </row>
    <row r="2114" spans="1:6" ht="14.4" customHeight="1" x14ac:dyDescent="0.3">
      <c r="A2114" s="383"/>
      <c r="B2114" s="412"/>
      <c r="C2114" s="386"/>
      <c r="D2114" s="434"/>
      <c r="E2114" s="435"/>
      <c r="F2114" s="433"/>
    </row>
    <row r="2115" spans="1:6" ht="14.4" customHeight="1" x14ac:dyDescent="0.3">
      <c r="A2115" s="383"/>
      <c r="B2115" s="412"/>
      <c r="C2115" s="386"/>
      <c r="D2115" s="434"/>
      <c r="E2115" s="435"/>
      <c r="F2115" s="433"/>
    </row>
    <row r="2116" spans="1:6" ht="14.4" customHeight="1" x14ac:dyDescent="0.3">
      <c r="A2116" s="383"/>
      <c r="B2116" s="412"/>
      <c r="C2116" s="386"/>
      <c r="D2116" s="434"/>
      <c r="E2116" s="435"/>
      <c r="F2116" s="433"/>
    </row>
    <row r="2117" spans="1:6" ht="14.4" customHeight="1" x14ac:dyDescent="0.3">
      <c r="A2117" s="383"/>
      <c r="B2117" s="412"/>
      <c r="C2117" s="386"/>
      <c r="D2117" s="434"/>
      <c r="E2117" s="435"/>
      <c r="F2117" s="433"/>
    </row>
    <row r="2118" spans="1:6" ht="14.4" customHeight="1" x14ac:dyDescent="0.3">
      <c r="A2118" s="383"/>
      <c r="B2118" s="412"/>
      <c r="C2118" s="386"/>
      <c r="D2118" s="434"/>
      <c r="E2118" s="435"/>
      <c r="F2118" s="433"/>
    </row>
    <row r="2119" spans="1:6" ht="14.4" customHeight="1" x14ac:dyDescent="0.3">
      <c r="A2119" s="383"/>
      <c r="B2119" s="412"/>
      <c r="C2119" s="386"/>
      <c r="D2119" s="434"/>
      <c r="E2119" s="435"/>
      <c r="F2119" s="433"/>
    </row>
    <row r="2120" spans="1:6" ht="14.4" customHeight="1" x14ac:dyDescent="0.3">
      <c r="A2120" s="383"/>
      <c r="B2120" s="412"/>
      <c r="C2120" s="386"/>
      <c r="D2120" s="434"/>
      <c r="E2120" s="435"/>
      <c r="F2120" s="433"/>
    </row>
    <row r="2121" spans="1:6" ht="14.4" customHeight="1" x14ac:dyDescent="0.3">
      <c r="A2121" s="383"/>
      <c r="B2121" s="412"/>
      <c r="C2121" s="386"/>
      <c r="D2121" s="434"/>
      <c r="E2121" s="435"/>
      <c r="F2121" s="433"/>
    </row>
    <row r="2122" spans="1:6" ht="14.4" customHeight="1" x14ac:dyDescent="0.3">
      <c r="A2122" s="383"/>
      <c r="B2122" s="412"/>
      <c r="C2122" s="386"/>
      <c r="D2122" s="434"/>
      <c r="E2122" s="435"/>
      <c r="F2122" s="433"/>
    </row>
    <row r="2123" spans="1:6" ht="14.4" customHeight="1" x14ac:dyDescent="0.3">
      <c r="A2123" s="383"/>
      <c r="B2123" s="412"/>
      <c r="C2123" s="386"/>
      <c r="D2123" s="434"/>
      <c r="E2123" s="435"/>
      <c r="F2123" s="433"/>
    </row>
    <row r="2124" spans="1:6" ht="14.4" customHeight="1" x14ac:dyDescent="0.3">
      <c r="A2124" s="383"/>
      <c r="B2124" s="412"/>
      <c r="C2124" s="386"/>
      <c r="D2124" s="434"/>
      <c r="E2124" s="435"/>
      <c r="F2124" s="433"/>
    </row>
    <row r="2125" spans="1:6" ht="14.4" customHeight="1" x14ac:dyDescent="0.3">
      <c r="A2125" s="383"/>
      <c r="B2125" s="412"/>
      <c r="C2125" s="386"/>
      <c r="D2125" s="434"/>
      <c r="E2125" s="435"/>
      <c r="F2125" s="433"/>
    </row>
    <row r="2126" spans="1:6" ht="14.4" customHeight="1" x14ac:dyDescent="0.3">
      <c r="A2126" s="383"/>
      <c r="B2126" s="412"/>
      <c r="C2126" s="386"/>
      <c r="D2126" s="434"/>
      <c r="E2126" s="435"/>
      <c r="F2126" s="433"/>
    </row>
    <row r="2127" spans="1:6" ht="14.4" customHeight="1" x14ac:dyDescent="0.3">
      <c r="A2127" s="383"/>
      <c r="B2127" s="412"/>
      <c r="C2127" s="386"/>
      <c r="D2127" s="434"/>
      <c r="E2127" s="435"/>
      <c r="F2127" s="433"/>
    </row>
    <row r="2128" spans="1:6" ht="14.4" customHeight="1" x14ac:dyDescent="0.3">
      <c r="A2128" s="383"/>
      <c r="B2128" s="412"/>
      <c r="C2128" s="386"/>
      <c r="D2128" s="434"/>
      <c r="E2128" s="435"/>
      <c r="F2128" s="433"/>
    </row>
    <row r="2129" spans="1:6" ht="14.4" customHeight="1" x14ac:dyDescent="0.3">
      <c r="A2129" s="383"/>
      <c r="B2129" s="412"/>
      <c r="C2129" s="386"/>
      <c r="D2129" s="434"/>
      <c r="E2129" s="435"/>
      <c r="F2129" s="433"/>
    </row>
    <row r="2130" spans="1:6" ht="14.4" customHeight="1" x14ac:dyDescent="0.3">
      <c r="A2130" s="383"/>
      <c r="B2130" s="412"/>
      <c r="C2130" s="386"/>
      <c r="D2130" s="434"/>
      <c r="E2130" s="435"/>
      <c r="F2130" s="433"/>
    </row>
    <row r="2131" spans="1:6" ht="14.4" customHeight="1" x14ac:dyDescent="0.3">
      <c r="A2131" s="383"/>
      <c r="B2131" s="412"/>
      <c r="C2131" s="386"/>
      <c r="D2131" s="434"/>
      <c r="E2131" s="435"/>
      <c r="F2131" s="433"/>
    </row>
    <row r="2132" spans="1:6" ht="14.4" customHeight="1" x14ac:dyDescent="0.3">
      <c r="A2132" s="383"/>
      <c r="B2132" s="412"/>
      <c r="C2132" s="386"/>
      <c r="D2132" s="434"/>
      <c r="E2132" s="435"/>
      <c r="F2132" s="433"/>
    </row>
    <row r="2133" spans="1:6" ht="14.4" customHeight="1" x14ac:dyDescent="0.3">
      <c r="A2133" s="383"/>
      <c r="B2133" s="412"/>
      <c r="C2133" s="386"/>
      <c r="D2133" s="434"/>
      <c r="E2133" s="435"/>
      <c r="F2133" s="433"/>
    </row>
    <row r="2134" spans="1:6" ht="14.4" customHeight="1" x14ac:dyDescent="0.3">
      <c r="A2134" s="383"/>
      <c r="B2134" s="412"/>
      <c r="C2134" s="386"/>
      <c r="D2134" s="434"/>
      <c r="E2134" s="435"/>
      <c r="F2134" s="433"/>
    </row>
    <row r="2135" spans="1:6" ht="14.4" customHeight="1" x14ac:dyDescent="0.3">
      <c r="A2135" s="383"/>
      <c r="B2135" s="412"/>
      <c r="C2135" s="386"/>
      <c r="D2135" s="434"/>
      <c r="E2135" s="435"/>
      <c r="F2135" s="433"/>
    </row>
    <row r="2136" spans="1:6" ht="14.4" customHeight="1" x14ac:dyDescent="0.3">
      <c r="A2136" s="383"/>
      <c r="B2136" s="412"/>
      <c r="C2136" s="386"/>
      <c r="D2136" s="434"/>
      <c r="E2136" s="435"/>
      <c r="F2136" s="433"/>
    </row>
    <row r="2137" spans="1:6" ht="14.4" customHeight="1" x14ac:dyDescent="0.3">
      <c r="A2137" s="383"/>
      <c r="B2137" s="412"/>
      <c r="C2137" s="386"/>
      <c r="D2137" s="434"/>
      <c r="E2137" s="435"/>
      <c r="F2137" s="433"/>
    </row>
    <row r="2138" spans="1:6" ht="14.4" customHeight="1" x14ac:dyDescent="0.3">
      <c r="A2138" s="383"/>
      <c r="B2138" s="412"/>
      <c r="C2138" s="386"/>
      <c r="D2138" s="434"/>
      <c r="E2138" s="435"/>
      <c r="F2138" s="433"/>
    </row>
    <row r="2139" spans="1:6" ht="14.4" customHeight="1" x14ac:dyDescent="0.3">
      <c r="A2139" s="383"/>
      <c r="B2139" s="412"/>
      <c r="C2139" s="386"/>
      <c r="D2139" s="434"/>
      <c r="E2139" s="435"/>
      <c r="F2139" s="433"/>
    </row>
    <row r="2140" spans="1:6" ht="14.4" customHeight="1" x14ac:dyDescent="0.3">
      <c r="A2140" s="383"/>
      <c r="B2140" s="412"/>
      <c r="C2140" s="386"/>
      <c r="D2140" s="434"/>
      <c r="E2140" s="435"/>
      <c r="F2140" s="433"/>
    </row>
    <row r="2141" spans="1:6" ht="14.4" customHeight="1" x14ac:dyDescent="0.3">
      <c r="A2141" s="383"/>
      <c r="B2141" s="412"/>
      <c r="C2141" s="386"/>
      <c r="D2141" s="434"/>
      <c r="E2141" s="435"/>
      <c r="F2141" s="433"/>
    </row>
    <row r="2142" spans="1:6" ht="14.4" customHeight="1" x14ac:dyDescent="0.3">
      <c r="A2142" s="383"/>
      <c r="B2142" s="412"/>
      <c r="C2142" s="386"/>
      <c r="D2142" s="434"/>
      <c r="E2142" s="435"/>
      <c r="F2142" s="433"/>
    </row>
    <row r="2143" spans="1:6" ht="14.4" customHeight="1" x14ac:dyDescent="0.3">
      <c r="A2143" s="383"/>
      <c r="B2143" s="412"/>
      <c r="C2143" s="386"/>
      <c r="D2143" s="434"/>
      <c r="E2143" s="435"/>
      <c r="F2143" s="433"/>
    </row>
    <row r="2144" spans="1:6" ht="14.4" customHeight="1" x14ac:dyDescent="0.3">
      <c r="A2144" s="383"/>
      <c r="B2144" s="412"/>
      <c r="C2144" s="386"/>
      <c r="D2144" s="434"/>
      <c r="E2144" s="435"/>
      <c r="F2144" s="433"/>
    </row>
    <row r="2145" spans="1:6" ht="14.4" customHeight="1" x14ac:dyDescent="0.3">
      <c r="A2145" s="383"/>
      <c r="B2145" s="412"/>
      <c r="C2145" s="386"/>
      <c r="D2145" s="434"/>
      <c r="E2145" s="435"/>
      <c r="F2145" s="433"/>
    </row>
    <row r="2146" spans="1:6" ht="14.4" customHeight="1" x14ac:dyDescent="0.3">
      <c r="A2146" s="383"/>
      <c r="B2146" s="412"/>
      <c r="C2146" s="386"/>
      <c r="D2146" s="434"/>
      <c r="E2146" s="435"/>
      <c r="F2146" s="433"/>
    </row>
    <row r="2147" spans="1:6" ht="14.4" customHeight="1" x14ac:dyDescent="0.3">
      <c r="A2147" s="383"/>
      <c r="B2147" s="412"/>
      <c r="C2147" s="386"/>
      <c r="D2147" s="434"/>
      <c r="E2147" s="435"/>
      <c r="F2147" s="433"/>
    </row>
    <row r="2148" spans="1:6" ht="14.4" customHeight="1" x14ac:dyDescent="0.3">
      <c r="A2148" s="383"/>
      <c r="B2148" s="412"/>
      <c r="C2148" s="386"/>
      <c r="D2148" s="434"/>
      <c r="E2148" s="435"/>
      <c r="F2148" s="433"/>
    </row>
    <row r="2149" spans="1:6" ht="14.4" customHeight="1" x14ac:dyDescent="0.3">
      <c r="A2149" s="383"/>
      <c r="B2149" s="412"/>
      <c r="C2149" s="386"/>
      <c r="D2149" s="434"/>
      <c r="E2149" s="435"/>
      <c r="F2149" s="433"/>
    </row>
    <row r="2150" spans="1:6" ht="14.4" customHeight="1" x14ac:dyDescent="0.3">
      <c r="A2150" s="383"/>
      <c r="B2150" s="412"/>
      <c r="C2150" s="386"/>
      <c r="D2150" s="434"/>
      <c r="E2150" s="435"/>
      <c r="F2150" s="433"/>
    </row>
    <row r="2151" spans="1:6" ht="14.4" customHeight="1" x14ac:dyDescent="0.3">
      <c r="A2151" s="383"/>
      <c r="B2151" s="412"/>
      <c r="C2151" s="386"/>
      <c r="D2151" s="434"/>
      <c r="E2151" s="435"/>
      <c r="F2151" s="433"/>
    </row>
    <row r="2152" spans="1:6" ht="14.4" customHeight="1" x14ac:dyDescent="0.3">
      <c r="A2152" s="383"/>
      <c r="B2152" s="412"/>
      <c r="C2152" s="386"/>
      <c r="D2152" s="434"/>
      <c r="E2152" s="435"/>
      <c r="F2152" s="433"/>
    </row>
    <row r="2153" spans="1:6" ht="14.4" customHeight="1" x14ac:dyDescent="0.3">
      <c r="A2153" s="383"/>
      <c r="B2153" s="412"/>
      <c r="C2153" s="386"/>
      <c r="D2153" s="434"/>
      <c r="E2153" s="435"/>
      <c r="F2153" s="433"/>
    </row>
    <row r="2154" spans="1:6" ht="14.4" customHeight="1" x14ac:dyDescent="0.3">
      <c r="A2154" s="383"/>
      <c r="B2154" s="412"/>
      <c r="C2154" s="386"/>
      <c r="D2154" s="434"/>
      <c r="E2154" s="435"/>
      <c r="F2154" s="433"/>
    </row>
    <row r="2155" spans="1:6" ht="14.4" customHeight="1" x14ac:dyDescent="0.3">
      <c r="A2155" s="383"/>
      <c r="B2155" s="412"/>
      <c r="C2155" s="386"/>
      <c r="D2155" s="434"/>
      <c r="E2155" s="435"/>
      <c r="F2155" s="433"/>
    </row>
    <row r="2156" spans="1:6" ht="14.4" customHeight="1" x14ac:dyDescent="0.3">
      <c r="A2156" s="383"/>
      <c r="B2156" s="412"/>
      <c r="C2156" s="386"/>
      <c r="D2156" s="434"/>
      <c r="E2156" s="435"/>
      <c r="F2156" s="433"/>
    </row>
    <row r="2157" spans="1:6" ht="14.4" customHeight="1" x14ac:dyDescent="0.3">
      <c r="A2157" s="383"/>
      <c r="B2157" s="412"/>
      <c r="C2157" s="386"/>
      <c r="D2157" s="434"/>
      <c r="E2157" s="435"/>
      <c r="F2157" s="433"/>
    </row>
    <row r="2158" spans="1:6" ht="14.4" customHeight="1" x14ac:dyDescent="0.3">
      <c r="A2158" s="383"/>
      <c r="B2158" s="412"/>
      <c r="C2158" s="386"/>
      <c r="D2158" s="434"/>
      <c r="E2158" s="435"/>
      <c r="F2158" s="433"/>
    </row>
    <row r="2159" spans="1:6" ht="14.4" customHeight="1" x14ac:dyDescent="0.3">
      <c r="A2159" s="383"/>
      <c r="B2159" s="412"/>
      <c r="C2159" s="386"/>
      <c r="D2159" s="434"/>
      <c r="E2159" s="435"/>
      <c r="F2159" s="433"/>
    </row>
    <row r="2160" spans="1:6" ht="14.4" customHeight="1" x14ac:dyDescent="0.3">
      <c r="A2160" s="383"/>
      <c r="B2160" s="412"/>
      <c r="C2160" s="386"/>
      <c r="D2160" s="434"/>
      <c r="E2160" s="435"/>
      <c r="F2160" s="433"/>
    </row>
    <row r="2161" spans="1:6" ht="14.4" customHeight="1" x14ac:dyDescent="0.3">
      <c r="A2161" s="383"/>
      <c r="B2161" s="412"/>
      <c r="C2161" s="386"/>
      <c r="D2161" s="434"/>
      <c r="E2161" s="435"/>
      <c r="F2161" s="433"/>
    </row>
    <row r="2162" spans="1:6" ht="14.4" customHeight="1" x14ac:dyDescent="0.3">
      <c r="A2162" s="383"/>
      <c r="B2162" s="412"/>
      <c r="C2162" s="386"/>
      <c r="D2162" s="434"/>
      <c r="E2162" s="435"/>
      <c r="F2162" s="433"/>
    </row>
    <row r="2163" spans="1:6" ht="14.4" customHeight="1" x14ac:dyDescent="0.3">
      <c r="A2163" s="383"/>
      <c r="B2163" s="412"/>
      <c r="C2163" s="386"/>
      <c r="D2163" s="434"/>
      <c r="E2163" s="435"/>
      <c r="F2163" s="433"/>
    </row>
    <row r="2164" spans="1:6" ht="14.4" customHeight="1" x14ac:dyDescent="0.3">
      <c r="A2164" s="383"/>
      <c r="B2164" s="412"/>
      <c r="C2164" s="386"/>
      <c r="D2164" s="434"/>
      <c r="E2164" s="435"/>
      <c r="F2164" s="433"/>
    </row>
    <row r="2165" spans="1:6" ht="14.4" customHeight="1" x14ac:dyDescent="0.3">
      <c r="A2165" s="383"/>
      <c r="B2165" s="412"/>
      <c r="C2165" s="386"/>
      <c r="D2165" s="434"/>
      <c r="E2165" s="435"/>
      <c r="F2165" s="433"/>
    </row>
    <row r="2166" spans="1:6" ht="14.4" customHeight="1" x14ac:dyDescent="0.3">
      <c r="A2166" s="383"/>
      <c r="B2166" s="412"/>
      <c r="C2166" s="386"/>
      <c r="D2166" s="434"/>
      <c r="E2166" s="435"/>
      <c r="F2166" s="433"/>
    </row>
    <row r="2167" spans="1:6" ht="14.4" customHeight="1" x14ac:dyDescent="0.3">
      <c r="A2167" s="383"/>
      <c r="B2167" s="412"/>
      <c r="C2167" s="386"/>
      <c r="D2167" s="434"/>
      <c r="E2167" s="435"/>
      <c r="F2167" s="433"/>
    </row>
    <row r="2168" spans="1:6" ht="14.4" customHeight="1" x14ac:dyDescent="0.3">
      <c r="A2168" s="383"/>
      <c r="B2168" s="412"/>
      <c r="C2168" s="386"/>
      <c r="D2168" s="434"/>
      <c r="E2168" s="435"/>
      <c r="F2168" s="433"/>
    </row>
    <row r="2169" spans="1:6" ht="14.4" customHeight="1" x14ac:dyDescent="0.3">
      <c r="A2169" s="383"/>
      <c r="B2169" s="412"/>
      <c r="C2169" s="386"/>
      <c r="D2169" s="434"/>
      <c r="E2169" s="435"/>
      <c r="F2169" s="433"/>
    </row>
    <row r="2170" spans="1:6" ht="14.4" customHeight="1" x14ac:dyDescent="0.3">
      <c r="A2170" s="383"/>
      <c r="B2170" s="412"/>
      <c r="C2170" s="386"/>
      <c r="D2170" s="434"/>
      <c r="E2170" s="435"/>
      <c r="F2170" s="433"/>
    </row>
    <row r="2171" spans="1:6" ht="14.4" customHeight="1" x14ac:dyDescent="0.3">
      <c r="A2171" s="383"/>
      <c r="B2171" s="412"/>
      <c r="C2171" s="386"/>
      <c r="D2171" s="434"/>
      <c r="E2171" s="435"/>
      <c r="F2171" s="433"/>
    </row>
    <row r="2172" spans="1:6" ht="14.4" customHeight="1" x14ac:dyDescent="0.3">
      <c r="A2172" s="383"/>
      <c r="B2172" s="412"/>
      <c r="C2172" s="386"/>
      <c r="D2172" s="434"/>
      <c r="E2172" s="435"/>
      <c r="F2172" s="433"/>
    </row>
    <row r="2173" spans="1:6" ht="14.4" customHeight="1" x14ac:dyDescent="0.3">
      <c r="A2173" s="383"/>
      <c r="B2173" s="412"/>
      <c r="C2173" s="386"/>
      <c r="D2173" s="434"/>
      <c r="E2173" s="435"/>
      <c r="F2173" s="433"/>
    </row>
    <row r="2174" spans="1:6" ht="14.4" customHeight="1" x14ac:dyDescent="0.3">
      <c r="A2174" s="383"/>
      <c r="B2174" s="412"/>
      <c r="C2174" s="386"/>
      <c r="D2174" s="434"/>
      <c r="E2174" s="435"/>
      <c r="F2174" s="433"/>
    </row>
    <row r="2175" spans="1:6" ht="14.4" customHeight="1" x14ac:dyDescent="0.3">
      <c r="A2175" s="383"/>
      <c r="B2175" s="412"/>
      <c r="C2175" s="386"/>
      <c r="D2175" s="434"/>
      <c r="E2175" s="435"/>
      <c r="F2175" s="433"/>
    </row>
    <row r="2176" spans="1:6" ht="14.4" customHeight="1" x14ac:dyDescent="0.3">
      <c r="A2176" s="383"/>
      <c r="B2176" s="412"/>
      <c r="C2176" s="386"/>
      <c r="D2176" s="434"/>
      <c r="E2176" s="435"/>
      <c r="F2176" s="433"/>
    </row>
    <row r="2177" spans="1:6" ht="14.4" customHeight="1" x14ac:dyDescent="0.3">
      <c r="A2177" s="383"/>
      <c r="B2177" s="412"/>
      <c r="C2177" s="386"/>
      <c r="D2177" s="434"/>
      <c r="E2177" s="435"/>
      <c r="F2177" s="433"/>
    </row>
    <row r="2178" spans="1:6" ht="14.4" customHeight="1" x14ac:dyDescent="0.3">
      <c r="A2178" s="383"/>
      <c r="B2178" s="412"/>
      <c r="C2178" s="386"/>
      <c r="D2178" s="434"/>
      <c r="E2178" s="435"/>
      <c r="F2178" s="433"/>
    </row>
    <row r="2179" spans="1:6" ht="14.4" customHeight="1" x14ac:dyDescent="0.3">
      <c r="A2179" s="383"/>
      <c r="B2179" s="412"/>
      <c r="C2179" s="386"/>
      <c r="D2179" s="434"/>
      <c r="E2179" s="435"/>
      <c r="F2179" s="433"/>
    </row>
    <row r="2180" spans="1:6" ht="14.4" customHeight="1" x14ac:dyDescent="0.3">
      <c r="A2180" s="383"/>
      <c r="B2180" s="412"/>
      <c r="C2180" s="386"/>
      <c r="D2180" s="434"/>
      <c r="E2180" s="435"/>
      <c r="F2180" s="433"/>
    </row>
    <row r="2181" spans="1:6" ht="14.4" customHeight="1" x14ac:dyDescent="0.3">
      <c r="A2181" s="383"/>
      <c r="B2181" s="412"/>
      <c r="C2181" s="386"/>
      <c r="D2181" s="434"/>
      <c r="E2181" s="435"/>
      <c r="F2181" s="433"/>
    </row>
    <row r="2182" spans="1:6" ht="14.4" customHeight="1" x14ac:dyDescent="0.3">
      <c r="A2182" s="383"/>
      <c r="B2182" s="412"/>
      <c r="C2182" s="386"/>
      <c r="D2182" s="434"/>
      <c r="E2182" s="435"/>
      <c r="F2182" s="433"/>
    </row>
    <row r="2183" spans="1:6" ht="14.4" customHeight="1" x14ac:dyDescent="0.3">
      <c r="A2183" s="383"/>
      <c r="B2183" s="412"/>
      <c r="C2183" s="386"/>
      <c r="D2183" s="434"/>
      <c r="E2183" s="435"/>
      <c r="F2183" s="433"/>
    </row>
    <row r="2184" spans="1:6" ht="14.4" customHeight="1" x14ac:dyDescent="0.3">
      <c r="A2184" s="383"/>
      <c r="B2184" s="412"/>
      <c r="C2184" s="386"/>
      <c r="D2184" s="434"/>
      <c r="E2184" s="435"/>
      <c r="F2184" s="433"/>
    </row>
    <row r="2185" spans="1:6" ht="14.4" customHeight="1" x14ac:dyDescent="0.3">
      <c r="A2185" s="383"/>
      <c r="B2185" s="412"/>
      <c r="C2185" s="386"/>
      <c r="D2185" s="434"/>
      <c r="E2185" s="435"/>
      <c r="F2185" s="433"/>
    </row>
    <row r="2186" spans="1:6" ht="14.4" customHeight="1" x14ac:dyDescent="0.3">
      <c r="A2186" s="383"/>
      <c r="B2186" s="412"/>
      <c r="C2186" s="386"/>
      <c r="D2186" s="434"/>
      <c r="E2186" s="435"/>
      <c r="F2186" s="433"/>
    </row>
    <row r="2187" spans="1:6" ht="14.4" customHeight="1" x14ac:dyDescent="0.3">
      <c r="A2187" s="383"/>
      <c r="B2187" s="412"/>
      <c r="C2187" s="386"/>
      <c r="D2187" s="434"/>
      <c r="E2187" s="435"/>
      <c r="F2187" s="433"/>
    </row>
    <row r="2188" spans="1:6" ht="14.4" customHeight="1" x14ac:dyDescent="0.3">
      <c r="A2188" s="383"/>
      <c r="B2188" s="412"/>
      <c r="C2188" s="386"/>
      <c r="D2188" s="434"/>
      <c r="E2188" s="435"/>
      <c r="F2188" s="433"/>
    </row>
    <row r="2189" spans="1:6" ht="14.4" customHeight="1" x14ac:dyDescent="0.3">
      <c r="A2189" s="383"/>
      <c r="B2189" s="412"/>
      <c r="C2189" s="386"/>
      <c r="D2189" s="434"/>
      <c r="E2189" s="435"/>
      <c r="F2189" s="433"/>
    </row>
    <row r="2190" spans="1:6" ht="14.4" customHeight="1" x14ac:dyDescent="0.3">
      <c r="A2190" s="383"/>
      <c r="B2190" s="412"/>
      <c r="C2190" s="386"/>
      <c r="D2190" s="434"/>
      <c r="E2190" s="435"/>
      <c r="F2190" s="433"/>
    </row>
    <row r="2191" spans="1:6" ht="14.4" customHeight="1" x14ac:dyDescent="0.3">
      <c r="A2191" s="383"/>
      <c r="B2191" s="412"/>
      <c r="C2191" s="386"/>
      <c r="D2191" s="434"/>
      <c r="E2191" s="435"/>
      <c r="F2191" s="433"/>
    </row>
    <row r="2192" spans="1:6" ht="14.4" customHeight="1" thickBot="1" x14ac:dyDescent="0.35">
      <c r="A2192" s="383"/>
      <c r="B2192" s="412"/>
      <c r="C2192" s="386"/>
      <c r="D2192" s="434"/>
      <c r="E2192" s="435"/>
      <c r="F2192" s="433"/>
    </row>
    <row r="2193" spans="1:6" ht="25.05" customHeight="1" thickBot="1" x14ac:dyDescent="0.35">
      <c r="A2193" s="448" t="s">
        <v>4071</v>
      </c>
      <c r="B2193" s="511" t="s">
        <v>4116</v>
      </c>
      <c r="C2193" s="489"/>
      <c r="D2193" s="489"/>
      <c r="E2193" s="494"/>
      <c r="F2193" s="495">
        <f>SUM(F2090:F2108)</f>
        <v>0</v>
      </c>
    </row>
    <row r="2194" spans="1:6" ht="15" customHeight="1" x14ac:dyDescent="0.3">
      <c r="A2194" s="756" t="str">
        <f>A768</f>
        <v>CONTRACT SANRAL: NRA 2024/1323</v>
      </c>
      <c r="B2194" s="757"/>
      <c r="C2194" s="462"/>
      <c r="D2194" s="462"/>
      <c r="E2194" s="467"/>
      <c r="F2194" s="473"/>
    </row>
    <row r="2195" spans="1:6" ht="15" customHeight="1" thickBot="1" x14ac:dyDescent="0.35">
      <c r="A2195" s="754" t="str">
        <f>A769</f>
        <v>PANEL FOR ROUTINE ROAD MAINTENANCE WORKS ACROSS SOUTH AFRICA (WESTERN CAPE PROVINCE)</v>
      </c>
      <c r="B2195" s="755"/>
      <c r="C2195" s="463"/>
      <c r="D2195" s="463"/>
      <c r="E2195" s="468"/>
      <c r="F2195" s="474"/>
    </row>
    <row r="2196" spans="1:6" ht="25.05" customHeight="1" thickBot="1" x14ac:dyDescent="0.35">
      <c r="A2196" s="565" t="s">
        <v>4111</v>
      </c>
      <c r="B2196" s="451" t="s">
        <v>4035</v>
      </c>
      <c r="C2196" s="451" t="s">
        <v>4112</v>
      </c>
      <c r="D2196" s="451" t="s">
        <v>4113</v>
      </c>
      <c r="E2196" s="451" t="s">
        <v>4114</v>
      </c>
      <c r="F2196" s="487" t="s">
        <v>4036</v>
      </c>
    </row>
    <row r="2197" spans="1:6" ht="25.05" customHeight="1" x14ac:dyDescent="0.3">
      <c r="A2197" s="758" t="s">
        <v>973</v>
      </c>
      <c r="B2197" s="759"/>
      <c r="C2197" s="759"/>
      <c r="D2197" s="759"/>
      <c r="E2197" s="759"/>
      <c r="F2197" s="760"/>
    </row>
    <row r="2198" spans="1:6" ht="14.4" customHeight="1" x14ac:dyDescent="0.3">
      <c r="A2198" s="374" t="s">
        <v>974</v>
      </c>
      <c r="B2198" s="345" t="s">
        <v>655</v>
      </c>
      <c r="C2198" s="375"/>
      <c r="D2198" s="376"/>
      <c r="E2198" s="377"/>
      <c r="F2198" s="378"/>
    </row>
    <row r="2199" spans="1:6" ht="14.4" customHeight="1" x14ac:dyDescent="0.3">
      <c r="A2199" s="372" t="s">
        <v>975</v>
      </c>
      <c r="B2199" s="201" t="s">
        <v>976</v>
      </c>
      <c r="C2199" s="379"/>
      <c r="D2199" s="391"/>
      <c r="E2199" s="392"/>
      <c r="F2199" s="397"/>
    </row>
    <row r="2200" spans="1:6" ht="14.4" customHeight="1" x14ac:dyDescent="0.3">
      <c r="A2200" s="372" t="s">
        <v>977</v>
      </c>
      <c r="B2200" s="201" t="s">
        <v>593</v>
      </c>
      <c r="C2200" s="379" t="s">
        <v>221</v>
      </c>
      <c r="D2200" s="420">
        <v>100</v>
      </c>
      <c r="E2200" s="856"/>
      <c r="F2200" s="419" t="str">
        <f>IF((D2200*E2200)&gt;0,(D2200*E2200),"")</f>
        <v/>
      </c>
    </row>
    <row r="2201" spans="1:6" ht="14.4" customHeight="1" x14ac:dyDescent="0.3">
      <c r="A2201" s="372" t="s">
        <v>978</v>
      </c>
      <c r="B2201" s="201" t="s">
        <v>979</v>
      </c>
      <c r="C2201" s="379" t="s">
        <v>221</v>
      </c>
      <c r="D2201" s="420">
        <v>50</v>
      </c>
      <c r="E2201" s="856"/>
      <c r="F2201" s="419" t="str">
        <f t="shared" ref="F2201:F2229" si="22">IF((D2201*E2201)&gt;0,(D2201*E2201),"")</f>
        <v/>
      </c>
    </row>
    <row r="2202" spans="1:6" ht="14.4" customHeight="1" x14ac:dyDescent="0.3">
      <c r="A2202" s="372" t="s">
        <v>980</v>
      </c>
      <c r="B2202" s="201" t="s">
        <v>3932</v>
      </c>
      <c r="C2202" s="379"/>
      <c r="D2202" s="420"/>
      <c r="E2202" s="418"/>
      <c r="F2202" s="419" t="str">
        <f t="shared" si="22"/>
        <v/>
      </c>
    </row>
    <row r="2203" spans="1:6" ht="14.4" customHeight="1" x14ac:dyDescent="0.3">
      <c r="A2203" s="372" t="s">
        <v>982</v>
      </c>
      <c r="B2203" s="201" t="s">
        <v>593</v>
      </c>
      <c r="C2203" s="379" t="s">
        <v>221</v>
      </c>
      <c r="D2203" s="420">
        <v>100</v>
      </c>
      <c r="E2203" s="856"/>
      <c r="F2203" s="419" t="str">
        <f t="shared" si="22"/>
        <v/>
      </c>
    </row>
    <row r="2204" spans="1:6" ht="14.4" customHeight="1" x14ac:dyDescent="0.3">
      <c r="A2204" s="372" t="s">
        <v>983</v>
      </c>
      <c r="B2204" s="201" t="s">
        <v>979</v>
      </c>
      <c r="C2204" s="379" t="s">
        <v>221</v>
      </c>
      <c r="D2204" s="420">
        <v>50</v>
      </c>
      <c r="E2204" s="856"/>
      <c r="F2204" s="419" t="str">
        <f t="shared" si="22"/>
        <v/>
      </c>
    </row>
    <row r="2205" spans="1:6" ht="14.4" customHeight="1" x14ac:dyDescent="0.3">
      <c r="A2205" s="372" t="s">
        <v>984</v>
      </c>
      <c r="B2205" s="235" t="s">
        <v>985</v>
      </c>
      <c r="C2205" s="379"/>
      <c r="D2205" s="420"/>
      <c r="E2205" s="418"/>
      <c r="F2205" s="419" t="str">
        <f t="shared" si="22"/>
        <v/>
      </c>
    </row>
    <row r="2206" spans="1:6" ht="14.4" customHeight="1" x14ac:dyDescent="0.3">
      <c r="A2206" s="372" t="s">
        <v>986</v>
      </c>
      <c r="B2206" s="201" t="s">
        <v>987</v>
      </c>
      <c r="C2206" s="379" t="s">
        <v>221</v>
      </c>
      <c r="D2206" s="420">
        <v>50</v>
      </c>
      <c r="E2206" s="856"/>
      <c r="F2206" s="419" t="str">
        <f t="shared" si="22"/>
        <v/>
      </c>
    </row>
    <row r="2207" spans="1:6" ht="14.4" customHeight="1" x14ac:dyDescent="0.3">
      <c r="A2207" s="372" t="s">
        <v>988</v>
      </c>
      <c r="B2207" s="201" t="s">
        <v>989</v>
      </c>
      <c r="C2207" s="379" t="s">
        <v>221</v>
      </c>
      <c r="D2207" s="420">
        <v>50</v>
      </c>
      <c r="E2207" s="856"/>
      <c r="F2207" s="419" t="str">
        <f t="shared" si="22"/>
        <v/>
      </c>
    </row>
    <row r="2208" spans="1:6" ht="14.4" customHeight="1" x14ac:dyDescent="0.3">
      <c r="A2208" s="372" t="s">
        <v>990</v>
      </c>
      <c r="B2208" s="201" t="s">
        <v>991</v>
      </c>
      <c r="C2208" s="379" t="s">
        <v>221</v>
      </c>
      <c r="D2208" s="420">
        <v>50</v>
      </c>
      <c r="E2208" s="856"/>
      <c r="F2208" s="419" t="str">
        <f t="shared" si="22"/>
        <v/>
      </c>
    </row>
    <row r="2209" spans="1:6" ht="14.4" customHeight="1" x14ac:dyDescent="0.3">
      <c r="A2209" s="372" t="s">
        <v>992</v>
      </c>
      <c r="B2209" s="201" t="s">
        <v>993</v>
      </c>
      <c r="C2209" s="379" t="s">
        <v>221</v>
      </c>
      <c r="D2209" s="420">
        <v>50</v>
      </c>
      <c r="E2209" s="856"/>
      <c r="F2209" s="419" t="str">
        <f t="shared" si="22"/>
        <v/>
      </c>
    </row>
    <row r="2210" spans="1:6" ht="14.4" customHeight="1" x14ac:dyDescent="0.3">
      <c r="A2210" s="372" t="s">
        <v>994</v>
      </c>
      <c r="B2210" s="235" t="s">
        <v>995</v>
      </c>
      <c r="C2210" s="379" t="s">
        <v>221</v>
      </c>
      <c r="D2210" s="420">
        <v>50</v>
      </c>
      <c r="E2210" s="856"/>
      <c r="F2210" s="419" t="str">
        <f t="shared" si="22"/>
        <v/>
      </c>
    </row>
    <row r="2211" spans="1:6" ht="14.4" customHeight="1" x14ac:dyDescent="0.3">
      <c r="A2211" s="372" t="s">
        <v>996</v>
      </c>
      <c r="B2211" s="235" t="s">
        <v>997</v>
      </c>
      <c r="C2211" s="379"/>
      <c r="D2211" s="420"/>
      <c r="E2211" s="418"/>
      <c r="F2211" s="419" t="str">
        <f t="shared" si="22"/>
        <v/>
      </c>
    </row>
    <row r="2212" spans="1:6" ht="14.4" customHeight="1" x14ac:dyDescent="0.3">
      <c r="A2212" s="372" t="s">
        <v>998</v>
      </c>
      <c r="B2212" s="201" t="s">
        <v>999</v>
      </c>
      <c r="C2212" s="379" t="s">
        <v>363</v>
      </c>
      <c r="D2212" s="420">
        <v>250</v>
      </c>
      <c r="E2212" s="856"/>
      <c r="F2212" s="419" t="str">
        <f t="shared" si="22"/>
        <v/>
      </c>
    </row>
    <row r="2213" spans="1:6" ht="14.4" customHeight="1" x14ac:dyDescent="0.3">
      <c r="A2213" s="372" t="s">
        <v>1006</v>
      </c>
      <c r="B2213" s="221" t="s">
        <v>1007</v>
      </c>
      <c r="C2213" s="379" t="s">
        <v>363</v>
      </c>
      <c r="D2213" s="420">
        <v>250</v>
      </c>
      <c r="E2213" s="856"/>
      <c r="F2213" s="419" t="str">
        <f t="shared" si="22"/>
        <v/>
      </c>
    </row>
    <row r="2214" spans="1:6" ht="14.4" customHeight="1" x14ac:dyDescent="0.3">
      <c r="A2214" s="372" t="s">
        <v>1008</v>
      </c>
      <c r="B2214" s="235" t="s">
        <v>714</v>
      </c>
      <c r="C2214" s="379"/>
      <c r="D2214" s="420"/>
      <c r="E2214" s="418"/>
      <c r="F2214" s="419" t="str">
        <f t="shared" si="22"/>
        <v/>
      </c>
    </row>
    <row r="2215" spans="1:6" ht="14.4" customHeight="1" x14ac:dyDescent="0.3">
      <c r="A2215" s="372" t="s">
        <v>1009</v>
      </c>
      <c r="B2215" s="201" t="s">
        <v>716</v>
      </c>
      <c r="C2215" s="379" t="s">
        <v>262</v>
      </c>
      <c r="D2215" s="420">
        <v>1</v>
      </c>
      <c r="E2215" s="856"/>
      <c r="F2215" s="419" t="str">
        <f t="shared" si="22"/>
        <v/>
      </c>
    </row>
    <row r="2216" spans="1:6" ht="14.4" customHeight="1" x14ac:dyDescent="0.3">
      <c r="A2216" s="372" t="s">
        <v>1010</v>
      </c>
      <c r="B2216" s="201" t="s">
        <v>718</v>
      </c>
      <c r="C2216" s="379" t="s">
        <v>262</v>
      </c>
      <c r="D2216" s="420">
        <v>1</v>
      </c>
      <c r="E2216" s="856"/>
      <c r="F2216" s="419" t="str">
        <f t="shared" si="22"/>
        <v/>
      </c>
    </row>
    <row r="2217" spans="1:6" ht="14.4" customHeight="1" x14ac:dyDescent="0.3">
      <c r="A2217" s="372" t="s">
        <v>1011</v>
      </c>
      <c r="B2217" s="201" t="s">
        <v>720</v>
      </c>
      <c r="C2217" s="379" t="s">
        <v>721</v>
      </c>
      <c r="D2217" s="420">
        <v>250</v>
      </c>
      <c r="E2217" s="856"/>
      <c r="F2217" s="419" t="str">
        <f t="shared" si="22"/>
        <v/>
      </c>
    </row>
    <row r="2218" spans="1:6" ht="14.4" customHeight="1" x14ac:dyDescent="0.3">
      <c r="A2218" s="372" t="s">
        <v>1014</v>
      </c>
      <c r="B2218" s="235" t="s">
        <v>1015</v>
      </c>
      <c r="C2218" s="379"/>
      <c r="D2218" s="420"/>
      <c r="E2218" s="418"/>
      <c r="F2218" s="419" t="str">
        <f t="shared" si="22"/>
        <v/>
      </c>
    </row>
    <row r="2219" spans="1:6" ht="14.4" customHeight="1" x14ac:dyDescent="0.3">
      <c r="A2219" s="372" t="s">
        <v>1016</v>
      </c>
      <c r="B2219" s="201" t="s">
        <v>694</v>
      </c>
      <c r="C2219" s="379" t="s">
        <v>221</v>
      </c>
      <c r="D2219" s="420">
        <v>10</v>
      </c>
      <c r="E2219" s="856"/>
      <c r="F2219" s="419" t="str">
        <f t="shared" si="22"/>
        <v/>
      </c>
    </row>
    <row r="2220" spans="1:6" ht="14.4" customHeight="1" x14ac:dyDescent="0.3">
      <c r="A2220" s="372" t="s">
        <v>1017</v>
      </c>
      <c r="B2220" s="201" t="s">
        <v>696</v>
      </c>
      <c r="C2220" s="379" t="s">
        <v>221</v>
      </c>
      <c r="D2220" s="420">
        <v>10</v>
      </c>
      <c r="E2220" s="856"/>
      <c r="F2220" s="419" t="str">
        <f t="shared" si="22"/>
        <v/>
      </c>
    </row>
    <row r="2221" spans="1:6" ht="14.4" customHeight="1" x14ac:dyDescent="0.3">
      <c r="A2221" s="372" t="s">
        <v>1018</v>
      </c>
      <c r="B2221" s="201" t="s">
        <v>4162</v>
      </c>
      <c r="C2221" s="379" t="s">
        <v>221</v>
      </c>
      <c r="D2221" s="420">
        <v>10</v>
      </c>
      <c r="E2221" s="856"/>
      <c r="F2221" s="419" t="str">
        <f t="shared" si="22"/>
        <v/>
      </c>
    </row>
    <row r="2222" spans="1:6" ht="14.4" customHeight="1" x14ac:dyDescent="0.3">
      <c r="A2222" s="372" t="s">
        <v>3702</v>
      </c>
      <c r="B2222" s="221" t="s">
        <v>3703</v>
      </c>
      <c r="C2222" s="379" t="s">
        <v>221</v>
      </c>
      <c r="D2222" s="420">
        <v>10</v>
      </c>
      <c r="E2222" s="856"/>
      <c r="F2222" s="419" t="str">
        <f t="shared" si="22"/>
        <v/>
      </c>
    </row>
    <row r="2223" spans="1:6" ht="14.4" customHeight="1" x14ac:dyDescent="0.3">
      <c r="A2223" s="402" t="s">
        <v>1020</v>
      </c>
      <c r="B2223" s="235" t="s">
        <v>1021</v>
      </c>
      <c r="C2223" s="396"/>
      <c r="D2223" s="420"/>
      <c r="E2223" s="418"/>
      <c r="F2223" s="419" t="str">
        <f t="shared" si="22"/>
        <v/>
      </c>
    </row>
    <row r="2224" spans="1:6" ht="14.4" customHeight="1" x14ac:dyDescent="0.3">
      <c r="A2224" s="372" t="s">
        <v>1024</v>
      </c>
      <c r="B2224" s="201" t="s">
        <v>1025</v>
      </c>
      <c r="C2224" s="379" t="s">
        <v>363</v>
      </c>
      <c r="D2224" s="420">
        <v>100</v>
      </c>
      <c r="E2224" s="856"/>
      <c r="F2224" s="419" t="str">
        <f t="shared" si="22"/>
        <v/>
      </c>
    </row>
    <row r="2225" spans="1:6" ht="14.4" customHeight="1" x14ac:dyDescent="0.3">
      <c r="A2225" s="372" t="s">
        <v>1026</v>
      </c>
      <c r="B2225" s="201" t="s">
        <v>3991</v>
      </c>
      <c r="C2225" s="379" t="s">
        <v>363</v>
      </c>
      <c r="D2225" s="420">
        <v>100</v>
      </c>
      <c r="E2225" s="856"/>
      <c r="F2225" s="419" t="str">
        <f t="shared" si="22"/>
        <v/>
      </c>
    </row>
    <row r="2226" spans="1:6" s="368" customFormat="1" ht="14.4" customHeight="1" x14ac:dyDescent="0.3">
      <c r="A2226" s="372" t="s">
        <v>1028</v>
      </c>
      <c r="B2226" s="235" t="s">
        <v>1029</v>
      </c>
      <c r="C2226" s="379"/>
      <c r="D2226" s="420"/>
      <c r="E2226" s="418"/>
      <c r="F2226" s="419" t="str">
        <f t="shared" si="22"/>
        <v/>
      </c>
    </row>
    <row r="2227" spans="1:6" ht="14.4" customHeight="1" x14ac:dyDescent="0.3">
      <c r="A2227" s="372" t="s">
        <v>1030</v>
      </c>
      <c r="B2227" s="201" t="s">
        <v>730</v>
      </c>
      <c r="C2227" s="379" t="s">
        <v>316</v>
      </c>
      <c r="D2227" s="420">
        <v>1000</v>
      </c>
      <c r="E2227" s="856"/>
      <c r="F2227" s="419" t="str">
        <f t="shared" si="22"/>
        <v/>
      </c>
    </row>
    <row r="2228" spans="1:6" ht="14.4" customHeight="1" x14ac:dyDescent="0.3">
      <c r="A2228" s="372" t="s">
        <v>1031</v>
      </c>
      <c r="B2228" s="201" t="s">
        <v>732</v>
      </c>
      <c r="C2228" s="379" t="s">
        <v>316</v>
      </c>
      <c r="D2228" s="420">
        <v>1000</v>
      </c>
      <c r="E2228" s="856"/>
      <c r="F2228" s="419" t="str">
        <f t="shared" si="22"/>
        <v/>
      </c>
    </row>
    <row r="2229" spans="1:6" ht="14.4" customHeight="1" x14ac:dyDescent="0.3">
      <c r="A2229" s="372" t="s">
        <v>1032</v>
      </c>
      <c r="B2229" s="235" t="s">
        <v>1033</v>
      </c>
      <c r="C2229" s="379" t="s">
        <v>262</v>
      </c>
      <c r="D2229" s="420">
        <v>5</v>
      </c>
      <c r="E2229" s="856"/>
      <c r="F2229" s="419" t="str">
        <f t="shared" si="22"/>
        <v/>
      </c>
    </row>
    <row r="2230" spans="1:6" ht="14.4" customHeight="1" x14ac:dyDescent="0.3">
      <c r="A2230" s="383"/>
      <c r="B2230" s="412"/>
      <c r="C2230" s="386"/>
      <c r="D2230" s="434"/>
      <c r="E2230" s="435"/>
      <c r="F2230" s="433"/>
    </row>
    <row r="2231" spans="1:6" ht="14.4" customHeight="1" x14ac:dyDescent="0.3">
      <c r="A2231" s="383"/>
      <c r="B2231" s="412"/>
      <c r="C2231" s="386"/>
      <c r="D2231" s="434"/>
      <c r="E2231" s="435"/>
      <c r="F2231" s="433"/>
    </row>
    <row r="2232" spans="1:6" ht="14.4" customHeight="1" x14ac:dyDescent="0.3">
      <c r="A2232" s="383"/>
      <c r="B2232" s="412"/>
      <c r="C2232" s="386"/>
      <c r="D2232" s="434"/>
      <c r="E2232" s="435"/>
      <c r="F2232" s="433"/>
    </row>
    <row r="2233" spans="1:6" ht="14.4" customHeight="1" x14ac:dyDescent="0.3">
      <c r="A2233" s="383"/>
      <c r="B2233" s="412"/>
      <c r="C2233" s="386"/>
      <c r="D2233" s="434"/>
      <c r="E2233" s="435"/>
      <c r="F2233" s="433"/>
    </row>
    <row r="2234" spans="1:6" ht="14.4" customHeight="1" x14ac:dyDescent="0.3">
      <c r="A2234" s="383"/>
      <c r="B2234" s="412"/>
      <c r="C2234" s="386"/>
      <c r="D2234" s="434"/>
      <c r="E2234" s="435"/>
      <c r="F2234" s="433"/>
    </row>
    <row r="2235" spans="1:6" ht="14.4" customHeight="1" x14ac:dyDescent="0.3">
      <c r="A2235" s="383"/>
      <c r="B2235" s="412"/>
      <c r="C2235" s="386"/>
      <c r="D2235" s="434"/>
      <c r="E2235" s="435"/>
      <c r="F2235" s="433"/>
    </row>
    <row r="2236" spans="1:6" ht="14.4" customHeight="1" x14ac:dyDescent="0.3">
      <c r="A2236" s="383"/>
      <c r="B2236" s="412"/>
      <c r="C2236" s="386"/>
      <c r="D2236" s="434"/>
      <c r="E2236" s="435"/>
      <c r="F2236" s="433"/>
    </row>
    <row r="2237" spans="1:6" ht="14.4" customHeight="1" x14ac:dyDescent="0.3">
      <c r="A2237" s="383"/>
      <c r="B2237" s="412"/>
      <c r="C2237" s="386"/>
      <c r="D2237" s="434"/>
      <c r="E2237" s="435"/>
      <c r="F2237" s="433"/>
    </row>
    <row r="2238" spans="1:6" ht="14.4" customHeight="1" x14ac:dyDescent="0.3">
      <c r="A2238" s="383"/>
      <c r="B2238" s="412"/>
      <c r="C2238" s="386"/>
      <c r="D2238" s="434"/>
      <c r="E2238" s="435"/>
      <c r="F2238" s="433"/>
    </row>
    <row r="2239" spans="1:6" ht="14.4" customHeight="1" x14ac:dyDescent="0.3">
      <c r="A2239" s="383"/>
      <c r="B2239" s="412"/>
      <c r="C2239" s="386"/>
      <c r="D2239" s="434"/>
      <c r="E2239" s="435"/>
      <c r="F2239" s="433"/>
    </row>
    <row r="2240" spans="1:6" ht="14.4" customHeight="1" x14ac:dyDescent="0.3">
      <c r="A2240" s="383"/>
      <c r="B2240" s="412"/>
      <c r="C2240" s="386"/>
      <c r="D2240" s="434"/>
      <c r="E2240" s="435"/>
      <c r="F2240" s="433"/>
    </row>
    <row r="2241" spans="1:6" ht="14.4" customHeight="1" x14ac:dyDescent="0.3">
      <c r="A2241" s="383"/>
      <c r="B2241" s="412"/>
      <c r="C2241" s="386"/>
      <c r="D2241" s="434"/>
      <c r="E2241" s="435"/>
      <c r="F2241" s="433"/>
    </row>
    <row r="2242" spans="1:6" ht="14.4" customHeight="1" x14ac:dyDescent="0.3">
      <c r="A2242" s="383"/>
      <c r="B2242" s="412"/>
      <c r="C2242" s="386"/>
      <c r="D2242" s="434"/>
      <c r="E2242" s="435"/>
      <c r="F2242" s="433"/>
    </row>
    <row r="2243" spans="1:6" ht="14.4" customHeight="1" x14ac:dyDescent="0.3">
      <c r="A2243" s="383"/>
      <c r="B2243" s="412"/>
      <c r="C2243" s="386"/>
      <c r="D2243" s="434"/>
      <c r="E2243" s="435"/>
      <c r="F2243" s="433"/>
    </row>
    <row r="2244" spans="1:6" ht="14.4" customHeight="1" x14ac:dyDescent="0.3">
      <c r="A2244" s="383"/>
      <c r="B2244" s="412"/>
      <c r="C2244" s="386"/>
      <c r="D2244" s="434"/>
      <c r="E2244" s="435"/>
      <c r="F2244" s="433"/>
    </row>
    <row r="2245" spans="1:6" ht="14.4" customHeight="1" x14ac:dyDescent="0.3">
      <c r="A2245" s="383"/>
      <c r="B2245" s="412"/>
      <c r="C2245" s="386"/>
      <c r="D2245" s="434"/>
      <c r="E2245" s="435"/>
      <c r="F2245" s="433"/>
    </row>
    <row r="2246" spans="1:6" ht="14.4" customHeight="1" x14ac:dyDescent="0.3">
      <c r="A2246" s="383"/>
      <c r="B2246" s="412"/>
      <c r="C2246" s="386"/>
      <c r="D2246" s="434"/>
      <c r="E2246" s="435"/>
      <c r="F2246" s="433"/>
    </row>
    <row r="2247" spans="1:6" ht="14.4" customHeight="1" x14ac:dyDescent="0.3">
      <c r="A2247" s="383"/>
      <c r="B2247" s="412"/>
      <c r="C2247" s="386"/>
      <c r="D2247" s="434"/>
      <c r="E2247" s="435"/>
      <c r="F2247" s="433"/>
    </row>
    <row r="2248" spans="1:6" ht="14.4" customHeight="1" x14ac:dyDescent="0.3">
      <c r="A2248" s="383"/>
      <c r="B2248" s="412"/>
      <c r="C2248" s="386"/>
      <c r="D2248" s="434"/>
      <c r="E2248" s="435"/>
      <c r="F2248" s="433"/>
    </row>
    <row r="2249" spans="1:6" ht="14.4" customHeight="1" x14ac:dyDescent="0.3">
      <c r="A2249" s="383"/>
      <c r="B2249" s="412"/>
      <c r="C2249" s="386"/>
      <c r="D2249" s="434"/>
      <c r="E2249" s="435"/>
      <c r="F2249" s="433"/>
    </row>
    <row r="2250" spans="1:6" ht="14.4" customHeight="1" x14ac:dyDescent="0.3">
      <c r="A2250" s="383"/>
      <c r="B2250" s="412"/>
      <c r="C2250" s="386"/>
      <c r="D2250" s="434"/>
      <c r="E2250" s="435"/>
      <c r="F2250" s="433"/>
    </row>
    <row r="2251" spans="1:6" ht="14.4" customHeight="1" x14ac:dyDescent="0.3">
      <c r="A2251" s="383"/>
      <c r="B2251" s="412"/>
      <c r="C2251" s="386"/>
      <c r="D2251" s="434"/>
      <c r="E2251" s="435"/>
      <c r="F2251" s="433"/>
    </row>
    <row r="2252" spans="1:6" ht="14.4" customHeight="1" x14ac:dyDescent="0.3">
      <c r="A2252" s="383"/>
      <c r="B2252" s="412"/>
      <c r="C2252" s="386"/>
      <c r="D2252" s="434"/>
      <c r="E2252" s="435"/>
      <c r="F2252" s="433"/>
    </row>
    <row r="2253" spans="1:6" ht="14.4" customHeight="1" x14ac:dyDescent="0.3">
      <c r="A2253" s="383"/>
      <c r="B2253" s="412"/>
      <c r="C2253" s="386"/>
      <c r="D2253" s="434"/>
      <c r="E2253" s="435"/>
      <c r="F2253" s="433"/>
    </row>
    <row r="2254" spans="1:6" ht="14.4" customHeight="1" x14ac:dyDescent="0.3">
      <c r="A2254" s="383"/>
      <c r="B2254" s="412"/>
      <c r="C2254" s="386"/>
      <c r="D2254" s="434"/>
      <c r="E2254" s="435"/>
      <c r="F2254" s="433"/>
    </row>
    <row r="2255" spans="1:6" ht="14.4" customHeight="1" x14ac:dyDescent="0.3">
      <c r="A2255" s="383"/>
      <c r="B2255" s="412"/>
      <c r="C2255" s="386"/>
      <c r="D2255" s="434"/>
      <c r="E2255" s="435"/>
      <c r="F2255" s="433"/>
    </row>
    <row r="2256" spans="1:6" ht="14.4" customHeight="1" x14ac:dyDescent="0.3">
      <c r="A2256" s="383"/>
      <c r="B2256" s="412"/>
      <c r="C2256" s="386"/>
      <c r="D2256" s="434"/>
      <c r="E2256" s="435"/>
      <c r="F2256" s="433"/>
    </row>
    <row r="2257" spans="1:6" ht="14.4" customHeight="1" x14ac:dyDescent="0.3">
      <c r="A2257" s="383"/>
      <c r="B2257" s="412"/>
      <c r="C2257" s="386"/>
      <c r="D2257" s="434"/>
      <c r="E2257" s="435"/>
      <c r="F2257" s="433"/>
    </row>
    <row r="2258" spans="1:6" ht="14.4" customHeight="1" x14ac:dyDescent="0.3">
      <c r="A2258" s="383"/>
      <c r="B2258" s="412"/>
      <c r="C2258" s="386"/>
      <c r="D2258" s="434"/>
      <c r="E2258" s="435"/>
      <c r="F2258" s="433"/>
    </row>
    <row r="2259" spans="1:6" ht="14.4" customHeight="1" x14ac:dyDescent="0.3">
      <c r="A2259" s="383"/>
      <c r="B2259" s="412"/>
      <c r="C2259" s="386"/>
      <c r="D2259" s="434"/>
      <c r="E2259" s="435"/>
      <c r="F2259" s="433"/>
    </row>
    <row r="2260" spans="1:6" ht="14.4" customHeight="1" x14ac:dyDescent="0.3">
      <c r="A2260" s="383"/>
      <c r="B2260" s="412"/>
      <c r="C2260" s="386"/>
      <c r="D2260" s="434"/>
      <c r="E2260" s="435"/>
      <c r="F2260" s="433"/>
    </row>
    <row r="2261" spans="1:6" ht="14.4" customHeight="1" x14ac:dyDescent="0.3">
      <c r="A2261" s="383"/>
      <c r="B2261" s="412"/>
      <c r="C2261" s="386"/>
      <c r="D2261" s="434"/>
      <c r="E2261" s="435"/>
      <c r="F2261" s="433"/>
    </row>
    <row r="2262" spans="1:6" ht="14.4" customHeight="1" x14ac:dyDescent="0.3">
      <c r="A2262" s="383"/>
      <c r="B2262" s="412"/>
      <c r="C2262" s="386"/>
      <c r="D2262" s="434"/>
      <c r="E2262" s="435"/>
      <c r="F2262" s="433"/>
    </row>
    <row r="2263" spans="1:6" ht="14.4" customHeight="1" x14ac:dyDescent="0.3">
      <c r="A2263" s="383"/>
      <c r="B2263" s="412"/>
      <c r="C2263" s="386"/>
      <c r="D2263" s="434"/>
      <c r="E2263" s="435"/>
      <c r="F2263" s="433"/>
    </row>
    <row r="2264" spans="1:6" ht="14.4" customHeight="1" x14ac:dyDescent="0.3">
      <c r="A2264" s="383"/>
      <c r="B2264" s="412"/>
      <c r="C2264" s="386"/>
      <c r="D2264" s="434"/>
      <c r="E2264" s="435"/>
      <c r="F2264" s="433"/>
    </row>
    <row r="2265" spans="1:6" ht="14.4" customHeight="1" x14ac:dyDescent="0.3">
      <c r="A2265" s="383"/>
      <c r="B2265" s="412"/>
      <c r="C2265" s="386"/>
      <c r="D2265" s="434"/>
      <c r="E2265" s="435"/>
      <c r="F2265" s="433"/>
    </row>
    <row r="2266" spans="1:6" ht="14.4" customHeight="1" x14ac:dyDescent="0.3">
      <c r="A2266" s="383"/>
      <c r="B2266" s="412"/>
      <c r="C2266" s="386"/>
      <c r="D2266" s="434"/>
      <c r="E2266" s="435"/>
      <c r="F2266" s="433"/>
    </row>
    <row r="2267" spans="1:6" ht="14.4" customHeight="1" x14ac:dyDescent="0.3">
      <c r="A2267" s="383"/>
      <c r="B2267" s="412"/>
      <c r="C2267" s="386"/>
      <c r="D2267" s="434"/>
      <c r="E2267" s="435"/>
      <c r="F2267" s="433"/>
    </row>
    <row r="2268" spans="1:6" ht="14.4" customHeight="1" x14ac:dyDescent="0.3">
      <c r="A2268" s="383"/>
      <c r="B2268" s="412"/>
      <c r="C2268" s="386"/>
      <c r="D2268" s="434"/>
      <c r="E2268" s="435"/>
      <c r="F2268" s="433"/>
    </row>
    <row r="2269" spans="1:6" ht="14.4" customHeight="1" x14ac:dyDescent="0.3">
      <c r="A2269" s="383"/>
      <c r="B2269" s="412"/>
      <c r="C2269" s="386"/>
      <c r="D2269" s="434"/>
      <c r="E2269" s="435"/>
      <c r="F2269" s="433"/>
    </row>
    <row r="2270" spans="1:6" ht="14.4" customHeight="1" x14ac:dyDescent="0.3">
      <c r="A2270" s="383"/>
      <c r="B2270" s="412"/>
      <c r="C2270" s="386"/>
      <c r="D2270" s="434"/>
      <c r="E2270" s="435"/>
      <c r="F2270" s="433"/>
    </row>
    <row r="2271" spans="1:6" ht="14.4" customHeight="1" x14ac:dyDescent="0.3">
      <c r="A2271" s="383"/>
      <c r="B2271" s="412"/>
      <c r="C2271" s="386"/>
      <c r="D2271" s="434"/>
      <c r="E2271" s="435"/>
      <c r="F2271" s="433"/>
    </row>
    <row r="2272" spans="1:6" ht="14.4" customHeight="1" x14ac:dyDescent="0.3">
      <c r="A2272" s="383"/>
      <c r="B2272" s="412"/>
      <c r="C2272" s="386"/>
      <c r="D2272" s="434"/>
      <c r="E2272" s="435"/>
      <c r="F2272" s="433"/>
    </row>
    <row r="2273" spans="1:6" ht="14.4" customHeight="1" x14ac:dyDescent="0.3">
      <c r="A2273" s="383"/>
      <c r="B2273" s="412"/>
      <c r="C2273" s="386"/>
      <c r="D2273" s="434"/>
      <c r="E2273" s="435"/>
      <c r="F2273" s="433"/>
    </row>
    <row r="2274" spans="1:6" ht="14.4" customHeight="1" x14ac:dyDescent="0.3">
      <c r="A2274" s="383"/>
      <c r="B2274" s="412"/>
      <c r="C2274" s="386"/>
      <c r="D2274" s="434"/>
      <c r="E2274" s="435"/>
      <c r="F2274" s="433"/>
    </row>
    <row r="2275" spans="1:6" ht="14.4" customHeight="1" x14ac:dyDescent="0.3">
      <c r="A2275" s="383"/>
      <c r="B2275" s="412"/>
      <c r="C2275" s="386"/>
      <c r="D2275" s="434"/>
      <c r="E2275" s="435"/>
      <c r="F2275" s="433"/>
    </row>
    <row r="2276" spans="1:6" ht="14.4" customHeight="1" x14ac:dyDescent="0.3">
      <c r="A2276" s="383"/>
      <c r="B2276" s="412"/>
      <c r="C2276" s="386"/>
      <c r="D2276" s="434"/>
      <c r="E2276" s="435"/>
      <c r="F2276" s="433"/>
    </row>
    <row r="2277" spans="1:6" ht="14.4" customHeight="1" x14ac:dyDescent="0.3">
      <c r="A2277" s="383"/>
      <c r="B2277" s="412"/>
      <c r="C2277" s="386"/>
      <c r="D2277" s="434"/>
      <c r="E2277" s="435"/>
      <c r="F2277" s="433"/>
    </row>
    <row r="2278" spans="1:6" ht="14.4" customHeight="1" x14ac:dyDescent="0.3">
      <c r="A2278" s="383"/>
      <c r="B2278" s="412"/>
      <c r="C2278" s="386"/>
      <c r="D2278" s="434"/>
      <c r="E2278" s="435"/>
      <c r="F2278" s="433"/>
    </row>
    <row r="2279" spans="1:6" ht="14.4" customHeight="1" x14ac:dyDescent="0.3">
      <c r="A2279" s="383"/>
      <c r="B2279" s="412"/>
      <c r="C2279" s="386"/>
      <c r="D2279" s="434"/>
      <c r="E2279" s="435"/>
      <c r="F2279" s="433"/>
    </row>
    <row r="2280" spans="1:6" ht="14.4" customHeight="1" x14ac:dyDescent="0.3">
      <c r="A2280" s="383"/>
      <c r="B2280" s="412"/>
      <c r="C2280" s="386"/>
      <c r="D2280" s="434"/>
      <c r="E2280" s="435"/>
      <c r="F2280" s="433"/>
    </row>
    <row r="2281" spans="1:6" ht="14.4" customHeight="1" x14ac:dyDescent="0.3">
      <c r="A2281" s="383"/>
      <c r="B2281" s="412"/>
      <c r="C2281" s="386"/>
      <c r="D2281" s="434"/>
      <c r="E2281" s="435"/>
      <c r="F2281" s="433"/>
    </row>
    <row r="2282" spans="1:6" ht="14.4" customHeight="1" x14ac:dyDescent="0.3">
      <c r="A2282" s="383"/>
      <c r="B2282" s="412"/>
      <c r="C2282" s="386"/>
      <c r="D2282" s="434"/>
      <c r="E2282" s="435"/>
      <c r="F2282" s="433"/>
    </row>
    <row r="2283" spans="1:6" ht="14.4" customHeight="1" x14ac:dyDescent="0.3">
      <c r="A2283" s="383"/>
      <c r="B2283" s="412"/>
      <c r="C2283" s="386"/>
      <c r="D2283" s="434"/>
      <c r="E2283" s="435"/>
      <c r="F2283" s="433"/>
    </row>
    <row r="2284" spans="1:6" ht="14.4" customHeight="1" x14ac:dyDescent="0.3">
      <c r="A2284" s="383"/>
      <c r="B2284" s="412"/>
      <c r="C2284" s="386"/>
      <c r="D2284" s="434"/>
      <c r="E2284" s="435"/>
      <c r="F2284" s="433"/>
    </row>
    <row r="2285" spans="1:6" ht="14.4" customHeight="1" x14ac:dyDescent="0.3">
      <c r="A2285" s="383"/>
      <c r="B2285" s="412"/>
      <c r="C2285" s="386"/>
      <c r="D2285" s="434"/>
      <c r="E2285" s="435"/>
      <c r="F2285" s="433"/>
    </row>
    <row r="2286" spans="1:6" ht="14.4" customHeight="1" x14ac:dyDescent="0.3">
      <c r="A2286" s="383"/>
      <c r="B2286" s="412"/>
      <c r="C2286" s="386"/>
      <c r="D2286" s="434"/>
      <c r="E2286" s="435"/>
      <c r="F2286" s="433"/>
    </row>
    <row r="2287" spans="1:6" ht="14.4" customHeight="1" x14ac:dyDescent="0.3">
      <c r="A2287" s="383"/>
      <c r="B2287" s="412"/>
      <c r="C2287" s="386"/>
      <c r="D2287" s="434"/>
      <c r="E2287" s="435"/>
      <c r="F2287" s="433"/>
    </row>
    <row r="2288" spans="1:6" ht="14.4" customHeight="1" x14ac:dyDescent="0.3">
      <c r="A2288" s="383"/>
      <c r="B2288" s="412"/>
      <c r="C2288" s="386"/>
      <c r="D2288" s="434"/>
      <c r="E2288" s="435"/>
      <c r="F2288" s="433"/>
    </row>
    <row r="2289" spans="1:6" ht="14.4" customHeight="1" x14ac:dyDescent="0.3">
      <c r="A2289" s="383"/>
      <c r="B2289" s="412"/>
      <c r="C2289" s="386"/>
      <c r="D2289" s="434"/>
      <c r="E2289" s="435"/>
      <c r="F2289" s="433"/>
    </row>
    <row r="2290" spans="1:6" ht="14.4" customHeight="1" x14ac:dyDescent="0.3">
      <c r="A2290" s="383"/>
      <c r="B2290" s="412"/>
      <c r="C2290" s="386"/>
      <c r="D2290" s="434"/>
      <c r="E2290" s="435"/>
      <c r="F2290" s="433"/>
    </row>
    <row r="2291" spans="1:6" ht="14.4" customHeight="1" x14ac:dyDescent="0.3">
      <c r="A2291" s="383"/>
      <c r="B2291" s="412"/>
      <c r="C2291" s="386"/>
      <c r="D2291" s="434"/>
      <c r="E2291" s="435"/>
      <c r="F2291" s="433"/>
    </row>
    <row r="2292" spans="1:6" ht="14.4" customHeight="1" x14ac:dyDescent="0.3">
      <c r="A2292" s="383"/>
      <c r="B2292" s="412"/>
      <c r="C2292" s="386"/>
      <c r="D2292" s="434"/>
      <c r="E2292" s="435"/>
      <c r="F2292" s="433"/>
    </row>
    <row r="2293" spans="1:6" ht="14.4" customHeight="1" x14ac:dyDescent="0.3">
      <c r="A2293" s="383"/>
      <c r="B2293" s="412"/>
      <c r="C2293" s="386"/>
      <c r="D2293" s="434"/>
      <c r="E2293" s="435"/>
      <c r="F2293" s="433"/>
    </row>
    <row r="2294" spans="1:6" ht="14.4" customHeight="1" x14ac:dyDescent="0.3">
      <c r="A2294" s="383"/>
      <c r="B2294" s="412"/>
      <c r="C2294" s="386"/>
      <c r="D2294" s="434"/>
      <c r="E2294" s="435"/>
      <c r="F2294" s="433"/>
    </row>
    <row r="2295" spans="1:6" ht="14.4" customHeight="1" x14ac:dyDescent="0.3">
      <c r="A2295" s="383"/>
      <c r="B2295" s="412"/>
      <c r="C2295" s="386"/>
      <c r="D2295" s="434"/>
      <c r="E2295" s="435"/>
      <c r="F2295" s="433"/>
    </row>
    <row r="2296" spans="1:6" ht="14.4" customHeight="1" x14ac:dyDescent="0.3">
      <c r="A2296" s="383"/>
      <c r="B2296" s="412"/>
      <c r="C2296" s="386"/>
      <c r="D2296" s="434"/>
      <c r="E2296" s="435"/>
      <c r="F2296" s="433"/>
    </row>
    <row r="2297" spans="1:6" ht="14.4" customHeight="1" x14ac:dyDescent="0.3">
      <c r="A2297" s="383"/>
      <c r="B2297" s="412"/>
      <c r="C2297" s="386"/>
      <c r="D2297" s="434"/>
      <c r="E2297" s="435"/>
      <c r="F2297" s="433"/>
    </row>
    <row r="2298" spans="1:6" ht="14.4" customHeight="1" x14ac:dyDescent="0.3">
      <c r="A2298" s="383"/>
      <c r="B2298" s="412"/>
      <c r="C2298" s="386"/>
      <c r="D2298" s="434"/>
      <c r="E2298" s="435"/>
      <c r="F2298" s="433"/>
    </row>
    <row r="2299" spans="1:6" ht="14.4" customHeight="1" x14ac:dyDescent="0.3">
      <c r="A2299" s="383"/>
      <c r="B2299" s="412"/>
      <c r="C2299" s="386"/>
      <c r="D2299" s="434"/>
      <c r="E2299" s="435"/>
      <c r="F2299" s="433"/>
    </row>
    <row r="2300" spans="1:6" ht="14.4" customHeight="1" x14ac:dyDescent="0.3">
      <c r="A2300" s="383"/>
      <c r="B2300" s="412"/>
      <c r="C2300" s="386"/>
      <c r="D2300" s="434"/>
      <c r="E2300" s="435"/>
      <c r="F2300" s="433"/>
    </row>
    <row r="2301" spans="1:6" ht="14.4" customHeight="1" x14ac:dyDescent="0.3">
      <c r="A2301" s="383"/>
      <c r="B2301" s="412"/>
      <c r="C2301" s="386"/>
      <c r="D2301" s="434"/>
      <c r="E2301" s="435"/>
      <c r="F2301" s="433"/>
    </row>
    <row r="2302" spans="1:6" ht="14.4" customHeight="1" thickBot="1" x14ac:dyDescent="0.35">
      <c r="A2302" s="383"/>
      <c r="B2302" s="412"/>
      <c r="C2302" s="386"/>
      <c r="D2302" s="434"/>
      <c r="E2302" s="435"/>
      <c r="F2302" s="433"/>
    </row>
    <row r="2303" spans="1:6" ht="25.05" customHeight="1" thickBot="1" x14ac:dyDescent="0.35">
      <c r="A2303" s="448" t="s">
        <v>4073</v>
      </c>
      <c r="B2303" s="519" t="s">
        <v>4116</v>
      </c>
      <c r="C2303" s="489"/>
      <c r="D2303" s="489"/>
      <c r="E2303" s="494"/>
      <c r="F2303" s="495">
        <f>SUM(F2200:F2241)</f>
        <v>0</v>
      </c>
    </row>
    <row r="2304" spans="1:6" ht="15" customHeight="1" x14ac:dyDescent="0.3">
      <c r="A2304" s="756" t="str">
        <f>A768</f>
        <v>CONTRACT SANRAL: NRA 2024/1323</v>
      </c>
      <c r="B2304" s="757"/>
      <c r="C2304" s="462"/>
      <c r="D2304" s="462"/>
      <c r="E2304" s="467"/>
      <c r="F2304" s="473"/>
    </row>
    <row r="2305" spans="1:6" ht="15" customHeight="1" thickBot="1" x14ac:dyDescent="0.35">
      <c r="A2305" s="754" t="str">
        <f>A769</f>
        <v>PANEL FOR ROUTINE ROAD MAINTENANCE WORKS ACROSS SOUTH AFRICA (WESTERN CAPE PROVINCE)</v>
      </c>
      <c r="B2305" s="755"/>
      <c r="C2305" s="463"/>
      <c r="D2305" s="463"/>
      <c r="E2305" s="468"/>
      <c r="F2305" s="474"/>
    </row>
    <row r="2306" spans="1:6" ht="25.05" customHeight="1" thickBot="1" x14ac:dyDescent="0.35">
      <c r="A2306" s="565" t="s">
        <v>4111</v>
      </c>
      <c r="B2306" s="451" t="s">
        <v>4035</v>
      </c>
      <c r="C2306" s="451" t="s">
        <v>4112</v>
      </c>
      <c r="D2306" s="451" t="s">
        <v>4113</v>
      </c>
      <c r="E2306" s="451" t="s">
        <v>4114</v>
      </c>
      <c r="F2306" s="487" t="s">
        <v>4036</v>
      </c>
    </row>
    <row r="2307" spans="1:6" s="444" customFormat="1" ht="25.05" customHeight="1" x14ac:dyDescent="0.3">
      <c r="A2307" s="758" t="s">
        <v>2951</v>
      </c>
      <c r="B2307" s="759"/>
      <c r="C2307" s="759"/>
      <c r="D2307" s="759"/>
      <c r="E2307" s="759"/>
      <c r="F2307" s="760"/>
    </row>
    <row r="2308" spans="1:6" ht="14.4" customHeight="1" x14ac:dyDescent="0.3">
      <c r="A2308" s="374" t="s">
        <v>1041</v>
      </c>
      <c r="B2308" s="345" t="s">
        <v>1042</v>
      </c>
      <c r="C2308" s="375"/>
      <c r="D2308" s="376"/>
      <c r="E2308" s="502"/>
      <c r="F2308" s="503"/>
    </row>
    <row r="2309" spans="1:6" ht="14.4" customHeight="1" x14ac:dyDescent="0.3">
      <c r="A2309" s="372" t="s">
        <v>1043</v>
      </c>
      <c r="B2309" s="201" t="s">
        <v>1044</v>
      </c>
      <c r="C2309" s="379" t="s">
        <v>955</v>
      </c>
      <c r="D2309" s="420">
        <v>20</v>
      </c>
      <c r="E2309" s="856"/>
      <c r="F2309" s="419" t="str">
        <f>IF((D2309*E2309)&gt;0,(D2309*E2309),"")</f>
        <v/>
      </c>
    </row>
    <row r="2310" spans="1:6" ht="14.4" customHeight="1" x14ac:dyDescent="0.3">
      <c r="A2310" s="372" t="s">
        <v>1045</v>
      </c>
      <c r="B2310" s="201" t="s">
        <v>1046</v>
      </c>
      <c r="C2310" s="379" t="s">
        <v>955</v>
      </c>
      <c r="D2310" s="420">
        <v>20</v>
      </c>
      <c r="E2310" s="856"/>
      <c r="F2310" s="419" t="str">
        <f t="shared" ref="F2310:F2359" si="23">IF((D2310*E2310)&gt;0,(D2310*E2310),"")</f>
        <v/>
      </c>
    </row>
    <row r="2311" spans="1:6" ht="14.4" customHeight="1" x14ac:dyDescent="0.3">
      <c r="A2311" s="372" t="s">
        <v>1049</v>
      </c>
      <c r="B2311" s="235" t="s">
        <v>1050</v>
      </c>
      <c r="C2311" s="379"/>
      <c r="D2311" s="420"/>
      <c r="E2311" s="418"/>
      <c r="F2311" s="419" t="str">
        <f t="shared" si="23"/>
        <v/>
      </c>
    </row>
    <row r="2312" spans="1:6" ht="14.4" customHeight="1" x14ac:dyDescent="0.3">
      <c r="A2312" s="372" t="s">
        <v>1051</v>
      </c>
      <c r="B2312" s="201" t="s">
        <v>1052</v>
      </c>
      <c r="C2312" s="379" t="s">
        <v>363</v>
      </c>
      <c r="D2312" s="420">
        <v>800</v>
      </c>
      <c r="E2312" s="856"/>
      <c r="F2312" s="419" t="str">
        <f t="shared" si="23"/>
        <v/>
      </c>
    </row>
    <row r="2313" spans="1:6" ht="14.4" customHeight="1" x14ac:dyDescent="0.3">
      <c r="A2313" s="372" t="s">
        <v>1053</v>
      </c>
      <c r="B2313" s="201" t="s">
        <v>1054</v>
      </c>
      <c r="C2313" s="379" t="s">
        <v>363</v>
      </c>
      <c r="D2313" s="420">
        <v>800</v>
      </c>
      <c r="E2313" s="856"/>
      <c r="F2313" s="419" t="str">
        <f t="shared" si="23"/>
        <v/>
      </c>
    </row>
    <row r="2314" spans="1:6" ht="14.4" customHeight="1" x14ac:dyDescent="0.3">
      <c r="A2314" s="372" t="s">
        <v>1055</v>
      </c>
      <c r="B2314" s="201" t="s">
        <v>1056</v>
      </c>
      <c r="C2314" s="379" t="s">
        <v>363</v>
      </c>
      <c r="D2314" s="420">
        <v>500</v>
      </c>
      <c r="E2314" s="856"/>
      <c r="F2314" s="419" t="str">
        <f t="shared" si="23"/>
        <v/>
      </c>
    </row>
    <row r="2315" spans="1:6" ht="14.4" customHeight="1" x14ac:dyDescent="0.3">
      <c r="A2315" s="372" t="s">
        <v>1057</v>
      </c>
      <c r="B2315" s="201" t="s">
        <v>1058</v>
      </c>
      <c r="C2315" s="379" t="s">
        <v>363</v>
      </c>
      <c r="D2315" s="420">
        <v>500</v>
      </c>
      <c r="E2315" s="856"/>
      <c r="F2315" s="419" t="str">
        <f t="shared" si="23"/>
        <v/>
      </c>
    </row>
    <row r="2316" spans="1:6" ht="14.4" customHeight="1" x14ac:dyDescent="0.3">
      <c r="A2316" s="372" t="s">
        <v>1059</v>
      </c>
      <c r="B2316" s="201" t="s">
        <v>1060</v>
      </c>
      <c r="C2316" s="379" t="s">
        <v>363</v>
      </c>
      <c r="D2316" s="420">
        <v>500</v>
      </c>
      <c r="E2316" s="856"/>
      <c r="F2316" s="419" t="str">
        <f t="shared" si="23"/>
        <v/>
      </c>
    </row>
    <row r="2317" spans="1:6" ht="14.4" customHeight="1" x14ac:dyDescent="0.3">
      <c r="A2317" s="372" t="s">
        <v>1061</v>
      </c>
      <c r="B2317" s="201" t="s">
        <v>1062</v>
      </c>
      <c r="C2317" s="379"/>
      <c r="D2317" s="420"/>
      <c r="E2317" s="418"/>
      <c r="F2317" s="419" t="str">
        <f t="shared" si="23"/>
        <v/>
      </c>
    </row>
    <row r="2318" spans="1:6" ht="14.4" customHeight="1" x14ac:dyDescent="0.3">
      <c r="A2318" s="372" t="s">
        <v>1063</v>
      </c>
      <c r="B2318" s="201" t="s">
        <v>1064</v>
      </c>
      <c r="C2318" s="379" t="s">
        <v>363</v>
      </c>
      <c r="D2318" s="420">
        <v>500</v>
      </c>
      <c r="E2318" s="856"/>
      <c r="F2318" s="419" t="str">
        <f t="shared" si="23"/>
        <v/>
      </c>
    </row>
    <row r="2319" spans="1:6" ht="14.4" customHeight="1" x14ac:dyDescent="0.3">
      <c r="A2319" s="372" t="s">
        <v>1065</v>
      </c>
      <c r="B2319" s="201" t="s">
        <v>1066</v>
      </c>
      <c r="C2319" s="379" t="s">
        <v>363</v>
      </c>
      <c r="D2319" s="420">
        <v>500</v>
      </c>
      <c r="E2319" s="856"/>
      <c r="F2319" s="419" t="str">
        <f t="shared" si="23"/>
        <v/>
      </c>
    </row>
    <row r="2320" spans="1:6" ht="14.4" customHeight="1" x14ac:dyDescent="0.3">
      <c r="A2320" s="372" t="s">
        <v>1068</v>
      </c>
      <c r="B2320" s="201" t="s">
        <v>1069</v>
      </c>
      <c r="C2320" s="379" t="s">
        <v>363</v>
      </c>
      <c r="D2320" s="420">
        <v>100</v>
      </c>
      <c r="E2320" s="856"/>
      <c r="F2320" s="419" t="str">
        <f t="shared" si="23"/>
        <v/>
      </c>
    </row>
    <row r="2321" spans="1:6" ht="14.4" customHeight="1" x14ac:dyDescent="0.3">
      <c r="A2321" s="372" t="s">
        <v>1070</v>
      </c>
      <c r="B2321" s="201" t="s">
        <v>1071</v>
      </c>
      <c r="C2321" s="379"/>
      <c r="D2321" s="420"/>
      <c r="E2321" s="418"/>
      <c r="F2321" s="419" t="str">
        <f t="shared" si="23"/>
        <v/>
      </c>
    </row>
    <row r="2322" spans="1:6" ht="14.4" customHeight="1" x14ac:dyDescent="0.3">
      <c r="A2322" s="372" t="s">
        <v>1072</v>
      </c>
      <c r="B2322" s="201" t="s">
        <v>1073</v>
      </c>
      <c r="C2322" s="379" t="s">
        <v>363</v>
      </c>
      <c r="D2322" s="420">
        <v>500</v>
      </c>
      <c r="E2322" s="856"/>
      <c r="F2322" s="419" t="str">
        <f t="shared" si="23"/>
        <v/>
      </c>
    </row>
    <row r="2323" spans="1:6" ht="14.4" customHeight="1" x14ac:dyDescent="0.3">
      <c r="A2323" s="372" t="s">
        <v>1074</v>
      </c>
      <c r="B2323" s="201" t="s">
        <v>1075</v>
      </c>
      <c r="C2323" s="379" t="s">
        <v>363</v>
      </c>
      <c r="D2323" s="420">
        <v>500</v>
      </c>
      <c r="E2323" s="856"/>
      <c r="F2323" s="419" t="str">
        <f t="shared" si="23"/>
        <v/>
      </c>
    </row>
    <row r="2324" spans="1:6" ht="14.4" customHeight="1" x14ac:dyDescent="0.3">
      <c r="A2324" s="372" t="s">
        <v>1076</v>
      </c>
      <c r="B2324" s="201" t="s">
        <v>1077</v>
      </c>
      <c r="C2324" s="379" t="s">
        <v>363</v>
      </c>
      <c r="D2324" s="420">
        <v>500</v>
      </c>
      <c r="E2324" s="856"/>
      <c r="F2324" s="419" t="str">
        <f t="shared" si="23"/>
        <v/>
      </c>
    </row>
    <row r="2325" spans="1:6" ht="14.4" customHeight="1" x14ac:dyDescent="0.3">
      <c r="A2325" s="372" t="s">
        <v>1080</v>
      </c>
      <c r="B2325" s="235" t="s">
        <v>1081</v>
      </c>
      <c r="C2325" s="379"/>
      <c r="D2325" s="420"/>
      <c r="E2325" s="418"/>
      <c r="F2325" s="419" t="str">
        <f t="shared" si="23"/>
        <v/>
      </c>
    </row>
    <row r="2326" spans="1:6" ht="14.4" customHeight="1" x14ac:dyDescent="0.3">
      <c r="A2326" s="372" t="s">
        <v>1082</v>
      </c>
      <c r="B2326" s="201" t="s">
        <v>1052</v>
      </c>
      <c r="C2326" s="379" t="s">
        <v>363</v>
      </c>
      <c r="D2326" s="420">
        <v>800</v>
      </c>
      <c r="E2326" s="856"/>
      <c r="F2326" s="419" t="str">
        <f t="shared" si="23"/>
        <v/>
      </c>
    </row>
    <row r="2327" spans="1:6" ht="14.4" customHeight="1" x14ac:dyDescent="0.3">
      <c r="A2327" s="372" t="s">
        <v>1083</v>
      </c>
      <c r="B2327" s="201" t="s">
        <v>1054</v>
      </c>
      <c r="C2327" s="379" t="s">
        <v>363</v>
      </c>
      <c r="D2327" s="420">
        <v>800</v>
      </c>
      <c r="E2327" s="856"/>
      <c r="F2327" s="419" t="str">
        <f t="shared" si="23"/>
        <v/>
      </c>
    </row>
    <row r="2328" spans="1:6" ht="14.4" customHeight="1" x14ac:dyDescent="0.3">
      <c r="A2328" s="372" t="s">
        <v>1084</v>
      </c>
      <c r="B2328" s="201" t="s">
        <v>1056</v>
      </c>
      <c r="C2328" s="379" t="s">
        <v>363</v>
      </c>
      <c r="D2328" s="420">
        <v>500</v>
      </c>
      <c r="E2328" s="856"/>
      <c r="F2328" s="419" t="str">
        <f t="shared" si="23"/>
        <v/>
      </c>
    </row>
    <row r="2329" spans="1:6" ht="14.4" customHeight="1" x14ac:dyDescent="0.3">
      <c r="A2329" s="372" t="s">
        <v>1085</v>
      </c>
      <c r="B2329" s="201" t="s">
        <v>1058</v>
      </c>
      <c r="C2329" s="379" t="s">
        <v>363</v>
      </c>
      <c r="D2329" s="420">
        <v>500</v>
      </c>
      <c r="E2329" s="856"/>
      <c r="F2329" s="419" t="str">
        <f t="shared" si="23"/>
        <v/>
      </c>
    </row>
    <row r="2330" spans="1:6" ht="14.4" customHeight="1" x14ac:dyDescent="0.3">
      <c r="A2330" s="372" t="s">
        <v>1086</v>
      </c>
      <c r="B2330" s="201" t="s">
        <v>1087</v>
      </c>
      <c r="C2330" s="379" t="s">
        <v>363</v>
      </c>
      <c r="D2330" s="420">
        <v>500</v>
      </c>
      <c r="E2330" s="856"/>
      <c r="F2330" s="419" t="str">
        <f t="shared" si="23"/>
        <v/>
      </c>
    </row>
    <row r="2331" spans="1:6" ht="14.4" customHeight="1" x14ac:dyDescent="0.3">
      <c r="A2331" s="372" t="s">
        <v>1088</v>
      </c>
      <c r="B2331" s="201" t="s">
        <v>1089</v>
      </c>
      <c r="C2331" s="379"/>
      <c r="D2331" s="420"/>
      <c r="E2331" s="418"/>
      <c r="F2331" s="419" t="str">
        <f t="shared" si="23"/>
        <v/>
      </c>
    </row>
    <row r="2332" spans="1:6" ht="14.4" customHeight="1" x14ac:dyDescent="0.3">
      <c r="A2332" s="372" t="s">
        <v>3933</v>
      </c>
      <c r="B2332" s="201" t="s">
        <v>1064</v>
      </c>
      <c r="C2332" s="379" t="s">
        <v>363</v>
      </c>
      <c r="D2332" s="420">
        <v>500</v>
      </c>
      <c r="E2332" s="856"/>
      <c r="F2332" s="419" t="str">
        <f t="shared" si="23"/>
        <v/>
      </c>
    </row>
    <row r="2333" spans="1:6" ht="14.4" customHeight="1" x14ac:dyDescent="0.3">
      <c r="A2333" s="372" t="s">
        <v>3934</v>
      </c>
      <c r="B2333" s="201" t="s">
        <v>1066</v>
      </c>
      <c r="C2333" s="379" t="s">
        <v>363</v>
      </c>
      <c r="D2333" s="420">
        <v>500</v>
      </c>
      <c r="E2333" s="856"/>
      <c r="F2333" s="419" t="str">
        <f t="shared" si="23"/>
        <v/>
      </c>
    </row>
    <row r="2334" spans="1:6" ht="14.4" customHeight="1" x14ac:dyDescent="0.3">
      <c r="A2334" s="372" t="s">
        <v>3935</v>
      </c>
      <c r="B2334" s="201" t="s">
        <v>1067</v>
      </c>
      <c r="C2334" s="379" t="s">
        <v>363</v>
      </c>
      <c r="D2334" s="420">
        <v>500</v>
      </c>
      <c r="E2334" s="856"/>
      <c r="F2334" s="419" t="str">
        <f t="shared" si="23"/>
        <v/>
      </c>
    </row>
    <row r="2335" spans="1:6" ht="14.4" customHeight="1" x14ac:dyDescent="0.3">
      <c r="A2335" s="372" t="s">
        <v>3936</v>
      </c>
      <c r="B2335" s="201" t="s">
        <v>1069</v>
      </c>
      <c r="C2335" s="379" t="s">
        <v>363</v>
      </c>
      <c r="D2335" s="420">
        <v>100</v>
      </c>
      <c r="E2335" s="856"/>
      <c r="F2335" s="419" t="str">
        <f t="shared" si="23"/>
        <v/>
      </c>
    </row>
    <row r="2336" spans="1:6" ht="14.4" customHeight="1" x14ac:dyDescent="0.3">
      <c r="A2336" s="372" t="s">
        <v>1092</v>
      </c>
      <c r="B2336" s="201" t="s">
        <v>1071</v>
      </c>
      <c r="C2336" s="379"/>
      <c r="D2336" s="420"/>
      <c r="E2336" s="418"/>
      <c r="F2336" s="419" t="str">
        <f t="shared" si="23"/>
        <v/>
      </c>
    </row>
    <row r="2337" spans="1:6" ht="14.4" customHeight="1" x14ac:dyDescent="0.3">
      <c r="A2337" s="372" t="s">
        <v>1090</v>
      </c>
      <c r="B2337" s="201" t="s">
        <v>1073</v>
      </c>
      <c r="C2337" s="379" t="s">
        <v>363</v>
      </c>
      <c r="D2337" s="420">
        <v>500</v>
      </c>
      <c r="E2337" s="856"/>
      <c r="F2337" s="419" t="str">
        <f t="shared" si="23"/>
        <v/>
      </c>
    </row>
    <row r="2338" spans="1:6" ht="14.4" customHeight="1" x14ac:dyDescent="0.3">
      <c r="A2338" s="372" t="s">
        <v>1091</v>
      </c>
      <c r="B2338" s="201" t="s">
        <v>1075</v>
      </c>
      <c r="C2338" s="379" t="s">
        <v>363</v>
      </c>
      <c r="D2338" s="420">
        <v>500</v>
      </c>
      <c r="E2338" s="856"/>
      <c r="F2338" s="419" t="str">
        <f t="shared" si="23"/>
        <v/>
      </c>
    </row>
    <row r="2339" spans="1:6" ht="14.4" customHeight="1" x14ac:dyDescent="0.3">
      <c r="A2339" s="372" t="s">
        <v>1093</v>
      </c>
      <c r="B2339" s="201" t="s">
        <v>1077</v>
      </c>
      <c r="C2339" s="379" t="s">
        <v>363</v>
      </c>
      <c r="D2339" s="420">
        <v>500</v>
      </c>
      <c r="E2339" s="856"/>
      <c r="F2339" s="419" t="str">
        <f t="shared" si="23"/>
        <v/>
      </c>
    </row>
    <row r="2340" spans="1:6" ht="14.4" customHeight="1" x14ac:dyDescent="0.3">
      <c r="A2340" s="372" t="s">
        <v>1095</v>
      </c>
      <c r="B2340" s="235" t="s">
        <v>1096</v>
      </c>
      <c r="C2340" s="379"/>
      <c r="D2340" s="420"/>
      <c r="E2340" s="418"/>
      <c r="F2340" s="419" t="str">
        <f t="shared" si="23"/>
        <v/>
      </c>
    </row>
    <row r="2341" spans="1:6" ht="14.4" customHeight="1" x14ac:dyDescent="0.3">
      <c r="A2341" s="372" t="s">
        <v>1097</v>
      </c>
      <c r="B2341" s="201" t="s">
        <v>1052</v>
      </c>
      <c r="C2341" s="379" t="s">
        <v>363</v>
      </c>
      <c r="D2341" s="420">
        <v>800</v>
      </c>
      <c r="E2341" s="856"/>
      <c r="F2341" s="419" t="str">
        <f t="shared" si="23"/>
        <v/>
      </c>
    </row>
    <row r="2342" spans="1:6" ht="14.4" customHeight="1" x14ac:dyDescent="0.3">
      <c r="A2342" s="372" t="s">
        <v>1098</v>
      </c>
      <c r="B2342" s="201" t="s">
        <v>1054</v>
      </c>
      <c r="C2342" s="379" t="s">
        <v>363</v>
      </c>
      <c r="D2342" s="420">
        <v>800</v>
      </c>
      <c r="E2342" s="856"/>
      <c r="F2342" s="419" t="str">
        <f t="shared" si="23"/>
        <v/>
      </c>
    </row>
    <row r="2343" spans="1:6" ht="14.4" customHeight="1" x14ac:dyDescent="0.3">
      <c r="A2343" s="372" t="s">
        <v>1099</v>
      </c>
      <c r="B2343" s="201" t="s">
        <v>1100</v>
      </c>
      <c r="C2343" s="379" t="s">
        <v>363</v>
      </c>
      <c r="D2343" s="420">
        <v>500</v>
      </c>
      <c r="E2343" s="856"/>
      <c r="F2343" s="419" t="str">
        <f t="shared" si="23"/>
        <v/>
      </c>
    </row>
    <row r="2344" spans="1:6" ht="14.4" customHeight="1" x14ac:dyDescent="0.3">
      <c r="A2344" s="372" t="s">
        <v>1101</v>
      </c>
      <c r="B2344" s="201" t="s">
        <v>1058</v>
      </c>
      <c r="C2344" s="379" t="s">
        <v>363</v>
      </c>
      <c r="D2344" s="420">
        <v>500</v>
      </c>
      <c r="E2344" s="856"/>
      <c r="F2344" s="419" t="str">
        <f t="shared" si="23"/>
        <v/>
      </c>
    </row>
    <row r="2345" spans="1:6" ht="14.4" customHeight="1" x14ac:dyDescent="0.3">
      <c r="A2345" s="372" t="s">
        <v>1102</v>
      </c>
      <c r="B2345" s="201" t="s">
        <v>1087</v>
      </c>
      <c r="C2345" s="379" t="s">
        <v>363</v>
      </c>
      <c r="D2345" s="420">
        <v>500</v>
      </c>
      <c r="E2345" s="856"/>
      <c r="F2345" s="419" t="str">
        <f t="shared" si="23"/>
        <v/>
      </c>
    </row>
    <row r="2346" spans="1:6" ht="14.4" customHeight="1" x14ac:dyDescent="0.3">
      <c r="A2346" s="372" t="s">
        <v>1103</v>
      </c>
      <c r="B2346" s="201" t="s">
        <v>1089</v>
      </c>
      <c r="C2346" s="379"/>
      <c r="D2346" s="420"/>
      <c r="E2346" s="418"/>
      <c r="F2346" s="419" t="str">
        <f t="shared" si="23"/>
        <v/>
      </c>
    </row>
    <row r="2347" spans="1:6" ht="14.4" customHeight="1" x14ac:dyDescent="0.3">
      <c r="A2347" s="372" t="s">
        <v>1104</v>
      </c>
      <c r="B2347" s="201" t="s">
        <v>1064</v>
      </c>
      <c r="C2347" s="379" t="s">
        <v>363</v>
      </c>
      <c r="D2347" s="420">
        <v>500</v>
      </c>
      <c r="E2347" s="856"/>
      <c r="F2347" s="419" t="str">
        <f t="shared" si="23"/>
        <v/>
      </c>
    </row>
    <row r="2348" spans="1:6" ht="14.4" customHeight="1" x14ac:dyDescent="0.3">
      <c r="A2348" s="372" t="s">
        <v>1105</v>
      </c>
      <c r="B2348" s="201" t="s">
        <v>1066</v>
      </c>
      <c r="C2348" s="379" t="s">
        <v>363</v>
      </c>
      <c r="D2348" s="420">
        <v>500</v>
      </c>
      <c r="E2348" s="856"/>
      <c r="F2348" s="419" t="str">
        <f t="shared" si="23"/>
        <v/>
      </c>
    </row>
    <row r="2349" spans="1:6" ht="14.4" customHeight="1" x14ac:dyDescent="0.3">
      <c r="A2349" s="372" t="s">
        <v>1106</v>
      </c>
      <c r="B2349" s="201" t="s">
        <v>1067</v>
      </c>
      <c r="C2349" s="379" t="s">
        <v>363</v>
      </c>
      <c r="D2349" s="420">
        <v>500</v>
      </c>
      <c r="E2349" s="856"/>
      <c r="F2349" s="419" t="str">
        <f t="shared" si="23"/>
        <v/>
      </c>
    </row>
    <row r="2350" spans="1:6" ht="14.4" customHeight="1" x14ac:dyDescent="0.3">
      <c r="A2350" s="372" t="s">
        <v>1107</v>
      </c>
      <c r="B2350" s="201" t="s">
        <v>1069</v>
      </c>
      <c r="C2350" s="379" t="s">
        <v>363</v>
      </c>
      <c r="D2350" s="420">
        <v>500</v>
      </c>
      <c r="E2350" s="856"/>
      <c r="F2350" s="419" t="str">
        <f t="shared" si="23"/>
        <v/>
      </c>
    </row>
    <row r="2351" spans="1:6" ht="14.4" customHeight="1" x14ac:dyDescent="0.3">
      <c r="A2351" s="372" t="s">
        <v>1108</v>
      </c>
      <c r="B2351" s="201" t="s">
        <v>1071</v>
      </c>
      <c r="C2351" s="379"/>
      <c r="D2351" s="420"/>
      <c r="E2351" s="418"/>
      <c r="F2351" s="419" t="str">
        <f t="shared" si="23"/>
        <v/>
      </c>
    </row>
    <row r="2352" spans="1:6" ht="14.4" customHeight="1" x14ac:dyDescent="0.3">
      <c r="A2352" s="372" t="s">
        <v>1109</v>
      </c>
      <c r="B2352" s="201" t="s">
        <v>1073</v>
      </c>
      <c r="C2352" s="379" t="s">
        <v>363</v>
      </c>
      <c r="D2352" s="420">
        <v>500</v>
      </c>
      <c r="E2352" s="856"/>
      <c r="F2352" s="419" t="str">
        <f t="shared" si="23"/>
        <v/>
      </c>
    </row>
    <row r="2353" spans="1:6" ht="14.4" customHeight="1" x14ac:dyDescent="0.3">
      <c r="A2353" s="372" t="s">
        <v>1110</v>
      </c>
      <c r="B2353" s="201" t="s">
        <v>1075</v>
      </c>
      <c r="C2353" s="379" t="s">
        <v>363</v>
      </c>
      <c r="D2353" s="420">
        <v>500</v>
      </c>
      <c r="E2353" s="856"/>
      <c r="F2353" s="419" t="str">
        <f t="shared" si="23"/>
        <v/>
      </c>
    </row>
    <row r="2354" spans="1:6" ht="14.4" customHeight="1" x14ac:dyDescent="0.3">
      <c r="A2354" s="372" t="s">
        <v>1111</v>
      </c>
      <c r="B2354" s="201" t="s">
        <v>1077</v>
      </c>
      <c r="C2354" s="379" t="s">
        <v>363</v>
      </c>
      <c r="D2354" s="420">
        <v>500</v>
      </c>
      <c r="E2354" s="856"/>
      <c r="F2354" s="419" t="str">
        <f t="shared" si="23"/>
        <v/>
      </c>
    </row>
    <row r="2355" spans="1:6" ht="14.4" customHeight="1" x14ac:dyDescent="0.3">
      <c r="A2355" s="372" t="s">
        <v>1113</v>
      </c>
      <c r="B2355" s="235" t="s">
        <v>3704</v>
      </c>
      <c r="C2355" s="379"/>
      <c r="D2355" s="420"/>
      <c r="E2355" s="418"/>
      <c r="F2355" s="419" t="str">
        <f t="shared" si="23"/>
        <v/>
      </c>
    </row>
    <row r="2356" spans="1:6" ht="14.4" customHeight="1" x14ac:dyDescent="0.3">
      <c r="A2356" s="372" t="s">
        <v>1115</v>
      </c>
      <c r="B2356" s="201" t="s">
        <v>3992</v>
      </c>
      <c r="C2356" s="379"/>
      <c r="D2356" s="420"/>
      <c r="E2356" s="418"/>
      <c r="F2356" s="419" t="str">
        <f t="shared" si="23"/>
        <v/>
      </c>
    </row>
    <row r="2357" spans="1:6" ht="14.4" customHeight="1" x14ac:dyDescent="0.3">
      <c r="A2357" s="372" t="s">
        <v>1117</v>
      </c>
      <c r="B2357" s="201" t="s">
        <v>3704</v>
      </c>
      <c r="C2357" s="379" t="s">
        <v>16</v>
      </c>
      <c r="D2357" s="420">
        <v>1</v>
      </c>
      <c r="E2357" s="418">
        <v>2000000</v>
      </c>
      <c r="F2357" s="419">
        <f t="shared" si="23"/>
        <v>2000000</v>
      </c>
    </row>
    <row r="2358" spans="1:6" ht="14.4" customHeight="1" x14ac:dyDescent="0.3">
      <c r="A2358" s="372" t="s">
        <v>1118</v>
      </c>
      <c r="B2358" s="403" t="s">
        <v>4004</v>
      </c>
      <c r="C2358" s="379" t="s">
        <v>21</v>
      </c>
      <c r="D2358" s="421">
        <f>F2357</f>
        <v>2000000</v>
      </c>
      <c r="E2358" s="855"/>
      <c r="F2358" s="419" t="str">
        <f t="shared" si="23"/>
        <v/>
      </c>
    </row>
    <row r="2359" spans="1:6" ht="14.4" customHeight="1" x14ac:dyDescent="0.3">
      <c r="A2359" s="372" t="s">
        <v>4145</v>
      </c>
      <c r="B2359" s="201" t="s">
        <v>3315</v>
      </c>
      <c r="C2359" s="379" t="s">
        <v>221</v>
      </c>
      <c r="D2359" s="420">
        <v>100</v>
      </c>
      <c r="E2359" s="856"/>
      <c r="F2359" s="419" t="str">
        <f t="shared" si="23"/>
        <v/>
      </c>
    </row>
    <row r="2360" spans="1:6" ht="14.4" customHeight="1" x14ac:dyDescent="0.3">
      <c r="A2360" s="372" t="s">
        <v>1142</v>
      </c>
      <c r="B2360" s="235" t="s">
        <v>1159</v>
      </c>
      <c r="C2360" s="379" t="s">
        <v>363</v>
      </c>
      <c r="D2360" s="420">
        <v>500</v>
      </c>
      <c r="E2360" s="856"/>
      <c r="F2360" s="419" t="str">
        <f t="shared" ref="F2360:F2361" si="24">IF((D2360*E2360)&gt;0,(D2360*E2360),"")</f>
        <v/>
      </c>
    </row>
    <row r="2361" spans="1:6" ht="14.4" customHeight="1" x14ac:dyDescent="0.3">
      <c r="A2361" s="372" t="s">
        <v>1158</v>
      </c>
      <c r="B2361" s="235" t="s">
        <v>1169</v>
      </c>
      <c r="C2361" s="379" t="s">
        <v>9</v>
      </c>
      <c r="D2361" s="420">
        <v>500</v>
      </c>
      <c r="E2361" s="856"/>
      <c r="F2361" s="419" t="str">
        <f t="shared" si="24"/>
        <v/>
      </c>
    </row>
    <row r="2362" spans="1:6" ht="14.4" customHeight="1" x14ac:dyDescent="0.3">
      <c r="A2362" s="383"/>
      <c r="B2362" s="412"/>
      <c r="C2362" s="386"/>
      <c r="D2362" s="434"/>
      <c r="E2362" s="435"/>
      <c r="F2362" s="433"/>
    </row>
    <row r="2363" spans="1:6" ht="14.4" customHeight="1" x14ac:dyDescent="0.3">
      <c r="A2363" s="383"/>
      <c r="B2363" s="412"/>
      <c r="C2363" s="386"/>
      <c r="D2363" s="434"/>
      <c r="E2363" s="435"/>
      <c r="F2363" s="433"/>
    </row>
    <row r="2364" spans="1:6" ht="14.4" customHeight="1" x14ac:dyDescent="0.3">
      <c r="A2364" s="383"/>
      <c r="B2364" s="412"/>
      <c r="C2364" s="386"/>
      <c r="D2364" s="434"/>
      <c r="E2364" s="435"/>
      <c r="F2364" s="433"/>
    </row>
    <row r="2365" spans="1:6" ht="14.4" customHeight="1" x14ac:dyDescent="0.3">
      <c r="A2365" s="383"/>
      <c r="B2365" s="412"/>
      <c r="C2365" s="386"/>
      <c r="D2365" s="434"/>
      <c r="E2365" s="435"/>
      <c r="F2365" s="433"/>
    </row>
    <row r="2366" spans="1:6" ht="14.4" customHeight="1" x14ac:dyDescent="0.3">
      <c r="A2366" s="383"/>
      <c r="B2366" s="412"/>
      <c r="C2366" s="386"/>
      <c r="D2366" s="434"/>
      <c r="E2366" s="435"/>
      <c r="F2366" s="433"/>
    </row>
    <row r="2367" spans="1:6" ht="14.4" customHeight="1" x14ac:dyDescent="0.3">
      <c r="A2367" s="383"/>
      <c r="B2367" s="412"/>
      <c r="C2367" s="386"/>
      <c r="D2367" s="434"/>
      <c r="E2367" s="435"/>
      <c r="F2367" s="433"/>
    </row>
    <row r="2368" spans="1:6" ht="14.4" customHeight="1" x14ac:dyDescent="0.3">
      <c r="A2368" s="383"/>
      <c r="B2368" s="412"/>
      <c r="C2368" s="386"/>
      <c r="D2368" s="434"/>
      <c r="E2368" s="435"/>
      <c r="F2368" s="433"/>
    </row>
    <row r="2369" spans="1:6" ht="14.4" customHeight="1" x14ac:dyDescent="0.3">
      <c r="A2369" s="383"/>
      <c r="B2369" s="412"/>
      <c r="C2369" s="386"/>
      <c r="D2369" s="434"/>
      <c r="E2369" s="435"/>
      <c r="F2369" s="433"/>
    </row>
    <row r="2370" spans="1:6" ht="14.4" customHeight="1" x14ac:dyDescent="0.3">
      <c r="A2370" s="383"/>
      <c r="B2370" s="412"/>
      <c r="C2370" s="386"/>
      <c r="D2370" s="434"/>
      <c r="E2370" s="435"/>
      <c r="F2370" s="433"/>
    </row>
    <row r="2371" spans="1:6" ht="14.4" customHeight="1" x14ac:dyDescent="0.3">
      <c r="A2371" s="383"/>
      <c r="B2371" s="412"/>
      <c r="C2371" s="386"/>
      <c r="D2371" s="434"/>
      <c r="E2371" s="435"/>
      <c r="F2371" s="433"/>
    </row>
    <row r="2372" spans="1:6" ht="14.4" customHeight="1" x14ac:dyDescent="0.3">
      <c r="A2372" s="383"/>
      <c r="B2372" s="412"/>
      <c r="C2372" s="386"/>
      <c r="D2372" s="434"/>
      <c r="E2372" s="435"/>
      <c r="F2372" s="433"/>
    </row>
    <row r="2373" spans="1:6" ht="14.4" customHeight="1" x14ac:dyDescent="0.3">
      <c r="A2373" s="383"/>
      <c r="B2373" s="412"/>
      <c r="C2373" s="386"/>
      <c r="D2373" s="434"/>
      <c r="E2373" s="435"/>
      <c r="F2373" s="433"/>
    </row>
    <row r="2374" spans="1:6" ht="14.4" customHeight="1" x14ac:dyDescent="0.3">
      <c r="A2374" s="383"/>
      <c r="B2374" s="412"/>
      <c r="C2374" s="386"/>
      <c r="D2374" s="434"/>
      <c r="E2374" s="435"/>
      <c r="F2374" s="433"/>
    </row>
    <row r="2375" spans="1:6" ht="14.4" customHeight="1" x14ac:dyDescent="0.3">
      <c r="A2375" s="383"/>
      <c r="B2375" s="412"/>
      <c r="C2375" s="386"/>
      <c r="D2375" s="434"/>
      <c r="E2375" s="435"/>
      <c r="F2375" s="433"/>
    </row>
    <row r="2376" spans="1:6" ht="14.4" customHeight="1" x14ac:dyDescent="0.3">
      <c r="A2376" s="383"/>
      <c r="B2376" s="412"/>
      <c r="C2376" s="386"/>
      <c r="D2376" s="434"/>
      <c r="E2376" s="435"/>
      <c r="F2376" s="433"/>
    </row>
    <row r="2377" spans="1:6" ht="14.4" customHeight="1" x14ac:dyDescent="0.3">
      <c r="A2377" s="383"/>
      <c r="B2377" s="412"/>
      <c r="C2377" s="386"/>
      <c r="D2377" s="434"/>
      <c r="E2377" s="435"/>
      <c r="F2377" s="433"/>
    </row>
    <row r="2378" spans="1:6" ht="14.4" customHeight="1" x14ac:dyDescent="0.3">
      <c r="A2378" s="383"/>
      <c r="B2378" s="412"/>
      <c r="C2378" s="386"/>
      <c r="D2378" s="434"/>
      <c r="E2378" s="435"/>
      <c r="F2378" s="433"/>
    </row>
    <row r="2379" spans="1:6" ht="14.4" customHeight="1" x14ac:dyDescent="0.3">
      <c r="A2379" s="383"/>
      <c r="B2379" s="412"/>
      <c r="C2379" s="386"/>
      <c r="D2379" s="434"/>
      <c r="E2379" s="435"/>
      <c r="F2379" s="433"/>
    </row>
    <row r="2380" spans="1:6" ht="14.4" customHeight="1" x14ac:dyDescent="0.3">
      <c r="A2380" s="383"/>
      <c r="B2380" s="412"/>
      <c r="C2380" s="386"/>
      <c r="D2380" s="434"/>
      <c r="E2380" s="435"/>
      <c r="F2380" s="433"/>
    </row>
    <row r="2381" spans="1:6" ht="14.4" customHeight="1" x14ac:dyDescent="0.3">
      <c r="A2381" s="383"/>
      <c r="B2381" s="412"/>
      <c r="C2381" s="386"/>
      <c r="D2381" s="434"/>
      <c r="E2381" s="435"/>
      <c r="F2381" s="433"/>
    </row>
    <row r="2382" spans="1:6" ht="14.4" customHeight="1" x14ac:dyDescent="0.3">
      <c r="A2382" s="383"/>
      <c r="B2382" s="412"/>
      <c r="C2382" s="386"/>
      <c r="D2382" s="434"/>
      <c r="E2382" s="435"/>
      <c r="F2382" s="433"/>
    </row>
    <row r="2383" spans="1:6" ht="14.4" customHeight="1" x14ac:dyDescent="0.3">
      <c r="A2383" s="383"/>
      <c r="B2383" s="412"/>
      <c r="C2383" s="386"/>
      <c r="D2383" s="434"/>
      <c r="E2383" s="435"/>
      <c r="F2383" s="433"/>
    </row>
    <row r="2384" spans="1:6" ht="14.4" customHeight="1" x14ac:dyDescent="0.3">
      <c r="A2384" s="383"/>
      <c r="B2384" s="412"/>
      <c r="C2384" s="386"/>
      <c r="D2384" s="434"/>
      <c r="E2384" s="435"/>
      <c r="F2384" s="433"/>
    </row>
    <row r="2385" spans="1:6" ht="14.4" customHeight="1" x14ac:dyDescent="0.3">
      <c r="A2385" s="383"/>
      <c r="B2385" s="412"/>
      <c r="C2385" s="386"/>
      <c r="D2385" s="434"/>
      <c r="E2385" s="435"/>
      <c r="F2385" s="433"/>
    </row>
    <row r="2386" spans="1:6" ht="14.4" customHeight="1" x14ac:dyDescent="0.3">
      <c r="A2386" s="383"/>
      <c r="B2386" s="412"/>
      <c r="C2386" s="386"/>
      <c r="D2386" s="434"/>
      <c r="E2386" s="435"/>
      <c r="F2386" s="433"/>
    </row>
    <row r="2387" spans="1:6" ht="14.4" customHeight="1" x14ac:dyDescent="0.3">
      <c r="A2387" s="383"/>
      <c r="B2387" s="412"/>
      <c r="C2387" s="386"/>
      <c r="D2387" s="434"/>
      <c r="E2387" s="435"/>
      <c r="F2387" s="433"/>
    </row>
    <row r="2388" spans="1:6" ht="14.4" customHeight="1" x14ac:dyDescent="0.3">
      <c r="A2388" s="383"/>
      <c r="B2388" s="412"/>
      <c r="C2388" s="386"/>
      <c r="D2388" s="434"/>
      <c r="E2388" s="435"/>
      <c r="F2388" s="433"/>
    </row>
    <row r="2389" spans="1:6" ht="14.4" customHeight="1" x14ac:dyDescent="0.3">
      <c r="A2389" s="383"/>
      <c r="B2389" s="412"/>
      <c r="C2389" s="386"/>
      <c r="D2389" s="434"/>
      <c r="E2389" s="435"/>
      <c r="F2389" s="433"/>
    </row>
    <row r="2390" spans="1:6" ht="14.4" customHeight="1" x14ac:dyDescent="0.3">
      <c r="A2390" s="383"/>
      <c r="B2390" s="412"/>
      <c r="C2390" s="386"/>
      <c r="D2390" s="434"/>
      <c r="E2390" s="435"/>
      <c r="F2390" s="433"/>
    </row>
    <row r="2391" spans="1:6" ht="14.4" customHeight="1" x14ac:dyDescent="0.3">
      <c r="A2391" s="383"/>
      <c r="B2391" s="412"/>
      <c r="C2391" s="386"/>
      <c r="D2391" s="434"/>
      <c r="E2391" s="435"/>
      <c r="F2391" s="433"/>
    </row>
    <row r="2392" spans="1:6" ht="14.4" customHeight="1" x14ac:dyDescent="0.3">
      <c r="A2392" s="383"/>
      <c r="B2392" s="412"/>
      <c r="C2392" s="386"/>
      <c r="D2392" s="434"/>
      <c r="E2392" s="435"/>
      <c r="F2392" s="433"/>
    </row>
    <row r="2393" spans="1:6" ht="14.4" customHeight="1" x14ac:dyDescent="0.3">
      <c r="A2393" s="383"/>
      <c r="B2393" s="412"/>
      <c r="C2393" s="386"/>
      <c r="D2393" s="434"/>
      <c r="E2393" s="435"/>
      <c r="F2393" s="433"/>
    </row>
    <row r="2394" spans="1:6" ht="14.4" customHeight="1" x14ac:dyDescent="0.3">
      <c r="A2394" s="383"/>
      <c r="B2394" s="412"/>
      <c r="C2394" s="386"/>
      <c r="D2394" s="434"/>
      <c r="E2394" s="435"/>
      <c r="F2394" s="433"/>
    </row>
    <row r="2395" spans="1:6" ht="14.4" customHeight="1" x14ac:dyDescent="0.3">
      <c r="A2395" s="383"/>
      <c r="B2395" s="412"/>
      <c r="C2395" s="386"/>
      <c r="D2395" s="434"/>
      <c r="E2395" s="435"/>
      <c r="F2395" s="433"/>
    </row>
    <row r="2396" spans="1:6" ht="14.4" customHeight="1" x14ac:dyDescent="0.3">
      <c r="A2396" s="383"/>
      <c r="B2396" s="412"/>
      <c r="C2396" s="386"/>
      <c r="D2396" s="434"/>
      <c r="E2396" s="435"/>
      <c r="F2396" s="433"/>
    </row>
    <row r="2397" spans="1:6" ht="14.4" customHeight="1" x14ac:dyDescent="0.3">
      <c r="A2397" s="383"/>
      <c r="B2397" s="412"/>
      <c r="C2397" s="386"/>
      <c r="D2397" s="434"/>
      <c r="E2397" s="435"/>
      <c r="F2397" s="433"/>
    </row>
    <row r="2398" spans="1:6" ht="14.4" customHeight="1" x14ac:dyDescent="0.3">
      <c r="A2398" s="383"/>
      <c r="B2398" s="412"/>
      <c r="C2398" s="386"/>
      <c r="D2398" s="434"/>
      <c r="E2398" s="435"/>
      <c r="F2398" s="433"/>
    </row>
    <row r="2399" spans="1:6" ht="14.4" customHeight="1" x14ac:dyDescent="0.3">
      <c r="A2399" s="383"/>
      <c r="B2399" s="412"/>
      <c r="C2399" s="386"/>
      <c r="D2399" s="434"/>
      <c r="E2399" s="435"/>
      <c r="F2399" s="433"/>
    </row>
    <row r="2400" spans="1:6" ht="14.4" customHeight="1" x14ac:dyDescent="0.3">
      <c r="A2400" s="383"/>
      <c r="B2400" s="412"/>
      <c r="C2400" s="386"/>
      <c r="D2400" s="434"/>
      <c r="E2400" s="435"/>
      <c r="F2400" s="433"/>
    </row>
    <row r="2401" spans="1:6" ht="14.4" customHeight="1" x14ac:dyDescent="0.3">
      <c r="A2401" s="383"/>
      <c r="B2401" s="412"/>
      <c r="C2401" s="386"/>
      <c r="D2401" s="434"/>
      <c r="E2401" s="435"/>
      <c r="F2401" s="433"/>
    </row>
    <row r="2402" spans="1:6" ht="14.4" customHeight="1" x14ac:dyDescent="0.3">
      <c r="A2402" s="383"/>
      <c r="B2402" s="412"/>
      <c r="C2402" s="386"/>
      <c r="D2402" s="434"/>
      <c r="E2402" s="435"/>
      <c r="F2402" s="433"/>
    </row>
    <row r="2403" spans="1:6" ht="14.4" customHeight="1" x14ac:dyDescent="0.3">
      <c r="A2403" s="383"/>
      <c r="B2403" s="412"/>
      <c r="C2403" s="386"/>
      <c r="D2403" s="434"/>
      <c r="E2403" s="435"/>
      <c r="F2403" s="433"/>
    </row>
    <row r="2404" spans="1:6" ht="14.4" customHeight="1" x14ac:dyDescent="0.3">
      <c r="A2404" s="383"/>
      <c r="B2404" s="412"/>
      <c r="C2404" s="386"/>
      <c r="D2404" s="434"/>
      <c r="E2404" s="435"/>
      <c r="F2404" s="433"/>
    </row>
    <row r="2405" spans="1:6" ht="14.4" customHeight="1" x14ac:dyDescent="0.3">
      <c r="A2405" s="383"/>
      <c r="B2405" s="412"/>
      <c r="C2405" s="386"/>
      <c r="D2405" s="434"/>
      <c r="E2405" s="435"/>
      <c r="F2405" s="433"/>
    </row>
    <row r="2406" spans="1:6" ht="14.4" customHeight="1" x14ac:dyDescent="0.3">
      <c r="A2406" s="383"/>
      <c r="B2406" s="412"/>
      <c r="C2406" s="386"/>
      <c r="D2406" s="434"/>
      <c r="E2406" s="435"/>
      <c r="F2406" s="433"/>
    </row>
    <row r="2407" spans="1:6" ht="14.4" customHeight="1" x14ac:dyDescent="0.3">
      <c r="A2407" s="383"/>
      <c r="B2407" s="412"/>
      <c r="C2407" s="386"/>
      <c r="D2407" s="434"/>
      <c r="E2407" s="435"/>
      <c r="F2407" s="433"/>
    </row>
    <row r="2408" spans="1:6" ht="14.4" customHeight="1" x14ac:dyDescent="0.3">
      <c r="A2408" s="383"/>
      <c r="B2408" s="412"/>
      <c r="C2408" s="386"/>
      <c r="D2408" s="434"/>
      <c r="E2408" s="435"/>
      <c r="F2408" s="433"/>
    </row>
    <row r="2409" spans="1:6" ht="14.4" customHeight="1" x14ac:dyDescent="0.3">
      <c r="A2409" s="383"/>
      <c r="B2409" s="412"/>
      <c r="C2409" s="386"/>
      <c r="D2409" s="434"/>
      <c r="E2409" s="435"/>
      <c r="F2409" s="433"/>
    </row>
    <row r="2410" spans="1:6" ht="14.4" customHeight="1" x14ac:dyDescent="0.3">
      <c r="A2410" s="383"/>
      <c r="B2410" s="412"/>
      <c r="C2410" s="386"/>
      <c r="D2410" s="434"/>
      <c r="E2410" s="435"/>
      <c r="F2410" s="433"/>
    </row>
    <row r="2411" spans="1:6" ht="14.4" customHeight="1" x14ac:dyDescent="0.3">
      <c r="A2411" s="383"/>
      <c r="B2411" s="412"/>
      <c r="C2411" s="386"/>
      <c r="D2411" s="434"/>
      <c r="E2411" s="435"/>
      <c r="F2411" s="433"/>
    </row>
    <row r="2412" spans="1:6" ht="14.4" customHeight="1" thickBot="1" x14ac:dyDescent="0.35">
      <c r="A2412" s="383"/>
      <c r="B2412" s="412"/>
      <c r="C2412" s="386"/>
      <c r="D2412" s="434"/>
      <c r="E2412" s="435"/>
      <c r="F2412" s="433"/>
    </row>
    <row r="2413" spans="1:6" ht="25.05" customHeight="1" thickBot="1" x14ac:dyDescent="0.35">
      <c r="A2413" s="448" t="s">
        <v>4074</v>
      </c>
      <c r="B2413" s="511" t="s">
        <v>4116</v>
      </c>
      <c r="C2413" s="489"/>
      <c r="D2413" s="489"/>
      <c r="E2413" s="494"/>
      <c r="F2413" s="495">
        <f>SUM(F2309:F2374)</f>
        <v>2000000</v>
      </c>
    </row>
    <row r="2414" spans="1:6" ht="15" customHeight="1" x14ac:dyDescent="0.3">
      <c r="A2414" s="756" t="str">
        <f>A768</f>
        <v>CONTRACT SANRAL: NRA 2024/1323</v>
      </c>
      <c r="B2414" s="757"/>
      <c r="C2414" s="462"/>
      <c r="D2414" s="462"/>
      <c r="E2414" s="467"/>
      <c r="F2414" s="473"/>
    </row>
    <row r="2415" spans="1:6" ht="15" customHeight="1" thickBot="1" x14ac:dyDescent="0.35">
      <c r="A2415" s="754" t="str">
        <f>A769</f>
        <v>PANEL FOR ROUTINE ROAD MAINTENANCE WORKS ACROSS SOUTH AFRICA (WESTERN CAPE PROVINCE)</v>
      </c>
      <c r="B2415" s="755"/>
      <c r="C2415" s="463"/>
      <c r="D2415" s="463"/>
      <c r="E2415" s="468"/>
      <c r="F2415" s="474"/>
    </row>
    <row r="2416" spans="1:6" ht="25.05" customHeight="1" thickBot="1" x14ac:dyDescent="0.35">
      <c r="A2416" s="565" t="s">
        <v>4111</v>
      </c>
      <c r="B2416" s="451" t="s">
        <v>4035</v>
      </c>
      <c r="C2416" s="451" t="s">
        <v>4112</v>
      </c>
      <c r="D2416" s="451" t="s">
        <v>4113</v>
      </c>
      <c r="E2416" s="451" t="s">
        <v>4114</v>
      </c>
      <c r="F2416" s="487" t="s">
        <v>4036</v>
      </c>
    </row>
    <row r="2417" spans="1:6" s="444" customFormat="1" ht="25.05" customHeight="1" x14ac:dyDescent="0.3">
      <c r="A2417" s="758" t="s">
        <v>1216</v>
      </c>
      <c r="B2417" s="759"/>
      <c r="C2417" s="759"/>
      <c r="D2417" s="759"/>
      <c r="E2417" s="759"/>
      <c r="F2417" s="760"/>
    </row>
    <row r="2418" spans="1:6" ht="14.4" customHeight="1" x14ac:dyDescent="0.3">
      <c r="A2418" s="374" t="s">
        <v>1236</v>
      </c>
      <c r="B2418" s="345" t="s">
        <v>3705</v>
      </c>
      <c r="C2418" s="375"/>
      <c r="D2418" s="501"/>
      <c r="E2418" s="502"/>
      <c r="F2418" s="503"/>
    </row>
    <row r="2419" spans="1:6" ht="14.4" customHeight="1" x14ac:dyDescent="0.3">
      <c r="A2419" s="372" t="s">
        <v>1238</v>
      </c>
      <c r="B2419" s="201" t="s">
        <v>4146</v>
      </c>
      <c r="C2419" s="382"/>
      <c r="D2419" s="420"/>
      <c r="E2419" s="418"/>
      <c r="F2419" s="419"/>
    </row>
    <row r="2420" spans="1:6" ht="14.4" customHeight="1" x14ac:dyDescent="0.3">
      <c r="A2420" s="372" t="s">
        <v>1239</v>
      </c>
      <c r="B2420" s="201" t="s">
        <v>3993</v>
      </c>
      <c r="C2420" s="379" t="s">
        <v>955</v>
      </c>
      <c r="D2420" s="420">
        <v>25000</v>
      </c>
      <c r="E2420" s="856"/>
      <c r="F2420" s="419" t="str">
        <f>IF((D2420*E2420)&gt;0,(D2420*E2420),"")</f>
        <v/>
      </c>
    </row>
    <row r="2421" spans="1:6" ht="14.4" customHeight="1" x14ac:dyDescent="0.3">
      <c r="A2421" s="372" t="s">
        <v>1245</v>
      </c>
      <c r="B2421" s="201" t="s">
        <v>4147</v>
      </c>
      <c r="C2421" s="379"/>
      <c r="D2421" s="420"/>
      <c r="E2421" s="418"/>
      <c r="F2421" s="419" t="str">
        <f t="shared" ref="F2421:F2431" si="25">IF((D2421*E2421)&gt;0,(D2421*E2421),"")</f>
        <v/>
      </c>
    </row>
    <row r="2422" spans="1:6" ht="14.4" customHeight="1" x14ac:dyDescent="0.3">
      <c r="A2422" s="372" t="s">
        <v>1247</v>
      </c>
      <c r="B2422" s="201" t="s">
        <v>3993</v>
      </c>
      <c r="C2422" s="379" t="s">
        <v>955</v>
      </c>
      <c r="D2422" s="420">
        <v>20000</v>
      </c>
      <c r="E2422" s="856"/>
      <c r="F2422" s="419" t="str">
        <f t="shared" si="25"/>
        <v/>
      </c>
    </row>
    <row r="2423" spans="1:6" ht="14.4" customHeight="1" x14ac:dyDescent="0.3">
      <c r="A2423" s="372" t="s">
        <v>1253</v>
      </c>
      <c r="B2423" s="201" t="s">
        <v>4148</v>
      </c>
      <c r="C2423" s="379"/>
      <c r="D2423" s="420"/>
      <c r="E2423" s="418"/>
      <c r="F2423" s="419" t="str">
        <f t="shared" si="25"/>
        <v/>
      </c>
    </row>
    <row r="2424" spans="1:6" ht="14.4" customHeight="1" x14ac:dyDescent="0.3">
      <c r="A2424" s="372" t="s">
        <v>1254</v>
      </c>
      <c r="B2424" s="201" t="s">
        <v>3993</v>
      </c>
      <c r="C2424" s="379" t="s">
        <v>955</v>
      </c>
      <c r="D2424" s="420">
        <v>5000</v>
      </c>
      <c r="E2424" s="856"/>
      <c r="F2424" s="419" t="str">
        <f t="shared" si="25"/>
        <v/>
      </c>
    </row>
    <row r="2425" spans="1:6" ht="14.4" customHeight="1" x14ac:dyDescent="0.3">
      <c r="A2425" s="372" t="s">
        <v>1260</v>
      </c>
      <c r="B2425" s="235" t="s">
        <v>1261</v>
      </c>
      <c r="C2425" s="379"/>
      <c r="D2425" s="420"/>
      <c r="E2425" s="418"/>
      <c r="F2425" s="419" t="str">
        <f t="shared" si="25"/>
        <v/>
      </c>
    </row>
    <row r="2426" spans="1:6" ht="14.4" customHeight="1" x14ac:dyDescent="0.3">
      <c r="A2426" s="372" t="s">
        <v>1262</v>
      </c>
      <c r="B2426" s="201" t="s">
        <v>1263</v>
      </c>
      <c r="C2426" s="379" t="s">
        <v>9</v>
      </c>
      <c r="D2426" s="420">
        <v>50</v>
      </c>
      <c r="E2426" s="856"/>
      <c r="F2426" s="419" t="str">
        <f t="shared" si="25"/>
        <v/>
      </c>
    </row>
    <row r="2427" spans="1:6" ht="14.4" customHeight="1" x14ac:dyDescent="0.3">
      <c r="A2427" s="372" t="s">
        <v>1274</v>
      </c>
      <c r="B2427" s="235" t="s">
        <v>1265</v>
      </c>
      <c r="C2427" s="379"/>
      <c r="D2427" s="420"/>
      <c r="E2427" s="418"/>
      <c r="F2427" s="419" t="str">
        <f t="shared" si="25"/>
        <v/>
      </c>
    </row>
    <row r="2428" spans="1:6" ht="14.4" customHeight="1" x14ac:dyDescent="0.3">
      <c r="A2428" s="372" t="s">
        <v>3687</v>
      </c>
      <c r="B2428" s="201" t="s">
        <v>1265</v>
      </c>
      <c r="C2428" s="379" t="s">
        <v>9</v>
      </c>
      <c r="D2428" s="420">
        <v>10</v>
      </c>
      <c r="E2428" s="856"/>
      <c r="F2428" s="419" t="str">
        <f t="shared" si="25"/>
        <v/>
      </c>
    </row>
    <row r="2429" spans="1:6" ht="14.4" customHeight="1" x14ac:dyDescent="0.3">
      <c r="A2429" s="372" t="s">
        <v>4012</v>
      </c>
      <c r="B2429" s="235" t="s">
        <v>4013</v>
      </c>
      <c r="C2429" s="379"/>
      <c r="D2429" s="420"/>
      <c r="E2429" s="418"/>
      <c r="F2429" s="419" t="str">
        <f t="shared" si="25"/>
        <v/>
      </c>
    </row>
    <row r="2430" spans="1:6" ht="14.4" customHeight="1" x14ac:dyDescent="0.3">
      <c r="A2430" s="372" t="s">
        <v>4014</v>
      </c>
      <c r="B2430" s="201" t="s">
        <v>4016</v>
      </c>
      <c r="C2430" s="379" t="s">
        <v>221</v>
      </c>
      <c r="D2430" s="420">
        <v>10</v>
      </c>
      <c r="E2430" s="856"/>
      <c r="F2430" s="419" t="str">
        <f t="shared" si="25"/>
        <v/>
      </c>
    </row>
    <row r="2431" spans="1:6" ht="14.4" customHeight="1" x14ac:dyDescent="0.3">
      <c r="A2431" s="372" t="s">
        <v>4015</v>
      </c>
      <c r="B2431" s="201" t="s">
        <v>962</v>
      </c>
      <c r="C2431" s="379" t="s">
        <v>1318</v>
      </c>
      <c r="D2431" s="420">
        <v>1000</v>
      </c>
      <c r="E2431" s="856"/>
      <c r="F2431" s="419" t="str">
        <f t="shared" si="25"/>
        <v/>
      </c>
    </row>
    <row r="2432" spans="1:6" ht="14.4" customHeight="1" x14ac:dyDescent="0.3">
      <c r="A2432" s="383"/>
      <c r="B2432" s="202"/>
      <c r="C2432" s="386"/>
      <c r="D2432" s="434"/>
      <c r="E2432" s="435"/>
      <c r="F2432" s="433"/>
    </row>
    <row r="2433" spans="1:6" ht="14.4" customHeight="1" x14ac:dyDescent="0.3">
      <c r="A2433" s="383"/>
      <c r="B2433" s="202"/>
      <c r="C2433" s="386"/>
      <c r="D2433" s="434"/>
      <c r="E2433" s="435"/>
      <c r="F2433" s="433"/>
    </row>
    <row r="2434" spans="1:6" ht="14.4" customHeight="1" x14ac:dyDescent="0.3">
      <c r="A2434" s="383"/>
      <c r="B2434" s="202"/>
      <c r="C2434" s="386"/>
      <c r="D2434" s="434"/>
      <c r="E2434" s="435"/>
      <c r="F2434" s="433"/>
    </row>
    <row r="2435" spans="1:6" ht="14.4" customHeight="1" x14ac:dyDescent="0.3">
      <c r="A2435" s="383"/>
      <c r="B2435" s="202"/>
      <c r="C2435" s="386"/>
      <c r="D2435" s="434"/>
      <c r="E2435" s="435"/>
      <c r="F2435" s="433"/>
    </row>
    <row r="2436" spans="1:6" ht="14.4" customHeight="1" x14ac:dyDescent="0.3">
      <c r="A2436" s="383"/>
      <c r="B2436" s="202"/>
      <c r="C2436" s="386"/>
      <c r="D2436" s="434"/>
      <c r="E2436" s="435"/>
      <c r="F2436" s="433"/>
    </row>
    <row r="2437" spans="1:6" ht="14.4" customHeight="1" x14ac:dyDescent="0.3">
      <c r="A2437" s="383"/>
      <c r="B2437" s="202"/>
      <c r="C2437" s="386"/>
      <c r="D2437" s="434"/>
      <c r="E2437" s="435"/>
      <c r="F2437" s="433"/>
    </row>
    <row r="2438" spans="1:6" ht="14.4" customHeight="1" x14ac:dyDescent="0.3">
      <c r="A2438" s="383"/>
      <c r="B2438" s="202"/>
      <c r="C2438" s="386"/>
      <c r="D2438" s="434"/>
      <c r="E2438" s="435"/>
      <c r="F2438" s="433"/>
    </row>
    <row r="2439" spans="1:6" ht="14.4" customHeight="1" x14ac:dyDescent="0.3">
      <c r="A2439" s="383"/>
      <c r="B2439" s="202"/>
      <c r="C2439" s="386"/>
      <c r="D2439" s="434"/>
      <c r="E2439" s="435"/>
      <c r="F2439" s="433"/>
    </row>
    <row r="2440" spans="1:6" ht="14.4" customHeight="1" x14ac:dyDescent="0.3">
      <c r="A2440" s="383"/>
      <c r="B2440" s="202"/>
      <c r="C2440" s="386"/>
      <c r="D2440" s="434"/>
      <c r="E2440" s="435"/>
      <c r="F2440" s="433"/>
    </row>
    <row r="2441" spans="1:6" ht="14.4" customHeight="1" x14ac:dyDescent="0.3">
      <c r="A2441" s="383"/>
      <c r="B2441" s="202"/>
      <c r="C2441" s="386"/>
      <c r="D2441" s="434"/>
      <c r="E2441" s="435"/>
      <c r="F2441" s="433"/>
    </row>
    <row r="2442" spans="1:6" ht="14.4" customHeight="1" x14ac:dyDescent="0.3">
      <c r="A2442" s="383"/>
      <c r="B2442" s="202"/>
      <c r="C2442" s="386"/>
      <c r="D2442" s="434"/>
      <c r="E2442" s="435"/>
      <c r="F2442" s="433"/>
    </row>
    <row r="2443" spans="1:6" ht="14.4" customHeight="1" x14ac:dyDescent="0.3">
      <c r="A2443" s="383"/>
      <c r="B2443" s="202"/>
      <c r="C2443" s="386"/>
      <c r="D2443" s="434"/>
      <c r="E2443" s="435"/>
      <c r="F2443" s="433"/>
    </row>
    <row r="2444" spans="1:6" ht="14.4" customHeight="1" x14ac:dyDescent="0.3">
      <c r="A2444" s="383"/>
      <c r="B2444" s="202"/>
      <c r="C2444" s="386"/>
      <c r="D2444" s="434"/>
      <c r="E2444" s="435"/>
      <c r="F2444" s="433"/>
    </row>
    <row r="2445" spans="1:6" ht="14.4" customHeight="1" x14ac:dyDescent="0.3">
      <c r="A2445" s="383"/>
      <c r="B2445" s="202"/>
      <c r="C2445" s="386"/>
      <c r="D2445" s="434"/>
      <c r="E2445" s="435"/>
      <c r="F2445" s="433"/>
    </row>
    <row r="2446" spans="1:6" ht="14.4" customHeight="1" x14ac:dyDescent="0.3">
      <c r="A2446" s="383"/>
      <c r="B2446" s="202"/>
      <c r="C2446" s="386"/>
      <c r="D2446" s="434"/>
      <c r="E2446" s="435"/>
      <c r="F2446" s="433"/>
    </row>
    <row r="2447" spans="1:6" ht="14.4" customHeight="1" x14ac:dyDescent="0.3">
      <c r="A2447" s="383"/>
      <c r="B2447" s="202"/>
      <c r="C2447" s="386"/>
      <c r="D2447" s="434"/>
      <c r="E2447" s="435"/>
      <c r="F2447" s="433"/>
    </row>
    <row r="2448" spans="1:6" ht="14.4" customHeight="1" x14ac:dyDescent="0.3">
      <c r="A2448" s="383"/>
      <c r="B2448" s="202"/>
      <c r="C2448" s="386"/>
      <c r="D2448" s="434"/>
      <c r="E2448" s="435"/>
      <c r="F2448" s="433"/>
    </row>
    <row r="2449" spans="1:6" ht="14.4" customHeight="1" x14ac:dyDescent="0.3">
      <c r="A2449" s="383"/>
      <c r="B2449" s="202"/>
      <c r="C2449" s="386"/>
      <c r="D2449" s="434"/>
      <c r="E2449" s="435"/>
      <c r="F2449" s="433"/>
    </row>
    <row r="2450" spans="1:6" ht="14.4" customHeight="1" x14ac:dyDescent="0.3">
      <c r="A2450" s="383"/>
      <c r="B2450" s="202"/>
      <c r="C2450" s="386"/>
      <c r="D2450" s="434"/>
      <c r="E2450" s="435"/>
      <c r="F2450" s="433"/>
    </row>
    <row r="2451" spans="1:6" ht="14.4" customHeight="1" x14ac:dyDescent="0.3">
      <c r="A2451" s="383"/>
      <c r="B2451" s="202"/>
      <c r="C2451" s="386"/>
      <c r="D2451" s="434"/>
      <c r="E2451" s="435"/>
      <c r="F2451" s="433"/>
    </row>
    <row r="2452" spans="1:6" ht="14.4" customHeight="1" x14ac:dyDescent="0.3">
      <c r="A2452" s="383"/>
      <c r="B2452" s="202"/>
      <c r="C2452" s="386"/>
      <c r="D2452" s="434"/>
      <c r="E2452" s="435"/>
      <c r="F2452" s="433"/>
    </row>
    <row r="2453" spans="1:6" ht="14.4" customHeight="1" x14ac:dyDescent="0.3">
      <c r="A2453" s="383"/>
      <c r="B2453" s="202"/>
      <c r="C2453" s="386"/>
      <c r="D2453" s="434"/>
      <c r="E2453" s="435"/>
      <c r="F2453" s="433"/>
    </row>
    <row r="2454" spans="1:6" ht="14.4" customHeight="1" x14ac:dyDescent="0.3">
      <c r="A2454" s="383"/>
      <c r="B2454" s="202"/>
      <c r="C2454" s="386"/>
      <c r="D2454" s="434"/>
      <c r="E2454" s="435"/>
      <c r="F2454" s="433"/>
    </row>
    <row r="2455" spans="1:6" ht="14.4" customHeight="1" x14ac:dyDescent="0.3">
      <c r="A2455" s="383"/>
      <c r="B2455" s="202"/>
      <c r="C2455" s="386"/>
      <c r="D2455" s="434"/>
      <c r="E2455" s="435"/>
      <c r="F2455" s="433"/>
    </row>
    <row r="2456" spans="1:6" ht="14.4" customHeight="1" x14ac:dyDescent="0.3">
      <c r="A2456" s="383"/>
      <c r="B2456" s="202"/>
      <c r="C2456" s="386"/>
      <c r="D2456" s="434"/>
      <c r="E2456" s="435"/>
      <c r="F2456" s="433"/>
    </row>
    <row r="2457" spans="1:6" ht="14.4" customHeight="1" x14ac:dyDescent="0.3">
      <c r="A2457" s="383"/>
      <c r="B2457" s="202"/>
      <c r="C2457" s="386"/>
      <c r="D2457" s="434"/>
      <c r="E2457" s="435"/>
      <c r="F2457" s="433"/>
    </row>
    <row r="2458" spans="1:6" ht="14.4" customHeight="1" x14ac:dyDescent="0.3">
      <c r="A2458" s="383"/>
      <c r="B2458" s="202"/>
      <c r="C2458" s="386"/>
      <c r="D2458" s="434"/>
      <c r="E2458" s="435"/>
      <c r="F2458" s="433"/>
    </row>
    <row r="2459" spans="1:6" ht="14.4" customHeight="1" x14ac:dyDescent="0.3">
      <c r="A2459" s="383"/>
      <c r="B2459" s="202"/>
      <c r="C2459" s="386"/>
      <c r="D2459" s="434"/>
      <c r="E2459" s="435"/>
      <c r="F2459" s="433"/>
    </row>
    <row r="2460" spans="1:6" ht="14.4" customHeight="1" x14ac:dyDescent="0.3">
      <c r="A2460" s="383"/>
      <c r="B2460" s="202"/>
      <c r="C2460" s="386"/>
      <c r="D2460" s="434"/>
      <c r="E2460" s="435"/>
      <c r="F2460" s="433"/>
    </row>
    <row r="2461" spans="1:6" ht="14.4" customHeight="1" x14ac:dyDescent="0.3">
      <c r="A2461" s="383"/>
      <c r="B2461" s="202"/>
      <c r="C2461" s="386"/>
      <c r="D2461" s="434"/>
      <c r="E2461" s="435"/>
      <c r="F2461" s="433"/>
    </row>
    <row r="2462" spans="1:6" ht="14.4" customHeight="1" x14ac:dyDescent="0.3">
      <c r="A2462" s="383"/>
      <c r="B2462" s="202"/>
      <c r="C2462" s="386"/>
      <c r="D2462" s="434"/>
      <c r="E2462" s="435"/>
      <c r="F2462" s="433"/>
    </row>
    <row r="2463" spans="1:6" ht="14.4" customHeight="1" x14ac:dyDescent="0.3">
      <c r="A2463" s="383"/>
      <c r="B2463" s="202"/>
      <c r="C2463" s="386"/>
      <c r="D2463" s="434"/>
      <c r="E2463" s="435"/>
      <c r="F2463" s="433"/>
    </row>
    <row r="2464" spans="1:6" ht="14.4" customHeight="1" x14ac:dyDescent="0.3">
      <c r="A2464" s="383"/>
      <c r="B2464" s="202"/>
      <c r="C2464" s="386"/>
      <c r="D2464" s="434"/>
      <c r="E2464" s="435"/>
      <c r="F2464" s="433"/>
    </row>
    <row r="2465" spans="1:6" ht="14.4" customHeight="1" x14ac:dyDescent="0.3">
      <c r="A2465" s="383"/>
      <c r="B2465" s="202"/>
      <c r="C2465" s="386"/>
      <c r="D2465" s="434"/>
      <c r="E2465" s="435"/>
      <c r="F2465" s="433"/>
    </row>
    <row r="2466" spans="1:6" ht="14.4" customHeight="1" x14ac:dyDescent="0.3">
      <c r="A2466" s="383"/>
      <c r="B2466" s="202"/>
      <c r="C2466" s="386"/>
      <c r="D2466" s="434"/>
      <c r="E2466" s="435"/>
      <c r="F2466" s="433"/>
    </row>
    <row r="2467" spans="1:6" ht="14.4" customHeight="1" x14ac:dyDescent="0.3">
      <c r="A2467" s="383"/>
      <c r="B2467" s="202"/>
      <c r="C2467" s="386"/>
      <c r="D2467" s="434"/>
      <c r="E2467" s="435"/>
      <c r="F2467" s="433"/>
    </row>
    <row r="2468" spans="1:6" ht="14.4" customHeight="1" x14ac:dyDescent="0.3">
      <c r="A2468" s="383"/>
      <c r="B2468" s="202"/>
      <c r="C2468" s="386"/>
      <c r="D2468" s="434"/>
      <c r="E2468" s="435"/>
      <c r="F2468" s="433"/>
    </row>
    <row r="2469" spans="1:6" ht="14.4" customHeight="1" x14ac:dyDescent="0.3">
      <c r="A2469" s="383"/>
      <c r="B2469" s="202"/>
      <c r="C2469" s="386"/>
      <c r="D2469" s="434"/>
      <c r="E2469" s="435"/>
      <c r="F2469" s="433"/>
    </row>
    <row r="2470" spans="1:6" ht="14.4" customHeight="1" x14ac:dyDescent="0.3">
      <c r="A2470" s="383"/>
      <c r="B2470" s="202"/>
      <c r="C2470" s="386"/>
      <c r="D2470" s="434"/>
      <c r="E2470" s="435"/>
      <c r="F2470" s="433"/>
    </row>
    <row r="2471" spans="1:6" ht="14.4" customHeight="1" x14ac:dyDescent="0.3">
      <c r="A2471" s="383"/>
      <c r="B2471" s="202"/>
      <c r="C2471" s="386"/>
      <c r="D2471" s="434"/>
      <c r="E2471" s="435"/>
      <c r="F2471" s="433"/>
    </row>
    <row r="2472" spans="1:6" ht="14.4" customHeight="1" x14ac:dyDescent="0.3">
      <c r="A2472" s="383"/>
      <c r="B2472" s="202"/>
      <c r="C2472" s="386"/>
      <c r="D2472" s="434"/>
      <c r="E2472" s="435"/>
      <c r="F2472" s="433"/>
    </row>
    <row r="2473" spans="1:6" ht="14.4" customHeight="1" x14ac:dyDescent="0.3">
      <c r="A2473" s="383"/>
      <c r="B2473" s="202"/>
      <c r="C2473" s="386"/>
      <c r="D2473" s="434"/>
      <c r="E2473" s="435"/>
      <c r="F2473" s="433"/>
    </row>
    <row r="2474" spans="1:6" ht="14.4" customHeight="1" x14ac:dyDescent="0.3">
      <c r="A2474" s="383"/>
      <c r="B2474" s="202"/>
      <c r="C2474" s="386"/>
      <c r="D2474" s="434"/>
      <c r="E2474" s="435"/>
      <c r="F2474" s="433"/>
    </row>
    <row r="2475" spans="1:6" ht="14.4" customHeight="1" x14ac:dyDescent="0.3">
      <c r="A2475" s="383"/>
      <c r="B2475" s="202"/>
      <c r="C2475" s="386"/>
      <c r="D2475" s="434"/>
      <c r="E2475" s="435"/>
      <c r="F2475" s="433"/>
    </row>
    <row r="2476" spans="1:6" ht="14.4" customHeight="1" x14ac:dyDescent="0.3">
      <c r="A2476" s="383"/>
      <c r="B2476" s="202"/>
      <c r="C2476" s="386"/>
      <c r="D2476" s="434"/>
      <c r="E2476" s="435"/>
      <c r="F2476" s="433"/>
    </row>
    <row r="2477" spans="1:6" ht="14.4" customHeight="1" x14ac:dyDescent="0.3">
      <c r="A2477" s="383"/>
      <c r="B2477" s="202"/>
      <c r="C2477" s="386"/>
      <c r="D2477" s="434"/>
      <c r="E2477" s="435"/>
      <c r="F2477" s="433"/>
    </row>
    <row r="2478" spans="1:6" ht="14.4" customHeight="1" x14ac:dyDescent="0.3">
      <c r="A2478" s="383"/>
      <c r="B2478" s="202"/>
      <c r="C2478" s="386"/>
      <c r="D2478" s="434"/>
      <c r="E2478" s="435"/>
      <c r="F2478" s="433"/>
    </row>
    <row r="2479" spans="1:6" ht="14.4" customHeight="1" x14ac:dyDescent="0.3">
      <c r="A2479" s="383"/>
      <c r="B2479" s="202"/>
      <c r="C2479" s="386"/>
      <c r="D2479" s="434"/>
      <c r="E2479" s="435"/>
      <c r="F2479" s="433"/>
    </row>
    <row r="2480" spans="1:6" ht="14.4" customHeight="1" x14ac:dyDescent="0.3">
      <c r="A2480" s="383"/>
      <c r="B2480" s="202"/>
      <c r="C2480" s="386"/>
      <c r="D2480" s="434"/>
      <c r="E2480" s="435"/>
      <c r="F2480" s="433"/>
    </row>
    <row r="2481" spans="1:6" ht="14.4" customHeight="1" x14ac:dyDescent="0.3">
      <c r="A2481" s="383"/>
      <c r="B2481" s="202"/>
      <c r="C2481" s="386"/>
      <c r="D2481" s="434"/>
      <c r="E2481" s="435"/>
      <c r="F2481" s="433"/>
    </row>
    <row r="2482" spans="1:6" ht="14.4" customHeight="1" x14ac:dyDescent="0.3">
      <c r="A2482" s="383"/>
      <c r="B2482" s="202"/>
      <c r="C2482" s="386"/>
      <c r="D2482" s="434"/>
      <c r="E2482" s="435"/>
      <c r="F2482" s="433"/>
    </row>
    <row r="2483" spans="1:6" ht="14.4" customHeight="1" x14ac:dyDescent="0.3">
      <c r="A2483" s="383"/>
      <c r="B2483" s="202"/>
      <c r="C2483" s="386"/>
      <c r="D2483" s="434"/>
      <c r="E2483" s="435"/>
      <c r="F2483" s="433"/>
    </row>
    <row r="2484" spans="1:6" ht="14.4" customHeight="1" x14ac:dyDescent="0.3">
      <c r="A2484" s="383"/>
      <c r="B2484" s="202"/>
      <c r="C2484" s="386"/>
      <c r="D2484" s="434"/>
      <c r="E2484" s="435"/>
      <c r="F2484" s="433"/>
    </row>
    <row r="2485" spans="1:6" ht="14.4" customHeight="1" x14ac:dyDescent="0.3">
      <c r="A2485" s="383"/>
      <c r="B2485" s="202"/>
      <c r="C2485" s="386"/>
      <c r="D2485" s="434"/>
      <c r="E2485" s="435"/>
      <c r="F2485" s="433"/>
    </row>
    <row r="2486" spans="1:6" ht="14.4" customHeight="1" x14ac:dyDescent="0.3">
      <c r="A2486" s="383"/>
      <c r="B2486" s="202"/>
      <c r="C2486" s="386"/>
      <c r="D2486" s="434"/>
      <c r="E2486" s="435"/>
      <c r="F2486" s="433"/>
    </row>
    <row r="2487" spans="1:6" ht="14.4" customHeight="1" x14ac:dyDescent="0.3">
      <c r="A2487" s="383"/>
      <c r="B2487" s="202"/>
      <c r="C2487" s="386"/>
      <c r="D2487" s="434"/>
      <c r="E2487" s="435"/>
      <c r="F2487" s="433"/>
    </row>
    <row r="2488" spans="1:6" ht="14.4" customHeight="1" x14ac:dyDescent="0.3">
      <c r="A2488" s="383"/>
      <c r="B2488" s="202"/>
      <c r="C2488" s="386"/>
      <c r="D2488" s="434"/>
      <c r="E2488" s="435"/>
      <c r="F2488" s="433"/>
    </row>
    <row r="2489" spans="1:6" ht="14.4" customHeight="1" x14ac:dyDescent="0.3">
      <c r="A2489" s="383"/>
      <c r="B2489" s="202"/>
      <c r="C2489" s="386"/>
      <c r="D2489" s="434"/>
      <c r="E2489" s="435"/>
      <c r="F2489" s="433"/>
    </row>
    <row r="2490" spans="1:6" ht="14.4" customHeight="1" x14ac:dyDescent="0.3">
      <c r="A2490" s="383"/>
      <c r="B2490" s="202"/>
      <c r="C2490" s="386"/>
      <c r="D2490" s="434"/>
      <c r="E2490" s="435"/>
      <c r="F2490" s="433"/>
    </row>
    <row r="2491" spans="1:6" ht="14.4" customHeight="1" x14ac:dyDescent="0.3">
      <c r="A2491" s="383"/>
      <c r="B2491" s="202"/>
      <c r="C2491" s="386"/>
      <c r="D2491" s="434"/>
      <c r="E2491" s="435"/>
      <c r="F2491" s="433"/>
    </row>
    <row r="2492" spans="1:6" ht="14.4" customHeight="1" x14ac:dyDescent="0.3">
      <c r="A2492" s="383"/>
      <c r="B2492" s="202"/>
      <c r="C2492" s="386"/>
      <c r="D2492" s="434"/>
      <c r="E2492" s="435"/>
      <c r="F2492" s="433"/>
    </row>
    <row r="2493" spans="1:6" ht="14.4" customHeight="1" x14ac:dyDescent="0.3">
      <c r="A2493" s="383"/>
      <c r="B2493" s="202"/>
      <c r="C2493" s="386"/>
      <c r="D2493" s="434"/>
      <c r="E2493" s="435"/>
      <c r="F2493" s="433"/>
    </row>
    <row r="2494" spans="1:6" ht="14.4" customHeight="1" x14ac:dyDescent="0.3">
      <c r="A2494" s="383"/>
      <c r="B2494" s="202"/>
      <c r="C2494" s="386"/>
      <c r="D2494" s="434"/>
      <c r="E2494" s="435"/>
      <c r="F2494" s="433"/>
    </row>
    <row r="2495" spans="1:6" ht="14.4" customHeight="1" x14ac:dyDescent="0.3">
      <c r="A2495" s="383"/>
      <c r="B2495" s="202"/>
      <c r="C2495" s="386"/>
      <c r="D2495" s="434"/>
      <c r="E2495" s="435"/>
      <c r="F2495" s="433"/>
    </row>
    <row r="2496" spans="1:6" ht="14.4" customHeight="1" x14ac:dyDescent="0.3">
      <c r="A2496" s="383"/>
      <c r="B2496" s="202"/>
      <c r="C2496" s="386"/>
      <c r="D2496" s="434"/>
      <c r="E2496" s="435"/>
      <c r="F2496" s="433"/>
    </row>
    <row r="2497" spans="1:6" ht="14.4" customHeight="1" x14ac:dyDescent="0.3">
      <c r="A2497" s="383"/>
      <c r="B2497" s="202"/>
      <c r="C2497" s="386"/>
      <c r="D2497" s="434"/>
      <c r="E2497" s="435"/>
      <c r="F2497" s="433"/>
    </row>
    <row r="2498" spans="1:6" ht="14.4" customHeight="1" x14ac:dyDescent="0.3">
      <c r="A2498" s="383"/>
      <c r="B2498" s="202"/>
      <c r="C2498" s="386"/>
      <c r="D2498" s="434"/>
      <c r="E2498" s="435"/>
      <c r="F2498" s="433"/>
    </row>
    <row r="2499" spans="1:6" ht="14.4" customHeight="1" x14ac:dyDescent="0.3">
      <c r="A2499" s="383"/>
      <c r="B2499" s="202"/>
      <c r="C2499" s="386"/>
      <c r="D2499" s="434"/>
      <c r="E2499" s="435"/>
      <c r="F2499" s="433"/>
    </row>
    <row r="2500" spans="1:6" ht="14.4" customHeight="1" x14ac:dyDescent="0.3">
      <c r="A2500" s="383"/>
      <c r="B2500" s="202"/>
      <c r="C2500" s="386"/>
      <c r="D2500" s="434"/>
      <c r="E2500" s="435"/>
      <c r="F2500" s="433"/>
    </row>
    <row r="2501" spans="1:6" ht="14.4" customHeight="1" x14ac:dyDescent="0.3">
      <c r="A2501" s="383"/>
      <c r="B2501" s="202"/>
      <c r="C2501" s="386"/>
      <c r="D2501" s="434"/>
      <c r="E2501" s="435"/>
      <c r="F2501" s="433"/>
    </row>
    <row r="2502" spans="1:6" ht="14.4" customHeight="1" x14ac:dyDescent="0.3">
      <c r="A2502" s="383"/>
      <c r="B2502" s="202"/>
      <c r="C2502" s="386"/>
      <c r="D2502" s="434"/>
      <c r="E2502" s="435"/>
      <c r="F2502" s="433"/>
    </row>
    <row r="2503" spans="1:6" ht="14.4" customHeight="1" x14ac:dyDescent="0.3">
      <c r="A2503" s="383"/>
      <c r="B2503" s="202"/>
      <c r="C2503" s="386"/>
      <c r="D2503" s="434"/>
      <c r="E2503" s="435"/>
      <c r="F2503" s="433"/>
    </row>
    <row r="2504" spans="1:6" ht="14.4" customHeight="1" x14ac:dyDescent="0.3">
      <c r="A2504" s="383"/>
      <c r="B2504" s="202"/>
      <c r="C2504" s="386"/>
      <c r="D2504" s="434"/>
      <c r="E2504" s="435"/>
      <c r="F2504" s="433"/>
    </row>
    <row r="2505" spans="1:6" ht="14.4" customHeight="1" x14ac:dyDescent="0.3">
      <c r="A2505" s="383"/>
      <c r="B2505" s="202"/>
      <c r="C2505" s="386"/>
      <c r="D2505" s="434"/>
      <c r="E2505" s="435"/>
      <c r="F2505" s="433"/>
    </row>
    <row r="2506" spans="1:6" ht="14.4" customHeight="1" x14ac:dyDescent="0.3">
      <c r="A2506" s="383"/>
      <c r="B2506" s="202"/>
      <c r="C2506" s="386"/>
      <c r="D2506" s="434"/>
      <c r="E2506" s="435"/>
      <c r="F2506" s="433"/>
    </row>
    <row r="2507" spans="1:6" ht="14.4" customHeight="1" x14ac:dyDescent="0.3">
      <c r="A2507" s="383"/>
      <c r="B2507" s="202"/>
      <c r="C2507" s="386"/>
      <c r="D2507" s="434"/>
      <c r="E2507" s="435"/>
      <c r="F2507" s="433"/>
    </row>
    <row r="2508" spans="1:6" ht="14.4" customHeight="1" x14ac:dyDescent="0.3">
      <c r="A2508" s="383"/>
      <c r="B2508" s="202"/>
      <c r="C2508" s="386"/>
      <c r="D2508" s="434"/>
      <c r="E2508" s="435"/>
      <c r="F2508" s="433"/>
    </row>
    <row r="2509" spans="1:6" ht="14.4" customHeight="1" x14ac:dyDescent="0.3">
      <c r="A2509" s="383"/>
      <c r="B2509" s="202"/>
      <c r="C2509" s="386"/>
      <c r="D2509" s="434"/>
      <c r="E2509" s="435"/>
      <c r="F2509" s="433"/>
    </row>
    <row r="2510" spans="1:6" ht="14.4" customHeight="1" x14ac:dyDescent="0.3">
      <c r="A2510" s="383"/>
      <c r="B2510" s="202"/>
      <c r="C2510" s="386"/>
      <c r="D2510" s="434"/>
      <c r="E2510" s="435"/>
      <c r="F2510" s="433"/>
    </row>
    <row r="2511" spans="1:6" ht="14.4" customHeight="1" x14ac:dyDescent="0.3">
      <c r="A2511" s="383"/>
      <c r="B2511" s="202"/>
      <c r="C2511" s="386"/>
      <c r="D2511" s="434"/>
      <c r="E2511" s="435"/>
      <c r="F2511" s="433"/>
    </row>
    <row r="2512" spans="1:6" ht="14.4" customHeight="1" x14ac:dyDescent="0.3">
      <c r="A2512" s="383"/>
      <c r="B2512" s="202"/>
      <c r="C2512" s="386"/>
      <c r="D2512" s="434"/>
      <c r="E2512" s="435"/>
      <c r="F2512" s="433"/>
    </row>
    <row r="2513" spans="1:6" ht="14.4" customHeight="1" x14ac:dyDescent="0.3">
      <c r="A2513" s="383"/>
      <c r="B2513" s="202"/>
      <c r="C2513" s="386"/>
      <c r="D2513" s="434"/>
      <c r="E2513" s="435"/>
      <c r="F2513" s="433"/>
    </row>
    <row r="2514" spans="1:6" ht="14.4" customHeight="1" x14ac:dyDescent="0.3">
      <c r="A2514" s="383"/>
      <c r="B2514" s="202"/>
      <c r="C2514" s="386"/>
      <c r="D2514" s="434"/>
      <c r="E2514" s="435"/>
      <c r="F2514" s="433"/>
    </row>
    <row r="2515" spans="1:6" ht="14.4" customHeight="1" x14ac:dyDescent="0.3">
      <c r="A2515" s="383"/>
      <c r="B2515" s="202"/>
      <c r="C2515" s="386"/>
      <c r="D2515" s="434"/>
      <c r="E2515" s="435"/>
      <c r="F2515" s="433"/>
    </row>
    <row r="2516" spans="1:6" ht="14.4" customHeight="1" x14ac:dyDescent="0.3">
      <c r="A2516" s="383"/>
      <c r="B2516" s="202"/>
      <c r="C2516" s="386"/>
      <c r="D2516" s="434"/>
      <c r="E2516" s="435"/>
      <c r="F2516" s="433"/>
    </row>
    <row r="2517" spans="1:6" ht="14.4" customHeight="1" x14ac:dyDescent="0.3">
      <c r="A2517" s="383"/>
      <c r="B2517" s="202"/>
      <c r="C2517" s="386"/>
      <c r="D2517" s="434"/>
      <c r="E2517" s="435"/>
      <c r="F2517" s="433"/>
    </row>
    <row r="2518" spans="1:6" ht="14.4" customHeight="1" x14ac:dyDescent="0.3">
      <c r="A2518" s="383"/>
      <c r="B2518" s="202"/>
      <c r="C2518" s="386"/>
      <c r="D2518" s="434"/>
      <c r="E2518" s="435"/>
      <c r="F2518" s="433"/>
    </row>
    <row r="2519" spans="1:6" ht="14.4" customHeight="1" x14ac:dyDescent="0.3">
      <c r="A2519" s="383"/>
      <c r="B2519" s="202"/>
      <c r="C2519" s="386"/>
      <c r="D2519" s="434"/>
      <c r="E2519" s="435"/>
      <c r="F2519" s="433"/>
    </row>
    <row r="2520" spans="1:6" ht="14.4" customHeight="1" x14ac:dyDescent="0.3">
      <c r="A2520" s="383"/>
      <c r="B2520" s="202"/>
      <c r="C2520" s="386"/>
      <c r="D2520" s="434"/>
      <c r="E2520" s="435"/>
      <c r="F2520" s="433"/>
    </row>
    <row r="2521" spans="1:6" ht="14.4" customHeight="1" x14ac:dyDescent="0.3">
      <c r="A2521" s="383"/>
      <c r="B2521" s="202"/>
      <c r="C2521" s="386"/>
      <c r="D2521" s="434"/>
      <c r="E2521" s="435"/>
      <c r="F2521" s="433"/>
    </row>
    <row r="2522" spans="1:6" ht="14.4" customHeight="1" thickBot="1" x14ac:dyDescent="0.35">
      <c r="A2522" s="383"/>
      <c r="B2522" s="202"/>
      <c r="C2522" s="386"/>
      <c r="D2522" s="434"/>
      <c r="E2522" s="435"/>
      <c r="F2522" s="433"/>
    </row>
    <row r="2523" spans="1:6" ht="25.05" customHeight="1" thickBot="1" x14ac:dyDescent="0.35">
      <c r="A2523" s="448" t="s">
        <v>4076</v>
      </c>
      <c r="B2523" s="511" t="s">
        <v>4116</v>
      </c>
      <c r="C2523" s="489"/>
      <c r="D2523" s="489"/>
      <c r="E2523" s="494"/>
      <c r="F2523" s="495">
        <f>SUM(F2418:F2452)</f>
        <v>0</v>
      </c>
    </row>
    <row r="2524" spans="1:6" ht="15" customHeight="1" x14ac:dyDescent="0.3">
      <c r="A2524" s="756" t="str">
        <f>A768</f>
        <v>CONTRACT SANRAL: NRA 2024/1323</v>
      </c>
      <c r="B2524" s="757"/>
      <c r="C2524" s="462"/>
      <c r="D2524" s="462"/>
      <c r="E2524" s="467"/>
      <c r="F2524" s="473"/>
    </row>
    <row r="2525" spans="1:6" ht="15" customHeight="1" thickBot="1" x14ac:dyDescent="0.35">
      <c r="A2525" s="754" t="str">
        <f>A769</f>
        <v>PANEL FOR ROUTINE ROAD MAINTENANCE WORKS ACROSS SOUTH AFRICA (WESTERN CAPE PROVINCE)</v>
      </c>
      <c r="B2525" s="755"/>
      <c r="C2525" s="463"/>
      <c r="D2525" s="463"/>
      <c r="E2525" s="468"/>
      <c r="F2525" s="474"/>
    </row>
    <row r="2526" spans="1:6" ht="25.05" customHeight="1" thickBot="1" x14ac:dyDescent="0.35">
      <c r="A2526" s="565" t="s">
        <v>4111</v>
      </c>
      <c r="B2526" s="451" t="s">
        <v>4035</v>
      </c>
      <c r="C2526" s="451" t="s">
        <v>4112</v>
      </c>
      <c r="D2526" s="451" t="s">
        <v>4113</v>
      </c>
      <c r="E2526" s="451" t="s">
        <v>4114</v>
      </c>
      <c r="F2526" s="487" t="s">
        <v>4036</v>
      </c>
    </row>
    <row r="2527" spans="1:6" ht="25.05" customHeight="1" x14ac:dyDescent="0.3">
      <c r="A2527" s="758" t="s">
        <v>1290</v>
      </c>
      <c r="B2527" s="759"/>
      <c r="C2527" s="759"/>
      <c r="D2527" s="759"/>
      <c r="E2527" s="759"/>
      <c r="F2527" s="760"/>
    </row>
    <row r="2528" spans="1:6" ht="14.4" customHeight="1" x14ac:dyDescent="0.3">
      <c r="A2528" s="374" t="s">
        <v>1291</v>
      </c>
      <c r="B2528" s="345" t="s">
        <v>1292</v>
      </c>
      <c r="C2528" s="375"/>
      <c r="D2528" s="376"/>
      <c r="E2528" s="377"/>
      <c r="F2528" s="378"/>
    </row>
    <row r="2529" spans="1:6" ht="14.4" customHeight="1" x14ac:dyDescent="0.3">
      <c r="A2529" s="372" t="s">
        <v>1293</v>
      </c>
      <c r="B2529" s="235" t="s">
        <v>1294</v>
      </c>
      <c r="C2529" s="379" t="s">
        <v>221</v>
      </c>
      <c r="D2529" s="420">
        <v>500</v>
      </c>
      <c r="E2529" s="856"/>
      <c r="F2529" s="419" t="str">
        <f>IF((D2529*E2529)&gt;0,(D2529*E2529),"")</f>
        <v/>
      </c>
    </row>
    <row r="2530" spans="1:6" ht="14.4" customHeight="1" x14ac:dyDescent="0.3">
      <c r="A2530" s="372" t="s">
        <v>1301</v>
      </c>
      <c r="B2530" s="235" t="s">
        <v>3937</v>
      </c>
      <c r="C2530" s="379"/>
      <c r="D2530" s="420"/>
      <c r="E2530" s="418"/>
      <c r="F2530" s="419" t="str">
        <f t="shared" ref="F2530:F2544" si="26">IF((D2530*E2530)&gt;0,(D2530*E2530),"")</f>
        <v/>
      </c>
    </row>
    <row r="2531" spans="1:6" ht="14.4" customHeight="1" x14ac:dyDescent="0.3">
      <c r="A2531" s="372" t="s">
        <v>1303</v>
      </c>
      <c r="B2531" s="201" t="s">
        <v>1304</v>
      </c>
      <c r="C2531" s="379" t="s">
        <v>221</v>
      </c>
      <c r="D2531" s="420">
        <v>300</v>
      </c>
      <c r="E2531" s="856"/>
      <c r="F2531" s="419" t="str">
        <f t="shared" si="26"/>
        <v/>
      </c>
    </row>
    <row r="2532" spans="1:6" ht="14.4" customHeight="1" x14ac:dyDescent="0.3">
      <c r="A2532" s="372" t="s">
        <v>1305</v>
      </c>
      <c r="B2532" s="201" t="s">
        <v>381</v>
      </c>
      <c r="C2532" s="379" t="s">
        <v>221</v>
      </c>
      <c r="D2532" s="420">
        <v>300</v>
      </c>
      <c r="E2532" s="856"/>
      <c r="F2532" s="419" t="str">
        <f t="shared" si="26"/>
        <v/>
      </c>
    </row>
    <row r="2533" spans="1:6" ht="14.4" customHeight="1" x14ac:dyDescent="0.3">
      <c r="A2533" s="372" t="s">
        <v>1307</v>
      </c>
      <c r="B2533" s="201" t="s">
        <v>3688</v>
      </c>
      <c r="C2533" s="379" t="s">
        <v>221</v>
      </c>
      <c r="D2533" s="420">
        <v>150</v>
      </c>
      <c r="E2533" s="856"/>
      <c r="F2533" s="419" t="str">
        <f t="shared" si="26"/>
        <v/>
      </c>
    </row>
    <row r="2534" spans="1:6" ht="14.4" customHeight="1" x14ac:dyDescent="0.3">
      <c r="A2534" s="372" t="s">
        <v>1308</v>
      </c>
      <c r="B2534" s="235" t="s">
        <v>3938</v>
      </c>
      <c r="C2534" s="379" t="s">
        <v>221</v>
      </c>
      <c r="D2534" s="420">
        <v>100</v>
      </c>
      <c r="E2534" s="856"/>
      <c r="F2534" s="419" t="str">
        <f t="shared" si="26"/>
        <v/>
      </c>
    </row>
    <row r="2535" spans="1:6" ht="14.4" customHeight="1" x14ac:dyDescent="0.3">
      <c r="A2535" s="372" t="s">
        <v>1310</v>
      </c>
      <c r="B2535" s="235" t="s">
        <v>3939</v>
      </c>
      <c r="C2535" s="379"/>
      <c r="D2535" s="420"/>
      <c r="E2535" s="418"/>
      <c r="F2535" s="419" t="str">
        <f t="shared" si="26"/>
        <v/>
      </c>
    </row>
    <row r="2536" spans="1:6" ht="14.4" customHeight="1" x14ac:dyDescent="0.3">
      <c r="A2536" s="372" t="s">
        <v>3346</v>
      </c>
      <c r="B2536" s="201" t="s">
        <v>1326</v>
      </c>
      <c r="C2536" s="379" t="s">
        <v>262</v>
      </c>
      <c r="D2536" s="420">
        <v>1</v>
      </c>
      <c r="E2536" s="856"/>
      <c r="F2536" s="419" t="str">
        <f t="shared" si="26"/>
        <v/>
      </c>
    </row>
    <row r="2537" spans="1:6" ht="14.4" customHeight="1" x14ac:dyDescent="0.3">
      <c r="A2537" s="372" t="s">
        <v>3347</v>
      </c>
      <c r="B2537" s="201" t="s">
        <v>1328</v>
      </c>
      <c r="C2537" s="379" t="s">
        <v>262</v>
      </c>
      <c r="D2537" s="420">
        <v>1</v>
      </c>
      <c r="E2537" s="856"/>
      <c r="F2537" s="419" t="str">
        <f t="shared" si="26"/>
        <v/>
      </c>
    </row>
    <row r="2538" spans="1:6" ht="14.4" customHeight="1" x14ac:dyDescent="0.3">
      <c r="A2538" s="372" t="s">
        <v>1312</v>
      </c>
      <c r="B2538" s="235" t="s">
        <v>3940</v>
      </c>
      <c r="C2538" s="379"/>
      <c r="D2538" s="420"/>
      <c r="E2538" s="418"/>
      <c r="F2538" s="419" t="str">
        <f t="shared" si="26"/>
        <v/>
      </c>
    </row>
    <row r="2539" spans="1:6" ht="14.4" customHeight="1" x14ac:dyDescent="0.3">
      <c r="A2539" s="372" t="s">
        <v>3941</v>
      </c>
      <c r="B2539" s="201" t="s">
        <v>3943</v>
      </c>
      <c r="C2539" s="379" t="s">
        <v>489</v>
      </c>
      <c r="D2539" s="420">
        <v>100</v>
      </c>
      <c r="E2539" s="856"/>
      <c r="F2539" s="419" t="str">
        <f t="shared" si="26"/>
        <v/>
      </c>
    </row>
    <row r="2540" spans="1:6" ht="14.4" customHeight="1" x14ac:dyDescent="0.3">
      <c r="A2540" s="372" t="s">
        <v>3942</v>
      </c>
      <c r="B2540" s="201" t="s">
        <v>3944</v>
      </c>
      <c r="C2540" s="379" t="s">
        <v>489</v>
      </c>
      <c r="D2540" s="420">
        <v>100</v>
      </c>
      <c r="E2540" s="856"/>
      <c r="F2540" s="419" t="str">
        <f t="shared" si="26"/>
        <v/>
      </c>
    </row>
    <row r="2541" spans="1:6" ht="14.4" customHeight="1" x14ac:dyDescent="0.3">
      <c r="A2541" s="372" t="s">
        <v>1316</v>
      </c>
      <c r="B2541" s="235" t="s">
        <v>3351</v>
      </c>
      <c r="D2541" s="420"/>
      <c r="E2541" s="418"/>
      <c r="F2541" s="419" t="str">
        <f t="shared" si="26"/>
        <v/>
      </c>
    </row>
    <row r="2542" spans="1:6" ht="14.4" customHeight="1" x14ac:dyDescent="0.3">
      <c r="A2542" s="372" t="s">
        <v>3352</v>
      </c>
      <c r="B2542" s="201" t="s">
        <v>3351</v>
      </c>
      <c r="C2542" s="379" t="s">
        <v>955</v>
      </c>
      <c r="D2542" s="420">
        <v>30</v>
      </c>
      <c r="E2542" s="856"/>
      <c r="F2542" s="419" t="str">
        <f t="shared" si="26"/>
        <v/>
      </c>
    </row>
    <row r="2543" spans="1:6" ht="14.4" customHeight="1" x14ac:dyDescent="0.3">
      <c r="A2543" s="372" t="s">
        <v>3353</v>
      </c>
      <c r="B2543" s="201" t="s">
        <v>1313</v>
      </c>
      <c r="C2543" s="379" t="s">
        <v>363</v>
      </c>
      <c r="D2543" s="420">
        <v>1000</v>
      </c>
      <c r="E2543" s="856"/>
      <c r="F2543" s="419" t="str">
        <f t="shared" si="26"/>
        <v/>
      </c>
    </row>
    <row r="2544" spans="1:6" ht="14.4" customHeight="1" x14ac:dyDescent="0.3">
      <c r="A2544" s="372" t="s">
        <v>1323</v>
      </c>
      <c r="B2544" s="235" t="s">
        <v>1317</v>
      </c>
      <c r="C2544" s="379" t="s">
        <v>1318</v>
      </c>
      <c r="D2544" s="420">
        <v>1000</v>
      </c>
      <c r="E2544" s="856"/>
      <c r="F2544" s="419" t="str">
        <f t="shared" si="26"/>
        <v/>
      </c>
    </row>
    <row r="2545" spans="1:6" ht="14.4" customHeight="1" x14ac:dyDescent="0.3">
      <c r="A2545" s="383"/>
      <c r="B2545" s="412"/>
      <c r="C2545" s="386"/>
      <c r="D2545" s="434"/>
      <c r="E2545" s="435"/>
      <c r="F2545" s="433"/>
    </row>
    <row r="2546" spans="1:6" ht="14.4" customHeight="1" x14ac:dyDescent="0.3">
      <c r="A2546" s="383"/>
      <c r="B2546" s="412"/>
      <c r="C2546" s="386"/>
      <c r="D2546" s="434"/>
      <c r="E2546" s="435"/>
      <c r="F2546" s="433"/>
    </row>
    <row r="2547" spans="1:6" ht="14.4" customHeight="1" x14ac:dyDescent="0.3">
      <c r="A2547" s="383"/>
      <c r="B2547" s="412"/>
      <c r="C2547" s="386"/>
      <c r="D2547" s="434"/>
      <c r="E2547" s="435"/>
      <c r="F2547" s="433"/>
    </row>
    <row r="2548" spans="1:6" ht="14.4" customHeight="1" x14ac:dyDescent="0.3">
      <c r="A2548" s="383"/>
      <c r="B2548" s="412"/>
      <c r="C2548" s="386"/>
      <c r="D2548" s="434"/>
      <c r="E2548" s="435"/>
      <c r="F2548" s="433"/>
    </row>
    <row r="2549" spans="1:6" ht="14.4" customHeight="1" x14ac:dyDescent="0.3">
      <c r="A2549" s="383"/>
      <c r="B2549" s="412"/>
      <c r="C2549" s="386"/>
      <c r="D2549" s="434"/>
      <c r="E2549" s="435"/>
      <c r="F2549" s="433"/>
    </row>
    <row r="2550" spans="1:6" ht="14.4" customHeight="1" x14ac:dyDescent="0.3">
      <c r="A2550" s="383"/>
      <c r="B2550" s="412"/>
      <c r="C2550" s="386"/>
      <c r="D2550" s="434"/>
      <c r="E2550" s="435"/>
      <c r="F2550" s="433"/>
    </row>
    <row r="2551" spans="1:6" ht="14.4" customHeight="1" x14ac:dyDescent="0.3">
      <c r="A2551" s="383"/>
      <c r="B2551" s="412"/>
      <c r="C2551" s="386"/>
      <c r="D2551" s="434"/>
      <c r="E2551" s="435"/>
      <c r="F2551" s="433"/>
    </row>
    <row r="2552" spans="1:6" ht="14.4" customHeight="1" x14ac:dyDescent="0.3">
      <c r="A2552" s="383"/>
      <c r="B2552" s="412"/>
      <c r="C2552" s="386"/>
      <c r="D2552" s="434"/>
      <c r="E2552" s="435"/>
      <c r="F2552" s="433"/>
    </row>
    <row r="2553" spans="1:6" ht="14.4" customHeight="1" x14ac:dyDescent="0.3">
      <c r="A2553" s="383"/>
      <c r="B2553" s="412"/>
      <c r="C2553" s="386"/>
      <c r="D2553" s="434"/>
      <c r="E2553" s="435"/>
      <c r="F2553" s="433"/>
    </row>
    <row r="2554" spans="1:6" ht="14.4" customHeight="1" x14ac:dyDescent="0.3">
      <c r="A2554" s="383"/>
      <c r="B2554" s="412"/>
      <c r="C2554" s="386"/>
      <c r="D2554" s="434"/>
      <c r="E2554" s="435"/>
      <c r="F2554" s="433"/>
    </row>
    <row r="2555" spans="1:6" ht="14.4" customHeight="1" x14ac:dyDescent="0.3">
      <c r="A2555" s="383"/>
      <c r="B2555" s="412"/>
      <c r="C2555" s="386"/>
      <c r="D2555" s="434"/>
      <c r="E2555" s="435"/>
      <c r="F2555" s="433"/>
    </row>
    <row r="2556" spans="1:6" ht="14.4" customHeight="1" x14ac:dyDescent="0.3">
      <c r="A2556" s="383"/>
      <c r="B2556" s="412"/>
      <c r="C2556" s="386"/>
      <c r="D2556" s="434"/>
      <c r="E2556" s="435"/>
      <c r="F2556" s="433"/>
    </row>
    <row r="2557" spans="1:6" ht="14.4" customHeight="1" x14ac:dyDescent="0.3">
      <c r="A2557" s="383"/>
      <c r="B2557" s="412"/>
      <c r="C2557" s="386"/>
      <c r="D2557" s="434"/>
      <c r="E2557" s="435"/>
      <c r="F2557" s="433"/>
    </row>
    <row r="2558" spans="1:6" ht="14.4" customHeight="1" x14ac:dyDescent="0.3">
      <c r="A2558" s="383"/>
      <c r="B2558" s="412"/>
      <c r="C2558" s="386"/>
      <c r="D2558" s="434"/>
      <c r="E2558" s="435"/>
      <c r="F2558" s="433"/>
    </row>
    <row r="2559" spans="1:6" ht="14.4" customHeight="1" x14ac:dyDescent="0.3">
      <c r="A2559" s="383"/>
      <c r="B2559" s="412"/>
      <c r="C2559" s="386"/>
      <c r="D2559" s="434"/>
      <c r="E2559" s="435"/>
      <c r="F2559" s="433"/>
    </row>
    <row r="2560" spans="1:6" ht="14.4" customHeight="1" x14ac:dyDescent="0.3">
      <c r="A2560" s="383"/>
      <c r="B2560" s="412"/>
      <c r="C2560" s="386"/>
      <c r="D2560" s="434"/>
      <c r="E2560" s="435"/>
      <c r="F2560" s="433"/>
    </row>
    <row r="2561" spans="1:6" ht="14.4" customHeight="1" x14ac:dyDescent="0.3">
      <c r="A2561" s="383"/>
      <c r="B2561" s="412"/>
      <c r="C2561" s="386"/>
      <c r="D2561" s="434"/>
      <c r="E2561" s="435"/>
      <c r="F2561" s="433"/>
    </row>
    <row r="2562" spans="1:6" ht="14.4" customHeight="1" x14ac:dyDescent="0.3">
      <c r="A2562" s="383"/>
      <c r="B2562" s="412"/>
      <c r="C2562" s="386"/>
      <c r="D2562" s="434"/>
      <c r="E2562" s="435"/>
      <c r="F2562" s="433"/>
    </row>
    <row r="2563" spans="1:6" ht="14.4" customHeight="1" x14ac:dyDescent="0.3">
      <c r="A2563" s="383"/>
      <c r="B2563" s="412"/>
      <c r="C2563" s="386"/>
      <c r="D2563" s="434"/>
      <c r="E2563" s="435"/>
      <c r="F2563" s="433"/>
    </row>
    <row r="2564" spans="1:6" ht="14.4" customHeight="1" x14ac:dyDescent="0.3">
      <c r="A2564" s="383"/>
      <c r="B2564" s="412"/>
      <c r="C2564" s="386"/>
      <c r="D2564" s="434"/>
      <c r="E2564" s="435"/>
      <c r="F2564" s="433"/>
    </row>
    <row r="2565" spans="1:6" ht="14.4" customHeight="1" x14ac:dyDescent="0.3">
      <c r="A2565" s="383"/>
      <c r="B2565" s="412"/>
      <c r="C2565" s="386"/>
      <c r="D2565" s="434"/>
      <c r="E2565" s="435"/>
      <c r="F2565" s="433"/>
    </row>
    <row r="2566" spans="1:6" ht="14.4" customHeight="1" x14ac:dyDescent="0.3">
      <c r="A2566" s="383"/>
      <c r="B2566" s="412"/>
      <c r="C2566" s="386"/>
      <c r="D2566" s="434"/>
      <c r="E2566" s="435"/>
      <c r="F2566" s="433"/>
    </row>
    <row r="2567" spans="1:6" ht="14.4" customHeight="1" x14ac:dyDescent="0.3">
      <c r="A2567" s="383"/>
      <c r="B2567" s="412"/>
      <c r="C2567" s="386"/>
      <c r="D2567" s="434"/>
      <c r="E2567" s="435"/>
      <c r="F2567" s="433"/>
    </row>
    <row r="2568" spans="1:6" ht="14.4" customHeight="1" x14ac:dyDescent="0.3">
      <c r="A2568" s="383"/>
      <c r="B2568" s="412"/>
      <c r="C2568" s="386"/>
      <c r="D2568" s="434"/>
      <c r="E2568" s="435"/>
      <c r="F2568" s="433"/>
    </row>
    <row r="2569" spans="1:6" ht="14.4" customHeight="1" x14ac:dyDescent="0.3">
      <c r="A2569" s="383"/>
      <c r="B2569" s="412"/>
      <c r="C2569" s="386"/>
      <c r="D2569" s="434"/>
      <c r="E2569" s="435"/>
      <c r="F2569" s="433"/>
    </row>
    <row r="2570" spans="1:6" ht="14.4" customHeight="1" x14ac:dyDescent="0.3">
      <c r="A2570" s="383"/>
      <c r="B2570" s="412"/>
      <c r="C2570" s="386"/>
      <c r="D2570" s="434"/>
      <c r="E2570" s="435"/>
      <c r="F2570" s="433"/>
    </row>
    <row r="2571" spans="1:6" ht="14.4" customHeight="1" x14ac:dyDescent="0.3">
      <c r="A2571" s="383"/>
      <c r="B2571" s="412"/>
      <c r="C2571" s="386"/>
      <c r="D2571" s="434"/>
      <c r="E2571" s="435"/>
      <c r="F2571" s="433"/>
    </row>
    <row r="2572" spans="1:6" ht="14.4" customHeight="1" x14ac:dyDescent="0.3">
      <c r="A2572" s="383"/>
      <c r="B2572" s="412"/>
      <c r="C2572" s="386"/>
      <c r="D2572" s="434"/>
      <c r="E2572" s="435"/>
      <c r="F2572" s="433"/>
    </row>
    <row r="2573" spans="1:6" ht="14.4" customHeight="1" x14ac:dyDescent="0.3">
      <c r="A2573" s="383"/>
      <c r="B2573" s="412"/>
      <c r="C2573" s="386"/>
      <c r="D2573" s="434"/>
      <c r="E2573" s="435"/>
      <c r="F2573" s="433"/>
    </row>
    <row r="2574" spans="1:6" ht="14.4" customHeight="1" x14ac:dyDescent="0.3">
      <c r="A2574" s="383"/>
      <c r="B2574" s="412"/>
      <c r="C2574" s="386"/>
      <c r="D2574" s="434"/>
      <c r="E2574" s="435"/>
      <c r="F2574" s="433"/>
    </row>
    <row r="2575" spans="1:6" ht="14.4" customHeight="1" x14ac:dyDescent="0.3">
      <c r="A2575" s="383"/>
      <c r="B2575" s="412"/>
      <c r="C2575" s="386"/>
      <c r="D2575" s="434"/>
      <c r="E2575" s="435"/>
      <c r="F2575" s="433"/>
    </row>
    <row r="2576" spans="1:6" ht="14.4" customHeight="1" x14ac:dyDescent="0.3">
      <c r="A2576" s="383"/>
      <c r="B2576" s="412"/>
      <c r="C2576" s="386"/>
      <c r="D2576" s="434"/>
      <c r="E2576" s="435"/>
      <c r="F2576" s="433"/>
    </row>
    <row r="2577" spans="1:6" ht="14.4" customHeight="1" x14ac:dyDescent="0.3">
      <c r="A2577" s="383"/>
      <c r="B2577" s="412"/>
      <c r="C2577" s="386"/>
      <c r="D2577" s="434"/>
      <c r="E2577" s="435"/>
      <c r="F2577" s="433"/>
    </row>
    <row r="2578" spans="1:6" ht="14.4" customHeight="1" x14ac:dyDescent="0.3">
      <c r="A2578" s="383"/>
      <c r="B2578" s="412"/>
      <c r="C2578" s="386"/>
      <c r="D2578" s="434"/>
      <c r="E2578" s="435"/>
      <c r="F2578" s="433"/>
    </row>
    <row r="2579" spans="1:6" ht="14.4" customHeight="1" x14ac:dyDescent="0.3">
      <c r="A2579" s="383"/>
      <c r="B2579" s="412"/>
      <c r="C2579" s="386"/>
      <c r="D2579" s="434"/>
      <c r="E2579" s="435"/>
      <c r="F2579" s="433"/>
    </row>
    <row r="2580" spans="1:6" ht="14.4" customHeight="1" x14ac:dyDescent="0.3">
      <c r="A2580" s="383"/>
      <c r="B2580" s="412"/>
      <c r="C2580" s="386"/>
      <c r="D2580" s="434"/>
      <c r="E2580" s="435"/>
      <c r="F2580" s="433"/>
    </row>
    <row r="2581" spans="1:6" ht="14.4" customHeight="1" x14ac:dyDescent="0.3">
      <c r="A2581" s="383"/>
      <c r="B2581" s="412"/>
      <c r="C2581" s="386"/>
      <c r="D2581" s="434"/>
      <c r="E2581" s="435"/>
      <c r="F2581" s="433"/>
    </row>
    <row r="2582" spans="1:6" ht="14.4" customHeight="1" x14ac:dyDescent="0.3">
      <c r="A2582" s="383"/>
      <c r="B2582" s="412"/>
      <c r="C2582" s="386"/>
      <c r="D2582" s="434"/>
      <c r="E2582" s="435"/>
      <c r="F2582" s="433"/>
    </row>
    <row r="2583" spans="1:6" ht="14.4" customHeight="1" x14ac:dyDescent="0.3">
      <c r="A2583" s="383"/>
      <c r="B2583" s="412"/>
      <c r="C2583" s="386"/>
      <c r="D2583" s="434"/>
      <c r="E2583" s="435"/>
      <c r="F2583" s="433"/>
    </row>
    <row r="2584" spans="1:6" ht="14.4" customHeight="1" x14ac:dyDescent="0.3">
      <c r="A2584" s="383"/>
      <c r="B2584" s="412"/>
      <c r="C2584" s="386"/>
      <c r="D2584" s="434"/>
      <c r="E2584" s="435"/>
      <c r="F2584" s="433"/>
    </row>
    <row r="2585" spans="1:6" ht="14.4" customHeight="1" x14ac:dyDescent="0.3">
      <c r="A2585" s="383"/>
      <c r="B2585" s="412"/>
      <c r="C2585" s="386"/>
      <c r="D2585" s="434"/>
      <c r="E2585" s="435"/>
      <c r="F2585" s="433"/>
    </row>
    <row r="2586" spans="1:6" ht="14.4" customHeight="1" x14ac:dyDescent="0.3">
      <c r="A2586" s="383"/>
      <c r="B2586" s="412"/>
      <c r="C2586" s="386"/>
      <c r="D2586" s="434"/>
      <c r="E2586" s="435"/>
      <c r="F2586" s="433"/>
    </row>
    <row r="2587" spans="1:6" ht="14.4" customHeight="1" x14ac:dyDescent="0.3">
      <c r="A2587" s="383"/>
      <c r="B2587" s="412"/>
      <c r="C2587" s="386"/>
      <c r="D2587" s="434"/>
      <c r="E2587" s="435"/>
      <c r="F2587" s="433"/>
    </row>
    <row r="2588" spans="1:6" ht="14.4" customHeight="1" x14ac:dyDescent="0.3">
      <c r="A2588" s="383"/>
      <c r="B2588" s="412"/>
      <c r="C2588" s="386"/>
      <c r="D2588" s="434"/>
      <c r="E2588" s="435"/>
      <c r="F2588" s="433"/>
    </row>
    <row r="2589" spans="1:6" ht="14.4" customHeight="1" x14ac:dyDescent="0.3">
      <c r="A2589" s="383"/>
      <c r="B2589" s="412"/>
      <c r="C2589" s="386"/>
      <c r="D2589" s="434"/>
      <c r="E2589" s="435"/>
      <c r="F2589" s="433"/>
    </row>
    <row r="2590" spans="1:6" ht="14.4" customHeight="1" x14ac:dyDescent="0.3">
      <c r="A2590" s="383"/>
      <c r="B2590" s="412"/>
      <c r="C2590" s="386"/>
      <c r="D2590" s="434"/>
      <c r="E2590" s="435"/>
      <c r="F2590" s="433"/>
    </row>
    <row r="2591" spans="1:6" ht="14.4" customHeight="1" x14ac:dyDescent="0.3">
      <c r="A2591" s="383"/>
      <c r="B2591" s="412"/>
      <c r="C2591" s="386"/>
      <c r="D2591" s="434"/>
      <c r="E2591" s="435"/>
      <c r="F2591" s="433"/>
    </row>
    <row r="2592" spans="1:6" ht="14.4" customHeight="1" x14ac:dyDescent="0.3">
      <c r="A2592" s="383"/>
      <c r="B2592" s="412"/>
      <c r="C2592" s="386"/>
      <c r="D2592" s="434"/>
      <c r="E2592" s="435"/>
      <c r="F2592" s="433"/>
    </row>
    <row r="2593" spans="1:6" ht="14.4" customHeight="1" x14ac:dyDescent="0.3">
      <c r="A2593" s="383"/>
      <c r="B2593" s="412"/>
      <c r="C2593" s="386"/>
      <c r="D2593" s="434"/>
      <c r="E2593" s="435"/>
      <c r="F2593" s="433"/>
    </row>
    <row r="2594" spans="1:6" ht="14.4" customHeight="1" x14ac:dyDescent="0.3">
      <c r="A2594" s="383"/>
      <c r="B2594" s="412"/>
      <c r="C2594" s="386"/>
      <c r="D2594" s="434"/>
      <c r="E2594" s="435"/>
      <c r="F2594" s="433"/>
    </row>
    <row r="2595" spans="1:6" ht="14.4" customHeight="1" x14ac:dyDescent="0.3">
      <c r="A2595" s="383"/>
      <c r="B2595" s="412"/>
      <c r="C2595" s="386"/>
      <c r="D2595" s="434"/>
      <c r="E2595" s="435"/>
      <c r="F2595" s="433"/>
    </row>
    <row r="2596" spans="1:6" ht="14.4" customHeight="1" x14ac:dyDescent="0.3">
      <c r="A2596" s="383"/>
      <c r="B2596" s="412"/>
      <c r="C2596" s="386"/>
      <c r="D2596" s="434"/>
      <c r="E2596" s="435"/>
      <c r="F2596" s="433"/>
    </row>
    <row r="2597" spans="1:6" ht="14.4" customHeight="1" x14ac:dyDescent="0.3">
      <c r="A2597" s="383"/>
      <c r="B2597" s="412"/>
      <c r="C2597" s="386"/>
      <c r="D2597" s="434"/>
      <c r="E2597" s="435"/>
      <c r="F2597" s="433"/>
    </row>
    <row r="2598" spans="1:6" ht="14.4" customHeight="1" x14ac:dyDescent="0.3">
      <c r="A2598" s="383"/>
      <c r="B2598" s="412"/>
      <c r="C2598" s="386"/>
      <c r="D2598" s="434"/>
      <c r="E2598" s="435"/>
      <c r="F2598" s="433"/>
    </row>
    <row r="2599" spans="1:6" ht="14.4" customHeight="1" x14ac:dyDescent="0.3">
      <c r="A2599" s="383"/>
      <c r="B2599" s="412"/>
      <c r="C2599" s="386"/>
      <c r="D2599" s="434"/>
      <c r="E2599" s="435"/>
      <c r="F2599" s="433"/>
    </row>
    <row r="2600" spans="1:6" ht="14.4" customHeight="1" x14ac:dyDescent="0.3">
      <c r="A2600" s="383"/>
      <c r="B2600" s="412"/>
      <c r="C2600" s="386"/>
      <c r="D2600" s="434"/>
      <c r="E2600" s="435"/>
      <c r="F2600" s="433"/>
    </row>
    <row r="2601" spans="1:6" ht="14.4" customHeight="1" x14ac:dyDescent="0.3">
      <c r="A2601" s="383"/>
      <c r="B2601" s="412"/>
      <c r="C2601" s="386"/>
      <c r="D2601" s="434"/>
      <c r="E2601" s="435"/>
      <c r="F2601" s="433"/>
    </row>
    <row r="2602" spans="1:6" ht="14.4" customHeight="1" x14ac:dyDescent="0.3">
      <c r="A2602" s="383"/>
      <c r="B2602" s="412"/>
      <c r="C2602" s="386"/>
      <c r="D2602" s="434"/>
      <c r="E2602" s="435"/>
      <c r="F2602" s="433"/>
    </row>
    <row r="2603" spans="1:6" ht="14.4" customHeight="1" x14ac:dyDescent="0.3">
      <c r="A2603" s="383"/>
      <c r="B2603" s="412"/>
      <c r="C2603" s="386"/>
      <c r="D2603" s="434"/>
      <c r="E2603" s="435"/>
      <c r="F2603" s="433"/>
    </row>
    <row r="2604" spans="1:6" ht="14.4" customHeight="1" x14ac:dyDescent="0.3">
      <c r="A2604" s="383"/>
      <c r="B2604" s="412"/>
      <c r="C2604" s="386"/>
      <c r="D2604" s="434"/>
      <c r="E2604" s="435"/>
      <c r="F2604" s="433"/>
    </row>
    <row r="2605" spans="1:6" ht="14.4" customHeight="1" x14ac:dyDescent="0.3">
      <c r="A2605" s="383"/>
      <c r="B2605" s="412"/>
      <c r="C2605" s="386"/>
      <c r="D2605" s="434"/>
      <c r="E2605" s="435"/>
      <c r="F2605" s="433"/>
    </row>
    <row r="2606" spans="1:6" ht="14.4" customHeight="1" x14ac:dyDescent="0.3">
      <c r="A2606" s="383"/>
      <c r="B2606" s="412"/>
      <c r="C2606" s="386"/>
      <c r="D2606" s="434"/>
      <c r="E2606" s="435"/>
      <c r="F2606" s="433"/>
    </row>
    <row r="2607" spans="1:6" ht="14.4" customHeight="1" x14ac:dyDescent="0.3">
      <c r="A2607" s="383"/>
      <c r="B2607" s="412"/>
      <c r="C2607" s="386"/>
      <c r="D2607" s="434"/>
      <c r="E2607" s="435"/>
      <c r="F2607" s="433"/>
    </row>
    <row r="2608" spans="1:6" ht="14.4" customHeight="1" x14ac:dyDescent="0.3">
      <c r="A2608" s="383"/>
      <c r="B2608" s="412"/>
      <c r="C2608" s="386"/>
      <c r="D2608" s="434"/>
      <c r="E2608" s="435"/>
      <c r="F2608" s="433"/>
    </row>
    <row r="2609" spans="1:6" ht="14.4" customHeight="1" x14ac:dyDescent="0.3">
      <c r="A2609" s="383"/>
      <c r="B2609" s="412"/>
      <c r="C2609" s="386"/>
      <c r="D2609" s="434"/>
      <c r="E2609" s="435"/>
      <c r="F2609" s="433"/>
    </row>
    <row r="2610" spans="1:6" ht="14.4" customHeight="1" x14ac:dyDescent="0.3">
      <c r="A2610" s="383"/>
      <c r="B2610" s="412"/>
      <c r="C2610" s="386"/>
      <c r="D2610" s="434"/>
      <c r="E2610" s="435"/>
      <c r="F2610" s="433"/>
    </row>
    <row r="2611" spans="1:6" ht="14.4" customHeight="1" x14ac:dyDescent="0.3">
      <c r="A2611" s="383"/>
      <c r="B2611" s="412"/>
      <c r="C2611" s="386"/>
      <c r="D2611" s="434"/>
      <c r="E2611" s="435"/>
      <c r="F2611" s="433"/>
    </row>
    <row r="2612" spans="1:6" ht="14.4" customHeight="1" x14ac:dyDescent="0.3">
      <c r="A2612" s="383"/>
      <c r="B2612" s="412"/>
      <c r="C2612" s="386"/>
      <c r="D2612" s="434"/>
      <c r="E2612" s="435"/>
      <c r="F2612" s="433"/>
    </row>
    <row r="2613" spans="1:6" ht="14.4" customHeight="1" x14ac:dyDescent="0.3">
      <c r="A2613" s="383"/>
      <c r="B2613" s="412"/>
      <c r="C2613" s="386"/>
      <c r="D2613" s="434"/>
      <c r="E2613" s="435"/>
      <c r="F2613" s="433"/>
    </row>
    <row r="2614" spans="1:6" ht="14.4" customHeight="1" x14ac:dyDescent="0.3">
      <c r="A2614" s="383"/>
      <c r="B2614" s="412"/>
      <c r="C2614" s="386"/>
      <c r="D2614" s="434"/>
      <c r="E2614" s="435"/>
      <c r="F2614" s="433"/>
    </row>
    <row r="2615" spans="1:6" ht="14.4" customHeight="1" x14ac:dyDescent="0.3">
      <c r="A2615" s="383"/>
      <c r="B2615" s="412"/>
      <c r="C2615" s="386"/>
      <c r="D2615" s="434"/>
      <c r="E2615" s="435"/>
      <c r="F2615" s="433"/>
    </row>
    <row r="2616" spans="1:6" ht="14.4" customHeight="1" x14ac:dyDescent="0.3">
      <c r="A2616" s="383"/>
      <c r="B2616" s="412"/>
      <c r="C2616" s="386"/>
      <c r="D2616" s="434"/>
      <c r="E2616" s="435"/>
      <c r="F2616" s="433"/>
    </row>
    <row r="2617" spans="1:6" ht="14.4" customHeight="1" x14ac:dyDescent="0.3">
      <c r="A2617" s="383"/>
      <c r="B2617" s="412"/>
      <c r="C2617" s="386"/>
      <c r="D2617" s="434"/>
      <c r="E2617" s="435"/>
      <c r="F2617" s="433"/>
    </row>
    <row r="2618" spans="1:6" ht="14.4" customHeight="1" x14ac:dyDescent="0.3">
      <c r="A2618" s="383"/>
      <c r="B2618" s="412"/>
      <c r="C2618" s="386"/>
      <c r="D2618" s="434"/>
      <c r="E2618" s="435"/>
      <c r="F2618" s="433"/>
    </row>
    <row r="2619" spans="1:6" ht="14.4" customHeight="1" x14ac:dyDescent="0.3">
      <c r="A2619" s="383"/>
      <c r="B2619" s="412"/>
      <c r="C2619" s="386"/>
      <c r="D2619" s="434"/>
      <c r="E2619" s="435"/>
      <c r="F2619" s="433"/>
    </row>
    <row r="2620" spans="1:6" ht="14.4" customHeight="1" x14ac:dyDescent="0.3">
      <c r="A2620" s="383"/>
      <c r="B2620" s="412"/>
      <c r="C2620" s="386"/>
      <c r="D2620" s="434"/>
      <c r="E2620" s="435"/>
      <c r="F2620" s="433"/>
    </row>
    <row r="2621" spans="1:6" ht="14.4" customHeight="1" x14ac:dyDescent="0.3">
      <c r="A2621" s="383"/>
      <c r="B2621" s="412"/>
      <c r="C2621" s="386"/>
      <c r="D2621" s="434"/>
      <c r="E2621" s="435"/>
      <c r="F2621" s="433"/>
    </row>
    <row r="2622" spans="1:6" ht="14.4" customHeight="1" x14ac:dyDescent="0.3">
      <c r="A2622" s="383"/>
      <c r="B2622" s="412"/>
      <c r="C2622" s="386"/>
      <c r="D2622" s="434"/>
      <c r="E2622" s="435"/>
      <c r="F2622" s="433"/>
    </row>
    <row r="2623" spans="1:6" ht="14.4" customHeight="1" x14ac:dyDescent="0.3">
      <c r="A2623" s="383"/>
      <c r="B2623" s="412"/>
      <c r="C2623" s="386"/>
      <c r="D2623" s="434"/>
      <c r="E2623" s="435"/>
      <c r="F2623" s="433"/>
    </row>
    <row r="2624" spans="1:6" ht="14.4" customHeight="1" x14ac:dyDescent="0.3">
      <c r="A2624" s="383"/>
      <c r="B2624" s="412"/>
      <c r="C2624" s="386"/>
      <c r="D2624" s="434"/>
      <c r="E2624" s="435"/>
      <c r="F2624" s="433"/>
    </row>
    <row r="2625" spans="1:6" ht="14.4" customHeight="1" x14ac:dyDescent="0.3">
      <c r="A2625" s="383"/>
      <c r="B2625" s="412"/>
      <c r="C2625" s="386"/>
      <c r="D2625" s="434"/>
      <c r="E2625" s="435"/>
      <c r="F2625" s="433"/>
    </row>
    <row r="2626" spans="1:6" ht="14.4" customHeight="1" x14ac:dyDescent="0.3">
      <c r="A2626" s="383"/>
      <c r="B2626" s="412"/>
      <c r="C2626" s="386"/>
      <c r="D2626" s="434"/>
      <c r="E2626" s="435"/>
      <c r="F2626" s="433"/>
    </row>
    <row r="2627" spans="1:6" ht="14.4" customHeight="1" x14ac:dyDescent="0.3">
      <c r="A2627" s="383"/>
      <c r="B2627" s="412"/>
      <c r="C2627" s="386"/>
      <c r="D2627" s="434"/>
      <c r="E2627" s="435"/>
      <c r="F2627" s="433"/>
    </row>
    <row r="2628" spans="1:6" ht="14.4" customHeight="1" x14ac:dyDescent="0.3">
      <c r="A2628" s="383"/>
      <c r="B2628" s="412"/>
      <c r="C2628" s="386"/>
      <c r="D2628" s="434"/>
      <c r="E2628" s="435"/>
      <c r="F2628" s="433"/>
    </row>
    <row r="2629" spans="1:6" ht="14.4" customHeight="1" x14ac:dyDescent="0.3">
      <c r="A2629" s="383"/>
      <c r="B2629" s="412"/>
      <c r="C2629" s="386"/>
      <c r="D2629" s="434"/>
      <c r="E2629" s="435"/>
      <c r="F2629" s="433"/>
    </row>
    <row r="2630" spans="1:6" ht="14.4" customHeight="1" x14ac:dyDescent="0.3">
      <c r="A2630" s="383"/>
      <c r="B2630" s="412"/>
      <c r="C2630" s="386"/>
      <c r="D2630" s="434"/>
      <c r="E2630" s="435"/>
      <c r="F2630" s="433"/>
    </row>
    <row r="2631" spans="1:6" ht="14.4" customHeight="1" x14ac:dyDescent="0.3">
      <c r="A2631" s="383"/>
      <c r="B2631" s="412"/>
      <c r="C2631" s="386"/>
      <c r="D2631" s="434"/>
      <c r="E2631" s="435"/>
      <c r="F2631" s="433"/>
    </row>
    <row r="2632" spans="1:6" ht="14.4" customHeight="1" thickBot="1" x14ac:dyDescent="0.35">
      <c r="A2632" s="383"/>
      <c r="B2632" s="412"/>
      <c r="C2632" s="386"/>
      <c r="D2632" s="434"/>
      <c r="E2632" s="435"/>
      <c r="F2632" s="433"/>
    </row>
    <row r="2633" spans="1:6" ht="25.05" customHeight="1" thickBot="1" x14ac:dyDescent="0.35">
      <c r="A2633" s="448" t="s">
        <v>4078</v>
      </c>
      <c r="B2633" s="511" t="s">
        <v>4116</v>
      </c>
      <c r="C2633" s="489"/>
      <c r="D2633" s="489"/>
      <c r="E2633" s="494"/>
      <c r="F2633" s="495">
        <f>SUM(F2529:F2560)</f>
        <v>0</v>
      </c>
    </row>
    <row r="2634" spans="1:6" ht="15" customHeight="1" x14ac:dyDescent="0.3">
      <c r="A2634" s="756" t="str">
        <f>A768</f>
        <v>CONTRACT SANRAL: NRA 2024/1323</v>
      </c>
      <c r="B2634" s="757"/>
      <c r="C2634" s="462"/>
      <c r="D2634" s="462"/>
      <c r="E2634" s="467"/>
      <c r="F2634" s="473"/>
    </row>
    <row r="2635" spans="1:6" ht="15" customHeight="1" thickBot="1" x14ac:dyDescent="0.35">
      <c r="A2635" s="754" t="str">
        <f>A769</f>
        <v>PANEL FOR ROUTINE ROAD MAINTENANCE WORKS ACROSS SOUTH AFRICA (WESTERN CAPE PROVINCE)</v>
      </c>
      <c r="B2635" s="755"/>
      <c r="C2635" s="463"/>
      <c r="D2635" s="463"/>
      <c r="E2635" s="468"/>
      <c r="F2635" s="474"/>
    </row>
    <row r="2636" spans="1:6" s="450" customFormat="1" ht="25.05" customHeight="1" thickBot="1" x14ac:dyDescent="0.35">
      <c r="A2636" s="565" t="s">
        <v>4111</v>
      </c>
      <c r="B2636" s="451" t="s">
        <v>4035</v>
      </c>
      <c r="C2636" s="451" t="s">
        <v>4112</v>
      </c>
      <c r="D2636" s="451" t="s">
        <v>4113</v>
      </c>
      <c r="E2636" s="451" t="s">
        <v>4114</v>
      </c>
      <c r="F2636" s="487" t="s">
        <v>4036</v>
      </c>
    </row>
    <row r="2637" spans="1:6" ht="25.05" customHeight="1" x14ac:dyDescent="0.3">
      <c r="A2637" s="758" t="s">
        <v>1362</v>
      </c>
      <c r="B2637" s="759"/>
      <c r="C2637" s="759"/>
      <c r="D2637" s="759"/>
      <c r="E2637" s="759"/>
      <c r="F2637" s="760"/>
    </row>
    <row r="2638" spans="1:6" ht="14.4" customHeight="1" x14ac:dyDescent="0.3">
      <c r="A2638" s="374" t="s">
        <v>3363</v>
      </c>
      <c r="B2638" s="345" t="s">
        <v>3945</v>
      </c>
      <c r="C2638" s="375"/>
      <c r="D2638" s="501"/>
      <c r="E2638" s="502"/>
      <c r="F2638" s="503"/>
    </row>
    <row r="2639" spans="1:6" ht="14.4" customHeight="1" x14ac:dyDescent="0.3">
      <c r="A2639" s="374" t="s">
        <v>1363</v>
      </c>
      <c r="B2639" s="343" t="s">
        <v>1364</v>
      </c>
      <c r="C2639" s="379" t="s">
        <v>181</v>
      </c>
      <c r="D2639" s="420">
        <v>6000</v>
      </c>
      <c r="E2639" s="856"/>
      <c r="F2639" s="419" t="str">
        <f>IF((D2639*E2639)&gt;0,(D2639*E2639),"")</f>
        <v/>
      </c>
    </row>
    <row r="2640" spans="1:6" ht="14.4" customHeight="1" x14ac:dyDescent="0.3">
      <c r="A2640" s="372" t="s">
        <v>3692</v>
      </c>
      <c r="B2640" s="252" t="s">
        <v>1366</v>
      </c>
      <c r="C2640" s="405" t="s">
        <v>1367</v>
      </c>
      <c r="D2640" s="420">
        <v>100</v>
      </c>
      <c r="E2640" s="856"/>
      <c r="F2640" s="419" t="str">
        <f t="shared" ref="F2640:F2643" si="27">IF((D2640*E2640)&gt;0,(D2640*E2640),"")</f>
        <v/>
      </c>
    </row>
    <row r="2641" spans="1:6" ht="14.4" customHeight="1" x14ac:dyDescent="0.3">
      <c r="A2641" s="383" t="s">
        <v>1373</v>
      </c>
      <c r="B2641" s="381" t="s">
        <v>1376</v>
      </c>
      <c r="C2641" s="406"/>
      <c r="D2641" s="420"/>
      <c r="E2641" s="418"/>
      <c r="F2641" s="419" t="str">
        <f t="shared" si="27"/>
        <v/>
      </c>
    </row>
    <row r="2642" spans="1:6" ht="14.4" customHeight="1" x14ac:dyDescent="0.3">
      <c r="A2642" s="372" t="s">
        <v>1375</v>
      </c>
      <c r="B2642" s="221" t="s">
        <v>1376</v>
      </c>
      <c r="C2642" s="441" t="s">
        <v>1377</v>
      </c>
      <c r="D2642" s="420">
        <v>1</v>
      </c>
      <c r="E2642" s="418">
        <v>100000</v>
      </c>
      <c r="F2642" s="419">
        <f t="shared" si="27"/>
        <v>100000</v>
      </c>
    </row>
    <row r="2643" spans="1:6" ht="14.4" customHeight="1" x14ac:dyDescent="0.3">
      <c r="A2643" s="372" t="s">
        <v>1379</v>
      </c>
      <c r="B2643" s="442" t="s">
        <v>1380</v>
      </c>
      <c r="C2643" s="406" t="s">
        <v>21</v>
      </c>
      <c r="D2643" s="421">
        <f>F2642</f>
        <v>100000</v>
      </c>
      <c r="E2643" s="855"/>
      <c r="F2643" s="419" t="str">
        <f t="shared" si="27"/>
        <v/>
      </c>
    </row>
    <row r="2644" spans="1:6" ht="14.4" customHeight="1" x14ac:dyDescent="0.3">
      <c r="A2644" s="383"/>
      <c r="B2644" s="442"/>
      <c r="C2644" s="406"/>
      <c r="D2644" s="431"/>
      <c r="E2644" s="432"/>
      <c r="F2644" s="433"/>
    </row>
    <row r="2645" spans="1:6" ht="14.4" customHeight="1" x14ac:dyDescent="0.3">
      <c r="A2645" s="383"/>
      <c r="B2645" s="442"/>
      <c r="C2645" s="406"/>
      <c r="D2645" s="431"/>
      <c r="E2645" s="432"/>
      <c r="F2645" s="433"/>
    </row>
    <row r="2646" spans="1:6" ht="14.4" customHeight="1" x14ac:dyDescent="0.3">
      <c r="A2646" s="383"/>
      <c r="B2646" s="442"/>
      <c r="C2646" s="406"/>
      <c r="D2646" s="431"/>
      <c r="E2646" s="432"/>
      <c r="F2646" s="433"/>
    </row>
    <row r="2647" spans="1:6" ht="14.4" customHeight="1" x14ac:dyDescent="0.3">
      <c r="A2647" s="383"/>
      <c r="B2647" s="442"/>
      <c r="C2647" s="406"/>
      <c r="D2647" s="431"/>
      <c r="E2647" s="432"/>
      <c r="F2647" s="433"/>
    </row>
    <row r="2648" spans="1:6" ht="14.4" customHeight="1" x14ac:dyDescent="0.3">
      <c r="A2648" s="383"/>
      <c r="B2648" s="442"/>
      <c r="C2648" s="406"/>
      <c r="D2648" s="431"/>
      <c r="E2648" s="432"/>
      <c r="F2648" s="433"/>
    </row>
    <row r="2649" spans="1:6" ht="14.4" customHeight="1" x14ac:dyDescent="0.3">
      <c r="A2649" s="383"/>
      <c r="B2649" s="442"/>
      <c r="C2649" s="406"/>
      <c r="D2649" s="431"/>
      <c r="E2649" s="432"/>
      <c r="F2649" s="433"/>
    </row>
    <row r="2650" spans="1:6" ht="14.4" customHeight="1" x14ac:dyDescent="0.3">
      <c r="A2650" s="383"/>
      <c r="B2650" s="442"/>
      <c r="C2650" s="406"/>
      <c r="D2650" s="431"/>
      <c r="E2650" s="432"/>
      <c r="F2650" s="433"/>
    </row>
    <row r="2651" spans="1:6" ht="14.4" customHeight="1" x14ac:dyDescent="0.3">
      <c r="A2651" s="383"/>
      <c r="B2651" s="442"/>
      <c r="C2651" s="406"/>
      <c r="D2651" s="431"/>
      <c r="E2651" s="432"/>
      <c r="F2651" s="433"/>
    </row>
    <row r="2652" spans="1:6" ht="14.4" customHeight="1" x14ac:dyDescent="0.3">
      <c r="A2652" s="383"/>
      <c r="B2652" s="442"/>
      <c r="C2652" s="406"/>
      <c r="D2652" s="431"/>
      <c r="E2652" s="432"/>
      <c r="F2652" s="433"/>
    </row>
    <row r="2653" spans="1:6" ht="14.4" customHeight="1" x14ac:dyDescent="0.3">
      <c r="A2653" s="383"/>
      <c r="B2653" s="442"/>
      <c r="C2653" s="406"/>
      <c r="D2653" s="431"/>
      <c r="E2653" s="432"/>
      <c r="F2653" s="433"/>
    </row>
    <row r="2654" spans="1:6" ht="14.4" customHeight="1" x14ac:dyDescent="0.3">
      <c r="A2654" s="383"/>
      <c r="B2654" s="442"/>
      <c r="C2654" s="406"/>
      <c r="D2654" s="431"/>
      <c r="E2654" s="432"/>
      <c r="F2654" s="433"/>
    </row>
    <row r="2655" spans="1:6" ht="14.4" customHeight="1" x14ac:dyDescent="0.3">
      <c r="A2655" s="383"/>
      <c r="B2655" s="442"/>
      <c r="C2655" s="406"/>
      <c r="D2655" s="431"/>
      <c r="E2655" s="432"/>
      <c r="F2655" s="433"/>
    </row>
    <row r="2656" spans="1:6" ht="14.4" customHeight="1" x14ac:dyDescent="0.3">
      <c r="A2656" s="383"/>
      <c r="B2656" s="442"/>
      <c r="C2656" s="406"/>
      <c r="D2656" s="431"/>
      <c r="E2656" s="432"/>
      <c r="F2656" s="433"/>
    </row>
    <row r="2657" spans="1:6" ht="14.4" customHeight="1" x14ac:dyDescent="0.3">
      <c r="A2657" s="383"/>
      <c r="B2657" s="442"/>
      <c r="C2657" s="406"/>
      <c r="D2657" s="431"/>
      <c r="E2657" s="432"/>
      <c r="F2657" s="433"/>
    </row>
    <row r="2658" spans="1:6" ht="14.4" customHeight="1" x14ac:dyDescent="0.3">
      <c r="A2658" s="383"/>
      <c r="B2658" s="442"/>
      <c r="C2658" s="406"/>
      <c r="D2658" s="431"/>
      <c r="E2658" s="432"/>
      <c r="F2658" s="433"/>
    </row>
    <row r="2659" spans="1:6" ht="14.4" customHeight="1" x14ac:dyDescent="0.3">
      <c r="A2659" s="383"/>
      <c r="B2659" s="442"/>
      <c r="C2659" s="406"/>
      <c r="D2659" s="431"/>
      <c r="E2659" s="432"/>
      <c r="F2659" s="433"/>
    </row>
    <row r="2660" spans="1:6" ht="14.4" customHeight="1" x14ac:dyDescent="0.3">
      <c r="A2660" s="383"/>
      <c r="B2660" s="442"/>
      <c r="C2660" s="406"/>
      <c r="D2660" s="431"/>
      <c r="E2660" s="432"/>
      <c r="F2660" s="433"/>
    </row>
    <row r="2661" spans="1:6" ht="14.4" customHeight="1" x14ac:dyDescent="0.3">
      <c r="A2661" s="383"/>
      <c r="B2661" s="442"/>
      <c r="C2661" s="406"/>
      <c r="D2661" s="431"/>
      <c r="E2661" s="432"/>
      <c r="F2661" s="433"/>
    </row>
    <row r="2662" spans="1:6" ht="14.4" customHeight="1" x14ac:dyDescent="0.3">
      <c r="A2662" s="383"/>
      <c r="B2662" s="442"/>
      <c r="C2662" s="406"/>
      <c r="D2662" s="431"/>
      <c r="E2662" s="432"/>
      <c r="F2662" s="433"/>
    </row>
    <row r="2663" spans="1:6" ht="14.4" customHeight="1" x14ac:dyDescent="0.3">
      <c r="A2663" s="383"/>
      <c r="B2663" s="442"/>
      <c r="C2663" s="406"/>
      <c r="D2663" s="431"/>
      <c r="E2663" s="432"/>
      <c r="F2663" s="433"/>
    </row>
    <row r="2664" spans="1:6" ht="14.4" customHeight="1" x14ac:dyDescent="0.3">
      <c r="A2664" s="383"/>
      <c r="B2664" s="442"/>
      <c r="C2664" s="406"/>
      <c r="D2664" s="431"/>
      <c r="E2664" s="432"/>
      <c r="F2664" s="433"/>
    </row>
    <row r="2665" spans="1:6" ht="14.4" customHeight="1" x14ac:dyDescent="0.3">
      <c r="A2665" s="383"/>
      <c r="B2665" s="442"/>
      <c r="C2665" s="406"/>
      <c r="D2665" s="431"/>
      <c r="E2665" s="432"/>
      <c r="F2665" s="433"/>
    </row>
    <row r="2666" spans="1:6" ht="14.4" customHeight="1" x14ac:dyDescent="0.3">
      <c r="A2666" s="383"/>
      <c r="B2666" s="442"/>
      <c r="C2666" s="406"/>
      <c r="D2666" s="431"/>
      <c r="E2666" s="432"/>
      <c r="F2666" s="433"/>
    </row>
    <row r="2667" spans="1:6" ht="14.4" customHeight="1" x14ac:dyDescent="0.3">
      <c r="A2667" s="383"/>
      <c r="B2667" s="442"/>
      <c r="C2667" s="406"/>
      <c r="D2667" s="431"/>
      <c r="E2667" s="432"/>
      <c r="F2667" s="433"/>
    </row>
    <row r="2668" spans="1:6" ht="14.4" customHeight="1" x14ac:dyDescent="0.3">
      <c r="A2668" s="383"/>
      <c r="B2668" s="442"/>
      <c r="C2668" s="406"/>
      <c r="D2668" s="431"/>
      <c r="E2668" s="432"/>
      <c r="F2668" s="433"/>
    </row>
    <row r="2669" spans="1:6" ht="14.4" customHeight="1" x14ac:dyDescent="0.3">
      <c r="A2669" s="383"/>
      <c r="B2669" s="442"/>
      <c r="C2669" s="406"/>
      <c r="D2669" s="431"/>
      <c r="E2669" s="432"/>
      <c r="F2669" s="433"/>
    </row>
    <row r="2670" spans="1:6" ht="14.4" customHeight="1" x14ac:dyDescent="0.3">
      <c r="A2670" s="383"/>
      <c r="B2670" s="442"/>
      <c r="C2670" s="406"/>
      <c r="D2670" s="431"/>
      <c r="E2670" s="432"/>
      <c r="F2670" s="433"/>
    </row>
    <row r="2671" spans="1:6" ht="14.4" customHeight="1" x14ac:dyDescent="0.3">
      <c r="A2671" s="383"/>
      <c r="B2671" s="442"/>
      <c r="C2671" s="406"/>
      <c r="D2671" s="431"/>
      <c r="E2671" s="432"/>
      <c r="F2671" s="433"/>
    </row>
    <row r="2672" spans="1:6" ht="14.4" customHeight="1" x14ac:dyDescent="0.3">
      <c r="A2672" s="383"/>
      <c r="B2672" s="442"/>
      <c r="C2672" s="406"/>
      <c r="D2672" s="431"/>
      <c r="E2672" s="432"/>
      <c r="F2672" s="433"/>
    </row>
    <row r="2673" spans="1:6" ht="14.4" customHeight="1" x14ac:dyDescent="0.3">
      <c r="A2673" s="383"/>
      <c r="B2673" s="442"/>
      <c r="C2673" s="406"/>
      <c r="D2673" s="431"/>
      <c r="E2673" s="432"/>
      <c r="F2673" s="433"/>
    </row>
    <row r="2674" spans="1:6" ht="14.4" customHeight="1" x14ac:dyDescent="0.3">
      <c r="A2674" s="383"/>
      <c r="B2674" s="442"/>
      <c r="C2674" s="406"/>
      <c r="D2674" s="431"/>
      <c r="E2674" s="432"/>
      <c r="F2674" s="433"/>
    </row>
    <row r="2675" spans="1:6" ht="14.4" customHeight="1" x14ac:dyDescent="0.3">
      <c r="A2675" s="383"/>
      <c r="B2675" s="442"/>
      <c r="C2675" s="406"/>
      <c r="D2675" s="431"/>
      <c r="E2675" s="432"/>
      <c r="F2675" s="433"/>
    </row>
    <row r="2676" spans="1:6" ht="14.4" customHeight="1" x14ac:dyDescent="0.3">
      <c r="A2676" s="383"/>
      <c r="B2676" s="442"/>
      <c r="C2676" s="406"/>
      <c r="D2676" s="431"/>
      <c r="E2676" s="432"/>
      <c r="F2676" s="433"/>
    </row>
    <row r="2677" spans="1:6" ht="14.4" customHeight="1" x14ac:dyDescent="0.3">
      <c r="A2677" s="383"/>
      <c r="B2677" s="442"/>
      <c r="C2677" s="406"/>
      <c r="D2677" s="431"/>
      <c r="E2677" s="432"/>
      <c r="F2677" s="433"/>
    </row>
    <row r="2678" spans="1:6" ht="14.4" customHeight="1" x14ac:dyDescent="0.3">
      <c r="A2678" s="383"/>
      <c r="B2678" s="442"/>
      <c r="C2678" s="406"/>
      <c r="D2678" s="431"/>
      <c r="E2678" s="432"/>
      <c r="F2678" s="433"/>
    </row>
    <row r="2679" spans="1:6" ht="14.4" customHeight="1" x14ac:dyDescent="0.3">
      <c r="A2679" s="383"/>
      <c r="B2679" s="442"/>
      <c r="C2679" s="406"/>
      <c r="D2679" s="431"/>
      <c r="E2679" s="432"/>
      <c r="F2679" s="433"/>
    </row>
    <row r="2680" spans="1:6" ht="14.4" customHeight="1" x14ac:dyDescent="0.3">
      <c r="A2680" s="383"/>
      <c r="B2680" s="442"/>
      <c r="C2680" s="406"/>
      <c r="D2680" s="431"/>
      <c r="E2680" s="432"/>
      <c r="F2680" s="433"/>
    </row>
    <row r="2681" spans="1:6" ht="14.4" customHeight="1" x14ac:dyDescent="0.3">
      <c r="A2681" s="383"/>
      <c r="B2681" s="442"/>
      <c r="C2681" s="406"/>
      <c r="D2681" s="431"/>
      <c r="E2681" s="432"/>
      <c r="F2681" s="433"/>
    </row>
    <row r="2682" spans="1:6" ht="14.4" customHeight="1" x14ac:dyDescent="0.3">
      <c r="A2682" s="383"/>
      <c r="B2682" s="442"/>
      <c r="C2682" s="406"/>
      <c r="D2682" s="431"/>
      <c r="E2682" s="432"/>
      <c r="F2682" s="433"/>
    </row>
    <row r="2683" spans="1:6" ht="14.4" customHeight="1" x14ac:dyDescent="0.3">
      <c r="A2683" s="383"/>
      <c r="B2683" s="442"/>
      <c r="C2683" s="406"/>
      <c r="D2683" s="431"/>
      <c r="E2683" s="432"/>
      <c r="F2683" s="433"/>
    </row>
    <row r="2684" spans="1:6" ht="14.4" customHeight="1" x14ac:dyDescent="0.3">
      <c r="A2684" s="383"/>
      <c r="B2684" s="442"/>
      <c r="C2684" s="406"/>
      <c r="D2684" s="431"/>
      <c r="E2684" s="432"/>
      <c r="F2684" s="433"/>
    </row>
    <row r="2685" spans="1:6" ht="14.4" customHeight="1" x14ac:dyDescent="0.3">
      <c r="A2685" s="383"/>
      <c r="B2685" s="442"/>
      <c r="C2685" s="406"/>
      <c r="D2685" s="431"/>
      <c r="E2685" s="432"/>
      <c r="F2685" s="433"/>
    </row>
    <row r="2686" spans="1:6" ht="14.4" customHeight="1" x14ac:dyDescent="0.3">
      <c r="A2686" s="383"/>
      <c r="B2686" s="442"/>
      <c r="C2686" s="406"/>
      <c r="D2686" s="431"/>
      <c r="E2686" s="432"/>
      <c r="F2686" s="433"/>
    </row>
    <row r="2687" spans="1:6" ht="14.4" customHeight="1" x14ac:dyDescent="0.3">
      <c r="A2687" s="383"/>
      <c r="B2687" s="442"/>
      <c r="C2687" s="406"/>
      <c r="D2687" s="431"/>
      <c r="E2687" s="432"/>
      <c r="F2687" s="433"/>
    </row>
    <row r="2688" spans="1:6" ht="14.4" customHeight="1" x14ac:dyDescent="0.3">
      <c r="A2688" s="383"/>
      <c r="B2688" s="442"/>
      <c r="C2688" s="406"/>
      <c r="D2688" s="431"/>
      <c r="E2688" s="432"/>
      <c r="F2688" s="433"/>
    </row>
    <row r="2689" spans="1:6" ht="14.4" customHeight="1" x14ac:dyDescent="0.3">
      <c r="A2689" s="383"/>
      <c r="B2689" s="442"/>
      <c r="C2689" s="406"/>
      <c r="D2689" s="431"/>
      <c r="E2689" s="432"/>
      <c r="F2689" s="433"/>
    </row>
    <row r="2690" spans="1:6" ht="14.4" customHeight="1" x14ac:dyDescent="0.3">
      <c r="A2690" s="383"/>
      <c r="B2690" s="442"/>
      <c r="C2690" s="406"/>
      <c r="D2690" s="431"/>
      <c r="E2690" s="432"/>
      <c r="F2690" s="433"/>
    </row>
    <row r="2691" spans="1:6" ht="14.4" customHeight="1" x14ac:dyDescent="0.3">
      <c r="A2691" s="383"/>
      <c r="B2691" s="442"/>
      <c r="C2691" s="406"/>
      <c r="D2691" s="431"/>
      <c r="E2691" s="432"/>
      <c r="F2691" s="433"/>
    </row>
    <row r="2692" spans="1:6" ht="14.4" customHeight="1" x14ac:dyDescent="0.3">
      <c r="A2692" s="383"/>
      <c r="B2692" s="442"/>
      <c r="C2692" s="406"/>
      <c r="D2692" s="431"/>
      <c r="E2692" s="432"/>
      <c r="F2692" s="433"/>
    </row>
    <row r="2693" spans="1:6" ht="14.4" customHeight="1" x14ac:dyDescent="0.3">
      <c r="A2693" s="383"/>
      <c r="B2693" s="442"/>
      <c r="C2693" s="406"/>
      <c r="D2693" s="431"/>
      <c r="E2693" s="432"/>
      <c r="F2693" s="433"/>
    </row>
    <row r="2694" spans="1:6" ht="14.4" customHeight="1" x14ac:dyDescent="0.3">
      <c r="A2694" s="383"/>
      <c r="B2694" s="442"/>
      <c r="C2694" s="406"/>
      <c r="D2694" s="431"/>
      <c r="E2694" s="432"/>
      <c r="F2694" s="433"/>
    </row>
    <row r="2695" spans="1:6" ht="14.4" customHeight="1" x14ac:dyDescent="0.3">
      <c r="A2695" s="383"/>
      <c r="B2695" s="442"/>
      <c r="C2695" s="406"/>
      <c r="D2695" s="431"/>
      <c r="E2695" s="432"/>
      <c r="F2695" s="433"/>
    </row>
    <row r="2696" spans="1:6" ht="14.4" customHeight="1" x14ac:dyDescent="0.3">
      <c r="A2696" s="383"/>
      <c r="B2696" s="442"/>
      <c r="C2696" s="406"/>
      <c r="D2696" s="431"/>
      <c r="E2696" s="432"/>
      <c r="F2696" s="433"/>
    </row>
    <row r="2697" spans="1:6" ht="14.4" customHeight="1" x14ac:dyDescent="0.3">
      <c r="A2697" s="383"/>
      <c r="B2697" s="442"/>
      <c r="C2697" s="406"/>
      <c r="D2697" s="431"/>
      <c r="E2697" s="432"/>
      <c r="F2697" s="433"/>
    </row>
    <row r="2698" spans="1:6" ht="14.4" customHeight="1" x14ac:dyDescent="0.3">
      <c r="A2698" s="383"/>
      <c r="B2698" s="442"/>
      <c r="C2698" s="406"/>
      <c r="D2698" s="431"/>
      <c r="E2698" s="432"/>
      <c r="F2698" s="433"/>
    </row>
    <row r="2699" spans="1:6" ht="14.4" customHeight="1" x14ac:dyDescent="0.3">
      <c r="A2699" s="383"/>
      <c r="B2699" s="442"/>
      <c r="C2699" s="406"/>
      <c r="D2699" s="431"/>
      <c r="E2699" s="432"/>
      <c r="F2699" s="433"/>
    </row>
    <row r="2700" spans="1:6" ht="14.4" customHeight="1" x14ac:dyDescent="0.3">
      <c r="A2700" s="383"/>
      <c r="B2700" s="442"/>
      <c r="C2700" s="406"/>
      <c r="D2700" s="431"/>
      <c r="E2700" s="432"/>
      <c r="F2700" s="433"/>
    </row>
    <row r="2701" spans="1:6" ht="14.4" customHeight="1" x14ac:dyDescent="0.3">
      <c r="A2701" s="383"/>
      <c r="B2701" s="442"/>
      <c r="C2701" s="406"/>
      <c r="D2701" s="431"/>
      <c r="E2701" s="432"/>
      <c r="F2701" s="433"/>
    </row>
    <row r="2702" spans="1:6" ht="14.4" customHeight="1" x14ac:dyDescent="0.3">
      <c r="A2702" s="383"/>
      <c r="B2702" s="442"/>
      <c r="C2702" s="406"/>
      <c r="D2702" s="431"/>
      <c r="E2702" s="432"/>
      <c r="F2702" s="433"/>
    </row>
    <row r="2703" spans="1:6" ht="14.4" customHeight="1" x14ac:dyDescent="0.3">
      <c r="A2703" s="383"/>
      <c r="B2703" s="442"/>
      <c r="C2703" s="406"/>
      <c r="D2703" s="431"/>
      <c r="E2703" s="432"/>
      <c r="F2703" s="433"/>
    </row>
    <row r="2704" spans="1:6" ht="14.4" customHeight="1" x14ac:dyDescent="0.3">
      <c r="A2704" s="383"/>
      <c r="B2704" s="442"/>
      <c r="C2704" s="406"/>
      <c r="D2704" s="431"/>
      <c r="E2704" s="432"/>
      <c r="F2704" s="433"/>
    </row>
    <row r="2705" spans="1:6" ht="14.4" customHeight="1" x14ac:dyDescent="0.3">
      <c r="A2705" s="383"/>
      <c r="B2705" s="442"/>
      <c r="C2705" s="406"/>
      <c r="D2705" s="431"/>
      <c r="E2705" s="432"/>
      <c r="F2705" s="433"/>
    </row>
    <row r="2706" spans="1:6" ht="14.4" customHeight="1" x14ac:dyDescent="0.3">
      <c r="A2706" s="383"/>
      <c r="B2706" s="442"/>
      <c r="C2706" s="406"/>
      <c r="D2706" s="431"/>
      <c r="E2706" s="432"/>
      <c r="F2706" s="433"/>
    </row>
    <row r="2707" spans="1:6" ht="14.4" customHeight="1" x14ac:dyDescent="0.3">
      <c r="A2707" s="383"/>
      <c r="B2707" s="442"/>
      <c r="C2707" s="406"/>
      <c r="D2707" s="431"/>
      <c r="E2707" s="432"/>
      <c r="F2707" s="433"/>
    </row>
    <row r="2708" spans="1:6" ht="14.4" customHeight="1" x14ac:dyDescent="0.3">
      <c r="A2708" s="383"/>
      <c r="B2708" s="442"/>
      <c r="C2708" s="406"/>
      <c r="D2708" s="431"/>
      <c r="E2708" s="432"/>
      <c r="F2708" s="433"/>
    </row>
    <row r="2709" spans="1:6" ht="14.4" customHeight="1" x14ac:dyDescent="0.3">
      <c r="A2709" s="383"/>
      <c r="B2709" s="442"/>
      <c r="C2709" s="406"/>
      <c r="D2709" s="431"/>
      <c r="E2709" s="432"/>
      <c r="F2709" s="433"/>
    </row>
    <row r="2710" spans="1:6" ht="14.4" customHeight="1" x14ac:dyDescent="0.3">
      <c r="A2710" s="383"/>
      <c r="B2710" s="442"/>
      <c r="C2710" s="406"/>
      <c r="D2710" s="431"/>
      <c r="E2710" s="432"/>
      <c r="F2710" s="433"/>
    </row>
    <row r="2711" spans="1:6" ht="14.4" customHeight="1" x14ac:dyDescent="0.3">
      <c r="A2711" s="383"/>
      <c r="B2711" s="442"/>
      <c r="C2711" s="406"/>
      <c r="D2711" s="431"/>
      <c r="E2711" s="432"/>
      <c r="F2711" s="433"/>
    </row>
    <row r="2712" spans="1:6" ht="14.4" customHeight="1" x14ac:dyDescent="0.3">
      <c r="A2712" s="383"/>
      <c r="B2712" s="442"/>
      <c r="C2712" s="406"/>
      <c r="D2712" s="431"/>
      <c r="E2712" s="432"/>
      <c r="F2712" s="433"/>
    </row>
    <row r="2713" spans="1:6" ht="14.4" customHeight="1" x14ac:dyDescent="0.3">
      <c r="A2713" s="383"/>
      <c r="B2713" s="442"/>
      <c r="C2713" s="406"/>
      <c r="D2713" s="431"/>
      <c r="E2713" s="432"/>
      <c r="F2713" s="433"/>
    </row>
    <row r="2714" spans="1:6" ht="14.4" customHeight="1" x14ac:dyDescent="0.3">
      <c r="A2714" s="383"/>
      <c r="B2714" s="442"/>
      <c r="C2714" s="406"/>
      <c r="D2714" s="431"/>
      <c r="E2714" s="432"/>
      <c r="F2714" s="433"/>
    </row>
    <row r="2715" spans="1:6" ht="14.4" customHeight="1" x14ac:dyDescent="0.3">
      <c r="A2715" s="383"/>
      <c r="B2715" s="442"/>
      <c r="C2715" s="406"/>
      <c r="D2715" s="431"/>
      <c r="E2715" s="432"/>
      <c r="F2715" s="433"/>
    </row>
    <row r="2716" spans="1:6" ht="14.4" customHeight="1" x14ac:dyDescent="0.3">
      <c r="A2716" s="383"/>
      <c r="B2716" s="442"/>
      <c r="C2716" s="406"/>
      <c r="D2716" s="431"/>
      <c r="E2716" s="432"/>
      <c r="F2716" s="433"/>
    </row>
    <row r="2717" spans="1:6" ht="14.4" customHeight="1" x14ac:dyDescent="0.3">
      <c r="A2717" s="383"/>
      <c r="B2717" s="442"/>
      <c r="C2717" s="406"/>
      <c r="D2717" s="431"/>
      <c r="E2717" s="432"/>
      <c r="F2717" s="433"/>
    </row>
    <row r="2718" spans="1:6" ht="14.4" customHeight="1" x14ac:dyDescent="0.3">
      <c r="A2718" s="383"/>
      <c r="B2718" s="442"/>
      <c r="C2718" s="406"/>
      <c r="D2718" s="431"/>
      <c r="E2718" s="432"/>
      <c r="F2718" s="433"/>
    </row>
    <row r="2719" spans="1:6" ht="14.4" customHeight="1" x14ac:dyDescent="0.3">
      <c r="A2719" s="383"/>
      <c r="B2719" s="442"/>
      <c r="C2719" s="406"/>
      <c r="D2719" s="431"/>
      <c r="E2719" s="432"/>
      <c r="F2719" s="433"/>
    </row>
    <row r="2720" spans="1:6" ht="14.4" customHeight="1" x14ac:dyDescent="0.3">
      <c r="A2720" s="383"/>
      <c r="B2720" s="442"/>
      <c r="C2720" s="406"/>
      <c r="D2720" s="431"/>
      <c r="E2720" s="432"/>
      <c r="F2720" s="433"/>
    </row>
    <row r="2721" spans="1:6" ht="14.4" customHeight="1" x14ac:dyDescent="0.3">
      <c r="A2721" s="383"/>
      <c r="B2721" s="442"/>
      <c r="C2721" s="406"/>
      <c r="D2721" s="431"/>
      <c r="E2721" s="432"/>
      <c r="F2721" s="433"/>
    </row>
    <row r="2722" spans="1:6" ht="14.4" customHeight="1" x14ac:dyDescent="0.3">
      <c r="A2722" s="383"/>
      <c r="B2722" s="442"/>
      <c r="C2722" s="406"/>
      <c r="D2722" s="431"/>
      <c r="E2722" s="432"/>
      <c r="F2722" s="433"/>
    </row>
    <row r="2723" spans="1:6" ht="14.4" customHeight="1" x14ac:dyDescent="0.3">
      <c r="A2723" s="383"/>
      <c r="B2723" s="442"/>
      <c r="C2723" s="406"/>
      <c r="D2723" s="431"/>
      <c r="E2723" s="432"/>
      <c r="F2723" s="433"/>
    </row>
    <row r="2724" spans="1:6" ht="14.4" customHeight="1" x14ac:dyDescent="0.3">
      <c r="A2724" s="383"/>
      <c r="B2724" s="442"/>
      <c r="C2724" s="406"/>
      <c r="D2724" s="431"/>
      <c r="E2724" s="432"/>
      <c r="F2724" s="433"/>
    </row>
    <row r="2725" spans="1:6" ht="14.4" customHeight="1" x14ac:dyDescent="0.3">
      <c r="A2725" s="383"/>
      <c r="B2725" s="442"/>
      <c r="C2725" s="406"/>
      <c r="D2725" s="431"/>
      <c r="E2725" s="432"/>
      <c r="F2725" s="433"/>
    </row>
    <row r="2726" spans="1:6" ht="14.4" customHeight="1" x14ac:dyDescent="0.3">
      <c r="A2726" s="383"/>
      <c r="B2726" s="442"/>
      <c r="C2726" s="406"/>
      <c r="D2726" s="431"/>
      <c r="E2726" s="432"/>
      <c r="F2726" s="433"/>
    </row>
    <row r="2727" spans="1:6" ht="14.4" customHeight="1" x14ac:dyDescent="0.3">
      <c r="A2727" s="383"/>
      <c r="B2727" s="442"/>
      <c r="C2727" s="406"/>
      <c r="D2727" s="431"/>
      <c r="E2727" s="432"/>
      <c r="F2727" s="433"/>
    </row>
    <row r="2728" spans="1:6" ht="14.4" customHeight="1" x14ac:dyDescent="0.3">
      <c r="A2728" s="383"/>
      <c r="B2728" s="442"/>
      <c r="C2728" s="406"/>
      <c r="D2728" s="431"/>
      <c r="E2728" s="432"/>
      <c r="F2728" s="433"/>
    </row>
    <row r="2729" spans="1:6" ht="14.4" customHeight="1" x14ac:dyDescent="0.3">
      <c r="A2729" s="383"/>
      <c r="B2729" s="442"/>
      <c r="C2729" s="406"/>
      <c r="D2729" s="431"/>
      <c r="E2729" s="432"/>
      <c r="F2729" s="433"/>
    </row>
    <row r="2730" spans="1:6" ht="14.4" customHeight="1" x14ac:dyDescent="0.3">
      <c r="A2730" s="383"/>
      <c r="B2730" s="442"/>
      <c r="C2730" s="406"/>
      <c r="D2730" s="431"/>
      <c r="E2730" s="432"/>
      <c r="F2730" s="433"/>
    </row>
    <row r="2731" spans="1:6" ht="14.4" customHeight="1" x14ac:dyDescent="0.3">
      <c r="A2731" s="383"/>
      <c r="B2731" s="442"/>
      <c r="C2731" s="406"/>
      <c r="D2731" s="431"/>
      <c r="E2731" s="432"/>
      <c r="F2731" s="433"/>
    </row>
    <row r="2732" spans="1:6" ht="14.4" customHeight="1" x14ac:dyDescent="0.3">
      <c r="A2732" s="383"/>
      <c r="B2732" s="442"/>
      <c r="C2732" s="406"/>
      <c r="D2732" s="431"/>
      <c r="E2732" s="432"/>
      <c r="F2732" s="433"/>
    </row>
    <row r="2733" spans="1:6" ht="14.4" customHeight="1" x14ac:dyDescent="0.3">
      <c r="A2733" s="383"/>
      <c r="B2733" s="442"/>
      <c r="C2733" s="406"/>
      <c r="D2733" s="431"/>
      <c r="E2733" s="432"/>
      <c r="F2733" s="433"/>
    </row>
    <row r="2734" spans="1:6" ht="14.4" customHeight="1" x14ac:dyDescent="0.3">
      <c r="A2734" s="383"/>
      <c r="B2734" s="442"/>
      <c r="C2734" s="406"/>
      <c r="D2734" s="431"/>
      <c r="E2734" s="432"/>
      <c r="F2734" s="433"/>
    </row>
    <row r="2735" spans="1:6" ht="14.4" customHeight="1" x14ac:dyDescent="0.3">
      <c r="A2735" s="383"/>
      <c r="B2735" s="442"/>
      <c r="C2735" s="406"/>
      <c r="D2735" s="431"/>
      <c r="E2735" s="432"/>
      <c r="F2735" s="433"/>
    </row>
    <row r="2736" spans="1:6" ht="14.4" customHeight="1" x14ac:dyDescent="0.3">
      <c r="A2736" s="383"/>
      <c r="B2736" s="442"/>
      <c r="C2736" s="406"/>
      <c r="D2736" s="431"/>
      <c r="E2736" s="432"/>
      <c r="F2736" s="433"/>
    </row>
    <row r="2737" spans="1:6" ht="14.4" customHeight="1" x14ac:dyDescent="0.3">
      <c r="A2737" s="383"/>
      <c r="B2737" s="442"/>
      <c r="C2737" s="406"/>
      <c r="D2737" s="431"/>
      <c r="E2737" s="432"/>
      <c r="F2737" s="433"/>
    </row>
    <row r="2738" spans="1:6" ht="14.4" customHeight="1" x14ac:dyDescent="0.3">
      <c r="A2738" s="383"/>
      <c r="B2738" s="442"/>
      <c r="C2738" s="406"/>
      <c r="D2738" s="431"/>
      <c r="E2738" s="432"/>
      <c r="F2738" s="433"/>
    </row>
    <row r="2739" spans="1:6" ht="14.4" customHeight="1" x14ac:dyDescent="0.3">
      <c r="A2739" s="383"/>
      <c r="B2739" s="442"/>
      <c r="C2739" s="406"/>
      <c r="D2739" s="431"/>
      <c r="E2739" s="432"/>
      <c r="F2739" s="433"/>
    </row>
    <row r="2740" spans="1:6" ht="14.4" customHeight="1" x14ac:dyDescent="0.3">
      <c r="A2740" s="383"/>
      <c r="B2740" s="442"/>
      <c r="C2740" s="406"/>
      <c r="D2740" s="431"/>
      <c r="E2740" s="432"/>
      <c r="F2740" s="433"/>
    </row>
    <row r="2741" spans="1:6" ht="14.4" customHeight="1" x14ac:dyDescent="0.3">
      <c r="A2741" s="383"/>
      <c r="B2741" s="442"/>
      <c r="C2741" s="406"/>
      <c r="D2741" s="431"/>
      <c r="E2741" s="432"/>
      <c r="F2741" s="433"/>
    </row>
    <row r="2742" spans="1:6" ht="14.4" customHeight="1" thickBot="1" x14ac:dyDescent="0.35">
      <c r="A2742" s="383"/>
      <c r="B2742" s="442"/>
      <c r="C2742" s="406"/>
      <c r="D2742" s="431"/>
      <c r="E2742" s="432"/>
      <c r="F2742" s="433"/>
    </row>
    <row r="2743" spans="1:6" ht="25.05" customHeight="1" thickBot="1" x14ac:dyDescent="0.35">
      <c r="A2743" s="448" t="s">
        <v>4132</v>
      </c>
      <c r="B2743" s="511" t="s">
        <v>4116</v>
      </c>
      <c r="C2743" s="489"/>
      <c r="D2743" s="489"/>
      <c r="E2743" s="494"/>
      <c r="F2743" s="495">
        <f>SUM(F2639:F2655)</f>
        <v>100000</v>
      </c>
    </row>
    <row r="2744" spans="1:6" ht="15" customHeight="1" x14ac:dyDescent="0.3">
      <c r="A2744" s="756" t="str">
        <f>A768</f>
        <v>CONTRACT SANRAL: NRA 2024/1323</v>
      </c>
      <c r="B2744" s="757"/>
      <c r="C2744" s="462"/>
      <c r="D2744" s="462"/>
      <c r="E2744" s="467"/>
      <c r="F2744" s="473"/>
    </row>
    <row r="2745" spans="1:6" ht="15" customHeight="1" thickBot="1" x14ac:dyDescent="0.35">
      <c r="A2745" s="754" t="str">
        <f>A769</f>
        <v>PANEL FOR ROUTINE ROAD MAINTENANCE WORKS ACROSS SOUTH AFRICA (WESTERN CAPE PROVINCE)</v>
      </c>
      <c r="B2745" s="755"/>
      <c r="C2745" s="463"/>
      <c r="D2745" s="463"/>
      <c r="E2745" s="468"/>
      <c r="F2745" s="474"/>
    </row>
    <row r="2746" spans="1:6" ht="25.05" customHeight="1" thickBot="1" x14ac:dyDescent="0.35">
      <c r="A2746" s="565" t="s">
        <v>4111</v>
      </c>
      <c r="B2746" s="451" t="s">
        <v>4035</v>
      </c>
      <c r="C2746" s="451" t="s">
        <v>4112</v>
      </c>
      <c r="D2746" s="451" t="s">
        <v>4113</v>
      </c>
      <c r="E2746" s="451" t="s">
        <v>4114</v>
      </c>
      <c r="F2746" s="487" t="s">
        <v>4036</v>
      </c>
    </row>
    <row r="2747" spans="1:6" s="516" customFormat="1" ht="25.05" customHeight="1" x14ac:dyDescent="0.3">
      <c r="A2747" s="768" t="s">
        <v>1381</v>
      </c>
      <c r="B2747" s="769"/>
      <c r="C2747" s="769"/>
      <c r="D2747" s="769"/>
      <c r="E2747" s="769"/>
      <c r="F2747" s="770"/>
    </row>
    <row r="2748" spans="1:6" ht="14.4" customHeight="1" x14ac:dyDescent="0.3">
      <c r="A2748" s="372" t="s">
        <v>3706</v>
      </c>
      <c r="B2748" s="282" t="s">
        <v>1399</v>
      </c>
      <c r="C2748" s="398" t="s">
        <v>16</v>
      </c>
      <c r="D2748" s="420">
        <v>1</v>
      </c>
      <c r="E2748" s="418">
        <v>1000000</v>
      </c>
      <c r="F2748" s="419">
        <f t="shared" ref="F2748:F2749" si="28">IF((D2748*E2748)&gt;0,(D2748*E2748),"")</f>
        <v>1000000</v>
      </c>
    </row>
    <row r="2749" spans="1:6" ht="14.4" customHeight="1" x14ac:dyDescent="0.3">
      <c r="A2749" s="383" t="s">
        <v>3707</v>
      </c>
      <c r="B2749" s="341" t="s">
        <v>3980</v>
      </c>
      <c r="C2749" s="386" t="s">
        <v>21</v>
      </c>
      <c r="D2749" s="421">
        <f>F2748</f>
        <v>1000000</v>
      </c>
      <c r="E2749" s="855"/>
      <c r="F2749" s="419" t="str">
        <f t="shared" si="28"/>
        <v/>
      </c>
    </row>
    <row r="2750" spans="1:6" ht="14.4" customHeight="1" x14ac:dyDescent="0.3">
      <c r="A2750" s="383"/>
      <c r="B2750" s="341"/>
      <c r="C2750" s="386"/>
      <c r="D2750" s="431"/>
      <c r="E2750" s="432"/>
      <c r="F2750" s="433"/>
    </row>
    <row r="2751" spans="1:6" ht="14.4" customHeight="1" x14ac:dyDescent="0.3">
      <c r="A2751" s="383"/>
      <c r="B2751" s="341"/>
      <c r="C2751" s="386"/>
      <c r="D2751" s="431"/>
      <c r="E2751" s="432"/>
      <c r="F2751" s="433"/>
    </row>
    <row r="2752" spans="1:6" ht="14.4" customHeight="1" x14ac:dyDescent="0.3">
      <c r="A2752" s="383"/>
      <c r="B2752" s="341"/>
      <c r="C2752" s="386"/>
      <c r="D2752" s="431"/>
      <c r="E2752" s="432"/>
      <c r="F2752" s="433"/>
    </row>
    <row r="2753" spans="1:6" ht="14.4" customHeight="1" x14ac:dyDescent="0.3">
      <c r="A2753" s="383"/>
      <c r="B2753" s="341"/>
      <c r="C2753" s="386"/>
      <c r="D2753" s="431"/>
      <c r="E2753" s="432"/>
      <c r="F2753" s="433"/>
    </row>
    <row r="2754" spans="1:6" ht="14.4" customHeight="1" x14ac:dyDescent="0.3">
      <c r="A2754" s="383"/>
      <c r="B2754" s="341"/>
      <c r="C2754" s="386"/>
      <c r="D2754" s="431"/>
      <c r="E2754" s="432"/>
      <c r="F2754" s="433"/>
    </row>
    <row r="2755" spans="1:6" ht="14.4" customHeight="1" x14ac:dyDescent="0.3">
      <c r="A2755" s="383"/>
      <c r="B2755" s="341"/>
      <c r="C2755" s="386"/>
      <c r="D2755" s="431"/>
      <c r="E2755" s="432"/>
      <c r="F2755" s="433"/>
    </row>
    <row r="2756" spans="1:6" ht="14.4" customHeight="1" x14ac:dyDescent="0.3">
      <c r="A2756" s="383"/>
      <c r="B2756" s="341"/>
      <c r="C2756" s="386"/>
      <c r="D2756" s="431"/>
      <c r="E2756" s="432"/>
      <c r="F2756" s="433"/>
    </row>
    <row r="2757" spans="1:6" ht="14.4" customHeight="1" x14ac:dyDescent="0.3">
      <c r="A2757" s="383"/>
      <c r="B2757" s="341"/>
      <c r="C2757" s="386"/>
      <c r="D2757" s="431"/>
      <c r="E2757" s="432"/>
      <c r="F2757" s="433"/>
    </row>
    <row r="2758" spans="1:6" ht="14.4" customHeight="1" x14ac:dyDescent="0.3">
      <c r="A2758" s="383"/>
      <c r="B2758" s="341"/>
      <c r="C2758" s="386"/>
      <c r="D2758" s="431"/>
      <c r="E2758" s="432"/>
      <c r="F2758" s="433"/>
    </row>
    <row r="2759" spans="1:6" ht="14.4" customHeight="1" x14ac:dyDescent="0.3">
      <c r="A2759" s="383"/>
      <c r="B2759" s="341"/>
      <c r="C2759" s="386"/>
      <c r="D2759" s="431"/>
      <c r="E2759" s="432"/>
      <c r="F2759" s="433"/>
    </row>
    <row r="2760" spans="1:6" ht="14.4" customHeight="1" x14ac:dyDescent="0.3">
      <c r="A2760" s="383"/>
      <c r="B2760" s="341"/>
      <c r="C2760" s="386"/>
      <c r="D2760" s="431"/>
      <c r="E2760" s="432"/>
      <c r="F2760" s="433"/>
    </row>
    <row r="2761" spans="1:6" ht="14.4" customHeight="1" x14ac:dyDescent="0.3">
      <c r="A2761" s="383"/>
      <c r="B2761" s="341"/>
      <c r="C2761" s="386"/>
      <c r="D2761" s="431"/>
      <c r="E2761" s="432"/>
      <c r="F2761" s="433"/>
    </row>
    <row r="2762" spans="1:6" ht="14.4" customHeight="1" x14ac:dyDescent="0.3">
      <c r="A2762" s="383"/>
      <c r="B2762" s="341"/>
      <c r="C2762" s="386"/>
      <c r="D2762" s="431"/>
      <c r="E2762" s="432"/>
      <c r="F2762" s="433"/>
    </row>
    <row r="2763" spans="1:6" ht="14.4" customHeight="1" x14ac:dyDescent="0.3">
      <c r="A2763" s="383"/>
      <c r="B2763" s="341"/>
      <c r="C2763" s="386"/>
      <c r="D2763" s="431"/>
      <c r="E2763" s="432"/>
      <c r="F2763" s="433"/>
    </row>
    <row r="2764" spans="1:6" ht="14.4" customHeight="1" x14ac:dyDescent="0.3">
      <c r="A2764" s="383"/>
      <c r="B2764" s="341"/>
      <c r="C2764" s="386"/>
      <c r="D2764" s="431"/>
      <c r="E2764" s="432"/>
      <c r="F2764" s="433"/>
    </row>
    <row r="2765" spans="1:6" ht="14.4" customHeight="1" x14ac:dyDescent="0.3">
      <c r="A2765" s="383"/>
      <c r="B2765" s="341"/>
      <c r="C2765" s="386"/>
      <c r="D2765" s="431"/>
      <c r="E2765" s="432"/>
      <c r="F2765" s="433"/>
    </row>
    <row r="2766" spans="1:6" ht="14.4" customHeight="1" x14ac:dyDescent="0.3">
      <c r="A2766" s="383"/>
      <c r="B2766" s="341"/>
      <c r="C2766" s="386"/>
      <c r="D2766" s="431"/>
      <c r="E2766" s="432"/>
      <c r="F2766" s="433"/>
    </row>
    <row r="2767" spans="1:6" ht="14.4" customHeight="1" x14ac:dyDescent="0.3">
      <c r="A2767" s="383"/>
      <c r="B2767" s="341"/>
      <c r="C2767" s="386"/>
      <c r="D2767" s="431"/>
      <c r="E2767" s="432"/>
      <c r="F2767" s="433"/>
    </row>
    <row r="2768" spans="1:6" ht="14.4" customHeight="1" x14ac:dyDescent="0.3">
      <c r="A2768" s="383"/>
      <c r="B2768" s="341"/>
      <c r="C2768" s="386"/>
      <c r="D2768" s="431"/>
      <c r="E2768" s="432"/>
      <c r="F2768" s="433"/>
    </row>
    <row r="2769" spans="1:6" ht="14.4" customHeight="1" x14ac:dyDescent="0.3">
      <c r="A2769" s="383"/>
      <c r="B2769" s="341"/>
      <c r="C2769" s="386"/>
      <c r="D2769" s="431"/>
      <c r="E2769" s="432"/>
      <c r="F2769" s="433"/>
    </row>
    <row r="2770" spans="1:6" ht="14.4" customHeight="1" x14ac:dyDescent="0.3">
      <c r="A2770" s="383"/>
      <c r="B2770" s="341"/>
      <c r="C2770" s="386"/>
      <c r="D2770" s="431"/>
      <c r="E2770" s="432"/>
      <c r="F2770" s="433"/>
    </row>
    <row r="2771" spans="1:6" ht="14.4" customHeight="1" x14ac:dyDescent="0.3">
      <c r="A2771" s="383"/>
      <c r="B2771" s="341"/>
      <c r="C2771" s="386"/>
      <c r="D2771" s="431"/>
      <c r="E2771" s="432"/>
      <c r="F2771" s="433"/>
    </row>
    <row r="2772" spans="1:6" ht="14.4" customHeight="1" x14ac:dyDescent="0.3">
      <c r="A2772" s="383"/>
      <c r="B2772" s="341"/>
      <c r="C2772" s="386"/>
      <c r="D2772" s="431"/>
      <c r="E2772" s="432"/>
      <c r="F2772" s="433"/>
    </row>
    <row r="2773" spans="1:6" ht="14.4" customHeight="1" x14ac:dyDescent="0.3">
      <c r="A2773" s="383"/>
      <c r="B2773" s="341"/>
      <c r="C2773" s="386"/>
      <c r="D2773" s="431"/>
      <c r="E2773" s="432"/>
      <c r="F2773" s="433"/>
    </row>
    <row r="2774" spans="1:6" ht="14.4" customHeight="1" x14ac:dyDescent="0.3">
      <c r="A2774" s="383"/>
      <c r="B2774" s="341"/>
      <c r="C2774" s="386"/>
      <c r="D2774" s="431"/>
      <c r="E2774" s="432"/>
      <c r="F2774" s="433"/>
    </row>
    <row r="2775" spans="1:6" ht="14.4" customHeight="1" x14ac:dyDescent="0.3">
      <c r="A2775" s="383"/>
      <c r="B2775" s="341"/>
      <c r="C2775" s="386"/>
      <c r="D2775" s="431"/>
      <c r="E2775" s="432"/>
      <c r="F2775" s="433"/>
    </row>
    <row r="2776" spans="1:6" ht="14.4" customHeight="1" x14ac:dyDescent="0.3">
      <c r="A2776" s="383"/>
      <c r="B2776" s="341"/>
      <c r="C2776" s="386"/>
      <c r="D2776" s="431"/>
      <c r="E2776" s="432"/>
      <c r="F2776" s="433"/>
    </row>
    <row r="2777" spans="1:6" ht="14.4" customHeight="1" x14ac:dyDescent="0.3">
      <c r="A2777" s="383"/>
      <c r="B2777" s="341"/>
      <c r="C2777" s="386"/>
      <c r="D2777" s="431"/>
      <c r="E2777" s="432"/>
      <c r="F2777" s="433"/>
    </row>
    <row r="2778" spans="1:6" ht="14.4" customHeight="1" x14ac:dyDescent="0.3">
      <c r="A2778" s="383"/>
      <c r="B2778" s="341"/>
      <c r="C2778" s="386"/>
      <c r="D2778" s="431"/>
      <c r="E2778" s="432"/>
      <c r="F2778" s="433"/>
    </row>
    <row r="2779" spans="1:6" ht="14.4" customHeight="1" x14ac:dyDescent="0.3">
      <c r="A2779" s="383"/>
      <c r="B2779" s="341"/>
      <c r="C2779" s="386"/>
      <c r="D2779" s="431"/>
      <c r="E2779" s="432"/>
      <c r="F2779" s="433"/>
    </row>
    <row r="2780" spans="1:6" ht="14.4" customHeight="1" x14ac:dyDescent="0.3">
      <c r="A2780" s="383"/>
      <c r="B2780" s="341"/>
      <c r="C2780" s="386"/>
      <c r="D2780" s="431"/>
      <c r="E2780" s="432"/>
      <c r="F2780" s="433"/>
    </row>
    <row r="2781" spans="1:6" ht="14.4" customHeight="1" x14ac:dyDescent="0.3">
      <c r="A2781" s="383"/>
      <c r="B2781" s="341"/>
      <c r="C2781" s="386"/>
      <c r="D2781" s="431"/>
      <c r="E2781" s="432"/>
      <c r="F2781" s="433"/>
    </row>
    <row r="2782" spans="1:6" ht="14.4" customHeight="1" x14ac:dyDescent="0.3">
      <c r="A2782" s="383"/>
      <c r="B2782" s="341"/>
      <c r="C2782" s="386"/>
      <c r="D2782" s="431"/>
      <c r="E2782" s="432"/>
      <c r="F2782" s="433"/>
    </row>
    <row r="2783" spans="1:6" ht="14.4" customHeight="1" x14ac:dyDescent="0.3">
      <c r="A2783" s="383"/>
      <c r="B2783" s="341"/>
      <c r="C2783" s="386"/>
      <c r="D2783" s="431"/>
      <c r="E2783" s="432"/>
      <c r="F2783" s="433"/>
    </row>
    <row r="2784" spans="1:6" ht="14.4" customHeight="1" x14ac:dyDescent="0.3">
      <c r="A2784" s="383"/>
      <c r="B2784" s="341"/>
      <c r="C2784" s="386"/>
      <c r="D2784" s="431"/>
      <c r="E2784" s="432"/>
      <c r="F2784" s="433"/>
    </row>
    <row r="2785" spans="1:6" ht="14.4" customHeight="1" x14ac:dyDescent="0.3">
      <c r="A2785" s="383"/>
      <c r="B2785" s="341"/>
      <c r="C2785" s="386"/>
      <c r="D2785" s="431"/>
      <c r="E2785" s="432"/>
      <c r="F2785" s="433"/>
    </row>
    <row r="2786" spans="1:6" ht="14.4" customHeight="1" x14ac:dyDescent="0.3">
      <c r="A2786" s="383"/>
      <c r="B2786" s="341"/>
      <c r="C2786" s="386"/>
      <c r="D2786" s="431"/>
      <c r="E2786" s="432"/>
      <c r="F2786" s="433"/>
    </row>
    <row r="2787" spans="1:6" ht="14.4" customHeight="1" x14ac:dyDescent="0.3">
      <c r="A2787" s="383"/>
      <c r="B2787" s="341"/>
      <c r="C2787" s="386"/>
      <c r="D2787" s="431"/>
      <c r="E2787" s="432"/>
      <c r="F2787" s="433"/>
    </row>
    <row r="2788" spans="1:6" ht="14.4" customHeight="1" x14ac:dyDescent="0.3">
      <c r="A2788" s="383"/>
      <c r="B2788" s="341"/>
      <c r="C2788" s="386"/>
      <c r="D2788" s="431"/>
      <c r="E2788" s="432"/>
      <c r="F2788" s="433"/>
    </row>
    <row r="2789" spans="1:6" ht="14.4" customHeight="1" x14ac:dyDescent="0.3">
      <c r="A2789" s="383"/>
      <c r="B2789" s="341"/>
      <c r="C2789" s="386"/>
      <c r="D2789" s="431"/>
      <c r="E2789" s="432"/>
      <c r="F2789" s="433"/>
    </row>
    <row r="2790" spans="1:6" ht="14.4" customHeight="1" x14ac:dyDescent="0.3">
      <c r="A2790" s="383"/>
      <c r="B2790" s="341"/>
      <c r="C2790" s="386"/>
      <c r="D2790" s="431"/>
      <c r="E2790" s="432"/>
      <c r="F2790" s="433"/>
    </row>
    <row r="2791" spans="1:6" ht="14.4" customHeight="1" x14ac:dyDescent="0.3">
      <c r="A2791" s="383"/>
      <c r="B2791" s="341"/>
      <c r="C2791" s="386"/>
      <c r="D2791" s="431"/>
      <c r="E2791" s="432"/>
      <c r="F2791" s="433"/>
    </row>
    <row r="2792" spans="1:6" ht="14.4" customHeight="1" x14ac:dyDescent="0.3">
      <c r="A2792" s="383"/>
      <c r="B2792" s="341"/>
      <c r="C2792" s="386"/>
      <c r="D2792" s="431"/>
      <c r="E2792" s="432"/>
      <c r="F2792" s="433"/>
    </row>
    <row r="2793" spans="1:6" ht="14.4" customHeight="1" x14ac:dyDescent="0.3">
      <c r="A2793" s="383"/>
      <c r="B2793" s="341"/>
      <c r="C2793" s="386"/>
      <c r="D2793" s="431"/>
      <c r="E2793" s="432"/>
      <c r="F2793" s="433"/>
    </row>
    <row r="2794" spans="1:6" ht="14.4" customHeight="1" x14ac:dyDescent="0.3">
      <c r="A2794" s="383"/>
      <c r="B2794" s="341"/>
      <c r="C2794" s="386"/>
      <c r="D2794" s="431"/>
      <c r="E2794" s="432"/>
      <c r="F2794" s="433"/>
    </row>
    <row r="2795" spans="1:6" ht="14.4" customHeight="1" x14ac:dyDescent="0.3">
      <c r="A2795" s="383"/>
      <c r="B2795" s="341"/>
      <c r="C2795" s="386"/>
      <c r="D2795" s="431"/>
      <c r="E2795" s="432"/>
      <c r="F2795" s="433"/>
    </row>
    <row r="2796" spans="1:6" ht="14.4" customHeight="1" x14ac:dyDescent="0.3">
      <c r="A2796" s="383"/>
      <c r="B2796" s="341"/>
      <c r="C2796" s="386"/>
      <c r="D2796" s="431"/>
      <c r="E2796" s="432"/>
      <c r="F2796" s="433"/>
    </row>
    <row r="2797" spans="1:6" ht="14.4" customHeight="1" x14ac:dyDescent="0.3">
      <c r="A2797" s="383"/>
      <c r="B2797" s="341"/>
      <c r="C2797" s="386"/>
      <c r="D2797" s="431"/>
      <c r="E2797" s="432"/>
      <c r="F2797" s="433"/>
    </row>
    <row r="2798" spans="1:6" ht="14.4" customHeight="1" x14ac:dyDescent="0.3">
      <c r="A2798" s="383"/>
      <c r="B2798" s="341"/>
      <c r="C2798" s="386"/>
      <c r="D2798" s="431"/>
      <c r="E2798" s="432"/>
      <c r="F2798" s="433"/>
    </row>
    <row r="2799" spans="1:6" ht="14.4" customHeight="1" x14ac:dyDescent="0.3">
      <c r="A2799" s="383"/>
      <c r="B2799" s="341"/>
      <c r="C2799" s="386"/>
      <c r="D2799" s="431"/>
      <c r="E2799" s="432"/>
      <c r="F2799" s="433"/>
    </row>
    <row r="2800" spans="1:6" ht="14.4" customHeight="1" x14ac:dyDescent="0.3">
      <c r="A2800" s="383"/>
      <c r="B2800" s="341"/>
      <c r="C2800" s="386"/>
      <c r="D2800" s="431"/>
      <c r="E2800" s="432"/>
      <c r="F2800" s="433"/>
    </row>
    <row r="2801" spans="1:6" ht="14.4" customHeight="1" x14ac:dyDescent="0.3">
      <c r="A2801" s="383"/>
      <c r="B2801" s="341"/>
      <c r="C2801" s="386"/>
      <c r="D2801" s="431"/>
      <c r="E2801" s="432"/>
      <c r="F2801" s="433"/>
    </row>
    <row r="2802" spans="1:6" ht="14.4" customHeight="1" x14ac:dyDescent="0.3">
      <c r="A2802" s="383"/>
      <c r="B2802" s="341"/>
      <c r="C2802" s="386"/>
      <c r="D2802" s="431"/>
      <c r="E2802" s="432"/>
      <c r="F2802" s="433"/>
    </row>
    <row r="2803" spans="1:6" ht="14.4" customHeight="1" x14ac:dyDescent="0.3">
      <c r="A2803" s="383"/>
      <c r="B2803" s="341"/>
      <c r="C2803" s="386"/>
      <c r="D2803" s="431"/>
      <c r="E2803" s="432"/>
      <c r="F2803" s="433"/>
    </row>
    <row r="2804" spans="1:6" ht="14.4" customHeight="1" x14ac:dyDescent="0.3">
      <c r="A2804" s="383"/>
      <c r="B2804" s="341"/>
      <c r="C2804" s="386"/>
      <c r="D2804" s="431"/>
      <c r="E2804" s="432"/>
      <c r="F2804" s="433"/>
    </row>
    <row r="2805" spans="1:6" ht="14.4" customHeight="1" x14ac:dyDescent="0.3">
      <c r="A2805" s="383"/>
      <c r="B2805" s="341"/>
      <c r="C2805" s="386"/>
      <c r="D2805" s="431"/>
      <c r="E2805" s="432"/>
      <c r="F2805" s="433"/>
    </row>
    <row r="2806" spans="1:6" ht="14.4" customHeight="1" x14ac:dyDescent="0.3">
      <c r="A2806" s="383"/>
      <c r="B2806" s="341"/>
      <c r="C2806" s="386"/>
      <c r="D2806" s="431"/>
      <c r="E2806" s="432"/>
      <c r="F2806" s="433"/>
    </row>
    <row r="2807" spans="1:6" ht="14.4" customHeight="1" x14ac:dyDescent="0.3">
      <c r="A2807" s="383"/>
      <c r="B2807" s="341"/>
      <c r="C2807" s="386"/>
      <c r="D2807" s="431"/>
      <c r="E2807" s="432"/>
      <c r="F2807" s="433"/>
    </row>
    <row r="2808" spans="1:6" ht="14.4" customHeight="1" x14ac:dyDescent="0.3">
      <c r="A2808" s="383"/>
      <c r="B2808" s="341"/>
      <c r="C2808" s="386"/>
      <c r="D2808" s="431"/>
      <c r="E2808" s="432"/>
      <c r="F2808" s="433"/>
    </row>
    <row r="2809" spans="1:6" ht="14.4" customHeight="1" x14ac:dyDescent="0.3">
      <c r="A2809" s="383"/>
      <c r="B2809" s="341"/>
      <c r="C2809" s="386"/>
      <c r="D2809" s="431"/>
      <c r="E2809" s="432"/>
      <c r="F2809" s="433"/>
    </row>
    <row r="2810" spans="1:6" ht="14.4" customHeight="1" x14ac:dyDescent="0.3">
      <c r="A2810" s="383"/>
      <c r="B2810" s="341"/>
      <c r="C2810" s="386"/>
      <c r="D2810" s="431"/>
      <c r="E2810" s="432"/>
      <c r="F2810" s="433"/>
    </row>
    <row r="2811" spans="1:6" ht="14.4" customHeight="1" x14ac:dyDescent="0.3">
      <c r="A2811" s="383"/>
      <c r="B2811" s="341"/>
      <c r="C2811" s="386"/>
      <c r="D2811" s="431"/>
      <c r="E2811" s="432"/>
      <c r="F2811" s="433"/>
    </row>
    <row r="2812" spans="1:6" ht="14.4" customHeight="1" x14ac:dyDescent="0.3">
      <c r="A2812" s="383"/>
      <c r="B2812" s="341"/>
      <c r="C2812" s="386"/>
      <c r="D2812" s="431"/>
      <c r="E2812" s="432"/>
      <c r="F2812" s="433"/>
    </row>
    <row r="2813" spans="1:6" ht="14.4" customHeight="1" x14ac:dyDescent="0.3">
      <c r="A2813" s="383"/>
      <c r="B2813" s="341"/>
      <c r="C2813" s="386"/>
      <c r="D2813" s="431"/>
      <c r="E2813" s="432"/>
      <c r="F2813" s="433"/>
    </row>
    <row r="2814" spans="1:6" ht="14.4" customHeight="1" x14ac:dyDescent="0.3">
      <c r="A2814" s="383"/>
      <c r="B2814" s="341"/>
      <c r="C2814" s="386"/>
      <c r="D2814" s="431"/>
      <c r="E2814" s="432"/>
      <c r="F2814" s="433"/>
    </row>
    <row r="2815" spans="1:6" ht="14.4" customHeight="1" x14ac:dyDescent="0.3">
      <c r="A2815" s="383"/>
      <c r="B2815" s="341"/>
      <c r="C2815" s="386"/>
      <c r="D2815" s="431"/>
      <c r="E2815" s="432"/>
      <c r="F2815" s="433"/>
    </row>
    <row r="2816" spans="1:6" ht="14.4" customHeight="1" x14ac:dyDescent="0.3">
      <c r="A2816" s="383"/>
      <c r="B2816" s="341"/>
      <c r="C2816" s="386"/>
      <c r="D2816" s="431"/>
      <c r="E2816" s="432"/>
      <c r="F2816" s="433"/>
    </row>
    <row r="2817" spans="1:6" ht="14.4" customHeight="1" x14ac:dyDescent="0.3">
      <c r="A2817" s="383"/>
      <c r="B2817" s="341"/>
      <c r="C2817" s="386"/>
      <c r="D2817" s="431"/>
      <c r="E2817" s="432"/>
      <c r="F2817" s="433"/>
    </row>
    <row r="2818" spans="1:6" ht="14.4" customHeight="1" x14ac:dyDescent="0.3">
      <c r="A2818" s="383"/>
      <c r="B2818" s="341"/>
      <c r="C2818" s="386"/>
      <c r="D2818" s="431"/>
      <c r="E2818" s="432"/>
      <c r="F2818" s="433"/>
    </row>
    <row r="2819" spans="1:6" ht="14.4" customHeight="1" x14ac:dyDescent="0.3">
      <c r="A2819" s="383"/>
      <c r="B2819" s="341"/>
      <c r="C2819" s="386"/>
      <c r="D2819" s="431"/>
      <c r="E2819" s="432"/>
      <c r="F2819" s="433"/>
    </row>
    <row r="2820" spans="1:6" ht="14.4" customHeight="1" x14ac:dyDescent="0.3">
      <c r="A2820" s="383"/>
      <c r="B2820" s="341"/>
      <c r="C2820" s="386"/>
      <c r="D2820" s="431"/>
      <c r="E2820" s="432"/>
      <c r="F2820" s="433"/>
    </row>
    <row r="2821" spans="1:6" ht="14.4" customHeight="1" x14ac:dyDescent="0.3">
      <c r="A2821" s="383"/>
      <c r="B2821" s="341"/>
      <c r="C2821" s="386"/>
      <c r="D2821" s="431"/>
      <c r="E2821" s="432"/>
      <c r="F2821" s="433"/>
    </row>
    <row r="2822" spans="1:6" ht="14.4" customHeight="1" x14ac:dyDescent="0.3">
      <c r="A2822" s="383"/>
      <c r="B2822" s="341"/>
      <c r="C2822" s="386"/>
      <c r="D2822" s="431"/>
      <c r="E2822" s="432"/>
      <c r="F2822" s="433"/>
    </row>
    <row r="2823" spans="1:6" ht="14.4" customHeight="1" x14ac:dyDescent="0.3">
      <c r="A2823" s="383"/>
      <c r="B2823" s="341"/>
      <c r="C2823" s="386"/>
      <c r="D2823" s="431"/>
      <c r="E2823" s="432"/>
      <c r="F2823" s="433"/>
    </row>
    <row r="2824" spans="1:6" ht="14.4" customHeight="1" x14ac:dyDescent="0.3">
      <c r="A2824" s="383"/>
      <c r="B2824" s="341"/>
      <c r="C2824" s="386"/>
      <c r="D2824" s="431"/>
      <c r="E2824" s="432"/>
      <c r="F2824" s="433"/>
    </row>
    <row r="2825" spans="1:6" ht="14.4" customHeight="1" x14ac:dyDescent="0.3">
      <c r="A2825" s="383"/>
      <c r="B2825" s="341"/>
      <c r="C2825" s="386"/>
      <c r="D2825" s="431"/>
      <c r="E2825" s="432"/>
      <c r="F2825" s="433"/>
    </row>
    <row r="2826" spans="1:6" ht="14.4" customHeight="1" x14ac:dyDescent="0.3">
      <c r="A2826" s="383"/>
      <c r="B2826" s="341"/>
      <c r="C2826" s="386"/>
      <c r="D2826" s="431"/>
      <c r="E2826" s="432"/>
      <c r="F2826" s="433"/>
    </row>
    <row r="2827" spans="1:6" ht="14.4" customHeight="1" x14ac:dyDescent="0.3">
      <c r="A2827" s="383"/>
      <c r="B2827" s="341"/>
      <c r="C2827" s="386"/>
      <c r="D2827" s="431"/>
      <c r="E2827" s="432"/>
      <c r="F2827" s="433"/>
    </row>
    <row r="2828" spans="1:6" ht="14.4" customHeight="1" x14ac:dyDescent="0.3">
      <c r="A2828" s="383"/>
      <c r="B2828" s="341"/>
      <c r="C2828" s="386"/>
      <c r="D2828" s="431"/>
      <c r="E2828" s="432"/>
      <c r="F2828" s="433"/>
    </row>
    <row r="2829" spans="1:6" ht="14.4" customHeight="1" x14ac:dyDescent="0.3">
      <c r="A2829" s="383"/>
      <c r="B2829" s="341"/>
      <c r="C2829" s="386"/>
      <c r="D2829" s="431"/>
      <c r="E2829" s="432"/>
      <c r="F2829" s="433"/>
    </row>
    <row r="2830" spans="1:6" ht="14.4" customHeight="1" x14ac:dyDescent="0.3">
      <c r="A2830" s="383"/>
      <c r="B2830" s="341"/>
      <c r="C2830" s="386"/>
      <c r="D2830" s="431"/>
      <c r="E2830" s="432"/>
      <c r="F2830" s="433"/>
    </row>
    <row r="2831" spans="1:6" ht="14.4" customHeight="1" x14ac:dyDescent="0.3">
      <c r="A2831" s="383"/>
      <c r="B2831" s="341"/>
      <c r="C2831" s="386"/>
      <c r="D2831" s="431"/>
      <c r="E2831" s="432"/>
      <c r="F2831" s="433"/>
    </row>
    <row r="2832" spans="1:6" ht="14.4" customHeight="1" x14ac:dyDescent="0.3">
      <c r="A2832" s="383"/>
      <c r="B2832" s="341"/>
      <c r="C2832" s="386"/>
      <c r="D2832" s="431"/>
      <c r="E2832" s="432"/>
      <c r="F2832" s="433"/>
    </row>
    <row r="2833" spans="1:6" ht="14.4" customHeight="1" x14ac:dyDescent="0.3">
      <c r="A2833" s="383"/>
      <c r="B2833" s="341"/>
      <c r="C2833" s="386"/>
      <c r="D2833" s="431"/>
      <c r="E2833" s="432"/>
      <c r="F2833" s="433"/>
    </row>
    <row r="2834" spans="1:6" ht="14.4" customHeight="1" x14ac:dyDescent="0.3">
      <c r="A2834" s="383"/>
      <c r="B2834" s="341"/>
      <c r="C2834" s="386"/>
      <c r="D2834" s="431"/>
      <c r="E2834" s="432"/>
      <c r="F2834" s="433"/>
    </row>
    <row r="2835" spans="1:6" ht="14.4" customHeight="1" x14ac:dyDescent="0.3">
      <c r="A2835" s="383"/>
      <c r="B2835" s="341"/>
      <c r="C2835" s="386"/>
      <c r="D2835" s="431"/>
      <c r="E2835" s="432"/>
      <c r="F2835" s="433"/>
    </row>
    <row r="2836" spans="1:6" ht="14.4" customHeight="1" x14ac:dyDescent="0.3">
      <c r="A2836" s="383"/>
      <c r="B2836" s="341"/>
      <c r="C2836" s="386"/>
      <c r="D2836" s="431"/>
      <c r="E2836" s="432"/>
      <c r="F2836" s="433"/>
    </row>
    <row r="2837" spans="1:6" ht="14.4" customHeight="1" x14ac:dyDescent="0.3">
      <c r="A2837" s="383"/>
      <c r="B2837" s="341"/>
      <c r="C2837" s="386"/>
      <c r="D2837" s="431"/>
      <c r="E2837" s="432"/>
      <c r="F2837" s="433"/>
    </row>
    <row r="2838" spans="1:6" ht="14.4" customHeight="1" x14ac:dyDescent="0.3">
      <c r="A2838" s="383"/>
      <c r="B2838" s="341"/>
      <c r="C2838" s="386"/>
      <c r="D2838" s="431"/>
      <c r="E2838" s="432"/>
      <c r="F2838" s="433"/>
    </row>
    <row r="2839" spans="1:6" ht="14.4" customHeight="1" x14ac:dyDescent="0.3">
      <c r="A2839" s="383"/>
      <c r="B2839" s="341"/>
      <c r="C2839" s="386"/>
      <c r="D2839" s="431"/>
      <c r="E2839" s="432"/>
      <c r="F2839" s="433"/>
    </row>
    <row r="2840" spans="1:6" ht="14.4" customHeight="1" x14ac:dyDescent="0.3">
      <c r="A2840" s="383"/>
      <c r="B2840" s="341"/>
      <c r="C2840" s="386"/>
      <c r="D2840" s="431"/>
      <c r="E2840" s="432"/>
      <c r="F2840" s="433"/>
    </row>
    <row r="2841" spans="1:6" ht="14.4" customHeight="1" x14ac:dyDescent="0.3">
      <c r="A2841" s="383"/>
      <c r="B2841" s="341"/>
      <c r="C2841" s="386"/>
      <c r="D2841" s="431"/>
      <c r="E2841" s="432"/>
      <c r="F2841" s="433"/>
    </row>
    <row r="2842" spans="1:6" ht="14.4" customHeight="1" x14ac:dyDescent="0.3">
      <c r="A2842" s="383"/>
      <c r="B2842" s="341"/>
      <c r="C2842" s="386"/>
      <c r="D2842" s="431"/>
      <c r="E2842" s="432"/>
      <c r="F2842" s="433"/>
    </row>
    <row r="2843" spans="1:6" ht="14.4" customHeight="1" x14ac:dyDescent="0.3">
      <c r="A2843" s="383"/>
      <c r="B2843" s="341"/>
      <c r="C2843" s="386"/>
      <c r="D2843" s="431"/>
      <c r="E2843" s="432"/>
      <c r="F2843" s="433"/>
    </row>
    <row r="2844" spans="1:6" ht="14.4" customHeight="1" x14ac:dyDescent="0.3">
      <c r="A2844" s="383"/>
      <c r="B2844" s="341"/>
      <c r="C2844" s="386"/>
      <c r="D2844" s="431"/>
      <c r="E2844" s="432"/>
      <c r="F2844" s="433"/>
    </row>
    <row r="2845" spans="1:6" ht="14.4" customHeight="1" x14ac:dyDescent="0.3">
      <c r="A2845" s="383"/>
      <c r="B2845" s="341"/>
      <c r="C2845" s="386"/>
      <c r="D2845" s="431"/>
      <c r="E2845" s="432"/>
      <c r="F2845" s="433"/>
    </row>
    <row r="2846" spans="1:6" ht="14.4" customHeight="1" x14ac:dyDescent="0.3">
      <c r="A2846" s="383"/>
      <c r="B2846" s="341"/>
      <c r="C2846" s="386"/>
      <c r="D2846" s="431"/>
      <c r="E2846" s="432"/>
      <c r="F2846" s="433"/>
    </row>
    <row r="2847" spans="1:6" ht="14.4" customHeight="1" x14ac:dyDescent="0.3">
      <c r="A2847" s="383"/>
      <c r="B2847" s="341"/>
      <c r="C2847" s="386"/>
      <c r="D2847" s="431"/>
      <c r="E2847" s="432"/>
      <c r="F2847" s="433"/>
    </row>
    <row r="2848" spans="1:6" ht="14.4" customHeight="1" x14ac:dyDescent="0.3">
      <c r="A2848" s="383"/>
      <c r="B2848" s="341"/>
      <c r="C2848" s="386"/>
      <c r="D2848" s="431"/>
      <c r="E2848" s="432"/>
      <c r="F2848" s="433"/>
    </row>
    <row r="2849" spans="1:6" ht="14.4" customHeight="1" x14ac:dyDescent="0.3">
      <c r="A2849" s="383"/>
      <c r="B2849" s="341"/>
      <c r="C2849" s="386"/>
      <c r="D2849" s="431"/>
      <c r="E2849" s="432"/>
      <c r="F2849" s="433"/>
    </row>
    <row r="2850" spans="1:6" ht="14.4" customHeight="1" x14ac:dyDescent="0.3">
      <c r="A2850" s="383"/>
      <c r="B2850" s="341"/>
      <c r="C2850" s="386"/>
      <c r="D2850" s="431"/>
      <c r="E2850" s="432"/>
      <c r="F2850" s="433"/>
    </row>
    <row r="2851" spans="1:6" ht="14.4" customHeight="1" x14ac:dyDescent="0.3">
      <c r="A2851" s="383"/>
      <c r="B2851" s="341"/>
      <c r="C2851" s="386"/>
      <c r="D2851" s="431"/>
      <c r="E2851" s="432"/>
      <c r="F2851" s="433"/>
    </row>
    <row r="2852" spans="1:6" ht="14.4" customHeight="1" thickBot="1" x14ac:dyDescent="0.35">
      <c r="A2852" s="383"/>
      <c r="B2852" s="341"/>
      <c r="C2852" s="386"/>
      <c r="D2852" s="431"/>
      <c r="E2852" s="432"/>
      <c r="F2852" s="433"/>
    </row>
    <row r="2853" spans="1:6" ht="25.05" customHeight="1" thickBot="1" x14ac:dyDescent="0.35">
      <c r="A2853" s="448" t="s">
        <v>4080</v>
      </c>
      <c r="B2853" s="511" t="s">
        <v>4116</v>
      </c>
      <c r="C2853" s="489"/>
      <c r="D2853" s="489"/>
      <c r="E2853" s="494"/>
      <c r="F2853" s="495">
        <f>SUM(F2748:F2763)</f>
        <v>1000000</v>
      </c>
    </row>
    <row r="2854" spans="1:6" ht="15" customHeight="1" x14ac:dyDescent="0.3">
      <c r="A2854" s="756" t="str">
        <f>A768</f>
        <v>CONTRACT SANRAL: NRA 2024/1323</v>
      </c>
      <c r="B2854" s="757"/>
      <c r="C2854" s="462"/>
      <c r="D2854" s="462"/>
      <c r="E2854" s="467"/>
      <c r="F2854" s="473"/>
    </row>
    <row r="2855" spans="1:6" ht="15" customHeight="1" thickBot="1" x14ac:dyDescent="0.35">
      <c r="A2855" s="754" t="str">
        <f>A769</f>
        <v>PANEL FOR ROUTINE ROAD MAINTENANCE WORKS ACROSS SOUTH AFRICA (WESTERN CAPE PROVINCE)</v>
      </c>
      <c r="B2855" s="755"/>
      <c r="C2855" s="463"/>
      <c r="D2855" s="463"/>
      <c r="E2855" s="468"/>
      <c r="F2855" s="474"/>
    </row>
    <row r="2856" spans="1:6" ht="25.05" customHeight="1" thickBot="1" x14ac:dyDescent="0.35">
      <c r="A2856" s="565" t="s">
        <v>4111</v>
      </c>
      <c r="B2856" s="451" t="s">
        <v>4035</v>
      </c>
      <c r="C2856" s="451" t="s">
        <v>4112</v>
      </c>
      <c r="D2856" s="451" t="s">
        <v>4113</v>
      </c>
      <c r="E2856" s="451" t="s">
        <v>4114</v>
      </c>
      <c r="F2856" s="487" t="s">
        <v>4036</v>
      </c>
    </row>
    <row r="2857" spans="1:6" s="444" customFormat="1" ht="25.05" customHeight="1" x14ac:dyDescent="0.3">
      <c r="A2857" s="758" t="s">
        <v>1403</v>
      </c>
      <c r="B2857" s="759"/>
      <c r="C2857" s="759"/>
      <c r="D2857" s="759"/>
      <c r="E2857" s="759"/>
      <c r="F2857" s="760"/>
    </row>
    <row r="2858" spans="1:6" ht="14.4" customHeight="1" x14ac:dyDescent="0.3">
      <c r="A2858" s="374" t="s">
        <v>1404</v>
      </c>
      <c r="B2858" s="345" t="s">
        <v>1405</v>
      </c>
      <c r="C2858" s="375"/>
      <c r="D2858" s="376"/>
      <c r="E2858" s="377"/>
      <c r="F2858" s="503"/>
    </row>
    <row r="2859" spans="1:6" ht="14.4" customHeight="1" x14ac:dyDescent="0.3">
      <c r="A2859" s="372" t="s">
        <v>1406</v>
      </c>
      <c r="B2859" s="201" t="s">
        <v>1407</v>
      </c>
      <c r="C2859" s="379" t="s">
        <v>181</v>
      </c>
      <c r="D2859" s="420">
        <v>250</v>
      </c>
      <c r="E2859" s="856"/>
      <c r="F2859" s="419" t="str">
        <f>IF((D2859*E2859)&gt;0,(D2859*E2859),"")</f>
        <v/>
      </c>
    </row>
    <row r="2860" spans="1:6" ht="14.4" customHeight="1" x14ac:dyDescent="0.3">
      <c r="A2860" s="372" t="s">
        <v>1408</v>
      </c>
      <c r="B2860" s="201" t="s">
        <v>1409</v>
      </c>
      <c r="C2860" s="379" t="s">
        <v>181</v>
      </c>
      <c r="D2860" s="420">
        <v>250</v>
      </c>
      <c r="E2860" s="856"/>
      <c r="F2860" s="419" t="str">
        <f t="shared" ref="F2860:F2916" si="29">IF((D2860*E2860)&gt;0,(D2860*E2860),"")</f>
        <v/>
      </c>
    </row>
    <row r="2861" spans="1:6" ht="14.4" customHeight="1" x14ac:dyDescent="0.3">
      <c r="A2861" s="372" t="s">
        <v>1410</v>
      </c>
      <c r="B2861" s="201" t="s">
        <v>1411</v>
      </c>
      <c r="C2861" s="379" t="s">
        <v>181</v>
      </c>
      <c r="D2861" s="420">
        <v>250</v>
      </c>
      <c r="E2861" s="856"/>
      <c r="F2861" s="419" t="str">
        <f t="shared" si="29"/>
        <v/>
      </c>
    </row>
    <row r="2862" spans="1:6" ht="14.4" customHeight="1" x14ac:dyDescent="0.3">
      <c r="A2862" s="372" t="s">
        <v>1412</v>
      </c>
      <c r="B2862" s="201" t="s">
        <v>1413</v>
      </c>
      <c r="C2862" s="379" t="s">
        <v>181</v>
      </c>
      <c r="D2862" s="420">
        <v>50</v>
      </c>
      <c r="E2862" s="856"/>
      <c r="F2862" s="419" t="str">
        <f t="shared" si="29"/>
        <v/>
      </c>
    </row>
    <row r="2863" spans="1:6" ht="14.4" customHeight="1" x14ac:dyDescent="0.3">
      <c r="A2863" s="372" t="s">
        <v>1414</v>
      </c>
      <c r="B2863" s="235" t="s">
        <v>3831</v>
      </c>
      <c r="C2863" s="379"/>
      <c r="D2863" s="420"/>
      <c r="E2863" s="418"/>
      <c r="F2863" s="419" t="str">
        <f t="shared" si="29"/>
        <v/>
      </c>
    </row>
    <row r="2864" spans="1:6" ht="14.4" customHeight="1" x14ac:dyDescent="0.3">
      <c r="A2864" s="372" t="s">
        <v>1416</v>
      </c>
      <c r="B2864" s="201" t="s">
        <v>3868</v>
      </c>
      <c r="C2864" s="379"/>
      <c r="D2864" s="420"/>
      <c r="E2864" s="418"/>
      <c r="F2864" s="419" t="str">
        <f t="shared" si="29"/>
        <v/>
      </c>
    </row>
    <row r="2865" spans="1:6" ht="14.4" customHeight="1" x14ac:dyDescent="0.3">
      <c r="A2865" s="372" t="s">
        <v>1420</v>
      </c>
      <c r="B2865" s="407" t="s">
        <v>3832</v>
      </c>
      <c r="C2865" s="379" t="s">
        <v>9</v>
      </c>
      <c r="D2865" s="420">
        <v>50</v>
      </c>
      <c r="E2865" s="856"/>
      <c r="F2865" s="419" t="str">
        <f t="shared" si="29"/>
        <v/>
      </c>
    </row>
    <row r="2866" spans="1:6" ht="14.4" customHeight="1" x14ac:dyDescent="0.3">
      <c r="A2866" s="372" t="s">
        <v>1422</v>
      </c>
      <c r="B2866" s="221" t="s">
        <v>3833</v>
      </c>
      <c r="C2866" s="379" t="s">
        <v>9</v>
      </c>
      <c r="D2866" s="420">
        <v>50</v>
      </c>
      <c r="E2866" s="856"/>
      <c r="F2866" s="419" t="str">
        <f t="shared" si="29"/>
        <v/>
      </c>
    </row>
    <row r="2867" spans="1:6" ht="14.4" customHeight="1" x14ac:dyDescent="0.3">
      <c r="A2867" s="372" t="s">
        <v>1434</v>
      </c>
      <c r="B2867" s="221" t="s">
        <v>3869</v>
      </c>
      <c r="C2867" s="379"/>
      <c r="D2867" s="420"/>
      <c r="E2867" s="418"/>
      <c r="F2867" s="419" t="str">
        <f t="shared" si="29"/>
        <v/>
      </c>
    </row>
    <row r="2868" spans="1:6" ht="14.4" customHeight="1" x14ac:dyDescent="0.3">
      <c r="A2868" s="372" t="s">
        <v>1438</v>
      </c>
      <c r="B2868" s="407" t="s">
        <v>3832</v>
      </c>
      <c r="C2868" s="379" t="s">
        <v>9</v>
      </c>
      <c r="D2868" s="420">
        <v>50</v>
      </c>
      <c r="E2868" s="856"/>
      <c r="F2868" s="419" t="str">
        <f t="shared" si="29"/>
        <v/>
      </c>
    </row>
    <row r="2869" spans="1:6" ht="14.4" customHeight="1" x14ac:dyDescent="0.3">
      <c r="A2869" s="372" t="s">
        <v>1440</v>
      </c>
      <c r="B2869" s="221" t="s">
        <v>3833</v>
      </c>
      <c r="C2869" s="379" t="s">
        <v>9</v>
      </c>
      <c r="D2869" s="420">
        <v>50</v>
      </c>
      <c r="E2869" s="856"/>
      <c r="F2869" s="419" t="str">
        <f t="shared" si="29"/>
        <v/>
      </c>
    </row>
    <row r="2870" spans="1:6" ht="14.4" customHeight="1" x14ac:dyDescent="0.3">
      <c r="A2870" s="372" t="s">
        <v>3867</v>
      </c>
      <c r="B2870" s="221" t="s">
        <v>3870</v>
      </c>
      <c r="C2870" s="379"/>
      <c r="D2870" s="420"/>
      <c r="E2870" s="418"/>
      <c r="F2870" s="419" t="str">
        <f t="shared" si="29"/>
        <v/>
      </c>
    </row>
    <row r="2871" spans="1:6" ht="14.4" customHeight="1" x14ac:dyDescent="0.3">
      <c r="A2871" s="372" t="s">
        <v>3871</v>
      </c>
      <c r="B2871" s="201" t="s">
        <v>1583</v>
      </c>
      <c r="C2871" s="379" t="s">
        <v>9</v>
      </c>
      <c r="D2871" s="420">
        <v>50</v>
      </c>
      <c r="E2871" s="856"/>
      <c r="F2871" s="419" t="str">
        <f t="shared" si="29"/>
        <v/>
      </c>
    </row>
    <row r="2872" spans="1:6" ht="14.4" customHeight="1" x14ac:dyDescent="0.3">
      <c r="A2872" s="372" t="s">
        <v>3872</v>
      </c>
      <c r="B2872" s="201" t="s">
        <v>1585</v>
      </c>
      <c r="C2872" s="379" t="s">
        <v>9</v>
      </c>
      <c r="D2872" s="420">
        <v>50</v>
      </c>
      <c r="E2872" s="856"/>
      <c r="F2872" s="419" t="str">
        <f t="shared" si="29"/>
        <v/>
      </c>
    </row>
    <row r="2873" spans="1:6" ht="14.4" customHeight="1" x14ac:dyDescent="0.3">
      <c r="A2873" s="372" t="s">
        <v>3873</v>
      </c>
      <c r="B2873" s="221" t="s">
        <v>3874</v>
      </c>
      <c r="C2873" s="379"/>
      <c r="D2873" s="420"/>
      <c r="E2873" s="418"/>
      <c r="F2873" s="419" t="str">
        <f t="shared" si="29"/>
        <v/>
      </c>
    </row>
    <row r="2874" spans="1:6" ht="14.4" customHeight="1" x14ac:dyDescent="0.3">
      <c r="A2874" s="372" t="s">
        <v>3875</v>
      </c>
      <c r="B2874" s="201" t="s">
        <v>1583</v>
      </c>
      <c r="C2874" s="379" t="s">
        <v>9</v>
      </c>
      <c r="D2874" s="420">
        <v>50</v>
      </c>
      <c r="E2874" s="856"/>
      <c r="F2874" s="419" t="str">
        <f t="shared" si="29"/>
        <v/>
      </c>
    </row>
    <row r="2875" spans="1:6" ht="14.4" customHeight="1" x14ac:dyDescent="0.3">
      <c r="A2875" s="372" t="s">
        <v>3876</v>
      </c>
      <c r="B2875" s="201" t="s">
        <v>1585</v>
      </c>
      <c r="C2875" s="379" t="s">
        <v>9</v>
      </c>
      <c r="D2875" s="420">
        <v>50</v>
      </c>
      <c r="E2875" s="856"/>
      <c r="F2875" s="419" t="str">
        <f t="shared" si="29"/>
        <v/>
      </c>
    </row>
    <row r="2876" spans="1:6" ht="14.4" customHeight="1" x14ac:dyDescent="0.3">
      <c r="A2876" s="372" t="s">
        <v>1469</v>
      </c>
      <c r="B2876" s="235" t="s">
        <v>1470</v>
      </c>
      <c r="C2876" s="379"/>
      <c r="D2876" s="420"/>
      <c r="E2876" s="418"/>
      <c r="F2876" s="419" t="str">
        <f t="shared" si="29"/>
        <v/>
      </c>
    </row>
    <row r="2877" spans="1:6" ht="14.4" customHeight="1" x14ac:dyDescent="0.3">
      <c r="A2877" s="372" t="s">
        <v>1471</v>
      </c>
      <c r="B2877" s="201" t="s">
        <v>1472</v>
      </c>
      <c r="C2877" s="379"/>
      <c r="D2877" s="420"/>
      <c r="E2877" s="418"/>
      <c r="F2877" s="419" t="str">
        <f t="shared" si="29"/>
        <v/>
      </c>
    </row>
    <row r="2878" spans="1:6" ht="14.4" customHeight="1" x14ac:dyDescent="0.3">
      <c r="A2878" s="372" t="s">
        <v>1475</v>
      </c>
      <c r="B2878" s="282" t="s">
        <v>1476</v>
      </c>
      <c r="C2878" s="379" t="s">
        <v>9</v>
      </c>
      <c r="D2878" s="420">
        <v>100</v>
      </c>
      <c r="E2878" s="856"/>
      <c r="F2878" s="419" t="str">
        <f t="shared" si="29"/>
        <v/>
      </c>
    </row>
    <row r="2879" spans="1:6" ht="14.4" customHeight="1" x14ac:dyDescent="0.3">
      <c r="A2879" s="372" t="s">
        <v>1479</v>
      </c>
      <c r="B2879" s="201" t="s">
        <v>1480</v>
      </c>
      <c r="C2879" s="382"/>
      <c r="D2879" s="420"/>
      <c r="E2879" s="418"/>
      <c r="F2879" s="419" t="str">
        <f t="shared" si="29"/>
        <v/>
      </c>
    </row>
    <row r="2880" spans="1:6" ht="14.4" customHeight="1" x14ac:dyDescent="0.3">
      <c r="A2880" s="372" t="s">
        <v>1482</v>
      </c>
      <c r="B2880" s="282" t="s">
        <v>1476</v>
      </c>
      <c r="C2880" s="379" t="s">
        <v>9</v>
      </c>
      <c r="D2880" s="420">
        <v>100</v>
      </c>
      <c r="E2880" s="856"/>
      <c r="F2880" s="419" t="str">
        <f t="shared" si="29"/>
        <v/>
      </c>
    </row>
    <row r="2881" spans="1:6" ht="14.4" customHeight="1" x14ac:dyDescent="0.3">
      <c r="A2881" s="372" t="s">
        <v>1489</v>
      </c>
      <c r="B2881" s="235" t="s">
        <v>3834</v>
      </c>
      <c r="C2881" s="379"/>
      <c r="D2881" s="420"/>
      <c r="E2881" s="418"/>
      <c r="F2881" s="419" t="str">
        <f t="shared" si="29"/>
        <v/>
      </c>
    </row>
    <row r="2882" spans="1:6" ht="14.4" customHeight="1" x14ac:dyDescent="0.3">
      <c r="A2882" s="372" t="s">
        <v>3835</v>
      </c>
      <c r="B2882" s="201" t="s">
        <v>1977</v>
      </c>
      <c r="C2882" s="379"/>
      <c r="D2882" s="420"/>
      <c r="E2882" s="418"/>
      <c r="F2882" s="419" t="str">
        <f t="shared" si="29"/>
        <v/>
      </c>
    </row>
    <row r="2883" spans="1:6" ht="14.4" customHeight="1" x14ac:dyDescent="0.3">
      <c r="A2883" s="372" t="s">
        <v>3836</v>
      </c>
      <c r="B2883" s="201" t="s">
        <v>3837</v>
      </c>
      <c r="C2883" s="379" t="s">
        <v>363</v>
      </c>
      <c r="D2883" s="420">
        <v>50</v>
      </c>
      <c r="E2883" s="856"/>
      <c r="F2883" s="419" t="str">
        <f t="shared" si="29"/>
        <v/>
      </c>
    </row>
    <row r="2884" spans="1:6" ht="14.4" customHeight="1" x14ac:dyDescent="0.3">
      <c r="A2884" s="372" t="s">
        <v>3842</v>
      </c>
      <c r="B2884" s="201" t="s">
        <v>3838</v>
      </c>
      <c r="C2884" s="379" t="s">
        <v>363</v>
      </c>
      <c r="D2884" s="420">
        <v>50</v>
      </c>
      <c r="E2884" s="856"/>
      <c r="F2884" s="419" t="str">
        <f t="shared" si="29"/>
        <v/>
      </c>
    </row>
    <row r="2885" spans="1:6" ht="14.4" customHeight="1" x14ac:dyDescent="0.3">
      <c r="A2885" s="372" t="s">
        <v>3843</v>
      </c>
      <c r="B2885" s="201" t="s">
        <v>3839</v>
      </c>
      <c r="C2885" s="379" t="s">
        <v>363</v>
      </c>
      <c r="D2885" s="420">
        <v>50</v>
      </c>
      <c r="E2885" s="856"/>
      <c r="F2885" s="419" t="str">
        <f t="shared" si="29"/>
        <v/>
      </c>
    </row>
    <row r="2886" spans="1:6" ht="14.4" customHeight="1" x14ac:dyDescent="0.3">
      <c r="A2886" s="372" t="s">
        <v>3844</v>
      </c>
      <c r="B2886" s="201" t="s">
        <v>3840</v>
      </c>
      <c r="C2886" s="379" t="s">
        <v>363</v>
      </c>
      <c r="D2886" s="420">
        <v>50</v>
      </c>
      <c r="E2886" s="856"/>
      <c r="F2886" s="419" t="str">
        <f t="shared" si="29"/>
        <v/>
      </c>
    </row>
    <row r="2887" spans="1:6" ht="14.4" customHeight="1" x14ac:dyDescent="0.3">
      <c r="A2887" s="372" t="s">
        <v>3845</v>
      </c>
      <c r="B2887" s="201" t="s">
        <v>3841</v>
      </c>
      <c r="C2887" s="379" t="s">
        <v>363</v>
      </c>
      <c r="D2887" s="420">
        <v>50</v>
      </c>
      <c r="E2887" s="856"/>
      <c r="F2887" s="419" t="str">
        <f t="shared" si="29"/>
        <v/>
      </c>
    </row>
    <row r="2888" spans="1:6" ht="14.4" customHeight="1" x14ac:dyDescent="0.3">
      <c r="A2888" s="372" t="s">
        <v>1491</v>
      </c>
      <c r="B2888" s="235" t="s">
        <v>3846</v>
      </c>
      <c r="C2888" s="379"/>
      <c r="D2888" s="420"/>
      <c r="E2888" s="418"/>
      <c r="F2888" s="419" t="str">
        <f t="shared" si="29"/>
        <v/>
      </c>
    </row>
    <row r="2889" spans="1:6" ht="14.4" customHeight="1" x14ac:dyDescent="0.3">
      <c r="A2889" s="372" t="s">
        <v>1493</v>
      </c>
      <c r="B2889" s="201" t="s">
        <v>3849</v>
      </c>
      <c r="C2889" s="379" t="s">
        <v>221</v>
      </c>
      <c r="D2889" s="420">
        <v>20</v>
      </c>
      <c r="E2889" s="856"/>
      <c r="F2889" s="419" t="str">
        <f t="shared" si="29"/>
        <v/>
      </c>
    </row>
    <row r="2890" spans="1:6" ht="14.4" customHeight="1" x14ac:dyDescent="0.3">
      <c r="A2890" s="372" t="s">
        <v>1495</v>
      </c>
      <c r="B2890" s="201" t="s">
        <v>3850</v>
      </c>
      <c r="C2890" s="379" t="s">
        <v>221</v>
      </c>
      <c r="D2890" s="420">
        <v>10</v>
      </c>
      <c r="E2890" s="856"/>
      <c r="F2890" s="419" t="str">
        <f t="shared" si="29"/>
        <v/>
      </c>
    </row>
    <row r="2891" spans="1:6" ht="14.4" customHeight="1" x14ac:dyDescent="0.3">
      <c r="A2891" s="372" t="s">
        <v>3847</v>
      </c>
      <c r="B2891" s="201" t="s">
        <v>3851</v>
      </c>
      <c r="C2891" s="379" t="s">
        <v>221</v>
      </c>
      <c r="D2891" s="420">
        <v>10</v>
      </c>
      <c r="E2891" s="856"/>
      <c r="F2891" s="419" t="str">
        <f t="shared" si="29"/>
        <v/>
      </c>
    </row>
    <row r="2892" spans="1:6" ht="14.4" customHeight="1" x14ac:dyDescent="0.3">
      <c r="A2892" s="372" t="s">
        <v>3848</v>
      </c>
      <c r="B2892" s="201" t="s">
        <v>3852</v>
      </c>
      <c r="C2892" s="379" t="s">
        <v>221</v>
      </c>
      <c r="D2892" s="420">
        <v>10</v>
      </c>
      <c r="E2892" s="856"/>
      <c r="F2892" s="419" t="str">
        <f t="shared" si="29"/>
        <v/>
      </c>
    </row>
    <row r="2893" spans="1:6" ht="14.4" customHeight="1" x14ac:dyDescent="0.3">
      <c r="A2893" s="372" t="s">
        <v>1499</v>
      </c>
      <c r="B2893" s="235" t="s">
        <v>1502</v>
      </c>
      <c r="C2893" s="379"/>
      <c r="D2893" s="420"/>
      <c r="E2893" s="418"/>
      <c r="F2893" s="419" t="str">
        <f t="shared" si="29"/>
        <v/>
      </c>
    </row>
    <row r="2894" spans="1:6" ht="14.4" customHeight="1" x14ac:dyDescent="0.3">
      <c r="A2894" s="372" t="s">
        <v>3853</v>
      </c>
      <c r="B2894" s="201" t="s">
        <v>1504</v>
      </c>
      <c r="C2894" s="379" t="s">
        <v>9</v>
      </c>
      <c r="D2894" s="420">
        <v>30</v>
      </c>
      <c r="E2894" s="856"/>
      <c r="F2894" s="419" t="str">
        <f t="shared" si="29"/>
        <v/>
      </c>
    </row>
    <row r="2895" spans="1:6" ht="14.4" customHeight="1" x14ac:dyDescent="0.3">
      <c r="A2895" s="372" t="s">
        <v>3854</v>
      </c>
      <c r="B2895" s="201" t="s">
        <v>1506</v>
      </c>
      <c r="C2895" s="379" t="s">
        <v>9</v>
      </c>
      <c r="D2895" s="420">
        <v>20</v>
      </c>
      <c r="E2895" s="856"/>
      <c r="F2895" s="419" t="str">
        <f t="shared" si="29"/>
        <v/>
      </c>
    </row>
    <row r="2896" spans="1:6" ht="14.4" customHeight="1" x14ac:dyDescent="0.3">
      <c r="A2896" s="372" t="s">
        <v>3855</v>
      </c>
      <c r="B2896" s="201" t="s">
        <v>1508</v>
      </c>
      <c r="C2896" s="379" t="s">
        <v>9</v>
      </c>
      <c r="D2896" s="420">
        <v>10</v>
      </c>
      <c r="E2896" s="856"/>
      <c r="F2896" s="419" t="str">
        <f t="shared" si="29"/>
        <v/>
      </c>
    </row>
    <row r="2897" spans="1:6" ht="14.4" customHeight="1" x14ac:dyDescent="0.3">
      <c r="A2897" s="372" t="s">
        <v>1501</v>
      </c>
      <c r="B2897" s="235" t="s">
        <v>3856</v>
      </c>
      <c r="C2897" s="379"/>
      <c r="D2897" s="420"/>
      <c r="E2897" s="418"/>
      <c r="F2897" s="419" t="str">
        <f t="shared" si="29"/>
        <v/>
      </c>
    </row>
    <row r="2898" spans="1:6" ht="14.4" customHeight="1" x14ac:dyDescent="0.3">
      <c r="A2898" s="372" t="s">
        <v>1503</v>
      </c>
      <c r="B2898" s="201" t="s">
        <v>1504</v>
      </c>
      <c r="C2898" s="379" t="s">
        <v>9</v>
      </c>
      <c r="D2898" s="420">
        <v>30</v>
      </c>
      <c r="E2898" s="856"/>
      <c r="F2898" s="419" t="str">
        <f t="shared" si="29"/>
        <v/>
      </c>
    </row>
    <row r="2899" spans="1:6" ht="14.4" customHeight="1" x14ac:dyDescent="0.3">
      <c r="A2899" s="372" t="s">
        <v>1505</v>
      </c>
      <c r="B2899" s="201" t="s">
        <v>1506</v>
      </c>
      <c r="C2899" s="379" t="s">
        <v>9</v>
      </c>
      <c r="D2899" s="420">
        <v>20</v>
      </c>
      <c r="E2899" s="856"/>
      <c r="F2899" s="419" t="str">
        <f t="shared" si="29"/>
        <v/>
      </c>
    </row>
    <row r="2900" spans="1:6" ht="14.4" customHeight="1" x14ac:dyDescent="0.3">
      <c r="A2900" s="372" t="s">
        <v>1507</v>
      </c>
      <c r="B2900" s="201" t="s">
        <v>1508</v>
      </c>
      <c r="C2900" s="379" t="s">
        <v>9</v>
      </c>
      <c r="D2900" s="420">
        <v>10</v>
      </c>
      <c r="E2900" s="856"/>
      <c r="F2900" s="419" t="str">
        <f t="shared" si="29"/>
        <v/>
      </c>
    </row>
    <row r="2901" spans="1:6" ht="14.4" customHeight="1" x14ac:dyDescent="0.3">
      <c r="A2901" s="372" t="s">
        <v>1509</v>
      </c>
      <c r="B2901" s="235" t="s">
        <v>1549</v>
      </c>
      <c r="C2901" s="379" t="s">
        <v>9</v>
      </c>
      <c r="D2901" s="420">
        <v>10</v>
      </c>
      <c r="E2901" s="856"/>
      <c r="F2901" s="419" t="str">
        <f t="shared" si="29"/>
        <v/>
      </c>
    </row>
    <row r="2902" spans="1:6" ht="14.4" customHeight="1" x14ac:dyDescent="0.3">
      <c r="A2902" s="372" t="s">
        <v>1514</v>
      </c>
      <c r="B2902" s="235" t="s">
        <v>1531</v>
      </c>
      <c r="C2902" s="379" t="s">
        <v>181</v>
      </c>
      <c r="D2902" s="420">
        <v>10</v>
      </c>
      <c r="E2902" s="856"/>
      <c r="F2902" s="419" t="str">
        <f t="shared" si="29"/>
        <v/>
      </c>
    </row>
    <row r="2903" spans="1:6" ht="14.4" customHeight="1" x14ac:dyDescent="0.3">
      <c r="A2903" s="372" t="s">
        <v>1516</v>
      </c>
      <c r="B2903" s="235" t="s">
        <v>1535</v>
      </c>
      <c r="C2903" s="382"/>
      <c r="D2903" s="420"/>
      <c r="E2903" s="418"/>
      <c r="F2903" s="419" t="str">
        <f t="shared" si="29"/>
        <v/>
      </c>
    </row>
    <row r="2904" spans="1:6" ht="14.4" customHeight="1" x14ac:dyDescent="0.3">
      <c r="A2904" s="372" t="s">
        <v>1518</v>
      </c>
      <c r="B2904" s="201" t="s">
        <v>1537</v>
      </c>
      <c r="C2904" s="379"/>
      <c r="D2904" s="420"/>
      <c r="E2904" s="418"/>
      <c r="F2904" s="419" t="str">
        <f t="shared" si="29"/>
        <v/>
      </c>
    </row>
    <row r="2905" spans="1:6" ht="14.4" customHeight="1" x14ac:dyDescent="0.3">
      <c r="A2905" s="372" t="s">
        <v>1520</v>
      </c>
      <c r="B2905" s="201" t="s">
        <v>1539</v>
      </c>
      <c r="C2905" s="379" t="s">
        <v>181</v>
      </c>
      <c r="D2905" s="420">
        <v>20</v>
      </c>
      <c r="E2905" s="856"/>
      <c r="F2905" s="419" t="str">
        <f t="shared" si="29"/>
        <v/>
      </c>
    </row>
    <row r="2906" spans="1:6" ht="14.4" customHeight="1" x14ac:dyDescent="0.3">
      <c r="A2906" s="372" t="s">
        <v>1522</v>
      </c>
      <c r="B2906" s="201" t="s">
        <v>1541</v>
      </c>
      <c r="C2906" s="379" t="s">
        <v>181</v>
      </c>
      <c r="D2906" s="420">
        <v>20</v>
      </c>
      <c r="E2906" s="856"/>
      <c r="F2906" s="419" t="str">
        <f t="shared" si="29"/>
        <v/>
      </c>
    </row>
    <row r="2907" spans="1:6" ht="14.4" customHeight="1" x14ac:dyDescent="0.3">
      <c r="A2907" s="372" t="s">
        <v>1523</v>
      </c>
      <c r="B2907" s="201" t="s">
        <v>1543</v>
      </c>
      <c r="C2907" s="379" t="s">
        <v>181</v>
      </c>
      <c r="D2907" s="420">
        <v>20</v>
      </c>
      <c r="E2907" s="856"/>
      <c r="F2907" s="419" t="str">
        <f t="shared" si="29"/>
        <v/>
      </c>
    </row>
    <row r="2908" spans="1:6" ht="14.4" customHeight="1" x14ac:dyDescent="0.3">
      <c r="A2908" s="372" t="s">
        <v>3865</v>
      </c>
      <c r="B2908" s="201" t="s">
        <v>1545</v>
      </c>
      <c r="C2908" s="441" t="s">
        <v>453</v>
      </c>
      <c r="D2908" s="420">
        <v>20</v>
      </c>
      <c r="E2908" s="856"/>
      <c r="F2908" s="419" t="str">
        <f t="shared" si="29"/>
        <v/>
      </c>
    </row>
    <row r="2909" spans="1:6" ht="14.4" customHeight="1" x14ac:dyDescent="0.3">
      <c r="A2909" s="372" t="s">
        <v>3866</v>
      </c>
      <c r="B2909" s="221" t="s">
        <v>1547</v>
      </c>
      <c r="C2909" s="441" t="s">
        <v>453</v>
      </c>
      <c r="D2909" s="420">
        <v>20</v>
      </c>
      <c r="E2909" s="856"/>
      <c r="F2909" s="419" t="str">
        <f t="shared" si="29"/>
        <v/>
      </c>
    </row>
    <row r="2910" spans="1:6" ht="14.4" customHeight="1" x14ac:dyDescent="0.3">
      <c r="A2910" s="372" t="s">
        <v>1530</v>
      </c>
      <c r="B2910" s="235" t="s">
        <v>1515</v>
      </c>
      <c r="C2910" s="379" t="s">
        <v>221</v>
      </c>
      <c r="D2910" s="420">
        <v>30</v>
      </c>
      <c r="E2910" s="856"/>
      <c r="F2910" s="419" t="str">
        <f t="shared" si="29"/>
        <v/>
      </c>
    </row>
    <row r="2911" spans="1:6" ht="14.4" customHeight="1" x14ac:dyDescent="0.3">
      <c r="A2911" s="372" t="s">
        <v>1532</v>
      </c>
      <c r="B2911" s="272" t="s">
        <v>1551</v>
      </c>
      <c r="C2911" s="379"/>
      <c r="D2911" s="420"/>
      <c r="E2911" s="418"/>
      <c r="F2911" s="419" t="str">
        <f t="shared" si="29"/>
        <v/>
      </c>
    </row>
    <row r="2912" spans="1:6" ht="14.4" customHeight="1" x14ac:dyDescent="0.3">
      <c r="A2912" s="372" t="s">
        <v>3859</v>
      </c>
      <c r="B2912" s="214" t="s">
        <v>1551</v>
      </c>
      <c r="C2912" s="379" t="s">
        <v>3858</v>
      </c>
      <c r="D2912" s="420">
        <v>1</v>
      </c>
      <c r="E2912" s="418">
        <v>100000</v>
      </c>
      <c r="F2912" s="419">
        <f t="shared" si="29"/>
        <v>100000</v>
      </c>
    </row>
    <row r="2913" spans="1:6" ht="14.4" customHeight="1" x14ac:dyDescent="0.3">
      <c r="A2913" s="372" t="s">
        <v>3860</v>
      </c>
      <c r="B2913" s="214" t="s">
        <v>3857</v>
      </c>
      <c r="C2913" s="379" t="s">
        <v>21</v>
      </c>
      <c r="D2913" s="421">
        <f>F2912</f>
        <v>100000</v>
      </c>
      <c r="E2913" s="855"/>
      <c r="F2913" s="419" t="str">
        <f t="shared" si="29"/>
        <v/>
      </c>
    </row>
    <row r="2914" spans="1:6" ht="14.4" customHeight="1" x14ac:dyDescent="0.3">
      <c r="A2914" s="372" t="s">
        <v>1534</v>
      </c>
      <c r="B2914" s="235" t="s">
        <v>1573</v>
      </c>
      <c r="C2914" s="379"/>
      <c r="D2914" s="420"/>
      <c r="E2914" s="418"/>
      <c r="F2914" s="419" t="str">
        <f t="shared" si="29"/>
        <v/>
      </c>
    </row>
    <row r="2915" spans="1:6" ht="14.4" customHeight="1" x14ac:dyDescent="0.3">
      <c r="A2915" s="372" t="s">
        <v>1536</v>
      </c>
      <c r="B2915" s="201" t="s">
        <v>1573</v>
      </c>
      <c r="C2915" s="379" t="s">
        <v>3858</v>
      </c>
      <c r="D2915" s="420">
        <v>1</v>
      </c>
      <c r="E2915" s="418">
        <v>400000</v>
      </c>
      <c r="F2915" s="419">
        <f t="shared" si="29"/>
        <v>400000</v>
      </c>
    </row>
    <row r="2916" spans="1:6" ht="14.4" customHeight="1" x14ac:dyDescent="0.3">
      <c r="A2916" s="372" t="s">
        <v>1546</v>
      </c>
      <c r="B2916" s="214" t="s">
        <v>3861</v>
      </c>
      <c r="C2916" s="379" t="s">
        <v>21</v>
      </c>
      <c r="D2916" s="421">
        <f>F2915</f>
        <v>400000</v>
      </c>
      <c r="E2916" s="855"/>
      <c r="F2916" s="419" t="str">
        <f t="shared" si="29"/>
        <v/>
      </c>
    </row>
    <row r="2917" spans="1:6" ht="14.4" customHeight="1" x14ac:dyDescent="0.3">
      <c r="A2917" s="372" t="s">
        <v>1548</v>
      </c>
      <c r="B2917" s="235" t="s">
        <v>3887</v>
      </c>
      <c r="C2917" s="379"/>
      <c r="D2917" s="420"/>
      <c r="E2917" s="418"/>
      <c r="F2917" s="419" t="str">
        <f t="shared" ref="F2917:F2926" si="30">IF((D2917*E2917)&gt;0,(D2917*E2917),"")</f>
        <v/>
      </c>
    </row>
    <row r="2918" spans="1:6" ht="14.4" customHeight="1" x14ac:dyDescent="0.3">
      <c r="A2918" s="372" t="s">
        <v>3862</v>
      </c>
      <c r="B2918" s="235" t="s">
        <v>1562</v>
      </c>
      <c r="C2918" s="379"/>
      <c r="D2918" s="420"/>
      <c r="E2918" s="418"/>
      <c r="F2918" s="419" t="str">
        <f t="shared" si="30"/>
        <v/>
      </c>
    </row>
    <row r="2919" spans="1:6" ht="14.4" customHeight="1" x14ac:dyDescent="0.3">
      <c r="A2919" s="372" t="s">
        <v>3863</v>
      </c>
      <c r="B2919" s="201" t="s">
        <v>173</v>
      </c>
      <c r="C2919" s="379" t="s">
        <v>9</v>
      </c>
      <c r="D2919" s="420">
        <v>30</v>
      </c>
      <c r="E2919" s="856"/>
      <c r="F2919" s="419" t="str">
        <f t="shared" si="30"/>
        <v/>
      </c>
    </row>
    <row r="2920" spans="1:6" ht="14.4" customHeight="1" x14ac:dyDescent="0.3">
      <c r="A2920" s="372" t="s">
        <v>3864</v>
      </c>
      <c r="B2920" s="201" t="s">
        <v>171</v>
      </c>
      <c r="C2920" s="379" t="s">
        <v>9</v>
      </c>
      <c r="D2920" s="420">
        <v>30</v>
      </c>
      <c r="E2920" s="856"/>
      <c r="F2920" s="419" t="str">
        <f t="shared" si="30"/>
        <v/>
      </c>
    </row>
    <row r="2921" spans="1:6" ht="14.4" customHeight="1" x14ac:dyDescent="0.3">
      <c r="A2921" s="372" t="s">
        <v>3881</v>
      </c>
      <c r="B2921" s="235" t="s">
        <v>1566</v>
      </c>
      <c r="C2921" s="379"/>
      <c r="D2921" s="420"/>
      <c r="E2921" s="418"/>
      <c r="F2921" s="419" t="str">
        <f t="shared" si="30"/>
        <v/>
      </c>
    </row>
    <row r="2922" spans="1:6" ht="14.4" customHeight="1" x14ac:dyDescent="0.3">
      <c r="A2922" s="372" t="s">
        <v>3882</v>
      </c>
      <c r="B2922" s="201" t="s">
        <v>171</v>
      </c>
      <c r="C2922" s="379" t="s">
        <v>9</v>
      </c>
      <c r="D2922" s="420">
        <v>30</v>
      </c>
      <c r="E2922" s="856"/>
      <c r="F2922" s="419" t="str">
        <f t="shared" si="30"/>
        <v/>
      </c>
    </row>
    <row r="2923" spans="1:6" ht="14.4" customHeight="1" x14ac:dyDescent="0.3">
      <c r="A2923" s="372" t="s">
        <v>3883</v>
      </c>
      <c r="B2923" s="201" t="s">
        <v>177</v>
      </c>
      <c r="C2923" s="379" t="s">
        <v>9</v>
      </c>
      <c r="D2923" s="420">
        <v>30</v>
      </c>
      <c r="E2923" s="856"/>
      <c r="F2923" s="419" t="str">
        <f t="shared" si="30"/>
        <v/>
      </c>
    </row>
    <row r="2924" spans="1:6" ht="14.4" customHeight="1" x14ac:dyDescent="0.3">
      <c r="A2924" s="372" t="s">
        <v>3886</v>
      </c>
      <c r="B2924" s="235" t="s">
        <v>175</v>
      </c>
      <c r="C2924" s="379"/>
      <c r="D2924" s="420"/>
      <c r="E2924" s="418"/>
      <c r="F2924" s="419" t="str">
        <f t="shared" si="30"/>
        <v/>
      </c>
    </row>
    <row r="2925" spans="1:6" ht="14.4" customHeight="1" x14ac:dyDescent="0.3">
      <c r="A2925" s="372" t="s">
        <v>3884</v>
      </c>
      <c r="B2925" s="201" t="s">
        <v>171</v>
      </c>
      <c r="C2925" s="379" t="s">
        <v>9</v>
      </c>
      <c r="D2925" s="420">
        <v>30</v>
      </c>
      <c r="E2925" s="856"/>
      <c r="F2925" s="419" t="str">
        <f t="shared" si="30"/>
        <v/>
      </c>
    </row>
    <row r="2926" spans="1:6" ht="14.4" customHeight="1" x14ac:dyDescent="0.3">
      <c r="A2926" s="372" t="s">
        <v>3885</v>
      </c>
      <c r="B2926" s="201" t="s">
        <v>177</v>
      </c>
      <c r="C2926" s="379" t="s">
        <v>9</v>
      </c>
      <c r="D2926" s="420">
        <v>30</v>
      </c>
      <c r="E2926" s="856"/>
      <c r="F2926" s="419" t="str">
        <f t="shared" si="30"/>
        <v/>
      </c>
    </row>
    <row r="2927" spans="1:6" ht="14.4" customHeight="1" x14ac:dyDescent="0.3">
      <c r="A2927" s="383"/>
      <c r="B2927" s="202"/>
      <c r="C2927" s="386"/>
      <c r="D2927" s="434"/>
      <c r="E2927" s="435"/>
      <c r="F2927" s="433"/>
    </row>
    <row r="2928" spans="1:6" ht="14.4" customHeight="1" x14ac:dyDescent="0.3">
      <c r="A2928" s="383"/>
      <c r="B2928" s="202"/>
      <c r="C2928" s="386"/>
      <c r="D2928" s="434"/>
      <c r="E2928" s="435"/>
      <c r="F2928" s="433"/>
    </row>
    <row r="2929" spans="1:6" ht="14.4" customHeight="1" x14ac:dyDescent="0.3">
      <c r="A2929" s="383"/>
      <c r="B2929" s="202"/>
      <c r="C2929" s="386"/>
      <c r="D2929" s="434"/>
      <c r="E2929" s="435"/>
      <c r="F2929" s="433"/>
    </row>
    <row r="2930" spans="1:6" ht="14.4" customHeight="1" x14ac:dyDescent="0.3">
      <c r="A2930" s="383"/>
      <c r="B2930" s="202"/>
      <c r="C2930" s="386"/>
      <c r="D2930" s="434"/>
      <c r="E2930" s="435"/>
      <c r="F2930" s="433"/>
    </row>
    <row r="2931" spans="1:6" ht="14.4" customHeight="1" x14ac:dyDescent="0.3">
      <c r="A2931" s="383"/>
      <c r="B2931" s="202"/>
      <c r="C2931" s="386"/>
      <c r="D2931" s="434"/>
      <c r="E2931" s="435"/>
      <c r="F2931" s="433"/>
    </row>
    <row r="2932" spans="1:6" ht="14.4" customHeight="1" x14ac:dyDescent="0.3">
      <c r="A2932" s="383"/>
      <c r="B2932" s="202"/>
      <c r="C2932" s="386"/>
      <c r="D2932" s="434"/>
      <c r="E2932" s="435"/>
      <c r="F2932" s="433"/>
    </row>
    <row r="2933" spans="1:6" ht="14.4" customHeight="1" x14ac:dyDescent="0.3">
      <c r="A2933" s="383"/>
      <c r="B2933" s="202"/>
      <c r="C2933" s="386"/>
      <c r="D2933" s="434"/>
      <c r="E2933" s="435"/>
      <c r="F2933" s="433"/>
    </row>
    <row r="2934" spans="1:6" ht="14.4" customHeight="1" x14ac:dyDescent="0.3">
      <c r="A2934" s="383"/>
      <c r="B2934" s="202"/>
      <c r="C2934" s="386"/>
      <c r="D2934" s="434"/>
      <c r="E2934" s="435"/>
      <c r="F2934" s="433"/>
    </row>
    <row r="2935" spans="1:6" ht="14.4" customHeight="1" x14ac:dyDescent="0.3">
      <c r="A2935" s="383"/>
      <c r="B2935" s="202"/>
      <c r="C2935" s="386"/>
      <c r="D2935" s="434"/>
      <c r="E2935" s="435"/>
      <c r="F2935" s="433"/>
    </row>
    <row r="2936" spans="1:6" ht="14.4" customHeight="1" x14ac:dyDescent="0.3">
      <c r="A2936" s="383"/>
      <c r="B2936" s="202"/>
      <c r="C2936" s="386"/>
      <c r="D2936" s="434"/>
      <c r="E2936" s="435"/>
      <c r="F2936" s="433"/>
    </row>
    <row r="2937" spans="1:6" ht="14.4" customHeight="1" x14ac:dyDescent="0.3">
      <c r="A2937" s="383"/>
      <c r="B2937" s="202"/>
      <c r="C2937" s="386"/>
      <c r="D2937" s="434"/>
      <c r="E2937" s="435"/>
      <c r="F2937" s="433"/>
    </row>
    <row r="2938" spans="1:6" ht="14.4" customHeight="1" x14ac:dyDescent="0.3">
      <c r="A2938" s="383"/>
      <c r="B2938" s="202"/>
      <c r="C2938" s="386"/>
      <c r="D2938" s="434"/>
      <c r="E2938" s="435"/>
      <c r="F2938" s="433"/>
    </row>
    <row r="2939" spans="1:6" ht="14.4" customHeight="1" x14ac:dyDescent="0.3">
      <c r="A2939" s="383"/>
      <c r="B2939" s="202"/>
      <c r="C2939" s="386"/>
      <c r="D2939" s="434"/>
      <c r="E2939" s="435"/>
      <c r="F2939" s="433"/>
    </row>
    <row r="2940" spans="1:6" ht="14.4" customHeight="1" x14ac:dyDescent="0.3">
      <c r="A2940" s="383"/>
      <c r="B2940" s="202"/>
      <c r="C2940" s="386"/>
      <c r="D2940" s="434"/>
      <c r="E2940" s="435"/>
      <c r="F2940" s="433"/>
    </row>
    <row r="2941" spans="1:6" ht="14.4" customHeight="1" x14ac:dyDescent="0.3">
      <c r="A2941" s="383"/>
      <c r="B2941" s="202"/>
      <c r="C2941" s="386"/>
      <c r="D2941" s="434"/>
      <c r="E2941" s="435"/>
      <c r="F2941" s="433"/>
    </row>
    <row r="2942" spans="1:6" ht="14.4" customHeight="1" x14ac:dyDescent="0.3">
      <c r="A2942" s="383"/>
      <c r="B2942" s="202"/>
      <c r="C2942" s="386"/>
      <c r="D2942" s="434"/>
      <c r="E2942" s="435"/>
      <c r="F2942" s="433"/>
    </row>
    <row r="2943" spans="1:6" ht="14.4" customHeight="1" x14ac:dyDescent="0.3">
      <c r="A2943" s="383"/>
      <c r="B2943" s="202"/>
      <c r="C2943" s="386"/>
      <c r="D2943" s="434"/>
      <c r="E2943" s="435"/>
      <c r="F2943" s="433"/>
    </row>
    <row r="2944" spans="1:6" ht="14.4" customHeight="1" x14ac:dyDescent="0.3">
      <c r="A2944" s="383"/>
      <c r="B2944" s="202"/>
      <c r="C2944" s="386"/>
      <c r="D2944" s="434"/>
      <c r="E2944" s="435"/>
      <c r="F2944" s="433"/>
    </row>
    <row r="2945" spans="1:6" ht="14.4" customHeight="1" x14ac:dyDescent="0.3">
      <c r="A2945" s="383"/>
      <c r="B2945" s="202"/>
      <c r="C2945" s="386"/>
      <c r="D2945" s="434"/>
      <c r="E2945" s="435"/>
      <c r="F2945" s="433"/>
    </row>
    <row r="2946" spans="1:6" ht="14.4" customHeight="1" x14ac:dyDescent="0.3">
      <c r="A2946" s="383"/>
      <c r="B2946" s="202"/>
      <c r="C2946" s="386"/>
      <c r="D2946" s="434"/>
      <c r="E2946" s="435"/>
      <c r="F2946" s="433"/>
    </row>
    <row r="2947" spans="1:6" ht="14.4" customHeight="1" x14ac:dyDescent="0.3">
      <c r="A2947" s="383"/>
      <c r="B2947" s="202"/>
      <c r="C2947" s="386"/>
      <c r="D2947" s="434"/>
      <c r="E2947" s="435"/>
      <c r="F2947" s="433"/>
    </row>
    <row r="2948" spans="1:6" ht="14.4" customHeight="1" x14ac:dyDescent="0.3">
      <c r="A2948" s="383"/>
      <c r="B2948" s="202"/>
      <c r="C2948" s="386"/>
      <c r="D2948" s="434"/>
      <c r="E2948" s="435"/>
      <c r="F2948" s="433"/>
    </row>
    <row r="2949" spans="1:6" ht="14.4" customHeight="1" x14ac:dyDescent="0.3">
      <c r="A2949" s="383"/>
      <c r="B2949" s="202"/>
      <c r="C2949" s="386"/>
      <c r="D2949" s="434"/>
      <c r="E2949" s="435"/>
      <c r="F2949" s="433"/>
    </row>
    <row r="2950" spans="1:6" ht="14.4" customHeight="1" x14ac:dyDescent="0.3">
      <c r="A2950" s="383"/>
      <c r="B2950" s="202"/>
      <c r="C2950" s="386"/>
      <c r="D2950" s="434"/>
      <c r="E2950" s="435"/>
      <c r="F2950" s="433"/>
    </row>
    <row r="2951" spans="1:6" ht="14.4" customHeight="1" x14ac:dyDescent="0.3">
      <c r="A2951" s="383"/>
      <c r="B2951" s="202"/>
      <c r="C2951" s="386"/>
      <c r="D2951" s="434"/>
      <c r="E2951" s="435"/>
      <c r="F2951" s="433"/>
    </row>
    <row r="2952" spans="1:6" ht="14.4" customHeight="1" x14ac:dyDescent="0.3">
      <c r="A2952" s="383"/>
      <c r="B2952" s="202"/>
      <c r="C2952" s="386"/>
      <c r="D2952" s="434"/>
      <c r="E2952" s="435"/>
      <c r="F2952" s="433"/>
    </row>
    <row r="2953" spans="1:6" ht="14.4" customHeight="1" x14ac:dyDescent="0.3">
      <c r="A2953" s="383"/>
      <c r="B2953" s="202"/>
      <c r="C2953" s="386"/>
      <c r="D2953" s="434"/>
      <c r="E2953" s="435"/>
      <c r="F2953" s="433"/>
    </row>
    <row r="2954" spans="1:6" ht="14.4" customHeight="1" x14ac:dyDescent="0.3">
      <c r="A2954" s="383"/>
      <c r="B2954" s="202"/>
      <c r="C2954" s="386"/>
      <c r="D2954" s="434"/>
      <c r="E2954" s="435"/>
      <c r="F2954" s="433"/>
    </row>
    <row r="2955" spans="1:6" ht="14.4" customHeight="1" x14ac:dyDescent="0.3">
      <c r="A2955" s="383"/>
      <c r="B2955" s="202"/>
      <c r="C2955" s="386"/>
      <c r="D2955" s="434"/>
      <c r="E2955" s="435"/>
      <c r="F2955" s="433"/>
    </row>
    <row r="2956" spans="1:6" ht="14.4" customHeight="1" x14ac:dyDescent="0.3">
      <c r="A2956" s="383"/>
      <c r="B2956" s="202"/>
      <c r="C2956" s="386"/>
      <c r="D2956" s="434"/>
      <c r="E2956" s="435"/>
      <c r="F2956" s="433"/>
    </row>
    <row r="2957" spans="1:6" ht="14.4" customHeight="1" x14ac:dyDescent="0.3">
      <c r="A2957" s="383"/>
      <c r="B2957" s="202"/>
      <c r="C2957" s="386"/>
      <c r="D2957" s="434"/>
      <c r="E2957" s="435"/>
      <c r="F2957" s="433"/>
    </row>
    <row r="2958" spans="1:6" ht="14.4" customHeight="1" x14ac:dyDescent="0.3">
      <c r="A2958" s="383"/>
      <c r="B2958" s="202"/>
      <c r="C2958" s="386"/>
      <c r="D2958" s="434"/>
      <c r="E2958" s="435"/>
      <c r="F2958" s="433"/>
    </row>
    <row r="2959" spans="1:6" ht="14.4" customHeight="1" x14ac:dyDescent="0.3">
      <c r="A2959" s="383"/>
      <c r="B2959" s="202"/>
      <c r="C2959" s="386"/>
      <c r="D2959" s="434"/>
      <c r="E2959" s="435"/>
      <c r="F2959" s="433"/>
    </row>
    <row r="2960" spans="1:6" ht="14.4" customHeight="1" x14ac:dyDescent="0.3">
      <c r="A2960" s="383"/>
      <c r="B2960" s="202"/>
      <c r="C2960" s="386"/>
      <c r="D2960" s="434"/>
      <c r="E2960" s="435"/>
      <c r="F2960" s="433"/>
    </row>
    <row r="2961" spans="1:6" ht="14.4" customHeight="1" x14ac:dyDescent="0.3">
      <c r="A2961" s="383"/>
      <c r="B2961" s="202"/>
      <c r="C2961" s="386"/>
      <c r="D2961" s="434"/>
      <c r="E2961" s="435"/>
      <c r="F2961" s="433"/>
    </row>
    <row r="2962" spans="1:6" ht="14.4" customHeight="1" thickBot="1" x14ac:dyDescent="0.35">
      <c r="A2962" s="383"/>
      <c r="B2962" s="202"/>
      <c r="C2962" s="386"/>
      <c r="D2962" s="434"/>
      <c r="E2962" s="435"/>
      <c r="F2962" s="433"/>
    </row>
    <row r="2963" spans="1:6" s="450" customFormat="1" ht="25.05" customHeight="1" thickBot="1" x14ac:dyDescent="0.35">
      <c r="A2963" s="449" t="s">
        <v>4082</v>
      </c>
      <c r="B2963" s="458" t="s">
        <v>4116</v>
      </c>
      <c r="C2963" s="451"/>
      <c r="D2963" s="451"/>
      <c r="E2963" s="469"/>
      <c r="F2963" s="475">
        <f>SUM(F2859:F2941)</f>
        <v>500000</v>
      </c>
    </row>
    <row r="2964" spans="1:6" ht="15" customHeight="1" x14ac:dyDescent="0.3">
      <c r="A2964" s="756" t="str">
        <f>A768</f>
        <v>CONTRACT SANRAL: NRA 2024/1323</v>
      </c>
      <c r="B2964" s="757"/>
      <c r="C2964" s="462"/>
      <c r="D2964" s="462"/>
      <c r="E2964" s="467"/>
      <c r="F2964" s="473"/>
    </row>
    <row r="2965" spans="1:6" ht="15" customHeight="1" thickBot="1" x14ac:dyDescent="0.35">
      <c r="A2965" s="754" t="str">
        <f>A769</f>
        <v>PANEL FOR ROUTINE ROAD MAINTENANCE WORKS ACROSS SOUTH AFRICA (WESTERN CAPE PROVINCE)</v>
      </c>
      <c r="B2965" s="755"/>
      <c r="C2965" s="463"/>
      <c r="D2965" s="463"/>
      <c r="E2965" s="468"/>
      <c r="F2965" s="474"/>
    </row>
    <row r="2966" spans="1:6" ht="25.05" customHeight="1" thickBot="1" x14ac:dyDescent="0.35">
      <c r="A2966" s="565" t="s">
        <v>4111</v>
      </c>
      <c r="B2966" s="451" t="s">
        <v>4035</v>
      </c>
      <c r="C2966" s="451" t="s">
        <v>4112</v>
      </c>
      <c r="D2966" s="451" t="s">
        <v>4113</v>
      </c>
      <c r="E2966" s="451" t="s">
        <v>4114</v>
      </c>
      <c r="F2966" s="487" t="s">
        <v>4036</v>
      </c>
    </row>
    <row r="2967" spans="1:6" s="444" customFormat="1" ht="25.05" customHeight="1" x14ac:dyDescent="0.3">
      <c r="A2967" s="790" t="s">
        <v>1603</v>
      </c>
      <c r="B2967" s="791"/>
      <c r="C2967" s="791"/>
      <c r="D2967" s="791"/>
      <c r="E2967" s="791"/>
      <c r="F2967" s="792"/>
    </row>
    <row r="2968" spans="1:6" ht="14.4" customHeight="1" x14ac:dyDescent="0.3">
      <c r="A2968" s="372" t="s">
        <v>1604</v>
      </c>
      <c r="B2968" s="235" t="s">
        <v>1605</v>
      </c>
      <c r="C2968" s="379"/>
      <c r="D2968" s="379"/>
      <c r="E2968" s="520"/>
      <c r="F2968" s="397"/>
    </row>
    <row r="2969" spans="1:6" ht="14.4" customHeight="1" x14ac:dyDescent="0.3">
      <c r="A2969" s="372" t="s">
        <v>1606</v>
      </c>
      <c r="B2969" s="201" t="s">
        <v>1607</v>
      </c>
      <c r="C2969" s="379"/>
      <c r="D2969" s="379"/>
      <c r="E2969" s="520"/>
      <c r="F2969" s="397"/>
    </row>
    <row r="2970" spans="1:6" ht="14.4" customHeight="1" x14ac:dyDescent="0.3">
      <c r="A2970" s="372" t="s">
        <v>1608</v>
      </c>
      <c r="B2970" s="201" t="s">
        <v>1609</v>
      </c>
      <c r="C2970" s="379" t="s">
        <v>9</v>
      </c>
      <c r="D2970" s="420">
        <v>500</v>
      </c>
      <c r="E2970" s="856"/>
      <c r="F2970" s="419" t="str">
        <f>IF((D2970*E2970)&gt;0,(D2970*E2970),"")</f>
        <v/>
      </c>
    </row>
    <row r="2971" spans="1:6" ht="14.4" customHeight="1" x14ac:dyDescent="0.3">
      <c r="A2971" s="372" t="s">
        <v>1614</v>
      </c>
      <c r="B2971" s="201" t="s">
        <v>1615</v>
      </c>
      <c r="C2971" s="379"/>
      <c r="D2971" s="420"/>
      <c r="E2971" s="418"/>
      <c r="F2971" s="419" t="str">
        <f t="shared" ref="F2971:F2983" si="31">IF((D2971*E2971)&gt;0,(D2971*E2971),"")</f>
        <v/>
      </c>
    </row>
    <row r="2972" spans="1:6" ht="14.4" customHeight="1" x14ac:dyDescent="0.3">
      <c r="A2972" s="372" t="s">
        <v>1616</v>
      </c>
      <c r="B2972" s="201" t="s">
        <v>1617</v>
      </c>
      <c r="C2972" s="379" t="s">
        <v>9</v>
      </c>
      <c r="D2972" s="420">
        <v>150</v>
      </c>
      <c r="E2972" s="856"/>
      <c r="F2972" s="419" t="str">
        <f t="shared" si="31"/>
        <v/>
      </c>
    </row>
    <row r="2973" spans="1:6" ht="14.4" customHeight="1" x14ac:dyDescent="0.3">
      <c r="A2973" s="372" t="s">
        <v>1618</v>
      </c>
      <c r="B2973" s="201" t="s">
        <v>1619</v>
      </c>
      <c r="C2973" s="379" t="s">
        <v>9</v>
      </c>
      <c r="D2973" s="420">
        <v>50</v>
      </c>
      <c r="E2973" s="856"/>
      <c r="F2973" s="419" t="str">
        <f t="shared" si="31"/>
        <v/>
      </c>
    </row>
    <row r="2974" spans="1:6" ht="14.4" customHeight="1" x14ac:dyDescent="0.3">
      <c r="A2974" s="372" t="s">
        <v>1620</v>
      </c>
      <c r="B2974" s="201" t="s">
        <v>1411</v>
      </c>
      <c r="C2974" s="379" t="s">
        <v>9</v>
      </c>
      <c r="D2974" s="420">
        <v>50</v>
      </c>
      <c r="E2974" s="856"/>
      <c r="F2974" s="419" t="str">
        <f t="shared" si="31"/>
        <v/>
      </c>
    </row>
    <row r="2975" spans="1:6" ht="14.4" customHeight="1" x14ac:dyDescent="0.3">
      <c r="A2975" s="372" t="s">
        <v>1623</v>
      </c>
      <c r="B2975" s="221" t="s">
        <v>1624</v>
      </c>
      <c r="C2975" s="441"/>
      <c r="D2975" s="420"/>
      <c r="E2975" s="418"/>
      <c r="F2975" s="419" t="str">
        <f t="shared" si="31"/>
        <v/>
      </c>
    </row>
    <row r="2976" spans="1:6" ht="14.4" customHeight="1" x14ac:dyDescent="0.3">
      <c r="A2976" s="372" t="s">
        <v>1625</v>
      </c>
      <c r="B2976" s="221" t="s">
        <v>3946</v>
      </c>
      <c r="C2976" s="379" t="s">
        <v>9</v>
      </c>
      <c r="D2976" s="420">
        <v>150</v>
      </c>
      <c r="E2976" s="856"/>
      <c r="F2976" s="419" t="str">
        <f t="shared" si="31"/>
        <v/>
      </c>
    </row>
    <row r="2977" spans="1:6" ht="14.4" customHeight="1" x14ac:dyDescent="0.3">
      <c r="A2977" s="372" t="s">
        <v>1628</v>
      </c>
      <c r="B2977" s="221" t="s">
        <v>3689</v>
      </c>
      <c r="C2977" s="379" t="s">
        <v>9</v>
      </c>
      <c r="D2977" s="420">
        <v>150</v>
      </c>
      <c r="E2977" s="856"/>
      <c r="F2977" s="419" t="str">
        <f t="shared" si="31"/>
        <v/>
      </c>
    </row>
    <row r="2978" spans="1:6" ht="14.4" customHeight="1" x14ac:dyDescent="0.3">
      <c r="A2978" s="372" t="s">
        <v>1630</v>
      </c>
      <c r="B2978" s="235" t="s">
        <v>1631</v>
      </c>
      <c r="C2978" s="379"/>
      <c r="D2978" s="420"/>
      <c r="E2978" s="418"/>
      <c r="F2978" s="419" t="str">
        <f t="shared" si="31"/>
        <v/>
      </c>
    </row>
    <row r="2979" spans="1:6" ht="14.4" customHeight="1" x14ac:dyDescent="0.3">
      <c r="A2979" s="372" t="s">
        <v>1632</v>
      </c>
      <c r="B2979" s="201" t="s">
        <v>1633</v>
      </c>
      <c r="C2979" s="379" t="s">
        <v>181</v>
      </c>
      <c r="D2979" s="420">
        <v>50</v>
      </c>
      <c r="E2979" s="856"/>
      <c r="F2979" s="419" t="str">
        <f t="shared" si="31"/>
        <v/>
      </c>
    </row>
    <row r="2980" spans="1:6" ht="14.4" customHeight="1" x14ac:dyDescent="0.3">
      <c r="A2980" s="372" t="s">
        <v>1634</v>
      </c>
      <c r="B2980" s="201" t="s">
        <v>1635</v>
      </c>
      <c r="C2980" s="379" t="s">
        <v>181</v>
      </c>
      <c r="D2980" s="420">
        <v>50</v>
      </c>
      <c r="E2980" s="856"/>
      <c r="F2980" s="419" t="str">
        <f t="shared" si="31"/>
        <v/>
      </c>
    </row>
    <row r="2981" spans="1:6" ht="14.4" customHeight="1" x14ac:dyDescent="0.3">
      <c r="A2981" s="372" t="s">
        <v>1636</v>
      </c>
      <c r="B2981" s="235" t="s">
        <v>1637</v>
      </c>
      <c r="C2981" s="379"/>
      <c r="D2981" s="420"/>
      <c r="E2981" s="418"/>
      <c r="F2981" s="419" t="str">
        <f t="shared" si="31"/>
        <v/>
      </c>
    </row>
    <row r="2982" spans="1:6" ht="14.4" customHeight="1" x14ac:dyDescent="0.3">
      <c r="A2982" s="372" t="s">
        <v>1638</v>
      </c>
      <c r="B2982" s="201" t="s">
        <v>3834</v>
      </c>
      <c r="C2982" s="379" t="s">
        <v>489</v>
      </c>
      <c r="D2982" s="420">
        <v>50</v>
      </c>
      <c r="E2982" s="856"/>
      <c r="F2982" s="419" t="str">
        <f t="shared" si="31"/>
        <v/>
      </c>
    </row>
    <row r="2983" spans="1:6" ht="14.4" customHeight="1" x14ac:dyDescent="0.3">
      <c r="A2983" s="372" t="s">
        <v>1640</v>
      </c>
      <c r="B2983" s="201" t="s">
        <v>3994</v>
      </c>
      <c r="C2983" s="379" t="s">
        <v>489</v>
      </c>
      <c r="D2983" s="420">
        <v>50</v>
      </c>
      <c r="E2983" s="856"/>
      <c r="F2983" s="419" t="str">
        <f t="shared" si="31"/>
        <v/>
      </c>
    </row>
    <row r="2984" spans="1:6" ht="14.4" customHeight="1" x14ac:dyDescent="0.3">
      <c r="A2984" s="372"/>
      <c r="B2984" s="201"/>
      <c r="C2984" s="379"/>
      <c r="D2984" s="420"/>
      <c r="E2984" s="418"/>
      <c r="F2984" s="419"/>
    </row>
    <row r="2985" spans="1:6" ht="14.4" customHeight="1" x14ac:dyDescent="0.3">
      <c r="A2985" s="372"/>
      <c r="B2985" s="201"/>
      <c r="C2985" s="379"/>
      <c r="D2985" s="420"/>
      <c r="E2985" s="418"/>
      <c r="F2985" s="419"/>
    </row>
    <row r="2986" spans="1:6" ht="14.4" customHeight="1" x14ac:dyDescent="0.3">
      <c r="A2986" s="372"/>
      <c r="B2986" s="201"/>
      <c r="C2986" s="379"/>
      <c r="D2986" s="420"/>
      <c r="E2986" s="418"/>
      <c r="F2986" s="419"/>
    </row>
    <row r="2987" spans="1:6" ht="14.4" customHeight="1" x14ac:dyDescent="0.3">
      <c r="A2987" s="372"/>
      <c r="B2987" s="201"/>
      <c r="C2987" s="379"/>
      <c r="D2987" s="420"/>
      <c r="E2987" s="418"/>
      <c r="F2987" s="419"/>
    </row>
    <row r="2988" spans="1:6" ht="14.4" customHeight="1" x14ac:dyDescent="0.3">
      <c r="A2988" s="383"/>
      <c r="B2988" s="202"/>
      <c r="C2988" s="386"/>
      <c r="D2988" s="434"/>
      <c r="E2988" s="435"/>
      <c r="F2988" s="433"/>
    </row>
    <row r="2989" spans="1:6" s="444" customFormat="1" ht="25.05" customHeight="1" x14ac:dyDescent="0.3">
      <c r="A2989" s="766" t="s">
        <v>1642</v>
      </c>
      <c r="B2989" s="767"/>
      <c r="C2989" s="521"/>
      <c r="D2989" s="521"/>
      <c r="E2989" s="522"/>
      <c r="F2989" s="523"/>
    </row>
    <row r="2990" spans="1:6" ht="14.4" customHeight="1" x14ac:dyDescent="0.3">
      <c r="A2990" s="374" t="s">
        <v>1643</v>
      </c>
      <c r="B2990" s="345" t="s">
        <v>1644</v>
      </c>
      <c r="C2990" s="375"/>
      <c r="D2990" s="376"/>
      <c r="E2990" s="377"/>
      <c r="F2990" s="378"/>
    </row>
    <row r="2991" spans="1:6" ht="14.4" customHeight="1" x14ac:dyDescent="0.3">
      <c r="A2991" s="372" t="s">
        <v>1645</v>
      </c>
      <c r="B2991" s="201" t="s">
        <v>1646</v>
      </c>
      <c r="C2991" s="379"/>
      <c r="D2991" s="391"/>
      <c r="E2991" s="392"/>
      <c r="F2991" s="419"/>
    </row>
    <row r="2992" spans="1:6" ht="14.4" customHeight="1" x14ac:dyDescent="0.3">
      <c r="A2992" s="372" t="s">
        <v>1647</v>
      </c>
      <c r="B2992" s="201" t="s">
        <v>1648</v>
      </c>
      <c r="C2992" s="379" t="s">
        <v>9</v>
      </c>
      <c r="D2992" s="420">
        <v>50</v>
      </c>
      <c r="E2992" s="856"/>
      <c r="F2992" s="419" t="str">
        <f>IF((D2992*E2992)&gt;0,(D2992*E2992),"")</f>
        <v/>
      </c>
    </row>
    <row r="2993" spans="1:6" ht="14.4" customHeight="1" x14ac:dyDescent="0.3">
      <c r="A2993" s="372" t="s">
        <v>1649</v>
      </c>
      <c r="B2993" s="201" t="s">
        <v>1619</v>
      </c>
      <c r="C2993" s="379" t="s">
        <v>9</v>
      </c>
      <c r="D2993" s="420">
        <v>20</v>
      </c>
      <c r="E2993" s="856"/>
      <c r="F2993" s="419" t="str">
        <f t="shared" ref="F2993:F2997" si="32">IF((D2993*E2993)&gt;0,(D2993*E2993),"")</f>
        <v/>
      </c>
    </row>
    <row r="2994" spans="1:6" ht="14.4" customHeight="1" x14ac:dyDescent="0.3">
      <c r="A2994" s="372" t="s">
        <v>1650</v>
      </c>
      <c r="B2994" s="201" t="s">
        <v>1411</v>
      </c>
      <c r="C2994" s="379" t="s">
        <v>9</v>
      </c>
      <c r="D2994" s="420">
        <v>10</v>
      </c>
      <c r="E2994" s="856"/>
      <c r="F2994" s="419" t="str">
        <f t="shared" si="32"/>
        <v/>
      </c>
    </row>
    <row r="2995" spans="1:6" ht="14.4" customHeight="1" x14ac:dyDescent="0.3">
      <c r="A2995" s="383" t="s">
        <v>1654</v>
      </c>
      <c r="B2995" s="202" t="s">
        <v>1655</v>
      </c>
      <c r="C2995" s="386"/>
      <c r="D2995" s="410"/>
      <c r="E2995" s="411"/>
      <c r="F2995" s="419" t="str">
        <f t="shared" si="32"/>
        <v/>
      </c>
    </row>
    <row r="2996" spans="1:6" ht="14.4" customHeight="1" x14ac:dyDescent="0.3">
      <c r="A2996" s="383" t="s">
        <v>1656</v>
      </c>
      <c r="B2996" s="202" t="s">
        <v>3877</v>
      </c>
      <c r="C2996" s="386" t="s">
        <v>1377</v>
      </c>
      <c r="D2996" s="420">
        <v>1</v>
      </c>
      <c r="E2996" s="418">
        <v>50000</v>
      </c>
      <c r="F2996" s="419">
        <f t="shared" si="32"/>
        <v>50000</v>
      </c>
    </row>
    <row r="2997" spans="1:6" ht="14.4" customHeight="1" x14ac:dyDescent="0.3">
      <c r="A2997" s="383" t="s">
        <v>1658</v>
      </c>
      <c r="B2997" s="202" t="s">
        <v>1666</v>
      </c>
      <c r="C2997" s="379" t="s">
        <v>21</v>
      </c>
      <c r="D2997" s="421">
        <f>F2996</f>
        <v>50000</v>
      </c>
      <c r="E2997" s="855"/>
      <c r="F2997" s="419" t="str">
        <f t="shared" si="32"/>
        <v/>
      </c>
    </row>
    <row r="2998" spans="1:6" ht="14.4" customHeight="1" x14ac:dyDescent="0.3">
      <c r="A2998" s="383"/>
      <c r="B2998" s="202"/>
      <c r="C2998" s="386"/>
      <c r="D2998" s="431"/>
      <c r="E2998" s="432"/>
      <c r="F2998" s="433"/>
    </row>
    <row r="2999" spans="1:6" ht="14.4" customHeight="1" x14ac:dyDescent="0.3">
      <c r="A2999" s="383"/>
      <c r="B2999" s="202"/>
      <c r="C2999" s="386"/>
      <c r="D2999" s="431"/>
      <c r="E2999" s="432"/>
      <c r="F2999" s="433"/>
    </row>
    <row r="3000" spans="1:6" ht="14.4" customHeight="1" x14ac:dyDescent="0.3">
      <c r="A3000" s="383"/>
      <c r="B3000" s="202"/>
      <c r="C3000" s="386"/>
      <c r="D3000" s="431"/>
      <c r="E3000" s="432"/>
      <c r="F3000" s="433"/>
    </row>
    <row r="3001" spans="1:6" ht="14.4" customHeight="1" x14ac:dyDescent="0.3">
      <c r="A3001" s="383"/>
      <c r="B3001" s="202"/>
      <c r="C3001" s="386"/>
      <c r="D3001" s="431"/>
      <c r="E3001" s="432"/>
      <c r="F3001" s="433"/>
    </row>
    <row r="3002" spans="1:6" ht="14.4" customHeight="1" x14ac:dyDescent="0.3">
      <c r="A3002" s="383"/>
      <c r="B3002" s="202"/>
      <c r="C3002" s="386"/>
      <c r="D3002" s="431"/>
      <c r="E3002" s="432"/>
      <c r="F3002" s="433"/>
    </row>
    <row r="3003" spans="1:6" ht="14.4" customHeight="1" x14ac:dyDescent="0.3">
      <c r="A3003" s="383"/>
      <c r="B3003" s="202"/>
      <c r="C3003" s="386"/>
      <c r="D3003" s="431"/>
      <c r="E3003" s="432"/>
      <c r="F3003" s="433"/>
    </row>
    <row r="3004" spans="1:6" ht="14.4" customHeight="1" x14ac:dyDescent="0.3">
      <c r="A3004" s="383"/>
      <c r="B3004" s="202"/>
      <c r="C3004" s="386"/>
      <c r="D3004" s="431"/>
      <c r="E3004" s="432"/>
      <c r="F3004" s="433"/>
    </row>
    <row r="3005" spans="1:6" ht="14.4" customHeight="1" x14ac:dyDescent="0.3">
      <c r="A3005" s="383"/>
      <c r="B3005" s="202"/>
      <c r="C3005" s="386"/>
      <c r="D3005" s="431"/>
      <c r="E3005" s="432"/>
      <c r="F3005" s="433"/>
    </row>
    <row r="3006" spans="1:6" ht="14.4" customHeight="1" x14ac:dyDescent="0.3">
      <c r="A3006" s="383"/>
      <c r="B3006" s="202"/>
      <c r="C3006" s="386"/>
      <c r="D3006" s="431"/>
      <c r="E3006" s="432"/>
      <c r="F3006" s="433"/>
    </row>
    <row r="3007" spans="1:6" ht="14.4" customHeight="1" x14ac:dyDescent="0.3">
      <c r="A3007" s="383"/>
      <c r="B3007" s="202"/>
      <c r="C3007" s="386"/>
      <c r="D3007" s="431"/>
      <c r="E3007" s="432"/>
      <c r="F3007" s="433"/>
    </row>
    <row r="3008" spans="1:6" ht="14.4" customHeight="1" x14ac:dyDescent="0.3">
      <c r="A3008" s="383"/>
      <c r="B3008" s="202"/>
      <c r="C3008" s="386"/>
      <c r="D3008" s="431"/>
      <c r="E3008" s="432"/>
      <c r="F3008" s="433"/>
    </row>
    <row r="3009" spans="1:6" ht="14.4" customHeight="1" x14ac:dyDescent="0.3">
      <c r="A3009" s="383"/>
      <c r="B3009" s="202"/>
      <c r="C3009" s="386"/>
      <c r="D3009" s="431"/>
      <c r="E3009" s="432"/>
      <c r="F3009" s="433"/>
    </row>
    <row r="3010" spans="1:6" ht="14.4" customHeight="1" x14ac:dyDescent="0.3">
      <c r="A3010" s="383"/>
      <c r="B3010" s="202"/>
      <c r="C3010" s="386"/>
      <c r="D3010" s="431"/>
      <c r="E3010" s="432"/>
      <c r="F3010" s="433"/>
    </row>
    <row r="3011" spans="1:6" ht="14.4" customHeight="1" x14ac:dyDescent="0.3">
      <c r="A3011" s="383"/>
      <c r="B3011" s="202"/>
      <c r="C3011" s="386"/>
      <c r="D3011" s="431"/>
      <c r="E3011" s="432"/>
      <c r="F3011" s="433"/>
    </row>
    <row r="3012" spans="1:6" ht="14.4" customHeight="1" x14ac:dyDescent="0.3">
      <c r="A3012" s="383"/>
      <c r="B3012" s="202"/>
      <c r="C3012" s="386"/>
      <c r="D3012" s="431"/>
      <c r="E3012" s="432"/>
      <c r="F3012" s="433"/>
    </row>
    <row r="3013" spans="1:6" ht="14.4" customHeight="1" x14ac:dyDescent="0.3">
      <c r="A3013" s="383"/>
      <c r="B3013" s="202"/>
      <c r="C3013" s="386"/>
      <c r="D3013" s="431"/>
      <c r="E3013" s="432"/>
      <c r="F3013" s="433"/>
    </row>
    <row r="3014" spans="1:6" ht="14.4" customHeight="1" x14ac:dyDescent="0.3">
      <c r="A3014" s="383"/>
      <c r="B3014" s="202"/>
      <c r="C3014" s="386"/>
      <c r="D3014" s="431"/>
      <c r="E3014" s="432"/>
      <c r="F3014" s="433"/>
    </row>
    <row r="3015" spans="1:6" ht="14.4" customHeight="1" x14ac:dyDescent="0.3">
      <c r="A3015" s="383"/>
      <c r="B3015" s="202"/>
      <c r="C3015" s="386"/>
      <c r="D3015" s="431"/>
      <c r="E3015" s="432"/>
      <c r="F3015" s="433"/>
    </row>
    <row r="3016" spans="1:6" ht="14.4" customHeight="1" x14ac:dyDescent="0.3">
      <c r="A3016" s="383"/>
      <c r="B3016" s="202"/>
      <c r="C3016" s="386"/>
      <c r="D3016" s="431"/>
      <c r="E3016" s="432"/>
      <c r="F3016" s="433"/>
    </row>
    <row r="3017" spans="1:6" ht="14.4" customHeight="1" x14ac:dyDescent="0.3">
      <c r="A3017" s="383"/>
      <c r="B3017" s="202"/>
      <c r="C3017" s="386"/>
      <c r="D3017" s="431"/>
      <c r="E3017" s="432"/>
      <c r="F3017" s="433"/>
    </row>
    <row r="3018" spans="1:6" ht="14.4" customHeight="1" x14ac:dyDescent="0.3">
      <c r="A3018" s="383"/>
      <c r="B3018" s="202"/>
      <c r="C3018" s="386"/>
      <c r="D3018" s="431"/>
      <c r="E3018" s="432"/>
      <c r="F3018" s="433"/>
    </row>
    <row r="3019" spans="1:6" ht="14.4" customHeight="1" x14ac:dyDescent="0.3">
      <c r="A3019" s="383"/>
      <c r="B3019" s="202"/>
      <c r="C3019" s="386"/>
      <c r="D3019" s="431"/>
      <c r="E3019" s="432"/>
      <c r="F3019" s="433"/>
    </row>
    <row r="3020" spans="1:6" ht="14.4" customHeight="1" x14ac:dyDescent="0.3">
      <c r="A3020" s="383"/>
      <c r="B3020" s="202"/>
      <c r="C3020" s="386"/>
      <c r="D3020" s="431"/>
      <c r="E3020" s="432"/>
      <c r="F3020" s="433"/>
    </row>
    <row r="3021" spans="1:6" ht="14.4" customHeight="1" x14ac:dyDescent="0.3">
      <c r="A3021" s="383"/>
      <c r="B3021" s="202"/>
      <c r="C3021" s="386"/>
      <c r="D3021" s="431"/>
      <c r="E3021" s="432"/>
      <c r="F3021" s="433"/>
    </row>
    <row r="3022" spans="1:6" ht="14.4" customHeight="1" x14ac:dyDescent="0.3">
      <c r="A3022" s="383"/>
      <c r="B3022" s="202"/>
      <c r="C3022" s="386"/>
      <c r="D3022" s="431"/>
      <c r="E3022" s="432"/>
      <c r="F3022" s="433"/>
    </row>
    <row r="3023" spans="1:6" ht="14.4" customHeight="1" x14ac:dyDescent="0.3">
      <c r="A3023" s="383"/>
      <c r="B3023" s="202"/>
      <c r="C3023" s="386"/>
      <c r="D3023" s="431"/>
      <c r="E3023" s="432"/>
      <c r="F3023" s="433"/>
    </row>
    <row r="3024" spans="1:6" ht="14.4" customHeight="1" x14ac:dyDescent="0.3">
      <c r="A3024" s="383"/>
      <c r="B3024" s="202"/>
      <c r="C3024" s="386"/>
      <c r="D3024" s="431"/>
      <c r="E3024" s="432"/>
      <c r="F3024" s="433"/>
    </row>
    <row r="3025" spans="1:6" ht="14.4" customHeight="1" x14ac:dyDescent="0.3">
      <c r="A3025" s="383"/>
      <c r="B3025" s="202"/>
      <c r="C3025" s="386"/>
      <c r="D3025" s="431"/>
      <c r="E3025" s="432"/>
      <c r="F3025" s="433"/>
    </row>
    <row r="3026" spans="1:6" ht="14.4" customHeight="1" x14ac:dyDescent="0.3">
      <c r="A3026" s="383"/>
      <c r="B3026" s="202"/>
      <c r="C3026" s="386"/>
      <c r="D3026" s="431"/>
      <c r="E3026" s="432"/>
      <c r="F3026" s="433"/>
    </row>
    <row r="3027" spans="1:6" ht="14.4" customHeight="1" x14ac:dyDescent="0.3">
      <c r="A3027" s="383"/>
      <c r="B3027" s="202"/>
      <c r="C3027" s="386"/>
      <c r="D3027" s="431"/>
      <c r="E3027" s="432"/>
      <c r="F3027" s="433"/>
    </row>
    <row r="3028" spans="1:6" ht="14.4" customHeight="1" x14ac:dyDescent="0.3">
      <c r="A3028" s="383"/>
      <c r="B3028" s="202"/>
      <c r="C3028" s="386"/>
      <c r="D3028" s="431"/>
      <c r="E3028" s="432"/>
      <c r="F3028" s="433"/>
    </row>
    <row r="3029" spans="1:6" ht="14.4" customHeight="1" x14ac:dyDescent="0.3">
      <c r="A3029" s="383"/>
      <c r="B3029" s="202"/>
      <c r="C3029" s="386"/>
      <c r="D3029" s="431"/>
      <c r="E3029" s="432"/>
      <c r="F3029" s="433"/>
    </row>
    <row r="3030" spans="1:6" ht="14.4" customHeight="1" x14ac:dyDescent="0.3">
      <c r="A3030" s="383"/>
      <c r="B3030" s="202"/>
      <c r="C3030" s="386"/>
      <c r="D3030" s="431"/>
      <c r="E3030" s="432"/>
      <c r="F3030" s="433"/>
    </row>
    <row r="3031" spans="1:6" ht="14.4" customHeight="1" x14ac:dyDescent="0.3">
      <c r="A3031" s="383"/>
      <c r="B3031" s="202"/>
      <c r="C3031" s="386"/>
      <c r="D3031" s="431"/>
      <c r="E3031" s="432"/>
      <c r="F3031" s="433"/>
    </row>
    <row r="3032" spans="1:6" ht="14.4" customHeight="1" x14ac:dyDescent="0.3">
      <c r="A3032" s="383"/>
      <c r="B3032" s="202"/>
      <c r="C3032" s="386"/>
      <c r="D3032" s="431"/>
      <c r="E3032" s="432"/>
      <c r="F3032" s="433"/>
    </row>
    <row r="3033" spans="1:6" ht="14.4" customHeight="1" x14ac:dyDescent="0.3">
      <c r="A3033" s="383"/>
      <c r="B3033" s="202"/>
      <c r="C3033" s="386"/>
      <c r="D3033" s="431"/>
      <c r="E3033" s="432"/>
      <c r="F3033" s="433"/>
    </row>
    <row r="3034" spans="1:6" ht="14.4" customHeight="1" x14ac:dyDescent="0.3">
      <c r="A3034" s="383"/>
      <c r="B3034" s="202"/>
      <c r="C3034" s="386"/>
      <c r="D3034" s="431"/>
      <c r="E3034" s="432"/>
      <c r="F3034" s="433"/>
    </row>
    <row r="3035" spans="1:6" ht="14.4" customHeight="1" x14ac:dyDescent="0.3">
      <c r="A3035" s="383"/>
      <c r="B3035" s="202"/>
      <c r="C3035" s="386"/>
      <c r="D3035" s="431"/>
      <c r="E3035" s="432"/>
      <c r="F3035" s="433"/>
    </row>
    <row r="3036" spans="1:6" ht="14.4" customHeight="1" x14ac:dyDescent="0.3">
      <c r="A3036" s="383"/>
      <c r="B3036" s="202"/>
      <c r="C3036" s="386"/>
      <c r="D3036" s="431"/>
      <c r="E3036" s="432"/>
      <c r="F3036" s="433"/>
    </row>
    <row r="3037" spans="1:6" ht="14.4" customHeight="1" x14ac:dyDescent="0.3">
      <c r="A3037" s="383"/>
      <c r="B3037" s="202"/>
      <c r="C3037" s="386"/>
      <c r="D3037" s="431"/>
      <c r="E3037" s="432"/>
      <c r="F3037" s="433"/>
    </row>
    <row r="3038" spans="1:6" ht="14.4" customHeight="1" x14ac:dyDescent="0.3">
      <c r="A3038" s="383"/>
      <c r="B3038" s="202"/>
      <c r="C3038" s="386"/>
      <c r="D3038" s="431"/>
      <c r="E3038" s="432"/>
      <c r="F3038" s="433"/>
    </row>
    <row r="3039" spans="1:6" ht="14.4" customHeight="1" x14ac:dyDescent="0.3">
      <c r="A3039" s="383"/>
      <c r="B3039" s="202"/>
      <c r="C3039" s="386"/>
      <c r="D3039" s="431"/>
      <c r="E3039" s="432"/>
      <c r="F3039" s="433"/>
    </row>
    <row r="3040" spans="1:6" ht="14.4" customHeight="1" x14ac:dyDescent="0.3">
      <c r="A3040" s="383"/>
      <c r="B3040" s="202"/>
      <c r="C3040" s="386"/>
      <c r="D3040" s="431"/>
      <c r="E3040" s="432"/>
      <c r="F3040" s="433"/>
    </row>
    <row r="3041" spans="1:6" ht="14.4" customHeight="1" x14ac:dyDescent="0.3">
      <c r="A3041" s="383"/>
      <c r="B3041" s="202"/>
      <c r="C3041" s="386"/>
      <c r="D3041" s="431"/>
      <c r="E3041" s="432"/>
      <c r="F3041" s="433"/>
    </row>
    <row r="3042" spans="1:6" ht="14.4" customHeight="1" x14ac:dyDescent="0.3">
      <c r="A3042" s="383"/>
      <c r="B3042" s="202"/>
      <c r="C3042" s="386"/>
      <c r="D3042" s="431"/>
      <c r="E3042" s="432"/>
      <c r="F3042" s="433"/>
    </row>
    <row r="3043" spans="1:6" ht="14.4" customHeight="1" x14ac:dyDescent="0.3">
      <c r="A3043" s="383"/>
      <c r="B3043" s="202"/>
      <c r="C3043" s="386"/>
      <c r="D3043" s="431"/>
      <c r="E3043" s="432"/>
      <c r="F3043" s="433"/>
    </row>
    <row r="3044" spans="1:6" ht="14.4" customHeight="1" x14ac:dyDescent="0.3">
      <c r="A3044" s="383"/>
      <c r="B3044" s="202"/>
      <c r="C3044" s="386"/>
      <c r="D3044" s="431"/>
      <c r="E3044" s="432"/>
      <c r="F3044" s="433"/>
    </row>
    <row r="3045" spans="1:6" ht="14.4" customHeight="1" x14ac:dyDescent="0.3">
      <c r="A3045" s="383"/>
      <c r="B3045" s="202"/>
      <c r="C3045" s="386"/>
      <c r="D3045" s="431"/>
      <c r="E3045" s="432"/>
      <c r="F3045" s="433"/>
    </row>
    <row r="3046" spans="1:6" ht="14.4" customHeight="1" x14ac:dyDescent="0.3">
      <c r="A3046" s="383"/>
      <c r="B3046" s="202"/>
      <c r="C3046" s="386"/>
      <c r="D3046" s="431"/>
      <c r="E3046" s="432"/>
      <c r="F3046" s="433"/>
    </row>
    <row r="3047" spans="1:6" ht="14.4" customHeight="1" x14ac:dyDescent="0.3">
      <c r="A3047" s="383"/>
      <c r="B3047" s="202"/>
      <c r="C3047" s="386"/>
      <c r="D3047" s="431"/>
      <c r="E3047" s="432"/>
      <c r="F3047" s="433"/>
    </row>
    <row r="3048" spans="1:6" ht="14.4" customHeight="1" x14ac:dyDescent="0.3">
      <c r="A3048" s="383"/>
      <c r="B3048" s="202"/>
      <c r="C3048" s="386"/>
      <c r="D3048" s="431"/>
      <c r="E3048" s="432"/>
      <c r="F3048" s="433"/>
    </row>
    <row r="3049" spans="1:6" ht="14.4" customHeight="1" x14ac:dyDescent="0.3">
      <c r="A3049" s="383"/>
      <c r="B3049" s="202"/>
      <c r="C3049" s="386"/>
      <c r="D3049" s="431"/>
      <c r="E3049" s="432"/>
      <c r="F3049" s="433"/>
    </row>
    <row r="3050" spans="1:6" ht="14.4" customHeight="1" x14ac:dyDescent="0.3">
      <c r="A3050" s="383"/>
      <c r="B3050" s="202"/>
      <c r="C3050" s="386"/>
      <c r="D3050" s="431"/>
      <c r="E3050" s="432"/>
      <c r="F3050" s="433"/>
    </row>
    <row r="3051" spans="1:6" ht="14.4" customHeight="1" x14ac:dyDescent="0.3">
      <c r="A3051" s="383"/>
      <c r="B3051" s="202"/>
      <c r="C3051" s="386"/>
      <c r="D3051" s="431"/>
      <c r="E3051" s="432"/>
      <c r="F3051" s="433"/>
    </row>
    <row r="3052" spans="1:6" ht="14.4" customHeight="1" x14ac:dyDescent="0.3">
      <c r="A3052" s="383"/>
      <c r="B3052" s="202"/>
      <c r="C3052" s="386"/>
      <c r="D3052" s="431"/>
      <c r="E3052" s="432"/>
      <c r="F3052" s="433"/>
    </row>
    <row r="3053" spans="1:6" ht="14.4" customHeight="1" x14ac:dyDescent="0.3">
      <c r="A3053" s="383"/>
      <c r="B3053" s="202"/>
      <c r="C3053" s="386"/>
      <c r="D3053" s="431"/>
      <c r="E3053" s="432"/>
      <c r="F3053" s="433"/>
    </row>
    <row r="3054" spans="1:6" ht="14.4" customHeight="1" x14ac:dyDescent="0.3">
      <c r="A3054" s="383"/>
      <c r="B3054" s="202"/>
      <c r="C3054" s="386"/>
      <c r="D3054" s="431"/>
      <c r="E3054" s="432"/>
      <c r="F3054" s="433"/>
    </row>
    <row r="3055" spans="1:6" ht="14.4" customHeight="1" x14ac:dyDescent="0.3">
      <c r="A3055" s="383"/>
      <c r="B3055" s="202"/>
      <c r="C3055" s="386"/>
      <c r="D3055" s="431"/>
      <c r="E3055" s="432"/>
      <c r="F3055" s="433"/>
    </row>
    <row r="3056" spans="1:6" ht="14.4" customHeight="1" x14ac:dyDescent="0.3">
      <c r="A3056" s="383"/>
      <c r="B3056" s="202"/>
      <c r="C3056" s="386"/>
      <c r="D3056" s="431"/>
      <c r="E3056" s="432"/>
      <c r="F3056" s="433"/>
    </row>
    <row r="3057" spans="1:6" ht="14.4" customHeight="1" x14ac:dyDescent="0.3">
      <c r="A3057" s="383"/>
      <c r="B3057" s="202"/>
      <c r="C3057" s="386"/>
      <c r="D3057" s="431"/>
      <c r="E3057" s="432"/>
      <c r="F3057" s="433"/>
    </row>
    <row r="3058" spans="1:6" ht="14.4" customHeight="1" x14ac:dyDescent="0.3">
      <c r="A3058" s="383"/>
      <c r="B3058" s="202"/>
      <c r="C3058" s="386"/>
      <c r="D3058" s="431"/>
      <c r="E3058" s="432"/>
      <c r="F3058" s="433"/>
    </row>
    <row r="3059" spans="1:6" ht="14.4" customHeight="1" x14ac:dyDescent="0.3">
      <c r="A3059" s="383"/>
      <c r="B3059" s="202"/>
      <c r="C3059" s="386"/>
      <c r="D3059" s="431"/>
      <c r="E3059" s="432"/>
      <c r="F3059" s="433"/>
    </row>
    <row r="3060" spans="1:6" ht="14.4" customHeight="1" x14ac:dyDescent="0.3">
      <c r="A3060" s="383"/>
      <c r="B3060" s="202"/>
      <c r="C3060" s="386"/>
      <c r="D3060" s="431"/>
      <c r="E3060" s="432"/>
      <c r="F3060" s="433"/>
    </row>
    <row r="3061" spans="1:6" ht="14.4" customHeight="1" x14ac:dyDescent="0.3">
      <c r="A3061" s="383"/>
      <c r="B3061" s="202"/>
      <c r="C3061" s="386"/>
      <c r="D3061" s="431"/>
      <c r="E3061" s="432"/>
      <c r="F3061" s="433"/>
    </row>
    <row r="3062" spans="1:6" ht="14.4" customHeight="1" x14ac:dyDescent="0.3">
      <c r="A3062" s="383"/>
      <c r="B3062" s="202"/>
      <c r="C3062" s="386"/>
      <c r="D3062" s="431"/>
      <c r="E3062" s="432"/>
      <c r="F3062" s="433"/>
    </row>
    <row r="3063" spans="1:6" ht="14.4" customHeight="1" x14ac:dyDescent="0.3">
      <c r="A3063" s="383"/>
      <c r="B3063" s="202"/>
      <c r="C3063" s="386"/>
      <c r="D3063" s="431"/>
      <c r="E3063" s="432"/>
      <c r="F3063" s="433"/>
    </row>
    <row r="3064" spans="1:6" ht="14.4" customHeight="1" x14ac:dyDescent="0.3">
      <c r="A3064" s="383"/>
      <c r="B3064" s="202"/>
      <c r="C3064" s="386"/>
      <c r="D3064" s="431"/>
      <c r="E3064" s="432"/>
      <c r="F3064" s="433"/>
    </row>
    <row r="3065" spans="1:6" ht="14.4" customHeight="1" x14ac:dyDescent="0.3">
      <c r="A3065" s="383"/>
      <c r="B3065" s="202"/>
      <c r="C3065" s="386"/>
      <c r="D3065" s="431"/>
      <c r="E3065" s="432"/>
      <c r="F3065" s="433"/>
    </row>
    <row r="3066" spans="1:6" ht="14.4" customHeight="1" x14ac:dyDescent="0.3">
      <c r="A3066" s="383"/>
      <c r="B3066" s="202"/>
      <c r="C3066" s="386"/>
      <c r="D3066" s="431"/>
      <c r="E3066" s="432"/>
      <c r="F3066" s="433"/>
    </row>
    <row r="3067" spans="1:6" ht="14.4" customHeight="1" x14ac:dyDescent="0.3">
      <c r="A3067" s="383"/>
      <c r="B3067" s="202"/>
      <c r="C3067" s="386"/>
      <c r="D3067" s="431"/>
      <c r="E3067" s="432"/>
      <c r="F3067" s="433"/>
    </row>
    <row r="3068" spans="1:6" ht="14.4" customHeight="1" x14ac:dyDescent="0.3">
      <c r="A3068" s="383"/>
      <c r="B3068" s="202"/>
      <c r="C3068" s="386"/>
      <c r="D3068" s="431"/>
      <c r="E3068" s="432"/>
      <c r="F3068" s="433"/>
    </row>
    <row r="3069" spans="1:6" ht="14.4" customHeight="1" x14ac:dyDescent="0.3">
      <c r="A3069" s="383"/>
      <c r="B3069" s="202"/>
      <c r="C3069" s="386"/>
      <c r="D3069" s="431"/>
      <c r="E3069" s="432"/>
      <c r="F3069" s="433"/>
    </row>
    <row r="3070" spans="1:6" ht="14.4" customHeight="1" x14ac:dyDescent="0.3">
      <c r="A3070" s="383"/>
      <c r="B3070" s="202"/>
      <c r="C3070" s="386"/>
      <c r="D3070" s="431"/>
      <c r="E3070" s="432"/>
      <c r="F3070" s="433"/>
    </row>
    <row r="3071" spans="1:6" ht="14.4" customHeight="1" thickBot="1" x14ac:dyDescent="0.35">
      <c r="A3071" s="383"/>
      <c r="B3071" s="202"/>
      <c r="C3071" s="386"/>
      <c r="D3071" s="431"/>
      <c r="E3071" s="432"/>
      <c r="F3071" s="433"/>
    </row>
    <row r="3072" spans="1:6" ht="25.05" customHeight="1" thickBot="1" x14ac:dyDescent="0.35">
      <c r="A3072" s="448" t="s">
        <v>4084</v>
      </c>
      <c r="B3072" s="511" t="s">
        <v>4116</v>
      </c>
      <c r="C3072" s="489"/>
      <c r="D3072" s="489"/>
      <c r="E3072" s="494"/>
      <c r="F3072" s="495">
        <f>SUM(F2970:F3012)</f>
        <v>50000</v>
      </c>
    </row>
    <row r="3073" spans="1:6" ht="15" customHeight="1" x14ac:dyDescent="0.3">
      <c r="A3073" s="756" t="str">
        <f>A768</f>
        <v>CONTRACT SANRAL: NRA 2024/1323</v>
      </c>
      <c r="B3073" s="757"/>
      <c r="C3073" s="462"/>
      <c r="D3073" s="462"/>
      <c r="E3073" s="467"/>
      <c r="F3073" s="473"/>
    </row>
    <row r="3074" spans="1:6" ht="15" customHeight="1" thickBot="1" x14ac:dyDescent="0.35">
      <c r="A3074" s="754" t="str">
        <f>A769</f>
        <v>PANEL FOR ROUTINE ROAD MAINTENANCE WORKS ACROSS SOUTH AFRICA (WESTERN CAPE PROVINCE)</v>
      </c>
      <c r="B3074" s="755"/>
      <c r="C3074" s="463"/>
      <c r="D3074" s="463"/>
      <c r="E3074" s="468"/>
      <c r="F3074" s="474"/>
    </row>
    <row r="3075" spans="1:6" ht="25.05" customHeight="1" thickBot="1" x14ac:dyDescent="0.35">
      <c r="A3075" s="565" t="s">
        <v>4111</v>
      </c>
      <c r="B3075" s="451" t="s">
        <v>4035</v>
      </c>
      <c r="C3075" s="451" t="s">
        <v>4112</v>
      </c>
      <c r="D3075" s="451" t="s">
        <v>4113</v>
      </c>
      <c r="E3075" s="451" t="s">
        <v>4114</v>
      </c>
      <c r="F3075" s="487" t="s">
        <v>4036</v>
      </c>
    </row>
    <row r="3076" spans="1:6" s="444" customFormat="1" ht="25.05" customHeight="1" x14ac:dyDescent="0.3">
      <c r="A3076" s="758" t="s">
        <v>1667</v>
      </c>
      <c r="B3076" s="759"/>
      <c r="C3076" s="759"/>
      <c r="D3076" s="759"/>
      <c r="E3076" s="759"/>
      <c r="F3076" s="760"/>
    </row>
    <row r="3077" spans="1:6" ht="14.4" customHeight="1" x14ac:dyDescent="0.3">
      <c r="A3077" s="374" t="s">
        <v>1668</v>
      </c>
      <c r="B3077" s="345" t="s">
        <v>3878</v>
      </c>
      <c r="C3077" s="375"/>
      <c r="D3077" s="376"/>
      <c r="E3077" s="377"/>
      <c r="F3077" s="378"/>
    </row>
    <row r="3078" spans="1:6" ht="14.4" customHeight="1" x14ac:dyDescent="0.3">
      <c r="A3078" s="372" t="s">
        <v>1670</v>
      </c>
      <c r="B3078" s="343" t="s">
        <v>3878</v>
      </c>
      <c r="C3078" s="379" t="s">
        <v>1377</v>
      </c>
      <c r="D3078" s="420">
        <v>1</v>
      </c>
      <c r="E3078" s="418">
        <v>200000</v>
      </c>
      <c r="F3078" s="419">
        <f>IF((D3078*E3078)&gt;0,(D3078*E3078),"")</f>
        <v>200000</v>
      </c>
    </row>
    <row r="3079" spans="1:6" ht="14.4" customHeight="1" x14ac:dyDescent="0.3">
      <c r="A3079" s="372" t="s">
        <v>1673</v>
      </c>
      <c r="B3079" s="201" t="s">
        <v>1674</v>
      </c>
      <c r="C3079" s="379" t="s">
        <v>21</v>
      </c>
      <c r="D3079" s="421">
        <f>F3078</f>
        <v>200000</v>
      </c>
      <c r="E3079" s="855"/>
      <c r="F3079" s="419" t="str">
        <f t="shared" ref="F3079:F3086" si="33">IF((D3079*E3079)&gt;0,(D3079*E3079),"")</f>
        <v/>
      </c>
    </row>
    <row r="3080" spans="1:6" ht="14.4" customHeight="1" x14ac:dyDescent="0.3">
      <c r="A3080" s="372" t="s">
        <v>1687</v>
      </c>
      <c r="B3080" s="235" t="s">
        <v>1688</v>
      </c>
      <c r="C3080" s="379"/>
      <c r="D3080" s="391"/>
      <c r="E3080" s="392"/>
      <c r="F3080" s="419" t="str">
        <f t="shared" si="33"/>
        <v/>
      </c>
    </row>
    <row r="3081" spans="1:6" ht="14.4" customHeight="1" x14ac:dyDescent="0.3">
      <c r="A3081" s="372" t="s">
        <v>1689</v>
      </c>
      <c r="B3081" s="201" t="s">
        <v>1678</v>
      </c>
      <c r="C3081" s="379"/>
      <c r="D3081" s="391"/>
      <c r="E3081" s="392"/>
      <c r="F3081" s="419" t="str">
        <f t="shared" si="33"/>
        <v/>
      </c>
    </row>
    <row r="3082" spans="1:6" ht="14.4" customHeight="1" x14ac:dyDescent="0.3">
      <c r="A3082" s="372" t="s">
        <v>1691</v>
      </c>
      <c r="B3082" s="201" t="s">
        <v>3947</v>
      </c>
      <c r="C3082" s="379" t="s">
        <v>9</v>
      </c>
      <c r="D3082" s="420">
        <v>1000</v>
      </c>
      <c r="E3082" s="856"/>
      <c r="F3082" s="419" t="str">
        <f t="shared" si="33"/>
        <v/>
      </c>
    </row>
    <row r="3083" spans="1:6" ht="14.4" customHeight="1" x14ac:dyDescent="0.3">
      <c r="A3083" s="372" t="s">
        <v>1695</v>
      </c>
      <c r="B3083" s="201" t="s">
        <v>1696</v>
      </c>
      <c r="C3083" s="379"/>
      <c r="D3083" s="420"/>
      <c r="E3083" s="418"/>
      <c r="F3083" s="419" t="str">
        <f t="shared" si="33"/>
        <v/>
      </c>
    </row>
    <row r="3084" spans="1:6" ht="14.4" customHeight="1" x14ac:dyDescent="0.3">
      <c r="A3084" s="372" t="s">
        <v>1697</v>
      </c>
      <c r="B3084" s="201" t="s">
        <v>3947</v>
      </c>
      <c r="C3084" s="379" t="s">
        <v>9</v>
      </c>
      <c r="D3084" s="420">
        <v>500</v>
      </c>
      <c r="E3084" s="856"/>
      <c r="F3084" s="419" t="str">
        <f t="shared" si="33"/>
        <v/>
      </c>
    </row>
    <row r="3085" spans="1:6" ht="14.4" customHeight="1" x14ac:dyDescent="0.3">
      <c r="A3085" s="372" t="s">
        <v>1699</v>
      </c>
      <c r="B3085" s="201" t="s">
        <v>3879</v>
      </c>
      <c r="C3085" s="379" t="s">
        <v>9</v>
      </c>
      <c r="D3085" s="420">
        <v>500</v>
      </c>
      <c r="E3085" s="856"/>
      <c r="F3085" s="419" t="str">
        <f t="shared" si="33"/>
        <v/>
      </c>
    </row>
    <row r="3086" spans="1:6" ht="14.4" customHeight="1" x14ac:dyDescent="0.3">
      <c r="A3086" s="383" t="s">
        <v>1710</v>
      </c>
      <c r="B3086" s="412" t="s">
        <v>1711</v>
      </c>
      <c r="C3086" s="379" t="s">
        <v>9</v>
      </c>
      <c r="D3086" s="420">
        <v>500</v>
      </c>
      <c r="E3086" s="856"/>
      <c r="F3086" s="419" t="str">
        <f t="shared" si="33"/>
        <v/>
      </c>
    </row>
    <row r="3087" spans="1:6" ht="14.4" customHeight="1" x14ac:dyDescent="0.3">
      <c r="A3087" s="383"/>
      <c r="B3087" s="412"/>
      <c r="C3087" s="386"/>
      <c r="D3087" s="434"/>
      <c r="E3087" s="435"/>
      <c r="F3087" s="433"/>
    </row>
    <row r="3088" spans="1:6" ht="14.4" customHeight="1" x14ac:dyDescent="0.3">
      <c r="A3088" s="383"/>
      <c r="B3088" s="412"/>
      <c r="C3088" s="386"/>
      <c r="D3088" s="434"/>
      <c r="E3088" s="435"/>
      <c r="F3088" s="433"/>
    </row>
    <row r="3089" spans="1:6" ht="14.4" customHeight="1" x14ac:dyDescent="0.3">
      <c r="A3089" s="383"/>
      <c r="B3089" s="412"/>
      <c r="C3089" s="386"/>
      <c r="D3089" s="434"/>
      <c r="E3089" s="435"/>
      <c r="F3089" s="433"/>
    </row>
    <row r="3090" spans="1:6" ht="14.4" customHeight="1" x14ac:dyDescent="0.3">
      <c r="A3090" s="383"/>
      <c r="B3090" s="412"/>
      <c r="C3090" s="386"/>
      <c r="D3090" s="434"/>
      <c r="E3090" s="435"/>
      <c r="F3090" s="433"/>
    </row>
    <row r="3091" spans="1:6" ht="14.4" customHeight="1" x14ac:dyDescent="0.3">
      <c r="A3091" s="383"/>
      <c r="B3091" s="412"/>
      <c r="C3091" s="386"/>
      <c r="D3091" s="434"/>
      <c r="E3091" s="435"/>
      <c r="F3091" s="433"/>
    </row>
    <row r="3092" spans="1:6" ht="14.4" customHeight="1" x14ac:dyDescent="0.3">
      <c r="A3092" s="383"/>
      <c r="B3092" s="412"/>
      <c r="C3092" s="386"/>
      <c r="D3092" s="434"/>
      <c r="E3092" s="435"/>
      <c r="F3092" s="433"/>
    </row>
    <row r="3093" spans="1:6" ht="14.4" customHeight="1" x14ac:dyDescent="0.3">
      <c r="A3093" s="383"/>
      <c r="B3093" s="412"/>
      <c r="C3093" s="386"/>
      <c r="D3093" s="434"/>
      <c r="E3093" s="435"/>
      <c r="F3093" s="433"/>
    </row>
    <row r="3094" spans="1:6" ht="14.4" customHeight="1" x14ac:dyDescent="0.3">
      <c r="A3094" s="383"/>
      <c r="B3094" s="412"/>
      <c r="C3094" s="386"/>
      <c r="D3094" s="434"/>
      <c r="E3094" s="435"/>
      <c r="F3094" s="433"/>
    </row>
    <row r="3095" spans="1:6" ht="14.4" customHeight="1" x14ac:dyDescent="0.3">
      <c r="A3095" s="383"/>
      <c r="B3095" s="412"/>
      <c r="C3095" s="386"/>
      <c r="D3095" s="434"/>
      <c r="E3095" s="435"/>
      <c r="F3095" s="433"/>
    </row>
    <row r="3096" spans="1:6" ht="14.4" customHeight="1" x14ac:dyDescent="0.3">
      <c r="A3096" s="383"/>
      <c r="B3096" s="412"/>
      <c r="C3096" s="386"/>
      <c r="D3096" s="434"/>
      <c r="E3096" s="435"/>
      <c r="F3096" s="433"/>
    </row>
    <row r="3097" spans="1:6" ht="14.4" customHeight="1" x14ac:dyDescent="0.3">
      <c r="A3097" s="383"/>
      <c r="B3097" s="412"/>
      <c r="C3097" s="386"/>
      <c r="D3097" s="434"/>
      <c r="E3097" s="435"/>
      <c r="F3097" s="433"/>
    </row>
    <row r="3098" spans="1:6" ht="14.4" customHeight="1" x14ac:dyDescent="0.3">
      <c r="A3098" s="383"/>
      <c r="B3098" s="412"/>
      <c r="C3098" s="386"/>
      <c r="D3098" s="434"/>
      <c r="E3098" s="435"/>
      <c r="F3098" s="433"/>
    </row>
    <row r="3099" spans="1:6" ht="14.4" customHeight="1" x14ac:dyDescent="0.3">
      <c r="A3099" s="383"/>
      <c r="B3099" s="412"/>
      <c r="C3099" s="386"/>
      <c r="D3099" s="434"/>
      <c r="E3099" s="435"/>
      <c r="F3099" s="433"/>
    </row>
    <row r="3100" spans="1:6" ht="14.4" customHeight="1" x14ac:dyDescent="0.3">
      <c r="A3100" s="383"/>
      <c r="B3100" s="412"/>
      <c r="C3100" s="386"/>
      <c r="D3100" s="434"/>
      <c r="E3100" s="435"/>
      <c r="F3100" s="433"/>
    </row>
    <row r="3101" spans="1:6" ht="14.4" customHeight="1" x14ac:dyDescent="0.3">
      <c r="A3101" s="383"/>
      <c r="B3101" s="412"/>
      <c r="C3101" s="386"/>
      <c r="D3101" s="434"/>
      <c r="E3101" s="435"/>
      <c r="F3101" s="433"/>
    </row>
    <row r="3102" spans="1:6" ht="14.4" customHeight="1" x14ac:dyDescent="0.3">
      <c r="A3102" s="383"/>
      <c r="B3102" s="412"/>
      <c r="C3102" s="386"/>
      <c r="D3102" s="434"/>
      <c r="E3102" s="435"/>
      <c r="F3102" s="433"/>
    </row>
    <row r="3103" spans="1:6" ht="14.4" customHeight="1" x14ac:dyDescent="0.3">
      <c r="A3103" s="383"/>
      <c r="B3103" s="412"/>
      <c r="C3103" s="386"/>
      <c r="D3103" s="434"/>
      <c r="E3103" s="435"/>
      <c r="F3103" s="433"/>
    </row>
    <row r="3104" spans="1:6" ht="14.4" customHeight="1" x14ac:dyDescent="0.3">
      <c r="A3104" s="383"/>
      <c r="B3104" s="412"/>
      <c r="C3104" s="386"/>
      <c r="D3104" s="434"/>
      <c r="E3104" s="435"/>
      <c r="F3104" s="433"/>
    </row>
    <row r="3105" spans="1:6" ht="14.4" customHeight="1" x14ac:dyDescent="0.3">
      <c r="A3105" s="383"/>
      <c r="B3105" s="412"/>
      <c r="C3105" s="386"/>
      <c r="D3105" s="434"/>
      <c r="E3105" s="435"/>
      <c r="F3105" s="433"/>
    </row>
    <row r="3106" spans="1:6" ht="14.4" customHeight="1" x14ac:dyDescent="0.3">
      <c r="A3106" s="383"/>
      <c r="B3106" s="412"/>
      <c r="C3106" s="386"/>
      <c r="D3106" s="434"/>
      <c r="E3106" s="435"/>
      <c r="F3106" s="433"/>
    </row>
    <row r="3107" spans="1:6" ht="14.4" customHeight="1" x14ac:dyDescent="0.3">
      <c r="A3107" s="383"/>
      <c r="B3107" s="412"/>
      <c r="C3107" s="386"/>
      <c r="D3107" s="434"/>
      <c r="E3107" s="435"/>
      <c r="F3107" s="433"/>
    </row>
    <row r="3108" spans="1:6" ht="14.4" customHeight="1" x14ac:dyDescent="0.3">
      <c r="A3108" s="383"/>
      <c r="B3108" s="412"/>
      <c r="C3108" s="386"/>
      <c r="D3108" s="434"/>
      <c r="E3108" s="435"/>
      <c r="F3108" s="433"/>
    </row>
    <row r="3109" spans="1:6" ht="14.4" customHeight="1" x14ac:dyDescent="0.3">
      <c r="A3109" s="383"/>
      <c r="B3109" s="412"/>
      <c r="C3109" s="386"/>
      <c r="D3109" s="434"/>
      <c r="E3109" s="435"/>
      <c r="F3109" s="433"/>
    </row>
    <row r="3110" spans="1:6" ht="14.4" customHeight="1" x14ac:dyDescent="0.3">
      <c r="A3110" s="383"/>
      <c r="B3110" s="412"/>
      <c r="C3110" s="386"/>
      <c r="D3110" s="434"/>
      <c r="E3110" s="435"/>
      <c r="F3110" s="433"/>
    </row>
    <row r="3111" spans="1:6" ht="14.4" customHeight="1" x14ac:dyDescent="0.3">
      <c r="A3111" s="383"/>
      <c r="B3111" s="412"/>
      <c r="C3111" s="386"/>
      <c r="D3111" s="434"/>
      <c r="E3111" s="435"/>
      <c r="F3111" s="433"/>
    </row>
    <row r="3112" spans="1:6" ht="14.4" customHeight="1" x14ac:dyDescent="0.3">
      <c r="A3112" s="383"/>
      <c r="B3112" s="412"/>
      <c r="C3112" s="386"/>
      <c r="D3112" s="434"/>
      <c r="E3112" s="435"/>
      <c r="F3112" s="433"/>
    </row>
    <row r="3113" spans="1:6" ht="14.4" customHeight="1" x14ac:dyDescent="0.3">
      <c r="A3113" s="383"/>
      <c r="B3113" s="412"/>
      <c r="C3113" s="386"/>
      <c r="D3113" s="434"/>
      <c r="E3113" s="435"/>
      <c r="F3113" s="433"/>
    </row>
    <row r="3114" spans="1:6" ht="14.4" customHeight="1" x14ac:dyDescent="0.3">
      <c r="A3114" s="383"/>
      <c r="B3114" s="412"/>
      <c r="C3114" s="386"/>
      <c r="D3114" s="434"/>
      <c r="E3114" s="435"/>
      <c r="F3114" s="433"/>
    </row>
    <row r="3115" spans="1:6" ht="14.4" customHeight="1" x14ac:dyDescent="0.3">
      <c r="A3115" s="383"/>
      <c r="B3115" s="412"/>
      <c r="C3115" s="386"/>
      <c r="D3115" s="434"/>
      <c r="E3115" s="435"/>
      <c r="F3115" s="433"/>
    </row>
    <row r="3116" spans="1:6" ht="14.4" customHeight="1" x14ac:dyDescent="0.3">
      <c r="A3116" s="383"/>
      <c r="B3116" s="412"/>
      <c r="C3116" s="386"/>
      <c r="D3116" s="434"/>
      <c r="E3116" s="435"/>
      <c r="F3116" s="433"/>
    </row>
    <row r="3117" spans="1:6" ht="14.4" customHeight="1" x14ac:dyDescent="0.3">
      <c r="A3117" s="383"/>
      <c r="B3117" s="412"/>
      <c r="C3117" s="386"/>
      <c r="D3117" s="434"/>
      <c r="E3117" s="435"/>
      <c r="F3117" s="433"/>
    </row>
    <row r="3118" spans="1:6" ht="14.4" customHeight="1" x14ac:dyDescent="0.3">
      <c r="A3118" s="383"/>
      <c r="B3118" s="412"/>
      <c r="C3118" s="386"/>
      <c r="D3118" s="434"/>
      <c r="E3118" s="435"/>
      <c r="F3118" s="433"/>
    </row>
    <row r="3119" spans="1:6" ht="14.4" customHeight="1" x14ac:dyDescent="0.3">
      <c r="A3119" s="383"/>
      <c r="B3119" s="412"/>
      <c r="C3119" s="386"/>
      <c r="D3119" s="434"/>
      <c r="E3119" s="435"/>
      <c r="F3119" s="433"/>
    </row>
    <row r="3120" spans="1:6" ht="14.4" customHeight="1" x14ac:dyDescent="0.3">
      <c r="A3120" s="383"/>
      <c r="B3120" s="412"/>
      <c r="C3120" s="386"/>
      <c r="D3120" s="434"/>
      <c r="E3120" s="435"/>
      <c r="F3120" s="433"/>
    </row>
    <row r="3121" spans="1:6" ht="14.4" customHeight="1" x14ac:dyDescent="0.3">
      <c r="A3121" s="383"/>
      <c r="B3121" s="412"/>
      <c r="C3121" s="386"/>
      <c r="D3121" s="434"/>
      <c r="E3121" s="435"/>
      <c r="F3121" s="433"/>
    </row>
    <row r="3122" spans="1:6" ht="14.4" customHeight="1" x14ac:dyDescent="0.3">
      <c r="A3122" s="383"/>
      <c r="B3122" s="412"/>
      <c r="C3122" s="386"/>
      <c r="D3122" s="434"/>
      <c r="E3122" s="435"/>
      <c r="F3122" s="433"/>
    </row>
    <row r="3123" spans="1:6" ht="14.4" customHeight="1" x14ac:dyDescent="0.3">
      <c r="A3123" s="383"/>
      <c r="B3123" s="412"/>
      <c r="C3123" s="386"/>
      <c r="D3123" s="434"/>
      <c r="E3123" s="435"/>
      <c r="F3123" s="433"/>
    </row>
    <row r="3124" spans="1:6" ht="14.4" customHeight="1" x14ac:dyDescent="0.3">
      <c r="A3124" s="383"/>
      <c r="B3124" s="412"/>
      <c r="C3124" s="386"/>
      <c r="D3124" s="434"/>
      <c r="E3124" s="435"/>
      <c r="F3124" s="433"/>
    </row>
    <row r="3125" spans="1:6" ht="14.4" customHeight="1" x14ac:dyDescent="0.3">
      <c r="A3125" s="383"/>
      <c r="B3125" s="412"/>
      <c r="C3125" s="386"/>
      <c r="D3125" s="434"/>
      <c r="E3125" s="435"/>
      <c r="F3125" s="433"/>
    </row>
    <row r="3126" spans="1:6" ht="14.4" customHeight="1" x14ac:dyDescent="0.3">
      <c r="A3126" s="383"/>
      <c r="B3126" s="412"/>
      <c r="C3126" s="386"/>
      <c r="D3126" s="434"/>
      <c r="E3126" s="435"/>
      <c r="F3126" s="433"/>
    </row>
    <row r="3127" spans="1:6" ht="14.4" customHeight="1" x14ac:dyDescent="0.3">
      <c r="A3127" s="383"/>
      <c r="B3127" s="412"/>
      <c r="C3127" s="386"/>
      <c r="D3127" s="434"/>
      <c r="E3127" s="435"/>
      <c r="F3127" s="433"/>
    </row>
    <row r="3128" spans="1:6" ht="14.4" customHeight="1" x14ac:dyDescent="0.3">
      <c r="A3128" s="383"/>
      <c r="B3128" s="412"/>
      <c r="C3128" s="386"/>
      <c r="D3128" s="434"/>
      <c r="E3128" s="435"/>
      <c r="F3128" s="433"/>
    </row>
    <row r="3129" spans="1:6" ht="14.4" customHeight="1" x14ac:dyDescent="0.3">
      <c r="A3129" s="383"/>
      <c r="B3129" s="412"/>
      <c r="C3129" s="386"/>
      <c r="D3129" s="434"/>
      <c r="E3129" s="435"/>
      <c r="F3129" s="433"/>
    </row>
    <row r="3130" spans="1:6" ht="14.4" customHeight="1" x14ac:dyDescent="0.3">
      <c r="A3130" s="383"/>
      <c r="B3130" s="412"/>
      <c r="C3130" s="386"/>
      <c r="D3130" s="434"/>
      <c r="E3130" s="435"/>
      <c r="F3130" s="433"/>
    </row>
    <row r="3131" spans="1:6" ht="14.4" customHeight="1" x14ac:dyDescent="0.3">
      <c r="A3131" s="383"/>
      <c r="B3131" s="412"/>
      <c r="C3131" s="386"/>
      <c r="D3131" s="434"/>
      <c r="E3131" s="435"/>
      <c r="F3131" s="433"/>
    </row>
    <row r="3132" spans="1:6" ht="14.4" customHeight="1" x14ac:dyDescent="0.3">
      <c r="A3132" s="383"/>
      <c r="B3132" s="412"/>
      <c r="C3132" s="386"/>
      <c r="D3132" s="434"/>
      <c r="E3132" s="435"/>
      <c r="F3132" s="433"/>
    </row>
    <row r="3133" spans="1:6" ht="14.4" customHeight="1" x14ac:dyDescent="0.3">
      <c r="A3133" s="383"/>
      <c r="B3133" s="412"/>
      <c r="C3133" s="386"/>
      <c r="D3133" s="434"/>
      <c r="E3133" s="435"/>
      <c r="F3133" s="433"/>
    </row>
    <row r="3134" spans="1:6" ht="14.4" customHeight="1" x14ac:dyDescent="0.3">
      <c r="A3134" s="383"/>
      <c r="B3134" s="412"/>
      <c r="C3134" s="386"/>
      <c r="D3134" s="434"/>
      <c r="E3134" s="435"/>
      <c r="F3134" s="433"/>
    </row>
    <row r="3135" spans="1:6" ht="14.4" customHeight="1" x14ac:dyDescent="0.3">
      <c r="A3135" s="383"/>
      <c r="B3135" s="412"/>
      <c r="C3135" s="386"/>
      <c r="D3135" s="434"/>
      <c r="E3135" s="435"/>
      <c r="F3135" s="433"/>
    </row>
    <row r="3136" spans="1:6" ht="14.4" customHeight="1" x14ac:dyDescent="0.3">
      <c r="A3136" s="383"/>
      <c r="B3136" s="412"/>
      <c r="C3136" s="386"/>
      <c r="D3136" s="434"/>
      <c r="E3136" s="435"/>
      <c r="F3136" s="433"/>
    </row>
    <row r="3137" spans="1:6" ht="14.4" customHeight="1" x14ac:dyDescent="0.3">
      <c r="A3137" s="383"/>
      <c r="B3137" s="412"/>
      <c r="C3137" s="386"/>
      <c r="D3137" s="434"/>
      <c r="E3137" s="435"/>
      <c r="F3137" s="433"/>
    </row>
    <row r="3138" spans="1:6" ht="14.4" customHeight="1" x14ac:dyDescent="0.3">
      <c r="A3138" s="383"/>
      <c r="B3138" s="412"/>
      <c r="C3138" s="386"/>
      <c r="D3138" s="434"/>
      <c r="E3138" s="435"/>
      <c r="F3138" s="433"/>
    </row>
    <row r="3139" spans="1:6" ht="14.4" customHeight="1" x14ac:dyDescent="0.3">
      <c r="A3139" s="383"/>
      <c r="B3139" s="412"/>
      <c r="C3139" s="386"/>
      <c r="D3139" s="434"/>
      <c r="E3139" s="435"/>
      <c r="F3139" s="433"/>
    </row>
    <row r="3140" spans="1:6" ht="14.4" customHeight="1" x14ac:dyDescent="0.3">
      <c r="A3140" s="383"/>
      <c r="B3140" s="412"/>
      <c r="C3140" s="386"/>
      <c r="D3140" s="434"/>
      <c r="E3140" s="435"/>
      <c r="F3140" s="433"/>
    </row>
    <row r="3141" spans="1:6" ht="14.4" customHeight="1" x14ac:dyDescent="0.3">
      <c r="A3141" s="383"/>
      <c r="B3141" s="412"/>
      <c r="C3141" s="386"/>
      <c r="D3141" s="434"/>
      <c r="E3141" s="435"/>
      <c r="F3141" s="433"/>
    </row>
    <row r="3142" spans="1:6" ht="14.4" customHeight="1" x14ac:dyDescent="0.3">
      <c r="A3142" s="383"/>
      <c r="B3142" s="412"/>
      <c r="C3142" s="386"/>
      <c r="D3142" s="434"/>
      <c r="E3142" s="435"/>
      <c r="F3142" s="433"/>
    </row>
    <row r="3143" spans="1:6" ht="14.4" customHeight="1" x14ac:dyDescent="0.3">
      <c r="A3143" s="383"/>
      <c r="B3143" s="412"/>
      <c r="C3143" s="386"/>
      <c r="D3143" s="434"/>
      <c r="E3143" s="435"/>
      <c r="F3143" s="433"/>
    </row>
    <row r="3144" spans="1:6" ht="14.4" customHeight="1" x14ac:dyDescent="0.3">
      <c r="A3144" s="383"/>
      <c r="B3144" s="412"/>
      <c r="C3144" s="386"/>
      <c r="D3144" s="434"/>
      <c r="E3144" s="435"/>
      <c r="F3144" s="433"/>
    </row>
    <row r="3145" spans="1:6" ht="14.4" customHeight="1" x14ac:dyDescent="0.3">
      <c r="A3145" s="383"/>
      <c r="B3145" s="412"/>
      <c r="C3145" s="386"/>
      <c r="D3145" s="434"/>
      <c r="E3145" s="435"/>
      <c r="F3145" s="433"/>
    </row>
    <row r="3146" spans="1:6" ht="14.4" customHeight="1" x14ac:dyDescent="0.3">
      <c r="A3146" s="383"/>
      <c r="B3146" s="412"/>
      <c r="C3146" s="386"/>
      <c r="D3146" s="434"/>
      <c r="E3146" s="435"/>
      <c r="F3146" s="433"/>
    </row>
    <row r="3147" spans="1:6" ht="14.4" customHeight="1" x14ac:dyDescent="0.3">
      <c r="A3147" s="383"/>
      <c r="B3147" s="412"/>
      <c r="C3147" s="386"/>
      <c r="D3147" s="434"/>
      <c r="E3147" s="435"/>
      <c r="F3147" s="433"/>
    </row>
    <row r="3148" spans="1:6" ht="14.4" customHeight="1" x14ac:dyDescent="0.3">
      <c r="A3148" s="383"/>
      <c r="B3148" s="412"/>
      <c r="C3148" s="386"/>
      <c r="D3148" s="434"/>
      <c r="E3148" s="435"/>
      <c r="F3148" s="433"/>
    </row>
    <row r="3149" spans="1:6" ht="14.4" customHeight="1" x14ac:dyDescent="0.3">
      <c r="A3149" s="383"/>
      <c r="B3149" s="412"/>
      <c r="C3149" s="386"/>
      <c r="D3149" s="434"/>
      <c r="E3149" s="435"/>
      <c r="F3149" s="433"/>
    </row>
    <row r="3150" spans="1:6" ht="14.4" customHeight="1" x14ac:dyDescent="0.3">
      <c r="A3150" s="383"/>
      <c r="B3150" s="412"/>
      <c r="C3150" s="386"/>
      <c r="D3150" s="434"/>
      <c r="E3150" s="435"/>
      <c r="F3150" s="433"/>
    </row>
    <row r="3151" spans="1:6" ht="14.4" customHeight="1" x14ac:dyDescent="0.3">
      <c r="A3151" s="383"/>
      <c r="B3151" s="412"/>
      <c r="C3151" s="386"/>
      <c r="D3151" s="434"/>
      <c r="E3151" s="435"/>
      <c r="F3151" s="433"/>
    </row>
    <row r="3152" spans="1:6" ht="14.4" customHeight="1" x14ac:dyDescent="0.3">
      <c r="A3152" s="383"/>
      <c r="B3152" s="412"/>
      <c r="C3152" s="386"/>
      <c r="D3152" s="434"/>
      <c r="E3152" s="435"/>
      <c r="F3152" s="433"/>
    </row>
    <row r="3153" spans="1:6" ht="14.4" customHeight="1" x14ac:dyDescent="0.3">
      <c r="A3153" s="383"/>
      <c r="B3153" s="412"/>
      <c r="C3153" s="386"/>
      <c r="D3153" s="434"/>
      <c r="E3153" s="435"/>
      <c r="F3153" s="433"/>
    </row>
    <row r="3154" spans="1:6" ht="14.4" customHeight="1" x14ac:dyDescent="0.3">
      <c r="A3154" s="383"/>
      <c r="B3154" s="412"/>
      <c r="C3154" s="386"/>
      <c r="D3154" s="434"/>
      <c r="E3154" s="435"/>
      <c r="F3154" s="433"/>
    </row>
    <row r="3155" spans="1:6" ht="14.4" customHeight="1" x14ac:dyDescent="0.3">
      <c r="A3155" s="383"/>
      <c r="B3155" s="412"/>
      <c r="C3155" s="386"/>
      <c r="D3155" s="434"/>
      <c r="E3155" s="435"/>
      <c r="F3155" s="433"/>
    </row>
    <row r="3156" spans="1:6" ht="14.4" customHeight="1" x14ac:dyDescent="0.3">
      <c r="A3156" s="383"/>
      <c r="B3156" s="412"/>
      <c r="C3156" s="386"/>
      <c r="D3156" s="434"/>
      <c r="E3156" s="435"/>
      <c r="F3156" s="433"/>
    </row>
    <row r="3157" spans="1:6" ht="14.4" customHeight="1" x14ac:dyDescent="0.3">
      <c r="A3157" s="383"/>
      <c r="B3157" s="412"/>
      <c r="C3157" s="386"/>
      <c r="D3157" s="434"/>
      <c r="E3157" s="435"/>
      <c r="F3157" s="433"/>
    </row>
    <row r="3158" spans="1:6" ht="14.4" customHeight="1" x14ac:dyDescent="0.3">
      <c r="A3158" s="383"/>
      <c r="B3158" s="412"/>
      <c r="C3158" s="386"/>
      <c r="D3158" s="434"/>
      <c r="E3158" s="435"/>
      <c r="F3158" s="433"/>
    </row>
    <row r="3159" spans="1:6" ht="14.4" customHeight="1" x14ac:dyDescent="0.3">
      <c r="A3159" s="383"/>
      <c r="B3159" s="412"/>
      <c r="C3159" s="386"/>
      <c r="D3159" s="434"/>
      <c r="E3159" s="435"/>
      <c r="F3159" s="433"/>
    </row>
    <row r="3160" spans="1:6" ht="14.4" customHeight="1" x14ac:dyDescent="0.3">
      <c r="A3160" s="383"/>
      <c r="B3160" s="412"/>
      <c r="C3160" s="386"/>
      <c r="D3160" s="434"/>
      <c r="E3160" s="435"/>
      <c r="F3160" s="433"/>
    </row>
    <row r="3161" spans="1:6" ht="14.4" customHeight="1" x14ac:dyDescent="0.3">
      <c r="A3161" s="383"/>
      <c r="B3161" s="412"/>
      <c r="C3161" s="386"/>
      <c r="D3161" s="434"/>
      <c r="E3161" s="435"/>
      <c r="F3161" s="433"/>
    </row>
    <row r="3162" spans="1:6" ht="14.4" customHeight="1" x14ac:dyDescent="0.3">
      <c r="A3162" s="383"/>
      <c r="B3162" s="412"/>
      <c r="C3162" s="386"/>
      <c r="D3162" s="434"/>
      <c r="E3162" s="435"/>
      <c r="F3162" s="433"/>
    </row>
    <row r="3163" spans="1:6" ht="14.4" customHeight="1" x14ac:dyDescent="0.3">
      <c r="A3163" s="383"/>
      <c r="B3163" s="412"/>
      <c r="C3163" s="386"/>
      <c r="D3163" s="434"/>
      <c r="E3163" s="435"/>
      <c r="F3163" s="433"/>
    </row>
    <row r="3164" spans="1:6" ht="14.4" customHeight="1" x14ac:dyDescent="0.3">
      <c r="A3164" s="383"/>
      <c r="B3164" s="412"/>
      <c r="C3164" s="386"/>
      <c r="D3164" s="434"/>
      <c r="E3164" s="435"/>
      <c r="F3164" s="433"/>
    </row>
    <row r="3165" spans="1:6" ht="14.4" customHeight="1" x14ac:dyDescent="0.3">
      <c r="A3165" s="383"/>
      <c r="B3165" s="412"/>
      <c r="C3165" s="386"/>
      <c r="D3165" s="434"/>
      <c r="E3165" s="435"/>
      <c r="F3165" s="433"/>
    </row>
    <row r="3166" spans="1:6" ht="14.4" customHeight="1" x14ac:dyDescent="0.3">
      <c r="A3166" s="383"/>
      <c r="B3166" s="412"/>
      <c r="C3166" s="386"/>
      <c r="D3166" s="434"/>
      <c r="E3166" s="435"/>
      <c r="F3166" s="433"/>
    </row>
    <row r="3167" spans="1:6" ht="14.4" customHeight="1" x14ac:dyDescent="0.3">
      <c r="A3167" s="383"/>
      <c r="B3167" s="412"/>
      <c r="C3167" s="386"/>
      <c r="D3167" s="434"/>
      <c r="E3167" s="435"/>
      <c r="F3167" s="433"/>
    </row>
    <row r="3168" spans="1:6" ht="14.4" customHeight="1" x14ac:dyDescent="0.3">
      <c r="A3168" s="383"/>
      <c r="B3168" s="412"/>
      <c r="C3168" s="386"/>
      <c r="D3168" s="434"/>
      <c r="E3168" s="435"/>
      <c r="F3168" s="433"/>
    </row>
    <row r="3169" spans="1:6" ht="14.4" customHeight="1" x14ac:dyDescent="0.3">
      <c r="A3169" s="383"/>
      <c r="B3169" s="412"/>
      <c r="C3169" s="386"/>
      <c r="D3169" s="434"/>
      <c r="E3169" s="435"/>
      <c r="F3169" s="433"/>
    </row>
    <row r="3170" spans="1:6" ht="14.4" customHeight="1" x14ac:dyDescent="0.3">
      <c r="A3170" s="383"/>
      <c r="B3170" s="412"/>
      <c r="C3170" s="386"/>
      <c r="D3170" s="434"/>
      <c r="E3170" s="435"/>
      <c r="F3170" s="433"/>
    </row>
    <row r="3171" spans="1:6" ht="14.4" customHeight="1" x14ac:dyDescent="0.3">
      <c r="A3171" s="383"/>
      <c r="B3171" s="412"/>
      <c r="C3171" s="386"/>
      <c r="D3171" s="434"/>
      <c r="E3171" s="435"/>
      <c r="F3171" s="433"/>
    </row>
    <row r="3172" spans="1:6" ht="14.4" customHeight="1" x14ac:dyDescent="0.3">
      <c r="A3172" s="383"/>
      <c r="B3172" s="412"/>
      <c r="C3172" s="386"/>
      <c r="D3172" s="434"/>
      <c r="E3172" s="435"/>
      <c r="F3172" s="433"/>
    </row>
    <row r="3173" spans="1:6" ht="14.4" customHeight="1" x14ac:dyDescent="0.3">
      <c r="A3173" s="383"/>
      <c r="B3173" s="412"/>
      <c r="C3173" s="386"/>
      <c r="D3173" s="434"/>
      <c r="E3173" s="435"/>
      <c r="F3173" s="433"/>
    </row>
    <row r="3174" spans="1:6" ht="14.4" customHeight="1" x14ac:dyDescent="0.3">
      <c r="A3174" s="383"/>
      <c r="B3174" s="412"/>
      <c r="C3174" s="386"/>
      <c r="D3174" s="434"/>
      <c r="E3174" s="435"/>
      <c r="F3174" s="433"/>
    </row>
    <row r="3175" spans="1:6" ht="14.4" customHeight="1" x14ac:dyDescent="0.3">
      <c r="A3175" s="383"/>
      <c r="B3175" s="412"/>
      <c r="C3175" s="386"/>
      <c r="D3175" s="434"/>
      <c r="E3175" s="435"/>
      <c r="F3175" s="433"/>
    </row>
    <row r="3176" spans="1:6" ht="14.4" customHeight="1" x14ac:dyDescent="0.3">
      <c r="A3176" s="383"/>
      <c r="B3176" s="412"/>
      <c r="C3176" s="386"/>
      <c r="D3176" s="434"/>
      <c r="E3176" s="435"/>
      <c r="F3176" s="433"/>
    </row>
    <row r="3177" spans="1:6" ht="14.4" customHeight="1" x14ac:dyDescent="0.3">
      <c r="A3177" s="383"/>
      <c r="B3177" s="412"/>
      <c r="C3177" s="386"/>
      <c r="D3177" s="434"/>
      <c r="E3177" s="435"/>
      <c r="F3177" s="433"/>
    </row>
    <row r="3178" spans="1:6" ht="14.4" customHeight="1" x14ac:dyDescent="0.3">
      <c r="A3178" s="383"/>
      <c r="B3178" s="412"/>
      <c r="C3178" s="386"/>
      <c r="D3178" s="434"/>
      <c r="E3178" s="435"/>
      <c r="F3178" s="433"/>
    </row>
    <row r="3179" spans="1:6" ht="14.4" customHeight="1" x14ac:dyDescent="0.3">
      <c r="A3179" s="383"/>
      <c r="B3179" s="412"/>
      <c r="C3179" s="386"/>
      <c r="D3179" s="434"/>
      <c r="E3179" s="435"/>
      <c r="F3179" s="433"/>
    </row>
    <row r="3180" spans="1:6" ht="14.4" customHeight="1" x14ac:dyDescent="0.3">
      <c r="A3180" s="383"/>
      <c r="B3180" s="412"/>
      <c r="C3180" s="386"/>
      <c r="D3180" s="434"/>
      <c r="E3180" s="435"/>
      <c r="F3180" s="433"/>
    </row>
    <row r="3181" spans="1:6" ht="14.4" customHeight="1" thickBot="1" x14ac:dyDescent="0.35">
      <c r="A3181" s="383"/>
      <c r="B3181" s="412"/>
      <c r="C3181" s="386"/>
      <c r="D3181" s="434"/>
      <c r="E3181" s="435"/>
      <c r="F3181" s="433"/>
    </row>
    <row r="3182" spans="1:6" ht="25.05" customHeight="1" thickBot="1" x14ac:dyDescent="0.35">
      <c r="A3182" s="448" t="s">
        <v>4086</v>
      </c>
      <c r="B3182" s="511" t="s">
        <v>4116</v>
      </c>
      <c r="C3182" s="489"/>
      <c r="D3182" s="489"/>
      <c r="E3182" s="494"/>
      <c r="F3182" s="495">
        <f>SUM(F3078:F3097)</f>
        <v>200000</v>
      </c>
    </row>
    <row r="3183" spans="1:6" ht="15" customHeight="1" x14ac:dyDescent="0.3">
      <c r="A3183" s="756" t="str">
        <f>A768</f>
        <v>CONTRACT SANRAL: NRA 2024/1323</v>
      </c>
      <c r="B3183" s="757"/>
      <c r="C3183" s="462"/>
      <c r="D3183" s="462"/>
      <c r="E3183" s="467"/>
      <c r="F3183" s="473"/>
    </row>
    <row r="3184" spans="1:6" ht="15" customHeight="1" thickBot="1" x14ac:dyDescent="0.35">
      <c r="A3184" s="754" t="str">
        <f>A769</f>
        <v>PANEL FOR ROUTINE ROAD MAINTENANCE WORKS ACROSS SOUTH AFRICA (WESTERN CAPE PROVINCE)</v>
      </c>
      <c r="B3184" s="755"/>
      <c r="C3184" s="463"/>
      <c r="D3184" s="463"/>
      <c r="E3184" s="468"/>
      <c r="F3184" s="474"/>
    </row>
    <row r="3185" spans="1:6" ht="25.05" customHeight="1" thickBot="1" x14ac:dyDescent="0.35">
      <c r="A3185" s="565" t="s">
        <v>4111</v>
      </c>
      <c r="B3185" s="451" t="s">
        <v>4035</v>
      </c>
      <c r="C3185" s="451" t="s">
        <v>4112</v>
      </c>
      <c r="D3185" s="451" t="s">
        <v>4113</v>
      </c>
      <c r="E3185" s="451" t="s">
        <v>4114</v>
      </c>
      <c r="F3185" s="487" t="s">
        <v>4036</v>
      </c>
    </row>
    <row r="3186" spans="1:6" ht="25.05" customHeight="1" x14ac:dyDescent="0.3">
      <c r="A3186" s="758" t="s">
        <v>4134</v>
      </c>
      <c r="B3186" s="759"/>
      <c r="C3186" s="759"/>
      <c r="D3186" s="759"/>
      <c r="E3186" s="759"/>
      <c r="F3186" s="760"/>
    </row>
    <row r="3187" spans="1:6" ht="14.4" customHeight="1" x14ac:dyDescent="0.3">
      <c r="A3187" s="374" t="s">
        <v>1713</v>
      </c>
      <c r="B3187" s="345" t="s">
        <v>1714</v>
      </c>
      <c r="C3187" s="375"/>
      <c r="D3187" s="376"/>
      <c r="E3187" s="377"/>
      <c r="F3187" s="378"/>
    </row>
    <row r="3188" spans="1:6" ht="14.4" customHeight="1" x14ac:dyDescent="0.3">
      <c r="A3188" s="372" t="s">
        <v>1715</v>
      </c>
      <c r="B3188" s="201" t="s">
        <v>1716</v>
      </c>
      <c r="C3188" s="379" t="s">
        <v>363</v>
      </c>
      <c r="D3188" s="420">
        <v>1000</v>
      </c>
      <c r="E3188" s="856"/>
      <c r="F3188" s="419" t="str">
        <f>IF((D3188*E3188)&gt;0,(D3188*E3188),"")</f>
        <v/>
      </c>
    </row>
    <row r="3189" spans="1:6" ht="14.4" customHeight="1" x14ac:dyDescent="0.3">
      <c r="A3189" s="372" t="s">
        <v>1719</v>
      </c>
      <c r="B3189" s="235" t="s">
        <v>1720</v>
      </c>
      <c r="C3189" s="379"/>
      <c r="D3189" s="420"/>
      <c r="E3189" s="418"/>
      <c r="F3189" s="419" t="str">
        <f t="shared" ref="F3189:F3210" si="34">IF((D3189*E3189)&gt;0,(D3189*E3189),"")</f>
        <v/>
      </c>
    </row>
    <row r="3190" spans="1:6" ht="14.4" customHeight="1" x14ac:dyDescent="0.3">
      <c r="A3190" s="372" t="s">
        <v>1721</v>
      </c>
      <c r="B3190" s="201" t="s">
        <v>1716</v>
      </c>
      <c r="C3190" s="379" t="s">
        <v>363</v>
      </c>
      <c r="D3190" s="420">
        <v>500</v>
      </c>
      <c r="E3190" s="856"/>
      <c r="F3190" s="419" t="str">
        <f t="shared" si="34"/>
        <v/>
      </c>
    </row>
    <row r="3191" spans="1:6" ht="14.4" customHeight="1" x14ac:dyDescent="0.3">
      <c r="A3191" s="372" t="s">
        <v>1723</v>
      </c>
      <c r="B3191" s="235" t="s">
        <v>1724</v>
      </c>
      <c r="C3191" s="379"/>
      <c r="D3191" s="420"/>
      <c r="E3191" s="418"/>
      <c r="F3191" s="419" t="str">
        <f t="shared" si="34"/>
        <v/>
      </c>
    </row>
    <row r="3192" spans="1:6" ht="14.4" customHeight="1" x14ac:dyDescent="0.3">
      <c r="A3192" s="372" t="s">
        <v>1725</v>
      </c>
      <c r="B3192" s="201" t="s">
        <v>1726</v>
      </c>
      <c r="C3192" s="379"/>
      <c r="D3192" s="420"/>
      <c r="E3192" s="418"/>
      <c r="F3192" s="419" t="str">
        <f t="shared" si="34"/>
        <v/>
      </c>
    </row>
    <row r="3193" spans="1:6" ht="14.4" customHeight="1" x14ac:dyDescent="0.3">
      <c r="A3193" s="372" t="s">
        <v>1727</v>
      </c>
      <c r="B3193" s="201" t="s">
        <v>1728</v>
      </c>
      <c r="C3193" s="379" t="s">
        <v>9</v>
      </c>
      <c r="D3193" s="420">
        <v>500</v>
      </c>
      <c r="E3193" s="856"/>
      <c r="F3193" s="419" t="str">
        <f t="shared" si="34"/>
        <v/>
      </c>
    </row>
    <row r="3194" spans="1:6" ht="14.4" customHeight="1" x14ac:dyDescent="0.3">
      <c r="A3194" s="372" t="s">
        <v>1734</v>
      </c>
      <c r="B3194" s="201" t="s">
        <v>1735</v>
      </c>
      <c r="C3194" s="379"/>
      <c r="D3194" s="420"/>
      <c r="E3194" s="418"/>
      <c r="F3194" s="419" t="str">
        <f t="shared" si="34"/>
        <v/>
      </c>
    </row>
    <row r="3195" spans="1:6" ht="14.4" customHeight="1" x14ac:dyDescent="0.3">
      <c r="A3195" s="372" t="s">
        <v>1736</v>
      </c>
      <c r="B3195" s="201" t="s">
        <v>1728</v>
      </c>
      <c r="C3195" s="379" t="s">
        <v>9</v>
      </c>
      <c r="D3195" s="420">
        <v>500</v>
      </c>
      <c r="E3195" s="856"/>
      <c r="F3195" s="419" t="str">
        <f t="shared" si="34"/>
        <v/>
      </c>
    </row>
    <row r="3196" spans="1:6" ht="14.4" customHeight="1" x14ac:dyDescent="0.3">
      <c r="A3196" s="372" t="s">
        <v>1738</v>
      </c>
      <c r="B3196" s="201" t="s">
        <v>1739</v>
      </c>
      <c r="C3196" s="379"/>
      <c r="D3196" s="420"/>
      <c r="E3196" s="418"/>
      <c r="F3196" s="419" t="str">
        <f t="shared" si="34"/>
        <v/>
      </c>
    </row>
    <row r="3197" spans="1:6" ht="14.4" customHeight="1" x14ac:dyDescent="0.3">
      <c r="A3197" s="372" t="s">
        <v>1740</v>
      </c>
      <c r="B3197" s="201" t="s">
        <v>1728</v>
      </c>
      <c r="C3197" s="379" t="s">
        <v>9</v>
      </c>
      <c r="D3197" s="420">
        <v>500</v>
      </c>
      <c r="E3197" s="856"/>
      <c r="F3197" s="419" t="str">
        <f t="shared" si="34"/>
        <v/>
      </c>
    </row>
    <row r="3198" spans="1:6" ht="14.4" customHeight="1" x14ac:dyDescent="0.3">
      <c r="A3198" s="372" t="s">
        <v>1742</v>
      </c>
      <c r="B3198" s="201" t="s">
        <v>1743</v>
      </c>
      <c r="C3198" s="379"/>
      <c r="D3198" s="420"/>
      <c r="E3198" s="418"/>
      <c r="F3198" s="419" t="str">
        <f t="shared" si="34"/>
        <v/>
      </c>
    </row>
    <row r="3199" spans="1:6" ht="14.4" customHeight="1" x14ac:dyDescent="0.3">
      <c r="A3199" s="372" t="s">
        <v>1744</v>
      </c>
      <c r="B3199" s="201" t="s">
        <v>1728</v>
      </c>
      <c r="C3199" s="379" t="s">
        <v>9</v>
      </c>
      <c r="D3199" s="420">
        <v>500</v>
      </c>
      <c r="E3199" s="856"/>
      <c r="F3199" s="419" t="str">
        <f t="shared" si="34"/>
        <v/>
      </c>
    </row>
    <row r="3200" spans="1:6" ht="14.4" customHeight="1" x14ac:dyDescent="0.3">
      <c r="A3200" s="372" t="s">
        <v>1746</v>
      </c>
      <c r="B3200" s="235" t="s">
        <v>1747</v>
      </c>
      <c r="C3200" s="379"/>
      <c r="D3200" s="420"/>
      <c r="E3200" s="418"/>
      <c r="F3200" s="419" t="str">
        <f t="shared" si="34"/>
        <v/>
      </c>
    </row>
    <row r="3201" spans="1:6" ht="14.4" customHeight="1" x14ac:dyDescent="0.3">
      <c r="A3201" s="372" t="s">
        <v>1748</v>
      </c>
      <c r="B3201" s="201" t="s">
        <v>1749</v>
      </c>
      <c r="C3201" s="379"/>
      <c r="D3201" s="420"/>
      <c r="E3201" s="418"/>
      <c r="F3201" s="419" t="str">
        <f t="shared" si="34"/>
        <v/>
      </c>
    </row>
    <row r="3202" spans="1:6" ht="14.4" customHeight="1" x14ac:dyDescent="0.3">
      <c r="A3202" s="372" t="s">
        <v>3948</v>
      </c>
      <c r="B3202" s="201" t="s">
        <v>1716</v>
      </c>
      <c r="C3202" s="379" t="s">
        <v>9</v>
      </c>
      <c r="D3202" s="420">
        <v>50</v>
      </c>
      <c r="E3202" s="856"/>
      <c r="F3202" s="419" t="str">
        <f t="shared" si="34"/>
        <v/>
      </c>
    </row>
    <row r="3203" spans="1:6" ht="14.4" customHeight="1" x14ac:dyDescent="0.3">
      <c r="A3203" s="372" t="s">
        <v>1750</v>
      </c>
      <c r="B3203" s="201" t="s">
        <v>1751</v>
      </c>
      <c r="C3203" s="379"/>
      <c r="D3203" s="420"/>
      <c r="E3203" s="418"/>
      <c r="F3203" s="419" t="str">
        <f t="shared" si="34"/>
        <v/>
      </c>
    </row>
    <row r="3204" spans="1:6" ht="14.4" customHeight="1" x14ac:dyDescent="0.3">
      <c r="A3204" s="372" t="s">
        <v>1752</v>
      </c>
      <c r="B3204" s="201" t="s">
        <v>1716</v>
      </c>
      <c r="C3204" s="379" t="s">
        <v>9</v>
      </c>
      <c r="D3204" s="420">
        <v>50</v>
      </c>
      <c r="E3204" s="856"/>
      <c r="F3204" s="419" t="str">
        <f t="shared" si="34"/>
        <v/>
      </c>
    </row>
    <row r="3205" spans="1:6" ht="14.4" customHeight="1" x14ac:dyDescent="0.3">
      <c r="A3205" s="372" t="s">
        <v>1754</v>
      </c>
      <c r="B3205" s="201" t="s">
        <v>1755</v>
      </c>
      <c r="C3205" s="379"/>
      <c r="D3205" s="420"/>
      <c r="E3205" s="418"/>
      <c r="F3205" s="419" t="str">
        <f t="shared" si="34"/>
        <v/>
      </c>
    </row>
    <row r="3206" spans="1:6" ht="14.4" customHeight="1" x14ac:dyDescent="0.3">
      <c r="A3206" s="372" t="s">
        <v>1756</v>
      </c>
      <c r="B3206" s="201" t="s">
        <v>1716</v>
      </c>
      <c r="C3206" s="379" t="s">
        <v>9</v>
      </c>
      <c r="D3206" s="420">
        <v>50</v>
      </c>
      <c r="E3206" s="856"/>
      <c r="F3206" s="419" t="str">
        <f t="shared" si="34"/>
        <v/>
      </c>
    </row>
    <row r="3207" spans="1:6" ht="14.4" customHeight="1" x14ac:dyDescent="0.3">
      <c r="A3207" s="372" t="s">
        <v>1758</v>
      </c>
      <c r="B3207" s="201" t="s">
        <v>1759</v>
      </c>
      <c r="C3207" s="379"/>
      <c r="D3207" s="420"/>
      <c r="E3207" s="418"/>
      <c r="F3207" s="419" t="str">
        <f t="shared" si="34"/>
        <v/>
      </c>
    </row>
    <row r="3208" spans="1:6" ht="14.4" customHeight="1" x14ac:dyDescent="0.3">
      <c r="A3208" s="372" t="s">
        <v>3880</v>
      </c>
      <c r="B3208" s="201" t="s">
        <v>1716</v>
      </c>
      <c r="C3208" s="379" t="s">
        <v>9</v>
      </c>
      <c r="D3208" s="420">
        <v>50</v>
      </c>
      <c r="E3208" s="856"/>
      <c r="F3208" s="419" t="str">
        <f t="shared" si="34"/>
        <v/>
      </c>
    </row>
    <row r="3209" spans="1:6" ht="14.4" customHeight="1" x14ac:dyDescent="0.3">
      <c r="A3209" s="372" t="s">
        <v>3691</v>
      </c>
      <c r="B3209" s="201" t="s">
        <v>3690</v>
      </c>
      <c r="C3209" s="379" t="s">
        <v>9</v>
      </c>
      <c r="D3209" s="420">
        <v>20</v>
      </c>
      <c r="E3209" s="856"/>
      <c r="F3209" s="419" t="str">
        <f t="shared" si="34"/>
        <v/>
      </c>
    </row>
    <row r="3210" spans="1:6" ht="14.4" customHeight="1" x14ac:dyDescent="0.3">
      <c r="A3210" s="372" t="s">
        <v>1760</v>
      </c>
      <c r="B3210" s="235" t="s">
        <v>1761</v>
      </c>
      <c r="C3210" s="379" t="s">
        <v>9</v>
      </c>
      <c r="D3210" s="420">
        <v>500</v>
      </c>
      <c r="E3210" s="856"/>
      <c r="F3210" s="419" t="str">
        <f t="shared" si="34"/>
        <v/>
      </c>
    </row>
    <row r="3211" spans="1:6" ht="14.4" customHeight="1" x14ac:dyDescent="0.3">
      <c r="A3211" s="413" t="s">
        <v>1796</v>
      </c>
      <c r="B3211" s="252" t="s">
        <v>1896</v>
      </c>
      <c r="C3211" s="405" t="s">
        <v>9</v>
      </c>
      <c r="D3211" s="420">
        <v>50</v>
      </c>
      <c r="E3211" s="856"/>
      <c r="F3211" s="419" t="str">
        <f t="shared" ref="F3211:F3217" si="35">IF((D3211*E3211)&gt;0,(D3211*E3211),"")</f>
        <v/>
      </c>
    </row>
    <row r="3212" spans="1:6" ht="14.4" customHeight="1" x14ac:dyDescent="0.3">
      <c r="A3212" s="372" t="s">
        <v>1828</v>
      </c>
      <c r="B3212" s="235" t="s">
        <v>1829</v>
      </c>
      <c r="C3212" s="379" t="s">
        <v>221</v>
      </c>
      <c r="D3212" s="420">
        <v>10</v>
      </c>
      <c r="E3212" s="856"/>
      <c r="F3212" s="419" t="str">
        <f t="shared" si="35"/>
        <v/>
      </c>
    </row>
    <row r="3213" spans="1:6" ht="14.4" customHeight="1" x14ac:dyDescent="0.3">
      <c r="A3213" s="372" t="s">
        <v>1830</v>
      </c>
      <c r="B3213" s="235" t="s">
        <v>1831</v>
      </c>
      <c r="C3213" s="379"/>
      <c r="D3213" s="420"/>
      <c r="E3213" s="418"/>
      <c r="F3213" s="419" t="str">
        <f t="shared" si="35"/>
        <v/>
      </c>
    </row>
    <row r="3214" spans="1:6" ht="14.4" customHeight="1" x14ac:dyDescent="0.3">
      <c r="A3214" s="372" t="s">
        <v>1832</v>
      </c>
      <c r="B3214" s="201" t="s">
        <v>1716</v>
      </c>
      <c r="C3214" s="379" t="s">
        <v>363</v>
      </c>
      <c r="D3214" s="420">
        <v>500</v>
      </c>
      <c r="E3214" s="856"/>
      <c r="F3214" s="419" t="str">
        <f t="shared" si="35"/>
        <v/>
      </c>
    </row>
    <row r="3215" spans="1:6" ht="14.4" customHeight="1" x14ac:dyDescent="0.3">
      <c r="A3215" s="372" t="s">
        <v>1836</v>
      </c>
      <c r="B3215" s="235" t="s">
        <v>1837</v>
      </c>
      <c r="C3215" s="379"/>
      <c r="D3215" s="420"/>
      <c r="E3215" s="418"/>
      <c r="F3215" s="419" t="str">
        <f t="shared" si="35"/>
        <v/>
      </c>
    </row>
    <row r="3216" spans="1:6" ht="14.4" customHeight="1" x14ac:dyDescent="0.3">
      <c r="A3216" s="372" t="s">
        <v>1838</v>
      </c>
      <c r="B3216" s="201" t="s">
        <v>1837</v>
      </c>
      <c r="C3216" s="379" t="s">
        <v>16</v>
      </c>
      <c r="D3216" s="420">
        <v>1</v>
      </c>
      <c r="E3216" s="418">
        <v>150000</v>
      </c>
      <c r="F3216" s="419">
        <f t="shared" si="35"/>
        <v>150000</v>
      </c>
    </row>
    <row r="3217" spans="1:6" ht="14.4" customHeight="1" x14ac:dyDescent="0.3">
      <c r="A3217" s="372" t="s">
        <v>1840</v>
      </c>
      <c r="B3217" s="201" t="s">
        <v>4005</v>
      </c>
      <c r="C3217" s="379" t="s">
        <v>21</v>
      </c>
      <c r="D3217" s="421">
        <f>F3216</f>
        <v>150000</v>
      </c>
      <c r="E3217" s="855"/>
      <c r="F3217" s="419" t="str">
        <f t="shared" si="35"/>
        <v/>
      </c>
    </row>
    <row r="3218" spans="1:6" ht="14.4" customHeight="1" x14ac:dyDescent="0.3">
      <c r="A3218" s="383"/>
      <c r="B3218" s="202"/>
      <c r="C3218" s="386"/>
      <c r="D3218" s="431"/>
      <c r="E3218" s="432"/>
      <c r="F3218" s="433"/>
    </row>
    <row r="3219" spans="1:6" ht="14.4" customHeight="1" x14ac:dyDescent="0.3">
      <c r="A3219" s="383"/>
      <c r="B3219" s="202"/>
      <c r="C3219" s="386"/>
      <c r="D3219" s="431"/>
      <c r="E3219" s="432"/>
      <c r="F3219" s="433"/>
    </row>
    <row r="3220" spans="1:6" ht="14.4" customHeight="1" x14ac:dyDescent="0.3">
      <c r="A3220" s="383"/>
      <c r="B3220" s="202"/>
      <c r="C3220" s="386"/>
      <c r="D3220" s="431"/>
      <c r="E3220" s="432"/>
      <c r="F3220" s="433"/>
    </row>
    <row r="3221" spans="1:6" ht="14.4" customHeight="1" x14ac:dyDescent="0.3">
      <c r="A3221" s="383"/>
      <c r="B3221" s="202"/>
      <c r="C3221" s="386"/>
      <c r="D3221" s="431"/>
      <c r="E3221" s="432"/>
      <c r="F3221" s="433"/>
    </row>
    <row r="3222" spans="1:6" ht="14.4" customHeight="1" x14ac:dyDescent="0.3">
      <c r="A3222" s="383"/>
      <c r="B3222" s="202"/>
      <c r="C3222" s="386"/>
      <c r="D3222" s="431"/>
      <c r="E3222" s="432"/>
      <c r="F3222" s="433"/>
    </row>
    <row r="3223" spans="1:6" ht="14.4" customHeight="1" x14ac:dyDescent="0.3">
      <c r="A3223" s="383"/>
      <c r="B3223" s="202"/>
      <c r="C3223" s="386"/>
      <c r="D3223" s="431"/>
      <c r="E3223" s="432"/>
      <c r="F3223" s="433"/>
    </row>
    <row r="3224" spans="1:6" ht="14.4" customHeight="1" x14ac:dyDescent="0.3">
      <c r="A3224" s="383"/>
      <c r="B3224" s="202"/>
      <c r="C3224" s="386"/>
      <c r="D3224" s="431"/>
      <c r="E3224" s="432"/>
      <c r="F3224" s="433"/>
    </row>
    <row r="3225" spans="1:6" ht="14.4" customHeight="1" x14ac:dyDescent="0.3">
      <c r="A3225" s="383"/>
      <c r="B3225" s="202"/>
      <c r="C3225" s="386"/>
      <c r="D3225" s="431"/>
      <c r="E3225" s="432"/>
      <c r="F3225" s="433"/>
    </row>
    <row r="3226" spans="1:6" ht="14.4" customHeight="1" x14ac:dyDescent="0.3">
      <c r="A3226" s="383"/>
      <c r="B3226" s="202"/>
      <c r="C3226" s="386"/>
      <c r="D3226" s="431"/>
      <c r="E3226" s="432"/>
      <c r="F3226" s="433"/>
    </row>
    <row r="3227" spans="1:6" ht="14.4" customHeight="1" x14ac:dyDescent="0.3">
      <c r="A3227" s="383"/>
      <c r="B3227" s="202"/>
      <c r="C3227" s="386"/>
      <c r="D3227" s="431"/>
      <c r="E3227" s="432"/>
      <c r="F3227" s="433"/>
    </row>
    <row r="3228" spans="1:6" ht="14.4" customHeight="1" x14ac:dyDescent="0.3">
      <c r="A3228" s="383"/>
      <c r="B3228" s="202"/>
      <c r="C3228" s="386"/>
      <c r="D3228" s="431"/>
      <c r="E3228" s="432"/>
      <c r="F3228" s="433"/>
    </row>
    <row r="3229" spans="1:6" ht="14.4" customHeight="1" x14ac:dyDescent="0.3">
      <c r="A3229" s="383"/>
      <c r="B3229" s="202"/>
      <c r="C3229" s="386"/>
      <c r="D3229" s="431"/>
      <c r="E3229" s="432"/>
      <c r="F3229" s="433"/>
    </row>
    <row r="3230" spans="1:6" ht="14.4" customHeight="1" x14ac:dyDescent="0.3">
      <c r="A3230" s="383"/>
      <c r="B3230" s="202"/>
      <c r="C3230" s="386"/>
      <c r="D3230" s="431"/>
      <c r="E3230" s="432"/>
      <c r="F3230" s="433"/>
    </row>
    <row r="3231" spans="1:6" ht="14.4" customHeight="1" x14ac:dyDescent="0.3">
      <c r="A3231" s="383"/>
      <c r="B3231" s="202"/>
      <c r="C3231" s="386"/>
      <c r="D3231" s="431"/>
      <c r="E3231" s="432"/>
      <c r="F3231" s="433"/>
    </row>
    <row r="3232" spans="1:6" ht="14.4" customHeight="1" x14ac:dyDescent="0.3">
      <c r="A3232" s="383"/>
      <c r="B3232" s="202"/>
      <c r="C3232" s="386"/>
      <c r="D3232" s="431"/>
      <c r="E3232" s="432"/>
      <c r="F3232" s="433"/>
    </row>
    <row r="3233" spans="1:6" ht="14.4" customHeight="1" x14ac:dyDescent="0.3">
      <c r="A3233" s="383"/>
      <c r="B3233" s="202"/>
      <c r="C3233" s="386"/>
      <c r="D3233" s="431"/>
      <c r="E3233" s="432"/>
      <c r="F3233" s="433"/>
    </row>
    <row r="3234" spans="1:6" ht="14.4" customHeight="1" x14ac:dyDescent="0.3">
      <c r="A3234" s="383"/>
      <c r="B3234" s="202"/>
      <c r="C3234" s="386"/>
      <c r="D3234" s="431"/>
      <c r="E3234" s="432"/>
      <c r="F3234" s="433"/>
    </row>
    <row r="3235" spans="1:6" ht="14.4" customHeight="1" x14ac:dyDescent="0.3">
      <c r="A3235" s="383"/>
      <c r="B3235" s="202"/>
      <c r="C3235" s="386"/>
      <c r="D3235" s="431"/>
      <c r="E3235" s="432"/>
      <c r="F3235" s="433"/>
    </row>
    <row r="3236" spans="1:6" ht="14.4" customHeight="1" x14ac:dyDescent="0.3">
      <c r="A3236" s="383"/>
      <c r="B3236" s="202"/>
      <c r="C3236" s="386"/>
      <c r="D3236" s="431"/>
      <c r="E3236" s="432"/>
      <c r="F3236" s="433"/>
    </row>
    <row r="3237" spans="1:6" ht="14.4" customHeight="1" x14ac:dyDescent="0.3">
      <c r="A3237" s="383"/>
      <c r="B3237" s="202"/>
      <c r="C3237" s="386"/>
      <c r="D3237" s="431"/>
      <c r="E3237" s="432"/>
      <c r="F3237" s="433"/>
    </row>
    <row r="3238" spans="1:6" ht="14.4" customHeight="1" x14ac:dyDescent="0.3">
      <c r="A3238" s="383"/>
      <c r="B3238" s="202"/>
      <c r="C3238" s="386"/>
      <c r="D3238" s="431"/>
      <c r="E3238" s="432"/>
      <c r="F3238" s="433"/>
    </row>
    <row r="3239" spans="1:6" ht="14.4" customHeight="1" x14ac:dyDescent="0.3">
      <c r="A3239" s="383"/>
      <c r="B3239" s="202"/>
      <c r="C3239" s="386"/>
      <c r="D3239" s="431"/>
      <c r="E3239" s="432"/>
      <c r="F3239" s="433"/>
    </row>
    <row r="3240" spans="1:6" ht="14.4" customHeight="1" x14ac:dyDescent="0.3">
      <c r="A3240" s="383"/>
      <c r="B3240" s="202"/>
      <c r="C3240" s="386"/>
      <c r="D3240" s="431"/>
      <c r="E3240" s="432"/>
      <c r="F3240" s="433"/>
    </row>
    <row r="3241" spans="1:6" ht="14.4" customHeight="1" x14ac:dyDescent="0.3">
      <c r="A3241" s="383"/>
      <c r="B3241" s="202"/>
      <c r="C3241" s="386"/>
      <c r="D3241" s="431"/>
      <c r="E3241" s="432"/>
      <c r="F3241" s="433"/>
    </row>
    <row r="3242" spans="1:6" ht="14.4" customHeight="1" x14ac:dyDescent="0.3">
      <c r="A3242" s="383"/>
      <c r="B3242" s="202"/>
      <c r="C3242" s="386"/>
      <c r="D3242" s="431"/>
      <c r="E3242" s="432"/>
      <c r="F3242" s="433"/>
    </row>
    <row r="3243" spans="1:6" ht="14.4" customHeight="1" x14ac:dyDescent="0.3">
      <c r="A3243" s="383"/>
      <c r="B3243" s="202"/>
      <c r="C3243" s="386"/>
      <c r="D3243" s="431"/>
      <c r="E3243" s="432"/>
      <c r="F3243" s="433"/>
    </row>
    <row r="3244" spans="1:6" ht="14.4" customHeight="1" x14ac:dyDescent="0.3">
      <c r="A3244" s="383"/>
      <c r="B3244" s="202"/>
      <c r="C3244" s="386"/>
      <c r="D3244" s="431"/>
      <c r="E3244" s="432"/>
      <c r="F3244" s="433"/>
    </row>
    <row r="3245" spans="1:6" ht="14.4" customHeight="1" x14ac:dyDescent="0.3">
      <c r="A3245" s="383"/>
      <c r="B3245" s="202"/>
      <c r="C3245" s="386"/>
      <c r="D3245" s="431"/>
      <c r="E3245" s="432"/>
      <c r="F3245" s="433"/>
    </row>
    <row r="3246" spans="1:6" ht="14.4" customHeight="1" x14ac:dyDescent="0.3">
      <c r="A3246" s="383"/>
      <c r="B3246" s="202"/>
      <c r="C3246" s="386"/>
      <c r="D3246" s="431"/>
      <c r="E3246" s="432"/>
      <c r="F3246" s="433"/>
    </row>
    <row r="3247" spans="1:6" ht="14.4" customHeight="1" x14ac:dyDescent="0.3">
      <c r="A3247" s="383"/>
      <c r="B3247" s="202"/>
      <c r="C3247" s="386"/>
      <c r="D3247" s="431"/>
      <c r="E3247" s="432"/>
      <c r="F3247" s="433"/>
    </row>
    <row r="3248" spans="1:6" ht="14.4" customHeight="1" x14ac:dyDescent="0.3">
      <c r="A3248" s="383"/>
      <c r="B3248" s="202"/>
      <c r="C3248" s="386"/>
      <c r="D3248" s="431"/>
      <c r="E3248" s="432"/>
      <c r="F3248" s="433"/>
    </row>
    <row r="3249" spans="1:6" ht="14.4" customHeight="1" x14ac:dyDescent="0.3">
      <c r="A3249" s="383"/>
      <c r="B3249" s="202"/>
      <c r="C3249" s="386"/>
      <c r="D3249" s="431"/>
      <c r="E3249" s="432"/>
      <c r="F3249" s="433"/>
    </row>
    <row r="3250" spans="1:6" ht="14.4" customHeight="1" x14ac:dyDescent="0.3">
      <c r="A3250" s="383"/>
      <c r="B3250" s="202"/>
      <c r="C3250" s="386"/>
      <c r="D3250" s="431"/>
      <c r="E3250" s="432"/>
      <c r="F3250" s="433"/>
    </row>
    <row r="3251" spans="1:6" ht="14.4" customHeight="1" x14ac:dyDescent="0.3">
      <c r="A3251" s="383"/>
      <c r="B3251" s="202"/>
      <c r="C3251" s="386"/>
      <c r="D3251" s="431"/>
      <c r="E3251" s="432"/>
      <c r="F3251" s="433"/>
    </row>
    <row r="3252" spans="1:6" ht="14.4" customHeight="1" x14ac:dyDescent="0.3">
      <c r="A3252" s="383"/>
      <c r="B3252" s="202"/>
      <c r="C3252" s="386"/>
      <c r="D3252" s="431"/>
      <c r="E3252" s="432"/>
      <c r="F3252" s="433"/>
    </row>
    <row r="3253" spans="1:6" ht="14.4" customHeight="1" x14ac:dyDescent="0.3">
      <c r="A3253" s="383"/>
      <c r="B3253" s="202"/>
      <c r="C3253" s="386"/>
      <c r="D3253" s="431"/>
      <c r="E3253" s="432"/>
      <c r="F3253" s="433"/>
    </row>
    <row r="3254" spans="1:6" ht="14.4" customHeight="1" x14ac:dyDescent="0.3">
      <c r="A3254" s="383"/>
      <c r="B3254" s="202"/>
      <c r="C3254" s="386"/>
      <c r="D3254" s="431"/>
      <c r="E3254" s="432"/>
      <c r="F3254" s="433"/>
    </row>
    <row r="3255" spans="1:6" ht="14.4" customHeight="1" x14ac:dyDescent="0.3">
      <c r="A3255" s="383"/>
      <c r="B3255" s="202"/>
      <c r="C3255" s="386"/>
      <c r="D3255" s="431"/>
      <c r="E3255" s="432"/>
      <c r="F3255" s="433"/>
    </row>
    <row r="3256" spans="1:6" ht="14.4" customHeight="1" x14ac:dyDescent="0.3">
      <c r="A3256" s="383"/>
      <c r="B3256" s="202"/>
      <c r="C3256" s="386"/>
      <c r="D3256" s="431"/>
      <c r="E3256" s="432"/>
      <c r="F3256" s="433"/>
    </row>
    <row r="3257" spans="1:6" ht="14.4" customHeight="1" x14ac:dyDescent="0.3">
      <c r="A3257" s="383"/>
      <c r="B3257" s="202"/>
      <c r="C3257" s="386"/>
      <c r="D3257" s="431"/>
      <c r="E3257" s="432"/>
      <c r="F3257" s="433"/>
    </row>
    <row r="3258" spans="1:6" ht="14.4" customHeight="1" x14ac:dyDescent="0.3">
      <c r="A3258" s="383"/>
      <c r="B3258" s="202"/>
      <c r="C3258" s="386"/>
      <c r="D3258" s="431"/>
      <c r="E3258" s="432"/>
      <c r="F3258" s="433"/>
    </row>
    <row r="3259" spans="1:6" ht="14.4" customHeight="1" x14ac:dyDescent="0.3">
      <c r="A3259" s="383"/>
      <c r="B3259" s="202"/>
      <c r="C3259" s="386"/>
      <c r="D3259" s="431"/>
      <c r="E3259" s="432"/>
      <c r="F3259" s="433"/>
    </row>
    <row r="3260" spans="1:6" ht="14.4" customHeight="1" x14ac:dyDescent="0.3">
      <c r="A3260" s="383"/>
      <c r="B3260" s="202"/>
      <c r="C3260" s="386"/>
      <c r="D3260" s="431"/>
      <c r="E3260" s="432"/>
      <c r="F3260" s="433"/>
    </row>
    <row r="3261" spans="1:6" ht="14.4" customHeight="1" x14ac:dyDescent="0.3">
      <c r="A3261" s="383"/>
      <c r="B3261" s="202"/>
      <c r="C3261" s="386"/>
      <c r="D3261" s="431"/>
      <c r="E3261" s="432"/>
      <c r="F3261" s="433"/>
    </row>
    <row r="3262" spans="1:6" ht="14.4" customHeight="1" x14ac:dyDescent="0.3">
      <c r="A3262" s="383"/>
      <c r="B3262" s="202"/>
      <c r="C3262" s="386"/>
      <c r="D3262" s="431"/>
      <c r="E3262" s="432"/>
      <c r="F3262" s="433"/>
    </row>
    <row r="3263" spans="1:6" ht="14.4" customHeight="1" x14ac:dyDescent="0.3">
      <c r="A3263" s="383"/>
      <c r="B3263" s="202"/>
      <c r="C3263" s="386"/>
      <c r="D3263" s="431"/>
      <c r="E3263" s="432"/>
      <c r="F3263" s="433"/>
    </row>
    <row r="3264" spans="1:6" ht="14.4" customHeight="1" x14ac:dyDescent="0.3">
      <c r="A3264" s="383"/>
      <c r="B3264" s="202"/>
      <c r="C3264" s="386"/>
      <c r="D3264" s="431"/>
      <c r="E3264" s="432"/>
      <c r="F3264" s="433"/>
    </row>
    <row r="3265" spans="1:6" ht="14.4" customHeight="1" x14ac:dyDescent="0.3">
      <c r="A3265" s="383"/>
      <c r="B3265" s="202"/>
      <c r="C3265" s="386"/>
      <c r="D3265" s="431"/>
      <c r="E3265" s="432"/>
      <c r="F3265" s="433"/>
    </row>
    <row r="3266" spans="1:6" ht="14.4" customHeight="1" x14ac:dyDescent="0.3">
      <c r="A3266" s="383"/>
      <c r="B3266" s="202"/>
      <c r="C3266" s="386"/>
      <c r="D3266" s="431"/>
      <c r="E3266" s="432"/>
      <c r="F3266" s="433"/>
    </row>
    <row r="3267" spans="1:6" ht="14.4" customHeight="1" x14ac:dyDescent="0.3">
      <c r="A3267" s="383"/>
      <c r="B3267" s="202"/>
      <c r="C3267" s="386"/>
      <c r="D3267" s="431"/>
      <c r="E3267" s="432"/>
      <c r="F3267" s="433"/>
    </row>
    <row r="3268" spans="1:6" ht="14.4" customHeight="1" x14ac:dyDescent="0.3">
      <c r="A3268" s="383"/>
      <c r="B3268" s="202"/>
      <c r="C3268" s="386"/>
      <c r="D3268" s="431"/>
      <c r="E3268" s="432"/>
      <c r="F3268" s="433"/>
    </row>
    <row r="3269" spans="1:6" ht="14.4" customHeight="1" x14ac:dyDescent="0.3">
      <c r="A3269" s="383"/>
      <c r="B3269" s="202"/>
      <c r="C3269" s="386"/>
      <c r="D3269" s="431"/>
      <c r="E3269" s="432"/>
      <c r="F3269" s="433"/>
    </row>
    <row r="3270" spans="1:6" ht="14.4" customHeight="1" x14ac:dyDescent="0.3">
      <c r="A3270" s="383"/>
      <c r="B3270" s="202"/>
      <c r="C3270" s="386"/>
      <c r="D3270" s="431"/>
      <c r="E3270" s="432"/>
      <c r="F3270" s="433"/>
    </row>
    <row r="3271" spans="1:6" ht="14.4" customHeight="1" x14ac:dyDescent="0.3">
      <c r="A3271" s="383"/>
      <c r="B3271" s="202"/>
      <c r="C3271" s="386"/>
      <c r="D3271" s="431"/>
      <c r="E3271" s="432"/>
      <c r="F3271" s="433"/>
    </row>
    <row r="3272" spans="1:6" ht="14.4" customHeight="1" x14ac:dyDescent="0.3">
      <c r="A3272" s="383"/>
      <c r="B3272" s="202"/>
      <c r="C3272" s="386"/>
      <c r="D3272" s="431"/>
      <c r="E3272" s="432"/>
      <c r="F3272" s="433"/>
    </row>
    <row r="3273" spans="1:6" ht="14.4" customHeight="1" x14ac:dyDescent="0.3">
      <c r="A3273" s="383"/>
      <c r="B3273" s="202"/>
      <c r="C3273" s="386"/>
      <c r="D3273" s="431"/>
      <c r="E3273" s="432"/>
      <c r="F3273" s="433"/>
    </row>
    <row r="3274" spans="1:6" ht="14.4" customHeight="1" x14ac:dyDescent="0.3">
      <c r="A3274" s="383"/>
      <c r="B3274" s="202"/>
      <c r="C3274" s="386"/>
      <c r="D3274" s="431"/>
      <c r="E3274" s="432"/>
      <c r="F3274" s="433"/>
    </row>
    <row r="3275" spans="1:6" ht="14.4" customHeight="1" x14ac:dyDescent="0.3">
      <c r="A3275" s="383"/>
      <c r="B3275" s="202"/>
      <c r="C3275" s="386"/>
      <c r="D3275" s="431"/>
      <c r="E3275" s="432"/>
      <c r="F3275" s="433"/>
    </row>
    <row r="3276" spans="1:6" ht="14.4" customHeight="1" x14ac:dyDescent="0.3">
      <c r="A3276" s="383"/>
      <c r="B3276" s="202"/>
      <c r="C3276" s="386"/>
      <c r="D3276" s="431"/>
      <c r="E3276" s="432"/>
      <c r="F3276" s="433"/>
    </row>
    <row r="3277" spans="1:6" ht="14.4" customHeight="1" x14ac:dyDescent="0.3">
      <c r="A3277" s="383"/>
      <c r="B3277" s="202"/>
      <c r="C3277" s="386"/>
      <c r="D3277" s="431"/>
      <c r="E3277" s="432"/>
      <c r="F3277" s="433"/>
    </row>
    <row r="3278" spans="1:6" ht="14.4" customHeight="1" x14ac:dyDescent="0.3">
      <c r="A3278" s="383"/>
      <c r="B3278" s="202"/>
      <c r="C3278" s="386"/>
      <c r="D3278" s="431"/>
      <c r="E3278" s="432"/>
      <c r="F3278" s="433"/>
    </row>
    <row r="3279" spans="1:6" ht="14.4" customHeight="1" x14ac:dyDescent="0.3">
      <c r="A3279" s="383"/>
      <c r="B3279" s="202"/>
      <c r="C3279" s="386"/>
      <c r="D3279" s="431"/>
      <c r="E3279" s="432"/>
      <c r="F3279" s="433"/>
    </row>
    <row r="3280" spans="1:6" ht="14.4" customHeight="1" x14ac:dyDescent="0.3">
      <c r="A3280" s="383"/>
      <c r="B3280" s="202"/>
      <c r="C3280" s="386"/>
      <c r="D3280" s="431"/>
      <c r="E3280" s="432"/>
      <c r="F3280" s="433"/>
    </row>
    <row r="3281" spans="1:6" ht="14.4" customHeight="1" x14ac:dyDescent="0.3">
      <c r="A3281" s="383"/>
      <c r="B3281" s="202"/>
      <c r="C3281" s="386"/>
      <c r="D3281" s="431"/>
      <c r="E3281" s="432"/>
      <c r="F3281" s="433"/>
    </row>
    <row r="3282" spans="1:6" ht="14.4" customHeight="1" x14ac:dyDescent="0.3">
      <c r="A3282" s="383"/>
      <c r="B3282" s="202"/>
      <c r="C3282" s="386"/>
      <c r="D3282" s="431"/>
      <c r="E3282" s="432"/>
      <c r="F3282" s="433"/>
    </row>
    <row r="3283" spans="1:6" ht="14.4" customHeight="1" x14ac:dyDescent="0.3">
      <c r="A3283" s="383"/>
      <c r="B3283" s="202"/>
      <c r="C3283" s="386"/>
      <c r="D3283" s="431"/>
      <c r="E3283" s="432"/>
      <c r="F3283" s="433"/>
    </row>
    <row r="3284" spans="1:6" ht="14.4" customHeight="1" x14ac:dyDescent="0.3">
      <c r="A3284" s="383"/>
      <c r="B3284" s="202"/>
      <c r="C3284" s="386"/>
      <c r="D3284" s="431"/>
      <c r="E3284" s="432"/>
      <c r="F3284" s="433"/>
    </row>
    <row r="3285" spans="1:6" ht="14.4" customHeight="1" x14ac:dyDescent="0.3">
      <c r="A3285" s="383"/>
      <c r="B3285" s="202"/>
      <c r="C3285" s="386"/>
      <c r="D3285" s="431"/>
      <c r="E3285" s="432"/>
      <c r="F3285" s="433"/>
    </row>
    <row r="3286" spans="1:6" ht="14.4" customHeight="1" x14ac:dyDescent="0.3">
      <c r="A3286" s="383"/>
      <c r="B3286" s="202"/>
      <c r="C3286" s="386"/>
      <c r="D3286" s="431"/>
      <c r="E3286" s="432"/>
      <c r="F3286" s="433"/>
    </row>
    <row r="3287" spans="1:6" ht="14.4" customHeight="1" x14ac:dyDescent="0.3">
      <c r="A3287" s="383"/>
      <c r="B3287" s="202"/>
      <c r="C3287" s="386"/>
      <c r="D3287" s="431"/>
      <c r="E3287" s="432"/>
      <c r="F3287" s="433"/>
    </row>
    <row r="3288" spans="1:6" ht="14.4" customHeight="1" x14ac:dyDescent="0.3">
      <c r="A3288" s="383"/>
      <c r="B3288" s="202"/>
      <c r="C3288" s="386"/>
      <c r="D3288" s="431"/>
      <c r="E3288" s="432"/>
      <c r="F3288" s="433"/>
    </row>
    <row r="3289" spans="1:6" ht="14.4" customHeight="1" x14ac:dyDescent="0.3">
      <c r="A3289" s="383"/>
      <c r="B3289" s="202"/>
      <c r="C3289" s="386"/>
      <c r="D3289" s="431"/>
      <c r="E3289" s="432"/>
      <c r="F3289" s="433"/>
    </row>
    <row r="3290" spans="1:6" ht="14.4" customHeight="1" x14ac:dyDescent="0.3">
      <c r="A3290" s="383"/>
      <c r="B3290" s="202"/>
      <c r="C3290" s="386"/>
      <c r="D3290" s="431"/>
      <c r="E3290" s="432"/>
      <c r="F3290" s="433"/>
    </row>
    <row r="3291" spans="1:6" ht="14.4" customHeight="1" thickBot="1" x14ac:dyDescent="0.35">
      <c r="A3291" s="383"/>
      <c r="B3291" s="202"/>
      <c r="C3291" s="386"/>
      <c r="D3291" s="431"/>
      <c r="E3291" s="432"/>
      <c r="F3291" s="433"/>
    </row>
    <row r="3292" spans="1:6" ht="25.05" customHeight="1" thickBot="1" x14ac:dyDescent="0.35">
      <c r="A3292" s="448" t="s">
        <v>4088</v>
      </c>
      <c r="B3292" s="511" t="s">
        <v>4116</v>
      </c>
      <c r="C3292" s="489"/>
      <c r="D3292" s="489"/>
      <c r="E3292" s="494"/>
      <c r="F3292" s="495">
        <f>SUM(F3188:F3225)</f>
        <v>150000</v>
      </c>
    </row>
    <row r="3293" spans="1:6" ht="15" customHeight="1" x14ac:dyDescent="0.3">
      <c r="A3293" s="756" t="str">
        <f>A768</f>
        <v>CONTRACT SANRAL: NRA 2024/1323</v>
      </c>
      <c r="B3293" s="757"/>
      <c r="C3293" s="462"/>
      <c r="D3293" s="462"/>
      <c r="E3293" s="467"/>
      <c r="F3293" s="473"/>
    </row>
    <row r="3294" spans="1:6" ht="15" customHeight="1" thickBot="1" x14ac:dyDescent="0.35">
      <c r="A3294" s="754" t="str">
        <f>A769</f>
        <v>PANEL FOR ROUTINE ROAD MAINTENANCE WORKS ACROSS SOUTH AFRICA (WESTERN CAPE PROVINCE)</v>
      </c>
      <c r="B3294" s="755"/>
      <c r="C3294" s="463"/>
      <c r="D3294" s="463"/>
      <c r="E3294" s="468"/>
      <c r="F3294" s="474"/>
    </row>
    <row r="3295" spans="1:6" ht="25.05" customHeight="1" thickBot="1" x14ac:dyDescent="0.35">
      <c r="A3295" s="565" t="s">
        <v>4111</v>
      </c>
      <c r="B3295" s="451" t="s">
        <v>4035</v>
      </c>
      <c r="C3295" s="451" t="s">
        <v>4112</v>
      </c>
      <c r="D3295" s="451" t="s">
        <v>4113</v>
      </c>
      <c r="E3295" s="451" t="s">
        <v>4114</v>
      </c>
      <c r="F3295" s="487" t="s">
        <v>4036</v>
      </c>
    </row>
    <row r="3296" spans="1:6" s="444" customFormat="1" ht="25.05" customHeight="1" x14ac:dyDescent="0.3">
      <c r="A3296" s="758" t="s">
        <v>1984</v>
      </c>
      <c r="B3296" s="759"/>
      <c r="C3296" s="759"/>
      <c r="D3296" s="759"/>
      <c r="E3296" s="759"/>
      <c r="F3296" s="760"/>
    </row>
    <row r="3297" spans="1:6" ht="14.4" customHeight="1" x14ac:dyDescent="0.3">
      <c r="A3297" s="524" t="s">
        <v>2017</v>
      </c>
      <c r="B3297" s="345" t="s">
        <v>2018</v>
      </c>
      <c r="C3297" s="375"/>
      <c r="D3297" s="501"/>
      <c r="E3297" s="502"/>
      <c r="F3297" s="503" t="str">
        <f t="shared" ref="F3297:F3319" si="36">IF((D3297*E3297)&gt;0,(D3297*E3297),"")</f>
        <v/>
      </c>
    </row>
    <row r="3298" spans="1:6" ht="14.4" customHeight="1" x14ac:dyDescent="0.3">
      <c r="A3298" s="413" t="s">
        <v>2019</v>
      </c>
      <c r="B3298" s="201" t="s">
        <v>1988</v>
      </c>
      <c r="C3298" s="379"/>
      <c r="D3298" s="420"/>
      <c r="E3298" s="418"/>
      <c r="F3298" s="419" t="str">
        <f t="shared" si="36"/>
        <v/>
      </c>
    </row>
    <row r="3299" spans="1:6" ht="14.4" customHeight="1" x14ac:dyDescent="0.3">
      <c r="A3299" s="372" t="s">
        <v>2020</v>
      </c>
      <c r="B3299" s="201" t="s">
        <v>1990</v>
      </c>
      <c r="C3299" s="379" t="s">
        <v>955</v>
      </c>
      <c r="D3299" s="420">
        <v>10</v>
      </c>
      <c r="E3299" s="856"/>
      <c r="F3299" s="419" t="str">
        <f t="shared" si="36"/>
        <v/>
      </c>
    </row>
    <row r="3300" spans="1:6" ht="14.4" customHeight="1" x14ac:dyDescent="0.3">
      <c r="A3300" s="372" t="s">
        <v>2021</v>
      </c>
      <c r="B3300" s="201" t="s">
        <v>1992</v>
      </c>
      <c r="C3300" s="379" t="s">
        <v>955</v>
      </c>
      <c r="D3300" s="420">
        <v>10</v>
      </c>
      <c r="E3300" s="856"/>
      <c r="F3300" s="419" t="str">
        <f t="shared" si="36"/>
        <v/>
      </c>
    </row>
    <row r="3301" spans="1:6" ht="14.4" customHeight="1" x14ac:dyDescent="0.3">
      <c r="A3301" s="372" t="s">
        <v>2022</v>
      </c>
      <c r="B3301" s="201" t="s">
        <v>446</v>
      </c>
      <c r="C3301" s="379" t="s">
        <v>955</v>
      </c>
      <c r="D3301" s="420">
        <v>10</v>
      </c>
      <c r="E3301" s="856"/>
      <c r="F3301" s="419" t="str">
        <f t="shared" si="36"/>
        <v/>
      </c>
    </row>
    <row r="3302" spans="1:6" ht="14.4" customHeight="1" x14ac:dyDescent="0.3">
      <c r="A3302" s="372" t="s">
        <v>2025</v>
      </c>
      <c r="B3302" s="201" t="s">
        <v>1998</v>
      </c>
      <c r="C3302" s="379"/>
      <c r="D3302" s="420"/>
      <c r="E3302" s="418"/>
      <c r="F3302" s="419" t="str">
        <f t="shared" si="36"/>
        <v/>
      </c>
    </row>
    <row r="3303" spans="1:6" ht="14.4" customHeight="1" x14ac:dyDescent="0.3">
      <c r="A3303" s="372" t="s">
        <v>2026</v>
      </c>
      <c r="B3303" s="201" t="s">
        <v>2000</v>
      </c>
      <c r="C3303" s="379" t="s">
        <v>955</v>
      </c>
      <c r="D3303" s="420">
        <v>10</v>
      </c>
      <c r="E3303" s="856"/>
      <c r="F3303" s="419" t="str">
        <f t="shared" si="36"/>
        <v/>
      </c>
    </row>
    <row r="3304" spans="1:6" ht="14.4" customHeight="1" x14ac:dyDescent="0.3">
      <c r="A3304" s="372" t="s">
        <v>2027</v>
      </c>
      <c r="B3304" s="201" t="s">
        <v>2002</v>
      </c>
      <c r="C3304" s="379" t="s">
        <v>955</v>
      </c>
      <c r="D3304" s="420">
        <v>10</v>
      </c>
      <c r="E3304" s="856"/>
      <c r="F3304" s="419" t="str">
        <f t="shared" si="36"/>
        <v/>
      </c>
    </row>
    <row r="3305" spans="1:6" ht="14.4" customHeight="1" x14ac:dyDescent="0.3">
      <c r="A3305" s="372" t="s">
        <v>2028</v>
      </c>
      <c r="B3305" s="201" t="s">
        <v>1995</v>
      </c>
      <c r="C3305" s="379" t="s">
        <v>955</v>
      </c>
      <c r="D3305" s="420">
        <v>10</v>
      </c>
      <c r="E3305" s="856"/>
      <c r="F3305" s="419" t="str">
        <f t="shared" si="36"/>
        <v/>
      </c>
    </row>
    <row r="3306" spans="1:6" ht="14.4" customHeight="1" x14ac:dyDescent="0.3">
      <c r="A3306" s="372" t="s">
        <v>2029</v>
      </c>
      <c r="B3306" s="201" t="s">
        <v>2005</v>
      </c>
      <c r="C3306" s="379"/>
      <c r="D3306" s="420"/>
      <c r="E3306" s="418"/>
      <c r="F3306" s="419" t="str">
        <f t="shared" si="36"/>
        <v/>
      </c>
    </row>
    <row r="3307" spans="1:6" ht="14.4" customHeight="1" x14ac:dyDescent="0.3">
      <c r="A3307" s="372" t="s">
        <v>2030</v>
      </c>
      <c r="B3307" s="201" t="s">
        <v>1990</v>
      </c>
      <c r="C3307" s="379" t="s">
        <v>955</v>
      </c>
      <c r="D3307" s="420">
        <v>10</v>
      </c>
      <c r="E3307" s="856"/>
      <c r="F3307" s="419" t="str">
        <f t="shared" si="36"/>
        <v/>
      </c>
    </row>
    <row r="3308" spans="1:6" ht="14.4" customHeight="1" x14ac:dyDescent="0.3">
      <c r="A3308" s="372" t="s">
        <v>2031</v>
      </c>
      <c r="B3308" s="201" t="s">
        <v>1992</v>
      </c>
      <c r="C3308" s="379" t="s">
        <v>955</v>
      </c>
      <c r="D3308" s="420">
        <v>10</v>
      </c>
      <c r="E3308" s="856"/>
      <c r="F3308" s="419" t="str">
        <f t="shared" si="36"/>
        <v/>
      </c>
    </row>
    <row r="3309" spans="1:6" ht="14.4" customHeight="1" x14ac:dyDescent="0.3">
      <c r="A3309" s="372" t="s">
        <v>2032</v>
      </c>
      <c r="B3309" s="201" t="s">
        <v>1995</v>
      </c>
      <c r="C3309" s="379" t="s">
        <v>955</v>
      </c>
      <c r="D3309" s="420">
        <v>10</v>
      </c>
      <c r="E3309" s="856"/>
      <c r="F3309" s="419" t="str">
        <f t="shared" si="36"/>
        <v/>
      </c>
    </row>
    <row r="3310" spans="1:6" ht="14.4" customHeight="1" x14ac:dyDescent="0.3">
      <c r="A3310" s="372" t="s">
        <v>2033</v>
      </c>
      <c r="B3310" s="201" t="s">
        <v>2010</v>
      </c>
      <c r="C3310" s="379" t="s">
        <v>181</v>
      </c>
      <c r="D3310" s="420">
        <v>100</v>
      </c>
      <c r="E3310" s="856"/>
      <c r="F3310" s="419" t="str">
        <f t="shared" si="36"/>
        <v/>
      </c>
    </row>
    <row r="3311" spans="1:6" ht="14.4" customHeight="1" x14ac:dyDescent="0.3">
      <c r="A3311" s="372" t="s">
        <v>2034</v>
      </c>
      <c r="B3311" s="201" t="s">
        <v>4006</v>
      </c>
      <c r="C3311" s="379" t="s">
        <v>181</v>
      </c>
      <c r="D3311" s="420">
        <v>100</v>
      </c>
      <c r="E3311" s="856"/>
      <c r="F3311" s="419" t="str">
        <f t="shared" si="36"/>
        <v/>
      </c>
    </row>
    <row r="3312" spans="1:6" ht="14.4" customHeight="1" x14ac:dyDescent="0.3">
      <c r="A3312" s="372" t="s">
        <v>2035</v>
      </c>
      <c r="B3312" s="201" t="s">
        <v>2014</v>
      </c>
      <c r="C3312" s="379" t="s">
        <v>181</v>
      </c>
      <c r="D3312" s="420">
        <v>100</v>
      </c>
      <c r="E3312" s="856"/>
      <c r="F3312" s="419" t="str">
        <f t="shared" si="36"/>
        <v/>
      </c>
    </row>
    <row r="3313" spans="1:6" ht="14.4" customHeight="1" x14ac:dyDescent="0.3">
      <c r="A3313" s="372" t="s">
        <v>2055</v>
      </c>
      <c r="B3313" s="235" t="s">
        <v>2056</v>
      </c>
      <c r="C3313" s="379" t="s">
        <v>955</v>
      </c>
      <c r="D3313" s="420">
        <v>10</v>
      </c>
      <c r="E3313" s="856"/>
      <c r="F3313" s="419" t="str">
        <f t="shared" si="36"/>
        <v/>
      </c>
    </row>
    <row r="3314" spans="1:6" ht="14.4" customHeight="1" x14ac:dyDescent="0.3">
      <c r="A3314" s="372" t="s">
        <v>2057</v>
      </c>
      <c r="B3314" s="235" t="s">
        <v>2058</v>
      </c>
      <c r="C3314" s="379"/>
      <c r="D3314" s="420"/>
      <c r="E3314" s="418"/>
      <c r="F3314" s="419" t="str">
        <f t="shared" si="36"/>
        <v/>
      </c>
    </row>
    <row r="3315" spans="1:6" ht="14.4" customHeight="1" x14ac:dyDescent="0.3">
      <c r="A3315" s="372" t="s">
        <v>2059</v>
      </c>
      <c r="B3315" s="201" t="s">
        <v>2060</v>
      </c>
      <c r="C3315" s="379" t="s">
        <v>181</v>
      </c>
      <c r="D3315" s="420">
        <v>20</v>
      </c>
      <c r="E3315" s="856"/>
      <c r="F3315" s="419" t="str">
        <f t="shared" si="36"/>
        <v/>
      </c>
    </row>
    <row r="3316" spans="1:6" ht="14.4" customHeight="1" x14ac:dyDescent="0.3">
      <c r="A3316" s="372" t="s">
        <v>2061</v>
      </c>
      <c r="B3316" s="201" t="s">
        <v>2062</v>
      </c>
      <c r="C3316" s="379" t="s">
        <v>181</v>
      </c>
      <c r="D3316" s="420">
        <v>20</v>
      </c>
      <c r="E3316" s="856"/>
      <c r="F3316" s="419" t="str">
        <f t="shared" si="36"/>
        <v/>
      </c>
    </row>
    <row r="3317" spans="1:6" ht="14.4" customHeight="1" x14ac:dyDescent="0.3">
      <c r="A3317" s="372" t="s">
        <v>2063</v>
      </c>
      <c r="B3317" s="235" t="s">
        <v>3914</v>
      </c>
      <c r="C3317" s="379"/>
      <c r="D3317" s="420"/>
      <c r="E3317" s="418"/>
      <c r="F3317" s="419" t="str">
        <f t="shared" si="36"/>
        <v/>
      </c>
    </row>
    <row r="3318" spans="1:6" ht="14.4" customHeight="1" x14ac:dyDescent="0.3">
      <c r="A3318" s="372" t="s">
        <v>2065</v>
      </c>
      <c r="B3318" s="201" t="s">
        <v>3914</v>
      </c>
      <c r="C3318" s="379" t="s">
        <v>16</v>
      </c>
      <c r="D3318" s="420">
        <v>1</v>
      </c>
      <c r="E3318" s="418">
        <v>1000000</v>
      </c>
      <c r="F3318" s="419">
        <f t="shared" si="36"/>
        <v>1000000</v>
      </c>
    </row>
    <row r="3319" spans="1:6" ht="14.4" customHeight="1" x14ac:dyDescent="0.3">
      <c r="A3319" s="372" t="s">
        <v>2068</v>
      </c>
      <c r="B3319" s="201" t="s">
        <v>2069</v>
      </c>
      <c r="C3319" s="379" t="s">
        <v>21</v>
      </c>
      <c r="D3319" s="421">
        <f>F3318</f>
        <v>1000000</v>
      </c>
      <c r="E3319" s="855"/>
      <c r="F3319" s="419" t="str">
        <f t="shared" si="36"/>
        <v/>
      </c>
    </row>
    <row r="3320" spans="1:6" ht="14.4" customHeight="1" x14ac:dyDescent="0.3">
      <c r="A3320" s="383"/>
      <c r="B3320" s="202"/>
      <c r="C3320" s="386"/>
      <c r="D3320" s="431"/>
      <c r="E3320" s="432"/>
      <c r="F3320" s="433"/>
    </row>
    <row r="3321" spans="1:6" ht="14.4" customHeight="1" x14ac:dyDescent="0.3">
      <c r="A3321" s="383"/>
      <c r="B3321" s="202"/>
      <c r="C3321" s="386"/>
      <c r="D3321" s="431"/>
      <c r="E3321" s="432"/>
      <c r="F3321" s="433"/>
    </row>
    <row r="3322" spans="1:6" ht="14.4" customHeight="1" x14ac:dyDescent="0.3">
      <c r="A3322" s="383"/>
      <c r="B3322" s="202"/>
      <c r="C3322" s="386"/>
      <c r="D3322" s="431"/>
      <c r="E3322" s="432"/>
      <c r="F3322" s="433"/>
    </row>
    <row r="3323" spans="1:6" ht="14.4" customHeight="1" x14ac:dyDescent="0.3">
      <c r="A3323" s="383"/>
      <c r="B3323" s="202"/>
      <c r="C3323" s="386"/>
      <c r="D3323" s="431"/>
      <c r="E3323" s="432"/>
      <c r="F3323" s="433"/>
    </row>
    <row r="3324" spans="1:6" ht="14.4" customHeight="1" x14ac:dyDescent="0.3">
      <c r="A3324" s="383"/>
      <c r="B3324" s="202"/>
      <c r="C3324" s="386"/>
      <c r="D3324" s="431"/>
      <c r="E3324" s="432"/>
      <c r="F3324" s="433"/>
    </row>
    <row r="3325" spans="1:6" ht="14.4" customHeight="1" x14ac:dyDescent="0.3">
      <c r="A3325" s="383"/>
      <c r="B3325" s="202"/>
      <c r="C3325" s="386"/>
      <c r="D3325" s="431"/>
      <c r="E3325" s="432"/>
      <c r="F3325" s="433"/>
    </row>
    <row r="3326" spans="1:6" ht="14.4" customHeight="1" x14ac:dyDescent="0.3">
      <c r="A3326" s="383"/>
      <c r="B3326" s="202"/>
      <c r="C3326" s="386"/>
      <c r="D3326" s="431"/>
      <c r="E3326" s="432"/>
      <c r="F3326" s="433"/>
    </row>
    <row r="3327" spans="1:6" ht="14.4" customHeight="1" x14ac:dyDescent="0.3">
      <c r="A3327" s="383"/>
      <c r="B3327" s="202"/>
      <c r="C3327" s="386"/>
      <c r="D3327" s="431"/>
      <c r="E3327" s="432"/>
      <c r="F3327" s="433"/>
    </row>
    <row r="3328" spans="1:6" ht="14.4" customHeight="1" x14ac:dyDescent="0.3">
      <c r="A3328" s="383"/>
      <c r="B3328" s="202"/>
      <c r="C3328" s="386"/>
      <c r="D3328" s="431"/>
      <c r="E3328" s="432"/>
      <c r="F3328" s="433"/>
    </row>
    <row r="3329" spans="1:6" ht="14.4" customHeight="1" x14ac:dyDescent="0.3">
      <c r="A3329" s="383"/>
      <c r="B3329" s="202"/>
      <c r="C3329" s="386"/>
      <c r="D3329" s="431"/>
      <c r="E3329" s="432"/>
      <c r="F3329" s="433"/>
    </row>
    <row r="3330" spans="1:6" ht="14.4" customHeight="1" x14ac:dyDescent="0.3">
      <c r="A3330" s="383"/>
      <c r="B3330" s="202"/>
      <c r="C3330" s="386"/>
      <c r="D3330" s="431"/>
      <c r="E3330" s="432"/>
      <c r="F3330" s="433"/>
    </row>
    <row r="3331" spans="1:6" ht="14.4" customHeight="1" x14ac:dyDescent="0.3">
      <c r="A3331" s="383"/>
      <c r="B3331" s="202"/>
      <c r="C3331" s="386"/>
      <c r="D3331" s="431"/>
      <c r="E3331" s="432"/>
      <c r="F3331" s="433"/>
    </row>
    <row r="3332" spans="1:6" ht="14.4" customHeight="1" x14ac:dyDescent="0.3">
      <c r="A3332" s="383"/>
      <c r="B3332" s="202"/>
      <c r="C3332" s="386"/>
      <c r="D3332" s="431"/>
      <c r="E3332" s="432"/>
      <c r="F3332" s="433"/>
    </row>
    <row r="3333" spans="1:6" ht="14.4" customHeight="1" x14ac:dyDescent="0.3">
      <c r="A3333" s="383"/>
      <c r="B3333" s="202"/>
      <c r="C3333" s="386"/>
      <c r="D3333" s="431"/>
      <c r="E3333" s="432"/>
      <c r="F3333" s="433"/>
    </row>
    <row r="3334" spans="1:6" ht="14.4" customHeight="1" x14ac:dyDescent="0.3">
      <c r="A3334" s="383"/>
      <c r="B3334" s="202"/>
      <c r="C3334" s="386"/>
      <c r="D3334" s="431"/>
      <c r="E3334" s="432"/>
      <c r="F3334" s="433"/>
    </row>
    <row r="3335" spans="1:6" ht="14.4" customHeight="1" x14ac:dyDescent="0.3">
      <c r="A3335" s="383"/>
      <c r="B3335" s="202"/>
      <c r="C3335" s="386"/>
      <c r="D3335" s="431"/>
      <c r="E3335" s="432"/>
      <c r="F3335" s="433"/>
    </row>
    <row r="3336" spans="1:6" ht="14.4" customHeight="1" x14ac:dyDescent="0.3">
      <c r="A3336" s="383"/>
      <c r="B3336" s="202"/>
      <c r="C3336" s="386"/>
      <c r="D3336" s="431"/>
      <c r="E3336" s="432"/>
      <c r="F3336" s="433"/>
    </row>
    <row r="3337" spans="1:6" ht="14.4" customHeight="1" x14ac:dyDescent="0.3">
      <c r="A3337" s="383"/>
      <c r="B3337" s="202"/>
      <c r="C3337" s="386"/>
      <c r="D3337" s="431"/>
      <c r="E3337" s="432"/>
      <c r="F3337" s="433"/>
    </row>
    <row r="3338" spans="1:6" ht="14.4" customHeight="1" x14ac:dyDescent="0.3">
      <c r="A3338" s="383"/>
      <c r="B3338" s="202"/>
      <c r="C3338" s="386"/>
      <c r="D3338" s="431"/>
      <c r="E3338" s="432"/>
      <c r="F3338" s="433"/>
    </row>
    <row r="3339" spans="1:6" ht="14.4" customHeight="1" x14ac:dyDescent="0.3">
      <c r="A3339" s="383"/>
      <c r="B3339" s="202"/>
      <c r="C3339" s="386"/>
      <c r="D3339" s="431"/>
      <c r="E3339" s="432"/>
      <c r="F3339" s="433"/>
    </row>
    <row r="3340" spans="1:6" ht="14.4" customHeight="1" x14ac:dyDescent="0.3">
      <c r="A3340" s="383"/>
      <c r="B3340" s="202"/>
      <c r="C3340" s="386"/>
      <c r="D3340" s="431"/>
      <c r="E3340" s="432"/>
      <c r="F3340" s="433"/>
    </row>
    <row r="3341" spans="1:6" ht="14.4" customHeight="1" x14ac:dyDescent="0.3">
      <c r="A3341" s="383"/>
      <c r="B3341" s="202"/>
      <c r="C3341" s="386"/>
      <c r="D3341" s="431"/>
      <c r="E3341" s="432"/>
      <c r="F3341" s="433"/>
    </row>
    <row r="3342" spans="1:6" ht="14.4" customHeight="1" x14ac:dyDescent="0.3">
      <c r="A3342" s="383"/>
      <c r="B3342" s="202"/>
      <c r="C3342" s="386"/>
      <c r="D3342" s="431"/>
      <c r="E3342" s="432"/>
      <c r="F3342" s="433"/>
    </row>
    <row r="3343" spans="1:6" ht="14.4" customHeight="1" x14ac:dyDescent="0.3">
      <c r="A3343" s="383"/>
      <c r="B3343" s="202"/>
      <c r="C3343" s="386"/>
      <c r="D3343" s="431"/>
      <c r="E3343" s="432"/>
      <c r="F3343" s="433"/>
    </row>
    <row r="3344" spans="1:6" ht="14.4" customHeight="1" x14ac:dyDescent="0.3">
      <c r="A3344" s="383"/>
      <c r="B3344" s="202"/>
      <c r="C3344" s="386"/>
      <c r="D3344" s="431"/>
      <c r="E3344" s="432"/>
      <c r="F3344" s="433"/>
    </row>
    <row r="3345" spans="1:6" ht="14.4" customHeight="1" x14ac:dyDescent="0.3">
      <c r="A3345" s="383"/>
      <c r="B3345" s="202"/>
      <c r="C3345" s="386"/>
      <c r="D3345" s="431"/>
      <c r="E3345" s="432"/>
      <c r="F3345" s="433"/>
    </row>
    <row r="3346" spans="1:6" ht="14.4" customHeight="1" x14ac:dyDescent="0.3">
      <c r="A3346" s="383"/>
      <c r="B3346" s="202"/>
      <c r="C3346" s="386"/>
      <c r="D3346" s="431"/>
      <c r="E3346" s="432"/>
      <c r="F3346" s="433"/>
    </row>
    <row r="3347" spans="1:6" ht="14.4" customHeight="1" x14ac:dyDescent="0.3">
      <c r="A3347" s="383"/>
      <c r="B3347" s="202"/>
      <c r="C3347" s="386"/>
      <c r="D3347" s="431"/>
      <c r="E3347" s="432"/>
      <c r="F3347" s="433"/>
    </row>
    <row r="3348" spans="1:6" ht="14.4" customHeight="1" x14ac:dyDescent="0.3">
      <c r="A3348" s="383"/>
      <c r="B3348" s="202"/>
      <c r="C3348" s="386"/>
      <c r="D3348" s="431"/>
      <c r="E3348" s="432"/>
      <c r="F3348" s="433"/>
    </row>
    <row r="3349" spans="1:6" ht="14.4" customHeight="1" x14ac:dyDescent="0.3">
      <c r="A3349" s="383"/>
      <c r="B3349" s="202"/>
      <c r="C3349" s="386"/>
      <c r="D3349" s="431"/>
      <c r="E3349" s="432"/>
      <c r="F3349" s="433"/>
    </row>
    <row r="3350" spans="1:6" ht="14.4" customHeight="1" x14ac:dyDescent="0.3">
      <c r="A3350" s="383"/>
      <c r="B3350" s="202"/>
      <c r="C3350" s="386"/>
      <c r="D3350" s="431"/>
      <c r="E3350" s="432"/>
      <c r="F3350" s="433"/>
    </row>
    <row r="3351" spans="1:6" ht="14.4" customHeight="1" x14ac:dyDescent="0.3">
      <c r="A3351" s="383"/>
      <c r="B3351" s="202"/>
      <c r="C3351" s="386"/>
      <c r="D3351" s="431"/>
      <c r="E3351" s="432"/>
      <c r="F3351" s="433"/>
    </row>
    <row r="3352" spans="1:6" ht="14.4" customHeight="1" x14ac:dyDescent="0.3">
      <c r="A3352" s="383"/>
      <c r="B3352" s="202"/>
      <c r="C3352" s="386"/>
      <c r="D3352" s="431"/>
      <c r="E3352" s="432"/>
      <c r="F3352" s="433"/>
    </row>
    <row r="3353" spans="1:6" ht="14.4" customHeight="1" x14ac:dyDescent="0.3">
      <c r="A3353" s="383"/>
      <c r="B3353" s="202"/>
      <c r="C3353" s="386"/>
      <c r="D3353" s="431"/>
      <c r="E3353" s="432"/>
      <c r="F3353" s="433"/>
    </row>
    <row r="3354" spans="1:6" ht="14.4" customHeight="1" x14ac:dyDescent="0.3">
      <c r="A3354" s="383"/>
      <c r="B3354" s="202"/>
      <c r="C3354" s="386"/>
      <c r="D3354" s="431"/>
      <c r="E3354" s="432"/>
      <c r="F3354" s="433"/>
    </row>
    <row r="3355" spans="1:6" ht="14.4" customHeight="1" x14ac:dyDescent="0.3">
      <c r="A3355" s="383"/>
      <c r="B3355" s="202"/>
      <c r="C3355" s="386"/>
      <c r="D3355" s="431"/>
      <c r="E3355" s="432"/>
      <c r="F3355" s="433"/>
    </row>
    <row r="3356" spans="1:6" ht="14.4" customHeight="1" x14ac:dyDescent="0.3">
      <c r="A3356" s="383"/>
      <c r="B3356" s="202"/>
      <c r="C3356" s="386"/>
      <c r="D3356" s="431"/>
      <c r="E3356" s="432"/>
      <c r="F3356" s="433"/>
    </row>
    <row r="3357" spans="1:6" ht="14.4" customHeight="1" x14ac:dyDescent="0.3">
      <c r="A3357" s="383"/>
      <c r="B3357" s="202"/>
      <c r="C3357" s="386"/>
      <c r="D3357" s="431"/>
      <c r="E3357" s="432"/>
      <c r="F3357" s="433"/>
    </row>
    <row r="3358" spans="1:6" ht="14.4" customHeight="1" x14ac:dyDescent="0.3">
      <c r="A3358" s="383"/>
      <c r="B3358" s="202"/>
      <c r="C3358" s="386"/>
      <c r="D3358" s="431"/>
      <c r="E3358" s="432"/>
      <c r="F3358" s="433"/>
    </row>
    <row r="3359" spans="1:6" ht="14.4" customHeight="1" x14ac:dyDescent="0.3">
      <c r="A3359" s="383"/>
      <c r="B3359" s="202"/>
      <c r="C3359" s="386"/>
      <c r="D3359" s="431"/>
      <c r="E3359" s="432"/>
      <c r="F3359" s="433"/>
    </row>
    <row r="3360" spans="1:6" ht="14.4" customHeight="1" x14ac:dyDescent="0.3">
      <c r="A3360" s="383"/>
      <c r="B3360" s="202"/>
      <c r="C3360" s="386"/>
      <c r="D3360" s="431"/>
      <c r="E3360" s="432"/>
      <c r="F3360" s="433"/>
    </row>
    <row r="3361" spans="1:6" ht="14.4" customHeight="1" x14ac:dyDescent="0.3">
      <c r="A3361" s="383"/>
      <c r="B3361" s="202"/>
      <c r="C3361" s="386"/>
      <c r="D3361" s="431"/>
      <c r="E3361" s="432"/>
      <c r="F3361" s="433"/>
    </row>
    <row r="3362" spans="1:6" ht="14.4" customHeight="1" x14ac:dyDescent="0.3">
      <c r="A3362" s="383"/>
      <c r="B3362" s="202"/>
      <c r="C3362" s="386"/>
      <c r="D3362" s="431"/>
      <c r="E3362" s="432"/>
      <c r="F3362" s="433"/>
    </row>
    <row r="3363" spans="1:6" ht="14.4" customHeight="1" x14ac:dyDescent="0.3">
      <c r="A3363" s="383"/>
      <c r="B3363" s="202"/>
      <c r="C3363" s="386"/>
      <c r="D3363" s="431"/>
      <c r="E3363" s="432"/>
      <c r="F3363" s="433"/>
    </row>
    <row r="3364" spans="1:6" ht="14.4" customHeight="1" x14ac:dyDescent="0.3">
      <c r="A3364" s="383"/>
      <c r="B3364" s="202"/>
      <c r="C3364" s="386"/>
      <c r="D3364" s="431"/>
      <c r="E3364" s="432"/>
      <c r="F3364" s="433"/>
    </row>
    <row r="3365" spans="1:6" ht="14.4" customHeight="1" x14ac:dyDescent="0.3">
      <c r="A3365" s="383"/>
      <c r="B3365" s="202"/>
      <c r="C3365" s="386"/>
      <c r="D3365" s="431"/>
      <c r="E3365" s="432"/>
      <c r="F3365" s="433"/>
    </row>
    <row r="3366" spans="1:6" ht="14.4" customHeight="1" x14ac:dyDescent="0.3">
      <c r="A3366" s="383"/>
      <c r="B3366" s="202"/>
      <c r="C3366" s="386"/>
      <c r="D3366" s="431"/>
      <c r="E3366" s="432"/>
      <c r="F3366" s="433"/>
    </row>
    <row r="3367" spans="1:6" ht="14.4" customHeight="1" x14ac:dyDescent="0.3">
      <c r="A3367" s="383"/>
      <c r="B3367" s="202"/>
      <c r="C3367" s="386"/>
      <c r="D3367" s="431"/>
      <c r="E3367" s="432"/>
      <c r="F3367" s="433"/>
    </row>
    <row r="3368" spans="1:6" ht="14.4" customHeight="1" x14ac:dyDescent="0.3">
      <c r="A3368" s="383"/>
      <c r="B3368" s="202"/>
      <c r="C3368" s="386"/>
      <c r="D3368" s="431"/>
      <c r="E3368" s="432"/>
      <c r="F3368" s="433"/>
    </row>
    <row r="3369" spans="1:6" ht="14.4" customHeight="1" x14ac:dyDescent="0.3">
      <c r="A3369" s="383"/>
      <c r="B3369" s="202"/>
      <c r="C3369" s="386"/>
      <c r="D3369" s="431"/>
      <c r="E3369" s="432"/>
      <c r="F3369" s="433"/>
    </row>
    <row r="3370" spans="1:6" ht="14.4" customHeight="1" x14ac:dyDescent="0.3">
      <c r="A3370" s="383"/>
      <c r="B3370" s="202"/>
      <c r="C3370" s="386"/>
      <c r="D3370" s="431"/>
      <c r="E3370" s="432"/>
      <c r="F3370" s="433"/>
    </row>
    <row r="3371" spans="1:6" ht="14.4" customHeight="1" x14ac:dyDescent="0.3">
      <c r="A3371" s="383"/>
      <c r="B3371" s="202"/>
      <c r="C3371" s="386"/>
      <c r="D3371" s="431"/>
      <c r="E3371" s="432"/>
      <c r="F3371" s="433"/>
    </row>
    <row r="3372" spans="1:6" ht="14.4" customHeight="1" x14ac:dyDescent="0.3">
      <c r="A3372" s="383"/>
      <c r="B3372" s="202"/>
      <c r="C3372" s="386"/>
      <c r="D3372" s="431"/>
      <c r="E3372" s="432"/>
      <c r="F3372" s="433"/>
    </row>
    <row r="3373" spans="1:6" ht="14.4" customHeight="1" x14ac:dyDescent="0.3">
      <c r="A3373" s="383"/>
      <c r="B3373" s="202"/>
      <c r="C3373" s="386"/>
      <c r="D3373" s="431"/>
      <c r="E3373" s="432"/>
      <c r="F3373" s="433"/>
    </row>
    <row r="3374" spans="1:6" ht="14.4" customHeight="1" x14ac:dyDescent="0.3">
      <c r="A3374" s="383"/>
      <c r="B3374" s="202"/>
      <c r="C3374" s="386"/>
      <c r="D3374" s="431"/>
      <c r="E3374" s="432"/>
      <c r="F3374" s="433"/>
    </row>
    <row r="3375" spans="1:6" ht="14.4" customHeight="1" x14ac:dyDescent="0.3">
      <c r="A3375" s="383"/>
      <c r="B3375" s="202"/>
      <c r="C3375" s="386"/>
      <c r="D3375" s="431"/>
      <c r="E3375" s="432"/>
      <c r="F3375" s="433"/>
    </row>
    <row r="3376" spans="1:6" ht="14.4" customHeight="1" x14ac:dyDescent="0.3">
      <c r="A3376" s="383"/>
      <c r="B3376" s="202"/>
      <c r="C3376" s="386"/>
      <c r="D3376" s="431"/>
      <c r="E3376" s="432"/>
      <c r="F3376" s="433"/>
    </row>
    <row r="3377" spans="1:6" ht="14.4" customHeight="1" x14ac:dyDescent="0.3">
      <c r="A3377" s="383"/>
      <c r="B3377" s="202"/>
      <c r="C3377" s="386"/>
      <c r="D3377" s="431"/>
      <c r="E3377" s="432"/>
      <c r="F3377" s="433"/>
    </row>
    <row r="3378" spans="1:6" ht="14.4" customHeight="1" x14ac:dyDescent="0.3">
      <c r="A3378" s="383"/>
      <c r="B3378" s="202"/>
      <c r="C3378" s="386"/>
      <c r="D3378" s="431"/>
      <c r="E3378" s="432"/>
      <c r="F3378" s="433"/>
    </row>
    <row r="3379" spans="1:6" ht="14.4" customHeight="1" x14ac:dyDescent="0.3">
      <c r="A3379" s="383"/>
      <c r="B3379" s="202"/>
      <c r="C3379" s="386"/>
      <c r="D3379" s="431"/>
      <c r="E3379" s="432"/>
      <c r="F3379" s="433"/>
    </row>
    <row r="3380" spans="1:6" ht="14.4" customHeight="1" x14ac:dyDescent="0.3">
      <c r="A3380" s="383"/>
      <c r="B3380" s="202"/>
      <c r="C3380" s="386"/>
      <c r="D3380" s="431"/>
      <c r="E3380" s="432"/>
      <c r="F3380" s="433"/>
    </row>
    <row r="3381" spans="1:6" ht="14.4" customHeight="1" x14ac:dyDescent="0.3">
      <c r="A3381" s="383"/>
      <c r="B3381" s="202"/>
      <c r="C3381" s="386"/>
      <c r="D3381" s="431"/>
      <c r="E3381" s="432"/>
      <c r="F3381" s="433"/>
    </row>
    <row r="3382" spans="1:6" ht="14.4" customHeight="1" x14ac:dyDescent="0.3">
      <c r="A3382" s="383"/>
      <c r="B3382" s="202"/>
      <c r="C3382" s="386"/>
      <c r="D3382" s="431"/>
      <c r="E3382" s="432"/>
      <c r="F3382" s="433"/>
    </row>
    <row r="3383" spans="1:6" ht="14.4" customHeight="1" x14ac:dyDescent="0.3">
      <c r="A3383" s="383"/>
      <c r="B3383" s="202"/>
      <c r="C3383" s="386"/>
      <c r="D3383" s="431"/>
      <c r="E3383" s="432"/>
      <c r="F3383" s="433"/>
    </row>
    <row r="3384" spans="1:6" ht="14.4" customHeight="1" x14ac:dyDescent="0.3">
      <c r="A3384" s="383"/>
      <c r="B3384" s="202"/>
      <c r="C3384" s="386"/>
      <c r="D3384" s="431"/>
      <c r="E3384" s="432"/>
      <c r="F3384" s="433"/>
    </row>
    <row r="3385" spans="1:6" ht="14.4" customHeight="1" x14ac:dyDescent="0.3">
      <c r="A3385" s="383"/>
      <c r="B3385" s="202"/>
      <c r="C3385" s="386"/>
      <c r="D3385" s="431"/>
      <c r="E3385" s="432"/>
      <c r="F3385" s="433"/>
    </row>
    <row r="3386" spans="1:6" ht="14.4" customHeight="1" x14ac:dyDescent="0.3">
      <c r="A3386" s="383"/>
      <c r="B3386" s="202"/>
      <c r="C3386" s="386"/>
      <c r="D3386" s="431"/>
      <c r="E3386" s="432"/>
      <c r="F3386" s="433"/>
    </row>
    <row r="3387" spans="1:6" ht="14.4" customHeight="1" x14ac:dyDescent="0.3">
      <c r="A3387" s="383"/>
      <c r="B3387" s="202"/>
      <c r="C3387" s="386"/>
      <c r="D3387" s="431"/>
      <c r="E3387" s="432"/>
      <c r="F3387" s="433"/>
    </row>
    <row r="3388" spans="1:6" ht="14.4" customHeight="1" x14ac:dyDescent="0.3">
      <c r="A3388" s="383"/>
      <c r="B3388" s="202"/>
      <c r="C3388" s="386"/>
      <c r="D3388" s="431"/>
      <c r="E3388" s="432"/>
      <c r="F3388" s="433"/>
    </row>
    <row r="3389" spans="1:6" ht="14.4" customHeight="1" x14ac:dyDescent="0.3">
      <c r="A3389" s="383"/>
      <c r="B3389" s="202"/>
      <c r="C3389" s="386"/>
      <c r="D3389" s="431"/>
      <c r="E3389" s="432"/>
      <c r="F3389" s="433"/>
    </row>
    <row r="3390" spans="1:6" ht="14.4" customHeight="1" x14ac:dyDescent="0.3">
      <c r="A3390" s="383"/>
      <c r="B3390" s="202"/>
      <c r="C3390" s="386"/>
      <c r="D3390" s="431"/>
      <c r="E3390" s="432"/>
      <c r="F3390" s="433"/>
    </row>
    <row r="3391" spans="1:6" ht="14.4" customHeight="1" x14ac:dyDescent="0.3">
      <c r="A3391" s="383"/>
      <c r="B3391" s="202"/>
      <c r="C3391" s="386"/>
      <c r="D3391" s="431"/>
      <c r="E3391" s="432"/>
      <c r="F3391" s="433"/>
    </row>
    <row r="3392" spans="1:6" ht="14.4" customHeight="1" x14ac:dyDescent="0.3">
      <c r="A3392" s="383"/>
      <c r="B3392" s="202"/>
      <c r="C3392" s="386"/>
      <c r="D3392" s="431"/>
      <c r="E3392" s="432"/>
      <c r="F3392" s="433"/>
    </row>
    <row r="3393" spans="1:6" ht="14.4" customHeight="1" x14ac:dyDescent="0.3">
      <c r="A3393" s="383"/>
      <c r="B3393" s="202"/>
      <c r="C3393" s="386"/>
      <c r="D3393" s="431"/>
      <c r="E3393" s="432"/>
      <c r="F3393" s="433"/>
    </row>
    <row r="3394" spans="1:6" ht="14.4" customHeight="1" x14ac:dyDescent="0.3">
      <c r="A3394" s="383"/>
      <c r="B3394" s="202"/>
      <c r="C3394" s="386"/>
      <c r="D3394" s="431"/>
      <c r="E3394" s="432"/>
      <c r="F3394" s="433"/>
    </row>
    <row r="3395" spans="1:6" ht="14.4" customHeight="1" x14ac:dyDescent="0.3">
      <c r="A3395" s="383"/>
      <c r="B3395" s="202"/>
      <c r="C3395" s="386"/>
      <c r="D3395" s="431"/>
      <c r="E3395" s="432"/>
      <c r="F3395" s="433"/>
    </row>
    <row r="3396" spans="1:6" ht="14.4" customHeight="1" x14ac:dyDescent="0.3">
      <c r="A3396" s="383"/>
      <c r="B3396" s="202"/>
      <c r="C3396" s="386"/>
      <c r="D3396" s="431"/>
      <c r="E3396" s="432"/>
      <c r="F3396" s="433"/>
    </row>
    <row r="3397" spans="1:6" ht="14.4" customHeight="1" x14ac:dyDescent="0.3">
      <c r="A3397" s="383"/>
      <c r="B3397" s="202"/>
      <c r="C3397" s="386"/>
      <c r="D3397" s="431"/>
      <c r="E3397" s="432"/>
      <c r="F3397" s="433"/>
    </row>
    <row r="3398" spans="1:6" ht="14.4" customHeight="1" x14ac:dyDescent="0.3">
      <c r="A3398" s="383"/>
      <c r="B3398" s="202"/>
      <c r="C3398" s="386"/>
      <c r="D3398" s="431"/>
      <c r="E3398" s="432"/>
      <c r="F3398" s="433"/>
    </row>
    <row r="3399" spans="1:6" ht="14.4" customHeight="1" x14ac:dyDescent="0.3">
      <c r="A3399" s="383"/>
      <c r="B3399" s="202"/>
      <c r="C3399" s="386"/>
      <c r="D3399" s="431"/>
      <c r="E3399" s="432"/>
      <c r="F3399" s="433"/>
    </row>
    <row r="3400" spans="1:6" ht="14.4" customHeight="1" x14ac:dyDescent="0.3">
      <c r="A3400" s="383"/>
      <c r="B3400" s="202"/>
      <c r="C3400" s="386"/>
      <c r="D3400" s="431"/>
      <c r="E3400" s="432"/>
      <c r="F3400" s="433"/>
    </row>
    <row r="3401" spans="1:6" ht="14.4" customHeight="1" thickBot="1" x14ac:dyDescent="0.35">
      <c r="A3401" s="383"/>
      <c r="B3401" s="202"/>
      <c r="C3401" s="386"/>
      <c r="D3401" s="431"/>
      <c r="E3401" s="432"/>
      <c r="F3401" s="433"/>
    </row>
    <row r="3402" spans="1:6" ht="25.05" customHeight="1" thickBot="1" x14ac:dyDescent="0.35">
      <c r="A3402" s="448" t="s">
        <v>4090</v>
      </c>
      <c r="B3402" s="511" t="s">
        <v>4116</v>
      </c>
      <c r="C3402" s="489"/>
      <c r="D3402" s="489"/>
      <c r="E3402" s="494"/>
      <c r="F3402" s="495">
        <f>SUM(F3297:F3329)</f>
        <v>1000000</v>
      </c>
    </row>
    <row r="3403" spans="1:6" ht="15" customHeight="1" x14ac:dyDescent="0.3">
      <c r="A3403" s="756" t="str">
        <f>A768</f>
        <v>CONTRACT SANRAL: NRA 2024/1323</v>
      </c>
      <c r="B3403" s="757"/>
      <c r="C3403" s="462"/>
      <c r="D3403" s="462"/>
      <c r="E3403" s="467"/>
      <c r="F3403" s="473"/>
    </row>
    <row r="3404" spans="1:6" ht="15" customHeight="1" thickBot="1" x14ac:dyDescent="0.35">
      <c r="A3404" s="754" t="str">
        <f>A769</f>
        <v>PANEL FOR ROUTINE ROAD MAINTENANCE WORKS ACROSS SOUTH AFRICA (WESTERN CAPE PROVINCE)</v>
      </c>
      <c r="B3404" s="755"/>
      <c r="C3404" s="463"/>
      <c r="D3404" s="463"/>
      <c r="E3404" s="468"/>
      <c r="F3404" s="474"/>
    </row>
    <row r="3405" spans="1:6" ht="25.05" customHeight="1" thickBot="1" x14ac:dyDescent="0.35">
      <c r="A3405" s="565" t="s">
        <v>4111</v>
      </c>
      <c r="B3405" s="451" t="s">
        <v>4035</v>
      </c>
      <c r="C3405" s="451" t="s">
        <v>4112</v>
      </c>
      <c r="D3405" s="451" t="s">
        <v>4113</v>
      </c>
      <c r="E3405" s="451" t="s">
        <v>4114</v>
      </c>
      <c r="F3405" s="487" t="s">
        <v>4036</v>
      </c>
    </row>
    <row r="3406" spans="1:6" s="444" customFormat="1" ht="25.05" customHeight="1" x14ac:dyDescent="0.3">
      <c r="A3406" s="758" t="s">
        <v>2072</v>
      </c>
      <c r="B3406" s="759"/>
      <c r="C3406" s="759"/>
      <c r="D3406" s="759"/>
      <c r="E3406" s="759"/>
      <c r="F3406" s="760"/>
    </row>
    <row r="3407" spans="1:6" ht="14.4" customHeight="1" x14ac:dyDescent="0.3">
      <c r="A3407" s="374" t="s">
        <v>2073</v>
      </c>
      <c r="B3407" s="345" t="s">
        <v>2074</v>
      </c>
      <c r="C3407" s="375"/>
      <c r="D3407" s="376"/>
      <c r="E3407" s="377"/>
      <c r="F3407" s="378"/>
    </row>
    <row r="3408" spans="1:6" ht="14.4" customHeight="1" x14ac:dyDescent="0.3">
      <c r="A3408" s="372" t="s">
        <v>2075</v>
      </c>
      <c r="B3408" s="343" t="s">
        <v>2074</v>
      </c>
      <c r="C3408" s="379" t="s">
        <v>16</v>
      </c>
      <c r="D3408" s="420">
        <v>1</v>
      </c>
      <c r="E3408" s="418">
        <v>100000</v>
      </c>
      <c r="F3408" s="419">
        <f>IF((D3408*E3408)&gt;0,(D3408*E3408),"")</f>
        <v>100000</v>
      </c>
    </row>
    <row r="3409" spans="1:6" ht="14.4" customHeight="1" x14ac:dyDescent="0.3">
      <c r="A3409" s="372" t="s">
        <v>2079</v>
      </c>
      <c r="B3409" s="201" t="s">
        <v>2080</v>
      </c>
      <c r="C3409" s="379" t="s">
        <v>21</v>
      </c>
      <c r="D3409" s="421">
        <f>F3408</f>
        <v>100000</v>
      </c>
      <c r="E3409" s="855"/>
      <c r="F3409" s="419" t="str">
        <f>IF((D3409*E3409)&gt;0,(D3409*E3409),"")</f>
        <v/>
      </c>
    </row>
    <row r="3410" spans="1:6" ht="14.4" customHeight="1" x14ac:dyDescent="0.3">
      <c r="A3410" s="383"/>
      <c r="B3410" s="202"/>
      <c r="C3410" s="386"/>
      <c r="D3410" s="431"/>
      <c r="E3410" s="432"/>
      <c r="F3410" s="433"/>
    </row>
    <row r="3411" spans="1:6" ht="14.4" customHeight="1" x14ac:dyDescent="0.3">
      <c r="A3411" s="383"/>
      <c r="B3411" s="202"/>
      <c r="C3411" s="386"/>
      <c r="D3411" s="431"/>
      <c r="E3411" s="432"/>
      <c r="F3411" s="433"/>
    </row>
    <row r="3412" spans="1:6" ht="14.4" customHeight="1" x14ac:dyDescent="0.3">
      <c r="A3412" s="383"/>
      <c r="B3412" s="202"/>
      <c r="C3412" s="386"/>
      <c r="D3412" s="431"/>
      <c r="E3412" s="432"/>
      <c r="F3412" s="433"/>
    </row>
    <row r="3413" spans="1:6" ht="14.4" customHeight="1" x14ac:dyDescent="0.3">
      <c r="A3413" s="383"/>
      <c r="B3413" s="202"/>
      <c r="C3413" s="386"/>
      <c r="D3413" s="431"/>
      <c r="E3413" s="432"/>
      <c r="F3413" s="433"/>
    </row>
    <row r="3414" spans="1:6" ht="14.4" customHeight="1" x14ac:dyDescent="0.3">
      <c r="A3414" s="383"/>
      <c r="B3414" s="202"/>
      <c r="C3414" s="386"/>
      <c r="D3414" s="431"/>
      <c r="E3414" s="432"/>
      <c r="F3414" s="433"/>
    </row>
    <row r="3415" spans="1:6" ht="14.4" customHeight="1" x14ac:dyDescent="0.3">
      <c r="A3415" s="383"/>
      <c r="B3415" s="202"/>
      <c r="C3415" s="386"/>
      <c r="D3415" s="431"/>
      <c r="E3415" s="432"/>
      <c r="F3415" s="433"/>
    </row>
    <row r="3416" spans="1:6" ht="14.4" customHeight="1" x14ac:dyDescent="0.3">
      <c r="A3416" s="383"/>
      <c r="B3416" s="202"/>
      <c r="C3416" s="386"/>
      <c r="D3416" s="431"/>
      <c r="E3416" s="432"/>
      <c r="F3416" s="433"/>
    </row>
    <row r="3417" spans="1:6" ht="14.4" customHeight="1" x14ac:dyDescent="0.3">
      <c r="A3417" s="383"/>
      <c r="B3417" s="202"/>
      <c r="C3417" s="386"/>
      <c r="D3417" s="431"/>
      <c r="E3417" s="432"/>
      <c r="F3417" s="433"/>
    </row>
    <row r="3418" spans="1:6" ht="14.4" customHeight="1" x14ac:dyDescent="0.3">
      <c r="A3418" s="383"/>
      <c r="B3418" s="202"/>
      <c r="C3418" s="386"/>
      <c r="D3418" s="431"/>
      <c r="E3418" s="432"/>
      <c r="F3418" s="433"/>
    </row>
    <row r="3419" spans="1:6" ht="14.4" customHeight="1" x14ac:dyDescent="0.3">
      <c r="A3419" s="383"/>
      <c r="B3419" s="202"/>
      <c r="C3419" s="386"/>
      <c r="D3419" s="431"/>
      <c r="E3419" s="432"/>
      <c r="F3419" s="433"/>
    </row>
    <row r="3420" spans="1:6" ht="14.4" customHeight="1" x14ac:dyDescent="0.3">
      <c r="A3420" s="383"/>
      <c r="B3420" s="202"/>
      <c r="C3420" s="386"/>
      <c r="D3420" s="431"/>
      <c r="E3420" s="432"/>
      <c r="F3420" s="433"/>
    </row>
    <row r="3421" spans="1:6" ht="14.4" customHeight="1" x14ac:dyDescent="0.3">
      <c r="A3421" s="383"/>
      <c r="B3421" s="202"/>
      <c r="C3421" s="386"/>
      <c r="D3421" s="431"/>
      <c r="E3421" s="432"/>
      <c r="F3421" s="433"/>
    </row>
    <row r="3422" spans="1:6" ht="14.4" customHeight="1" x14ac:dyDescent="0.3">
      <c r="A3422" s="383"/>
      <c r="B3422" s="202"/>
      <c r="C3422" s="386"/>
      <c r="D3422" s="431"/>
      <c r="E3422" s="432"/>
      <c r="F3422" s="433"/>
    </row>
    <row r="3423" spans="1:6" ht="14.4" customHeight="1" x14ac:dyDescent="0.3">
      <c r="A3423" s="383"/>
      <c r="B3423" s="202"/>
      <c r="C3423" s="386"/>
      <c r="D3423" s="431"/>
      <c r="E3423" s="432"/>
      <c r="F3423" s="433"/>
    </row>
    <row r="3424" spans="1:6" ht="14.4" customHeight="1" x14ac:dyDescent="0.3">
      <c r="A3424" s="383"/>
      <c r="B3424" s="202"/>
      <c r="C3424" s="386"/>
      <c r="D3424" s="431"/>
      <c r="E3424" s="432"/>
      <c r="F3424" s="433"/>
    </row>
    <row r="3425" spans="1:6" ht="14.4" customHeight="1" x14ac:dyDescent="0.3">
      <c r="A3425" s="383"/>
      <c r="B3425" s="202"/>
      <c r="C3425" s="386"/>
      <c r="D3425" s="431"/>
      <c r="E3425" s="432"/>
      <c r="F3425" s="433"/>
    </row>
    <row r="3426" spans="1:6" ht="14.4" customHeight="1" x14ac:dyDescent="0.3">
      <c r="A3426" s="383"/>
      <c r="B3426" s="202"/>
      <c r="C3426" s="386"/>
      <c r="D3426" s="431"/>
      <c r="E3426" s="432"/>
      <c r="F3426" s="433"/>
    </row>
    <row r="3427" spans="1:6" ht="14.4" customHeight="1" x14ac:dyDescent="0.3">
      <c r="A3427" s="383"/>
      <c r="B3427" s="202"/>
      <c r="C3427" s="386"/>
      <c r="D3427" s="431"/>
      <c r="E3427" s="432"/>
      <c r="F3427" s="433"/>
    </row>
    <row r="3428" spans="1:6" ht="14.4" customHeight="1" x14ac:dyDescent="0.3">
      <c r="A3428" s="383"/>
      <c r="B3428" s="202"/>
      <c r="C3428" s="386"/>
      <c r="D3428" s="431"/>
      <c r="E3428" s="432"/>
      <c r="F3428" s="433"/>
    </row>
    <row r="3429" spans="1:6" ht="14.4" customHeight="1" x14ac:dyDescent="0.3">
      <c r="A3429" s="383"/>
      <c r="B3429" s="202"/>
      <c r="C3429" s="386"/>
      <c r="D3429" s="431"/>
      <c r="E3429" s="432"/>
      <c r="F3429" s="433"/>
    </row>
    <row r="3430" spans="1:6" ht="14.4" customHeight="1" x14ac:dyDescent="0.3">
      <c r="A3430" s="383"/>
      <c r="B3430" s="202"/>
      <c r="C3430" s="386"/>
      <c r="D3430" s="431"/>
      <c r="E3430" s="432"/>
      <c r="F3430" s="433"/>
    </row>
    <row r="3431" spans="1:6" ht="14.4" customHeight="1" x14ac:dyDescent="0.3">
      <c r="A3431" s="383"/>
      <c r="B3431" s="202"/>
      <c r="C3431" s="386"/>
      <c r="D3431" s="431"/>
      <c r="E3431" s="432"/>
      <c r="F3431" s="433"/>
    </row>
    <row r="3432" spans="1:6" ht="14.4" customHeight="1" x14ac:dyDescent="0.3">
      <c r="A3432" s="383"/>
      <c r="B3432" s="202"/>
      <c r="C3432" s="386"/>
      <c r="D3432" s="431"/>
      <c r="E3432" s="432"/>
      <c r="F3432" s="433"/>
    </row>
    <row r="3433" spans="1:6" ht="14.4" customHeight="1" x14ac:dyDescent="0.3">
      <c r="A3433" s="383"/>
      <c r="B3433" s="202"/>
      <c r="C3433" s="386"/>
      <c r="D3433" s="431"/>
      <c r="E3433" s="432"/>
      <c r="F3433" s="433"/>
    </row>
    <row r="3434" spans="1:6" ht="14.4" customHeight="1" x14ac:dyDescent="0.3">
      <c r="A3434" s="383"/>
      <c r="B3434" s="202"/>
      <c r="C3434" s="386"/>
      <c r="D3434" s="431"/>
      <c r="E3434" s="432"/>
      <c r="F3434" s="433"/>
    </row>
    <row r="3435" spans="1:6" ht="14.4" customHeight="1" x14ac:dyDescent="0.3">
      <c r="A3435" s="383"/>
      <c r="B3435" s="202"/>
      <c r="C3435" s="386"/>
      <c r="D3435" s="431"/>
      <c r="E3435" s="432"/>
      <c r="F3435" s="433"/>
    </row>
    <row r="3436" spans="1:6" ht="14.4" customHeight="1" x14ac:dyDescent="0.3">
      <c r="A3436" s="383"/>
      <c r="B3436" s="202"/>
      <c r="C3436" s="386"/>
      <c r="D3436" s="431"/>
      <c r="E3436" s="432"/>
      <c r="F3436" s="433"/>
    </row>
    <row r="3437" spans="1:6" ht="14.4" customHeight="1" x14ac:dyDescent="0.3">
      <c r="A3437" s="383"/>
      <c r="B3437" s="202"/>
      <c r="C3437" s="386"/>
      <c r="D3437" s="431"/>
      <c r="E3437" s="432"/>
      <c r="F3437" s="433"/>
    </row>
    <row r="3438" spans="1:6" ht="14.4" customHeight="1" x14ac:dyDescent="0.3">
      <c r="A3438" s="383"/>
      <c r="B3438" s="202"/>
      <c r="C3438" s="386"/>
      <c r="D3438" s="431"/>
      <c r="E3438" s="432"/>
      <c r="F3438" s="433"/>
    </row>
    <row r="3439" spans="1:6" ht="14.4" customHeight="1" x14ac:dyDescent="0.3">
      <c r="A3439" s="383"/>
      <c r="B3439" s="202"/>
      <c r="C3439" s="386"/>
      <c r="D3439" s="431"/>
      <c r="E3439" s="432"/>
      <c r="F3439" s="433"/>
    </row>
    <row r="3440" spans="1:6" ht="14.4" customHeight="1" x14ac:dyDescent="0.3">
      <c r="A3440" s="383"/>
      <c r="B3440" s="202"/>
      <c r="C3440" s="386"/>
      <c r="D3440" s="431"/>
      <c r="E3440" s="432"/>
      <c r="F3440" s="433"/>
    </row>
    <row r="3441" spans="1:6" ht="14.4" customHeight="1" x14ac:dyDescent="0.3">
      <c r="A3441" s="383"/>
      <c r="B3441" s="202"/>
      <c r="C3441" s="386"/>
      <c r="D3441" s="431"/>
      <c r="E3441" s="432"/>
      <c r="F3441" s="433"/>
    </row>
    <row r="3442" spans="1:6" ht="14.4" customHeight="1" x14ac:dyDescent="0.3">
      <c r="A3442" s="383"/>
      <c r="B3442" s="202"/>
      <c r="C3442" s="386"/>
      <c r="D3442" s="431"/>
      <c r="E3442" s="432"/>
      <c r="F3442" s="433"/>
    </row>
    <row r="3443" spans="1:6" ht="14.4" customHeight="1" x14ac:dyDescent="0.3">
      <c r="A3443" s="383"/>
      <c r="B3443" s="202"/>
      <c r="C3443" s="386"/>
      <c r="D3443" s="431"/>
      <c r="E3443" s="432"/>
      <c r="F3443" s="433"/>
    </row>
    <row r="3444" spans="1:6" ht="14.4" customHeight="1" x14ac:dyDescent="0.3">
      <c r="A3444" s="383"/>
      <c r="B3444" s="202"/>
      <c r="C3444" s="386"/>
      <c r="D3444" s="431"/>
      <c r="E3444" s="432"/>
      <c r="F3444" s="433"/>
    </row>
    <row r="3445" spans="1:6" ht="14.4" customHeight="1" x14ac:dyDescent="0.3">
      <c r="A3445" s="383"/>
      <c r="B3445" s="202"/>
      <c r="C3445" s="386"/>
      <c r="D3445" s="431"/>
      <c r="E3445" s="432"/>
      <c r="F3445" s="433"/>
    </row>
    <row r="3446" spans="1:6" ht="14.4" customHeight="1" x14ac:dyDescent="0.3">
      <c r="A3446" s="383"/>
      <c r="B3446" s="202"/>
      <c r="C3446" s="386"/>
      <c r="D3446" s="431"/>
      <c r="E3446" s="432"/>
      <c r="F3446" s="433"/>
    </row>
    <row r="3447" spans="1:6" ht="14.4" customHeight="1" x14ac:dyDescent="0.3">
      <c r="A3447" s="383"/>
      <c r="B3447" s="202"/>
      <c r="C3447" s="386"/>
      <c r="D3447" s="431"/>
      <c r="E3447" s="432"/>
      <c r="F3447" s="433"/>
    </row>
    <row r="3448" spans="1:6" ht="14.4" customHeight="1" x14ac:dyDescent="0.3">
      <c r="A3448" s="383"/>
      <c r="B3448" s="202"/>
      <c r="C3448" s="386"/>
      <c r="D3448" s="431"/>
      <c r="E3448" s="432"/>
      <c r="F3448" s="433"/>
    </row>
    <row r="3449" spans="1:6" ht="14.4" customHeight="1" x14ac:dyDescent="0.3">
      <c r="A3449" s="383"/>
      <c r="B3449" s="202"/>
      <c r="C3449" s="386"/>
      <c r="D3449" s="431"/>
      <c r="E3449" s="432"/>
      <c r="F3449" s="433"/>
    </row>
    <row r="3450" spans="1:6" ht="14.4" customHeight="1" x14ac:dyDescent="0.3">
      <c r="A3450" s="383"/>
      <c r="B3450" s="202"/>
      <c r="C3450" s="386"/>
      <c r="D3450" s="431"/>
      <c r="E3450" s="432"/>
      <c r="F3450" s="433"/>
    </row>
    <row r="3451" spans="1:6" ht="14.4" customHeight="1" x14ac:dyDescent="0.3">
      <c r="A3451" s="383"/>
      <c r="B3451" s="202"/>
      <c r="C3451" s="386"/>
      <c r="D3451" s="431"/>
      <c r="E3451" s="432"/>
      <c r="F3451" s="433"/>
    </row>
    <row r="3452" spans="1:6" ht="14.4" customHeight="1" x14ac:dyDescent="0.3">
      <c r="A3452" s="383"/>
      <c r="B3452" s="202"/>
      <c r="C3452" s="386"/>
      <c r="D3452" s="431"/>
      <c r="E3452" s="432"/>
      <c r="F3452" s="433"/>
    </row>
    <row r="3453" spans="1:6" ht="14.4" customHeight="1" x14ac:dyDescent="0.3">
      <c r="A3453" s="383"/>
      <c r="B3453" s="202"/>
      <c r="C3453" s="386"/>
      <c r="D3453" s="431"/>
      <c r="E3453" s="432"/>
      <c r="F3453" s="433"/>
    </row>
    <row r="3454" spans="1:6" ht="14.4" customHeight="1" x14ac:dyDescent="0.3">
      <c r="A3454" s="383"/>
      <c r="B3454" s="202"/>
      <c r="C3454" s="386"/>
      <c r="D3454" s="431"/>
      <c r="E3454" s="432"/>
      <c r="F3454" s="433"/>
    </row>
    <row r="3455" spans="1:6" ht="14.4" customHeight="1" x14ac:dyDescent="0.3">
      <c r="A3455" s="383"/>
      <c r="B3455" s="202"/>
      <c r="C3455" s="386"/>
      <c r="D3455" s="431"/>
      <c r="E3455" s="432"/>
      <c r="F3455" s="433"/>
    </row>
    <row r="3456" spans="1:6" ht="14.4" customHeight="1" x14ac:dyDescent="0.3">
      <c r="A3456" s="383"/>
      <c r="B3456" s="202"/>
      <c r="C3456" s="386"/>
      <c r="D3456" s="431"/>
      <c r="E3456" s="432"/>
      <c r="F3456" s="433"/>
    </row>
    <row r="3457" spans="1:6" ht="14.4" customHeight="1" x14ac:dyDescent="0.3">
      <c r="A3457" s="383"/>
      <c r="B3457" s="202"/>
      <c r="C3457" s="386"/>
      <c r="D3457" s="431"/>
      <c r="E3457" s="432"/>
      <c r="F3457" s="433"/>
    </row>
    <row r="3458" spans="1:6" ht="14.4" customHeight="1" x14ac:dyDescent="0.3">
      <c r="A3458" s="383"/>
      <c r="B3458" s="202"/>
      <c r="C3458" s="386"/>
      <c r="D3458" s="431"/>
      <c r="E3458" s="432"/>
      <c r="F3458" s="433"/>
    </row>
    <row r="3459" spans="1:6" ht="14.4" customHeight="1" x14ac:dyDescent="0.3">
      <c r="A3459" s="383"/>
      <c r="B3459" s="202"/>
      <c r="C3459" s="386"/>
      <c r="D3459" s="431"/>
      <c r="E3459" s="432"/>
      <c r="F3459" s="433"/>
    </row>
    <row r="3460" spans="1:6" ht="14.4" customHeight="1" x14ac:dyDescent="0.3">
      <c r="A3460" s="383"/>
      <c r="B3460" s="202"/>
      <c r="C3460" s="386"/>
      <c r="D3460" s="431"/>
      <c r="E3460" s="432"/>
      <c r="F3460" s="433"/>
    </row>
    <row r="3461" spans="1:6" ht="14.4" customHeight="1" x14ac:dyDescent="0.3">
      <c r="A3461" s="383"/>
      <c r="B3461" s="202"/>
      <c r="C3461" s="386"/>
      <c r="D3461" s="431"/>
      <c r="E3461" s="432"/>
      <c r="F3461" s="433"/>
    </row>
    <row r="3462" spans="1:6" ht="14.4" customHeight="1" x14ac:dyDescent="0.3">
      <c r="A3462" s="383"/>
      <c r="B3462" s="202"/>
      <c r="C3462" s="386"/>
      <c r="D3462" s="431"/>
      <c r="E3462" s="432"/>
      <c r="F3462" s="433"/>
    </row>
    <row r="3463" spans="1:6" ht="14.4" customHeight="1" x14ac:dyDescent="0.3">
      <c r="A3463" s="383"/>
      <c r="B3463" s="202"/>
      <c r="C3463" s="386"/>
      <c r="D3463" s="431"/>
      <c r="E3463" s="432"/>
      <c r="F3463" s="433"/>
    </row>
    <row r="3464" spans="1:6" ht="14.4" customHeight="1" x14ac:dyDescent="0.3">
      <c r="A3464" s="383"/>
      <c r="B3464" s="202"/>
      <c r="C3464" s="386"/>
      <c r="D3464" s="431"/>
      <c r="E3464" s="432"/>
      <c r="F3464" s="433"/>
    </row>
    <row r="3465" spans="1:6" ht="14.4" customHeight="1" x14ac:dyDescent="0.3">
      <c r="A3465" s="383"/>
      <c r="B3465" s="202"/>
      <c r="C3465" s="386"/>
      <c r="D3465" s="431"/>
      <c r="E3465" s="432"/>
      <c r="F3465" s="433"/>
    </row>
    <row r="3466" spans="1:6" ht="14.4" customHeight="1" x14ac:dyDescent="0.3">
      <c r="A3466" s="383"/>
      <c r="B3466" s="202"/>
      <c r="C3466" s="386"/>
      <c r="D3466" s="431"/>
      <c r="E3466" s="432"/>
      <c r="F3466" s="433"/>
    </row>
    <row r="3467" spans="1:6" ht="14.4" customHeight="1" x14ac:dyDescent="0.3">
      <c r="A3467" s="383"/>
      <c r="B3467" s="202"/>
      <c r="C3467" s="386"/>
      <c r="D3467" s="431"/>
      <c r="E3467" s="432"/>
      <c r="F3467" s="433"/>
    </row>
    <row r="3468" spans="1:6" ht="14.4" customHeight="1" x14ac:dyDescent="0.3">
      <c r="A3468" s="383"/>
      <c r="B3468" s="202"/>
      <c r="C3468" s="386"/>
      <c r="D3468" s="431"/>
      <c r="E3468" s="432"/>
      <c r="F3468" s="433"/>
    </row>
    <row r="3469" spans="1:6" ht="14.4" customHeight="1" x14ac:dyDescent="0.3">
      <c r="A3469" s="383"/>
      <c r="B3469" s="202"/>
      <c r="C3469" s="386"/>
      <c r="D3469" s="431"/>
      <c r="E3469" s="432"/>
      <c r="F3469" s="433"/>
    </row>
    <row r="3470" spans="1:6" ht="14.4" customHeight="1" x14ac:dyDescent="0.3">
      <c r="A3470" s="383"/>
      <c r="B3470" s="202"/>
      <c r="C3470" s="386"/>
      <c r="D3470" s="431"/>
      <c r="E3470" s="432"/>
      <c r="F3470" s="433"/>
    </row>
    <row r="3471" spans="1:6" ht="14.4" customHeight="1" x14ac:dyDescent="0.3">
      <c r="A3471" s="383"/>
      <c r="B3471" s="202"/>
      <c r="C3471" s="386"/>
      <c r="D3471" s="431"/>
      <c r="E3471" s="432"/>
      <c r="F3471" s="433"/>
    </row>
    <row r="3472" spans="1:6" ht="14.4" customHeight="1" x14ac:dyDescent="0.3">
      <c r="A3472" s="383"/>
      <c r="B3472" s="202"/>
      <c r="C3472" s="386"/>
      <c r="D3472" s="431"/>
      <c r="E3472" s="432"/>
      <c r="F3472" s="433"/>
    </row>
    <row r="3473" spans="1:6" ht="14.4" customHeight="1" x14ac:dyDescent="0.3">
      <c r="A3473" s="383"/>
      <c r="B3473" s="202"/>
      <c r="C3473" s="386"/>
      <c r="D3473" s="431"/>
      <c r="E3473" s="432"/>
      <c r="F3473" s="433"/>
    </row>
    <row r="3474" spans="1:6" ht="14.4" customHeight="1" x14ac:dyDescent="0.3">
      <c r="A3474" s="383"/>
      <c r="B3474" s="202"/>
      <c r="C3474" s="386"/>
      <c r="D3474" s="431"/>
      <c r="E3474" s="432"/>
      <c r="F3474" s="433"/>
    </row>
    <row r="3475" spans="1:6" ht="14.4" customHeight="1" x14ac:dyDescent="0.3">
      <c r="A3475" s="383"/>
      <c r="B3475" s="202"/>
      <c r="C3475" s="386"/>
      <c r="D3475" s="431"/>
      <c r="E3475" s="432"/>
      <c r="F3475" s="433"/>
    </row>
    <row r="3476" spans="1:6" ht="14.4" customHeight="1" x14ac:dyDescent="0.3">
      <c r="A3476" s="383"/>
      <c r="B3476" s="202"/>
      <c r="C3476" s="386"/>
      <c r="D3476" s="431"/>
      <c r="E3476" s="432"/>
      <c r="F3476" s="433"/>
    </row>
    <row r="3477" spans="1:6" ht="14.4" customHeight="1" x14ac:dyDescent="0.3">
      <c r="A3477" s="383"/>
      <c r="B3477" s="202"/>
      <c r="C3477" s="386"/>
      <c r="D3477" s="431"/>
      <c r="E3477" s="432"/>
      <c r="F3477" s="433"/>
    </row>
    <row r="3478" spans="1:6" ht="14.4" customHeight="1" x14ac:dyDescent="0.3">
      <c r="A3478" s="383"/>
      <c r="B3478" s="202"/>
      <c r="C3478" s="386"/>
      <c r="D3478" s="431"/>
      <c r="E3478" s="432"/>
      <c r="F3478" s="433"/>
    </row>
    <row r="3479" spans="1:6" ht="14.4" customHeight="1" x14ac:dyDescent="0.3">
      <c r="A3479" s="383"/>
      <c r="B3479" s="202"/>
      <c r="C3479" s="386"/>
      <c r="D3479" s="431"/>
      <c r="E3479" s="432"/>
      <c r="F3479" s="433"/>
    </row>
    <row r="3480" spans="1:6" ht="14.4" customHeight="1" x14ac:dyDescent="0.3">
      <c r="A3480" s="383"/>
      <c r="B3480" s="202"/>
      <c r="C3480" s="386"/>
      <c r="D3480" s="431"/>
      <c r="E3480" s="432"/>
      <c r="F3480" s="433"/>
    </row>
    <row r="3481" spans="1:6" ht="14.4" customHeight="1" x14ac:dyDescent="0.3">
      <c r="A3481" s="383"/>
      <c r="B3481" s="202"/>
      <c r="C3481" s="386"/>
      <c r="D3481" s="431"/>
      <c r="E3481" s="432"/>
      <c r="F3481" s="433"/>
    </row>
    <row r="3482" spans="1:6" ht="14.4" customHeight="1" x14ac:dyDescent="0.3">
      <c r="A3482" s="383"/>
      <c r="B3482" s="202"/>
      <c r="C3482" s="386"/>
      <c r="D3482" s="431"/>
      <c r="E3482" s="432"/>
      <c r="F3482" s="433"/>
    </row>
    <row r="3483" spans="1:6" ht="14.4" customHeight="1" x14ac:dyDescent="0.3">
      <c r="A3483" s="383"/>
      <c r="B3483" s="202"/>
      <c r="C3483" s="386"/>
      <c r="D3483" s="431"/>
      <c r="E3483" s="432"/>
      <c r="F3483" s="433"/>
    </row>
    <row r="3484" spans="1:6" ht="14.4" customHeight="1" x14ac:dyDescent="0.3">
      <c r="A3484" s="383"/>
      <c r="B3484" s="202"/>
      <c r="C3484" s="386"/>
      <c r="D3484" s="431"/>
      <c r="E3484" s="432"/>
      <c r="F3484" s="433"/>
    </row>
    <row r="3485" spans="1:6" ht="14.4" customHeight="1" x14ac:dyDescent="0.3">
      <c r="A3485" s="383"/>
      <c r="B3485" s="202"/>
      <c r="C3485" s="386"/>
      <c r="D3485" s="431"/>
      <c r="E3485" s="432"/>
      <c r="F3485" s="433"/>
    </row>
    <row r="3486" spans="1:6" ht="14.4" customHeight="1" x14ac:dyDescent="0.3">
      <c r="A3486" s="383"/>
      <c r="B3486" s="202"/>
      <c r="C3486" s="386"/>
      <c r="D3486" s="431"/>
      <c r="E3486" s="432"/>
      <c r="F3486" s="433"/>
    </row>
    <row r="3487" spans="1:6" ht="14.4" customHeight="1" x14ac:dyDescent="0.3">
      <c r="A3487" s="383"/>
      <c r="B3487" s="202"/>
      <c r="C3487" s="386"/>
      <c r="D3487" s="431"/>
      <c r="E3487" s="432"/>
      <c r="F3487" s="433"/>
    </row>
    <row r="3488" spans="1:6" ht="14.4" customHeight="1" x14ac:dyDescent="0.3">
      <c r="A3488" s="383"/>
      <c r="B3488" s="202"/>
      <c r="C3488" s="386"/>
      <c r="D3488" s="431"/>
      <c r="E3488" s="432"/>
      <c r="F3488" s="433"/>
    </row>
    <row r="3489" spans="1:6" ht="14.4" customHeight="1" x14ac:dyDescent="0.3">
      <c r="A3489" s="383"/>
      <c r="B3489" s="202"/>
      <c r="C3489" s="386"/>
      <c r="D3489" s="431"/>
      <c r="E3489" s="432"/>
      <c r="F3489" s="433"/>
    </row>
    <row r="3490" spans="1:6" ht="14.4" customHeight="1" x14ac:dyDescent="0.3">
      <c r="A3490" s="383"/>
      <c r="B3490" s="202"/>
      <c r="C3490" s="386"/>
      <c r="D3490" s="431"/>
      <c r="E3490" s="432"/>
      <c r="F3490" s="433"/>
    </row>
    <row r="3491" spans="1:6" ht="14.4" customHeight="1" x14ac:dyDescent="0.3">
      <c r="A3491" s="383"/>
      <c r="B3491" s="202"/>
      <c r="C3491" s="386"/>
      <c r="D3491" s="431"/>
      <c r="E3491" s="432"/>
      <c r="F3491" s="433"/>
    </row>
    <row r="3492" spans="1:6" ht="14.4" customHeight="1" x14ac:dyDescent="0.3">
      <c r="A3492" s="383"/>
      <c r="B3492" s="202"/>
      <c r="C3492" s="386"/>
      <c r="D3492" s="431"/>
      <c r="E3492" s="432"/>
      <c r="F3492" s="433"/>
    </row>
    <row r="3493" spans="1:6" ht="14.4" customHeight="1" x14ac:dyDescent="0.3">
      <c r="A3493" s="383"/>
      <c r="B3493" s="202"/>
      <c r="C3493" s="386"/>
      <c r="D3493" s="431"/>
      <c r="E3493" s="432"/>
      <c r="F3493" s="433"/>
    </row>
    <row r="3494" spans="1:6" ht="14.4" customHeight="1" x14ac:dyDescent="0.3">
      <c r="A3494" s="383"/>
      <c r="B3494" s="202"/>
      <c r="C3494" s="386"/>
      <c r="D3494" s="431"/>
      <c r="E3494" s="432"/>
      <c r="F3494" s="433"/>
    </row>
    <row r="3495" spans="1:6" ht="14.4" customHeight="1" x14ac:dyDescent="0.3">
      <c r="A3495" s="383"/>
      <c r="B3495" s="202"/>
      <c r="C3495" s="386"/>
      <c r="D3495" s="431"/>
      <c r="E3495" s="432"/>
      <c r="F3495" s="433"/>
    </row>
    <row r="3496" spans="1:6" ht="14.4" customHeight="1" x14ac:dyDescent="0.3">
      <c r="A3496" s="383"/>
      <c r="B3496" s="202"/>
      <c r="C3496" s="386"/>
      <c r="D3496" s="431"/>
      <c r="E3496" s="432"/>
      <c r="F3496" s="433"/>
    </row>
    <row r="3497" spans="1:6" ht="14.4" customHeight="1" x14ac:dyDescent="0.3">
      <c r="A3497" s="383"/>
      <c r="B3497" s="202"/>
      <c r="C3497" s="386"/>
      <c r="D3497" s="431"/>
      <c r="E3497" s="432"/>
      <c r="F3497" s="433"/>
    </row>
    <row r="3498" spans="1:6" ht="14.4" customHeight="1" x14ac:dyDescent="0.3">
      <c r="A3498" s="383"/>
      <c r="B3498" s="202"/>
      <c r="C3498" s="386"/>
      <c r="D3498" s="431"/>
      <c r="E3498" s="432"/>
      <c r="F3498" s="433"/>
    </row>
    <row r="3499" spans="1:6" ht="14.4" customHeight="1" x14ac:dyDescent="0.3">
      <c r="A3499" s="383"/>
      <c r="B3499" s="202"/>
      <c r="C3499" s="386"/>
      <c r="D3499" s="431"/>
      <c r="E3499" s="432"/>
      <c r="F3499" s="433"/>
    </row>
    <row r="3500" spans="1:6" ht="14.4" customHeight="1" x14ac:dyDescent="0.3">
      <c r="A3500" s="383"/>
      <c r="B3500" s="202"/>
      <c r="C3500" s="386"/>
      <c r="D3500" s="431"/>
      <c r="E3500" s="432"/>
      <c r="F3500" s="433"/>
    </row>
    <row r="3501" spans="1:6" ht="14.4" customHeight="1" x14ac:dyDescent="0.3">
      <c r="A3501" s="383"/>
      <c r="B3501" s="202"/>
      <c r="C3501" s="386"/>
      <c r="D3501" s="431"/>
      <c r="E3501" s="432"/>
      <c r="F3501" s="433"/>
    </row>
    <row r="3502" spans="1:6" ht="14.4" customHeight="1" x14ac:dyDescent="0.3">
      <c r="A3502" s="383"/>
      <c r="B3502" s="202"/>
      <c r="C3502" s="386"/>
      <c r="D3502" s="431"/>
      <c r="E3502" s="432"/>
      <c r="F3502" s="433"/>
    </row>
    <row r="3503" spans="1:6" ht="14.4" customHeight="1" x14ac:dyDescent="0.3">
      <c r="A3503" s="383"/>
      <c r="B3503" s="202"/>
      <c r="C3503" s="386"/>
      <c r="D3503" s="431"/>
      <c r="E3503" s="432"/>
      <c r="F3503" s="433"/>
    </row>
    <row r="3504" spans="1:6" ht="14.4" customHeight="1" x14ac:dyDescent="0.3">
      <c r="A3504" s="383"/>
      <c r="B3504" s="202"/>
      <c r="C3504" s="386"/>
      <c r="D3504" s="431"/>
      <c r="E3504" s="432"/>
      <c r="F3504" s="433"/>
    </row>
    <row r="3505" spans="1:6" ht="14.4" customHeight="1" x14ac:dyDescent="0.3">
      <c r="A3505" s="383"/>
      <c r="B3505" s="202"/>
      <c r="C3505" s="386"/>
      <c r="D3505" s="431"/>
      <c r="E3505" s="432"/>
      <c r="F3505" s="433"/>
    </row>
    <row r="3506" spans="1:6" ht="14.4" customHeight="1" x14ac:dyDescent="0.3">
      <c r="A3506" s="383"/>
      <c r="B3506" s="202"/>
      <c r="C3506" s="386"/>
      <c r="D3506" s="431"/>
      <c r="E3506" s="432"/>
      <c r="F3506" s="433"/>
    </row>
    <row r="3507" spans="1:6" ht="14.4" customHeight="1" x14ac:dyDescent="0.3">
      <c r="A3507" s="383"/>
      <c r="B3507" s="202"/>
      <c r="C3507" s="386"/>
      <c r="D3507" s="431"/>
      <c r="E3507" s="432"/>
      <c r="F3507" s="433"/>
    </row>
    <row r="3508" spans="1:6" ht="14.4" customHeight="1" x14ac:dyDescent="0.3">
      <c r="A3508" s="383"/>
      <c r="B3508" s="202"/>
      <c r="C3508" s="386"/>
      <c r="D3508" s="431"/>
      <c r="E3508" s="432"/>
      <c r="F3508" s="433"/>
    </row>
    <row r="3509" spans="1:6" ht="14.4" customHeight="1" x14ac:dyDescent="0.3">
      <c r="A3509" s="383"/>
      <c r="B3509" s="202"/>
      <c r="C3509" s="386"/>
      <c r="D3509" s="431"/>
      <c r="E3509" s="432"/>
      <c r="F3509" s="433"/>
    </row>
    <row r="3510" spans="1:6" ht="14.4" customHeight="1" x14ac:dyDescent="0.3">
      <c r="A3510" s="383"/>
      <c r="B3510" s="202"/>
      <c r="C3510" s="386"/>
      <c r="D3510" s="431"/>
      <c r="E3510" s="432"/>
      <c r="F3510" s="433"/>
    </row>
    <row r="3511" spans="1:6" ht="14.4" customHeight="1" thickBot="1" x14ac:dyDescent="0.35">
      <c r="A3511" s="383"/>
      <c r="B3511" s="202"/>
      <c r="C3511" s="386"/>
      <c r="D3511" s="431"/>
      <c r="E3511" s="432"/>
      <c r="F3511" s="433"/>
    </row>
    <row r="3512" spans="1:6" ht="25.05" customHeight="1" thickBot="1" x14ac:dyDescent="0.35">
      <c r="A3512" s="448" t="s">
        <v>4092</v>
      </c>
      <c r="B3512" s="511" t="s">
        <v>4116</v>
      </c>
      <c r="C3512" s="489"/>
      <c r="D3512" s="489"/>
      <c r="E3512" s="494"/>
      <c r="F3512" s="495">
        <f>SUM(F3408:F3421)</f>
        <v>100000</v>
      </c>
    </row>
    <row r="3513" spans="1:6" ht="15" customHeight="1" x14ac:dyDescent="0.3">
      <c r="A3513" s="756" t="str">
        <f>A768</f>
        <v>CONTRACT SANRAL: NRA 2024/1323</v>
      </c>
      <c r="B3513" s="757"/>
      <c r="C3513" s="462"/>
      <c r="D3513" s="462"/>
      <c r="E3513" s="467"/>
      <c r="F3513" s="473"/>
    </row>
    <row r="3514" spans="1:6" ht="15" customHeight="1" thickBot="1" x14ac:dyDescent="0.35">
      <c r="A3514" s="754" t="str">
        <f>A769</f>
        <v>PANEL FOR ROUTINE ROAD MAINTENANCE WORKS ACROSS SOUTH AFRICA (WESTERN CAPE PROVINCE)</v>
      </c>
      <c r="B3514" s="755"/>
      <c r="C3514" s="463"/>
      <c r="D3514" s="463"/>
      <c r="E3514" s="468"/>
      <c r="F3514" s="474"/>
    </row>
    <row r="3515" spans="1:6" ht="25.05" customHeight="1" thickBot="1" x14ac:dyDescent="0.35">
      <c r="A3515" s="565" t="s">
        <v>4111</v>
      </c>
      <c r="B3515" s="451" t="s">
        <v>4035</v>
      </c>
      <c r="C3515" s="451" t="s">
        <v>4112</v>
      </c>
      <c r="D3515" s="451" t="s">
        <v>4113</v>
      </c>
      <c r="E3515" s="451" t="s">
        <v>4114</v>
      </c>
      <c r="F3515" s="487" t="s">
        <v>4036</v>
      </c>
    </row>
    <row r="3516" spans="1:6" s="444" customFormat="1" ht="25.05" customHeight="1" x14ac:dyDescent="0.3">
      <c r="A3516" s="758" t="s">
        <v>2089</v>
      </c>
      <c r="B3516" s="759"/>
      <c r="C3516" s="759"/>
      <c r="D3516" s="759"/>
      <c r="E3516" s="759"/>
      <c r="F3516" s="760"/>
    </row>
    <row r="3517" spans="1:6" ht="14.4" customHeight="1" x14ac:dyDescent="0.3">
      <c r="A3517" s="374" t="s">
        <v>2090</v>
      </c>
      <c r="B3517" s="345" t="s">
        <v>3693</v>
      </c>
      <c r="C3517" s="375"/>
      <c r="D3517" s="376"/>
      <c r="E3517" s="377"/>
      <c r="F3517" s="378"/>
    </row>
    <row r="3518" spans="1:6" ht="14.4" customHeight="1" x14ac:dyDescent="0.3">
      <c r="A3518" s="372" t="s">
        <v>2092</v>
      </c>
      <c r="B3518" s="201" t="s">
        <v>3995</v>
      </c>
      <c r="C3518" s="379" t="s">
        <v>16</v>
      </c>
      <c r="D3518" s="420">
        <v>1</v>
      </c>
      <c r="E3518" s="418">
        <v>2000000</v>
      </c>
      <c r="F3518" s="419">
        <f>IF((D3518*E3518)&gt;0,(D3518*E3518),"")</f>
        <v>2000000</v>
      </c>
    </row>
    <row r="3519" spans="1:6" ht="14.4" customHeight="1" x14ac:dyDescent="0.3">
      <c r="A3519" s="372" t="s">
        <v>2093</v>
      </c>
      <c r="B3519" s="201" t="s">
        <v>3915</v>
      </c>
      <c r="C3519" s="379" t="s">
        <v>21</v>
      </c>
      <c r="D3519" s="421">
        <f>F3518</f>
        <v>2000000</v>
      </c>
      <c r="E3519" s="855"/>
      <c r="F3519" s="419" t="str">
        <f>IF((D3519*E3519)&gt;0,(D3519*E3519),"")</f>
        <v/>
      </c>
    </row>
    <row r="3520" spans="1:6" ht="14.4" customHeight="1" x14ac:dyDescent="0.3">
      <c r="A3520" s="383"/>
      <c r="B3520" s="202"/>
      <c r="C3520" s="386"/>
      <c r="D3520" s="431"/>
      <c r="E3520" s="432"/>
      <c r="F3520" s="433"/>
    </row>
    <row r="3521" spans="1:6" ht="14.4" customHeight="1" x14ac:dyDescent="0.3">
      <c r="A3521" s="383"/>
      <c r="B3521" s="202"/>
      <c r="C3521" s="386"/>
      <c r="D3521" s="431"/>
      <c r="E3521" s="432"/>
      <c r="F3521" s="433"/>
    </row>
    <row r="3522" spans="1:6" ht="14.4" customHeight="1" x14ac:dyDescent="0.3">
      <c r="A3522" s="383"/>
      <c r="B3522" s="202"/>
      <c r="C3522" s="386"/>
      <c r="D3522" s="431"/>
      <c r="E3522" s="432"/>
      <c r="F3522" s="433"/>
    </row>
    <row r="3523" spans="1:6" ht="14.4" customHeight="1" x14ac:dyDescent="0.3">
      <c r="A3523" s="383"/>
      <c r="B3523" s="202"/>
      <c r="C3523" s="386"/>
      <c r="D3523" s="431"/>
      <c r="E3523" s="432"/>
      <c r="F3523" s="433"/>
    </row>
    <row r="3524" spans="1:6" ht="14.4" customHeight="1" x14ac:dyDescent="0.3">
      <c r="A3524" s="383"/>
      <c r="B3524" s="202"/>
      <c r="C3524" s="386"/>
      <c r="D3524" s="431"/>
      <c r="E3524" s="432"/>
      <c r="F3524" s="433"/>
    </row>
    <row r="3525" spans="1:6" ht="14.4" customHeight="1" x14ac:dyDescent="0.3">
      <c r="A3525" s="383"/>
      <c r="B3525" s="202"/>
      <c r="C3525" s="386"/>
      <c r="D3525" s="431"/>
      <c r="E3525" s="432"/>
      <c r="F3525" s="433"/>
    </row>
    <row r="3526" spans="1:6" ht="14.4" customHeight="1" x14ac:dyDescent="0.3">
      <c r="A3526" s="383"/>
      <c r="B3526" s="202"/>
      <c r="C3526" s="386"/>
      <c r="D3526" s="431"/>
      <c r="E3526" s="432"/>
      <c r="F3526" s="433"/>
    </row>
    <row r="3527" spans="1:6" ht="14.4" customHeight="1" x14ac:dyDescent="0.3">
      <c r="A3527" s="383"/>
      <c r="B3527" s="202"/>
      <c r="C3527" s="386"/>
      <c r="D3527" s="431"/>
      <c r="E3527" s="432"/>
      <c r="F3527" s="433"/>
    </row>
    <row r="3528" spans="1:6" ht="14.4" customHeight="1" x14ac:dyDescent="0.3">
      <c r="A3528" s="383"/>
      <c r="B3528" s="202"/>
      <c r="C3528" s="386"/>
      <c r="D3528" s="431"/>
      <c r="E3528" s="432"/>
      <c r="F3528" s="433"/>
    </row>
    <row r="3529" spans="1:6" ht="14.4" customHeight="1" x14ac:dyDescent="0.3">
      <c r="A3529" s="383"/>
      <c r="B3529" s="202"/>
      <c r="C3529" s="386"/>
      <c r="D3529" s="431"/>
      <c r="E3529" s="432"/>
      <c r="F3529" s="433"/>
    </row>
    <row r="3530" spans="1:6" ht="14.4" customHeight="1" x14ac:dyDescent="0.3">
      <c r="A3530" s="383"/>
      <c r="B3530" s="202"/>
      <c r="C3530" s="386"/>
      <c r="D3530" s="431"/>
      <c r="E3530" s="432"/>
      <c r="F3530" s="433"/>
    </row>
    <row r="3531" spans="1:6" ht="14.4" customHeight="1" x14ac:dyDescent="0.3">
      <c r="A3531" s="383"/>
      <c r="B3531" s="202"/>
      <c r="C3531" s="386"/>
      <c r="D3531" s="431"/>
      <c r="E3531" s="432"/>
      <c r="F3531" s="433"/>
    </row>
    <row r="3532" spans="1:6" ht="14.4" customHeight="1" x14ac:dyDescent="0.3">
      <c r="A3532" s="383"/>
      <c r="B3532" s="202"/>
      <c r="C3532" s="386"/>
      <c r="D3532" s="431"/>
      <c r="E3532" s="432"/>
      <c r="F3532" s="433"/>
    </row>
    <row r="3533" spans="1:6" ht="14.4" customHeight="1" x14ac:dyDescent="0.3">
      <c r="A3533" s="383"/>
      <c r="B3533" s="202"/>
      <c r="C3533" s="386"/>
      <c r="D3533" s="431"/>
      <c r="E3533" s="432"/>
      <c r="F3533" s="433"/>
    </row>
    <row r="3534" spans="1:6" ht="14.4" customHeight="1" x14ac:dyDescent="0.3">
      <c r="A3534" s="383"/>
      <c r="B3534" s="202"/>
      <c r="C3534" s="386"/>
      <c r="D3534" s="431"/>
      <c r="E3534" s="432"/>
      <c r="F3534" s="433"/>
    </row>
    <row r="3535" spans="1:6" ht="14.4" customHeight="1" x14ac:dyDescent="0.3">
      <c r="A3535" s="383"/>
      <c r="B3535" s="202"/>
      <c r="C3535" s="386"/>
      <c r="D3535" s="431"/>
      <c r="E3535" s="432"/>
      <c r="F3535" s="433"/>
    </row>
    <row r="3536" spans="1:6" ht="14.4" customHeight="1" x14ac:dyDescent="0.3">
      <c r="A3536" s="383"/>
      <c r="B3536" s="202"/>
      <c r="C3536" s="386"/>
      <c r="D3536" s="431"/>
      <c r="E3536" s="432"/>
      <c r="F3536" s="433"/>
    </row>
    <row r="3537" spans="1:6" ht="14.4" customHeight="1" x14ac:dyDescent="0.3">
      <c r="A3537" s="383"/>
      <c r="B3537" s="202"/>
      <c r="C3537" s="386"/>
      <c r="D3537" s="431"/>
      <c r="E3537" s="432"/>
      <c r="F3537" s="433"/>
    </row>
    <row r="3538" spans="1:6" ht="14.4" customHeight="1" x14ac:dyDescent="0.3">
      <c r="A3538" s="383"/>
      <c r="B3538" s="202"/>
      <c r="C3538" s="386"/>
      <c r="D3538" s="431"/>
      <c r="E3538" s="432"/>
      <c r="F3538" s="433"/>
    </row>
    <row r="3539" spans="1:6" ht="14.4" customHeight="1" x14ac:dyDescent="0.3">
      <c r="A3539" s="383"/>
      <c r="B3539" s="202"/>
      <c r="C3539" s="386"/>
      <c r="D3539" s="431"/>
      <c r="E3539" s="432"/>
      <c r="F3539" s="433"/>
    </row>
    <row r="3540" spans="1:6" ht="14.4" customHeight="1" x14ac:dyDescent="0.3">
      <c r="A3540" s="383"/>
      <c r="B3540" s="202"/>
      <c r="C3540" s="386"/>
      <c r="D3540" s="431"/>
      <c r="E3540" s="432"/>
      <c r="F3540" s="433"/>
    </row>
    <row r="3541" spans="1:6" ht="14.4" customHeight="1" x14ac:dyDescent="0.3">
      <c r="A3541" s="383"/>
      <c r="B3541" s="202"/>
      <c r="C3541" s="386"/>
      <c r="D3541" s="431"/>
      <c r="E3541" s="432"/>
      <c r="F3541" s="433"/>
    </row>
    <row r="3542" spans="1:6" ht="14.4" customHeight="1" x14ac:dyDescent="0.3">
      <c r="A3542" s="383"/>
      <c r="B3542" s="202"/>
      <c r="C3542" s="386"/>
      <c r="D3542" s="431"/>
      <c r="E3542" s="432"/>
      <c r="F3542" s="433"/>
    </row>
    <row r="3543" spans="1:6" ht="14.4" customHeight="1" x14ac:dyDescent="0.3">
      <c r="A3543" s="383"/>
      <c r="B3543" s="202"/>
      <c r="C3543" s="386"/>
      <c r="D3543" s="431"/>
      <c r="E3543" s="432"/>
      <c r="F3543" s="433"/>
    </row>
    <row r="3544" spans="1:6" ht="14.4" customHeight="1" x14ac:dyDescent="0.3">
      <c r="A3544" s="383"/>
      <c r="B3544" s="202"/>
      <c r="C3544" s="386"/>
      <c r="D3544" s="431"/>
      <c r="E3544" s="432"/>
      <c r="F3544" s="433"/>
    </row>
    <row r="3545" spans="1:6" ht="14.4" customHeight="1" x14ac:dyDescent="0.3">
      <c r="A3545" s="383"/>
      <c r="B3545" s="202"/>
      <c r="C3545" s="386"/>
      <c r="D3545" s="431"/>
      <c r="E3545" s="432"/>
      <c r="F3545" s="433"/>
    </row>
    <row r="3546" spans="1:6" ht="14.4" customHeight="1" x14ac:dyDescent="0.3">
      <c r="A3546" s="383"/>
      <c r="B3546" s="202"/>
      <c r="C3546" s="386"/>
      <c r="D3546" s="431"/>
      <c r="E3546" s="432"/>
      <c r="F3546" s="433"/>
    </row>
    <row r="3547" spans="1:6" ht="14.4" customHeight="1" x14ac:dyDescent="0.3">
      <c r="A3547" s="383"/>
      <c r="B3547" s="202"/>
      <c r="C3547" s="386"/>
      <c r="D3547" s="431"/>
      <c r="E3547" s="432"/>
      <c r="F3547" s="433"/>
    </row>
    <row r="3548" spans="1:6" ht="14.4" customHeight="1" x14ac:dyDescent="0.3">
      <c r="A3548" s="383"/>
      <c r="B3548" s="202"/>
      <c r="C3548" s="386"/>
      <c r="D3548" s="431"/>
      <c r="E3548" s="432"/>
      <c r="F3548" s="433"/>
    </row>
    <row r="3549" spans="1:6" ht="14.4" customHeight="1" x14ac:dyDescent="0.3">
      <c r="A3549" s="383"/>
      <c r="B3549" s="202"/>
      <c r="C3549" s="386"/>
      <c r="D3549" s="431"/>
      <c r="E3549" s="432"/>
      <c r="F3549" s="433"/>
    </row>
    <row r="3550" spans="1:6" ht="14.4" customHeight="1" x14ac:dyDescent="0.3">
      <c r="A3550" s="383"/>
      <c r="B3550" s="202"/>
      <c r="C3550" s="386"/>
      <c r="D3550" s="431"/>
      <c r="E3550" s="432"/>
      <c r="F3550" s="433"/>
    </row>
    <row r="3551" spans="1:6" ht="14.4" customHeight="1" x14ac:dyDescent="0.3">
      <c r="A3551" s="383"/>
      <c r="B3551" s="202"/>
      <c r="C3551" s="386"/>
      <c r="D3551" s="431"/>
      <c r="E3551" s="432"/>
      <c r="F3551" s="433"/>
    </row>
    <row r="3552" spans="1:6" ht="14.4" customHeight="1" x14ac:dyDescent="0.3">
      <c r="A3552" s="383"/>
      <c r="B3552" s="202"/>
      <c r="C3552" s="386"/>
      <c r="D3552" s="431"/>
      <c r="E3552" s="432"/>
      <c r="F3552" s="433"/>
    </row>
    <row r="3553" spans="1:6" ht="14.4" customHeight="1" x14ac:dyDescent="0.3">
      <c r="A3553" s="383"/>
      <c r="B3553" s="202"/>
      <c r="C3553" s="386"/>
      <c r="D3553" s="431"/>
      <c r="E3553" s="432"/>
      <c r="F3553" s="433"/>
    </row>
    <row r="3554" spans="1:6" ht="14.4" customHeight="1" x14ac:dyDescent="0.3">
      <c r="A3554" s="383"/>
      <c r="B3554" s="202"/>
      <c r="C3554" s="386"/>
      <c r="D3554" s="431"/>
      <c r="E3554" s="432"/>
      <c r="F3554" s="433"/>
    </row>
    <row r="3555" spans="1:6" ht="14.4" customHeight="1" x14ac:dyDescent="0.3">
      <c r="A3555" s="383"/>
      <c r="B3555" s="202"/>
      <c r="C3555" s="386"/>
      <c r="D3555" s="431"/>
      <c r="E3555" s="432"/>
      <c r="F3555" s="433"/>
    </row>
    <row r="3556" spans="1:6" ht="14.4" customHeight="1" x14ac:dyDescent="0.3">
      <c r="A3556" s="383"/>
      <c r="B3556" s="202"/>
      <c r="C3556" s="386"/>
      <c r="D3556" s="431"/>
      <c r="E3556" s="432"/>
      <c r="F3556" s="433"/>
    </row>
    <row r="3557" spans="1:6" ht="14.4" customHeight="1" x14ac:dyDescent="0.3">
      <c r="A3557" s="383"/>
      <c r="B3557" s="202"/>
      <c r="C3557" s="386"/>
      <c r="D3557" s="431"/>
      <c r="E3557" s="432"/>
      <c r="F3557" s="433"/>
    </row>
    <row r="3558" spans="1:6" ht="14.4" customHeight="1" x14ac:dyDescent="0.3">
      <c r="A3558" s="383"/>
      <c r="B3558" s="202"/>
      <c r="C3558" s="386"/>
      <c r="D3558" s="431"/>
      <c r="E3558" s="432"/>
      <c r="F3558" s="433"/>
    </row>
    <row r="3559" spans="1:6" ht="14.4" customHeight="1" x14ac:dyDescent="0.3">
      <c r="A3559" s="383"/>
      <c r="B3559" s="202"/>
      <c r="C3559" s="386"/>
      <c r="D3559" s="431"/>
      <c r="E3559" s="432"/>
      <c r="F3559" s="433"/>
    </row>
    <row r="3560" spans="1:6" ht="14.4" customHeight="1" x14ac:dyDescent="0.3">
      <c r="A3560" s="383"/>
      <c r="B3560" s="202"/>
      <c r="C3560" s="386"/>
      <c r="D3560" s="431"/>
      <c r="E3560" s="432"/>
      <c r="F3560" s="433"/>
    </row>
    <row r="3561" spans="1:6" ht="14.4" customHeight="1" x14ac:dyDescent="0.3">
      <c r="A3561" s="383"/>
      <c r="B3561" s="202"/>
      <c r="C3561" s="386"/>
      <c r="D3561" s="431"/>
      <c r="E3561" s="432"/>
      <c r="F3561" s="433"/>
    </row>
    <row r="3562" spans="1:6" ht="14.4" customHeight="1" x14ac:dyDescent="0.3">
      <c r="A3562" s="383"/>
      <c r="B3562" s="202"/>
      <c r="C3562" s="386"/>
      <c r="D3562" s="431"/>
      <c r="E3562" s="432"/>
      <c r="F3562" s="433"/>
    </row>
    <row r="3563" spans="1:6" ht="14.4" customHeight="1" x14ac:dyDescent="0.3">
      <c r="A3563" s="383"/>
      <c r="B3563" s="202"/>
      <c r="C3563" s="386"/>
      <c r="D3563" s="431"/>
      <c r="E3563" s="432"/>
      <c r="F3563" s="433"/>
    </row>
    <row r="3564" spans="1:6" ht="14.4" customHeight="1" x14ac:dyDescent="0.3">
      <c r="A3564" s="383"/>
      <c r="B3564" s="202"/>
      <c r="C3564" s="386"/>
      <c r="D3564" s="431"/>
      <c r="E3564" s="432"/>
      <c r="F3564" s="433"/>
    </row>
    <row r="3565" spans="1:6" ht="14.4" customHeight="1" x14ac:dyDescent="0.3">
      <c r="A3565" s="383"/>
      <c r="B3565" s="202"/>
      <c r="C3565" s="386"/>
      <c r="D3565" s="431"/>
      <c r="E3565" s="432"/>
      <c r="F3565" s="433"/>
    </row>
    <row r="3566" spans="1:6" ht="14.4" customHeight="1" x14ac:dyDescent="0.3">
      <c r="A3566" s="383"/>
      <c r="B3566" s="202"/>
      <c r="C3566" s="386"/>
      <c r="D3566" s="431"/>
      <c r="E3566" s="432"/>
      <c r="F3566" s="433"/>
    </row>
    <row r="3567" spans="1:6" ht="14.4" customHeight="1" x14ac:dyDescent="0.3">
      <c r="A3567" s="383"/>
      <c r="B3567" s="202"/>
      <c r="C3567" s="386"/>
      <c r="D3567" s="431"/>
      <c r="E3567" s="432"/>
      <c r="F3567" s="433"/>
    </row>
    <row r="3568" spans="1:6" ht="14.4" customHeight="1" x14ac:dyDescent="0.3">
      <c r="A3568" s="383"/>
      <c r="B3568" s="202"/>
      <c r="C3568" s="386"/>
      <c r="D3568" s="431"/>
      <c r="E3568" s="432"/>
      <c r="F3568" s="433"/>
    </row>
    <row r="3569" spans="1:6" ht="14.4" customHeight="1" x14ac:dyDescent="0.3">
      <c r="A3569" s="383"/>
      <c r="B3569" s="202"/>
      <c r="C3569" s="386"/>
      <c r="D3569" s="431"/>
      <c r="E3569" s="432"/>
      <c r="F3569" s="433"/>
    </row>
    <row r="3570" spans="1:6" ht="14.4" customHeight="1" x14ac:dyDescent="0.3">
      <c r="A3570" s="383"/>
      <c r="B3570" s="202"/>
      <c r="C3570" s="386"/>
      <c r="D3570" s="431"/>
      <c r="E3570" s="432"/>
      <c r="F3570" s="433"/>
    </row>
    <row r="3571" spans="1:6" ht="14.4" customHeight="1" x14ac:dyDescent="0.3">
      <c r="A3571" s="383"/>
      <c r="B3571" s="202"/>
      <c r="C3571" s="386"/>
      <c r="D3571" s="431"/>
      <c r="E3571" s="432"/>
      <c r="F3571" s="433"/>
    </row>
    <row r="3572" spans="1:6" ht="14.4" customHeight="1" x14ac:dyDescent="0.3">
      <c r="A3572" s="383"/>
      <c r="B3572" s="202"/>
      <c r="C3572" s="386"/>
      <c r="D3572" s="431"/>
      <c r="E3572" s="432"/>
      <c r="F3572" s="433"/>
    </row>
    <row r="3573" spans="1:6" ht="14.4" customHeight="1" x14ac:dyDescent="0.3">
      <c r="A3573" s="383"/>
      <c r="B3573" s="202"/>
      <c r="C3573" s="386"/>
      <c r="D3573" s="431"/>
      <c r="E3573" s="432"/>
      <c r="F3573" s="433"/>
    </row>
    <row r="3574" spans="1:6" ht="14.4" customHeight="1" x14ac:dyDescent="0.3">
      <c r="A3574" s="383"/>
      <c r="B3574" s="202"/>
      <c r="C3574" s="386"/>
      <c r="D3574" s="431"/>
      <c r="E3574" s="432"/>
      <c r="F3574" s="433"/>
    </row>
    <row r="3575" spans="1:6" ht="14.4" customHeight="1" x14ac:dyDescent="0.3">
      <c r="A3575" s="383"/>
      <c r="B3575" s="202"/>
      <c r="C3575" s="386"/>
      <c r="D3575" s="431"/>
      <c r="E3575" s="432"/>
      <c r="F3575" s="433"/>
    </row>
    <row r="3576" spans="1:6" ht="14.4" customHeight="1" x14ac:dyDescent="0.3">
      <c r="A3576" s="383"/>
      <c r="B3576" s="202"/>
      <c r="C3576" s="386"/>
      <c r="D3576" s="431"/>
      <c r="E3576" s="432"/>
      <c r="F3576" s="433"/>
    </row>
    <row r="3577" spans="1:6" ht="14.4" customHeight="1" x14ac:dyDescent="0.3">
      <c r="A3577" s="383"/>
      <c r="B3577" s="202"/>
      <c r="C3577" s="386"/>
      <c r="D3577" s="431"/>
      <c r="E3577" s="432"/>
      <c r="F3577" s="433"/>
    </row>
    <row r="3578" spans="1:6" ht="14.4" customHeight="1" x14ac:dyDescent="0.3">
      <c r="A3578" s="383"/>
      <c r="B3578" s="202"/>
      <c r="C3578" s="386"/>
      <c r="D3578" s="431"/>
      <c r="E3578" s="432"/>
      <c r="F3578" s="433"/>
    </row>
    <row r="3579" spans="1:6" ht="14.4" customHeight="1" x14ac:dyDescent="0.3">
      <c r="A3579" s="383"/>
      <c r="B3579" s="202"/>
      <c r="C3579" s="386"/>
      <c r="D3579" s="431"/>
      <c r="E3579" s="432"/>
      <c r="F3579" s="433"/>
    </row>
    <row r="3580" spans="1:6" ht="14.4" customHeight="1" x14ac:dyDescent="0.3">
      <c r="A3580" s="383"/>
      <c r="B3580" s="202"/>
      <c r="C3580" s="386"/>
      <c r="D3580" s="431"/>
      <c r="E3580" s="432"/>
      <c r="F3580" s="433"/>
    </row>
    <row r="3581" spans="1:6" ht="14.4" customHeight="1" x14ac:dyDescent="0.3">
      <c r="A3581" s="383"/>
      <c r="B3581" s="202"/>
      <c r="C3581" s="386"/>
      <c r="D3581" s="431"/>
      <c r="E3581" s="432"/>
      <c r="F3581" s="433"/>
    </row>
    <row r="3582" spans="1:6" ht="14.4" customHeight="1" x14ac:dyDescent="0.3">
      <c r="A3582" s="383"/>
      <c r="B3582" s="202"/>
      <c r="C3582" s="386"/>
      <c r="D3582" s="431"/>
      <c r="E3582" s="432"/>
      <c r="F3582" s="433"/>
    </row>
    <row r="3583" spans="1:6" ht="14.4" customHeight="1" x14ac:dyDescent="0.3">
      <c r="A3583" s="383"/>
      <c r="B3583" s="202"/>
      <c r="C3583" s="386"/>
      <c r="D3583" s="431"/>
      <c r="E3583" s="432"/>
      <c r="F3583" s="433"/>
    </row>
    <row r="3584" spans="1:6" ht="14.4" customHeight="1" x14ac:dyDescent="0.3">
      <c r="A3584" s="383"/>
      <c r="B3584" s="202"/>
      <c r="C3584" s="386"/>
      <c r="D3584" s="431"/>
      <c r="E3584" s="432"/>
      <c r="F3584" s="433"/>
    </row>
    <row r="3585" spans="1:6" ht="14.4" customHeight="1" x14ac:dyDescent="0.3">
      <c r="A3585" s="383"/>
      <c r="B3585" s="202"/>
      <c r="C3585" s="386"/>
      <c r="D3585" s="431"/>
      <c r="E3585" s="432"/>
      <c r="F3585" s="433"/>
    </row>
    <row r="3586" spans="1:6" ht="14.4" customHeight="1" x14ac:dyDescent="0.3">
      <c r="A3586" s="383"/>
      <c r="B3586" s="202"/>
      <c r="C3586" s="386"/>
      <c r="D3586" s="431"/>
      <c r="E3586" s="432"/>
      <c r="F3586" s="433"/>
    </row>
    <row r="3587" spans="1:6" ht="14.4" customHeight="1" x14ac:dyDescent="0.3">
      <c r="A3587" s="383"/>
      <c r="B3587" s="202"/>
      <c r="C3587" s="386"/>
      <c r="D3587" s="431"/>
      <c r="E3587" s="432"/>
      <c r="F3587" s="433"/>
    </row>
    <row r="3588" spans="1:6" ht="14.4" customHeight="1" x14ac:dyDescent="0.3">
      <c r="A3588" s="383"/>
      <c r="B3588" s="202"/>
      <c r="C3588" s="386"/>
      <c r="D3588" s="431"/>
      <c r="E3588" s="432"/>
      <c r="F3588" s="433"/>
    </row>
    <row r="3589" spans="1:6" ht="14.4" customHeight="1" x14ac:dyDescent="0.3">
      <c r="A3589" s="383"/>
      <c r="B3589" s="202"/>
      <c r="C3589" s="386"/>
      <c r="D3589" s="431"/>
      <c r="E3589" s="432"/>
      <c r="F3589" s="433"/>
    </row>
    <row r="3590" spans="1:6" ht="14.4" customHeight="1" x14ac:dyDescent="0.3">
      <c r="A3590" s="383"/>
      <c r="B3590" s="202"/>
      <c r="C3590" s="386"/>
      <c r="D3590" s="431"/>
      <c r="E3590" s="432"/>
      <c r="F3590" s="433"/>
    </row>
    <row r="3591" spans="1:6" ht="14.4" customHeight="1" x14ac:dyDescent="0.3">
      <c r="A3591" s="383"/>
      <c r="B3591" s="202"/>
      <c r="C3591" s="386"/>
      <c r="D3591" s="431"/>
      <c r="E3591" s="432"/>
      <c r="F3591" s="433"/>
    </row>
    <row r="3592" spans="1:6" ht="14.4" customHeight="1" x14ac:dyDescent="0.3">
      <c r="A3592" s="383"/>
      <c r="B3592" s="202"/>
      <c r="C3592" s="386"/>
      <c r="D3592" s="431"/>
      <c r="E3592" s="432"/>
      <c r="F3592" s="433"/>
    </row>
    <row r="3593" spans="1:6" ht="14.4" customHeight="1" x14ac:dyDescent="0.3">
      <c r="A3593" s="383"/>
      <c r="B3593" s="202"/>
      <c r="C3593" s="386"/>
      <c r="D3593" s="431"/>
      <c r="E3593" s="432"/>
      <c r="F3593" s="433"/>
    </row>
    <row r="3594" spans="1:6" ht="14.4" customHeight="1" x14ac:dyDescent="0.3">
      <c r="A3594" s="383"/>
      <c r="B3594" s="202"/>
      <c r="C3594" s="386"/>
      <c r="D3594" s="431"/>
      <c r="E3594" s="432"/>
      <c r="F3594" s="433"/>
    </row>
    <row r="3595" spans="1:6" ht="14.4" customHeight="1" x14ac:dyDescent="0.3">
      <c r="A3595" s="383"/>
      <c r="B3595" s="202"/>
      <c r="C3595" s="386"/>
      <c r="D3595" s="431"/>
      <c r="E3595" s="432"/>
      <c r="F3595" s="433"/>
    </row>
    <row r="3596" spans="1:6" ht="14.4" customHeight="1" x14ac:dyDescent="0.3">
      <c r="A3596" s="383"/>
      <c r="B3596" s="202"/>
      <c r="C3596" s="386"/>
      <c r="D3596" s="431"/>
      <c r="E3596" s="432"/>
      <c r="F3596" s="433"/>
    </row>
    <row r="3597" spans="1:6" ht="14.4" customHeight="1" x14ac:dyDescent="0.3">
      <c r="A3597" s="383"/>
      <c r="B3597" s="202"/>
      <c r="C3597" s="386"/>
      <c r="D3597" s="431"/>
      <c r="E3597" s="432"/>
      <c r="F3597" s="433"/>
    </row>
    <row r="3598" spans="1:6" ht="14.4" customHeight="1" x14ac:dyDescent="0.3">
      <c r="A3598" s="383"/>
      <c r="B3598" s="202"/>
      <c r="C3598" s="386"/>
      <c r="D3598" s="431"/>
      <c r="E3598" s="432"/>
      <c r="F3598" s="433"/>
    </row>
    <row r="3599" spans="1:6" ht="14.4" customHeight="1" x14ac:dyDescent="0.3">
      <c r="A3599" s="383"/>
      <c r="B3599" s="202"/>
      <c r="C3599" s="386"/>
      <c r="D3599" s="431"/>
      <c r="E3599" s="432"/>
      <c r="F3599" s="433"/>
    </row>
    <row r="3600" spans="1:6" ht="14.4" customHeight="1" x14ac:dyDescent="0.3">
      <c r="A3600" s="383"/>
      <c r="B3600" s="202"/>
      <c r="C3600" s="386"/>
      <c r="D3600" s="431"/>
      <c r="E3600" s="432"/>
      <c r="F3600" s="433"/>
    </row>
    <row r="3601" spans="1:6" ht="14.4" customHeight="1" x14ac:dyDescent="0.3">
      <c r="A3601" s="383"/>
      <c r="B3601" s="202"/>
      <c r="C3601" s="386"/>
      <c r="D3601" s="431"/>
      <c r="E3601" s="432"/>
      <c r="F3601" s="433"/>
    </row>
    <row r="3602" spans="1:6" ht="14.4" customHeight="1" x14ac:dyDescent="0.3">
      <c r="A3602" s="383"/>
      <c r="B3602" s="202"/>
      <c r="C3602" s="386"/>
      <c r="D3602" s="431"/>
      <c r="E3602" s="432"/>
      <c r="F3602" s="433"/>
    </row>
    <row r="3603" spans="1:6" ht="14.4" customHeight="1" x14ac:dyDescent="0.3">
      <c r="A3603" s="383"/>
      <c r="B3603" s="202"/>
      <c r="C3603" s="386"/>
      <c r="D3603" s="431"/>
      <c r="E3603" s="432"/>
      <c r="F3603" s="433"/>
    </row>
    <row r="3604" spans="1:6" ht="14.4" customHeight="1" x14ac:dyDescent="0.3">
      <c r="A3604" s="383"/>
      <c r="B3604" s="202"/>
      <c r="C3604" s="386"/>
      <c r="D3604" s="431"/>
      <c r="E3604" s="432"/>
      <c r="F3604" s="433"/>
    </row>
    <row r="3605" spans="1:6" ht="14.4" customHeight="1" x14ac:dyDescent="0.3">
      <c r="A3605" s="383"/>
      <c r="B3605" s="202"/>
      <c r="C3605" s="386"/>
      <c r="D3605" s="431"/>
      <c r="E3605" s="432"/>
      <c r="F3605" s="433"/>
    </row>
    <row r="3606" spans="1:6" ht="14.4" customHeight="1" x14ac:dyDescent="0.3">
      <c r="A3606" s="383"/>
      <c r="B3606" s="202"/>
      <c r="C3606" s="386"/>
      <c r="D3606" s="431"/>
      <c r="E3606" s="432"/>
      <c r="F3606" s="433"/>
    </row>
    <row r="3607" spans="1:6" ht="14.4" customHeight="1" x14ac:dyDescent="0.3">
      <c r="A3607" s="383"/>
      <c r="B3607" s="202"/>
      <c r="C3607" s="386"/>
      <c r="D3607" s="431"/>
      <c r="E3607" s="432"/>
      <c r="F3607" s="433"/>
    </row>
    <row r="3608" spans="1:6" ht="14.4" customHeight="1" x14ac:dyDescent="0.3">
      <c r="A3608" s="383"/>
      <c r="B3608" s="202"/>
      <c r="C3608" s="386"/>
      <c r="D3608" s="431"/>
      <c r="E3608" s="432"/>
      <c r="F3608" s="433"/>
    </row>
    <row r="3609" spans="1:6" ht="14.4" customHeight="1" x14ac:dyDescent="0.3">
      <c r="A3609" s="383"/>
      <c r="B3609" s="202"/>
      <c r="C3609" s="386"/>
      <c r="D3609" s="431"/>
      <c r="E3609" s="432"/>
      <c r="F3609" s="433"/>
    </row>
    <row r="3610" spans="1:6" ht="14.4" customHeight="1" x14ac:dyDescent="0.3">
      <c r="A3610" s="383"/>
      <c r="B3610" s="202"/>
      <c r="C3610" s="386"/>
      <c r="D3610" s="431"/>
      <c r="E3610" s="432"/>
      <c r="F3610" s="433"/>
    </row>
    <row r="3611" spans="1:6" ht="14.4" customHeight="1" x14ac:dyDescent="0.3">
      <c r="A3611" s="383"/>
      <c r="B3611" s="202"/>
      <c r="C3611" s="386"/>
      <c r="D3611" s="431"/>
      <c r="E3611" s="432"/>
      <c r="F3611" s="433"/>
    </row>
    <row r="3612" spans="1:6" ht="14.4" customHeight="1" x14ac:dyDescent="0.3">
      <c r="A3612" s="383"/>
      <c r="B3612" s="202"/>
      <c r="C3612" s="386"/>
      <c r="D3612" s="431"/>
      <c r="E3612" s="432"/>
      <c r="F3612" s="433"/>
    </row>
    <row r="3613" spans="1:6" ht="14.4" customHeight="1" x14ac:dyDescent="0.3">
      <c r="A3613" s="383"/>
      <c r="B3613" s="202"/>
      <c r="C3613" s="386"/>
      <c r="D3613" s="431"/>
      <c r="E3613" s="432"/>
      <c r="F3613" s="433"/>
    </row>
    <row r="3614" spans="1:6" ht="14.4" customHeight="1" x14ac:dyDescent="0.3">
      <c r="A3614" s="383"/>
      <c r="B3614" s="202"/>
      <c r="C3614" s="386"/>
      <c r="D3614" s="431"/>
      <c r="E3614" s="432"/>
      <c r="F3614" s="433"/>
    </row>
    <row r="3615" spans="1:6" ht="14.4" customHeight="1" x14ac:dyDescent="0.3">
      <c r="A3615" s="383"/>
      <c r="B3615" s="202"/>
      <c r="C3615" s="386"/>
      <c r="D3615" s="431"/>
      <c r="E3615" s="432"/>
      <c r="F3615" s="433"/>
    </row>
    <row r="3616" spans="1:6" ht="14.4" customHeight="1" x14ac:dyDescent="0.3">
      <c r="A3616" s="383"/>
      <c r="B3616" s="202"/>
      <c r="C3616" s="386"/>
      <c r="D3616" s="431"/>
      <c r="E3616" s="432"/>
      <c r="F3616" s="433"/>
    </row>
    <row r="3617" spans="1:6" ht="14.4" customHeight="1" x14ac:dyDescent="0.3">
      <c r="A3617" s="383"/>
      <c r="B3617" s="202"/>
      <c r="C3617" s="386"/>
      <c r="D3617" s="431"/>
      <c r="E3617" s="432"/>
      <c r="F3617" s="433"/>
    </row>
    <row r="3618" spans="1:6" ht="14.4" customHeight="1" x14ac:dyDescent="0.3">
      <c r="A3618" s="383"/>
      <c r="B3618" s="202"/>
      <c r="C3618" s="386"/>
      <c r="D3618" s="431"/>
      <c r="E3618" s="432"/>
      <c r="F3618" s="433"/>
    </row>
    <row r="3619" spans="1:6" ht="14.4" customHeight="1" x14ac:dyDescent="0.3">
      <c r="A3619" s="383"/>
      <c r="B3619" s="202"/>
      <c r="C3619" s="386"/>
      <c r="D3619" s="431"/>
      <c r="E3619" s="432"/>
      <c r="F3619" s="433"/>
    </row>
    <row r="3620" spans="1:6" ht="14.4" customHeight="1" x14ac:dyDescent="0.3">
      <c r="A3620" s="383"/>
      <c r="B3620" s="202"/>
      <c r="C3620" s="386"/>
      <c r="D3620" s="431"/>
      <c r="E3620" s="432"/>
      <c r="F3620" s="433"/>
    </row>
    <row r="3621" spans="1:6" ht="14.4" customHeight="1" thickBot="1" x14ac:dyDescent="0.35">
      <c r="A3621" s="383"/>
      <c r="B3621" s="202"/>
      <c r="C3621" s="386"/>
      <c r="D3621" s="431"/>
      <c r="E3621" s="432"/>
      <c r="F3621" s="433"/>
    </row>
    <row r="3622" spans="1:6" ht="25.05" customHeight="1" thickBot="1" x14ac:dyDescent="0.35">
      <c r="A3622" s="448" t="s">
        <v>4094</v>
      </c>
      <c r="B3622" s="511" t="s">
        <v>4116</v>
      </c>
      <c r="C3622" s="489"/>
      <c r="D3622" s="489"/>
      <c r="E3622" s="494"/>
      <c r="F3622" s="495">
        <f>SUM(F3518:F3538)</f>
        <v>2000000</v>
      </c>
    </row>
    <row r="3623" spans="1:6" ht="15" customHeight="1" x14ac:dyDescent="0.3">
      <c r="A3623" s="756" t="str">
        <f>A768</f>
        <v>CONTRACT SANRAL: NRA 2024/1323</v>
      </c>
      <c r="B3623" s="757"/>
      <c r="C3623" s="462"/>
      <c r="D3623" s="462"/>
      <c r="E3623" s="467"/>
      <c r="F3623" s="473"/>
    </row>
    <row r="3624" spans="1:6" ht="15" customHeight="1" thickBot="1" x14ac:dyDescent="0.35">
      <c r="A3624" s="754" t="str">
        <f>A769</f>
        <v>PANEL FOR ROUTINE ROAD MAINTENANCE WORKS ACROSS SOUTH AFRICA (WESTERN CAPE PROVINCE)</v>
      </c>
      <c r="B3624" s="755"/>
      <c r="C3624" s="463"/>
      <c r="D3624" s="463"/>
      <c r="E3624" s="468"/>
      <c r="F3624" s="474"/>
    </row>
    <row r="3625" spans="1:6" ht="25.05" customHeight="1" thickBot="1" x14ac:dyDescent="0.35">
      <c r="A3625" s="565" t="s">
        <v>4111</v>
      </c>
      <c r="B3625" s="451" t="s">
        <v>4035</v>
      </c>
      <c r="C3625" s="451" t="s">
        <v>4112</v>
      </c>
      <c r="D3625" s="451" t="s">
        <v>4113</v>
      </c>
      <c r="E3625" s="451" t="s">
        <v>4114</v>
      </c>
      <c r="F3625" s="487" t="s">
        <v>4036</v>
      </c>
    </row>
    <row r="3626" spans="1:6" s="444" customFormat="1" ht="25.05" customHeight="1" x14ac:dyDescent="0.3">
      <c r="A3626" s="758" t="s">
        <v>2105</v>
      </c>
      <c r="B3626" s="759"/>
      <c r="C3626" s="759"/>
      <c r="D3626" s="759"/>
      <c r="E3626" s="759"/>
      <c r="F3626" s="760"/>
    </row>
    <row r="3627" spans="1:6" ht="14.4" customHeight="1" x14ac:dyDescent="0.3">
      <c r="A3627" s="374" t="s">
        <v>2106</v>
      </c>
      <c r="B3627" s="345" t="s">
        <v>2107</v>
      </c>
      <c r="C3627" s="375"/>
      <c r="D3627" s="376"/>
      <c r="E3627" s="377"/>
      <c r="F3627" s="378"/>
    </row>
    <row r="3628" spans="1:6" ht="14.4" customHeight="1" x14ac:dyDescent="0.3">
      <c r="A3628" s="372" t="s">
        <v>2114</v>
      </c>
      <c r="B3628" s="201" t="s">
        <v>2115</v>
      </c>
      <c r="C3628" s="379" t="s">
        <v>181</v>
      </c>
      <c r="D3628" s="420">
        <v>100</v>
      </c>
      <c r="E3628" s="856"/>
      <c r="F3628" s="419" t="str">
        <f t="shared" ref="F3628:F3658" si="37">IF((D3628*E3628)&gt;0,(D3628*E3628),"")</f>
        <v/>
      </c>
    </row>
    <row r="3629" spans="1:6" ht="14.4" customHeight="1" x14ac:dyDescent="0.3">
      <c r="A3629" s="372" t="s">
        <v>2122</v>
      </c>
      <c r="B3629" s="235" t="s">
        <v>2123</v>
      </c>
      <c r="C3629" s="379"/>
      <c r="D3629" s="420"/>
      <c r="E3629" s="418"/>
      <c r="F3629" s="419" t="str">
        <f t="shared" si="37"/>
        <v/>
      </c>
    </row>
    <row r="3630" spans="1:6" ht="14.4" customHeight="1" x14ac:dyDescent="0.3">
      <c r="A3630" s="372" t="s">
        <v>2124</v>
      </c>
      <c r="B3630" s="201" t="s">
        <v>2125</v>
      </c>
      <c r="C3630" s="379" t="s">
        <v>221</v>
      </c>
      <c r="D3630" s="420">
        <v>100</v>
      </c>
      <c r="E3630" s="856"/>
      <c r="F3630" s="419" t="str">
        <f t="shared" si="37"/>
        <v/>
      </c>
    </row>
    <row r="3631" spans="1:6" ht="14.4" customHeight="1" x14ac:dyDescent="0.3">
      <c r="A3631" s="372" t="s">
        <v>2126</v>
      </c>
      <c r="B3631" s="201" t="s">
        <v>2127</v>
      </c>
      <c r="C3631" s="379" t="s">
        <v>221</v>
      </c>
      <c r="D3631" s="420">
        <v>100</v>
      </c>
      <c r="E3631" s="856"/>
      <c r="F3631" s="419" t="str">
        <f t="shared" si="37"/>
        <v/>
      </c>
    </row>
    <row r="3632" spans="1:6" ht="14.4" customHeight="1" x14ac:dyDescent="0.3">
      <c r="A3632" s="372" t="s">
        <v>2128</v>
      </c>
      <c r="B3632" s="201" t="s">
        <v>2129</v>
      </c>
      <c r="C3632" s="379"/>
      <c r="D3632" s="420"/>
      <c r="E3632" s="418"/>
      <c r="F3632" s="419" t="str">
        <f t="shared" si="37"/>
        <v/>
      </c>
    </row>
    <row r="3633" spans="1:6" ht="14.4" customHeight="1" x14ac:dyDescent="0.3">
      <c r="A3633" s="372" t="s">
        <v>2130</v>
      </c>
      <c r="B3633" s="201" t="s">
        <v>2131</v>
      </c>
      <c r="C3633" s="379" t="s">
        <v>221</v>
      </c>
      <c r="D3633" s="420">
        <v>50</v>
      </c>
      <c r="E3633" s="856"/>
      <c r="F3633" s="419" t="str">
        <f t="shared" si="37"/>
        <v/>
      </c>
    </row>
    <row r="3634" spans="1:6" ht="14.4" customHeight="1" x14ac:dyDescent="0.3">
      <c r="A3634" s="372" t="s">
        <v>2132</v>
      </c>
      <c r="B3634" s="201" t="s">
        <v>2133</v>
      </c>
      <c r="C3634" s="379" t="s">
        <v>221</v>
      </c>
      <c r="D3634" s="420">
        <v>20</v>
      </c>
      <c r="E3634" s="856"/>
      <c r="F3634" s="419" t="str">
        <f t="shared" si="37"/>
        <v/>
      </c>
    </row>
    <row r="3635" spans="1:6" ht="14.4" customHeight="1" x14ac:dyDescent="0.3">
      <c r="A3635" s="372" t="s">
        <v>2134</v>
      </c>
      <c r="B3635" s="201" t="s">
        <v>2135</v>
      </c>
      <c r="C3635" s="379" t="s">
        <v>181</v>
      </c>
      <c r="D3635" s="420">
        <v>100</v>
      </c>
      <c r="E3635" s="856"/>
      <c r="F3635" s="419" t="str">
        <f t="shared" si="37"/>
        <v/>
      </c>
    </row>
    <row r="3636" spans="1:6" ht="14.4" customHeight="1" x14ac:dyDescent="0.3">
      <c r="A3636" s="372" t="s">
        <v>2136</v>
      </c>
      <c r="B3636" s="235" t="s">
        <v>3895</v>
      </c>
      <c r="C3636" s="379"/>
      <c r="D3636" s="420"/>
      <c r="E3636" s="418"/>
      <c r="F3636" s="419" t="str">
        <f t="shared" si="37"/>
        <v/>
      </c>
    </row>
    <row r="3637" spans="1:6" ht="14.4" customHeight="1" x14ac:dyDescent="0.3">
      <c r="A3637" s="372" t="s">
        <v>2138</v>
      </c>
      <c r="B3637" s="201" t="s">
        <v>2157</v>
      </c>
      <c r="C3637" s="379" t="s">
        <v>221</v>
      </c>
      <c r="D3637" s="420">
        <v>20</v>
      </c>
      <c r="E3637" s="856"/>
      <c r="F3637" s="419" t="str">
        <f t="shared" si="37"/>
        <v/>
      </c>
    </row>
    <row r="3638" spans="1:6" ht="14.4" customHeight="1" x14ac:dyDescent="0.3">
      <c r="A3638" s="372" t="s">
        <v>2140</v>
      </c>
      <c r="B3638" s="201" t="s">
        <v>3896</v>
      </c>
      <c r="C3638" s="379" t="s">
        <v>221</v>
      </c>
      <c r="D3638" s="420">
        <v>20</v>
      </c>
      <c r="E3638" s="856"/>
      <c r="F3638" s="419" t="str">
        <f t="shared" si="37"/>
        <v/>
      </c>
    </row>
    <row r="3639" spans="1:6" ht="14.4" customHeight="1" x14ac:dyDescent="0.3">
      <c r="A3639" s="372" t="s">
        <v>2142</v>
      </c>
      <c r="B3639" s="235" t="s">
        <v>2137</v>
      </c>
      <c r="C3639" s="379"/>
      <c r="D3639" s="420"/>
      <c r="E3639" s="418"/>
      <c r="F3639" s="419" t="str">
        <f t="shared" si="37"/>
        <v/>
      </c>
    </row>
    <row r="3640" spans="1:6" ht="14.4" customHeight="1" x14ac:dyDescent="0.3">
      <c r="A3640" s="372" t="s">
        <v>2144</v>
      </c>
      <c r="B3640" s="201" t="s">
        <v>2139</v>
      </c>
      <c r="C3640" s="379" t="s">
        <v>221</v>
      </c>
      <c r="D3640" s="420">
        <v>50</v>
      </c>
      <c r="E3640" s="856"/>
      <c r="F3640" s="419" t="str">
        <f t="shared" si="37"/>
        <v/>
      </c>
    </row>
    <row r="3641" spans="1:6" ht="14.4" customHeight="1" x14ac:dyDescent="0.3">
      <c r="A3641" s="372" t="s">
        <v>2146</v>
      </c>
      <c r="B3641" s="201" t="s">
        <v>2141</v>
      </c>
      <c r="C3641" s="379" t="s">
        <v>221</v>
      </c>
      <c r="D3641" s="420">
        <v>50</v>
      </c>
      <c r="E3641" s="856"/>
      <c r="F3641" s="419" t="str">
        <f t="shared" si="37"/>
        <v/>
      </c>
    </row>
    <row r="3642" spans="1:6" ht="14.4" customHeight="1" x14ac:dyDescent="0.3">
      <c r="A3642" s="372" t="s">
        <v>2152</v>
      </c>
      <c r="B3642" s="235" t="s">
        <v>2173</v>
      </c>
      <c r="C3642" s="379"/>
      <c r="D3642" s="420"/>
      <c r="E3642" s="418"/>
      <c r="F3642" s="419" t="str">
        <f t="shared" si="37"/>
        <v/>
      </c>
    </row>
    <row r="3643" spans="1:6" ht="14.4" customHeight="1" x14ac:dyDescent="0.3">
      <c r="A3643" s="372" t="s">
        <v>3898</v>
      </c>
      <c r="B3643" s="201" t="s">
        <v>2173</v>
      </c>
      <c r="C3643" s="379" t="s">
        <v>16</v>
      </c>
      <c r="D3643" s="420">
        <v>1</v>
      </c>
      <c r="E3643" s="418">
        <v>100000</v>
      </c>
      <c r="F3643" s="419">
        <f t="shared" si="37"/>
        <v>100000</v>
      </c>
    </row>
    <row r="3644" spans="1:6" ht="14.4" customHeight="1" x14ac:dyDescent="0.3">
      <c r="A3644" s="372" t="s">
        <v>3899</v>
      </c>
      <c r="B3644" s="201" t="s">
        <v>3897</v>
      </c>
      <c r="C3644" s="379" t="s">
        <v>21</v>
      </c>
      <c r="D3644" s="421">
        <f>F3643</f>
        <v>100000</v>
      </c>
      <c r="E3644" s="855"/>
      <c r="F3644" s="419" t="str">
        <f t="shared" si="37"/>
        <v/>
      </c>
    </row>
    <row r="3645" spans="1:6" ht="14.4" customHeight="1" x14ac:dyDescent="0.3">
      <c r="A3645" s="372" t="s">
        <v>2154</v>
      </c>
      <c r="B3645" s="235" t="s">
        <v>3996</v>
      </c>
      <c r="C3645" s="379"/>
      <c r="D3645" s="420"/>
      <c r="E3645" s="418"/>
      <c r="F3645" s="419" t="str">
        <f t="shared" si="37"/>
        <v/>
      </c>
    </row>
    <row r="3646" spans="1:6" ht="14.4" customHeight="1" x14ac:dyDescent="0.3">
      <c r="A3646" s="372" t="s">
        <v>2156</v>
      </c>
      <c r="B3646" s="201" t="s">
        <v>2145</v>
      </c>
      <c r="C3646" s="379" t="s">
        <v>181</v>
      </c>
      <c r="D3646" s="420">
        <v>50</v>
      </c>
      <c r="E3646" s="856"/>
      <c r="F3646" s="419" t="str">
        <f t="shared" si="37"/>
        <v/>
      </c>
    </row>
    <row r="3647" spans="1:6" ht="14.4" customHeight="1" x14ac:dyDescent="0.3">
      <c r="A3647" s="372" t="s">
        <v>2158</v>
      </c>
      <c r="B3647" s="201" t="s">
        <v>2147</v>
      </c>
      <c r="C3647" s="379" t="s">
        <v>181</v>
      </c>
      <c r="D3647" s="420">
        <v>50</v>
      </c>
      <c r="E3647" s="856"/>
      <c r="F3647" s="419" t="str">
        <f t="shared" si="37"/>
        <v/>
      </c>
    </row>
    <row r="3648" spans="1:6" ht="14.4" customHeight="1" x14ac:dyDescent="0.3">
      <c r="A3648" s="372" t="s">
        <v>3900</v>
      </c>
      <c r="B3648" s="201" t="s">
        <v>2149</v>
      </c>
      <c r="C3648" s="379" t="s">
        <v>181</v>
      </c>
      <c r="D3648" s="420">
        <v>50</v>
      </c>
      <c r="E3648" s="856"/>
      <c r="F3648" s="419" t="str">
        <f t="shared" si="37"/>
        <v/>
      </c>
    </row>
    <row r="3649" spans="1:6" ht="14.4" customHeight="1" x14ac:dyDescent="0.3">
      <c r="A3649" s="372" t="s">
        <v>3901</v>
      </c>
      <c r="B3649" s="201" t="s">
        <v>2151</v>
      </c>
      <c r="C3649" s="379" t="s">
        <v>181</v>
      </c>
      <c r="D3649" s="420">
        <v>50</v>
      </c>
      <c r="E3649" s="856"/>
      <c r="F3649" s="419" t="str">
        <f t="shared" si="37"/>
        <v/>
      </c>
    </row>
    <row r="3650" spans="1:6" ht="14.4" customHeight="1" x14ac:dyDescent="0.3">
      <c r="A3650" s="372" t="s">
        <v>2160</v>
      </c>
      <c r="B3650" s="235" t="s">
        <v>2153</v>
      </c>
      <c r="C3650" s="379" t="s">
        <v>221</v>
      </c>
      <c r="D3650" s="420">
        <v>50</v>
      </c>
      <c r="E3650" s="856"/>
      <c r="F3650" s="419" t="str">
        <f t="shared" si="37"/>
        <v/>
      </c>
    </row>
    <row r="3651" spans="1:6" ht="14.4" customHeight="1" x14ac:dyDescent="0.3">
      <c r="A3651" s="372" t="s">
        <v>2172</v>
      </c>
      <c r="B3651" s="235" t="s">
        <v>3902</v>
      </c>
      <c r="C3651" s="379"/>
      <c r="D3651" s="420"/>
      <c r="E3651" s="418"/>
      <c r="F3651" s="419" t="str">
        <f t="shared" si="37"/>
        <v/>
      </c>
    </row>
    <row r="3652" spans="1:6" ht="14.4" customHeight="1" x14ac:dyDescent="0.3">
      <c r="A3652" s="372" t="s">
        <v>2174</v>
      </c>
      <c r="B3652" s="235" t="s">
        <v>2163</v>
      </c>
      <c r="C3652" s="379"/>
      <c r="D3652" s="420"/>
      <c r="E3652" s="418"/>
      <c r="F3652" s="419" t="str">
        <f t="shared" si="37"/>
        <v/>
      </c>
    </row>
    <row r="3653" spans="1:6" ht="14.4" customHeight="1" x14ac:dyDescent="0.3">
      <c r="A3653" s="372" t="s">
        <v>2175</v>
      </c>
      <c r="B3653" s="201" t="s">
        <v>3904</v>
      </c>
      <c r="C3653" s="379" t="s">
        <v>489</v>
      </c>
      <c r="D3653" s="420">
        <v>50</v>
      </c>
      <c r="E3653" s="856"/>
      <c r="F3653" s="419" t="str">
        <f t="shared" si="37"/>
        <v/>
      </c>
    </row>
    <row r="3654" spans="1:6" ht="14.4" customHeight="1" x14ac:dyDescent="0.3">
      <c r="A3654" s="372" t="s">
        <v>3903</v>
      </c>
      <c r="B3654" s="201" t="s">
        <v>3905</v>
      </c>
      <c r="C3654" s="379" t="s">
        <v>489</v>
      </c>
      <c r="D3654" s="420">
        <v>100</v>
      </c>
      <c r="E3654" s="856"/>
      <c r="F3654" s="419" t="str">
        <f t="shared" si="37"/>
        <v/>
      </c>
    </row>
    <row r="3655" spans="1:6" ht="14.4" customHeight="1" x14ac:dyDescent="0.3">
      <c r="A3655" s="372" t="s">
        <v>2176</v>
      </c>
      <c r="B3655" s="201" t="s">
        <v>3906</v>
      </c>
      <c r="C3655" s="379" t="s">
        <v>489</v>
      </c>
      <c r="D3655" s="420">
        <v>100</v>
      </c>
      <c r="E3655" s="856"/>
      <c r="F3655" s="419" t="str">
        <f t="shared" si="37"/>
        <v/>
      </c>
    </row>
    <row r="3656" spans="1:6" ht="14.4" customHeight="1" x14ac:dyDescent="0.3">
      <c r="A3656" s="372" t="s">
        <v>2178</v>
      </c>
      <c r="B3656" s="235" t="s">
        <v>3907</v>
      </c>
      <c r="C3656" s="414"/>
      <c r="D3656" s="420"/>
      <c r="E3656" s="418"/>
      <c r="F3656" s="419" t="str">
        <f t="shared" si="37"/>
        <v/>
      </c>
    </row>
    <row r="3657" spans="1:6" ht="14.4" customHeight="1" x14ac:dyDescent="0.3">
      <c r="A3657" s="372" t="s">
        <v>2180</v>
      </c>
      <c r="B3657" s="201" t="s">
        <v>2181</v>
      </c>
      <c r="C3657" s="379" t="s">
        <v>16</v>
      </c>
      <c r="D3657" s="420">
        <v>1</v>
      </c>
      <c r="E3657" s="418">
        <v>100000</v>
      </c>
      <c r="F3657" s="419">
        <f t="shared" si="37"/>
        <v>100000</v>
      </c>
    </row>
    <row r="3658" spans="1:6" ht="14.4" customHeight="1" x14ac:dyDescent="0.3">
      <c r="A3658" s="372" t="s">
        <v>2183</v>
      </c>
      <c r="B3658" s="201" t="s">
        <v>3908</v>
      </c>
      <c r="C3658" s="379" t="s">
        <v>21</v>
      </c>
      <c r="D3658" s="421">
        <f>F3657</f>
        <v>100000</v>
      </c>
      <c r="E3658" s="855"/>
      <c r="F3658" s="419" t="str">
        <f t="shared" si="37"/>
        <v/>
      </c>
    </row>
    <row r="3659" spans="1:6" ht="14.4" customHeight="1" x14ac:dyDescent="0.3">
      <c r="A3659" s="383"/>
      <c r="B3659" s="202"/>
      <c r="C3659" s="386"/>
      <c r="D3659" s="431"/>
      <c r="E3659" s="432"/>
      <c r="F3659" s="433"/>
    </row>
    <row r="3660" spans="1:6" ht="14.4" customHeight="1" x14ac:dyDescent="0.3">
      <c r="A3660" s="383"/>
      <c r="B3660" s="202"/>
      <c r="C3660" s="386"/>
      <c r="D3660" s="431"/>
      <c r="E3660" s="432"/>
      <c r="F3660" s="433"/>
    </row>
    <row r="3661" spans="1:6" ht="14.4" customHeight="1" x14ac:dyDescent="0.3">
      <c r="A3661" s="383"/>
      <c r="B3661" s="202"/>
      <c r="C3661" s="386"/>
      <c r="D3661" s="431"/>
      <c r="E3661" s="432"/>
      <c r="F3661" s="433"/>
    </row>
    <row r="3662" spans="1:6" ht="14.4" customHeight="1" x14ac:dyDescent="0.3">
      <c r="A3662" s="383"/>
      <c r="B3662" s="202"/>
      <c r="C3662" s="386"/>
      <c r="D3662" s="431"/>
      <c r="E3662" s="432"/>
      <c r="F3662" s="433"/>
    </row>
    <row r="3663" spans="1:6" ht="14.4" customHeight="1" x14ac:dyDescent="0.3">
      <c r="A3663" s="383"/>
      <c r="B3663" s="202"/>
      <c r="C3663" s="386"/>
      <c r="D3663" s="431"/>
      <c r="E3663" s="432"/>
      <c r="F3663" s="433"/>
    </row>
    <row r="3664" spans="1:6" ht="14.4" customHeight="1" x14ac:dyDescent="0.3">
      <c r="A3664" s="383"/>
      <c r="B3664" s="202"/>
      <c r="C3664" s="386"/>
      <c r="D3664" s="431"/>
      <c r="E3664" s="432"/>
      <c r="F3664" s="433"/>
    </row>
    <row r="3665" spans="1:6" ht="14.4" customHeight="1" x14ac:dyDescent="0.3">
      <c r="A3665" s="383"/>
      <c r="B3665" s="202"/>
      <c r="C3665" s="386"/>
      <c r="D3665" s="431"/>
      <c r="E3665" s="432"/>
      <c r="F3665" s="433"/>
    </row>
    <row r="3666" spans="1:6" ht="14.4" customHeight="1" x14ac:dyDescent="0.3">
      <c r="A3666" s="383"/>
      <c r="B3666" s="202"/>
      <c r="C3666" s="386"/>
      <c r="D3666" s="431"/>
      <c r="E3666" s="432"/>
      <c r="F3666" s="433"/>
    </row>
    <row r="3667" spans="1:6" ht="14.4" customHeight="1" x14ac:dyDescent="0.3">
      <c r="A3667" s="383"/>
      <c r="B3667" s="202"/>
      <c r="C3667" s="386"/>
      <c r="D3667" s="431"/>
      <c r="E3667" s="432"/>
      <c r="F3667" s="433"/>
    </row>
    <row r="3668" spans="1:6" ht="14.4" customHeight="1" x14ac:dyDescent="0.3">
      <c r="A3668" s="383"/>
      <c r="B3668" s="202"/>
      <c r="C3668" s="386"/>
      <c r="D3668" s="431"/>
      <c r="E3668" s="432"/>
      <c r="F3668" s="433"/>
    </row>
    <row r="3669" spans="1:6" ht="14.4" customHeight="1" x14ac:dyDescent="0.3">
      <c r="A3669" s="383"/>
      <c r="B3669" s="202"/>
      <c r="C3669" s="386"/>
      <c r="D3669" s="431"/>
      <c r="E3669" s="432"/>
      <c r="F3669" s="433"/>
    </row>
    <row r="3670" spans="1:6" ht="14.4" customHeight="1" x14ac:dyDescent="0.3">
      <c r="A3670" s="383"/>
      <c r="B3670" s="202"/>
      <c r="C3670" s="386"/>
      <c r="D3670" s="431"/>
      <c r="E3670" s="432"/>
      <c r="F3670" s="433"/>
    </row>
    <row r="3671" spans="1:6" ht="14.4" customHeight="1" x14ac:dyDescent="0.3">
      <c r="A3671" s="383"/>
      <c r="B3671" s="202"/>
      <c r="C3671" s="386"/>
      <c r="D3671" s="431"/>
      <c r="E3671" s="432"/>
      <c r="F3671" s="433"/>
    </row>
    <row r="3672" spans="1:6" ht="14.4" customHeight="1" x14ac:dyDescent="0.3">
      <c r="A3672" s="383"/>
      <c r="B3672" s="202"/>
      <c r="C3672" s="386"/>
      <c r="D3672" s="431"/>
      <c r="E3672" s="432"/>
      <c r="F3672" s="433"/>
    </row>
    <row r="3673" spans="1:6" ht="14.4" customHeight="1" x14ac:dyDescent="0.3">
      <c r="A3673" s="383"/>
      <c r="B3673" s="202"/>
      <c r="C3673" s="386"/>
      <c r="D3673" s="431"/>
      <c r="E3673" s="432"/>
      <c r="F3673" s="433"/>
    </row>
    <row r="3674" spans="1:6" ht="14.4" customHeight="1" x14ac:dyDescent="0.3">
      <c r="A3674" s="383"/>
      <c r="B3674" s="202"/>
      <c r="C3674" s="386"/>
      <c r="D3674" s="431"/>
      <c r="E3674" s="432"/>
      <c r="F3674" s="433"/>
    </row>
    <row r="3675" spans="1:6" ht="14.4" customHeight="1" x14ac:dyDescent="0.3">
      <c r="A3675" s="383"/>
      <c r="B3675" s="202"/>
      <c r="C3675" s="386"/>
      <c r="D3675" s="431"/>
      <c r="E3675" s="432"/>
      <c r="F3675" s="433"/>
    </row>
    <row r="3676" spans="1:6" ht="14.4" customHeight="1" x14ac:dyDescent="0.3">
      <c r="A3676" s="383"/>
      <c r="B3676" s="202"/>
      <c r="C3676" s="386"/>
      <c r="D3676" s="431"/>
      <c r="E3676" s="432"/>
      <c r="F3676" s="433"/>
    </row>
    <row r="3677" spans="1:6" ht="14.4" customHeight="1" x14ac:dyDescent="0.3">
      <c r="A3677" s="383"/>
      <c r="B3677" s="202"/>
      <c r="C3677" s="386"/>
      <c r="D3677" s="431"/>
      <c r="E3677" s="432"/>
      <c r="F3677" s="433"/>
    </row>
    <row r="3678" spans="1:6" ht="14.4" customHeight="1" x14ac:dyDescent="0.3">
      <c r="A3678" s="383"/>
      <c r="B3678" s="202"/>
      <c r="C3678" s="386"/>
      <c r="D3678" s="431"/>
      <c r="E3678" s="432"/>
      <c r="F3678" s="433"/>
    </row>
    <row r="3679" spans="1:6" ht="14.4" customHeight="1" x14ac:dyDescent="0.3">
      <c r="A3679" s="383"/>
      <c r="B3679" s="202"/>
      <c r="C3679" s="386"/>
      <c r="D3679" s="431"/>
      <c r="E3679" s="432"/>
      <c r="F3679" s="433"/>
    </row>
    <row r="3680" spans="1:6" ht="14.4" customHeight="1" x14ac:dyDescent="0.3">
      <c r="A3680" s="383"/>
      <c r="B3680" s="202"/>
      <c r="C3680" s="386"/>
      <c r="D3680" s="431"/>
      <c r="E3680" s="432"/>
      <c r="F3680" s="433"/>
    </row>
    <row r="3681" spans="1:6" ht="14.4" customHeight="1" x14ac:dyDescent="0.3">
      <c r="A3681" s="383"/>
      <c r="B3681" s="202"/>
      <c r="C3681" s="386"/>
      <c r="D3681" s="431"/>
      <c r="E3681" s="432"/>
      <c r="F3681" s="433"/>
    </row>
    <row r="3682" spans="1:6" ht="14.4" customHeight="1" x14ac:dyDescent="0.3">
      <c r="A3682" s="383"/>
      <c r="B3682" s="202"/>
      <c r="C3682" s="386"/>
      <c r="D3682" s="431"/>
      <c r="E3682" s="432"/>
      <c r="F3682" s="433"/>
    </row>
    <row r="3683" spans="1:6" ht="14.4" customHeight="1" x14ac:dyDescent="0.3">
      <c r="A3683" s="383"/>
      <c r="B3683" s="202"/>
      <c r="C3683" s="386"/>
      <c r="D3683" s="431"/>
      <c r="E3683" s="432"/>
      <c r="F3683" s="433"/>
    </row>
    <row r="3684" spans="1:6" ht="14.4" customHeight="1" x14ac:dyDescent="0.3">
      <c r="A3684" s="383"/>
      <c r="B3684" s="202"/>
      <c r="C3684" s="386"/>
      <c r="D3684" s="431"/>
      <c r="E3684" s="432"/>
      <c r="F3684" s="433"/>
    </row>
    <row r="3685" spans="1:6" ht="14.4" customHeight="1" x14ac:dyDescent="0.3">
      <c r="A3685" s="383"/>
      <c r="B3685" s="202"/>
      <c r="C3685" s="386"/>
      <c r="D3685" s="431"/>
      <c r="E3685" s="432"/>
      <c r="F3685" s="433"/>
    </row>
    <row r="3686" spans="1:6" ht="14.4" customHeight="1" x14ac:dyDescent="0.3">
      <c r="A3686" s="383"/>
      <c r="B3686" s="202"/>
      <c r="C3686" s="386"/>
      <c r="D3686" s="431"/>
      <c r="E3686" s="432"/>
      <c r="F3686" s="433"/>
    </row>
    <row r="3687" spans="1:6" ht="14.4" customHeight="1" x14ac:dyDescent="0.3">
      <c r="A3687" s="383"/>
      <c r="B3687" s="202"/>
      <c r="C3687" s="386"/>
      <c r="D3687" s="431"/>
      <c r="E3687" s="432"/>
      <c r="F3687" s="433"/>
    </row>
    <row r="3688" spans="1:6" ht="14.4" customHeight="1" x14ac:dyDescent="0.3">
      <c r="A3688" s="383"/>
      <c r="B3688" s="202"/>
      <c r="C3688" s="386"/>
      <c r="D3688" s="431"/>
      <c r="E3688" s="432"/>
      <c r="F3688" s="433"/>
    </row>
    <row r="3689" spans="1:6" ht="14.4" customHeight="1" x14ac:dyDescent="0.3">
      <c r="A3689" s="383"/>
      <c r="B3689" s="202"/>
      <c r="C3689" s="386"/>
      <c r="D3689" s="431"/>
      <c r="E3689" s="432"/>
      <c r="F3689" s="433"/>
    </row>
    <row r="3690" spans="1:6" ht="14.4" customHeight="1" x14ac:dyDescent="0.3">
      <c r="A3690" s="383"/>
      <c r="B3690" s="202"/>
      <c r="C3690" s="386"/>
      <c r="D3690" s="431"/>
      <c r="E3690" s="432"/>
      <c r="F3690" s="433"/>
    </row>
    <row r="3691" spans="1:6" ht="14.4" customHeight="1" x14ac:dyDescent="0.3">
      <c r="A3691" s="383"/>
      <c r="B3691" s="202"/>
      <c r="C3691" s="386"/>
      <c r="D3691" s="431"/>
      <c r="E3691" s="432"/>
      <c r="F3691" s="433"/>
    </row>
    <row r="3692" spans="1:6" ht="14.4" customHeight="1" x14ac:dyDescent="0.3">
      <c r="A3692" s="383"/>
      <c r="B3692" s="202"/>
      <c r="C3692" s="386"/>
      <c r="D3692" s="431"/>
      <c r="E3692" s="432"/>
      <c r="F3692" s="433"/>
    </row>
    <row r="3693" spans="1:6" ht="14.4" customHeight="1" x14ac:dyDescent="0.3">
      <c r="A3693" s="383"/>
      <c r="B3693" s="202"/>
      <c r="C3693" s="386"/>
      <c r="D3693" s="431"/>
      <c r="E3693" s="432"/>
      <c r="F3693" s="433"/>
    </row>
    <row r="3694" spans="1:6" ht="14.4" customHeight="1" x14ac:dyDescent="0.3">
      <c r="A3694" s="383"/>
      <c r="B3694" s="202"/>
      <c r="C3694" s="386"/>
      <c r="D3694" s="431"/>
      <c r="E3694" s="432"/>
      <c r="F3694" s="433"/>
    </row>
    <row r="3695" spans="1:6" ht="14.4" customHeight="1" x14ac:dyDescent="0.3">
      <c r="A3695" s="383"/>
      <c r="B3695" s="202"/>
      <c r="C3695" s="386"/>
      <c r="D3695" s="431"/>
      <c r="E3695" s="432"/>
      <c r="F3695" s="433"/>
    </row>
    <row r="3696" spans="1:6" ht="14.4" customHeight="1" x14ac:dyDescent="0.3">
      <c r="A3696" s="383"/>
      <c r="B3696" s="202"/>
      <c r="C3696" s="386"/>
      <c r="D3696" s="431"/>
      <c r="E3696" s="432"/>
      <c r="F3696" s="433"/>
    </row>
    <row r="3697" spans="1:6" ht="14.4" customHeight="1" x14ac:dyDescent="0.3">
      <c r="A3697" s="383"/>
      <c r="B3697" s="202"/>
      <c r="C3697" s="386"/>
      <c r="D3697" s="431"/>
      <c r="E3697" s="432"/>
      <c r="F3697" s="433"/>
    </row>
    <row r="3698" spans="1:6" ht="14.4" customHeight="1" x14ac:dyDescent="0.3">
      <c r="A3698" s="383"/>
      <c r="B3698" s="202"/>
      <c r="C3698" s="386"/>
      <c r="D3698" s="431"/>
      <c r="E3698" s="432"/>
      <c r="F3698" s="433"/>
    </row>
    <row r="3699" spans="1:6" ht="14.4" customHeight="1" x14ac:dyDescent="0.3">
      <c r="A3699" s="383"/>
      <c r="B3699" s="202"/>
      <c r="C3699" s="386"/>
      <c r="D3699" s="431"/>
      <c r="E3699" s="432"/>
      <c r="F3699" s="433"/>
    </row>
    <row r="3700" spans="1:6" ht="14.4" customHeight="1" x14ac:dyDescent="0.3">
      <c r="A3700" s="383"/>
      <c r="B3700" s="202"/>
      <c r="C3700" s="386"/>
      <c r="D3700" s="431"/>
      <c r="E3700" s="432"/>
      <c r="F3700" s="433"/>
    </row>
    <row r="3701" spans="1:6" ht="14.4" customHeight="1" x14ac:dyDescent="0.3">
      <c r="A3701" s="383"/>
      <c r="B3701" s="202"/>
      <c r="C3701" s="386"/>
      <c r="D3701" s="431"/>
      <c r="E3701" s="432"/>
      <c r="F3701" s="433"/>
    </row>
    <row r="3702" spans="1:6" ht="14.4" customHeight="1" x14ac:dyDescent="0.3">
      <c r="A3702" s="383"/>
      <c r="B3702" s="202"/>
      <c r="C3702" s="386"/>
      <c r="D3702" s="431"/>
      <c r="E3702" s="432"/>
      <c r="F3702" s="433"/>
    </row>
    <row r="3703" spans="1:6" ht="14.4" customHeight="1" x14ac:dyDescent="0.3">
      <c r="A3703" s="383"/>
      <c r="B3703" s="202"/>
      <c r="C3703" s="386"/>
      <c r="D3703" s="431"/>
      <c r="E3703" s="432"/>
      <c r="F3703" s="433"/>
    </row>
    <row r="3704" spans="1:6" ht="14.4" customHeight="1" x14ac:dyDescent="0.3">
      <c r="A3704" s="383"/>
      <c r="B3704" s="202"/>
      <c r="C3704" s="386"/>
      <c r="D3704" s="431"/>
      <c r="E3704" s="432"/>
      <c r="F3704" s="433"/>
    </row>
    <row r="3705" spans="1:6" ht="14.4" customHeight="1" x14ac:dyDescent="0.3">
      <c r="A3705" s="383"/>
      <c r="B3705" s="202"/>
      <c r="C3705" s="386"/>
      <c r="D3705" s="431"/>
      <c r="E3705" s="432"/>
      <c r="F3705" s="433"/>
    </row>
    <row r="3706" spans="1:6" ht="14.4" customHeight="1" x14ac:dyDescent="0.3">
      <c r="A3706" s="383"/>
      <c r="B3706" s="202"/>
      <c r="C3706" s="386"/>
      <c r="D3706" s="431"/>
      <c r="E3706" s="432"/>
      <c r="F3706" s="433"/>
    </row>
    <row r="3707" spans="1:6" ht="14.4" customHeight="1" x14ac:dyDescent="0.3">
      <c r="A3707" s="383"/>
      <c r="B3707" s="202"/>
      <c r="C3707" s="386"/>
      <c r="D3707" s="431"/>
      <c r="E3707" s="432"/>
      <c r="F3707" s="433"/>
    </row>
    <row r="3708" spans="1:6" ht="14.4" customHeight="1" x14ac:dyDescent="0.3">
      <c r="A3708" s="383"/>
      <c r="B3708" s="202"/>
      <c r="C3708" s="386"/>
      <c r="D3708" s="431"/>
      <c r="E3708" s="432"/>
      <c r="F3708" s="433"/>
    </row>
    <row r="3709" spans="1:6" ht="14.4" customHeight="1" x14ac:dyDescent="0.3">
      <c r="A3709" s="383"/>
      <c r="B3709" s="202"/>
      <c r="C3709" s="386"/>
      <c r="D3709" s="431"/>
      <c r="E3709" s="432"/>
      <c r="F3709" s="433"/>
    </row>
    <row r="3710" spans="1:6" ht="14.4" customHeight="1" x14ac:dyDescent="0.3">
      <c r="A3710" s="383"/>
      <c r="B3710" s="202"/>
      <c r="C3710" s="386"/>
      <c r="D3710" s="431"/>
      <c r="E3710" s="432"/>
      <c r="F3710" s="433"/>
    </row>
    <row r="3711" spans="1:6" ht="14.4" customHeight="1" x14ac:dyDescent="0.3">
      <c r="A3711" s="383"/>
      <c r="B3711" s="202"/>
      <c r="C3711" s="386"/>
      <c r="D3711" s="431"/>
      <c r="E3711" s="432"/>
      <c r="F3711" s="433"/>
    </row>
    <row r="3712" spans="1:6" ht="14.4" customHeight="1" x14ac:dyDescent="0.3">
      <c r="A3712" s="383"/>
      <c r="B3712" s="202"/>
      <c r="C3712" s="386"/>
      <c r="D3712" s="431"/>
      <c r="E3712" s="432"/>
      <c r="F3712" s="433"/>
    </row>
    <row r="3713" spans="1:6" ht="14.4" customHeight="1" x14ac:dyDescent="0.3">
      <c r="A3713" s="383"/>
      <c r="B3713" s="202"/>
      <c r="C3713" s="386"/>
      <c r="D3713" s="431"/>
      <c r="E3713" s="432"/>
      <c r="F3713" s="433"/>
    </row>
    <row r="3714" spans="1:6" ht="14.4" customHeight="1" x14ac:dyDescent="0.3">
      <c r="A3714" s="383"/>
      <c r="B3714" s="202"/>
      <c r="C3714" s="386"/>
      <c r="D3714" s="431"/>
      <c r="E3714" s="432"/>
      <c r="F3714" s="433"/>
    </row>
    <row r="3715" spans="1:6" ht="14.4" customHeight="1" x14ac:dyDescent="0.3">
      <c r="A3715" s="383"/>
      <c r="B3715" s="202"/>
      <c r="C3715" s="386"/>
      <c r="D3715" s="431"/>
      <c r="E3715" s="432"/>
      <c r="F3715" s="433"/>
    </row>
    <row r="3716" spans="1:6" ht="14.4" customHeight="1" x14ac:dyDescent="0.3">
      <c r="A3716" s="383"/>
      <c r="B3716" s="202"/>
      <c r="C3716" s="386"/>
      <c r="D3716" s="431"/>
      <c r="E3716" s="432"/>
      <c r="F3716" s="433"/>
    </row>
    <row r="3717" spans="1:6" ht="14.4" customHeight="1" x14ac:dyDescent="0.3">
      <c r="A3717" s="383"/>
      <c r="B3717" s="202"/>
      <c r="C3717" s="386"/>
      <c r="D3717" s="431"/>
      <c r="E3717" s="432"/>
      <c r="F3717" s="433"/>
    </row>
    <row r="3718" spans="1:6" ht="14.4" customHeight="1" x14ac:dyDescent="0.3">
      <c r="A3718" s="383"/>
      <c r="B3718" s="202"/>
      <c r="C3718" s="386"/>
      <c r="D3718" s="431"/>
      <c r="E3718" s="432"/>
      <c r="F3718" s="433"/>
    </row>
    <row r="3719" spans="1:6" ht="14.4" customHeight="1" x14ac:dyDescent="0.3">
      <c r="A3719" s="383"/>
      <c r="B3719" s="202"/>
      <c r="C3719" s="386"/>
      <c r="D3719" s="431"/>
      <c r="E3719" s="432"/>
      <c r="F3719" s="433"/>
    </row>
    <row r="3720" spans="1:6" ht="14.4" customHeight="1" x14ac:dyDescent="0.3">
      <c r="A3720" s="383"/>
      <c r="B3720" s="202"/>
      <c r="C3720" s="386"/>
      <c r="D3720" s="431"/>
      <c r="E3720" s="432"/>
      <c r="F3720" s="433"/>
    </row>
    <row r="3721" spans="1:6" ht="14.4" customHeight="1" x14ac:dyDescent="0.3">
      <c r="A3721" s="383"/>
      <c r="B3721" s="202"/>
      <c r="C3721" s="386"/>
      <c r="D3721" s="431"/>
      <c r="E3721" s="432"/>
      <c r="F3721" s="433"/>
    </row>
    <row r="3722" spans="1:6" ht="14.4" customHeight="1" x14ac:dyDescent="0.3">
      <c r="A3722" s="383"/>
      <c r="B3722" s="202"/>
      <c r="C3722" s="386"/>
      <c r="D3722" s="431"/>
      <c r="E3722" s="432"/>
      <c r="F3722" s="433"/>
    </row>
    <row r="3723" spans="1:6" ht="14.4" customHeight="1" x14ac:dyDescent="0.3">
      <c r="A3723" s="383"/>
      <c r="B3723" s="202"/>
      <c r="C3723" s="386"/>
      <c r="D3723" s="431"/>
      <c r="E3723" s="432"/>
      <c r="F3723" s="433"/>
    </row>
    <row r="3724" spans="1:6" ht="14.4" customHeight="1" x14ac:dyDescent="0.3">
      <c r="A3724" s="383"/>
      <c r="B3724" s="202"/>
      <c r="C3724" s="386"/>
      <c r="D3724" s="431"/>
      <c r="E3724" s="432"/>
      <c r="F3724" s="433"/>
    </row>
    <row r="3725" spans="1:6" ht="14.4" customHeight="1" x14ac:dyDescent="0.3">
      <c r="A3725" s="383"/>
      <c r="B3725" s="202"/>
      <c r="C3725" s="386"/>
      <c r="D3725" s="431"/>
      <c r="E3725" s="432"/>
      <c r="F3725" s="433"/>
    </row>
    <row r="3726" spans="1:6" ht="14.4" customHeight="1" x14ac:dyDescent="0.3">
      <c r="A3726" s="383"/>
      <c r="B3726" s="202"/>
      <c r="C3726" s="386"/>
      <c r="D3726" s="431"/>
      <c r="E3726" s="432"/>
      <c r="F3726" s="433"/>
    </row>
    <row r="3727" spans="1:6" ht="14.4" customHeight="1" x14ac:dyDescent="0.3">
      <c r="A3727" s="383"/>
      <c r="B3727" s="202"/>
      <c r="C3727" s="386"/>
      <c r="D3727" s="431"/>
      <c r="E3727" s="432"/>
      <c r="F3727" s="433"/>
    </row>
    <row r="3728" spans="1:6" ht="14.4" customHeight="1" x14ac:dyDescent="0.3">
      <c r="A3728" s="383"/>
      <c r="B3728" s="202"/>
      <c r="C3728" s="386"/>
      <c r="D3728" s="431"/>
      <c r="E3728" s="432"/>
      <c r="F3728" s="433"/>
    </row>
    <row r="3729" spans="1:6" ht="14.4" customHeight="1" x14ac:dyDescent="0.3">
      <c r="A3729" s="383"/>
      <c r="B3729" s="202"/>
      <c r="C3729" s="386"/>
      <c r="D3729" s="431"/>
      <c r="E3729" s="432"/>
      <c r="F3729" s="433"/>
    </row>
    <row r="3730" spans="1:6" ht="14.4" customHeight="1" x14ac:dyDescent="0.3">
      <c r="A3730" s="383"/>
      <c r="B3730" s="202"/>
      <c r="C3730" s="386"/>
      <c r="D3730" s="431"/>
      <c r="E3730" s="432"/>
      <c r="F3730" s="433"/>
    </row>
    <row r="3731" spans="1:6" ht="14.4" customHeight="1" thickBot="1" x14ac:dyDescent="0.35">
      <c r="A3731" s="383"/>
      <c r="B3731" s="202"/>
      <c r="C3731" s="386"/>
      <c r="D3731" s="431"/>
      <c r="E3731" s="432"/>
      <c r="F3731" s="433"/>
    </row>
    <row r="3732" spans="1:6" ht="25.05" customHeight="1" thickBot="1" x14ac:dyDescent="0.35">
      <c r="A3732" s="448" t="s">
        <v>4096</v>
      </c>
      <c r="B3732" s="511" t="s">
        <v>4116</v>
      </c>
      <c r="C3732" s="489"/>
      <c r="D3732" s="489"/>
      <c r="E3732" s="494"/>
      <c r="F3732" s="495">
        <f>SUM(F3628:F3666)</f>
        <v>200000</v>
      </c>
    </row>
    <row r="3733" spans="1:6" ht="15" customHeight="1" x14ac:dyDescent="0.3">
      <c r="A3733" s="756" t="str">
        <f>A768</f>
        <v>CONTRACT SANRAL: NRA 2024/1323</v>
      </c>
      <c r="B3733" s="757"/>
      <c r="C3733" s="462"/>
      <c r="D3733" s="462"/>
      <c r="E3733" s="467"/>
      <c r="F3733" s="473"/>
    </row>
    <row r="3734" spans="1:6" ht="15" customHeight="1" thickBot="1" x14ac:dyDescent="0.35">
      <c r="A3734" s="754" t="str">
        <f>A769</f>
        <v>PANEL FOR ROUTINE ROAD MAINTENANCE WORKS ACROSS SOUTH AFRICA (WESTERN CAPE PROVINCE)</v>
      </c>
      <c r="B3734" s="755"/>
      <c r="C3734" s="463"/>
      <c r="D3734" s="463"/>
      <c r="E3734" s="468"/>
      <c r="F3734" s="474"/>
    </row>
    <row r="3735" spans="1:6" ht="25.05" customHeight="1" thickBot="1" x14ac:dyDescent="0.35">
      <c r="A3735" s="565" t="s">
        <v>4111</v>
      </c>
      <c r="B3735" s="451" t="s">
        <v>4035</v>
      </c>
      <c r="C3735" s="451" t="s">
        <v>4112</v>
      </c>
      <c r="D3735" s="451" t="s">
        <v>4113</v>
      </c>
      <c r="E3735" s="451" t="s">
        <v>4114</v>
      </c>
      <c r="F3735" s="487" t="s">
        <v>4036</v>
      </c>
    </row>
    <row r="3736" spans="1:6" s="444" customFormat="1" ht="25.05" customHeight="1" x14ac:dyDescent="0.3">
      <c r="A3736" s="758" t="s">
        <v>2187</v>
      </c>
      <c r="B3736" s="759"/>
      <c r="C3736" s="759"/>
      <c r="D3736" s="759"/>
      <c r="E3736" s="759"/>
      <c r="F3736" s="760"/>
    </row>
    <row r="3737" spans="1:6" ht="14.4" customHeight="1" x14ac:dyDescent="0.3">
      <c r="A3737" s="374" t="s">
        <v>2188</v>
      </c>
      <c r="B3737" s="345" t="s">
        <v>2189</v>
      </c>
      <c r="C3737" s="375"/>
      <c r="D3737" s="376"/>
      <c r="E3737" s="377"/>
      <c r="F3737" s="378"/>
    </row>
    <row r="3738" spans="1:6" ht="14.4" customHeight="1" x14ac:dyDescent="0.3">
      <c r="A3738" s="372" t="s">
        <v>2190</v>
      </c>
      <c r="B3738" s="201" t="s">
        <v>2191</v>
      </c>
      <c r="C3738" s="379" t="s">
        <v>221</v>
      </c>
      <c r="D3738" s="420">
        <v>25</v>
      </c>
      <c r="E3738" s="856"/>
      <c r="F3738" s="419" t="str">
        <f>IF((D3738*E3738)&gt;0,(D3738*E3738),"")</f>
        <v/>
      </c>
    </row>
    <row r="3739" spans="1:6" ht="14.4" customHeight="1" x14ac:dyDescent="0.3">
      <c r="A3739" s="372" t="s">
        <v>2192</v>
      </c>
      <c r="B3739" s="201" t="s">
        <v>2193</v>
      </c>
      <c r="C3739" s="379" t="s">
        <v>221</v>
      </c>
      <c r="D3739" s="420">
        <v>25</v>
      </c>
      <c r="E3739" s="856"/>
      <c r="F3739" s="419" t="str">
        <f t="shared" ref="F3739:F3745" si="38">IF((D3739*E3739)&gt;0,(D3739*E3739),"")</f>
        <v/>
      </c>
    </row>
    <row r="3740" spans="1:6" ht="14.4" customHeight="1" x14ac:dyDescent="0.3">
      <c r="A3740" s="372" t="s">
        <v>2194</v>
      </c>
      <c r="B3740" s="235" t="s">
        <v>2195</v>
      </c>
      <c r="C3740" s="379" t="s">
        <v>181</v>
      </c>
      <c r="D3740" s="420">
        <v>25</v>
      </c>
      <c r="E3740" s="856"/>
      <c r="F3740" s="419" t="str">
        <f t="shared" si="38"/>
        <v/>
      </c>
    </row>
    <row r="3741" spans="1:6" ht="14.4" customHeight="1" x14ac:dyDescent="0.3">
      <c r="A3741" s="372" t="s">
        <v>2196</v>
      </c>
      <c r="B3741" s="235" t="s">
        <v>2197</v>
      </c>
      <c r="C3741" s="379"/>
      <c r="D3741" s="420"/>
      <c r="E3741" s="418"/>
      <c r="F3741" s="419" t="str">
        <f t="shared" si="38"/>
        <v/>
      </c>
    </row>
    <row r="3742" spans="1:6" ht="14.4" customHeight="1" x14ac:dyDescent="0.3">
      <c r="A3742" s="372" t="s">
        <v>2198</v>
      </c>
      <c r="B3742" s="201" t="s">
        <v>3911</v>
      </c>
      <c r="C3742" s="379" t="s">
        <v>221</v>
      </c>
      <c r="D3742" s="420">
        <v>100</v>
      </c>
      <c r="E3742" s="856"/>
      <c r="F3742" s="419" t="str">
        <f t="shared" si="38"/>
        <v/>
      </c>
    </row>
    <row r="3743" spans="1:6" ht="14.4" customHeight="1" x14ac:dyDescent="0.3">
      <c r="A3743" s="372" t="s">
        <v>2205</v>
      </c>
      <c r="B3743" s="201" t="s">
        <v>3909</v>
      </c>
      <c r="C3743" s="379" t="s">
        <v>221</v>
      </c>
      <c r="D3743" s="420">
        <v>100</v>
      </c>
      <c r="E3743" s="856"/>
      <c r="F3743" s="419" t="str">
        <f t="shared" si="38"/>
        <v/>
      </c>
    </row>
    <row r="3744" spans="1:6" ht="14.4" customHeight="1" x14ac:dyDescent="0.3">
      <c r="A3744" s="372" t="s">
        <v>3912</v>
      </c>
      <c r="B3744" s="201" t="s">
        <v>3910</v>
      </c>
      <c r="C3744" s="379" t="s">
        <v>221</v>
      </c>
      <c r="D3744" s="420">
        <v>100</v>
      </c>
      <c r="E3744" s="856"/>
      <c r="F3744" s="419" t="str">
        <f t="shared" si="38"/>
        <v/>
      </c>
    </row>
    <row r="3745" spans="1:6" ht="14.4" customHeight="1" x14ac:dyDescent="0.3">
      <c r="A3745" s="372" t="s">
        <v>2210</v>
      </c>
      <c r="B3745" s="201" t="s">
        <v>3913</v>
      </c>
      <c r="C3745" s="379" t="s">
        <v>181</v>
      </c>
      <c r="D3745" s="420">
        <v>500</v>
      </c>
      <c r="E3745" s="856"/>
      <c r="F3745" s="419" t="str">
        <f t="shared" si="38"/>
        <v/>
      </c>
    </row>
    <row r="3746" spans="1:6" ht="14.4" customHeight="1" x14ac:dyDescent="0.3">
      <c r="A3746" s="383"/>
      <c r="B3746" s="202"/>
      <c r="C3746" s="386"/>
      <c r="D3746" s="434"/>
      <c r="E3746" s="435"/>
      <c r="F3746" s="433"/>
    </row>
    <row r="3747" spans="1:6" ht="14.4" customHeight="1" x14ac:dyDescent="0.3">
      <c r="A3747" s="383"/>
      <c r="B3747" s="202"/>
      <c r="C3747" s="386"/>
      <c r="D3747" s="434"/>
      <c r="E3747" s="435"/>
      <c r="F3747" s="433"/>
    </row>
    <row r="3748" spans="1:6" ht="14.4" customHeight="1" x14ac:dyDescent="0.3">
      <c r="A3748" s="383"/>
      <c r="B3748" s="202"/>
      <c r="C3748" s="386"/>
      <c r="D3748" s="434"/>
      <c r="E3748" s="435"/>
      <c r="F3748" s="433"/>
    </row>
    <row r="3749" spans="1:6" ht="14.4" customHeight="1" x14ac:dyDescent="0.3">
      <c r="A3749" s="383"/>
      <c r="B3749" s="202"/>
      <c r="C3749" s="386"/>
      <c r="D3749" s="434"/>
      <c r="E3749" s="435"/>
      <c r="F3749" s="433"/>
    </row>
    <row r="3750" spans="1:6" ht="14.4" customHeight="1" x14ac:dyDescent="0.3">
      <c r="A3750" s="383"/>
      <c r="B3750" s="202"/>
      <c r="C3750" s="386"/>
      <c r="D3750" s="434"/>
      <c r="E3750" s="435"/>
      <c r="F3750" s="433"/>
    </row>
    <row r="3751" spans="1:6" ht="14.4" customHeight="1" x14ac:dyDescent="0.3">
      <c r="A3751" s="383"/>
      <c r="B3751" s="202"/>
      <c r="C3751" s="386"/>
      <c r="D3751" s="434"/>
      <c r="E3751" s="435"/>
      <c r="F3751" s="433"/>
    </row>
    <row r="3752" spans="1:6" ht="14.4" customHeight="1" x14ac:dyDescent="0.3">
      <c r="A3752" s="383"/>
      <c r="B3752" s="202"/>
      <c r="C3752" s="386"/>
      <c r="D3752" s="434"/>
      <c r="E3752" s="435"/>
      <c r="F3752" s="433"/>
    </row>
    <row r="3753" spans="1:6" ht="14.4" customHeight="1" x14ac:dyDescent="0.3">
      <c r="A3753" s="383"/>
      <c r="B3753" s="202"/>
      <c r="C3753" s="386"/>
      <c r="D3753" s="434"/>
      <c r="E3753" s="435"/>
      <c r="F3753" s="433"/>
    </row>
    <row r="3754" spans="1:6" ht="14.4" customHeight="1" x14ac:dyDescent="0.3">
      <c r="A3754" s="383"/>
      <c r="B3754" s="202"/>
      <c r="C3754" s="386"/>
      <c r="D3754" s="434"/>
      <c r="E3754" s="435"/>
      <c r="F3754" s="433"/>
    </row>
    <row r="3755" spans="1:6" ht="14.4" customHeight="1" x14ac:dyDescent="0.3">
      <c r="A3755" s="383"/>
      <c r="B3755" s="202"/>
      <c r="C3755" s="386"/>
      <c r="D3755" s="434"/>
      <c r="E3755" s="435"/>
      <c r="F3755" s="433"/>
    </row>
    <row r="3756" spans="1:6" ht="14.4" customHeight="1" x14ac:dyDescent="0.3">
      <c r="A3756" s="383"/>
      <c r="B3756" s="202"/>
      <c r="C3756" s="386"/>
      <c r="D3756" s="434"/>
      <c r="E3756" s="435"/>
      <c r="F3756" s="433"/>
    </row>
    <row r="3757" spans="1:6" ht="14.4" customHeight="1" x14ac:dyDescent="0.3">
      <c r="A3757" s="383"/>
      <c r="B3757" s="202"/>
      <c r="C3757" s="386"/>
      <c r="D3757" s="434"/>
      <c r="E3757" s="435"/>
      <c r="F3757" s="433"/>
    </row>
    <row r="3758" spans="1:6" ht="14.4" customHeight="1" x14ac:dyDescent="0.3">
      <c r="A3758" s="383"/>
      <c r="B3758" s="202"/>
      <c r="C3758" s="386"/>
      <c r="D3758" s="434"/>
      <c r="E3758" s="435"/>
      <c r="F3758" s="433"/>
    </row>
    <row r="3759" spans="1:6" ht="14.4" customHeight="1" x14ac:dyDescent="0.3">
      <c r="A3759" s="383"/>
      <c r="B3759" s="202"/>
      <c r="C3759" s="386"/>
      <c r="D3759" s="434"/>
      <c r="E3759" s="435"/>
      <c r="F3759" s="433"/>
    </row>
    <row r="3760" spans="1:6" ht="14.4" customHeight="1" x14ac:dyDescent="0.3">
      <c r="A3760" s="383"/>
      <c r="B3760" s="202"/>
      <c r="C3760" s="386"/>
      <c r="D3760" s="434"/>
      <c r="E3760" s="435"/>
      <c r="F3760" s="433"/>
    </row>
    <row r="3761" spans="1:6" ht="14.4" customHeight="1" x14ac:dyDescent="0.3">
      <c r="A3761" s="383"/>
      <c r="B3761" s="202"/>
      <c r="C3761" s="386"/>
      <c r="D3761" s="434"/>
      <c r="E3761" s="435"/>
      <c r="F3761" s="433"/>
    </row>
    <row r="3762" spans="1:6" ht="14.4" customHeight="1" x14ac:dyDescent="0.3">
      <c r="A3762" s="383"/>
      <c r="B3762" s="202"/>
      <c r="C3762" s="386"/>
      <c r="D3762" s="434"/>
      <c r="E3762" s="435"/>
      <c r="F3762" s="433"/>
    </row>
    <row r="3763" spans="1:6" ht="14.4" customHeight="1" x14ac:dyDescent="0.3">
      <c r="A3763" s="383"/>
      <c r="B3763" s="202"/>
      <c r="C3763" s="386"/>
      <c r="D3763" s="434"/>
      <c r="E3763" s="435"/>
      <c r="F3763" s="433"/>
    </row>
    <row r="3764" spans="1:6" ht="14.4" customHeight="1" x14ac:dyDescent="0.3">
      <c r="A3764" s="383"/>
      <c r="B3764" s="202"/>
      <c r="C3764" s="386"/>
      <c r="D3764" s="434"/>
      <c r="E3764" s="435"/>
      <c r="F3764" s="433"/>
    </row>
    <row r="3765" spans="1:6" ht="14.4" customHeight="1" x14ac:dyDescent="0.3">
      <c r="A3765" s="383"/>
      <c r="B3765" s="202"/>
      <c r="C3765" s="386"/>
      <c r="D3765" s="434"/>
      <c r="E3765" s="435"/>
      <c r="F3765" s="433"/>
    </row>
    <row r="3766" spans="1:6" ht="14.4" customHeight="1" x14ac:dyDescent="0.3">
      <c r="A3766" s="383"/>
      <c r="B3766" s="202"/>
      <c r="C3766" s="386"/>
      <c r="D3766" s="434"/>
      <c r="E3766" s="435"/>
      <c r="F3766" s="433"/>
    </row>
    <row r="3767" spans="1:6" ht="14.4" customHeight="1" x14ac:dyDescent="0.3">
      <c r="A3767" s="383"/>
      <c r="B3767" s="202"/>
      <c r="C3767" s="386"/>
      <c r="D3767" s="434"/>
      <c r="E3767" s="435"/>
      <c r="F3767" s="433"/>
    </row>
    <row r="3768" spans="1:6" ht="14.4" customHeight="1" x14ac:dyDescent="0.3">
      <c r="A3768" s="383"/>
      <c r="B3768" s="202"/>
      <c r="C3768" s="386"/>
      <c r="D3768" s="434"/>
      <c r="E3768" s="435"/>
      <c r="F3768" s="433"/>
    </row>
    <row r="3769" spans="1:6" ht="14.4" customHeight="1" x14ac:dyDescent="0.3">
      <c r="A3769" s="383"/>
      <c r="B3769" s="202"/>
      <c r="C3769" s="386"/>
      <c r="D3769" s="434"/>
      <c r="E3769" s="435"/>
      <c r="F3769" s="433"/>
    </row>
    <row r="3770" spans="1:6" ht="14.4" customHeight="1" x14ac:dyDescent="0.3">
      <c r="A3770" s="383"/>
      <c r="B3770" s="202"/>
      <c r="C3770" s="386"/>
      <c r="D3770" s="434"/>
      <c r="E3770" s="435"/>
      <c r="F3770" s="433"/>
    </row>
    <row r="3771" spans="1:6" ht="14.4" customHeight="1" x14ac:dyDescent="0.3">
      <c r="A3771" s="383"/>
      <c r="B3771" s="202"/>
      <c r="C3771" s="386"/>
      <c r="D3771" s="434"/>
      <c r="E3771" s="435"/>
      <c r="F3771" s="433"/>
    </row>
    <row r="3772" spans="1:6" ht="14.4" customHeight="1" x14ac:dyDescent="0.3">
      <c r="A3772" s="383"/>
      <c r="B3772" s="202"/>
      <c r="C3772" s="386"/>
      <c r="D3772" s="434"/>
      <c r="E3772" s="435"/>
      <c r="F3772" s="433"/>
    </row>
    <row r="3773" spans="1:6" ht="14.4" customHeight="1" x14ac:dyDescent="0.3">
      <c r="A3773" s="383"/>
      <c r="B3773" s="202"/>
      <c r="C3773" s="386"/>
      <c r="D3773" s="434"/>
      <c r="E3773" s="435"/>
      <c r="F3773" s="433"/>
    </row>
    <row r="3774" spans="1:6" ht="14.4" customHeight="1" x14ac:dyDescent="0.3">
      <c r="A3774" s="383"/>
      <c r="B3774" s="202"/>
      <c r="C3774" s="386"/>
      <c r="D3774" s="434"/>
      <c r="E3774" s="435"/>
      <c r="F3774" s="433"/>
    </row>
    <row r="3775" spans="1:6" ht="14.4" customHeight="1" x14ac:dyDescent="0.3">
      <c r="A3775" s="383"/>
      <c r="B3775" s="202"/>
      <c r="C3775" s="386"/>
      <c r="D3775" s="434"/>
      <c r="E3775" s="435"/>
      <c r="F3775" s="433"/>
    </row>
    <row r="3776" spans="1:6" ht="14.4" customHeight="1" x14ac:dyDescent="0.3">
      <c r="A3776" s="383"/>
      <c r="B3776" s="202"/>
      <c r="C3776" s="386"/>
      <c r="D3776" s="434"/>
      <c r="E3776" s="435"/>
      <c r="F3776" s="433"/>
    </row>
    <row r="3777" spans="1:6" ht="14.4" customHeight="1" x14ac:dyDescent="0.3">
      <c r="A3777" s="383"/>
      <c r="B3777" s="202"/>
      <c r="C3777" s="386"/>
      <c r="D3777" s="434"/>
      <c r="E3777" s="435"/>
      <c r="F3777" s="433"/>
    </row>
    <row r="3778" spans="1:6" ht="14.4" customHeight="1" x14ac:dyDescent="0.3">
      <c r="A3778" s="383"/>
      <c r="B3778" s="202"/>
      <c r="C3778" s="386"/>
      <c r="D3778" s="434"/>
      <c r="E3778" s="435"/>
      <c r="F3778" s="433"/>
    </row>
    <row r="3779" spans="1:6" ht="14.4" customHeight="1" x14ac:dyDescent="0.3">
      <c r="A3779" s="383"/>
      <c r="B3779" s="202"/>
      <c r="C3779" s="386"/>
      <c r="D3779" s="434"/>
      <c r="E3779" s="435"/>
      <c r="F3779" s="433"/>
    </row>
    <row r="3780" spans="1:6" ht="14.4" customHeight="1" x14ac:dyDescent="0.3">
      <c r="A3780" s="383"/>
      <c r="B3780" s="202"/>
      <c r="C3780" s="386"/>
      <c r="D3780" s="434"/>
      <c r="E3780" s="435"/>
      <c r="F3780" s="433"/>
    </row>
    <row r="3781" spans="1:6" ht="14.4" customHeight="1" x14ac:dyDescent="0.3">
      <c r="A3781" s="383"/>
      <c r="B3781" s="202"/>
      <c r="C3781" s="386"/>
      <c r="D3781" s="434"/>
      <c r="E3781" s="435"/>
      <c r="F3781" s="433"/>
    </row>
    <row r="3782" spans="1:6" ht="14.4" customHeight="1" x14ac:dyDescent="0.3">
      <c r="A3782" s="383"/>
      <c r="B3782" s="202"/>
      <c r="C3782" s="386"/>
      <c r="D3782" s="434"/>
      <c r="E3782" s="435"/>
      <c r="F3782" s="433"/>
    </row>
    <row r="3783" spans="1:6" ht="14.4" customHeight="1" x14ac:dyDescent="0.3">
      <c r="A3783" s="383"/>
      <c r="B3783" s="202"/>
      <c r="C3783" s="386"/>
      <c r="D3783" s="434"/>
      <c r="E3783" s="435"/>
      <c r="F3783" s="433"/>
    </row>
    <row r="3784" spans="1:6" ht="14.4" customHeight="1" x14ac:dyDescent="0.3">
      <c r="A3784" s="383"/>
      <c r="B3784" s="202"/>
      <c r="C3784" s="386"/>
      <c r="D3784" s="434"/>
      <c r="E3784" s="435"/>
      <c r="F3784" s="433"/>
    </row>
    <row r="3785" spans="1:6" ht="14.4" customHeight="1" x14ac:dyDescent="0.3">
      <c r="A3785" s="383"/>
      <c r="B3785" s="202"/>
      <c r="C3785" s="386"/>
      <c r="D3785" s="434"/>
      <c r="E3785" s="435"/>
      <c r="F3785" s="433"/>
    </row>
    <row r="3786" spans="1:6" ht="14.4" customHeight="1" x14ac:dyDescent="0.3">
      <c r="A3786" s="383"/>
      <c r="B3786" s="202"/>
      <c r="C3786" s="386"/>
      <c r="D3786" s="434"/>
      <c r="E3786" s="435"/>
      <c r="F3786" s="433"/>
    </row>
    <row r="3787" spans="1:6" ht="14.4" customHeight="1" x14ac:dyDescent="0.3">
      <c r="A3787" s="383"/>
      <c r="B3787" s="202"/>
      <c r="C3787" s="386"/>
      <c r="D3787" s="434"/>
      <c r="E3787" s="435"/>
      <c r="F3787" s="433"/>
    </row>
    <row r="3788" spans="1:6" ht="14.4" customHeight="1" x14ac:dyDescent="0.3">
      <c r="A3788" s="383"/>
      <c r="B3788" s="202"/>
      <c r="C3788" s="386"/>
      <c r="D3788" s="434"/>
      <c r="E3788" s="435"/>
      <c r="F3788" s="433"/>
    </row>
    <row r="3789" spans="1:6" ht="14.4" customHeight="1" x14ac:dyDescent="0.3">
      <c r="A3789" s="383"/>
      <c r="B3789" s="202"/>
      <c r="C3789" s="386"/>
      <c r="D3789" s="434"/>
      <c r="E3789" s="435"/>
      <c r="F3789" s="433"/>
    </row>
    <row r="3790" spans="1:6" ht="14.4" customHeight="1" x14ac:dyDescent="0.3">
      <c r="A3790" s="383"/>
      <c r="B3790" s="202"/>
      <c r="C3790" s="386"/>
      <c r="D3790" s="434"/>
      <c r="E3790" s="435"/>
      <c r="F3790" s="433"/>
    </row>
    <row r="3791" spans="1:6" ht="14.4" customHeight="1" x14ac:dyDescent="0.3">
      <c r="A3791" s="383"/>
      <c r="B3791" s="202"/>
      <c r="C3791" s="386"/>
      <c r="D3791" s="434"/>
      <c r="E3791" s="435"/>
      <c r="F3791" s="433"/>
    </row>
    <row r="3792" spans="1:6" ht="14.4" customHeight="1" x14ac:dyDescent="0.3">
      <c r="A3792" s="383"/>
      <c r="B3792" s="202"/>
      <c r="C3792" s="386"/>
      <c r="D3792" s="434"/>
      <c r="E3792" s="435"/>
      <c r="F3792" s="433"/>
    </row>
    <row r="3793" spans="1:6" ht="14.4" customHeight="1" x14ac:dyDescent="0.3">
      <c r="A3793" s="383"/>
      <c r="B3793" s="202"/>
      <c r="C3793" s="386"/>
      <c r="D3793" s="434"/>
      <c r="E3793" s="435"/>
      <c r="F3793" s="433"/>
    </row>
    <row r="3794" spans="1:6" ht="14.4" customHeight="1" x14ac:dyDescent="0.3">
      <c r="A3794" s="383"/>
      <c r="B3794" s="202"/>
      <c r="C3794" s="386"/>
      <c r="D3794" s="434"/>
      <c r="E3794" s="435"/>
      <c r="F3794" s="433"/>
    </row>
    <row r="3795" spans="1:6" ht="14.4" customHeight="1" x14ac:dyDescent="0.3">
      <c r="A3795" s="383"/>
      <c r="B3795" s="202"/>
      <c r="C3795" s="386"/>
      <c r="D3795" s="434"/>
      <c r="E3795" s="435"/>
      <c r="F3795" s="433"/>
    </row>
    <row r="3796" spans="1:6" ht="14.4" customHeight="1" x14ac:dyDescent="0.3">
      <c r="A3796" s="383"/>
      <c r="B3796" s="202"/>
      <c r="C3796" s="386"/>
      <c r="D3796" s="434"/>
      <c r="E3796" s="435"/>
      <c r="F3796" s="433"/>
    </row>
    <row r="3797" spans="1:6" ht="14.4" customHeight="1" x14ac:dyDescent="0.3">
      <c r="A3797" s="383"/>
      <c r="B3797" s="202"/>
      <c r="C3797" s="386"/>
      <c r="D3797" s="434"/>
      <c r="E3797" s="435"/>
      <c r="F3797" s="433"/>
    </row>
    <row r="3798" spans="1:6" ht="14.4" customHeight="1" x14ac:dyDescent="0.3">
      <c r="A3798" s="383"/>
      <c r="B3798" s="202"/>
      <c r="C3798" s="386"/>
      <c r="D3798" s="434"/>
      <c r="E3798" s="435"/>
      <c r="F3798" s="433"/>
    </row>
    <row r="3799" spans="1:6" ht="14.4" customHeight="1" x14ac:dyDescent="0.3">
      <c r="A3799" s="383"/>
      <c r="B3799" s="202"/>
      <c r="C3799" s="386"/>
      <c r="D3799" s="434"/>
      <c r="E3799" s="435"/>
      <c r="F3799" s="433"/>
    </row>
    <row r="3800" spans="1:6" ht="14.4" customHeight="1" x14ac:dyDescent="0.3">
      <c r="A3800" s="383"/>
      <c r="B3800" s="202"/>
      <c r="C3800" s="386"/>
      <c r="D3800" s="434"/>
      <c r="E3800" s="435"/>
      <c r="F3800" s="433"/>
    </row>
    <row r="3801" spans="1:6" ht="14.4" customHeight="1" x14ac:dyDescent="0.3">
      <c r="A3801" s="383"/>
      <c r="B3801" s="202"/>
      <c r="C3801" s="386"/>
      <c r="D3801" s="434"/>
      <c r="E3801" s="435"/>
      <c r="F3801" s="433"/>
    </row>
    <row r="3802" spans="1:6" ht="14.4" customHeight="1" x14ac:dyDescent="0.3">
      <c r="A3802" s="383"/>
      <c r="B3802" s="202"/>
      <c r="C3802" s="386"/>
      <c r="D3802" s="434"/>
      <c r="E3802" s="435"/>
      <c r="F3802" s="433"/>
    </row>
    <row r="3803" spans="1:6" ht="14.4" customHeight="1" x14ac:dyDescent="0.3">
      <c r="A3803" s="383"/>
      <c r="B3803" s="202"/>
      <c r="C3803" s="386"/>
      <c r="D3803" s="434"/>
      <c r="E3803" s="435"/>
      <c r="F3803" s="433"/>
    </row>
    <row r="3804" spans="1:6" ht="14.4" customHeight="1" x14ac:dyDescent="0.3">
      <c r="A3804" s="383"/>
      <c r="B3804" s="202"/>
      <c r="C3804" s="386"/>
      <c r="D3804" s="434"/>
      <c r="E3804" s="435"/>
      <c r="F3804" s="433"/>
    </row>
    <row r="3805" spans="1:6" ht="14.4" customHeight="1" x14ac:dyDescent="0.3">
      <c r="A3805" s="383"/>
      <c r="B3805" s="202"/>
      <c r="C3805" s="386"/>
      <c r="D3805" s="434"/>
      <c r="E3805" s="435"/>
      <c r="F3805" s="433"/>
    </row>
    <row r="3806" spans="1:6" ht="14.4" customHeight="1" x14ac:dyDescent="0.3">
      <c r="A3806" s="383"/>
      <c r="B3806" s="202"/>
      <c r="C3806" s="386"/>
      <c r="D3806" s="434"/>
      <c r="E3806" s="435"/>
      <c r="F3806" s="433"/>
    </row>
    <row r="3807" spans="1:6" ht="14.4" customHeight="1" x14ac:dyDescent="0.3">
      <c r="A3807" s="383"/>
      <c r="B3807" s="202"/>
      <c r="C3807" s="386"/>
      <c r="D3807" s="434"/>
      <c r="E3807" s="435"/>
      <c r="F3807" s="433"/>
    </row>
    <row r="3808" spans="1:6" ht="14.4" customHeight="1" x14ac:dyDescent="0.3">
      <c r="A3808" s="383"/>
      <c r="B3808" s="202"/>
      <c r="C3808" s="386"/>
      <c r="D3808" s="434"/>
      <c r="E3808" s="435"/>
      <c r="F3808" s="433"/>
    </row>
    <row r="3809" spans="1:6" ht="14.4" customHeight="1" x14ac:dyDescent="0.3">
      <c r="A3809" s="383"/>
      <c r="B3809" s="202"/>
      <c r="C3809" s="386"/>
      <c r="D3809" s="434"/>
      <c r="E3809" s="435"/>
      <c r="F3809" s="433"/>
    </row>
    <row r="3810" spans="1:6" ht="14.4" customHeight="1" x14ac:dyDescent="0.3">
      <c r="A3810" s="383"/>
      <c r="B3810" s="202"/>
      <c r="C3810" s="386"/>
      <c r="D3810" s="434"/>
      <c r="E3810" s="435"/>
      <c r="F3810" s="433"/>
    </row>
    <row r="3811" spans="1:6" ht="14.4" customHeight="1" x14ac:dyDescent="0.3">
      <c r="A3811" s="383"/>
      <c r="B3811" s="202"/>
      <c r="C3811" s="386"/>
      <c r="D3811" s="434"/>
      <c r="E3811" s="435"/>
      <c r="F3811" s="433"/>
    </row>
    <row r="3812" spans="1:6" ht="14.4" customHeight="1" x14ac:dyDescent="0.3">
      <c r="A3812" s="383"/>
      <c r="B3812" s="202"/>
      <c r="C3812" s="386"/>
      <c r="D3812" s="434"/>
      <c r="E3812" s="435"/>
      <c r="F3812" s="433"/>
    </row>
    <row r="3813" spans="1:6" ht="14.4" customHeight="1" x14ac:dyDescent="0.3">
      <c r="A3813" s="383"/>
      <c r="B3813" s="202"/>
      <c r="C3813" s="386"/>
      <c r="D3813" s="434"/>
      <c r="E3813" s="435"/>
      <c r="F3813" s="433"/>
    </row>
    <row r="3814" spans="1:6" ht="14.4" customHeight="1" x14ac:dyDescent="0.3">
      <c r="A3814" s="383"/>
      <c r="B3814" s="202"/>
      <c r="C3814" s="386"/>
      <c r="D3814" s="434"/>
      <c r="E3814" s="435"/>
      <c r="F3814" s="433"/>
    </row>
    <row r="3815" spans="1:6" ht="14.4" customHeight="1" x14ac:dyDescent="0.3">
      <c r="A3815" s="383"/>
      <c r="B3815" s="202"/>
      <c r="C3815" s="386"/>
      <c r="D3815" s="434"/>
      <c r="E3815" s="435"/>
      <c r="F3815" s="433"/>
    </row>
    <row r="3816" spans="1:6" ht="14.4" customHeight="1" x14ac:dyDescent="0.3">
      <c r="A3816" s="383"/>
      <c r="B3816" s="202"/>
      <c r="C3816" s="386"/>
      <c r="D3816" s="434"/>
      <c r="E3816" s="435"/>
      <c r="F3816" s="433"/>
    </row>
    <row r="3817" spans="1:6" ht="14.4" customHeight="1" x14ac:dyDescent="0.3">
      <c r="A3817" s="383"/>
      <c r="B3817" s="202"/>
      <c r="C3817" s="386"/>
      <c r="D3817" s="434"/>
      <c r="E3817" s="435"/>
      <c r="F3817" s="433"/>
    </row>
    <row r="3818" spans="1:6" ht="14.4" customHeight="1" x14ac:dyDescent="0.3">
      <c r="A3818" s="383"/>
      <c r="B3818" s="202"/>
      <c r="C3818" s="386"/>
      <c r="D3818" s="434"/>
      <c r="E3818" s="435"/>
      <c r="F3818" s="433"/>
    </row>
    <row r="3819" spans="1:6" ht="14.4" customHeight="1" x14ac:dyDescent="0.3">
      <c r="A3819" s="383"/>
      <c r="B3819" s="202"/>
      <c r="C3819" s="386"/>
      <c r="D3819" s="434"/>
      <c r="E3819" s="435"/>
      <c r="F3819" s="433"/>
    </row>
    <row r="3820" spans="1:6" ht="14.4" customHeight="1" x14ac:dyDescent="0.3">
      <c r="A3820" s="383"/>
      <c r="B3820" s="202"/>
      <c r="C3820" s="386"/>
      <c r="D3820" s="434"/>
      <c r="E3820" s="435"/>
      <c r="F3820" s="433"/>
    </row>
    <row r="3821" spans="1:6" ht="14.4" customHeight="1" x14ac:dyDescent="0.3">
      <c r="A3821" s="383"/>
      <c r="B3821" s="202"/>
      <c r="C3821" s="386"/>
      <c r="D3821" s="434"/>
      <c r="E3821" s="435"/>
      <c r="F3821" s="433"/>
    </row>
    <row r="3822" spans="1:6" ht="14.4" customHeight="1" x14ac:dyDescent="0.3">
      <c r="A3822" s="383"/>
      <c r="B3822" s="202"/>
      <c r="C3822" s="386"/>
      <c r="D3822" s="434"/>
      <c r="E3822" s="435"/>
      <c r="F3822" s="433"/>
    </row>
    <row r="3823" spans="1:6" ht="14.4" customHeight="1" x14ac:dyDescent="0.3">
      <c r="A3823" s="383"/>
      <c r="B3823" s="202"/>
      <c r="C3823" s="386"/>
      <c r="D3823" s="434"/>
      <c r="E3823" s="435"/>
      <c r="F3823" s="433"/>
    </row>
    <row r="3824" spans="1:6" ht="14.4" customHeight="1" x14ac:dyDescent="0.3">
      <c r="A3824" s="383"/>
      <c r="B3824" s="202"/>
      <c r="C3824" s="386"/>
      <c r="D3824" s="434"/>
      <c r="E3824" s="435"/>
      <c r="F3824" s="433"/>
    </row>
    <row r="3825" spans="1:6" ht="14.4" customHeight="1" x14ac:dyDescent="0.3">
      <c r="A3825" s="383"/>
      <c r="B3825" s="202"/>
      <c r="C3825" s="386"/>
      <c r="D3825" s="434"/>
      <c r="E3825" s="435"/>
      <c r="F3825" s="433"/>
    </row>
    <row r="3826" spans="1:6" ht="14.4" customHeight="1" x14ac:dyDescent="0.3">
      <c r="A3826" s="383"/>
      <c r="B3826" s="202"/>
      <c r="C3826" s="386"/>
      <c r="D3826" s="434"/>
      <c r="E3826" s="435"/>
      <c r="F3826" s="433"/>
    </row>
    <row r="3827" spans="1:6" ht="14.4" customHeight="1" x14ac:dyDescent="0.3">
      <c r="A3827" s="383"/>
      <c r="B3827" s="202"/>
      <c r="C3827" s="386"/>
      <c r="D3827" s="434"/>
      <c r="E3827" s="435"/>
      <c r="F3827" s="433"/>
    </row>
    <row r="3828" spans="1:6" ht="14.4" customHeight="1" x14ac:dyDescent="0.3">
      <c r="A3828" s="383"/>
      <c r="B3828" s="202"/>
      <c r="C3828" s="386"/>
      <c r="D3828" s="434"/>
      <c r="E3828" s="435"/>
      <c r="F3828" s="433"/>
    </row>
    <row r="3829" spans="1:6" ht="14.4" customHeight="1" x14ac:dyDescent="0.3">
      <c r="A3829" s="383"/>
      <c r="B3829" s="202"/>
      <c r="C3829" s="386"/>
      <c r="D3829" s="434"/>
      <c r="E3829" s="435"/>
      <c r="F3829" s="433"/>
    </row>
    <row r="3830" spans="1:6" ht="14.4" customHeight="1" x14ac:dyDescent="0.3">
      <c r="A3830" s="383"/>
      <c r="B3830" s="202"/>
      <c r="C3830" s="386"/>
      <c r="D3830" s="434"/>
      <c r="E3830" s="435"/>
      <c r="F3830" s="433"/>
    </row>
    <row r="3831" spans="1:6" ht="14.4" customHeight="1" x14ac:dyDescent="0.3">
      <c r="A3831" s="383"/>
      <c r="B3831" s="202"/>
      <c r="C3831" s="386"/>
      <c r="D3831" s="434"/>
      <c r="E3831" s="435"/>
      <c r="F3831" s="433"/>
    </row>
    <row r="3832" spans="1:6" ht="14.4" customHeight="1" x14ac:dyDescent="0.3">
      <c r="A3832" s="383"/>
      <c r="B3832" s="202"/>
      <c r="C3832" s="386"/>
      <c r="D3832" s="434"/>
      <c r="E3832" s="435"/>
      <c r="F3832" s="433"/>
    </row>
    <row r="3833" spans="1:6" ht="14.4" customHeight="1" x14ac:dyDescent="0.3">
      <c r="A3833" s="383"/>
      <c r="B3833" s="202"/>
      <c r="C3833" s="386"/>
      <c r="D3833" s="434"/>
      <c r="E3833" s="435"/>
      <c r="F3833" s="433"/>
    </row>
    <row r="3834" spans="1:6" ht="14.4" customHeight="1" x14ac:dyDescent="0.3">
      <c r="A3834" s="383"/>
      <c r="B3834" s="202"/>
      <c r="C3834" s="386"/>
      <c r="D3834" s="434"/>
      <c r="E3834" s="435"/>
      <c r="F3834" s="433"/>
    </row>
    <row r="3835" spans="1:6" ht="14.4" customHeight="1" x14ac:dyDescent="0.3">
      <c r="A3835" s="383"/>
      <c r="B3835" s="202"/>
      <c r="C3835" s="386"/>
      <c r="D3835" s="434"/>
      <c r="E3835" s="435"/>
      <c r="F3835" s="433"/>
    </row>
    <row r="3836" spans="1:6" ht="14.4" customHeight="1" x14ac:dyDescent="0.3">
      <c r="A3836" s="383"/>
      <c r="B3836" s="202"/>
      <c r="C3836" s="386"/>
      <c r="D3836" s="434"/>
      <c r="E3836" s="435"/>
      <c r="F3836" s="433"/>
    </row>
    <row r="3837" spans="1:6" ht="14.4" customHeight="1" x14ac:dyDescent="0.3">
      <c r="A3837" s="383"/>
      <c r="B3837" s="202"/>
      <c r="C3837" s="386"/>
      <c r="D3837" s="434"/>
      <c r="E3837" s="435"/>
      <c r="F3837" s="433"/>
    </row>
    <row r="3838" spans="1:6" ht="14.4" customHeight="1" x14ac:dyDescent="0.3">
      <c r="A3838" s="383"/>
      <c r="B3838" s="202"/>
      <c r="C3838" s="386"/>
      <c r="D3838" s="434"/>
      <c r="E3838" s="435"/>
      <c r="F3838" s="433"/>
    </row>
    <row r="3839" spans="1:6" ht="14.4" customHeight="1" x14ac:dyDescent="0.3">
      <c r="A3839" s="383"/>
      <c r="B3839" s="202"/>
      <c r="C3839" s="386"/>
      <c r="D3839" s="434"/>
      <c r="E3839" s="435"/>
      <c r="F3839" s="433"/>
    </row>
    <row r="3840" spans="1:6" ht="14.4" customHeight="1" x14ac:dyDescent="0.3">
      <c r="A3840" s="383"/>
      <c r="B3840" s="202"/>
      <c r="C3840" s="386"/>
      <c r="D3840" s="434"/>
      <c r="E3840" s="435"/>
      <c r="F3840" s="433"/>
    </row>
    <row r="3841" spans="1:6" ht="14.4" customHeight="1" thickBot="1" x14ac:dyDescent="0.35">
      <c r="A3841" s="383"/>
      <c r="B3841" s="202"/>
      <c r="C3841" s="386"/>
      <c r="D3841" s="434"/>
      <c r="E3841" s="435"/>
      <c r="F3841" s="433"/>
    </row>
    <row r="3842" spans="1:6" ht="25.05" customHeight="1" thickBot="1" x14ac:dyDescent="0.35">
      <c r="A3842" s="448" t="s">
        <v>4098</v>
      </c>
      <c r="B3842" s="511" t="s">
        <v>4116</v>
      </c>
      <c r="C3842" s="489"/>
      <c r="D3842" s="489"/>
      <c r="E3842" s="494"/>
      <c r="F3842" s="495">
        <f>SUM(F3738:F3756)</f>
        <v>0</v>
      </c>
    </row>
    <row r="3843" spans="1:6" ht="15" customHeight="1" x14ac:dyDescent="0.3">
      <c r="A3843" s="756" t="str">
        <f>A768</f>
        <v>CONTRACT SANRAL: NRA 2024/1323</v>
      </c>
      <c r="B3843" s="757"/>
      <c r="C3843" s="462"/>
      <c r="D3843" s="462"/>
      <c r="E3843" s="467"/>
      <c r="F3843" s="473"/>
    </row>
    <row r="3844" spans="1:6" ht="15" customHeight="1" thickBot="1" x14ac:dyDescent="0.35">
      <c r="A3844" s="754" t="str">
        <f>A769</f>
        <v>PANEL FOR ROUTINE ROAD MAINTENANCE WORKS ACROSS SOUTH AFRICA (WESTERN CAPE PROVINCE)</v>
      </c>
      <c r="B3844" s="755"/>
      <c r="C3844" s="463"/>
      <c r="D3844" s="463"/>
      <c r="E3844" s="468"/>
      <c r="F3844" s="474"/>
    </row>
    <row r="3845" spans="1:6" ht="25.05" customHeight="1" thickBot="1" x14ac:dyDescent="0.35">
      <c r="A3845" s="565" t="s">
        <v>4111</v>
      </c>
      <c r="B3845" s="451" t="s">
        <v>4035</v>
      </c>
      <c r="C3845" s="451" t="s">
        <v>4112</v>
      </c>
      <c r="D3845" s="451" t="s">
        <v>4113</v>
      </c>
      <c r="E3845" s="451" t="s">
        <v>4114</v>
      </c>
      <c r="F3845" s="487" t="s">
        <v>4036</v>
      </c>
    </row>
    <row r="3846" spans="1:6" s="444" customFormat="1" ht="25.05" customHeight="1" x14ac:dyDescent="0.3">
      <c r="A3846" s="758" t="s">
        <v>2214</v>
      </c>
      <c r="B3846" s="759"/>
      <c r="C3846" s="759"/>
      <c r="D3846" s="759"/>
      <c r="E3846" s="759"/>
      <c r="F3846" s="760"/>
    </row>
    <row r="3847" spans="1:6" ht="14.4" customHeight="1" x14ac:dyDescent="0.3">
      <c r="A3847" s="374" t="s">
        <v>2215</v>
      </c>
      <c r="B3847" s="345" t="s">
        <v>2216</v>
      </c>
      <c r="C3847" s="375"/>
      <c r="D3847" s="501"/>
      <c r="E3847" s="502"/>
      <c r="F3847" s="503"/>
    </row>
    <row r="3848" spans="1:6" ht="14.4" customHeight="1" x14ac:dyDescent="0.3">
      <c r="A3848" s="372" t="s">
        <v>2217</v>
      </c>
      <c r="B3848" s="235" t="s">
        <v>1340</v>
      </c>
      <c r="C3848" s="382"/>
      <c r="D3848" s="420"/>
      <c r="E3848" s="418"/>
      <c r="F3848" s="419"/>
    </row>
    <row r="3849" spans="1:6" ht="14.4" customHeight="1" x14ac:dyDescent="0.3">
      <c r="A3849" s="372" t="s">
        <v>2218</v>
      </c>
      <c r="B3849" s="201" t="s">
        <v>1222</v>
      </c>
      <c r="C3849" s="379" t="s">
        <v>1282</v>
      </c>
      <c r="D3849" s="420">
        <v>250</v>
      </c>
      <c r="E3849" s="856"/>
      <c r="F3849" s="419" t="str">
        <f>IF((D3849*E3849)&gt;0,(D3849*E3849),"")</f>
        <v/>
      </c>
    </row>
    <row r="3850" spans="1:6" ht="14.4" customHeight="1" x14ac:dyDescent="0.3">
      <c r="A3850" s="372" t="s">
        <v>2224</v>
      </c>
      <c r="B3850" s="235" t="s">
        <v>1342</v>
      </c>
      <c r="C3850" s="379"/>
      <c r="D3850" s="420"/>
      <c r="E3850" s="418"/>
      <c r="F3850" s="419" t="str">
        <f t="shared" ref="F3850:F3874" si="39">IF((D3850*E3850)&gt;0,(D3850*E3850),"")</f>
        <v/>
      </c>
    </row>
    <row r="3851" spans="1:6" ht="14.4" customHeight="1" x14ac:dyDescent="0.3">
      <c r="A3851" s="372" t="s">
        <v>2225</v>
      </c>
      <c r="B3851" s="201" t="s">
        <v>1222</v>
      </c>
      <c r="C3851" s="379" t="s">
        <v>1282</v>
      </c>
      <c r="D3851" s="420">
        <v>1000</v>
      </c>
      <c r="E3851" s="856"/>
      <c r="F3851" s="419" t="str">
        <f t="shared" si="39"/>
        <v/>
      </c>
    </row>
    <row r="3852" spans="1:6" s="182" customFormat="1" ht="14.4" customHeight="1" x14ac:dyDescent="0.3">
      <c r="A3852" s="372" t="s">
        <v>2247</v>
      </c>
      <c r="B3852" s="235" t="s">
        <v>2248</v>
      </c>
      <c r="C3852" s="379"/>
      <c r="D3852" s="420"/>
      <c r="E3852" s="418"/>
      <c r="F3852" s="419" t="str">
        <f t="shared" si="39"/>
        <v/>
      </c>
    </row>
    <row r="3853" spans="1:6" s="182" customFormat="1" ht="14.4" customHeight="1" x14ac:dyDescent="0.3">
      <c r="A3853" s="372" t="s">
        <v>2249</v>
      </c>
      <c r="B3853" s="235" t="s">
        <v>1340</v>
      </c>
      <c r="C3853" s="379"/>
      <c r="D3853" s="420"/>
      <c r="E3853" s="418"/>
      <c r="F3853" s="419" t="str">
        <f t="shared" si="39"/>
        <v/>
      </c>
    </row>
    <row r="3854" spans="1:6" s="182" customFormat="1" ht="14.4" customHeight="1" x14ac:dyDescent="0.3">
      <c r="A3854" s="372" t="s">
        <v>2250</v>
      </c>
      <c r="B3854" s="201" t="s">
        <v>1222</v>
      </c>
      <c r="C3854" s="379" t="s">
        <v>1282</v>
      </c>
      <c r="D3854" s="420">
        <v>2250</v>
      </c>
      <c r="E3854" s="856"/>
      <c r="F3854" s="419" t="str">
        <f t="shared" si="39"/>
        <v/>
      </c>
    </row>
    <row r="3855" spans="1:6" s="182" customFormat="1" ht="14.4" customHeight="1" x14ac:dyDescent="0.3">
      <c r="A3855" s="372" t="s">
        <v>2256</v>
      </c>
      <c r="B3855" s="235" t="s">
        <v>1342</v>
      </c>
      <c r="C3855" s="379"/>
      <c r="D3855" s="420"/>
      <c r="E3855" s="418"/>
      <c r="F3855" s="419" t="str">
        <f t="shared" si="39"/>
        <v/>
      </c>
    </row>
    <row r="3856" spans="1:6" s="182" customFormat="1" ht="14.4" customHeight="1" x14ac:dyDescent="0.3">
      <c r="A3856" s="372" t="s">
        <v>2257</v>
      </c>
      <c r="B3856" s="201" t="s">
        <v>1222</v>
      </c>
      <c r="C3856" s="379" t="s">
        <v>1282</v>
      </c>
      <c r="D3856" s="420">
        <v>9000</v>
      </c>
      <c r="E3856" s="856"/>
      <c r="F3856" s="419" t="str">
        <f t="shared" si="39"/>
        <v/>
      </c>
    </row>
    <row r="3857" spans="1:6" ht="14.4" customHeight="1" x14ac:dyDescent="0.3">
      <c r="A3857" s="372" t="s">
        <v>2313</v>
      </c>
      <c r="B3857" s="235" t="s">
        <v>2314</v>
      </c>
      <c r="C3857" s="379"/>
      <c r="D3857" s="420"/>
      <c r="E3857" s="418"/>
      <c r="F3857" s="419" t="str">
        <f t="shared" si="39"/>
        <v/>
      </c>
    </row>
    <row r="3858" spans="1:6" ht="14.4" customHeight="1" x14ac:dyDescent="0.3">
      <c r="A3858" s="372" t="s">
        <v>2315</v>
      </c>
      <c r="B3858" s="235" t="s">
        <v>1340</v>
      </c>
      <c r="C3858" s="379"/>
      <c r="D3858" s="420"/>
      <c r="E3858" s="418"/>
      <c r="F3858" s="419" t="str">
        <f t="shared" si="39"/>
        <v/>
      </c>
    </row>
    <row r="3859" spans="1:6" ht="14.4" customHeight="1" x14ac:dyDescent="0.3">
      <c r="A3859" s="372" t="s">
        <v>2316</v>
      </c>
      <c r="B3859" s="201" t="s">
        <v>1222</v>
      </c>
      <c r="C3859" s="379" t="s">
        <v>1282</v>
      </c>
      <c r="D3859" s="420">
        <v>1000</v>
      </c>
      <c r="E3859" s="856"/>
      <c r="F3859" s="419" t="str">
        <f t="shared" si="39"/>
        <v/>
      </c>
    </row>
    <row r="3860" spans="1:6" ht="14.4" customHeight="1" x14ac:dyDescent="0.3">
      <c r="A3860" s="372" t="s">
        <v>2322</v>
      </c>
      <c r="B3860" s="235" t="s">
        <v>1342</v>
      </c>
      <c r="C3860" s="379"/>
      <c r="D3860" s="420"/>
      <c r="E3860" s="418"/>
      <c r="F3860" s="419" t="str">
        <f t="shared" si="39"/>
        <v/>
      </c>
    </row>
    <row r="3861" spans="1:6" ht="14.4" customHeight="1" x14ac:dyDescent="0.3">
      <c r="A3861" s="372" t="s">
        <v>2323</v>
      </c>
      <c r="B3861" s="201" t="s">
        <v>1222</v>
      </c>
      <c r="C3861" s="379" t="s">
        <v>1282</v>
      </c>
      <c r="D3861" s="420">
        <v>3000</v>
      </c>
      <c r="E3861" s="856"/>
      <c r="F3861" s="419" t="str">
        <f t="shared" si="39"/>
        <v/>
      </c>
    </row>
    <row r="3862" spans="1:6" ht="14.4" customHeight="1" x14ac:dyDescent="0.3">
      <c r="A3862" s="372" t="s">
        <v>2360</v>
      </c>
      <c r="B3862" s="235" t="s">
        <v>2361</v>
      </c>
      <c r="C3862" s="379"/>
      <c r="D3862" s="420"/>
      <c r="E3862" s="418"/>
      <c r="F3862" s="419" t="str">
        <f t="shared" si="39"/>
        <v/>
      </c>
    </row>
    <row r="3863" spans="1:6" ht="14.4" customHeight="1" x14ac:dyDescent="0.3">
      <c r="A3863" s="372" t="s">
        <v>2362</v>
      </c>
      <c r="B3863" s="235" t="s">
        <v>1340</v>
      </c>
      <c r="C3863" s="379"/>
      <c r="D3863" s="420"/>
      <c r="E3863" s="418"/>
      <c r="F3863" s="419" t="str">
        <f t="shared" si="39"/>
        <v/>
      </c>
    </row>
    <row r="3864" spans="1:6" ht="14.4" customHeight="1" x14ac:dyDescent="0.3">
      <c r="A3864" s="372" t="s">
        <v>2363</v>
      </c>
      <c r="B3864" s="201" t="s">
        <v>1222</v>
      </c>
      <c r="C3864" s="379" t="s">
        <v>181</v>
      </c>
      <c r="D3864" s="420">
        <v>1000</v>
      </c>
      <c r="E3864" s="856"/>
      <c r="F3864" s="419" t="str">
        <f t="shared" si="39"/>
        <v/>
      </c>
    </row>
    <row r="3865" spans="1:6" ht="14.4" customHeight="1" x14ac:dyDescent="0.3">
      <c r="A3865" s="372" t="s">
        <v>2371</v>
      </c>
      <c r="B3865" s="235" t="s">
        <v>1342</v>
      </c>
      <c r="C3865" s="379"/>
      <c r="D3865" s="420"/>
      <c r="E3865" s="418"/>
      <c r="F3865" s="419" t="str">
        <f t="shared" si="39"/>
        <v/>
      </c>
    </row>
    <row r="3866" spans="1:6" ht="14.4" customHeight="1" x14ac:dyDescent="0.3">
      <c r="A3866" s="372" t="s">
        <v>2372</v>
      </c>
      <c r="B3866" s="201" t="s">
        <v>1222</v>
      </c>
      <c r="C3866" s="379" t="s">
        <v>181</v>
      </c>
      <c r="D3866" s="420">
        <v>1000</v>
      </c>
      <c r="E3866" s="856"/>
      <c r="F3866" s="419" t="str">
        <f t="shared" si="39"/>
        <v/>
      </c>
    </row>
    <row r="3867" spans="1:6" ht="14.4" customHeight="1" x14ac:dyDescent="0.3">
      <c r="A3867" s="372" t="s">
        <v>2399</v>
      </c>
      <c r="B3867" s="235" t="s">
        <v>2400</v>
      </c>
      <c r="C3867" s="379"/>
      <c r="D3867" s="420"/>
      <c r="E3867" s="418"/>
      <c r="F3867" s="419" t="str">
        <f t="shared" si="39"/>
        <v/>
      </c>
    </row>
    <row r="3868" spans="1:6" ht="14.4" customHeight="1" x14ac:dyDescent="0.3">
      <c r="A3868" s="372" t="s">
        <v>2401</v>
      </c>
      <c r="B3868" s="201" t="s">
        <v>2402</v>
      </c>
      <c r="C3868" s="379" t="s">
        <v>181</v>
      </c>
      <c r="D3868" s="420">
        <v>1000</v>
      </c>
      <c r="E3868" s="856"/>
      <c r="F3868" s="419" t="str">
        <f t="shared" si="39"/>
        <v/>
      </c>
    </row>
    <row r="3869" spans="1:6" ht="14.4" customHeight="1" x14ac:dyDescent="0.3">
      <c r="A3869" s="372" t="s">
        <v>2403</v>
      </c>
      <c r="B3869" s="201" t="s">
        <v>2404</v>
      </c>
      <c r="C3869" s="379" t="s">
        <v>2405</v>
      </c>
      <c r="D3869" s="420">
        <v>10</v>
      </c>
      <c r="E3869" s="856"/>
      <c r="F3869" s="419" t="str">
        <f t="shared" si="39"/>
        <v/>
      </c>
    </row>
    <row r="3870" spans="1:6" ht="14.4" customHeight="1" x14ac:dyDescent="0.3">
      <c r="A3870" s="372" t="s">
        <v>2406</v>
      </c>
      <c r="B3870" s="201" t="s">
        <v>2407</v>
      </c>
      <c r="C3870" s="379"/>
      <c r="D3870" s="420"/>
      <c r="E3870" s="418"/>
      <c r="F3870" s="419" t="str">
        <f t="shared" si="39"/>
        <v/>
      </c>
    </row>
    <row r="3871" spans="1:6" ht="14.4" customHeight="1" x14ac:dyDescent="0.3">
      <c r="A3871" s="372" t="s">
        <v>2408</v>
      </c>
      <c r="B3871" s="201" t="s">
        <v>2409</v>
      </c>
      <c r="C3871" s="379" t="s">
        <v>955</v>
      </c>
      <c r="D3871" s="420">
        <v>20</v>
      </c>
      <c r="E3871" s="856"/>
      <c r="F3871" s="419" t="str">
        <f t="shared" si="39"/>
        <v/>
      </c>
    </row>
    <row r="3872" spans="1:6" ht="14.4" customHeight="1" x14ac:dyDescent="0.3">
      <c r="A3872" s="372" t="s">
        <v>2410</v>
      </c>
      <c r="B3872" s="201" t="s">
        <v>2411</v>
      </c>
      <c r="C3872" s="379" t="s">
        <v>955</v>
      </c>
      <c r="D3872" s="420">
        <v>20</v>
      </c>
      <c r="E3872" s="856"/>
      <c r="F3872" s="419" t="str">
        <f t="shared" si="39"/>
        <v/>
      </c>
    </row>
    <row r="3873" spans="1:6" ht="14.4" customHeight="1" x14ac:dyDescent="0.3">
      <c r="A3873" s="372" t="s">
        <v>2414</v>
      </c>
      <c r="B3873" s="201" t="s">
        <v>4156</v>
      </c>
      <c r="C3873" s="379" t="s">
        <v>955</v>
      </c>
      <c r="D3873" s="420">
        <v>10</v>
      </c>
      <c r="E3873" s="856"/>
      <c r="F3873" s="419" t="str">
        <f t="shared" si="39"/>
        <v/>
      </c>
    </row>
    <row r="3874" spans="1:6" ht="14.4" customHeight="1" x14ac:dyDescent="0.3">
      <c r="A3874" s="372" t="s">
        <v>2416</v>
      </c>
      <c r="B3874" s="201" t="s">
        <v>4025</v>
      </c>
      <c r="C3874" s="379" t="s">
        <v>1282</v>
      </c>
      <c r="D3874" s="420">
        <v>1000</v>
      </c>
      <c r="E3874" s="856"/>
      <c r="F3874" s="419" t="str">
        <f t="shared" si="39"/>
        <v/>
      </c>
    </row>
    <row r="3875" spans="1:6" ht="14.4" customHeight="1" x14ac:dyDescent="0.3">
      <c r="A3875" s="383"/>
      <c r="B3875" s="202"/>
      <c r="C3875" s="386"/>
      <c r="D3875" s="434"/>
      <c r="E3875" s="435"/>
      <c r="F3875" s="433"/>
    </row>
    <row r="3876" spans="1:6" ht="14.4" customHeight="1" x14ac:dyDescent="0.3">
      <c r="A3876" s="383"/>
      <c r="B3876" s="202"/>
      <c r="C3876" s="386"/>
      <c r="D3876" s="434"/>
      <c r="E3876" s="435"/>
      <c r="F3876" s="433"/>
    </row>
    <row r="3877" spans="1:6" ht="14.4" customHeight="1" x14ac:dyDescent="0.3">
      <c r="A3877" s="383"/>
      <c r="B3877" s="202"/>
      <c r="C3877" s="386"/>
      <c r="D3877" s="434"/>
      <c r="E3877" s="435"/>
      <c r="F3877" s="433"/>
    </row>
    <row r="3878" spans="1:6" ht="14.4" customHeight="1" x14ac:dyDescent="0.3">
      <c r="A3878" s="383"/>
      <c r="B3878" s="202"/>
      <c r="C3878" s="386"/>
      <c r="D3878" s="434"/>
      <c r="E3878" s="435"/>
      <c r="F3878" s="433"/>
    </row>
    <row r="3879" spans="1:6" ht="14.4" customHeight="1" x14ac:dyDescent="0.3">
      <c r="A3879" s="383"/>
      <c r="B3879" s="202"/>
      <c r="C3879" s="386"/>
      <c r="D3879" s="434"/>
      <c r="E3879" s="435"/>
      <c r="F3879" s="433"/>
    </row>
    <row r="3880" spans="1:6" ht="14.4" customHeight="1" x14ac:dyDescent="0.3">
      <c r="A3880" s="383"/>
      <c r="B3880" s="202"/>
      <c r="C3880" s="386"/>
      <c r="D3880" s="434"/>
      <c r="E3880" s="435"/>
      <c r="F3880" s="433"/>
    </row>
    <row r="3881" spans="1:6" ht="14.4" customHeight="1" x14ac:dyDescent="0.3">
      <c r="A3881" s="383"/>
      <c r="B3881" s="202"/>
      <c r="C3881" s="386"/>
      <c r="D3881" s="434"/>
      <c r="E3881" s="435"/>
      <c r="F3881" s="433"/>
    </row>
    <row r="3882" spans="1:6" ht="14.4" customHeight="1" x14ac:dyDescent="0.3">
      <c r="A3882" s="383"/>
      <c r="B3882" s="202"/>
      <c r="C3882" s="386"/>
      <c r="D3882" s="434"/>
      <c r="E3882" s="435"/>
      <c r="F3882" s="433"/>
    </row>
    <row r="3883" spans="1:6" ht="14.4" customHeight="1" x14ac:dyDescent="0.3">
      <c r="A3883" s="383"/>
      <c r="B3883" s="202"/>
      <c r="C3883" s="386"/>
      <c r="D3883" s="434"/>
      <c r="E3883" s="435"/>
      <c r="F3883" s="433"/>
    </row>
    <row r="3884" spans="1:6" ht="14.4" customHeight="1" x14ac:dyDescent="0.3">
      <c r="A3884" s="383"/>
      <c r="B3884" s="202"/>
      <c r="C3884" s="386"/>
      <c r="D3884" s="434"/>
      <c r="E3884" s="435"/>
      <c r="F3884" s="433"/>
    </row>
    <row r="3885" spans="1:6" ht="14.4" customHeight="1" x14ac:dyDescent="0.3">
      <c r="A3885" s="383"/>
      <c r="B3885" s="202"/>
      <c r="C3885" s="386"/>
      <c r="D3885" s="434"/>
      <c r="E3885" s="435"/>
      <c r="F3885" s="433"/>
    </row>
    <row r="3886" spans="1:6" ht="14.4" customHeight="1" x14ac:dyDescent="0.3">
      <c r="A3886" s="383"/>
      <c r="B3886" s="202"/>
      <c r="C3886" s="386"/>
      <c r="D3886" s="434"/>
      <c r="E3886" s="435"/>
      <c r="F3886" s="433"/>
    </row>
    <row r="3887" spans="1:6" ht="14.4" customHeight="1" x14ac:dyDescent="0.3">
      <c r="A3887" s="383"/>
      <c r="B3887" s="202"/>
      <c r="C3887" s="386"/>
      <c r="D3887" s="434"/>
      <c r="E3887" s="435"/>
      <c r="F3887" s="433"/>
    </row>
    <row r="3888" spans="1:6" ht="14.4" customHeight="1" x14ac:dyDescent="0.3">
      <c r="A3888" s="383"/>
      <c r="B3888" s="202"/>
      <c r="C3888" s="386"/>
      <c r="D3888" s="434"/>
      <c r="E3888" s="435"/>
      <c r="F3888" s="433"/>
    </row>
    <row r="3889" spans="1:6" ht="14.4" customHeight="1" x14ac:dyDescent="0.3">
      <c r="A3889" s="383"/>
      <c r="B3889" s="202"/>
      <c r="C3889" s="386"/>
      <c r="D3889" s="434"/>
      <c r="E3889" s="435"/>
      <c r="F3889" s="433"/>
    </row>
    <row r="3890" spans="1:6" ht="14.4" customHeight="1" x14ac:dyDescent="0.3">
      <c r="A3890" s="383"/>
      <c r="B3890" s="202"/>
      <c r="C3890" s="386"/>
      <c r="D3890" s="434"/>
      <c r="E3890" s="435"/>
      <c r="F3890" s="433"/>
    </row>
    <row r="3891" spans="1:6" ht="14.4" customHeight="1" x14ac:dyDescent="0.3">
      <c r="A3891" s="383"/>
      <c r="B3891" s="202"/>
      <c r="C3891" s="386"/>
      <c r="D3891" s="434"/>
      <c r="E3891" s="435"/>
      <c r="F3891" s="433"/>
    </row>
    <row r="3892" spans="1:6" ht="14.4" customHeight="1" x14ac:dyDescent="0.3">
      <c r="A3892" s="383"/>
      <c r="B3892" s="202"/>
      <c r="C3892" s="386"/>
      <c r="D3892" s="434"/>
      <c r="E3892" s="435"/>
      <c r="F3892" s="433"/>
    </row>
    <row r="3893" spans="1:6" ht="14.4" customHeight="1" x14ac:dyDescent="0.3">
      <c r="A3893" s="383"/>
      <c r="B3893" s="202"/>
      <c r="C3893" s="386"/>
      <c r="D3893" s="434"/>
      <c r="E3893" s="435"/>
      <c r="F3893" s="433"/>
    </row>
    <row r="3894" spans="1:6" ht="14.4" customHeight="1" x14ac:dyDescent="0.3">
      <c r="A3894" s="383"/>
      <c r="B3894" s="202"/>
      <c r="C3894" s="386"/>
      <c r="D3894" s="434"/>
      <c r="E3894" s="435"/>
      <c r="F3894" s="433"/>
    </row>
    <row r="3895" spans="1:6" ht="14.4" customHeight="1" x14ac:dyDescent="0.3">
      <c r="A3895" s="383"/>
      <c r="B3895" s="202"/>
      <c r="C3895" s="386"/>
      <c r="D3895" s="434"/>
      <c r="E3895" s="435"/>
      <c r="F3895" s="433"/>
    </row>
    <row r="3896" spans="1:6" ht="14.4" customHeight="1" x14ac:dyDescent="0.3">
      <c r="A3896" s="383"/>
      <c r="B3896" s="202"/>
      <c r="C3896" s="386"/>
      <c r="D3896" s="434"/>
      <c r="E3896" s="435"/>
      <c r="F3896" s="433"/>
    </row>
    <row r="3897" spans="1:6" ht="14.4" customHeight="1" x14ac:dyDescent="0.3">
      <c r="A3897" s="383"/>
      <c r="B3897" s="202"/>
      <c r="C3897" s="386"/>
      <c r="D3897" s="434"/>
      <c r="E3897" s="435"/>
      <c r="F3897" s="433"/>
    </row>
    <row r="3898" spans="1:6" ht="14.4" customHeight="1" x14ac:dyDescent="0.3">
      <c r="A3898" s="383"/>
      <c r="B3898" s="202"/>
      <c r="C3898" s="386"/>
      <c r="D3898" s="434"/>
      <c r="E3898" s="435"/>
      <c r="F3898" s="433"/>
    </row>
    <row r="3899" spans="1:6" ht="14.4" customHeight="1" x14ac:dyDescent="0.3">
      <c r="A3899" s="383"/>
      <c r="B3899" s="202"/>
      <c r="C3899" s="386"/>
      <c r="D3899" s="434"/>
      <c r="E3899" s="435"/>
      <c r="F3899" s="433"/>
    </row>
    <row r="3900" spans="1:6" ht="14.4" customHeight="1" x14ac:dyDescent="0.3">
      <c r="A3900" s="383"/>
      <c r="B3900" s="202"/>
      <c r="C3900" s="386"/>
      <c r="D3900" s="434"/>
      <c r="E3900" s="435"/>
      <c r="F3900" s="433"/>
    </row>
    <row r="3901" spans="1:6" ht="14.4" customHeight="1" x14ac:dyDescent="0.3">
      <c r="A3901" s="383"/>
      <c r="B3901" s="202"/>
      <c r="C3901" s="386"/>
      <c r="D3901" s="434"/>
      <c r="E3901" s="435"/>
      <c r="F3901" s="433"/>
    </row>
    <row r="3902" spans="1:6" ht="14.4" customHeight="1" x14ac:dyDescent="0.3">
      <c r="A3902" s="383"/>
      <c r="B3902" s="202"/>
      <c r="C3902" s="386"/>
      <c r="D3902" s="434"/>
      <c r="E3902" s="435"/>
      <c r="F3902" s="433"/>
    </row>
    <row r="3903" spans="1:6" ht="14.4" customHeight="1" x14ac:dyDescent="0.3">
      <c r="A3903" s="383"/>
      <c r="B3903" s="202"/>
      <c r="C3903" s="386"/>
      <c r="D3903" s="434"/>
      <c r="E3903" s="435"/>
      <c r="F3903" s="433"/>
    </row>
    <row r="3904" spans="1:6" ht="14.4" customHeight="1" x14ac:dyDescent="0.3">
      <c r="A3904" s="383"/>
      <c r="B3904" s="202"/>
      <c r="C3904" s="386"/>
      <c r="D3904" s="434"/>
      <c r="E3904" s="435"/>
      <c r="F3904" s="433"/>
    </row>
    <row r="3905" spans="1:6" ht="14.4" customHeight="1" x14ac:dyDescent="0.3">
      <c r="A3905" s="383"/>
      <c r="B3905" s="202"/>
      <c r="C3905" s="386"/>
      <c r="D3905" s="434"/>
      <c r="E3905" s="435"/>
      <c r="F3905" s="433"/>
    </row>
    <row r="3906" spans="1:6" ht="14.4" customHeight="1" x14ac:dyDescent="0.3">
      <c r="A3906" s="383"/>
      <c r="B3906" s="202"/>
      <c r="C3906" s="386"/>
      <c r="D3906" s="434"/>
      <c r="E3906" s="435"/>
      <c r="F3906" s="433"/>
    </row>
    <row r="3907" spans="1:6" ht="14.4" customHeight="1" x14ac:dyDescent="0.3">
      <c r="A3907" s="383"/>
      <c r="B3907" s="202"/>
      <c r="C3907" s="386"/>
      <c r="D3907" s="434"/>
      <c r="E3907" s="435"/>
      <c r="F3907" s="433"/>
    </row>
    <row r="3908" spans="1:6" ht="14.4" customHeight="1" x14ac:dyDescent="0.3">
      <c r="A3908" s="383"/>
      <c r="B3908" s="202"/>
      <c r="C3908" s="386"/>
      <c r="D3908" s="434"/>
      <c r="E3908" s="435"/>
      <c r="F3908" s="433"/>
    </row>
    <row r="3909" spans="1:6" ht="14.4" customHeight="1" x14ac:dyDescent="0.3">
      <c r="A3909" s="383"/>
      <c r="B3909" s="202"/>
      <c r="C3909" s="386"/>
      <c r="D3909" s="434"/>
      <c r="E3909" s="435"/>
      <c r="F3909" s="433"/>
    </row>
    <row r="3910" spans="1:6" ht="14.4" customHeight="1" x14ac:dyDescent="0.3">
      <c r="A3910" s="383"/>
      <c r="B3910" s="202"/>
      <c r="C3910" s="386"/>
      <c r="D3910" s="434"/>
      <c r="E3910" s="435"/>
      <c r="F3910" s="433"/>
    </row>
    <row r="3911" spans="1:6" ht="14.4" customHeight="1" x14ac:dyDescent="0.3">
      <c r="A3911" s="383"/>
      <c r="B3911" s="202"/>
      <c r="C3911" s="386"/>
      <c r="D3911" s="434"/>
      <c r="E3911" s="435"/>
      <c r="F3911" s="433"/>
    </row>
    <row r="3912" spans="1:6" ht="14.4" customHeight="1" x14ac:dyDescent="0.3">
      <c r="A3912" s="383"/>
      <c r="B3912" s="202"/>
      <c r="C3912" s="386"/>
      <c r="D3912" s="434"/>
      <c r="E3912" s="435"/>
      <c r="F3912" s="433"/>
    </row>
    <row r="3913" spans="1:6" ht="14.4" customHeight="1" x14ac:dyDescent="0.3">
      <c r="A3913" s="383"/>
      <c r="B3913" s="202"/>
      <c r="C3913" s="386"/>
      <c r="D3913" s="434"/>
      <c r="E3913" s="435"/>
      <c r="F3913" s="433"/>
    </row>
    <row r="3914" spans="1:6" ht="14.4" customHeight="1" x14ac:dyDescent="0.3">
      <c r="A3914" s="383"/>
      <c r="B3914" s="202"/>
      <c r="C3914" s="386"/>
      <c r="D3914" s="434"/>
      <c r="E3914" s="435"/>
      <c r="F3914" s="433"/>
    </row>
    <row r="3915" spans="1:6" ht="14.4" customHeight="1" x14ac:dyDescent="0.3">
      <c r="A3915" s="383"/>
      <c r="B3915" s="202"/>
      <c r="C3915" s="386"/>
      <c r="D3915" s="434"/>
      <c r="E3915" s="435"/>
      <c r="F3915" s="433"/>
    </row>
    <row r="3916" spans="1:6" ht="14.4" customHeight="1" x14ac:dyDescent="0.3">
      <c r="A3916" s="383"/>
      <c r="B3916" s="202"/>
      <c r="C3916" s="386"/>
      <c r="D3916" s="434"/>
      <c r="E3916" s="435"/>
      <c r="F3916" s="433"/>
    </row>
    <row r="3917" spans="1:6" ht="14.4" customHeight="1" x14ac:dyDescent="0.3">
      <c r="A3917" s="383"/>
      <c r="B3917" s="202"/>
      <c r="C3917" s="386"/>
      <c r="D3917" s="434"/>
      <c r="E3917" s="435"/>
      <c r="F3917" s="433"/>
    </row>
    <row r="3918" spans="1:6" ht="14.4" customHeight="1" x14ac:dyDescent="0.3">
      <c r="A3918" s="383"/>
      <c r="B3918" s="202"/>
      <c r="C3918" s="386"/>
      <c r="D3918" s="434"/>
      <c r="E3918" s="435"/>
      <c r="F3918" s="433"/>
    </row>
    <row r="3919" spans="1:6" ht="14.4" customHeight="1" x14ac:dyDescent="0.3">
      <c r="A3919" s="383"/>
      <c r="B3919" s="202"/>
      <c r="C3919" s="386"/>
      <c r="D3919" s="434"/>
      <c r="E3919" s="435"/>
      <c r="F3919" s="433"/>
    </row>
    <row r="3920" spans="1:6" ht="14.4" customHeight="1" x14ac:dyDescent="0.3">
      <c r="A3920" s="383"/>
      <c r="B3920" s="202"/>
      <c r="C3920" s="386"/>
      <c r="D3920" s="434"/>
      <c r="E3920" s="435"/>
      <c r="F3920" s="433"/>
    </row>
    <row r="3921" spans="1:6" ht="14.4" customHeight="1" x14ac:dyDescent="0.3">
      <c r="A3921" s="383"/>
      <c r="B3921" s="202"/>
      <c r="C3921" s="386"/>
      <c r="D3921" s="434"/>
      <c r="E3921" s="435"/>
      <c r="F3921" s="433"/>
    </row>
    <row r="3922" spans="1:6" ht="14.4" customHeight="1" x14ac:dyDescent="0.3">
      <c r="A3922" s="383"/>
      <c r="B3922" s="202"/>
      <c r="C3922" s="386"/>
      <c r="D3922" s="434"/>
      <c r="E3922" s="435"/>
      <c r="F3922" s="433"/>
    </row>
    <row r="3923" spans="1:6" ht="14.4" customHeight="1" x14ac:dyDescent="0.3">
      <c r="A3923" s="383"/>
      <c r="B3923" s="202"/>
      <c r="C3923" s="386"/>
      <c r="D3923" s="434"/>
      <c r="E3923" s="435"/>
      <c r="F3923" s="433"/>
    </row>
    <row r="3924" spans="1:6" ht="14.4" customHeight="1" x14ac:dyDescent="0.3">
      <c r="A3924" s="383"/>
      <c r="B3924" s="202"/>
      <c r="C3924" s="386"/>
      <c r="D3924" s="434"/>
      <c r="E3924" s="435"/>
      <c r="F3924" s="433"/>
    </row>
    <row r="3925" spans="1:6" ht="14.4" customHeight="1" x14ac:dyDescent="0.3">
      <c r="A3925" s="383"/>
      <c r="B3925" s="202"/>
      <c r="C3925" s="386"/>
      <c r="D3925" s="434"/>
      <c r="E3925" s="435"/>
      <c r="F3925" s="433"/>
    </row>
    <row r="3926" spans="1:6" ht="14.4" customHeight="1" x14ac:dyDescent="0.3">
      <c r="A3926" s="383"/>
      <c r="B3926" s="202"/>
      <c r="C3926" s="386"/>
      <c r="D3926" s="434"/>
      <c r="E3926" s="435"/>
      <c r="F3926" s="433"/>
    </row>
    <row r="3927" spans="1:6" ht="14.4" customHeight="1" x14ac:dyDescent="0.3">
      <c r="A3927" s="383"/>
      <c r="B3927" s="202"/>
      <c r="C3927" s="386"/>
      <c r="D3927" s="434"/>
      <c r="E3927" s="435"/>
      <c r="F3927" s="433"/>
    </row>
    <row r="3928" spans="1:6" ht="14.4" customHeight="1" x14ac:dyDescent="0.3">
      <c r="A3928" s="383"/>
      <c r="B3928" s="202"/>
      <c r="C3928" s="386"/>
      <c r="D3928" s="434"/>
      <c r="E3928" s="435"/>
      <c r="F3928" s="433"/>
    </row>
    <row r="3929" spans="1:6" ht="14.4" customHeight="1" x14ac:dyDescent="0.3">
      <c r="A3929" s="383"/>
      <c r="B3929" s="202"/>
      <c r="C3929" s="386"/>
      <c r="D3929" s="434"/>
      <c r="E3929" s="435"/>
      <c r="F3929" s="433"/>
    </row>
    <row r="3930" spans="1:6" ht="14.4" customHeight="1" x14ac:dyDescent="0.3">
      <c r="A3930" s="383"/>
      <c r="B3930" s="202"/>
      <c r="C3930" s="386"/>
      <c r="D3930" s="434"/>
      <c r="E3930" s="435"/>
      <c r="F3930" s="433"/>
    </row>
    <row r="3931" spans="1:6" ht="14.4" customHeight="1" x14ac:dyDescent="0.3">
      <c r="A3931" s="383"/>
      <c r="B3931" s="202"/>
      <c r="C3931" s="386"/>
      <c r="D3931" s="434"/>
      <c r="E3931" s="435"/>
      <c r="F3931" s="433"/>
    </row>
    <row r="3932" spans="1:6" ht="14.4" customHeight="1" x14ac:dyDescent="0.3">
      <c r="A3932" s="383"/>
      <c r="B3932" s="202"/>
      <c r="C3932" s="386"/>
      <c r="D3932" s="434"/>
      <c r="E3932" s="435"/>
      <c r="F3932" s="433"/>
    </row>
    <row r="3933" spans="1:6" ht="14.4" customHeight="1" x14ac:dyDescent="0.3">
      <c r="A3933" s="383"/>
      <c r="B3933" s="202"/>
      <c r="C3933" s="386"/>
      <c r="D3933" s="434"/>
      <c r="E3933" s="435"/>
      <c r="F3933" s="433"/>
    </row>
    <row r="3934" spans="1:6" ht="14.4" customHeight="1" x14ac:dyDescent="0.3">
      <c r="A3934" s="383"/>
      <c r="B3934" s="202"/>
      <c r="C3934" s="386"/>
      <c r="D3934" s="434"/>
      <c r="E3934" s="435"/>
      <c r="F3934" s="433"/>
    </row>
    <row r="3935" spans="1:6" ht="14.4" customHeight="1" x14ac:dyDescent="0.3">
      <c r="A3935" s="383"/>
      <c r="B3935" s="202"/>
      <c r="C3935" s="386"/>
      <c r="D3935" s="434"/>
      <c r="E3935" s="435"/>
      <c r="F3935" s="433"/>
    </row>
    <row r="3936" spans="1:6" ht="14.4" customHeight="1" x14ac:dyDescent="0.3">
      <c r="A3936" s="383"/>
      <c r="B3936" s="202"/>
      <c r="C3936" s="386"/>
      <c r="D3936" s="434"/>
      <c r="E3936" s="435"/>
      <c r="F3936" s="433"/>
    </row>
    <row r="3937" spans="1:6" ht="14.4" customHeight="1" x14ac:dyDescent="0.3">
      <c r="A3937" s="383"/>
      <c r="B3937" s="202"/>
      <c r="C3937" s="386"/>
      <c r="D3937" s="434"/>
      <c r="E3937" s="435"/>
      <c r="F3937" s="433"/>
    </row>
    <row r="3938" spans="1:6" ht="14.4" customHeight="1" x14ac:dyDescent="0.3">
      <c r="A3938" s="383"/>
      <c r="B3938" s="202"/>
      <c r="C3938" s="386"/>
      <c r="D3938" s="434"/>
      <c r="E3938" s="435"/>
      <c r="F3938" s="433"/>
    </row>
    <row r="3939" spans="1:6" ht="14.4" customHeight="1" x14ac:dyDescent="0.3">
      <c r="A3939" s="383"/>
      <c r="B3939" s="202"/>
      <c r="C3939" s="386"/>
      <c r="D3939" s="434"/>
      <c r="E3939" s="435"/>
      <c r="F3939" s="433"/>
    </row>
    <row r="3940" spans="1:6" ht="14.4" customHeight="1" x14ac:dyDescent="0.3">
      <c r="A3940" s="383"/>
      <c r="B3940" s="202"/>
      <c r="C3940" s="386"/>
      <c r="D3940" s="434"/>
      <c r="E3940" s="435"/>
      <c r="F3940" s="433"/>
    </row>
    <row r="3941" spans="1:6" ht="14.4" customHeight="1" x14ac:dyDescent="0.3">
      <c r="A3941" s="383"/>
      <c r="B3941" s="202"/>
      <c r="C3941" s="386"/>
      <c r="D3941" s="434"/>
      <c r="E3941" s="435"/>
      <c r="F3941" s="433"/>
    </row>
    <row r="3942" spans="1:6" ht="14.4" customHeight="1" x14ac:dyDescent="0.3">
      <c r="A3942" s="383"/>
      <c r="B3942" s="202"/>
      <c r="C3942" s="386"/>
      <c r="D3942" s="434"/>
      <c r="E3942" s="435"/>
      <c r="F3942" s="433"/>
    </row>
    <row r="3943" spans="1:6" ht="14.4" customHeight="1" x14ac:dyDescent="0.3">
      <c r="A3943" s="383"/>
      <c r="B3943" s="202"/>
      <c r="C3943" s="386"/>
      <c r="D3943" s="434"/>
      <c r="E3943" s="435"/>
      <c r="F3943" s="433"/>
    </row>
    <row r="3944" spans="1:6" ht="14.4" customHeight="1" x14ac:dyDescent="0.3">
      <c r="A3944" s="383"/>
      <c r="B3944" s="202"/>
      <c r="C3944" s="386"/>
      <c r="D3944" s="434"/>
      <c r="E3944" s="435"/>
      <c r="F3944" s="433"/>
    </row>
    <row r="3945" spans="1:6" ht="14.4" customHeight="1" x14ac:dyDescent="0.3">
      <c r="A3945" s="383"/>
      <c r="B3945" s="202"/>
      <c r="C3945" s="386"/>
      <c r="D3945" s="434"/>
      <c r="E3945" s="435"/>
      <c r="F3945" s="433"/>
    </row>
    <row r="3946" spans="1:6" ht="14.4" customHeight="1" x14ac:dyDescent="0.3">
      <c r="A3946" s="383"/>
      <c r="B3946" s="202"/>
      <c r="C3946" s="386"/>
      <c r="D3946" s="434"/>
      <c r="E3946" s="435"/>
      <c r="F3946" s="433"/>
    </row>
    <row r="3947" spans="1:6" ht="14.4" customHeight="1" x14ac:dyDescent="0.3">
      <c r="A3947" s="383"/>
      <c r="B3947" s="202"/>
      <c r="C3947" s="386"/>
      <c r="D3947" s="434"/>
      <c r="E3947" s="435"/>
      <c r="F3947" s="433"/>
    </row>
    <row r="3948" spans="1:6" ht="14.4" customHeight="1" x14ac:dyDescent="0.3">
      <c r="A3948" s="383"/>
      <c r="B3948" s="202"/>
      <c r="C3948" s="386"/>
      <c r="D3948" s="434"/>
      <c r="E3948" s="435"/>
      <c r="F3948" s="433"/>
    </row>
    <row r="3949" spans="1:6" ht="14.4" customHeight="1" x14ac:dyDescent="0.3">
      <c r="A3949" s="383"/>
      <c r="B3949" s="202"/>
      <c r="C3949" s="386"/>
      <c r="D3949" s="434"/>
      <c r="E3949" s="435"/>
      <c r="F3949" s="433"/>
    </row>
    <row r="3950" spans="1:6" ht="14.4" customHeight="1" x14ac:dyDescent="0.3">
      <c r="A3950" s="383"/>
      <c r="B3950" s="202"/>
      <c r="C3950" s="386"/>
      <c r="D3950" s="434"/>
      <c r="E3950" s="435"/>
      <c r="F3950" s="433"/>
    </row>
    <row r="3951" spans="1:6" ht="14.4" customHeight="1" thickBot="1" x14ac:dyDescent="0.35">
      <c r="A3951" s="383"/>
      <c r="B3951" s="202"/>
      <c r="C3951" s="386"/>
      <c r="D3951" s="434"/>
      <c r="E3951" s="435"/>
      <c r="F3951" s="433"/>
    </row>
    <row r="3952" spans="1:6" ht="25.05" customHeight="1" thickBot="1" x14ac:dyDescent="0.35">
      <c r="A3952" s="448" t="s">
        <v>4100</v>
      </c>
      <c r="B3952" s="511" t="s">
        <v>4116</v>
      </c>
      <c r="C3952" s="489"/>
      <c r="D3952" s="489"/>
      <c r="E3952" s="494"/>
      <c r="F3952" s="495">
        <f>SUM(F3849:F3884)</f>
        <v>0</v>
      </c>
    </row>
    <row r="3953" spans="1:6" ht="15" customHeight="1" x14ac:dyDescent="0.3">
      <c r="A3953" s="756" t="str">
        <f>A768</f>
        <v>CONTRACT SANRAL: NRA 2024/1323</v>
      </c>
      <c r="B3953" s="757"/>
      <c r="C3953" s="462"/>
      <c r="D3953" s="462"/>
      <c r="E3953" s="467"/>
      <c r="F3953" s="473"/>
    </row>
    <row r="3954" spans="1:6" ht="15" customHeight="1" thickBot="1" x14ac:dyDescent="0.35">
      <c r="A3954" s="754" t="str">
        <f>A769</f>
        <v>PANEL FOR ROUTINE ROAD MAINTENANCE WORKS ACROSS SOUTH AFRICA (WESTERN CAPE PROVINCE)</v>
      </c>
      <c r="B3954" s="755"/>
      <c r="C3954" s="463"/>
      <c r="D3954" s="463"/>
      <c r="E3954" s="468"/>
      <c r="F3954" s="474"/>
    </row>
    <row r="3955" spans="1:6" ht="25.05" customHeight="1" thickBot="1" x14ac:dyDescent="0.35">
      <c r="A3955" s="565" t="s">
        <v>4111</v>
      </c>
      <c r="B3955" s="451" t="s">
        <v>4035</v>
      </c>
      <c r="C3955" s="451" t="s">
        <v>4112</v>
      </c>
      <c r="D3955" s="451" t="s">
        <v>4113</v>
      </c>
      <c r="E3955" s="451" t="s">
        <v>4114</v>
      </c>
      <c r="F3955" s="487" t="s">
        <v>4036</v>
      </c>
    </row>
    <row r="3956" spans="1:6" s="444" customFormat="1" ht="25.05" customHeight="1" x14ac:dyDescent="0.3">
      <c r="A3956" s="758" t="s">
        <v>3997</v>
      </c>
      <c r="B3956" s="759"/>
      <c r="C3956" s="759"/>
      <c r="D3956" s="759"/>
      <c r="E3956" s="759"/>
      <c r="F3956" s="760"/>
    </row>
    <row r="3957" spans="1:6" ht="14.4" customHeight="1" x14ac:dyDescent="0.3">
      <c r="A3957" s="374" t="s">
        <v>2425</v>
      </c>
      <c r="B3957" s="345" t="s">
        <v>2426</v>
      </c>
      <c r="C3957" s="375"/>
      <c r="D3957" s="501"/>
      <c r="E3957" s="502"/>
      <c r="F3957" s="503"/>
    </row>
    <row r="3958" spans="1:6" ht="14.4" customHeight="1" x14ac:dyDescent="0.3">
      <c r="A3958" s="372" t="s">
        <v>2427</v>
      </c>
      <c r="B3958" s="201" t="s">
        <v>4149</v>
      </c>
      <c r="C3958" s="379"/>
      <c r="D3958" s="420"/>
      <c r="E3958" s="418"/>
      <c r="F3958" s="419"/>
    </row>
    <row r="3959" spans="1:6" ht="14.4" customHeight="1" x14ac:dyDescent="0.3">
      <c r="A3959" s="372" t="s">
        <v>2429</v>
      </c>
      <c r="B3959" s="201" t="s">
        <v>1222</v>
      </c>
      <c r="C3959" s="379" t="s">
        <v>955</v>
      </c>
      <c r="D3959" s="420">
        <v>1250</v>
      </c>
      <c r="E3959" s="856"/>
      <c r="F3959" s="419" t="str">
        <f>IF((D3959*E3959)&gt;0,(D3959*E3959),"")</f>
        <v/>
      </c>
    </row>
    <row r="3960" spans="1:6" ht="14.4" customHeight="1" x14ac:dyDescent="0.3">
      <c r="A3960" s="372" t="s">
        <v>2435</v>
      </c>
      <c r="B3960" s="201" t="s">
        <v>4150</v>
      </c>
      <c r="C3960" s="379"/>
      <c r="D3960" s="420"/>
      <c r="E3960" s="418"/>
      <c r="F3960" s="419" t="str">
        <f t="shared" ref="F3960:F3972" si="40">IF((D3960*E3960)&gt;0,(D3960*E3960),"")</f>
        <v/>
      </c>
    </row>
    <row r="3961" spans="1:6" ht="14.4" customHeight="1" x14ac:dyDescent="0.3">
      <c r="A3961" s="372" t="s">
        <v>2437</v>
      </c>
      <c r="B3961" s="201" t="s">
        <v>1222</v>
      </c>
      <c r="C3961" s="379" t="s">
        <v>955</v>
      </c>
      <c r="D3961" s="420">
        <v>1250</v>
      </c>
      <c r="E3961" s="856"/>
      <c r="F3961" s="419" t="str">
        <f t="shared" si="40"/>
        <v/>
      </c>
    </row>
    <row r="3962" spans="1:6" ht="14.4" customHeight="1" x14ac:dyDescent="0.3">
      <c r="A3962" s="372" t="s">
        <v>2443</v>
      </c>
      <c r="B3962" s="201" t="s">
        <v>2444</v>
      </c>
      <c r="C3962" s="379" t="s">
        <v>16</v>
      </c>
      <c r="D3962" s="420">
        <v>1</v>
      </c>
      <c r="E3962" s="418">
        <v>100000</v>
      </c>
      <c r="F3962" s="419">
        <f t="shared" si="40"/>
        <v>100000</v>
      </c>
    </row>
    <row r="3963" spans="1:6" ht="14.4" customHeight="1" x14ac:dyDescent="0.3">
      <c r="A3963" s="372" t="s">
        <v>2446</v>
      </c>
      <c r="B3963" s="201" t="s">
        <v>3949</v>
      </c>
      <c r="C3963" s="379" t="s">
        <v>21</v>
      </c>
      <c r="D3963" s="421">
        <f>F3962</f>
        <v>100000</v>
      </c>
      <c r="E3963" s="855"/>
      <c r="F3963" s="419" t="str">
        <f t="shared" si="40"/>
        <v/>
      </c>
    </row>
    <row r="3964" spans="1:6" ht="14.4" customHeight="1" x14ac:dyDescent="0.3">
      <c r="A3964" s="372" t="s">
        <v>2448</v>
      </c>
      <c r="B3964" s="235" t="s">
        <v>2449</v>
      </c>
      <c r="C3964" s="379"/>
      <c r="D3964" s="420"/>
      <c r="E3964" s="418"/>
      <c r="F3964" s="419" t="str">
        <f t="shared" si="40"/>
        <v/>
      </c>
    </row>
    <row r="3965" spans="1:6" ht="14.4" customHeight="1" x14ac:dyDescent="0.3">
      <c r="A3965" s="372" t="s">
        <v>2450</v>
      </c>
      <c r="B3965" s="201" t="s">
        <v>4151</v>
      </c>
      <c r="C3965" s="379" t="s">
        <v>181</v>
      </c>
      <c r="D3965" s="420">
        <v>50000</v>
      </c>
      <c r="E3965" s="856"/>
      <c r="F3965" s="419" t="str">
        <f t="shared" si="40"/>
        <v/>
      </c>
    </row>
    <row r="3966" spans="1:6" ht="14.4" customHeight="1" x14ac:dyDescent="0.3">
      <c r="A3966" s="372" t="s">
        <v>2452</v>
      </c>
      <c r="B3966" s="201" t="s">
        <v>2453</v>
      </c>
      <c r="C3966" s="379" t="s">
        <v>2405</v>
      </c>
      <c r="D3966" s="420">
        <v>2</v>
      </c>
      <c r="E3966" s="856"/>
      <c r="F3966" s="419" t="str">
        <f t="shared" si="40"/>
        <v/>
      </c>
    </row>
    <row r="3967" spans="1:6" ht="14.4" customHeight="1" x14ac:dyDescent="0.3">
      <c r="A3967" s="372" t="s">
        <v>2454</v>
      </c>
      <c r="B3967" s="201" t="s">
        <v>2455</v>
      </c>
      <c r="C3967" s="379" t="s">
        <v>955</v>
      </c>
      <c r="D3967" s="420">
        <v>20</v>
      </c>
      <c r="E3967" s="856"/>
      <c r="F3967" s="419" t="str">
        <f t="shared" si="40"/>
        <v/>
      </c>
    </row>
    <row r="3968" spans="1:6" ht="14.4" customHeight="1" x14ac:dyDescent="0.3">
      <c r="A3968" s="372" t="s">
        <v>2456</v>
      </c>
      <c r="B3968" s="201" t="s">
        <v>2457</v>
      </c>
      <c r="C3968" s="379" t="s">
        <v>955</v>
      </c>
      <c r="D3968" s="420">
        <v>30</v>
      </c>
      <c r="E3968" s="856"/>
      <c r="F3968" s="419" t="str">
        <f t="shared" si="40"/>
        <v/>
      </c>
    </row>
    <row r="3969" spans="1:6" ht="14.4" customHeight="1" x14ac:dyDescent="0.3">
      <c r="A3969" s="372" t="s">
        <v>2458</v>
      </c>
      <c r="B3969" s="201" t="s">
        <v>2459</v>
      </c>
      <c r="C3969" s="379" t="s">
        <v>181</v>
      </c>
      <c r="D3969" s="420">
        <v>100</v>
      </c>
      <c r="E3969" s="856"/>
      <c r="F3969" s="419" t="str">
        <f t="shared" si="40"/>
        <v/>
      </c>
    </row>
    <row r="3970" spans="1:6" ht="25.05" customHeight="1" x14ac:dyDescent="0.3">
      <c r="A3970" s="372" t="s">
        <v>2475</v>
      </c>
      <c r="B3970" s="201" t="s">
        <v>4152</v>
      </c>
      <c r="C3970" s="379"/>
      <c r="D3970" s="420"/>
      <c r="E3970" s="418"/>
      <c r="F3970" s="419" t="str">
        <f t="shared" si="40"/>
        <v/>
      </c>
    </row>
    <row r="3971" spans="1:6" ht="14.4" customHeight="1" x14ac:dyDescent="0.3">
      <c r="A3971" s="372" t="s">
        <v>2477</v>
      </c>
      <c r="B3971" s="201" t="s">
        <v>2463</v>
      </c>
      <c r="C3971" s="379" t="s">
        <v>363</v>
      </c>
      <c r="D3971" s="420">
        <v>1000</v>
      </c>
      <c r="E3971" s="856"/>
      <c r="F3971" s="419" t="str">
        <f t="shared" si="40"/>
        <v/>
      </c>
    </row>
    <row r="3972" spans="1:6" ht="14.4" customHeight="1" x14ac:dyDescent="0.3">
      <c r="A3972" s="372" t="s">
        <v>2482</v>
      </c>
      <c r="B3972" s="201" t="s">
        <v>2470</v>
      </c>
      <c r="C3972" s="379" t="s">
        <v>363</v>
      </c>
      <c r="D3972" s="420">
        <v>1000</v>
      </c>
      <c r="E3972" s="856"/>
      <c r="F3972" s="419" t="str">
        <f t="shared" si="40"/>
        <v/>
      </c>
    </row>
    <row r="3973" spans="1:6" ht="14.4" customHeight="1" x14ac:dyDescent="0.3">
      <c r="A3973" s="383"/>
      <c r="B3973" s="202"/>
      <c r="C3973" s="386"/>
      <c r="D3973" s="434"/>
      <c r="E3973" s="435"/>
      <c r="F3973" s="433"/>
    </row>
    <row r="3974" spans="1:6" ht="14.4" customHeight="1" x14ac:dyDescent="0.3">
      <c r="A3974" s="383"/>
      <c r="B3974" s="202"/>
      <c r="C3974" s="386"/>
      <c r="D3974" s="434"/>
      <c r="E3974" s="435"/>
      <c r="F3974" s="433"/>
    </row>
    <row r="3975" spans="1:6" ht="14.4" customHeight="1" x14ac:dyDescent="0.3">
      <c r="A3975" s="383"/>
      <c r="B3975" s="202"/>
      <c r="C3975" s="386"/>
      <c r="D3975" s="434"/>
      <c r="E3975" s="435"/>
      <c r="F3975" s="433"/>
    </row>
    <row r="3976" spans="1:6" ht="14.4" customHeight="1" x14ac:dyDescent="0.3">
      <c r="A3976" s="383"/>
      <c r="B3976" s="202"/>
      <c r="C3976" s="386"/>
      <c r="D3976" s="434"/>
      <c r="E3976" s="435"/>
      <c r="F3976" s="433"/>
    </row>
    <row r="3977" spans="1:6" ht="14.4" customHeight="1" x14ac:dyDescent="0.3">
      <c r="A3977" s="383"/>
      <c r="B3977" s="202"/>
      <c r="C3977" s="386"/>
      <c r="D3977" s="434"/>
      <c r="E3977" s="435"/>
      <c r="F3977" s="433"/>
    </row>
    <row r="3978" spans="1:6" ht="14.4" customHeight="1" x14ac:dyDescent="0.3">
      <c r="A3978" s="383"/>
      <c r="B3978" s="202"/>
      <c r="C3978" s="386"/>
      <c r="D3978" s="434"/>
      <c r="E3978" s="435"/>
      <c r="F3978" s="433"/>
    </row>
    <row r="3979" spans="1:6" ht="14.4" customHeight="1" x14ac:dyDescent="0.3">
      <c r="A3979" s="383"/>
      <c r="B3979" s="202"/>
      <c r="C3979" s="386"/>
      <c r="D3979" s="434"/>
      <c r="E3979" s="435"/>
      <c r="F3979" s="433"/>
    </row>
    <row r="3980" spans="1:6" ht="14.4" customHeight="1" x14ac:dyDescent="0.3">
      <c r="A3980" s="383"/>
      <c r="B3980" s="202"/>
      <c r="C3980" s="386"/>
      <c r="D3980" s="434"/>
      <c r="E3980" s="435"/>
      <c r="F3980" s="433"/>
    </row>
    <row r="3981" spans="1:6" ht="14.4" customHeight="1" x14ac:dyDescent="0.3">
      <c r="A3981" s="383"/>
      <c r="B3981" s="202"/>
      <c r="C3981" s="386"/>
      <c r="D3981" s="434"/>
      <c r="E3981" s="435"/>
      <c r="F3981" s="433"/>
    </row>
    <row r="3982" spans="1:6" ht="14.4" customHeight="1" x14ac:dyDescent="0.3">
      <c r="A3982" s="383"/>
      <c r="B3982" s="202"/>
      <c r="C3982" s="386"/>
      <c r="D3982" s="434"/>
      <c r="E3982" s="435"/>
      <c r="F3982" s="433"/>
    </row>
    <row r="3983" spans="1:6" ht="14.4" customHeight="1" x14ac:dyDescent="0.3">
      <c r="A3983" s="383"/>
      <c r="B3983" s="202"/>
      <c r="C3983" s="386"/>
      <c r="D3983" s="434"/>
      <c r="E3983" s="435"/>
      <c r="F3983" s="433"/>
    </row>
    <row r="3984" spans="1:6" ht="14.4" customHeight="1" x14ac:dyDescent="0.3">
      <c r="A3984" s="383"/>
      <c r="B3984" s="202"/>
      <c r="C3984" s="386"/>
      <c r="D3984" s="434"/>
      <c r="E3984" s="435"/>
      <c r="F3984" s="433"/>
    </row>
    <row r="3985" spans="1:6" ht="14.4" customHeight="1" x14ac:dyDescent="0.3">
      <c r="A3985" s="383"/>
      <c r="B3985" s="202"/>
      <c r="C3985" s="386"/>
      <c r="D3985" s="434"/>
      <c r="E3985" s="435"/>
      <c r="F3985" s="433"/>
    </row>
    <row r="3986" spans="1:6" ht="14.4" customHeight="1" x14ac:dyDescent="0.3">
      <c r="A3986" s="383"/>
      <c r="B3986" s="202"/>
      <c r="C3986" s="386"/>
      <c r="D3986" s="434"/>
      <c r="E3986" s="435"/>
      <c r="F3986" s="433"/>
    </row>
    <row r="3987" spans="1:6" ht="14.4" customHeight="1" x14ac:dyDescent="0.3">
      <c r="A3987" s="383"/>
      <c r="B3987" s="202"/>
      <c r="C3987" s="386"/>
      <c r="D3987" s="434"/>
      <c r="E3987" s="435"/>
      <c r="F3987" s="433"/>
    </row>
    <row r="3988" spans="1:6" ht="14.4" customHeight="1" x14ac:dyDescent="0.3">
      <c r="A3988" s="383"/>
      <c r="B3988" s="202"/>
      <c r="C3988" s="386"/>
      <c r="D3988" s="434"/>
      <c r="E3988" s="435"/>
      <c r="F3988" s="433"/>
    </row>
    <row r="3989" spans="1:6" ht="14.4" customHeight="1" x14ac:dyDescent="0.3">
      <c r="A3989" s="383"/>
      <c r="B3989" s="202"/>
      <c r="C3989" s="386"/>
      <c r="D3989" s="434"/>
      <c r="E3989" s="435"/>
      <c r="F3989" s="433"/>
    </row>
    <row r="3990" spans="1:6" ht="14.4" customHeight="1" x14ac:dyDescent="0.3">
      <c r="A3990" s="383"/>
      <c r="B3990" s="202"/>
      <c r="C3990" s="386"/>
      <c r="D3990" s="434"/>
      <c r="E3990" s="435"/>
      <c r="F3990" s="433"/>
    </row>
    <row r="3991" spans="1:6" ht="14.4" customHeight="1" x14ac:dyDescent="0.3">
      <c r="A3991" s="383"/>
      <c r="B3991" s="202"/>
      <c r="C3991" s="386"/>
      <c r="D3991" s="434"/>
      <c r="E3991" s="435"/>
      <c r="F3991" s="433"/>
    </row>
    <row r="3992" spans="1:6" ht="14.4" customHeight="1" x14ac:dyDescent="0.3">
      <c r="A3992" s="383"/>
      <c r="B3992" s="202"/>
      <c r="C3992" s="386"/>
      <c r="D3992" s="434"/>
      <c r="E3992" s="435"/>
      <c r="F3992" s="433"/>
    </row>
    <row r="3993" spans="1:6" ht="14.4" customHeight="1" x14ac:dyDescent="0.3">
      <c r="A3993" s="383"/>
      <c r="B3993" s="202"/>
      <c r="C3993" s="386"/>
      <c r="D3993" s="434"/>
      <c r="E3993" s="435"/>
      <c r="F3993" s="433"/>
    </row>
    <row r="3994" spans="1:6" ht="14.4" customHeight="1" x14ac:dyDescent="0.3">
      <c r="A3994" s="383"/>
      <c r="B3994" s="202"/>
      <c r="C3994" s="386"/>
      <c r="D3994" s="434"/>
      <c r="E3994" s="435"/>
      <c r="F3994" s="433"/>
    </row>
    <row r="3995" spans="1:6" ht="14.4" customHeight="1" x14ac:dyDescent="0.3">
      <c r="A3995" s="383"/>
      <c r="B3995" s="202"/>
      <c r="C3995" s="386"/>
      <c r="D3995" s="434"/>
      <c r="E3995" s="435"/>
      <c r="F3995" s="433"/>
    </row>
    <row r="3996" spans="1:6" ht="14.4" customHeight="1" x14ac:dyDescent="0.3">
      <c r="A3996" s="383"/>
      <c r="B3996" s="202"/>
      <c r="C3996" s="386"/>
      <c r="D3996" s="434"/>
      <c r="E3996" s="435"/>
      <c r="F3996" s="433"/>
    </row>
    <row r="3997" spans="1:6" ht="14.4" customHeight="1" x14ac:dyDescent="0.3">
      <c r="A3997" s="383"/>
      <c r="B3997" s="202"/>
      <c r="C3997" s="386"/>
      <c r="D3997" s="434"/>
      <c r="E3997" s="435"/>
      <c r="F3997" s="433"/>
    </row>
    <row r="3998" spans="1:6" ht="14.4" customHeight="1" x14ac:dyDescent="0.3">
      <c r="A3998" s="383"/>
      <c r="B3998" s="202"/>
      <c r="C3998" s="386"/>
      <c r="D3998" s="434"/>
      <c r="E3998" s="435"/>
      <c r="F3998" s="433"/>
    </row>
    <row r="3999" spans="1:6" ht="14.4" customHeight="1" x14ac:dyDescent="0.3">
      <c r="A3999" s="383"/>
      <c r="B3999" s="202"/>
      <c r="C3999" s="386"/>
      <c r="D3999" s="434"/>
      <c r="E3999" s="435"/>
      <c r="F3999" s="433"/>
    </row>
    <row r="4000" spans="1:6" ht="14.4" customHeight="1" x14ac:dyDescent="0.3">
      <c r="A4000" s="383"/>
      <c r="B4000" s="202"/>
      <c r="C4000" s="386"/>
      <c r="D4000" s="434"/>
      <c r="E4000" s="435"/>
      <c r="F4000" s="433"/>
    </row>
    <row r="4001" spans="1:6" ht="14.4" customHeight="1" x14ac:dyDescent="0.3">
      <c r="A4001" s="383"/>
      <c r="B4001" s="202"/>
      <c r="C4001" s="386"/>
      <c r="D4001" s="434"/>
      <c r="E4001" s="435"/>
      <c r="F4001" s="433"/>
    </row>
    <row r="4002" spans="1:6" ht="14.4" customHeight="1" x14ac:dyDescent="0.3">
      <c r="A4002" s="383"/>
      <c r="B4002" s="202"/>
      <c r="C4002" s="386"/>
      <c r="D4002" s="434"/>
      <c r="E4002" s="435"/>
      <c r="F4002" s="433"/>
    </row>
    <row r="4003" spans="1:6" ht="14.4" customHeight="1" x14ac:dyDescent="0.3">
      <c r="A4003" s="383"/>
      <c r="B4003" s="202"/>
      <c r="C4003" s="386"/>
      <c r="D4003" s="434"/>
      <c r="E4003" s="435"/>
      <c r="F4003" s="433"/>
    </row>
    <row r="4004" spans="1:6" ht="14.4" customHeight="1" x14ac:dyDescent="0.3">
      <c r="A4004" s="383"/>
      <c r="B4004" s="202"/>
      <c r="C4004" s="386"/>
      <c r="D4004" s="434"/>
      <c r="E4004" s="435"/>
      <c r="F4004" s="433"/>
    </row>
    <row r="4005" spans="1:6" ht="14.4" customHeight="1" x14ac:dyDescent="0.3">
      <c r="A4005" s="383"/>
      <c r="B4005" s="202"/>
      <c r="C4005" s="386"/>
      <c r="D4005" s="434"/>
      <c r="E4005" s="435"/>
      <c r="F4005" s="433"/>
    </row>
    <row r="4006" spans="1:6" ht="14.4" customHeight="1" x14ac:dyDescent="0.3">
      <c r="A4006" s="383"/>
      <c r="B4006" s="202"/>
      <c r="C4006" s="386"/>
      <c r="D4006" s="434"/>
      <c r="E4006" s="435"/>
      <c r="F4006" s="433"/>
    </row>
    <row r="4007" spans="1:6" ht="14.4" customHeight="1" x14ac:dyDescent="0.3">
      <c r="A4007" s="383"/>
      <c r="B4007" s="202"/>
      <c r="C4007" s="386"/>
      <c r="D4007" s="434"/>
      <c r="E4007" s="435"/>
      <c r="F4007" s="433"/>
    </row>
    <row r="4008" spans="1:6" ht="14.4" customHeight="1" x14ac:dyDescent="0.3">
      <c r="A4008" s="383"/>
      <c r="B4008" s="202"/>
      <c r="C4008" s="386"/>
      <c r="D4008" s="434"/>
      <c r="E4008" s="435"/>
      <c r="F4008" s="433"/>
    </row>
    <row r="4009" spans="1:6" ht="14.4" customHeight="1" x14ac:dyDescent="0.3">
      <c r="A4009" s="383"/>
      <c r="B4009" s="202"/>
      <c r="C4009" s="386"/>
      <c r="D4009" s="434"/>
      <c r="E4009" s="435"/>
      <c r="F4009" s="433"/>
    </row>
    <row r="4010" spans="1:6" ht="14.4" customHeight="1" x14ac:dyDescent="0.3">
      <c r="A4010" s="383"/>
      <c r="B4010" s="202"/>
      <c r="C4010" s="386"/>
      <c r="D4010" s="434"/>
      <c r="E4010" s="435"/>
      <c r="F4010" s="433"/>
    </row>
    <row r="4011" spans="1:6" ht="14.4" customHeight="1" x14ac:dyDescent="0.3">
      <c r="A4011" s="383"/>
      <c r="B4011" s="202"/>
      <c r="C4011" s="386"/>
      <c r="D4011" s="434"/>
      <c r="E4011" s="435"/>
      <c r="F4011" s="433"/>
    </row>
    <row r="4012" spans="1:6" ht="14.4" customHeight="1" x14ac:dyDescent="0.3">
      <c r="A4012" s="383"/>
      <c r="B4012" s="202"/>
      <c r="C4012" s="386"/>
      <c r="D4012" s="434"/>
      <c r="E4012" s="435"/>
      <c r="F4012" s="433"/>
    </row>
    <row r="4013" spans="1:6" ht="14.4" customHeight="1" x14ac:dyDescent="0.3">
      <c r="A4013" s="383"/>
      <c r="B4013" s="202"/>
      <c r="C4013" s="386"/>
      <c r="D4013" s="434"/>
      <c r="E4013" s="435"/>
      <c r="F4013" s="433"/>
    </row>
    <row r="4014" spans="1:6" ht="14.4" customHeight="1" x14ac:dyDescent="0.3">
      <c r="A4014" s="383"/>
      <c r="B4014" s="202"/>
      <c r="C4014" s="386"/>
      <c r="D4014" s="434"/>
      <c r="E4014" s="435"/>
      <c r="F4014" s="433"/>
    </row>
    <row r="4015" spans="1:6" ht="14.4" customHeight="1" x14ac:dyDescent="0.3">
      <c r="A4015" s="383"/>
      <c r="B4015" s="202"/>
      <c r="C4015" s="386"/>
      <c r="D4015" s="434"/>
      <c r="E4015" s="435"/>
      <c r="F4015" s="433"/>
    </row>
    <row r="4016" spans="1:6" ht="14.4" customHeight="1" x14ac:dyDescent="0.3">
      <c r="A4016" s="383"/>
      <c r="B4016" s="202"/>
      <c r="C4016" s="386"/>
      <c r="D4016" s="434"/>
      <c r="E4016" s="435"/>
      <c r="F4016" s="433"/>
    </row>
    <row r="4017" spans="1:6" ht="14.4" customHeight="1" x14ac:dyDescent="0.3">
      <c r="A4017" s="383"/>
      <c r="B4017" s="202"/>
      <c r="C4017" s="386"/>
      <c r="D4017" s="434"/>
      <c r="E4017" s="435"/>
      <c r="F4017" s="433"/>
    </row>
    <row r="4018" spans="1:6" ht="14.4" customHeight="1" x14ac:dyDescent="0.3">
      <c r="A4018" s="383"/>
      <c r="B4018" s="202"/>
      <c r="C4018" s="386"/>
      <c r="D4018" s="434"/>
      <c r="E4018" s="435"/>
      <c r="F4018" s="433"/>
    </row>
    <row r="4019" spans="1:6" ht="14.4" customHeight="1" x14ac:dyDescent="0.3">
      <c r="A4019" s="383"/>
      <c r="B4019" s="202"/>
      <c r="C4019" s="386"/>
      <c r="D4019" s="434"/>
      <c r="E4019" s="435"/>
      <c r="F4019" s="433"/>
    </row>
    <row r="4020" spans="1:6" ht="14.4" customHeight="1" x14ac:dyDescent="0.3">
      <c r="A4020" s="383"/>
      <c r="B4020" s="202"/>
      <c r="C4020" s="386"/>
      <c r="D4020" s="434"/>
      <c r="E4020" s="435"/>
      <c r="F4020" s="433"/>
    </row>
    <row r="4021" spans="1:6" ht="14.4" customHeight="1" x14ac:dyDescent="0.3">
      <c r="A4021" s="383"/>
      <c r="B4021" s="202"/>
      <c r="C4021" s="386"/>
      <c r="D4021" s="434"/>
      <c r="E4021" s="435"/>
      <c r="F4021" s="433"/>
    </row>
    <row r="4022" spans="1:6" ht="14.4" customHeight="1" x14ac:dyDescent="0.3">
      <c r="A4022" s="383"/>
      <c r="B4022" s="202"/>
      <c r="C4022" s="386"/>
      <c r="D4022" s="434"/>
      <c r="E4022" s="435"/>
      <c r="F4022" s="433"/>
    </row>
    <row r="4023" spans="1:6" ht="14.4" customHeight="1" x14ac:dyDescent="0.3">
      <c r="A4023" s="383"/>
      <c r="B4023" s="202"/>
      <c r="C4023" s="386"/>
      <c r="D4023" s="434"/>
      <c r="E4023" s="435"/>
      <c r="F4023" s="433"/>
    </row>
    <row r="4024" spans="1:6" ht="14.4" customHeight="1" x14ac:dyDescent="0.3">
      <c r="A4024" s="383"/>
      <c r="B4024" s="202"/>
      <c r="C4024" s="386"/>
      <c r="D4024" s="434"/>
      <c r="E4024" s="435"/>
      <c r="F4024" s="433"/>
    </row>
    <row r="4025" spans="1:6" ht="14.4" customHeight="1" x14ac:dyDescent="0.3">
      <c r="A4025" s="383"/>
      <c r="B4025" s="202"/>
      <c r="C4025" s="386"/>
      <c r="D4025" s="434"/>
      <c r="E4025" s="435"/>
      <c r="F4025" s="433"/>
    </row>
    <row r="4026" spans="1:6" ht="14.4" customHeight="1" x14ac:dyDescent="0.3">
      <c r="A4026" s="383"/>
      <c r="B4026" s="202"/>
      <c r="C4026" s="386"/>
      <c r="D4026" s="434"/>
      <c r="E4026" s="435"/>
      <c r="F4026" s="433"/>
    </row>
    <row r="4027" spans="1:6" ht="14.4" customHeight="1" x14ac:dyDescent="0.3">
      <c r="A4027" s="383"/>
      <c r="B4027" s="202"/>
      <c r="C4027" s="386"/>
      <c r="D4027" s="434"/>
      <c r="E4027" s="435"/>
      <c r="F4027" s="433"/>
    </row>
    <row r="4028" spans="1:6" ht="14.4" customHeight="1" x14ac:dyDescent="0.3">
      <c r="A4028" s="383"/>
      <c r="B4028" s="202"/>
      <c r="C4028" s="386"/>
      <c r="D4028" s="434"/>
      <c r="E4028" s="435"/>
      <c r="F4028" s="433"/>
    </row>
    <row r="4029" spans="1:6" ht="14.4" customHeight="1" x14ac:dyDescent="0.3">
      <c r="A4029" s="383"/>
      <c r="B4029" s="202"/>
      <c r="C4029" s="386"/>
      <c r="D4029" s="434"/>
      <c r="E4029" s="435"/>
      <c r="F4029" s="433"/>
    </row>
    <row r="4030" spans="1:6" ht="14.4" customHeight="1" x14ac:dyDescent="0.3">
      <c r="A4030" s="383"/>
      <c r="B4030" s="202"/>
      <c r="C4030" s="386"/>
      <c r="D4030" s="434"/>
      <c r="E4030" s="435"/>
      <c r="F4030" s="433"/>
    </row>
    <row r="4031" spans="1:6" ht="14.4" customHeight="1" x14ac:dyDescent="0.3">
      <c r="A4031" s="383"/>
      <c r="B4031" s="202"/>
      <c r="C4031" s="386"/>
      <c r="D4031" s="434"/>
      <c r="E4031" s="435"/>
      <c r="F4031" s="433"/>
    </row>
    <row r="4032" spans="1:6" ht="14.4" customHeight="1" x14ac:dyDescent="0.3">
      <c r="A4032" s="383"/>
      <c r="B4032" s="202"/>
      <c r="C4032" s="386"/>
      <c r="D4032" s="434"/>
      <c r="E4032" s="435"/>
      <c r="F4032" s="433"/>
    </row>
    <row r="4033" spans="1:6" ht="14.4" customHeight="1" x14ac:dyDescent="0.3">
      <c r="A4033" s="383"/>
      <c r="B4033" s="202"/>
      <c r="C4033" s="386"/>
      <c r="D4033" s="434"/>
      <c r="E4033" s="435"/>
      <c r="F4033" s="433"/>
    </row>
    <row r="4034" spans="1:6" ht="14.4" customHeight="1" x14ac:dyDescent="0.3">
      <c r="A4034" s="383"/>
      <c r="B4034" s="202"/>
      <c r="C4034" s="386"/>
      <c r="D4034" s="434"/>
      <c r="E4034" s="435"/>
      <c r="F4034" s="433"/>
    </row>
    <row r="4035" spans="1:6" ht="14.4" customHeight="1" x14ac:dyDescent="0.3">
      <c r="A4035" s="383"/>
      <c r="B4035" s="202"/>
      <c r="C4035" s="386"/>
      <c r="D4035" s="434"/>
      <c r="E4035" s="435"/>
      <c r="F4035" s="433"/>
    </row>
    <row r="4036" spans="1:6" ht="14.4" customHeight="1" x14ac:dyDescent="0.3">
      <c r="A4036" s="383"/>
      <c r="B4036" s="202"/>
      <c r="C4036" s="386"/>
      <c r="D4036" s="434"/>
      <c r="E4036" s="435"/>
      <c r="F4036" s="433"/>
    </row>
    <row r="4037" spans="1:6" ht="14.4" customHeight="1" x14ac:dyDescent="0.3">
      <c r="A4037" s="383"/>
      <c r="B4037" s="202"/>
      <c r="C4037" s="386"/>
      <c r="D4037" s="434"/>
      <c r="E4037" s="435"/>
      <c r="F4037" s="433"/>
    </row>
    <row r="4038" spans="1:6" ht="14.4" customHeight="1" x14ac:dyDescent="0.3">
      <c r="A4038" s="383"/>
      <c r="B4038" s="202"/>
      <c r="C4038" s="386"/>
      <c r="D4038" s="434"/>
      <c r="E4038" s="435"/>
      <c r="F4038" s="433"/>
    </row>
    <row r="4039" spans="1:6" ht="14.4" customHeight="1" x14ac:dyDescent="0.3">
      <c r="A4039" s="383"/>
      <c r="B4039" s="202"/>
      <c r="C4039" s="386"/>
      <c r="D4039" s="434"/>
      <c r="E4039" s="435"/>
      <c r="F4039" s="433"/>
    </row>
    <row r="4040" spans="1:6" ht="14.4" customHeight="1" x14ac:dyDescent="0.3">
      <c r="A4040" s="383"/>
      <c r="B4040" s="202"/>
      <c r="C4040" s="386"/>
      <c r="D4040" s="434"/>
      <c r="E4040" s="435"/>
      <c r="F4040" s="433"/>
    </row>
    <row r="4041" spans="1:6" ht="14.4" customHeight="1" x14ac:dyDescent="0.3">
      <c r="A4041" s="383"/>
      <c r="B4041" s="202"/>
      <c r="C4041" s="386"/>
      <c r="D4041" s="434"/>
      <c r="E4041" s="435"/>
      <c r="F4041" s="433"/>
    </row>
    <row r="4042" spans="1:6" ht="14.4" customHeight="1" x14ac:dyDescent="0.3">
      <c r="A4042" s="383"/>
      <c r="B4042" s="202"/>
      <c r="C4042" s="386"/>
      <c r="D4042" s="434"/>
      <c r="E4042" s="435"/>
      <c r="F4042" s="433"/>
    </row>
    <row r="4043" spans="1:6" ht="14.4" customHeight="1" x14ac:dyDescent="0.3">
      <c r="A4043" s="383"/>
      <c r="B4043" s="202"/>
      <c r="C4043" s="386"/>
      <c r="D4043" s="434"/>
      <c r="E4043" s="435"/>
      <c r="F4043" s="433"/>
    </row>
    <row r="4044" spans="1:6" ht="14.4" customHeight="1" x14ac:dyDescent="0.3">
      <c r="A4044" s="383"/>
      <c r="B4044" s="202"/>
      <c r="C4044" s="386"/>
      <c r="D4044" s="434"/>
      <c r="E4044" s="435"/>
      <c r="F4044" s="433"/>
    </row>
    <row r="4045" spans="1:6" ht="14.4" customHeight="1" x14ac:dyDescent="0.3">
      <c r="A4045" s="383"/>
      <c r="B4045" s="202"/>
      <c r="C4045" s="386"/>
      <c r="D4045" s="434"/>
      <c r="E4045" s="435"/>
      <c r="F4045" s="433"/>
    </row>
    <row r="4046" spans="1:6" ht="14.4" customHeight="1" x14ac:dyDescent="0.3">
      <c r="A4046" s="383"/>
      <c r="B4046" s="202"/>
      <c r="C4046" s="386"/>
      <c r="D4046" s="434"/>
      <c r="E4046" s="435"/>
      <c r="F4046" s="433"/>
    </row>
    <row r="4047" spans="1:6" ht="14.4" customHeight="1" x14ac:dyDescent="0.3">
      <c r="A4047" s="383"/>
      <c r="B4047" s="202"/>
      <c r="C4047" s="386"/>
      <c r="D4047" s="434"/>
      <c r="E4047" s="435"/>
      <c r="F4047" s="433"/>
    </row>
    <row r="4048" spans="1:6" ht="14.4" customHeight="1" x14ac:dyDescent="0.3">
      <c r="A4048" s="383"/>
      <c r="B4048" s="202"/>
      <c r="C4048" s="386"/>
      <c r="D4048" s="434"/>
      <c r="E4048" s="435"/>
      <c r="F4048" s="433"/>
    </row>
    <row r="4049" spans="1:6" ht="14.4" customHeight="1" x14ac:dyDescent="0.3">
      <c r="A4049" s="383"/>
      <c r="B4049" s="202"/>
      <c r="C4049" s="386"/>
      <c r="D4049" s="434"/>
      <c r="E4049" s="435"/>
      <c r="F4049" s="433"/>
    </row>
    <row r="4050" spans="1:6" ht="14.4" customHeight="1" x14ac:dyDescent="0.3">
      <c r="A4050" s="383"/>
      <c r="B4050" s="202"/>
      <c r="C4050" s="386"/>
      <c r="D4050" s="434"/>
      <c r="E4050" s="435"/>
      <c r="F4050" s="433"/>
    </row>
    <row r="4051" spans="1:6" ht="14.4" customHeight="1" x14ac:dyDescent="0.3">
      <c r="A4051" s="383"/>
      <c r="B4051" s="202"/>
      <c r="C4051" s="386"/>
      <c r="D4051" s="434"/>
      <c r="E4051" s="435"/>
      <c r="F4051" s="433"/>
    </row>
    <row r="4052" spans="1:6" ht="14.4" customHeight="1" x14ac:dyDescent="0.3">
      <c r="A4052" s="383"/>
      <c r="B4052" s="202"/>
      <c r="C4052" s="386"/>
      <c r="D4052" s="434"/>
      <c r="E4052" s="435"/>
      <c r="F4052" s="433"/>
    </row>
    <row r="4053" spans="1:6" ht="14.4" customHeight="1" x14ac:dyDescent="0.3">
      <c r="A4053" s="383"/>
      <c r="B4053" s="202"/>
      <c r="C4053" s="386"/>
      <c r="D4053" s="434"/>
      <c r="E4053" s="435"/>
      <c r="F4053" s="433"/>
    </row>
    <row r="4054" spans="1:6" ht="14.4" customHeight="1" x14ac:dyDescent="0.3">
      <c r="A4054" s="383"/>
      <c r="B4054" s="202"/>
      <c r="C4054" s="386"/>
      <c r="D4054" s="434"/>
      <c r="E4054" s="435"/>
      <c r="F4054" s="433"/>
    </row>
    <row r="4055" spans="1:6" ht="14.4" customHeight="1" x14ac:dyDescent="0.3">
      <c r="A4055" s="383"/>
      <c r="B4055" s="202"/>
      <c r="C4055" s="386"/>
      <c r="D4055" s="434"/>
      <c r="E4055" s="435"/>
      <c r="F4055" s="433"/>
    </row>
    <row r="4056" spans="1:6" ht="14.4" customHeight="1" x14ac:dyDescent="0.3">
      <c r="A4056" s="383"/>
      <c r="B4056" s="202"/>
      <c r="C4056" s="386"/>
      <c r="D4056" s="434"/>
      <c r="E4056" s="435"/>
      <c r="F4056" s="433"/>
    </row>
    <row r="4057" spans="1:6" ht="14.4" customHeight="1" x14ac:dyDescent="0.3">
      <c r="A4057" s="383"/>
      <c r="B4057" s="202"/>
      <c r="C4057" s="386"/>
      <c r="D4057" s="434"/>
      <c r="E4057" s="435"/>
      <c r="F4057" s="433"/>
    </row>
    <row r="4058" spans="1:6" ht="14.4" customHeight="1" x14ac:dyDescent="0.3">
      <c r="A4058" s="383"/>
      <c r="B4058" s="202"/>
      <c r="C4058" s="386"/>
      <c r="D4058" s="434"/>
      <c r="E4058" s="435"/>
      <c r="F4058" s="433"/>
    </row>
    <row r="4059" spans="1:6" ht="14.4" customHeight="1" x14ac:dyDescent="0.3">
      <c r="A4059" s="383"/>
      <c r="B4059" s="202"/>
      <c r="C4059" s="386"/>
      <c r="D4059" s="434"/>
      <c r="E4059" s="435"/>
      <c r="F4059" s="433"/>
    </row>
    <row r="4060" spans="1:6" ht="14.4" customHeight="1" thickBot="1" x14ac:dyDescent="0.35">
      <c r="A4060" s="383"/>
      <c r="B4060" s="202"/>
      <c r="C4060" s="386"/>
      <c r="D4060" s="434"/>
      <c r="E4060" s="435"/>
      <c r="F4060" s="433"/>
    </row>
    <row r="4061" spans="1:6" ht="25.05" customHeight="1" thickBot="1" x14ac:dyDescent="0.35">
      <c r="A4061" s="448" t="s">
        <v>4102</v>
      </c>
      <c r="B4061" s="511" t="s">
        <v>4116</v>
      </c>
      <c r="C4061" s="489"/>
      <c r="D4061" s="489"/>
      <c r="E4061" s="494"/>
      <c r="F4061" s="495">
        <f>SUM(F3959:F3985)</f>
        <v>100000</v>
      </c>
    </row>
    <row r="4062" spans="1:6" ht="15" customHeight="1" x14ac:dyDescent="0.3">
      <c r="A4062" s="756" t="str">
        <f>A768</f>
        <v>CONTRACT SANRAL: NRA 2024/1323</v>
      </c>
      <c r="B4062" s="757"/>
      <c r="C4062" s="462"/>
      <c r="D4062" s="462"/>
      <c r="E4062" s="467"/>
      <c r="F4062" s="473"/>
    </row>
    <row r="4063" spans="1:6" ht="15" customHeight="1" thickBot="1" x14ac:dyDescent="0.35">
      <c r="A4063" s="754" t="str">
        <f>A769</f>
        <v>PANEL FOR ROUTINE ROAD MAINTENANCE WORKS ACROSS SOUTH AFRICA (WESTERN CAPE PROVINCE)</v>
      </c>
      <c r="B4063" s="755"/>
      <c r="C4063" s="463"/>
      <c r="D4063" s="463"/>
      <c r="E4063" s="468"/>
      <c r="F4063" s="474"/>
    </row>
    <row r="4064" spans="1:6" ht="25.05" customHeight="1" thickBot="1" x14ac:dyDescent="0.35">
      <c r="A4064" s="565" t="s">
        <v>4111</v>
      </c>
      <c r="B4064" s="451" t="s">
        <v>4035</v>
      </c>
      <c r="C4064" s="451" t="s">
        <v>4112</v>
      </c>
      <c r="D4064" s="451" t="s">
        <v>4113</v>
      </c>
      <c r="E4064" s="451" t="s">
        <v>4114</v>
      </c>
      <c r="F4064" s="487" t="s">
        <v>4036</v>
      </c>
    </row>
    <row r="4065" spans="1:6" s="444" customFormat="1" ht="25.05" customHeight="1" x14ac:dyDescent="0.3">
      <c r="A4065" s="758" t="s">
        <v>2503</v>
      </c>
      <c r="B4065" s="759"/>
      <c r="C4065" s="759"/>
      <c r="D4065" s="759"/>
      <c r="E4065" s="759"/>
      <c r="F4065" s="760"/>
    </row>
    <row r="4066" spans="1:6" ht="14.4" customHeight="1" x14ac:dyDescent="0.3">
      <c r="A4066" s="374" t="s">
        <v>2526</v>
      </c>
      <c r="B4066" s="345" t="s">
        <v>2527</v>
      </c>
      <c r="C4066" s="375"/>
      <c r="D4066" s="376"/>
      <c r="E4066" s="377"/>
      <c r="F4066" s="378"/>
    </row>
    <row r="4067" spans="1:6" ht="14.4" customHeight="1" x14ac:dyDescent="0.3">
      <c r="A4067" s="372" t="s">
        <v>2528</v>
      </c>
      <c r="B4067" s="201" t="s">
        <v>4011</v>
      </c>
      <c r="C4067" s="379" t="s">
        <v>9</v>
      </c>
      <c r="D4067" s="420">
        <v>1000</v>
      </c>
      <c r="E4067" s="856"/>
      <c r="F4067" s="419" t="str">
        <f>IF((D4067*E4067)&gt;0,(D4067*E4067),"")</f>
        <v/>
      </c>
    </row>
    <row r="4068" spans="1:6" ht="14.4" customHeight="1" x14ac:dyDescent="0.3">
      <c r="A4068" s="372" t="s">
        <v>2530</v>
      </c>
      <c r="B4068" s="214" t="s">
        <v>4007</v>
      </c>
      <c r="C4068" s="379" t="s">
        <v>9</v>
      </c>
      <c r="D4068" s="420">
        <v>100</v>
      </c>
      <c r="E4068" s="856"/>
      <c r="F4068" s="419" t="str">
        <f t="shared" ref="F4068:F4071" si="41">IF((D4068*E4068)&gt;0,(D4068*E4068),"")</f>
        <v/>
      </c>
    </row>
    <row r="4069" spans="1:6" ht="14.4" customHeight="1" x14ac:dyDescent="0.3">
      <c r="A4069" s="372" t="s">
        <v>2532</v>
      </c>
      <c r="B4069" s="214" t="s">
        <v>4008</v>
      </c>
      <c r="C4069" s="379" t="s">
        <v>9</v>
      </c>
      <c r="D4069" s="420">
        <v>50</v>
      </c>
      <c r="E4069" s="856"/>
      <c r="F4069" s="419" t="str">
        <f t="shared" si="41"/>
        <v/>
      </c>
    </row>
    <row r="4070" spans="1:6" ht="14.4" customHeight="1" x14ac:dyDescent="0.3">
      <c r="A4070" s="372" t="s">
        <v>2534</v>
      </c>
      <c r="B4070" s="214" t="s">
        <v>4009</v>
      </c>
      <c r="C4070" s="379" t="s">
        <v>9</v>
      </c>
      <c r="D4070" s="420">
        <v>25</v>
      </c>
      <c r="E4070" s="856"/>
      <c r="F4070" s="419" t="str">
        <f t="shared" si="41"/>
        <v/>
      </c>
    </row>
    <row r="4071" spans="1:6" ht="14.4" customHeight="1" x14ac:dyDescent="0.3">
      <c r="A4071" s="372" t="s">
        <v>2536</v>
      </c>
      <c r="B4071" s="214" t="s">
        <v>4010</v>
      </c>
      <c r="C4071" s="379" t="s">
        <v>9</v>
      </c>
      <c r="D4071" s="420">
        <v>10</v>
      </c>
      <c r="E4071" s="856"/>
      <c r="F4071" s="419" t="str">
        <f t="shared" si="41"/>
        <v/>
      </c>
    </row>
    <row r="4072" spans="1:6" ht="14.4" customHeight="1" x14ac:dyDescent="0.3">
      <c r="A4072" s="383"/>
      <c r="B4072" s="385"/>
      <c r="C4072" s="386"/>
      <c r="D4072" s="434"/>
      <c r="E4072" s="435"/>
      <c r="F4072" s="433"/>
    </row>
    <row r="4073" spans="1:6" ht="14.4" customHeight="1" x14ac:dyDescent="0.3">
      <c r="A4073" s="383"/>
      <c r="B4073" s="385"/>
      <c r="C4073" s="386"/>
      <c r="D4073" s="434"/>
      <c r="E4073" s="435"/>
      <c r="F4073" s="433"/>
    </row>
    <row r="4074" spans="1:6" ht="14.4" customHeight="1" x14ac:dyDescent="0.3">
      <c r="A4074" s="383"/>
      <c r="B4074" s="385"/>
      <c r="C4074" s="386"/>
      <c r="D4074" s="434"/>
      <c r="E4074" s="435"/>
      <c r="F4074" s="433"/>
    </row>
    <row r="4075" spans="1:6" ht="14.4" customHeight="1" x14ac:dyDescent="0.3">
      <c r="A4075" s="383"/>
      <c r="B4075" s="385"/>
      <c r="C4075" s="386"/>
      <c r="D4075" s="434"/>
      <c r="E4075" s="435"/>
      <c r="F4075" s="433"/>
    </row>
    <row r="4076" spans="1:6" ht="14.4" customHeight="1" x14ac:dyDescent="0.3">
      <c r="A4076" s="383"/>
      <c r="B4076" s="385"/>
      <c r="C4076" s="386"/>
      <c r="D4076" s="434"/>
      <c r="E4076" s="435"/>
      <c r="F4076" s="433"/>
    </row>
    <row r="4077" spans="1:6" ht="14.4" customHeight="1" x14ac:dyDescent="0.3">
      <c r="A4077" s="383"/>
      <c r="B4077" s="385"/>
      <c r="C4077" s="386"/>
      <c r="D4077" s="434"/>
      <c r="E4077" s="435"/>
      <c r="F4077" s="433"/>
    </row>
    <row r="4078" spans="1:6" ht="14.4" customHeight="1" x14ac:dyDescent="0.3">
      <c r="A4078" s="383"/>
      <c r="B4078" s="385"/>
      <c r="C4078" s="386"/>
      <c r="D4078" s="434"/>
      <c r="E4078" s="435"/>
      <c r="F4078" s="433"/>
    </row>
    <row r="4079" spans="1:6" ht="14.4" customHeight="1" x14ac:dyDescent="0.3">
      <c r="A4079" s="383"/>
      <c r="B4079" s="385"/>
      <c r="C4079" s="386"/>
      <c r="D4079" s="434"/>
      <c r="E4079" s="435"/>
      <c r="F4079" s="433"/>
    </row>
    <row r="4080" spans="1:6" ht="14.4" customHeight="1" x14ac:dyDescent="0.3">
      <c r="A4080" s="383"/>
      <c r="B4080" s="385"/>
      <c r="C4080" s="386"/>
      <c r="D4080" s="434"/>
      <c r="E4080" s="435"/>
      <c r="F4080" s="433"/>
    </row>
    <row r="4081" spans="1:6" ht="14.4" customHeight="1" x14ac:dyDescent="0.3">
      <c r="A4081" s="383"/>
      <c r="B4081" s="385"/>
      <c r="C4081" s="386"/>
      <c r="D4081" s="434"/>
      <c r="E4081" s="435"/>
      <c r="F4081" s="433"/>
    </row>
    <row r="4082" spans="1:6" ht="14.4" customHeight="1" x14ac:dyDescent="0.3">
      <c r="A4082" s="383"/>
      <c r="B4082" s="385"/>
      <c r="C4082" s="386"/>
      <c r="D4082" s="434"/>
      <c r="E4082" s="435"/>
      <c r="F4082" s="433"/>
    </row>
    <row r="4083" spans="1:6" ht="14.4" customHeight="1" x14ac:dyDescent="0.3">
      <c r="A4083" s="383"/>
      <c r="B4083" s="385"/>
      <c r="C4083" s="386"/>
      <c r="D4083" s="434"/>
      <c r="E4083" s="435"/>
      <c r="F4083" s="433"/>
    </row>
    <row r="4084" spans="1:6" ht="14.4" customHeight="1" x14ac:dyDescent="0.3">
      <c r="A4084" s="383"/>
      <c r="B4084" s="385"/>
      <c r="C4084" s="386"/>
      <c r="D4084" s="434"/>
      <c r="E4084" s="435"/>
      <c r="F4084" s="433"/>
    </row>
    <row r="4085" spans="1:6" ht="14.4" customHeight="1" x14ac:dyDescent="0.3">
      <c r="A4085" s="383"/>
      <c r="B4085" s="385"/>
      <c r="C4085" s="386"/>
      <c r="D4085" s="434"/>
      <c r="E4085" s="435"/>
      <c r="F4085" s="433"/>
    </row>
    <row r="4086" spans="1:6" ht="14.4" customHeight="1" x14ac:dyDescent="0.3">
      <c r="A4086" s="383"/>
      <c r="B4086" s="385"/>
      <c r="C4086" s="386"/>
      <c r="D4086" s="434"/>
      <c r="E4086" s="435"/>
      <c r="F4086" s="433"/>
    </row>
    <row r="4087" spans="1:6" ht="14.4" customHeight="1" x14ac:dyDescent="0.3">
      <c r="A4087" s="383"/>
      <c r="B4087" s="385"/>
      <c r="C4087" s="386"/>
      <c r="D4087" s="434"/>
      <c r="E4087" s="435"/>
      <c r="F4087" s="433"/>
    </row>
    <row r="4088" spans="1:6" ht="14.4" customHeight="1" x14ac:dyDescent="0.3">
      <c r="A4088" s="383"/>
      <c r="B4088" s="385"/>
      <c r="C4088" s="386"/>
      <c r="D4088" s="434"/>
      <c r="E4088" s="435"/>
      <c r="F4088" s="433"/>
    </row>
    <row r="4089" spans="1:6" ht="14.4" customHeight="1" x14ac:dyDescent="0.3">
      <c r="A4089" s="383"/>
      <c r="B4089" s="385"/>
      <c r="C4089" s="386"/>
      <c r="D4089" s="434"/>
      <c r="E4089" s="435"/>
      <c r="F4089" s="433"/>
    </row>
    <row r="4090" spans="1:6" ht="14.4" customHeight="1" x14ac:dyDescent="0.3">
      <c r="A4090" s="383"/>
      <c r="B4090" s="385"/>
      <c r="C4090" s="386"/>
      <c r="D4090" s="434"/>
      <c r="E4090" s="435"/>
      <c r="F4090" s="433"/>
    </row>
    <row r="4091" spans="1:6" ht="14.4" customHeight="1" x14ac:dyDescent="0.3">
      <c r="A4091" s="383"/>
      <c r="B4091" s="385"/>
      <c r="C4091" s="386"/>
      <c r="D4091" s="434"/>
      <c r="E4091" s="435"/>
      <c r="F4091" s="433"/>
    </row>
    <row r="4092" spans="1:6" ht="14.4" customHeight="1" x14ac:dyDescent="0.3">
      <c r="A4092" s="383"/>
      <c r="B4092" s="385"/>
      <c r="C4092" s="386"/>
      <c r="D4092" s="434"/>
      <c r="E4092" s="435"/>
      <c r="F4092" s="433"/>
    </row>
    <row r="4093" spans="1:6" ht="14.4" customHeight="1" x14ac:dyDescent="0.3">
      <c r="A4093" s="383"/>
      <c r="B4093" s="385"/>
      <c r="C4093" s="386"/>
      <c r="D4093" s="434"/>
      <c r="E4093" s="435"/>
      <c r="F4093" s="433"/>
    </row>
    <row r="4094" spans="1:6" ht="14.4" customHeight="1" x14ac:dyDescent="0.3">
      <c r="A4094" s="383"/>
      <c r="B4094" s="385"/>
      <c r="C4094" s="386"/>
      <c r="D4094" s="434"/>
      <c r="E4094" s="435"/>
      <c r="F4094" s="433"/>
    </row>
    <row r="4095" spans="1:6" ht="14.4" customHeight="1" x14ac:dyDescent="0.3">
      <c r="A4095" s="383"/>
      <c r="B4095" s="385"/>
      <c r="C4095" s="386"/>
      <c r="D4095" s="434"/>
      <c r="E4095" s="435"/>
      <c r="F4095" s="433"/>
    </row>
    <row r="4096" spans="1:6" ht="14.4" customHeight="1" x14ac:dyDescent="0.3">
      <c r="A4096" s="383"/>
      <c r="B4096" s="385"/>
      <c r="C4096" s="386"/>
      <c r="D4096" s="434"/>
      <c r="E4096" s="435"/>
      <c r="F4096" s="433"/>
    </row>
    <row r="4097" spans="1:6" ht="14.4" customHeight="1" x14ac:dyDescent="0.3">
      <c r="A4097" s="383"/>
      <c r="B4097" s="385"/>
      <c r="C4097" s="386"/>
      <c r="D4097" s="434"/>
      <c r="E4097" s="435"/>
      <c r="F4097" s="433"/>
    </row>
    <row r="4098" spans="1:6" ht="14.4" customHeight="1" x14ac:dyDescent="0.3">
      <c r="A4098" s="383"/>
      <c r="B4098" s="385"/>
      <c r="C4098" s="386"/>
      <c r="D4098" s="434"/>
      <c r="E4098" s="435"/>
      <c r="F4098" s="433"/>
    </row>
    <row r="4099" spans="1:6" ht="14.4" customHeight="1" x14ac:dyDescent="0.3">
      <c r="A4099" s="383"/>
      <c r="B4099" s="385"/>
      <c r="C4099" s="386"/>
      <c r="D4099" s="434"/>
      <c r="E4099" s="435"/>
      <c r="F4099" s="433"/>
    </row>
    <row r="4100" spans="1:6" ht="14.4" customHeight="1" x14ac:dyDescent="0.3">
      <c r="A4100" s="383"/>
      <c r="B4100" s="385"/>
      <c r="C4100" s="386"/>
      <c r="D4100" s="434"/>
      <c r="E4100" s="435"/>
      <c r="F4100" s="433"/>
    </row>
    <row r="4101" spans="1:6" ht="14.4" customHeight="1" x14ac:dyDescent="0.3">
      <c r="A4101" s="383"/>
      <c r="B4101" s="385"/>
      <c r="C4101" s="386"/>
      <c r="D4101" s="434"/>
      <c r="E4101" s="435"/>
      <c r="F4101" s="433"/>
    </row>
    <row r="4102" spans="1:6" ht="14.4" customHeight="1" x14ac:dyDescent="0.3">
      <c r="A4102" s="383"/>
      <c r="B4102" s="385"/>
      <c r="C4102" s="386"/>
      <c r="D4102" s="434"/>
      <c r="E4102" s="435"/>
      <c r="F4102" s="433"/>
    </row>
    <row r="4103" spans="1:6" ht="14.4" customHeight="1" x14ac:dyDescent="0.3">
      <c r="A4103" s="383"/>
      <c r="B4103" s="385"/>
      <c r="C4103" s="386"/>
      <c r="D4103" s="434"/>
      <c r="E4103" s="435"/>
      <c r="F4103" s="433"/>
    </row>
    <row r="4104" spans="1:6" ht="14.4" customHeight="1" x14ac:dyDescent="0.3">
      <c r="A4104" s="383"/>
      <c r="B4104" s="385"/>
      <c r="C4104" s="386"/>
      <c r="D4104" s="434"/>
      <c r="E4104" s="435"/>
      <c r="F4104" s="433"/>
    </row>
    <row r="4105" spans="1:6" ht="14.4" customHeight="1" x14ac:dyDescent="0.3">
      <c r="A4105" s="383"/>
      <c r="B4105" s="385"/>
      <c r="C4105" s="386"/>
      <c r="D4105" s="434"/>
      <c r="E4105" s="435"/>
      <c r="F4105" s="433"/>
    </row>
    <row r="4106" spans="1:6" ht="14.4" customHeight="1" x14ac:dyDescent="0.3">
      <c r="A4106" s="383"/>
      <c r="B4106" s="385"/>
      <c r="C4106" s="386"/>
      <c r="D4106" s="434"/>
      <c r="E4106" s="435"/>
      <c r="F4106" s="433"/>
    </row>
    <row r="4107" spans="1:6" ht="14.4" customHeight="1" x14ac:dyDescent="0.3">
      <c r="A4107" s="383"/>
      <c r="B4107" s="385"/>
      <c r="C4107" s="386"/>
      <c r="D4107" s="434"/>
      <c r="E4107" s="435"/>
      <c r="F4107" s="433"/>
    </row>
    <row r="4108" spans="1:6" ht="14.4" customHeight="1" x14ac:dyDescent="0.3">
      <c r="A4108" s="383"/>
      <c r="B4108" s="385"/>
      <c r="C4108" s="386"/>
      <c r="D4108" s="434"/>
      <c r="E4108" s="435"/>
      <c r="F4108" s="433"/>
    </row>
    <row r="4109" spans="1:6" ht="14.4" customHeight="1" x14ac:dyDescent="0.3">
      <c r="A4109" s="383"/>
      <c r="B4109" s="385"/>
      <c r="C4109" s="386"/>
      <c r="D4109" s="434"/>
      <c r="E4109" s="435"/>
      <c r="F4109" s="433"/>
    </row>
    <row r="4110" spans="1:6" ht="14.4" customHeight="1" x14ac:dyDescent="0.3">
      <c r="A4110" s="383"/>
      <c r="B4110" s="385"/>
      <c r="C4110" s="386"/>
      <c r="D4110" s="434"/>
      <c r="E4110" s="435"/>
      <c r="F4110" s="433"/>
    </row>
    <row r="4111" spans="1:6" ht="14.4" customHeight="1" x14ac:dyDescent="0.3">
      <c r="A4111" s="383"/>
      <c r="B4111" s="385"/>
      <c r="C4111" s="386"/>
      <c r="D4111" s="434"/>
      <c r="E4111" s="435"/>
      <c r="F4111" s="433"/>
    </row>
    <row r="4112" spans="1:6" ht="14.4" customHeight="1" x14ac:dyDescent="0.3">
      <c r="A4112" s="383"/>
      <c r="B4112" s="385"/>
      <c r="C4112" s="386"/>
      <c r="D4112" s="434"/>
      <c r="E4112" s="435"/>
      <c r="F4112" s="433"/>
    </row>
    <row r="4113" spans="1:6" ht="14.4" customHeight="1" x14ac:dyDescent="0.3">
      <c r="A4113" s="383"/>
      <c r="B4113" s="385"/>
      <c r="C4113" s="386"/>
      <c r="D4113" s="434"/>
      <c r="E4113" s="435"/>
      <c r="F4113" s="433"/>
    </row>
    <row r="4114" spans="1:6" ht="14.4" customHeight="1" x14ac:dyDescent="0.3">
      <c r="A4114" s="383"/>
      <c r="B4114" s="385"/>
      <c r="C4114" s="386"/>
      <c r="D4114" s="434"/>
      <c r="E4114" s="435"/>
      <c r="F4114" s="433"/>
    </row>
    <row r="4115" spans="1:6" ht="14.4" customHeight="1" x14ac:dyDescent="0.3">
      <c r="A4115" s="383"/>
      <c r="B4115" s="385"/>
      <c r="C4115" s="386"/>
      <c r="D4115" s="434"/>
      <c r="E4115" s="435"/>
      <c r="F4115" s="433"/>
    </row>
    <row r="4116" spans="1:6" ht="14.4" customHeight="1" x14ac:dyDescent="0.3">
      <c r="A4116" s="383"/>
      <c r="B4116" s="385"/>
      <c r="C4116" s="386"/>
      <c r="D4116" s="434"/>
      <c r="E4116" s="435"/>
      <c r="F4116" s="433"/>
    </row>
    <row r="4117" spans="1:6" ht="14.4" customHeight="1" x14ac:dyDescent="0.3">
      <c r="A4117" s="383"/>
      <c r="B4117" s="385"/>
      <c r="C4117" s="386"/>
      <c r="D4117" s="434"/>
      <c r="E4117" s="435"/>
      <c r="F4117" s="433"/>
    </row>
    <row r="4118" spans="1:6" ht="14.4" customHeight="1" x14ac:dyDescent="0.3">
      <c r="A4118" s="383"/>
      <c r="B4118" s="385"/>
      <c r="C4118" s="386"/>
      <c r="D4118" s="434"/>
      <c r="E4118" s="435"/>
      <c r="F4118" s="433"/>
    </row>
    <row r="4119" spans="1:6" ht="14.4" customHeight="1" x14ac:dyDescent="0.3">
      <c r="A4119" s="383"/>
      <c r="B4119" s="385"/>
      <c r="C4119" s="386"/>
      <c r="D4119" s="434"/>
      <c r="E4119" s="435"/>
      <c r="F4119" s="433"/>
    </row>
    <row r="4120" spans="1:6" ht="14.4" customHeight="1" x14ac:dyDescent="0.3">
      <c r="A4120" s="383"/>
      <c r="B4120" s="385"/>
      <c r="C4120" s="386"/>
      <c r="D4120" s="434"/>
      <c r="E4120" s="435"/>
      <c r="F4120" s="433"/>
    </row>
    <row r="4121" spans="1:6" ht="14.4" customHeight="1" x14ac:dyDescent="0.3">
      <c r="A4121" s="383"/>
      <c r="B4121" s="385"/>
      <c r="C4121" s="386"/>
      <c r="D4121" s="434"/>
      <c r="E4121" s="435"/>
      <c r="F4121" s="433"/>
    </row>
    <row r="4122" spans="1:6" ht="14.4" customHeight="1" x14ac:dyDescent="0.3">
      <c r="A4122" s="383"/>
      <c r="B4122" s="385"/>
      <c r="C4122" s="386"/>
      <c r="D4122" s="434"/>
      <c r="E4122" s="435"/>
      <c r="F4122" s="433"/>
    </row>
    <row r="4123" spans="1:6" ht="14.4" customHeight="1" x14ac:dyDescent="0.3">
      <c r="A4123" s="383"/>
      <c r="B4123" s="385"/>
      <c r="C4123" s="386"/>
      <c r="D4123" s="434"/>
      <c r="E4123" s="435"/>
      <c r="F4123" s="433"/>
    </row>
    <row r="4124" spans="1:6" ht="14.4" customHeight="1" x14ac:dyDescent="0.3">
      <c r="A4124" s="383"/>
      <c r="B4124" s="385"/>
      <c r="C4124" s="386"/>
      <c r="D4124" s="434"/>
      <c r="E4124" s="435"/>
      <c r="F4124" s="433"/>
    </row>
    <row r="4125" spans="1:6" ht="14.4" customHeight="1" x14ac:dyDescent="0.3">
      <c r="A4125" s="383"/>
      <c r="B4125" s="385"/>
      <c r="C4125" s="386"/>
      <c r="D4125" s="434"/>
      <c r="E4125" s="435"/>
      <c r="F4125" s="433"/>
    </row>
    <row r="4126" spans="1:6" ht="14.4" customHeight="1" x14ac:dyDescent="0.3">
      <c r="A4126" s="383"/>
      <c r="B4126" s="385"/>
      <c r="C4126" s="386"/>
      <c r="D4126" s="434"/>
      <c r="E4126" s="435"/>
      <c r="F4126" s="433"/>
    </row>
    <row r="4127" spans="1:6" ht="14.4" customHeight="1" x14ac:dyDescent="0.3">
      <c r="A4127" s="383"/>
      <c r="B4127" s="385"/>
      <c r="C4127" s="386"/>
      <c r="D4127" s="434"/>
      <c r="E4127" s="435"/>
      <c r="F4127" s="433"/>
    </row>
    <row r="4128" spans="1:6" ht="14.4" customHeight="1" x14ac:dyDescent="0.3">
      <c r="A4128" s="383"/>
      <c r="B4128" s="385"/>
      <c r="C4128" s="386"/>
      <c r="D4128" s="434"/>
      <c r="E4128" s="435"/>
      <c r="F4128" s="433"/>
    </row>
    <row r="4129" spans="1:6" ht="14.4" customHeight="1" x14ac:dyDescent="0.3">
      <c r="A4129" s="383"/>
      <c r="B4129" s="385"/>
      <c r="C4129" s="386"/>
      <c r="D4129" s="434"/>
      <c r="E4129" s="435"/>
      <c r="F4129" s="433"/>
    </row>
    <row r="4130" spans="1:6" ht="14.4" customHeight="1" x14ac:dyDescent="0.3">
      <c r="A4130" s="383"/>
      <c r="B4130" s="385"/>
      <c r="C4130" s="386"/>
      <c r="D4130" s="434"/>
      <c r="E4130" s="435"/>
      <c r="F4130" s="433"/>
    </row>
    <row r="4131" spans="1:6" ht="14.4" customHeight="1" x14ac:dyDescent="0.3">
      <c r="A4131" s="383"/>
      <c r="B4131" s="385"/>
      <c r="C4131" s="386"/>
      <c r="D4131" s="434"/>
      <c r="E4131" s="435"/>
      <c r="F4131" s="433"/>
    </row>
    <row r="4132" spans="1:6" ht="14.4" customHeight="1" x14ac:dyDescent="0.3">
      <c r="A4132" s="383"/>
      <c r="B4132" s="385"/>
      <c r="C4132" s="386"/>
      <c r="D4132" s="434"/>
      <c r="E4132" s="435"/>
      <c r="F4132" s="433"/>
    </row>
    <row r="4133" spans="1:6" ht="14.4" customHeight="1" x14ac:dyDescent="0.3">
      <c r="A4133" s="383"/>
      <c r="B4133" s="385"/>
      <c r="C4133" s="386"/>
      <c r="D4133" s="434"/>
      <c r="E4133" s="435"/>
      <c r="F4133" s="433"/>
    </row>
    <row r="4134" spans="1:6" ht="14.4" customHeight="1" x14ac:dyDescent="0.3">
      <c r="A4134" s="383"/>
      <c r="B4134" s="385"/>
      <c r="C4134" s="386"/>
      <c r="D4134" s="434"/>
      <c r="E4134" s="435"/>
      <c r="F4134" s="433"/>
    </row>
    <row r="4135" spans="1:6" ht="14.4" customHeight="1" x14ac:dyDescent="0.3">
      <c r="A4135" s="383"/>
      <c r="B4135" s="385"/>
      <c r="C4135" s="386"/>
      <c r="D4135" s="434"/>
      <c r="E4135" s="435"/>
      <c r="F4135" s="433"/>
    </row>
    <row r="4136" spans="1:6" ht="14.4" customHeight="1" x14ac:dyDescent="0.3">
      <c r="A4136" s="383"/>
      <c r="B4136" s="385"/>
      <c r="C4136" s="386"/>
      <c r="D4136" s="434"/>
      <c r="E4136" s="435"/>
      <c r="F4136" s="433"/>
    </row>
    <row r="4137" spans="1:6" ht="14.4" customHeight="1" x14ac:dyDescent="0.3">
      <c r="A4137" s="383"/>
      <c r="B4137" s="385"/>
      <c r="C4137" s="386"/>
      <c r="D4137" s="434"/>
      <c r="E4137" s="435"/>
      <c r="F4137" s="433"/>
    </row>
    <row r="4138" spans="1:6" ht="14.4" customHeight="1" x14ac:dyDescent="0.3">
      <c r="A4138" s="383"/>
      <c r="B4138" s="385"/>
      <c r="C4138" s="386"/>
      <c r="D4138" s="434"/>
      <c r="E4138" s="435"/>
      <c r="F4138" s="433"/>
    </row>
    <row r="4139" spans="1:6" ht="14.4" customHeight="1" x14ac:dyDescent="0.3">
      <c r="A4139" s="383"/>
      <c r="B4139" s="385"/>
      <c r="C4139" s="386"/>
      <c r="D4139" s="434"/>
      <c r="E4139" s="435"/>
      <c r="F4139" s="433"/>
    </row>
    <row r="4140" spans="1:6" ht="14.4" customHeight="1" x14ac:dyDescent="0.3">
      <c r="A4140" s="383"/>
      <c r="B4140" s="385"/>
      <c r="C4140" s="386"/>
      <c r="D4140" s="434"/>
      <c r="E4140" s="435"/>
      <c r="F4140" s="433"/>
    </row>
    <row r="4141" spans="1:6" ht="14.4" customHeight="1" x14ac:dyDescent="0.3">
      <c r="A4141" s="383"/>
      <c r="B4141" s="385"/>
      <c r="C4141" s="386"/>
      <c r="D4141" s="434"/>
      <c r="E4141" s="435"/>
      <c r="F4141" s="433"/>
    </row>
    <row r="4142" spans="1:6" ht="14.4" customHeight="1" x14ac:dyDescent="0.3">
      <c r="A4142" s="383"/>
      <c r="B4142" s="385"/>
      <c r="C4142" s="386"/>
      <c r="D4142" s="434"/>
      <c r="E4142" s="435"/>
      <c r="F4142" s="433"/>
    </row>
    <row r="4143" spans="1:6" ht="14.4" customHeight="1" x14ac:dyDescent="0.3">
      <c r="A4143" s="383"/>
      <c r="B4143" s="385"/>
      <c r="C4143" s="386"/>
      <c r="D4143" s="434"/>
      <c r="E4143" s="435"/>
      <c r="F4143" s="433"/>
    </row>
    <row r="4144" spans="1:6" ht="14.4" customHeight="1" x14ac:dyDescent="0.3">
      <c r="A4144" s="383"/>
      <c r="B4144" s="385"/>
      <c r="C4144" s="386"/>
      <c r="D4144" s="434"/>
      <c r="E4144" s="435"/>
      <c r="F4144" s="433"/>
    </row>
    <row r="4145" spans="1:6" ht="14.4" customHeight="1" x14ac:dyDescent="0.3">
      <c r="A4145" s="383"/>
      <c r="B4145" s="385"/>
      <c r="C4145" s="386"/>
      <c r="D4145" s="434"/>
      <c r="E4145" s="435"/>
      <c r="F4145" s="433"/>
    </row>
    <row r="4146" spans="1:6" ht="14.4" customHeight="1" x14ac:dyDescent="0.3">
      <c r="A4146" s="383"/>
      <c r="B4146" s="385"/>
      <c r="C4146" s="386"/>
      <c r="D4146" s="434"/>
      <c r="E4146" s="435"/>
      <c r="F4146" s="433"/>
    </row>
    <row r="4147" spans="1:6" ht="14.4" customHeight="1" x14ac:dyDescent="0.3">
      <c r="A4147" s="383"/>
      <c r="B4147" s="385"/>
      <c r="C4147" s="386"/>
      <c r="D4147" s="434"/>
      <c r="E4147" s="435"/>
      <c r="F4147" s="433"/>
    </row>
    <row r="4148" spans="1:6" ht="14.4" customHeight="1" x14ac:dyDescent="0.3">
      <c r="A4148" s="383"/>
      <c r="B4148" s="385"/>
      <c r="C4148" s="386"/>
      <c r="D4148" s="434"/>
      <c r="E4148" s="435"/>
      <c r="F4148" s="433"/>
    </row>
    <row r="4149" spans="1:6" ht="14.4" customHeight="1" x14ac:dyDescent="0.3">
      <c r="A4149" s="383"/>
      <c r="B4149" s="385"/>
      <c r="C4149" s="386"/>
      <c r="D4149" s="434"/>
      <c r="E4149" s="435"/>
      <c r="F4149" s="433"/>
    </row>
    <row r="4150" spans="1:6" ht="14.4" customHeight="1" x14ac:dyDescent="0.3">
      <c r="A4150" s="383"/>
      <c r="B4150" s="385"/>
      <c r="C4150" s="386"/>
      <c r="D4150" s="434"/>
      <c r="E4150" s="435"/>
      <c r="F4150" s="433"/>
    </row>
    <row r="4151" spans="1:6" ht="14.4" customHeight="1" x14ac:dyDescent="0.3">
      <c r="A4151" s="383"/>
      <c r="B4151" s="385"/>
      <c r="C4151" s="386"/>
      <c r="D4151" s="434"/>
      <c r="E4151" s="435"/>
      <c r="F4151" s="433"/>
    </row>
    <row r="4152" spans="1:6" ht="14.4" customHeight="1" x14ac:dyDescent="0.3">
      <c r="A4152" s="383"/>
      <c r="B4152" s="385"/>
      <c r="C4152" s="386"/>
      <c r="D4152" s="434"/>
      <c r="E4152" s="435"/>
      <c r="F4152" s="433"/>
    </row>
    <row r="4153" spans="1:6" ht="14.4" customHeight="1" x14ac:dyDescent="0.3">
      <c r="A4153" s="383"/>
      <c r="B4153" s="385"/>
      <c r="C4153" s="386"/>
      <c r="D4153" s="434"/>
      <c r="E4153" s="435"/>
      <c r="F4153" s="433"/>
    </row>
    <row r="4154" spans="1:6" ht="14.4" customHeight="1" x14ac:dyDescent="0.3">
      <c r="A4154" s="383"/>
      <c r="B4154" s="385"/>
      <c r="C4154" s="386"/>
      <c r="D4154" s="434"/>
      <c r="E4154" s="435"/>
      <c r="F4154" s="433"/>
    </row>
    <row r="4155" spans="1:6" ht="14.4" customHeight="1" x14ac:dyDescent="0.3">
      <c r="A4155" s="383"/>
      <c r="B4155" s="385"/>
      <c r="C4155" s="386"/>
      <c r="D4155" s="434"/>
      <c r="E4155" s="435"/>
      <c r="F4155" s="433"/>
    </row>
    <row r="4156" spans="1:6" ht="14.4" customHeight="1" x14ac:dyDescent="0.3">
      <c r="A4156" s="383"/>
      <c r="B4156" s="385"/>
      <c r="C4156" s="386"/>
      <c r="D4156" s="434"/>
      <c r="E4156" s="435"/>
      <c r="F4156" s="433"/>
    </row>
    <row r="4157" spans="1:6" ht="14.4" customHeight="1" x14ac:dyDescent="0.3">
      <c r="A4157" s="383"/>
      <c r="B4157" s="385"/>
      <c r="C4157" s="386"/>
      <c r="D4157" s="434"/>
      <c r="E4157" s="435"/>
      <c r="F4157" s="433"/>
    </row>
    <row r="4158" spans="1:6" ht="14.4" customHeight="1" x14ac:dyDescent="0.3">
      <c r="A4158" s="383"/>
      <c r="B4158" s="385"/>
      <c r="C4158" s="386"/>
      <c r="D4158" s="434"/>
      <c r="E4158" s="435"/>
      <c r="F4158" s="433"/>
    </row>
    <row r="4159" spans="1:6" ht="14.4" customHeight="1" x14ac:dyDescent="0.3">
      <c r="A4159" s="383"/>
      <c r="B4159" s="385"/>
      <c r="C4159" s="386"/>
      <c r="D4159" s="434"/>
      <c r="E4159" s="435"/>
      <c r="F4159" s="433"/>
    </row>
    <row r="4160" spans="1:6" ht="14.4" customHeight="1" x14ac:dyDescent="0.3">
      <c r="A4160" s="383"/>
      <c r="B4160" s="385"/>
      <c r="C4160" s="386"/>
      <c r="D4160" s="434"/>
      <c r="E4160" s="435"/>
      <c r="F4160" s="433"/>
    </row>
    <row r="4161" spans="1:6" ht="14.4" customHeight="1" x14ac:dyDescent="0.3">
      <c r="A4161" s="383"/>
      <c r="B4161" s="385"/>
      <c r="C4161" s="386"/>
      <c r="D4161" s="434"/>
      <c r="E4161" s="435"/>
      <c r="F4161" s="433"/>
    </row>
    <row r="4162" spans="1:6" ht="14.4" customHeight="1" x14ac:dyDescent="0.3">
      <c r="A4162" s="383"/>
      <c r="B4162" s="385"/>
      <c r="C4162" s="386"/>
      <c r="D4162" s="434"/>
      <c r="E4162" s="435"/>
      <c r="F4162" s="433"/>
    </row>
    <row r="4163" spans="1:6" ht="14.4" customHeight="1" x14ac:dyDescent="0.3">
      <c r="A4163" s="383"/>
      <c r="B4163" s="385"/>
      <c r="C4163" s="386"/>
      <c r="D4163" s="434"/>
      <c r="E4163" s="435"/>
      <c r="F4163" s="433"/>
    </row>
    <row r="4164" spans="1:6" ht="14.4" customHeight="1" x14ac:dyDescent="0.3">
      <c r="A4164" s="383"/>
      <c r="B4164" s="385"/>
      <c r="C4164" s="386"/>
      <c r="D4164" s="434"/>
      <c r="E4164" s="435"/>
      <c r="F4164" s="433"/>
    </row>
    <row r="4165" spans="1:6" ht="14.4" customHeight="1" x14ac:dyDescent="0.3">
      <c r="A4165" s="383"/>
      <c r="B4165" s="385"/>
      <c r="C4165" s="386"/>
      <c r="D4165" s="434"/>
      <c r="E4165" s="435"/>
      <c r="F4165" s="433"/>
    </row>
    <row r="4166" spans="1:6" ht="14.4" customHeight="1" x14ac:dyDescent="0.3">
      <c r="A4166" s="383"/>
      <c r="B4166" s="385"/>
      <c r="C4166" s="386"/>
      <c r="D4166" s="434"/>
      <c r="E4166" s="435"/>
      <c r="F4166" s="433"/>
    </row>
    <row r="4167" spans="1:6" ht="14.4" customHeight="1" x14ac:dyDescent="0.3">
      <c r="A4167" s="383"/>
      <c r="B4167" s="385"/>
      <c r="C4167" s="386"/>
      <c r="D4167" s="434"/>
      <c r="E4167" s="435"/>
      <c r="F4167" s="433"/>
    </row>
    <row r="4168" spans="1:6" ht="14.4" customHeight="1" x14ac:dyDescent="0.3">
      <c r="A4168" s="383"/>
      <c r="B4168" s="385"/>
      <c r="C4168" s="386"/>
      <c r="D4168" s="434"/>
      <c r="E4168" s="435"/>
      <c r="F4168" s="433"/>
    </row>
    <row r="4169" spans="1:6" ht="14.4" customHeight="1" x14ac:dyDescent="0.3">
      <c r="A4169" s="383"/>
      <c r="B4169" s="385"/>
      <c r="C4169" s="386"/>
      <c r="D4169" s="434"/>
      <c r="E4169" s="435"/>
      <c r="F4169" s="433"/>
    </row>
    <row r="4170" spans="1:6" ht="14.4" customHeight="1" thickBot="1" x14ac:dyDescent="0.35">
      <c r="A4170" s="383"/>
      <c r="B4170" s="385"/>
      <c r="C4170" s="386"/>
      <c r="D4170" s="434"/>
      <c r="E4170" s="435"/>
      <c r="F4170" s="433"/>
    </row>
    <row r="4171" spans="1:6" ht="25.05" customHeight="1" thickBot="1" x14ac:dyDescent="0.35">
      <c r="A4171" s="448" t="s">
        <v>4103</v>
      </c>
      <c r="B4171" s="511" t="s">
        <v>4116</v>
      </c>
      <c r="C4171" s="489"/>
      <c r="D4171" s="489"/>
      <c r="E4171" s="494"/>
      <c r="F4171" s="495">
        <f>SUM(F4067:F4086)</f>
        <v>0</v>
      </c>
    </row>
    <row r="4172" spans="1:6" ht="15" customHeight="1" x14ac:dyDescent="0.3">
      <c r="A4172" s="756" t="str">
        <f>A768</f>
        <v>CONTRACT SANRAL: NRA 2024/1323</v>
      </c>
      <c r="B4172" s="757"/>
      <c r="C4172" s="462"/>
      <c r="D4172" s="462"/>
      <c r="E4172" s="467"/>
      <c r="F4172" s="473"/>
    </row>
    <row r="4173" spans="1:6" ht="15" customHeight="1" thickBot="1" x14ac:dyDescent="0.35">
      <c r="A4173" s="754" t="str">
        <f>A769</f>
        <v>PANEL FOR ROUTINE ROAD MAINTENANCE WORKS ACROSS SOUTH AFRICA (WESTERN CAPE PROVINCE)</v>
      </c>
      <c r="B4173" s="755"/>
      <c r="C4173" s="463"/>
      <c r="D4173" s="463"/>
      <c r="E4173" s="468"/>
      <c r="F4173" s="474"/>
    </row>
    <row r="4174" spans="1:6" ht="25.05" customHeight="1" thickBot="1" x14ac:dyDescent="0.35">
      <c r="A4174" s="565" t="s">
        <v>4111</v>
      </c>
      <c r="B4174" s="451" t="s">
        <v>4035</v>
      </c>
      <c r="C4174" s="451" t="s">
        <v>4112</v>
      </c>
      <c r="D4174" s="451" t="s">
        <v>4113</v>
      </c>
      <c r="E4174" s="451" t="s">
        <v>4114</v>
      </c>
      <c r="F4174" s="487" t="s">
        <v>4036</v>
      </c>
    </row>
    <row r="4175" spans="1:6" ht="25.05" customHeight="1" x14ac:dyDescent="0.3">
      <c r="A4175" s="758" t="s">
        <v>2696</v>
      </c>
      <c r="B4175" s="759"/>
      <c r="C4175" s="759"/>
      <c r="D4175" s="759"/>
      <c r="E4175" s="759"/>
      <c r="F4175" s="760"/>
    </row>
    <row r="4176" spans="1:6" ht="14.4" customHeight="1" x14ac:dyDescent="0.3">
      <c r="A4176" s="374" t="s">
        <v>2697</v>
      </c>
      <c r="B4176" s="345" t="s">
        <v>2698</v>
      </c>
      <c r="C4176" s="375"/>
      <c r="D4176" s="376"/>
      <c r="E4176" s="377"/>
      <c r="F4176" s="378"/>
    </row>
    <row r="4177" spans="1:6" s="182" customFormat="1" ht="14.4" customHeight="1" x14ac:dyDescent="0.3">
      <c r="A4177" s="372" t="s">
        <v>2699</v>
      </c>
      <c r="B4177" s="343" t="s">
        <v>2698</v>
      </c>
      <c r="C4177" s="379" t="s">
        <v>16</v>
      </c>
      <c r="D4177" s="420">
        <v>1</v>
      </c>
      <c r="E4177" s="418">
        <v>250000</v>
      </c>
      <c r="F4177" s="419">
        <f>IF((D4177*E4177)&gt;0,(D4177*E4177),"")</f>
        <v>250000</v>
      </c>
    </row>
    <row r="4178" spans="1:6" s="182" customFormat="1" ht="14.4" customHeight="1" x14ac:dyDescent="0.3">
      <c r="A4178" s="372" t="s">
        <v>2701</v>
      </c>
      <c r="B4178" s="201" t="s">
        <v>2702</v>
      </c>
      <c r="C4178" s="379" t="s">
        <v>21</v>
      </c>
      <c r="D4178" s="421">
        <f>F4177</f>
        <v>250000</v>
      </c>
      <c r="E4178" s="855"/>
      <c r="F4178" s="419" t="str">
        <f>IF((D4178*E4178)&gt;0,(D4178*E4178),"")</f>
        <v/>
      </c>
    </row>
    <row r="4179" spans="1:6" s="182" customFormat="1" ht="14.4" customHeight="1" x14ac:dyDescent="0.3">
      <c r="A4179" s="383"/>
      <c r="B4179" s="202"/>
      <c r="C4179" s="386"/>
      <c r="D4179" s="431"/>
      <c r="E4179" s="432"/>
      <c r="F4179" s="433"/>
    </row>
    <row r="4180" spans="1:6" s="182" customFormat="1" ht="14.4" customHeight="1" x14ac:dyDescent="0.3">
      <c r="A4180" s="383"/>
      <c r="B4180" s="202"/>
      <c r="C4180" s="386"/>
      <c r="D4180" s="431"/>
      <c r="E4180" s="432"/>
      <c r="F4180" s="433"/>
    </row>
    <row r="4181" spans="1:6" s="182" customFormat="1" ht="14.4" customHeight="1" x14ac:dyDescent="0.3">
      <c r="A4181" s="383"/>
      <c r="B4181" s="202"/>
      <c r="C4181" s="386"/>
      <c r="D4181" s="431"/>
      <c r="E4181" s="432"/>
      <c r="F4181" s="433"/>
    </row>
    <row r="4182" spans="1:6" s="182" customFormat="1" ht="14.4" customHeight="1" x14ac:dyDescent="0.3">
      <c r="A4182" s="383"/>
      <c r="B4182" s="202"/>
      <c r="C4182" s="386"/>
      <c r="D4182" s="431"/>
      <c r="E4182" s="432"/>
      <c r="F4182" s="433"/>
    </row>
    <row r="4183" spans="1:6" s="182" customFormat="1" ht="14.4" customHeight="1" x14ac:dyDescent="0.3">
      <c r="A4183" s="383"/>
      <c r="B4183" s="202"/>
      <c r="C4183" s="386"/>
      <c r="D4183" s="431"/>
      <c r="E4183" s="432"/>
      <c r="F4183" s="433"/>
    </row>
    <row r="4184" spans="1:6" s="182" customFormat="1" ht="14.4" customHeight="1" x14ac:dyDescent="0.3">
      <c r="A4184" s="383"/>
      <c r="B4184" s="202"/>
      <c r="C4184" s="386"/>
      <c r="D4184" s="431"/>
      <c r="E4184" s="432"/>
      <c r="F4184" s="433"/>
    </row>
    <row r="4185" spans="1:6" s="182" customFormat="1" ht="14.4" customHeight="1" x14ac:dyDescent="0.3">
      <c r="A4185" s="383"/>
      <c r="B4185" s="202"/>
      <c r="C4185" s="386"/>
      <c r="D4185" s="431"/>
      <c r="E4185" s="432"/>
      <c r="F4185" s="433"/>
    </row>
    <row r="4186" spans="1:6" s="182" customFormat="1" ht="14.4" customHeight="1" x14ac:dyDescent="0.3">
      <c r="A4186" s="383"/>
      <c r="B4186" s="202"/>
      <c r="C4186" s="386"/>
      <c r="D4186" s="431"/>
      <c r="E4186" s="432"/>
      <c r="F4186" s="433"/>
    </row>
    <row r="4187" spans="1:6" s="182" customFormat="1" ht="14.4" customHeight="1" x14ac:dyDescent="0.3">
      <c r="A4187" s="383"/>
      <c r="B4187" s="202"/>
      <c r="C4187" s="386"/>
      <c r="D4187" s="431"/>
      <c r="E4187" s="432"/>
      <c r="F4187" s="433"/>
    </row>
    <row r="4188" spans="1:6" s="182" customFormat="1" ht="14.4" customHeight="1" x14ac:dyDescent="0.3">
      <c r="A4188" s="383"/>
      <c r="B4188" s="202"/>
      <c r="C4188" s="386"/>
      <c r="D4188" s="431"/>
      <c r="E4188" s="432"/>
      <c r="F4188" s="433"/>
    </row>
    <row r="4189" spans="1:6" s="182" customFormat="1" ht="14.4" customHeight="1" x14ac:dyDescent="0.3">
      <c r="A4189" s="383"/>
      <c r="B4189" s="202"/>
      <c r="C4189" s="386"/>
      <c r="D4189" s="431"/>
      <c r="E4189" s="432"/>
      <c r="F4189" s="433"/>
    </row>
    <row r="4190" spans="1:6" s="182" customFormat="1" ht="14.4" customHeight="1" x14ac:dyDescent="0.3">
      <c r="A4190" s="383"/>
      <c r="B4190" s="202"/>
      <c r="C4190" s="386"/>
      <c r="D4190" s="431"/>
      <c r="E4190" s="432"/>
      <c r="F4190" s="433"/>
    </row>
    <row r="4191" spans="1:6" s="182" customFormat="1" ht="14.4" customHeight="1" x14ac:dyDescent="0.3">
      <c r="A4191" s="383"/>
      <c r="B4191" s="202"/>
      <c r="C4191" s="386"/>
      <c r="D4191" s="431"/>
      <c r="E4191" s="432"/>
      <c r="F4191" s="433"/>
    </row>
    <row r="4192" spans="1:6" s="182" customFormat="1" ht="14.4" customHeight="1" x14ac:dyDescent="0.3">
      <c r="A4192" s="383"/>
      <c r="B4192" s="202"/>
      <c r="C4192" s="386"/>
      <c r="D4192" s="431"/>
      <c r="E4192" s="432"/>
      <c r="F4192" s="433"/>
    </row>
    <row r="4193" spans="1:6" s="182" customFormat="1" ht="14.4" customHeight="1" x14ac:dyDescent="0.3">
      <c r="A4193" s="383"/>
      <c r="B4193" s="202"/>
      <c r="C4193" s="386"/>
      <c r="D4193" s="431"/>
      <c r="E4193" s="432"/>
      <c r="F4193" s="433"/>
    </row>
    <row r="4194" spans="1:6" s="182" customFormat="1" ht="14.4" customHeight="1" x14ac:dyDescent="0.3">
      <c r="A4194" s="383"/>
      <c r="B4194" s="202"/>
      <c r="C4194" s="386"/>
      <c r="D4194" s="431"/>
      <c r="E4194" s="432"/>
      <c r="F4194" s="433"/>
    </row>
    <row r="4195" spans="1:6" s="182" customFormat="1" ht="14.4" customHeight="1" x14ac:dyDescent="0.3">
      <c r="A4195" s="383"/>
      <c r="B4195" s="202"/>
      <c r="C4195" s="386"/>
      <c r="D4195" s="431"/>
      <c r="E4195" s="432"/>
      <c r="F4195" s="433"/>
    </row>
    <row r="4196" spans="1:6" s="182" customFormat="1" ht="14.4" customHeight="1" x14ac:dyDescent="0.3">
      <c r="A4196" s="383"/>
      <c r="B4196" s="202"/>
      <c r="C4196" s="386"/>
      <c r="D4196" s="431"/>
      <c r="E4196" s="432"/>
      <c r="F4196" s="433"/>
    </row>
    <row r="4197" spans="1:6" s="182" customFormat="1" ht="14.4" customHeight="1" x14ac:dyDescent="0.3">
      <c r="A4197" s="383"/>
      <c r="B4197" s="202"/>
      <c r="C4197" s="386"/>
      <c r="D4197" s="431"/>
      <c r="E4197" s="432"/>
      <c r="F4197" s="433"/>
    </row>
    <row r="4198" spans="1:6" s="182" customFormat="1" ht="14.4" customHeight="1" x14ac:dyDescent="0.3">
      <c r="A4198" s="383"/>
      <c r="B4198" s="202"/>
      <c r="C4198" s="386"/>
      <c r="D4198" s="431"/>
      <c r="E4198" s="432"/>
      <c r="F4198" s="433"/>
    </row>
    <row r="4199" spans="1:6" s="182" customFormat="1" ht="14.4" customHeight="1" x14ac:dyDescent="0.3">
      <c r="A4199" s="383"/>
      <c r="B4199" s="202"/>
      <c r="C4199" s="386"/>
      <c r="D4199" s="431"/>
      <c r="E4199" s="432"/>
      <c r="F4199" s="433"/>
    </row>
    <row r="4200" spans="1:6" s="182" customFormat="1" ht="14.4" customHeight="1" x14ac:dyDescent="0.3">
      <c r="A4200" s="383"/>
      <c r="B4200" s="202"/>
      <c r="C4200" s="386"/>
      <c r="D4200" s="431"/>
      <c r="E4200" s="432"/>
      <c r="F4200" s="433"/>
    </row>
    <row r="4201" spans="1:6" s="182" customFormat="1" ht="14.4" customHeight="1" x14ac:dyDescent="0.3">
      <c r="A4201" s="383"/>
      <c r="B4201" s="202"/>
      <c r="C4201" s="386"/>
      <c r="D4201" s="431"/>
      <c r="E4201" s="432"/>
      <c r="F4201" s="433"/>
    </row>
    <row r="4202" spans="1:6" s="182" customFormat="1" ht="14.4" customHeight="1" x14ac:dyDescent="0.3">
      <c r="A4202" s="383"/>
      <c r="B4202" s="202"/>
      <c r="C4202" s="386"/>
      <c r="D4202" s="431"/>
      <c r="E4202" s="432"/>
      <c r="F4202" s="433"/>
    </row>
    <row r="4203" spans="1:6" s="182" customFormat="1" ht="14.4" customHeight="1" x14ac:dyDescent="0.3">
      <c r="A4203" s="383"/>
      <c r="B4203" s="202"/>
      <c r="C4203" s="386"/>
      <c r="D4203" s="431"/>
      <c r="E4203" s="432"/>
      <c r="F4203" s="433"/>
    </row>
    <row r="4204" spans="1:6" s="182" customFormat="1" ht="14.4" customHeight="1" x14ac:dyDescent="0.3">
      <c r="A4204" s="383"/>
      <c r="B4204" s="202"/>
      <c r="C4204" s="386"/>
      <c r="D4204" s="431"/>
      <c r="E4204" s="432"/>
      <c r="F4204" s="433"/>
    </row>
    <row r="4205" spans="1:6" s="182" customFormat="1" ht="14.4" customHeight="1" x14ac:dyDescent="0.3">
      <c r="A4205" s="383"/>
      <c r="B4205" s="202"/>
      <c r="C4205" s="386"/>
      <c r="D4205" s="431"/>
      <c r="E4205" s="432"/>
      <c r="F4205" s="433"/>
    </row>
    <row r="4206" spans="1:6" s="182" customFormat="1" ht="14.4" customHeight="1" x14ac:dyDescent="0.3">
      <c r="A4206" s="383"/>
      <c r="B4206" s="202"/>
      <c r="C4206" s="386"/>
      <c r="D4206" s="431"/>
      <c r="E4206" s="432"/>
      <c r="F4206" s="433"/>
    </row>
    <row r="4207" spans="1:6" s="182" customFormat="1" ht="14.4" customHeight="1" x14ac:dyDescent="0.3">
      <c r="A4207" s="383"/>
      <c r="B4207" s="202"/>
      <c r="C4207" s="386"/>
      <c r="D4207" s="431"/>
      <c r="E4207" s="432"/>
      <c r="F4207" s="433"/>
    </row>
    <row r="4208" spans="1:6" s="182" customFormat="1" ht="14.4" customHeight="1" x14ac:dyDescent="0.3">
      <c r="A4208" s="383"/>
      <c r="B4208" s="202"/>
      <c r="C4208" s="386"/>
      <c r="D4208" s="431"/>
      <c r="E4208" s="432"/>
      <c r="F4208" s="433"/>
    </row>
    <row r="4209" spans="1:6" s="182" customFormat="1" ht="14.4" customHeight="1" x14ac:dyDescent="0.3">
      <c r="A4209" s="383"/>
      <c r="B4209" s="202"/>
      <c r="C4209" s="386"/>
      <c r="D4209" s="431"/>
      <c r="E4209" s="432"/>
      <c r="F4209" s="433"/>
    </row>
    <row r="4210" spans="1:6" s="182" customFormat="1" ht="14.4" customHeight="1" x14ac:dyDescent="0.3">
      <c r="A4210" s="383"/>
      <c r="B4210" s="202"/>
      <c r="C4210" s="386"/>
      <c r="D4210" s="431"/>
      <c r="E4210" s="432"/>
      <c r="F4210" s="433"/>
    </row>
    <row r="4211" spans="1:6" s="182" customFormat="1" ht="14.4" customHeight="1" x14ac:dyDescent="0.3">
      <c r="A4211" s="383"/>
      <c r="B4211" s="202"/>
      <c r="C4211" s="386"/>
      <c r="D4211" s="431"/>
      <c r="E4211" s="432"/>
      <c r="F4211" s="433"/>
    </row>
    <row r="4212" spans="1:6" s="182" customFormat="1" ht="14.4" customHeight="1" x14ac:dyDescent="0.3">
      <c r="A4212" s="383"/>
      <c r="B4212" s="202"/>
      <c r="C4212" s="386"/>
      <c r="D4212" s="431"/>
      <c r="E4212" s="432"/>
      <c r="F4212" s="433"/>
    </row>
    <row r="4213" spans="1:6" s="182" customFormat="1" ht="14.4" customHeight="1" x14ac:dyDescent="0.3">
      <c r="A4213" s="383"/>
      <c r="B4213" s="202"/>
      <c r="C4213" s="386"/>
      <c r="D4213" s="431"/>
      <c r="E4213" s="432"/>
      <c r="F4213" s="433"/>
    </row>
    <row r="4214" spans="1:6" s="182" customFormat="1" ht="14.4" customHeight="1" x14ac:dyDescent="0.3">
      <c r="A4214" s="383"/>
      <c r="B4214" s="202"/>
      <c r="C4214" s="386"/>
      <c r="D4214" s="431"/>
      <c r="E4214" s="432"/>
      <c r="F4214" s="433"/>
    </row>
    <row r="4215" spans="1:6" s="182" customFormat="1" ht="14.4" customHeight="1" x14ac:dyDescent="0.3">
      <c r="A4215" s="383"/>
      <c r="B4215" s="202"/>
      <c r="C4215" s="386"/>
      <c r="D4215" s="431"/>
      <c r="E4215" s="432"/>
      <c r="F4215" s="433"/>
    </row>
    <row r="4216" spans="1:6" s="182" customFormat="1" ht="14.4" customHeight="1" x14ac:dyDescent="0.3">
      <c r="A4216" s="383"/>
      <c r="B4216" s="202"/>
      <c r="C4216" s="386"/>
      <c r="D4216" s="431"/>
      <c r="E4216" s="432"/>
      <c r="F4216" s="433"/>
    </row>
    <row r="4217" spans="1:6" s="182" customFormat="1" ht="14.4" customHeight="1" x14ac:dyDescent="0.3">
      <c r="A4217" s="383"/>
      <c r="B4217" s="202"/>
      <c r="C4217" s="386"/>
      <c r="D4217" s="431"/>
      <c r="E4217" s="432"/>
      <c r="F4217" s="433"/>
    </row>
    <row r="4218" spans="1:6" s="182" customFormat="1" ht="14.4" customHeight="1" x14ac:dyDescent="0.3">
      <c r="A4218" s="383"/>
      <c r="B4218" s="202"/>
      <c r="C4218" s="386"/>
      <c r="D4218" s="431"/>
      <c r="E4218" s="432"/>
      <c r="F4218" s="433"/>
    </row>
    <row r="4219" spans="1:6" s="182" customFormat="1" ht="14.4" customHeight="1" x14ac:dyDescent="0.3">
      <c r="A4219" s="383"/>
      <c r="B4219" s="202"/>
      <c r="C4219" s="386"/>
      <c r="D4219" s="431"/>
      <c r="E4219" s="432"/>
      <c r="F4219" s="433"/>
    </row>
    <row r="4220" spans="1:6" s="182" customFormat="1" ht="14.4" customHeight="1" x14ac:dyDescent="0.3">
      <c r="A4220" s="383"/>
      <c r="B4220" s="202"/>
      <c r="C4220" s="386"/>
      <c r="D4220" s="431"/>
      <c r="E4220" s="432"/>
      <c r="F4220" s="433"/>
    </row>
    <row r="4221" spans="1:6" s="182" customFormat="1" ht="14.4" customHeight="1" x14ac:dyDescent="0.3">
      <c r="A4221" s="383"/>
      <c r="B4221" s="202"/>
      <c r="C4221" s="386"/>
      <c r="D4221" s="431"/>
      <c r="E4221" s="432"/>
      <c r="F4221" s="433"/>
    </row>
    <row r="4222" spans="1:6" s="182" customFormat="1" ht="14.4" customHeight="1" x14ac:dyDescent="0.3">
      <c r="A4222" s="383"/>
      <c r="B4222" s="202"/>
      <c r="C4222" s="386"/>
      <c r="D4222" s="431"/>
      <c r="E4222" s="432"/>
      <c r="F4222" s="433"/>
    </row>
    <row r="4223" spans="1:6" s="182" customFormat="1" ht="14.4" customHeight="1" x14ac:dyDescent="0.3">
      <c r="A4223" s="383"/>
      <c r="B4223" s="202"/>
      <c r="C4223" s="386"/>
      <c r="D4223" s="431"/>
      <c r="E4223" s="432"/>
      <c r="F4223" s="433"/>
    </row>
    <row r="4224" spans="1:6" s="182" customFormat="1" ht="14.4" customHeight="1" x14ac:dyDescent="0.3">
      <c r="A4224" s="383"/>
      <c r="B4224" s="202"/>
      <c r="C4224" s="386"/>
      <c r="D4224" s="431"/>
      <c r="E4224" s="432"/>
      <c r="F4224" s="433"/>
    </row>
    <row r="4225" spans="1:6" s="182" customFormat="1" ht="14.4" customHeight="1" x14ac:dyDescent="0.3">
      <c r="A4225" s="383"/>
      <c r="B4225" s="202"/>
      <c r="C4225" s="386"/>
      <c r="D4225" s="431"/>
      <c r="E4225" s="432"/>
      <c r="F4225" s="433"/>
    </row>
    <row r="4226" spans="1:6" s="182" customFormat="1" ht="14.4" customHeight="1" x14ac:dyDescent="0.3">
      <c r="A4226" s="383"/>
      <c r="B4226" s="202"/>
      <c r="C4226" s="386"/>
      <c r="D4226" s="431"/>
      <c r="E4226" s="432"/>
      <c r="F4226" s="433"/>
    </row>
    <row r="4227" spans="1:6" s="182" customFormat="1" ht="14.4" customHeight="1" x14ac:dyDescent="0.3">
      <c r="A4227" s="383"/>
      <c r="B4227" s="202"/>
      <c r="C4227" s="386"/>
      <c r="D4227" s="431"/>
      <c r="E4227" s="432"/>
      <c r="F4227" s="433"/>
    </row>
    <row r="4228" spans="1:6" s="182" customFormat="1" ht="14.4" customHeight="1" x14ac:dyDescent="0.3">
      <c r="A4228" s="383"/>
      <c r="B4228" s="202"/>
      <c r="C4228" s="386"/>
      <c r="D4228" s="431"/>
      <c r="E4228" s="432"/>
      <c r="F4228" s="433"/>
    </row>
    <row r="4229" spans="1:6" s="182" customFormat="1" ht="14.4" customHeight="1" x14ac:dyDescent="0.3">
      <c r="A4229" s="383"/>
      <c r="B4229" s="202"/>
      <c r="C4229" s="386"/>
      <c r="D4229" s="431"/>
      <c r="E4229" s="432"/>
      <c r="F4229" s="433"/>
    </row>
    <row r="4230" spans="1:6" s="182" customFormat="1" ht="14.4" customHeight="1" x14ac:dyDescent="0.3">
      <c r="A4230" s="383"/>
      <c r="B4230" s="202"/>
      <c r="C4230" s="386"/>
      <c r="D4230" s="431"/>
      <c r="E4230" s="432"/>
      <c r="F4230" s="433"/>
    </row>
    <row r="4231" spans="1:6" s="182" customFormat="1" ht="14.4" customHeight="1" x14ac:dyDescent="0.3">
      <c r="A4231" s="383"/>
      <c r="B4231" s="202"/>
      <c r="C4231" s="386"/>
      <c r="D4231" s="431"/>
      <c r="E4231" s="432"/>
      <c r="F4231" s="433"/>
    </row>
    <row r="4232" spans="1:6" s="182" customFormat="1" ht="14.4" customHeight="1" x14ac:dyDescent="0.3">
      <c r="A4232" s="383"/>
      <c r="B4232" s="202"/>
      <c r="C4232" s="386"/>
      <c r="D4232" s="431"/>
      <c r="E4232" s="432"/>
      <c r="F4232" s="433"/>
    </row>
    <row r="4233" spans="1:6" s="182" customFormat="1" ht="14.4" customHeight="1" x14ac:dyDescent="0.3">
      <c r="A4233" s="383"/>
      <c r="B4233" s="202"/>
      <c r="C4233" s="386"/>
      <c r="D4233" s="431"/>
      <c r="E4233" s="432"/>
      <c r="F4233" s="433"/>
    </row>
    <row r="4234" spans="1:6" s="182" customFormat="1" ht="14.4" customHeight="1" x14ac:dyDescent="0.3">
      <c r="A4234" s="383"/>
      <c r="B4234" s="202"/>
      <c r="C4234" s="386"/>
      <c r="D4234" s="431"/>
      <c r="E4234" s="432"/>
      <c r="F4234" s="433"/>
    </row>
    <row r="4235" spans="1:6" s="182" customFormat="1" ht="14.4" customHeight="1" x14ac:dyDescent="0.3">
      <c r="A4235" s="383"/>
      <c r="B4235" s="202"/>
      <c r="C4235" s="386"/>
      <c r="D4235" s="431"/>
      <c r="E4235" s="432"/>
      <c r="F4235" s="433"/>
    </row>
    <row r="4236" spans="1:6" s="182" customFormat="1" ht="14.4" customHeight="1" x14ac:dyDescent="0.3">
      <c r="A4236" s="383"/>
      <c r="B4236" s="202"/>
      <c r="C4236" s="386"/>
      <c r="D4236" s="431"/>
      <c r="E4236" s="432"/>
      <c r="F4236" s="433"/>
    </row>
    <row r="4237" spans="1:6" s="182" customFormat="1" ht="14.4" customHeight="1" x14ac:dyDescent="0.3">
      <c r="A4237" s="383"/>
      <c r="B4237" s="202"/>
      <c r="C4237" s="386"/>
      <c r="D4237" s="431"/>
      <c r="E4237" s="432"/>
      <c r="F4237" s="433"/>
    </row>
    <row r="4238" spans="1:6" s="182" customFormat="1" ht="14.4" customHeight="1" x14ac:dyDescent="0.3">
      <c r="A4238" s="383"/>
      <c r="B4238" s="202"/>
      <c r="C4238" s="386"/>
      <c r="D4238" s="431"/>
      <c r="E4238" s="432"/>
      <c r="F4238" s="433"/>
    </row>
    <row r="4239" spans="1:6" s="182" customFormat="1" ht="14.4" customHeight="1" x14ac:dyDescent="0.3">
      <c r="A4239" s="383"/>
      <c r="B4239" s="202"/>
      <c r="C4239" s="386"/>
      <c r="D4239" s="431"/>
      <c r="E4239" s="432"/>
      <c r="F4239" s="433"/>
    </row>
    <row r="4240" spans="1:6" s="182" customFormat="1" ht="14.4" customHeight="1" x14ac:dyDescent="0.3">
      <c r="A4240" s="383"/>
      <c r="B4240" s="202"/>
      <c r="C4240" s="386"/>
      <c r="D4240" s="431"/>
      <c r="E4240" s="432"/>
      <c r="F4240" s="433"/>
    </row>
    <row r="4241" spans="1:6" s="182" customFormat="1" ht="14.4" customHeight="1" x14ac:dyDescent="0.3">
      <c r="A4241" s="383"/>
      <c r="B4241" s="202"/>
      <c r="C4241" s="386"/>
      <c r="D4241" s="431"/>
      <c r="E4241" s="432"/>
      <c r="F4241" s="433"/>
    </row>
    <row r="4242" spans="1:6" s="182" customFormat="1" ht="14.4" customHeight="1" x14ac:dyDescent="0.3">
      <c r="A4242" s="383"/>
      <c r="B4242" s="202"/>
      <c r="C4242" s="386"/>
      <c r="D4242" s="431"/>
      <c r="E4242" s="432"/>
      <c r="F4242" s="433"/>
    </row>
    <row r="4243" spans="1:6" s="182" customFormat="1" ht="14.4" customHeight="1" x14ac:dyDescent="0.3">
      <c r="A4243" s="383"/>
      <c r="B4243" s="202"/>
      <c r="C4243" s="386"/>
      <c r="D4243" s="431"/>
      <c r="E4243" s="432"/>
      <c r="F4243" s="433"/>
    </row>
    <row r="4244" spans="1:6" s="182" customFormat="1" ht="14.4" customHeight="1" x14ac:dyDescent="0.3">
      <c r="A4244" s="383"/>
      <c r="B4244" s="202"/>
      <c r="C4244" s="386"/>
      <c r="D4244" s="431"/>
      <c r="E4244" s="432"/>
      <c r="F4244" s="433"/>
    </row>
    <row r="4245" spans="1:6" s="182" customFormat="1" ht="14.4" customHeight="1" x14ac:dyDescent="0.3">
      <c r="A4245" s="383"/>
      <c r="B4245" s="202"/>
      <c r="C4245" s="386"/>
      <c r="D4245" s="431"/>
      <c r="E4245" s="432"/>
      <c r="F4245" s="433"/>
    </row>
    <row r="4246" spans="1:6" s="182" customFormat="1" ht="14.4" customHeight="1" x14ac:dyDescent="0.3">
      <c r="A4246" s="383"/>
      <c r="B4246" s="202"/>
      <c r="C4246" s="386"/>
      <c r="D4246" s="431"/>
      <c r="E4246" s="432"/>
      <c r="F4246" s="433"/>
    </row>
    <row r="4247" spans="1:6" s="182" customFormat="1" ht="14.4" customHeight="1" x14ac:dyDescent="0.3">
      <c r="A4247" s="383"/>
      <c r="B4247" s="202"/>
      <c r="C4247" s="386"/>
      <c r="D4247" s="431"/>
      <c r="E4247" s="432"/>
      <c r="F4247" s="433"/>
    </row>
    <row r="4248" spans="1:6" s="182" customFormat="1" ht="14.4" customHeight="1" x14ac:dyDescent="0.3">
      <c r="A4248" s="383"/>
      <c r="B4248" s="202"/>
      <c r="C4248" s="386"/>
      <c r="D4248" s="431"/>
      <c r="E4248" s="432"/>
      <c r="F4248" s="433"/>
    </row>
    <row r="4249" spans="1:6" s="182" customFormat="1" ht="14.4" customHeight="1" x14ac:dyDescent="0.3">
      <c r="A4249" s="383"/>
      <c r="B4249" s="202"/>
      <c r="C4249" s="386"/>
      <c r="D4249" s="431"/>
      <c r="E4249" s="432"/>
      <c r="F4249" s="433"/>
    </row>
    <row r="4250" spans="1:6" s="182" customFormat="1" ht="14.4" customHeight="1" x14ac:dyDescent="0.3">
      <c r="A4250" s="383"/>
      <c r="B4250" s="202"/>
      <c r="C4250" s="386"/>
      <c r="D4250" s="431"/>
      <c r="E4250" s="432"/>
      <c r="F4250" s="433"/>
    </row>
    <row r="4251" spans="1:6" s="182" customFormat="1" ht="14.4" customHeight="1" x14ac:dyDescent="0.3">
      <c r="A4251" s="383"/>
      <c r="B4251" s="202"/>
      <c r="C4251" s="386"/>
      <c r="D4251" s="431"/>
      <c r="E4251" s="432"/>
      <c r="F4251" s="433"/>
    </row>
    <row r="4252" spans="1:6" s="182" customFormat="1" ht="14.4" customHeight="1" x14ac:dyDescent="0.3">
      <c r="A4252" s="383"/>
      <c r="B4252" s="202"/>
      <c r="C4252" s="386"/>
      <c r="D4252" s="431"/>
      <c r="E4252" s="432"/>
      <c r="F4252" s="433"/>
    </row>
    <row r="4253" spans="1:6" s="182" customFormat="1" ht="14.4" customHeight="1" x14ac:dyDescent="0.3">
      <c r="A4253" s="383"/>
      <c r="B4253" s="202"/>
      <c r="C4253" s="386"/>
      <c r="D4253" s="431"/>
      <c r="E4253" s="432"/>
      <c r="F4253" s="433"/>
    </row>
    <row r="4254" spans="1:6" s="182" customFormat="1" ht="14.4" customHeight="1" x14ac:dyDescent="0.3">
      <c r="A4254" s="383"/>
      <c r="B4254" s="202"/>
      <c r="C4254" s="386"/>
      <c r="D4254" s="431"/>
      <c r="E4254" s="432"/>
      <c r="F4254" s="433"/>
    </row>
    <row r="4255" spans="1:6" s="182" customFormat="1" ht="14.4" customHeight="1" x14ac:dyDescent="0.3">
      <c r="A4255" s="383"/>
      <c r="B4255" s="202"/>
      <c r="C4255" s="386"/>
      <c r="D4255" s="431"/>
      <c r="E4255" s="432"/>
      <c r="F4255" s="433"/>
    </row>
    <row r="4256" spans="1:6" s="182" customFormat="1" ht="14.4" customHeight="1" x14ac:dyDescent="0.3">
      <c r="A4256" s="383"/>
      <c r="B4256" s="202"/>
      <c r="C4256" s="386"/>
      <c r="D4256" s="431"/>
      <c r="E4256" s="432"/>
      <c r="F4256" s="433"/>
    </row>
    <row r="4257" spans="1:6" s="182" customFormat="1" ht="14.4" customHeight="1" x14ac:dyDescent="0.3">
      <c r="A4257" s="383"/>
      <c r="B4257" s="202"/>
      <c r="C4257" s="386"/>
      <c r="D4257" s="431"/>
      <c r="E4257" s="432"/>
      <c r="F4257" s="433"/>
    </row>
    <row r="4258" spans="1:6" s="182" customFormat="1" ht="14.4" customHeight="1" x14ac:dyDescent="0.3">
      <c r="A4258" s="383"/>
      <c r="B4258" s="202"/>
      <c r="C4258" s="386"/>
      <c r="D4258" s="431"/>
      <c r="E4258" s="432"/>
      <c r="F4258" s="433"/>
    </row>
    <row r="4259" spans="1:6" s="182" customFormat="1" ht="14.4" customHeight="1" x14ac:dyDescent="0.3">
      <c r="A4259" s="383"/>
      <c r="B4259" s="202"/>
      <c r="C4259" s="386"/>
      <c r="D4259" s="431"/>
      <c r="E4259" s="432"/>
      <c r="F4259" s="433"/>
    </row>
    <row r="4260" spans="1:6" s="182" customFormat="1" ht="14.4" customHeight="1" x14ac:dyDescent="0.3">
      <c r="A4260" s="383"/>
      <c r="B4260" s="202"/>
      <c r="C4260" s="386"/>
      <c r="D4260" s="431"/>
      <c r="E4260" s="432"/>
      <c r="F4260" s="433"/>
    </row>
    <row r="4261" spans="1:6" s="182" customFormat="1" ht="14.4" customHeight="1" x14ac:dyDescent="0.3">
      <c r="A4261" s="383"/>
      <c r="B4261" s="202"/>
      <c r="C4261" s="386"/>
      <c r="D4261" s="431"/>
      <c r="E4261" s="432"/>
      <c r="F4261" s="433"/>
    </row>
    <row r="4262" spans="1:6" s="182" customFormat="1" ht="14.4" customHeight="1" x14ac:dyDescent="0.3">
      <c r="A4262" s="383"/>
      <c r="B4262" s="202"/>
      <c r="C4262" s="386"/>
      <c r="D4262" s="431"/>
      <c r="E4262" s="432"/>
      <c r="F4262" s="433"/>
    </row>
    <row r="4263" spans="1:6" s="182" customFormat="1" ht="14.4" customHeight="1" x14ac:dyDescent="0.3">
      <c r="A4263" s="383"/>
      <c r="B4263" s="202"/>
      <c r="C4263" s="386"/>
      <c r="D4263" s="431"/>
      <c r="E4263" s="432"/>
      <c r="F4263" s="433"/>
    </row>
    <row r="4264" spans="1:6" s="182" customFormat="1" ht="14.4" customHeight="1" x14ac:dyDescent="0.3">
      <c r="A4264" s="383"/>
      <c r="B4264" s="202"/>
      <c r="C4264" s="386"/>
      <c r="D4264" s="431"/>
      <c r="E4264" s="432"/>
      <c r="F4264" s="433"/>
    </row>
    <row r="4265" spans="1:6" s="182" customFormat="1" ht="14.4" customHeight="1" x14ac:dyDescent="0.3">
      <c r="A4265" s="383"/>
      <c r="B4265" s="202"/>
      <c r="C4265" s="386"/>
      <c r="D4265" s="431"/>
      <c r="E4265" s="432"/>
      <c r="F4265" s="433"/>
    </row>
    <row r="4266" spans="1:6" s="182" customFormat="1" ht="14.4" customHeight="1" x14ac:dyDescent="0.3">
      <c r="A4266" s="383"/>
      <c r="B4266" s="202"/>
      <c r="C4266" s="386"/>
      <c r="D4266" s="431"/>
      <c r="E4266" s="432"/>
      <c r="F4266" s="433"/>
    </row>
    <row r="4267" spans="1:6" s="182" customFormat="1" ht="14.4" customHeight="1" x14ac:dyDescent="0.3">
      <c r="A4267" s="383"/>
      <c r="B4267" s="202"/>
      <c r="C4267" s="386"/>
      <c r="D4267" s="431"/>
      <c r="E4267" s="432"/>
      <c r="F4267" s="433"/>
    </row>
    <row r="4268" spans="1:6" s="182" customFormat="1" ht="14.4" customHeight="1" x14ac:dyDescent="0.3">
      <c r="A4268" s="383"/>
      <c r="B4268" s="202"/>
      <c r="C4268" s="386"/>
      <c r="D4268" s="431"/>
      <c r="E4268" s="432"/>
      <c r="F4268" s="433"/>
    </row>
    <row r="4269" spans="1:6" s="182" customFormat="1" ht="14.4" customHeight="1" x14ac:dyDescent="0.3">
      <c r="A4269" s="383"/>
      <c r="B4269" s="202"/>
      <c r="C4269" s="386"/>
      <c r="D4269" s="431"/>
      <c r="E4269" s="432"/>
      <c r="F4269" s="433"/>
    </row>
    <row r="4270" spans="1:6" s="182" customFormat="1" ht="14.4" customHeight="1" x14ac:dyDescent="0.3">
      <c r="A4270" s="383"/>
      <c r="B4270" s="202"/>
      <c r="C4270" s="386"/>
      <c r="D4270" s="431"/>
      <c r="E4270" s="432"/>
      <c r="F4270" s="433"/>
    </row>
    <row r="4271" spans="1:6" s="182" customFormat="1" ht="14.4" customHeight="1" x14ac:dyDescent="0.3">
      <c r="A4271" s="383"/>
      <c r="B4271" s="202"/>
      <c r="C4271" s="386"/>
      <c r="D4271" s="431"/>
      <c r="E4271" s="432"/>
      <c r="F4271" s="433"/>
    </row>
    <row r="4272" spans="1:6" s="182" customFormat="1" ht="14.4" customHeight="1" x14ac:dyDescent="0.3">
      <c r="A4272" s="383"/>
      <c r="B4272" s="202"/>
      <c r="C4272" s="386"/>
      <c r="D4272" s="431"/>
      <c r="E4272" s="432"/>
      <c r="F4272" s="433"/>
    </row>
    <row r="4273" spans="1:6" s="182" customFormat="1" ht="14.4" customHeight="1" x14ac:dyDescent="0.3">
      <c r="A4273" s="383"/>
      <c r="B4273" s="202"/>
      <c r="C4273" s="386"/>
      <c r="D4273" s="431"/>
      <c r="E4273" s="432"/>
      <c r="F4273" s="433"/>
    </row>
    <row r="4274" spans="1:6" s="182" customFormat="1" ht="14.4" customHeight="1" x14ac:dyDescent="0.3">
      <c r="A4274" s="383"/>
      <c r="B4274" s="202"/>
      <c r="C4274" s="386"/>
      <c r="D4274" s="431"/>
      <c r="E4274" s="432"/>
      <c r="F4274" s="433"/>
    </row>
    <row r="4275" spans="1:6" s="182" customFormat="1" ht="14.4" customHeight="1" x14ac:dyDescent="0.3">
      <c r="A4275" s="383"/>
      <c r="B4275" s="202"/>
      <c r="C4275" s="386"/>
      <c r="D4275" s="431"/>
      <c r="E4275" s="432"/>
      <c r="F4275" s="433"/>
    </row>
    <row r="4276" spans="1:6" s="182" customFormat="1" ht="14.4" customHeight="1" x14ac:dyDescent="0.3">
      <c r="A4276" s="383"/>
      <c r="B4276" s="202"/>
      <c r="C4276" s="386"/>
      <c r="D4276" s="431"/>
      <c r="E4276" s="432"/>
      <c r="F4276" s="433"/>
    </row>
    <row r="4277" spans="1:6" s="182" customFormat="1" ht="14.4" customHeight="1" x14ac:dyDescent="0.3">
      <c r="A4277" s="383"/>
      <c r="B4277" s="202"/>
      <c r="C4277" s="386"/>
      <c r="D4277" s="431"/>
      <c r="E4277" s="432"/>
      <c r="F4277" s="433"/>
    </row>
    <row r="4278" spans="1:6" s="182" customFormat="1" ht="14.4" customHeight="1" x14ac:dyDescent="0.3">
      <c r="A4278" s="383"/>
      <c r="B4278" s="202"/>
      <c r="C4278" s="386"/>
      <c r="D4278" s="431"/>
      <c r="E4278" s="432"/>
      <c r="F4278" s="433"/>
    </row>
    <row r="4279" spans="1:6" s="182" customFormat="1" ht="14.4" customHeight="1" x14ac:dyDescent="0.3">
      <c r="A4279" s="383"/>
      <c r="B4279" s="202"/>
      <c r="C4279" s="386"/>
      <c r="D4279" s="431"/>
      <c r="E4279" s="432"/>
      <c r="F4279" s="433"/>
    </row>
    <row r="4280" spans="1:6" s="182" customFormat="1" ht="14.4" customHeight="1" thickBot="1" x14ac:dyDescent="0.35">
      <c r="A4280" s="383"/>
      <c r="B4280" s="202"/>
      <c r="C4280" s="386"/>
      <c r="D4280" s="431"/>
      <c r="E4280" s="432"/>
      <c r="F4280" s="433"/>
    </row>
    <row r="4281" spans="1:6" s="182" customFormat="1" ht="25.05" customHeight="1" thickBot="1" x14ac:dyDescent="0.35">
      <c r="A4281" s="448" t="s">
        <v>4105</v>
      </c>
      <c r="B4281" s="511" t="s">
        <v>4116</v>
      </c>
      <c r="C4281" s="489"/>
      <c r="D4281" s="489"/>
      <c r="E4281" s="494"/>
      <c r="F4281" s="495">
        <f>SUM(F4177:F4190)</f>
        <v>250000</v>
      </c>
    </row>
    <row r="4282" spans="1:6" s="182" customFormat="1" ht="15" customHeight="1" x14ac:dyDescent="0.3">
      <c r="A4282" s="756" t="str">
        <f>A768</f>
        <v>CONTRACT SANRAL: NRA 2024/1323</v>
      </c>
      <c r="B4282" s="757"/>
      <c r="C4282" s="462"/>
      <c r="D4282" s="462"/>
      <c r="E4282" s="467"/>
      <c r="F4282" s="473"/>
    </row>
    <row r="4283" spans="1:6" s="182" customFormat="1" ht="15" customHeight="1" thickBot="1" x14ac:dyDescent="0.35">
      <c r="A4283" s="754" t="str">
        <f>A769</f>
        <v>PANEL FOR ROUTINE ROAD MAINTENANCE WORKS ACROSS SOUTH AFRICA (WESTERN CAPE PROVINCE)</v>
      </c>
      <c r="B4283" s="755"/>
      <c r="C4283" s="463"/>
      <c r="D4283" s="463"/>
      <c r="E4283" s="468"/>
      <c r="F4283" s="474"/>
    </row>
    <row r="4284" spans="1:6" s="182" customFormat="1" ht="25.05" customHeight="1" thickBot="1" x14ac:dyDescent="0.35">
      <c r="A4284" s="565" t="s">
        <v>4111</v>
      </c>
      <c r="B4284" s="451" t="s">
        <v>4035</v>
      </c>
      <c r="C4284" s="451" t="s">
        <v>4112</v>
      </c>
      <c r="D4284" s="451" t="s">
        <v>4113</v>
      </c>
      <c r="E4284" s="451" t="s">
        <v>4114</v>
      </c>
      <c r="F4284" s="487" t="s">
        <v>4036</v>
      </c>
    </row>
    <row r="4285" spans="1:6" s="182" customFormat="1" ht="25.05" customHeight="1" x14ac:dyDescent="0.3">
      <c r="A4285" s="758" t="s">
        <v>2709</v>
      </c>
      <c r="B4285" s="759"/>
      <c r="C4285" s="759"/>
      <c r="D4285" s="759"/>
      <c r="E4285" s="759"/>
      <c r="F4285" s="760"/>
    </row>
    <row r="4286" spans="1:6" s="182" customFormat="1" ht="14.4" customHeight="1" x14ac:dyDescent="0.3">
      <c r="A4286" s="374" t="s">
        <v>2710</v>
      </c>
      <c r="B4286" s="345" t="s">
        <v>2711</v>
      </c>
      <c r="C4286" s="375"/>
      <c r="D4286" s="376"/>
      <c r="E4286" s="377"/>
      <c r="F4286" s="378"/>
    </row>
    <row r="4287" spans="1:6" s="182" customFormat="1" ht="14.4" customHeight="1" x14ac:dyDescent="0.3">
      <c r="A4287" s="372" t="s">
        <v>2712</v>
      </c>
      <c r="B4287" s="201" t="s">
        <v>2713</v>
      </c>
      <c r="C4287" s="379" t="s">
        <v>88</v>
      </c>
      <c r="D4287" s="420">
        <v>400</v>
      </c>
      <c r="E4287" s="856"/>
      <c r="F4287" s="419" t="str">
        <f>IF((D4287*E4287)&gt;0,(D4287*E4287),"")</f>
        <v/>
      </c>
    </row>
    <row r="4288" spans="1:6" s="182" customFormat="1" ht="14.4" customHeight="1" x14ac:dyDescent="0.3">
      <c r="A4288" s="372" t="s">
        <v>2714</v>
      </c>
      <c r="B4288" s="201" t="s">
        <v>2715</v>
      </c>
      <c r="C4288" s="379" t="s">
        <v>88</v>
      </c>
      <c r="D4288" s="420">
        <v>200</v>
      </c>
      <c r="E4288" s="856"/>
      <c r="F4288" s="419" t="str">
        <f t="shared" ref="F4288:F4348" si="42">IF((D4288*E4288)&gt;0,(D4288*E4288),"")</f>
        <v/>
      </c>
    </row>
    <row r="4289" spans="1:6" s="182" customFormat="1" ht="14.4" customHeight="1" x14ac:dyDescent="0.3">
      <c r="A4289" s="372" t="s">
        <v>2716</v>
      </c>
      <c r="B4289" s="201" t="s">
        <v>2717</v>
      </c>
      <c r="C4289" s="379" t="s">
        <v>88</v>
      </c>
      <c r="D4289" s="420">
        <v>100</v>
      </c>
      <c r="E4289" s="856"/>
      <c r="F4289" s="419" t="str">
        <f t="shared" si="42"/>
        <v/>
      </c>
    </row>
    <row r="4290" spans="1:6" s="182" customFormat="1" ht="14.4" customHeight="1" x14ac:dyDescent="0.3">
      <c r="A4290" s="372" t="s">
        <v>2718</v>
      </c>
      <c r="B4290" s="201" t="s">
        <v>3694</v>
      </c>
      <c r="C4290" s="379" t="s">
        <v>88</v>
      </c>
      <c r="D4290" s="420">
        <v>50</v>
      </c>
      <c r="E4290" s="856"/>
      <c r="F4290" s="419" t="str">
        <f t="shared" si="42"/>
        <v/>
      </c>
    </row>
    <row r="4291" spans="1:6" s="182" customFormat="1" ht="14.4" customHeight="1" x14ac:dyDescent="0.3">
      <c r="A4291" s="372" t="s">
        <v>2720</v>
      </c>
      <c r="B4291" s="201" t="s">
        <v>2721</v>
      </c>
      <c r="C4291" s="379" t="s">
        <v>88</v>
      </c>
      <c r="D4291" s="420">
        <v>160</v>
      </c>
      <c r="E4291" s="856"/>
      <c r="F4291" s="419" t="str">
        <f t="shared" si="42"/>
        <v/>
      </c>
    </row>
    <row r="4292" spans="1:6" s="182" customFormat="1" ht="14.4" customHeight="1" x14ac:dyDescent="0.3">
      <c r="A4292" s="372" t="s">
        <v>2728</v>
      </c>
      <c r="B4292" s="235" t="s">
        <v>2729</v>
      </c>
      <c r="C4292" s="379"/>
      <c r="D4292" s="420"/>
      <c r="E4292" s="418"/>
      <c r="F4292" s="419" t="str">
        <f t="shared" si="42"/>
        <v/>
      </c>
    </row>
    <row r="4293" spans="1:6" s="182" customFormat="1" ht="14.4" customHeight="1" x14ac:dyDescent="0.3">
      <c r="A4293" s="372" t="s">
        <v>2730</v>
      </c>
      <c r="B4293" s="201" t="s">
        <v>2731</v>
      </c>
      <c r="C4293" s="379"/>
      <c r="D4293" s="420"/>
      <c r="E4293" s="418"/>
      <c r="F4293" s="419" t="str">
        <f t="shared" si="42"/>
        <v/>
      </c>
    </row>
    <row r="4294" spans="1:6" s="182" customFormat="1" ht="14.4" customHeight="1" x14ac:dyDescent="0.3">
      <c r="A4294" s="372" t="s">
        <v>2732</v>
      </c>
      <c r="B4294" s="201" t="s">
        <v>2713</v>
      </c>
      <c r="C4294" s="379" t="s">
        <v>88</v>
      </c>
      <c r="D4294" s="420">
        <v>200</v>
      </c>
      <c r="E4294" s="856"/>
      <c r="F4294" s="419" t="str">
        <f t="shared" si="42"/>
        <v/>
      </c>
    </row>
    <row r="4295" spans="1:6" s="182" customFormat="1" ht="14.4" customHeight="1" x14ac:dyDescent="0.3">
      <c r="A4295" s="372" t="s">
        <v>2733</v>
      </c>
      <c r="B4295" s="201" t="s">
        <v>2715</v>
      </c>
      <c r="C4295" s="379" t="s">
        <v>88</v>
      </c>
      <c r="D4295" s="420">
        <v>100</v>
      </c>
      <c r="E4295" s="856"/>
      <c r="F4295" s="419" t="str">
        <f t="shared" si="42"/>
        <v/>
      </c>
    </row>
    <row r="4296" spans="1:6" s="182" customFormat="1" ht="14.4" customHeight="1" x14ac:dyDescent="0.3">
      <c r="A4296" s="372" t="s">
        <v>2734</v>
      </c>
      <c r="B4296" s="201" t="s">
        <v>2717</v>
      </c>
      <c r="C4296" s="379" t="s">
        <v>88</v>
      </c>
      <c r="D4296" s="420">
        <v>50</v>
      </c>
      <c r="E4296" s="856"/>
      <c r="F4296" s="419" t="str">
        <f t="shared" si="42"/>
        <v/>
      </c>
    </row>
    <row r="4297" spans="1:6" s="182" customFormat="1" ht="14.4" customHeight="1" x14ac:dyDescent="0.3">
      <c r="A4297" s="372" t="s">
        <v>2735</v>
      </c>
      <c r="B4297" s="201" t="s">
        <v>3694</v>
      </c>
      <c r="C4297" s="379" t="s">
        <v>88</v>
      </c>
      <c r="D4297" s="420">
        <v>25</v>
      </c>
      <c r="E4297" s="856"/>
      <c r="F4297" s="419" t="str">
        <f t="shared" si="42"/>
        <v/>
      </c>
    </row>
    <row r="4298" spans="1:6" s="182" customFormat="1" ht="14.4" customHeight="1" x14ac:dyDescent="0.3">
      <c r="A4298" s="372" t="s">
        <v>2736</v>
      </c>
      <c r="B4298" s="201" t="s">
        <v>2721</v>
      </c>
      <c r="C4298" s="379" t="s">
        <v>88</v>
      </c>
      <c r="D4298" s="420">
        <v>80</v>
      </c>
      <c r="E4298" s="856"/>
      <c r="F4298" s="419" t="str">
        <f t="shared" si="42"/>
        <v/>
      </c>
    </row>
    <row r="4299" spans="1:6" s="182" customFormat="1" ht="14.4" customHeight="1" x14ac:dyDescent="0.3">
      <c r="A4299" s="402" t="s">
        <v>2737</v>
      </c>
      <c r="B4299" s="235" t="s">
        <v>2738</v>
      </c>
      <c r="C4299" s="396"/>
      <c r="D4299" s="420"/>
      <c r="E4299" s="418"/>
      <c r="F4299" s="419" t="str">
        <f t="shared" si="42"/>
        <v/>
      </c>
    </row>
    <row r="4300" spans="1:6" s="182" customFormat="1" ht="14.4" customHeight="1" x14ac:dyDescent="0.3">
      <c r="A4300" s="372" t="s">
        <v>2739</v>
      </c>
      <c r="B4300" s="201" t="s">
        <v>2713</v>
      </c>
      <c r="C4300" s="379" t="s">
        <v>88</v>
      </c>
      <c r="D4300" s="420">
        <v>200</v>
      </c>
      <c r="E4300" s="856"/>
      <c r="F4300" s="419" t="str">
        <f t="shared" si="42"/>
        <v/>
      </c>
    </row>
    <row r="4301" spans="1:6" s="182" customFormat="1" ht="14.4" customHeight="1" x14ac:dyDescent="0.3">
      <c r="A4301" s="372" t="s">
        <v>2740</v>
      </c>
      <c r="B4301" s="201" t="s">
        <v>2715</v>
      </c>
      <c r="C4301" s="379" t="s">
        <v>88</v>
      </c>
      <c r="D4301" s="420">
        <v>100</v>
      </c>
      <c r="E4301" s="856"/>
      <c r="F4301" s="419" t="str">
        <f t="shared" si="42"/>
        <v/>
      </c>
    </row>
    <row r="4302" spans="1:6" s="182" customFormat="1" ht="14.4" customHeight="1" x14ac:dyDescent="0.3">
      <c r="A4302" s="372" t="s">
        <v>2741</v>
      </c>
      <c r="B4302" s="201" t="s">
        <v>2717</v>
      </c>
      <c r="C4302" s="379" t="s">
        <v>88</v>
      </c>
      <c r="D4302" s="420">
        <v>50</v>
      </c>
      <c r="E4302" s="856"/>
      <c r="F4302" s="419" t="str">
        <f t="shared" si="42"/>
        <v/>
      </c>
    </row>
    <row r="4303" spans="1:6" s="182" customFormat="1" ht="14.4" customHeight="1" x14ac:dyDescent="0.3">
      <c r="A4303" s="372" t="s">
        <v>2742</v>
      </c>
      <c r="B4303" s="201" t="s">
        <v>3694</v>
      </c>
      <c r="C4303" s="379" t="s">
        <v>88</v>
      </c>
      <c r="D4303" s="420">
        <v>25</v>
      </c>
      <c r="E4303" s="856"/>
      <c r="F4303" s="419" t="str">
        <f t="shared" si="42"/>
        <v/>
      </c>
    </row>
    <row r="4304" spans="1:6" s="182" customFormat="1" ht="14.4" customHeight="1" x14ac:dyDescent="0.3">
      <c r="A4304" s="372" t="s">
        <v>2743</v>
      </c>
      <c r="B4304" s="201" t="s">
        <v>2721</v>
      </c>
      <c r="C4304" s="379" t="s">
        <v>88</v>
      </c>
      <c r="D4304" s="420">
        <v>80</v>
      </c>
      <c r="E4304" s="856"/>
      <c r="F4304" s="419" t="str">
        <f t="shared" si="42"/>
        <v/>
      </c>
    </row>
    <row r="4305" spans="1:6" s="182" customFormat="1" ht="14.4" customHeight="1" x14ac:dyDescent="0.3">
      <c r="A4305" s="372" t="s">
        <v>2745</v>
      </c>
      <c r="B4305" s="235" t="s">
        <v>3821</v>
      </c>
      <c r="C4305" s="379"/>
      <c r="D4305" s="420"/>
      <c r="E4305" s="418"/>
      <c r="F4305" s="419" t="str">
        <f t="shared" si="42"/>
        <v/>
      </c>
    </row>
    <row r="4306" spans="1:6" s="182" customFormat="1" ht="14.4" customHeight="1" x14ac:dyDescent="0.3">
      <c r="A4306" s="372" t="s">
        <v>2747</v>
      </c>
      <c r="B4306" s="201" t="s">
        <v>2748</v>
      </c>
      <c r="C4306" s="379"/>
      <c r="D4306" s="420"/>
      <c r="E4306" s="418"/>
      <c r="F4306" s="419" t="str">
        <f t="shared" si="42"/>
        <v/>
      </c>
    </row>
    <row r="4307" spans="1:6" s="182" customFormat="1" ht="14.4" customHeight="1" x14ac:dyDescent="0.3">
      <c r="A4307" s="372" t="s">
        <v>2749</v>
      </c>
      <c r="B4307" s="201" t="s">
        <v>2750</v>
      </c>
      <c r="C4307" s="379" t="s">
        <v>88</v>
      </c>
      <c r="D4307" s="420">
        <v>100</v>
      </c>
      <c r="E4307" s="856"/>
      <c r="F4307" s="419" t="str">
        <f t="shared" si="42"/>
        <v/>
      </c>
    </row>
    <row r="4308" spans="1:6" s="182" customFormat="1" ht="14.4" customHeight="1" x14ac:dyDescent="0.3">
      <c r="A4308" s="372" t="s">
        <v>2751</v>
      </c>
      <c r="B4308" s="201" t="s">
        <v>2752</v>
      </c>
      <c r="C4308" s="379" t="s">
        <v>88</v>
      </c>
      <c r="D4308" s="420">
        <v>100</v>
      </c>
      <c r="E4308" s="856"/>
      <c r="F4308" s="419" t="str">
        <f t="shared" si="42"/>
        <v/>
      </c>
    </row>
    <row r="4309" spans="1:6" s="182" customFormat="1" ht="14.4" customHeight="1" x14ac:dyDescent="0.3">
      <c r="A4309" s="372" t="s">
        <v>2753</v>
      </c>
      <c r="B4309" s="201" t="s">
        <v>2754</v>
      </c>
      <c r="C4309" s="379" t="s">
        <v>88</v>
      </c>
      <c r="D4309" s="420">
        <v>100</v>
      </c>
      <c r="E4309" s="856"/>
      <c r="F4309" s="419" t="str">
        <f t="shared" si="42"/>
        <v/>
      </c>
    </row>
    <row r="4310" spans="1:6" s="182" customFormat="1" ht="14.4" customHeight="1" x14ac:dyDescent="0.3">
      <c r="A4310" s="372" t="s">
        <v>2755</v>
      </c>
      <c r="B4310" s="201" t="s">
        <v>2756</v>
      </c>
      <c r="C4310" s="379" t="s">
        <v>88</v>
      </c>
      <c r="D4310" s="420">
        <v>100</v>
      </c>
      <c r="E4310" s="856"/>
      <c r="F4310" s="419" t="str">
        <f t="shared" si="42"/>
        <v/>
      </c>
    </row>
    <row r="4311" spans="1:6" s="182" customFormat="1" ht="14.4" customHeight="1" x14ac:dyDescent="0.3">
      <c r="A4311" s="372" t="s">
        <v>2757</v>
      </c>
      <c r="B4311" s="201" t="s">
        <v>3695</v>
      </c>
      <c r="C4311" s="379" t="s">
        <v>88</v>
      </c>
      <c r="D4311" s="420">
        <v>100</v>
      </c>
      <c r="E4311" s="856"/>
      <c r="F4311" s="419" t="str">
        <f t="shared" si="42"/>
        <v/>
      </c>
    </row>
    <row r="4312" spans="1:6" s="182" customFormat="1" ht="14.4" customHeight="1" x14ac:dyDescent="0.3">
      <c r="A4312" s="372" t="s">
        <v>2759</v>
      </c>
      <c r="B4312" s="201" t="s">
        <v>2760</v>
      </c>
      <c r="C4312" s="379" t="s">
        <v>88</v>
      </c>
      <c r="D4312" s="420">
        <v>100</v>
      </c>
      <c r="E4312" s="856"/>
      <c r="F4312" s="419" t="str">
        <f t="shared" si="42"/>
        <v/>
      </c>
    </row>
    <row r="4313" spans="1:6" s="182" customFormat="1" ht="14.4" customHeight="1" x14ac:dyDescent="0.3">
      <c r="A4313" s="372" t="s">
        <v>2761</v>
      </c>
      <c r="B4313" s="201" t="s">
        <v>2762</v>
      </c>
      <c r="C4313" s="379" t="s">
        <v>88</v>
      </c>
      <c r="D4313" s="420">
        <v>100</v>
      </c>
      <c r="E4313" s="856"/>
      <c r="F4313" s="419" t="str">
        <f t="shared" si="42"/>
        <v/>
      </c>
    </row>
    <row r="4314" spans="1:6" s="369" customFormat="1" ht="14.4" customHeight="1" x14ac:dyDescent="0.3">
      <c r="A4314" s="372" t="s">
        <v>2765</v>
      </c>
      <c r="B4314" s="201" t="s">
        <v>2766</v>
      </c>
      <c r="C4314" s="379" t="s">
        <v>88</v>
      </c>
      <c r="D4314" s="420">
        <v>50</v>
      </c>
      <c r="E4314" s="856"/>
      <c r="F4314" s="419" t="str">
        <f t="shared" si="42"/>
        <v/>
      </c>
    </row>
    <row r="4315" spans="1:6" s="182" customFormat="1" ht="14.4" customHeight="1" x14ac:dyDescent="0.3">
      <c r="A4315" s="372" t="s">
        <v>2767</v>
      </c>
      <c r="B4315" s="201" t="s">
        <v>2768</v>
      </c>
      <c r="C4315" s="379" t="s">
        <v>88</v>
      </c>
      <c r="D4315" s="420">
        <v>50</v>
      </c>
      <c r="E4315" s="856"/>
      <c r="F4315" s="419" t="str">
        <f t="shared" si="42"/>
        <v/>
      </c>
    </row>
    <row r="4316" spans="1:6" s="182" customFormat="1" ht="14.4" customHeight="1" x14ac:dyDescent="0.3">
      <c r="A4316" s="372" t="s">
        <v>2769</v>
      </c>
      <c r="B4316" s="201" t="s">
        <v>2770</v>
      </c>
      <c r="C4316" s="379" t="s">
        <v>88</v>
      </c>
      <c r="D4316" s="420">
        <v>50</v>
      </c>
      <c r="E4316" s="856"/>
      <c r="F4316" s="419" t="str">
        <f t="shared" si="42"/>
        <v/>
      </c>
    </row>
    <row r="4317" spans="1:6" s="182" customFormat="1" ht="14.4" customHeight="1" x14ac:dyDescent="0.3">
      <c r="A4317" s="372" t="s">
        <v>2771</v>
      </c>
      <c r="B4317" s="201" t="s">
        <v>2772</v>
      </c>
      <c r="C4317" s="379" t="s">
        <v>88</v>
      </c>
      <c r="D4317" s="420">
        <v>100</v>
      </c>
      <c r="E4317" s="856"/>
      <c r="F4317" s="419" t="str">
        <f t="shared" si="42"/>
        <v/>
      </c>
    </row>
    <row r="4318" spans="1:6" s="182" customFormat="1" ht="14.4" customHeight="1" x14ac:dyDescent="0.3">
      <c r="A4318" s="372" t="s">
        <v>2775</v>
      </c>
      <c r="B4318" s="201" t="s">
        <v>2776</v>
      </c>
      <c r="C4318" s="379" t="s">
        <v>88</v>
      </c>
      <c r="D4318" s="420">
        <v>50</v>
      </c>
      <c r="E4318" s="856"/>
      <c r="F4318" s="419" t="str">
        <f t="shared" si="42"/>
        <v/>
      </c>
    </row>
    <row r="4319" spans="1:6" s="182" customFormat="1" ht="14.4" customHeight="1" x14ac:dyDescent="0.3">
      <c r="A4319" s="372" t="s">
        <v>2777</v>
      </c>
      <c r="B4319" s="201" t="s">
        <v>2778</v>
      </c>
      <c r="C4319" s="379" t="s">
        <v>88</v>
      </c>
      <c r="D4319" s="420">
        <v>50</v>
      </c>
      <c r="E4319" s="856"/>
      <c r="F4319" s="419" t="str">
        <f t="shared" si="42"/>
        <v/>
      </c>
    </row>
    <row r="4320" spans="1:6" s="182" customFormat="1" ht="14.4" customHeight="1" x14ac:dyDescent="0.3">
      <c r="A4320" s="372" t="s">
        <v>2779</v>
      </c>
      <c r="B4320" s="201" t="s">
        <v>2780</v>
      </c>
      <c r="C4320" s="379" t="s">
        <v>88</v>
      </c>
      <c r="D4320" s="420">
        <v>50</v>
      </c>
      <c r="E4320" s="856"/>
      <c r="F4320" s="419" t="str">
        <f t="shared" si="42"/>
        <v/>
      </c>
    </row>
    <row r="4321" spans="1:6" s="182" customFormat="1" ht="14.4" customHeight="1" x14ac:dyDescent="0.3">
      <c r="A4321" s="372" t="s">
        <v>2781</v>
      </c>
      <c r="B4321" s="201" t="s">
        <v>2782</v>
      </c>
      <c r="C4321" s="379" t="s">
        <v>88</v>
      </c>
      <c r="D4321" s="420">
        <v>50</v>
      </c>
      <c r="E4321" s="856"/>
      <c r="F4321" s="419" t="str">
        <f t="shared" si="42"/>
        <v/>
      </c>
    </row>
    <row r="4322" spans="1:6" s="182" customFormat="1" ht="14.4" customHeight="1" x14ac:dyDescent="0.3">
      <c r="A4322" s="372" t="s">
        <v>2783</v>
      </c>
      <c r="B4322" s="201" t="s">
        <v>2784</v>
      </c>
      <c r="C4322" s="379" t="s">
        <v>88</v>
      </c>
      <c r="D4322" s="420">
        <v>50</v>
      </c>
      <c r="E4322" s="856"/>
      <c r="F4322" s="419" t="str">
        <f t="shared" si="42"/>
        <v/>
      </c>
    </row>
    <row r="4323" spans="1:6" s="182" customFormat="1" ht="14.4" customHeight="1" x14ac:dyDescent="0.3">
      <c r="A4323" s="372" t="s">
        <v>2785</v>
      </c>
      <c r="B4323" s="201" t="s">
        <v>2786</v>
      </c>
      <c r="C4323" s="379" t="s">
        <v>88</v>
      </c>
      <c r="D4323" s="420">
        <v>50</v>
      </c>
      <c r="E4323" s="856"/>
      <c r="F4323" s="419" t="str">
        <f t="shared" si="42"/>
        <v/>
      </c>
    </row>
    <row r="4324" spans="1:6" s="182" customFormat="1" ht="14.4" customHeight="1" x14ac:dyDescent="0.3">
      <c r="A4324" s="372" t="s">
        <v>2787</v>
      </c>
      <c r="B4324" s="214" t="s">
        <v>2792</v>
      </c>
      <c r="C4324" s="379" t="s">
        <v>88</v>
      </c>
      <c r="D4324" s="420">
        <v>50</v>
      </c>
      <c r="E4324" s="856"/>
      <c r="F4324" s="419" t="str">
        <f t="shared" si="42"/>
        <v/>
      </c>
    </row>
    <row r="4325" spans="1:6" s="182" customFormat="1" ht="14.4" customHeight="1" x14ac:dyDescent="0.3">
      <c r="A4325" s="372" t="s">
        <v>2789</v>
      </c>
      <c r="B4325" s="214" t="s">
        <v>2794</v>
      </c>
      <c r="C4325" s="379" t="s">
        <v>88</v>
      </c>
      <c r="D4325" s="420">
        <v>50</v>
      </c>
      <c r="E4325" s="856"/>
      <c r="F4325" s="419" t="str">
        <f t="shared" si="42"/>
        <v/>
      </c>
    </row>
    <row r="4326" spans="1:6" s="182" customFormat="1" ht="14.4" customHeight="1" x14ac:dyDescent="0.3">
      <c r="A4326" s="372" t="s">
        <v>2791</v>
      </c>
      <c r="B4326" s="201" t="s">
        <v>3822</v>
      </c>
      <c r="C4326" s="379" t="s">
        <v>88</v>
      </c>
      <c r="D4326" s="420">
        <v>50</v>
      </c>
      <c r="E4326" s="856"/>
      <c r="F4326" s="419" t="str">
        <f t="shared" si="42"/>
        <v/>
      </c>
    </row>
    <row r="4327" spans="1:6" s="182" customFormat="1" ht="14.4" customHeight="1" x14ac:dyDescent="0.3">
      <c r="A4327" s="372" t="s">
        <v>2793</v>
      </c>
      <c r="B4327" s="201" t="s">
        <v>3823</v>
      </c>
      <c r="C4327" s="379" t="s">
        <v>88</v>
      </c>
      <c r="D4327" s="420">
        <v>50</v>
      </c>
      <c r="E4327" s="856"/>
      <c r="F4327" s="419" t="str">
        <f t="shared" si="42"/>
        <v/>
      </c>
    </row>
    <row r="4328" spans="1:6" s="182" customFormat="1" ht="14.4" customHeight="1" x14ac:dyDescent="0.3">
      <c r="A4328" s="372" t="s">
        <v>2795</v>
      </c>
      <c r="B4328" s="201" t="s">
        <v>3824</v>
      </c>
      <c r="C4328" s="379" t="s">
        <v>88</v>
      </c>
      <c r="D4328" s="420">
        <v>50</v>
      </c>
      <c r="E4328" s="856"/>
      <c r="F4328" s="419" t="str">
        <f t="shared" si="42"/>
        <v/>
      </c>
    </row>
    <row r="4329" spans="1:6" s="182" customFormat="1" ht="14.4" customHeight="1" x14ac:dyDescent="0.3">
      <c r="A4329" s="372" t="s">
        <v>2797</v>
      </c>
      <c r="B4329" s="201" t="s">
        <v>3825</v>
      </c>
      <c r="C4329" s="379" t="s">
        <v>9</v>
      </c>
      <c r="D4329" s="420">
        <v>3</v>
      </c>
      <c r="E4329" s="856"/>
      <c r="F4329" s="419" t="str">
        <f t="shared" si="42"/>
        <v/>
      </c>
    </row>
    <row r="4330" spans="1:6" s="182" customFormat="1" ht="14.4" customHeight="1" x14ac:dyDescent="0.3">
      <c r="A4330" s="372" t="s">
        <v>3674</v>
      </c>
      <c r="B4330" s="201" t="s">
        <v>2790</v>
      </c>
      <c r="C4330" s="379" t="s">
        <v>9</v>
      </c>
      <c r="D4330" s="420">
        <v>3</v>
      </c>
      <c r="E4330" s="856"/>
      <c r="F4330" s="419" t="str">
        <f t="shared" si="42"/>
        <v/>
      </c>
    </row>
    <row r="4331" spans="1:6" s="182" customFormat="1" ht="14.4" customHeight="1" x14ac:dyDescent="0.3">
      <c r="A4331" s="372" t="s">
        <v>3676</v>
      </c>
      <c r="B4331" s="201" t="s">
        <v>3826</v>
      </c>
      <c r="C4331" s="379" t="s">
        <v>9</v>
      </c>
      <c r="D4331" s="420">
        <v>3</v>
      </c>
      <c r="E4331" s="856"/>
      <c r="F4331" s="419" t="str">
        <f t="shared" si="42"/>
        <v/>
      </c>
    </row>
    <row r="4332" spans="1:6" s="182" customFormat="1" ht="14.4" customHeight="1" x14ac:dyDescent="0.3">
      <c r="A4332" s="372" t="s">
        <v>2811</v>
      </c>
      <c r="B4332" s="235" t="s">
        <v>2691</v>
      </c>
      <c r="C4332" s="379"/>
      <c r="D4332" s="420"/>
      <c r="E4332" s="418"/>
      <c r="F4332" s="419" t="str">
        <f t="shared" si="42"/>
        <v/>
      </c>
    </row>
    <row r="4333" spans="1:6" s="182" customFormat="1" ht="14.4" customHeight="1" x14ac:dyDescent="0.3">
      <c r="A4333" s="372" t="s">
        <v>2812</v>
      </c>
      <c r="B4333" s="201" t="s">
        <v>2691</v>
      </c>
      <c r="C4333" s="379" t="s">
        <v>16</v>
      </c>
      <c r="D4333" s="420">
        <v>1</v>
      </c>
      <c r="E4333" s="418">
        <v>100000</v>
      </c>
      <c r="F4333" s="419">
        <f t="shared" si="42"/>
        <v>100000</v>
      </c>
    </row>
    <row r="4334" spans="1:6" s="182" customFormat="1" ht="14.4" customHeight="1" x14ac:dyDescent="0.3">
      <c r="A4334" s="372" t="s">
        <v>2814</v>
      </c>
      <c r="B4334" s="201" t="s">
        <v>3979</v>
      </c>
      <c r="C4334" s="379" t="s">
        <v>21</v>
      </c>
      <c r="D4334" s="421">
        <f>F4333</f>
        <v>100000</v>
      </c>
      <c r="E4334" s="855"/>
      <c r="F4334" s="419" t="str">
        <f t="shared" si="42"/>
        <v/>
      </c>
    </row>
    <row r="4335" spans="1:6" s="182" customFormat="1" ht="14.4" customHeight="1" x14ac:dyDescent="0.3">
      <c r="A4335" s="372" t="s">
        <v>2816</v>
      </c>
      <c r="B4335" s="235" t="s">
        <v>2817</v>
      </c>
      <c r="C4335" s="379"/>
      <c r="D4335" s="420"/>
      <c r="E4335" s="418"/>
      <c r="F4335" s="419" t="str">
        <f t="shared" si="42"/>
        <v/>
      </c>
    </row>
    <row r="4336" spans="1:6" s="182" customFormat="1" ht="14.4" customHeight="1" x14ac:dyDescent="0.3">
      <c r="A4336" s="372" t="s">
        <v>2818</v>
      </c>
      <c r="B4336" s="201" t="s">
        <v>2748</v>
      </c>
      <c r="C4336" s="379" t="s">
        <v>9</v>
      </c>
      <c r="D4336" s="420">
        <v>5</v>
      </c>
      <c r="E4336" s="856"/>
      <c r="F4336" s="419" t="str">
        <f t="shared" si="42"/>
        <v/>
      </c>
    </row>
    <row r="4337" spans="1:6" s="182" customFormat="1" ht="14.4" customHeight="1" x14ac:dyDescent="0.3">
      <c r="A4337" s="372" t="s">
        <v>2819</v>
      </c>
      <c r="B4337" s="201" t="s">
        <v>2750</v>
      </c>
      <c r="C4337" s="379" t="s">
        <v>9</v>
      </c>
      <c r="D4337" s="420">
        <v>5</v>
      </c>
      <c r="E4337" s="856"/>
      <c r="F4337" s="419" t="str">
        <f t="shared" si="42"/>
        <v/>
      </c>
    </row>
    <row r="4338" spans="1:6" s="182" customFormat="1" ht="14.4" customHeight="1" x14ac:dyDescent="0.3">
      <c r="A4338" s="372" t="s">
        <v>2820</v>
      </c>
      <c r="B4338" s="201" t="s">
        <v>2752</v>
      </c>
      <c r="C4338" s="379" t="s">
        <v>9</v>
      </c>
      <c r="D4338" s="420">
        <v>5</v>
      </c>
      <c r="E4338" s="856"/>
      <c r="F4338" s="419" t="str">
        <f t="shared" si="42"/>
        <v/>
      </c>
    </row>
    <row r="4339" spans="1:6" s="182" customFormat="1" ht="14.4" customHeight="1" x14ac:dyDescent="0.3">
      <c r="A4339" s="372" t="s">
        <v>3827</v>
      </c>
      <c r="B4339" s="214" t="s">
        <v>2772</v>
      </c>
      <c r="C4339" s="379" t="s">
        <v>9</v>
      </c>
      <c r="D4339" s="420">
        <v>5</v>
      </c>
      <c r="E4339" s="856"/>
      <c r="F4339" s="419" t="str">
        <f t="shared" si="42"/>
        <v/>
      </c>
    </row>
    <row r="4340" spans="1:6" s="182" customFormat="1" ht="14.4" customHeight="1" x14ac:dyDescent="0.3">
      <c r="A4340" s="372" t="s">
        <v>2822</v>
      </c>
      <c r="B4340" s="214" t="s">
        <v>2760</v>
      </c>
      <c r="C4340" s="379" t="s">
        <v>9</v>
      </c>
      <c r="D4340" s="420">
        <v>5</v>
      </c>
      <c r="E4340" s="856"/>
      <c r="F4340" s="419" t="str">
        <f t="shared" si="42"/>
        <v/>
      </c>
    </row>
    <row r="4341" spans="1:6" s="182" customFormat="1" ht="14.4" customHeight="1" x14ac:dyDescent="0.3">
      <c r="A4341" s="372" t="s">
        <v>2823</v>
      </c>
      <c r="B4341" s="201" t="s">
        <v>2792</v>
      </c>
      <c r="C4341" s="379" t="s">
        <v>9</v>
      </c>
      <c r="D4341" s="420">
        <v>5</v>
      </c>
      <c r="E4341" s="856"/>
      <c r="F4341" s="419" t="str">
        <f t="shared" si="42"/>
        <v/>
      </c>
    </row>
    <row r="4342" spans="1:6" s="182" customFormat="1" ht="14.4" customHeight="1" x14ac:dyDescent="0.3">
      <c r="A4342" s="372" t="s">
        <v>2824</v>
      </c>
      <c r="B4342" s="201" t="s">
        <v>2794</v>
      </c>
      <c r="C4342" s="379" t="s">
        <v>9</v>
      </c>
      <c r="D4342" s="420">
        <v>5</v>
      </c>
      <c r="E4342" s="856"/>
      <c r="F4342" s="419" t="str">
        <f t="shared" si="42"/>
        <v/>
      </c>
    </row>
    <row r="4343" spans="1:6" s="182" customFormat="1" ht="14.4" customHeight="1" x14ac:dyDescent="0.3">
      <c r="A4343" s="372" t="s">
        <v>2828</v>
      </c>
      <c r="B4343" s="235" t="s">
        <v>2829</v>
      </c>
      <c r="C4343" s="379"/>
      <c r="D4343" s="420"/>
      <c r="E4343" s="418"/>
      <c r="F4343" s="419" t="str">
        <f t="shared" si="42"/>
        <v/>
      </c>
    </row>
    <row r="4344" spans="1:6" s="182" customFormat="1" ht="14.4" customHeight="1" x14ac:dyDescent="0.3">
      <c r="A4344" s="372" t="s">
        <v>2830</v>
      </c>
      <c r="B4344" s="201" t="s">
        <v>2831</v>
      </c>
      <c r="C4344" s="379" t="s">
        <v>16</v>
      </c>
      <c r="D4344" s="420">
        <v>1</v>
      </c>
      <c r="E4344" s="418">
        <v>20000000</v>
      </c>
      <c r="F4344" s="419">
        <f t="shared" si="42"/>
        <v>20000000</v>
      </c>
    </row>
    <row r="4345" spans="1:6" s="182" customFormat="1" ht="14.4" customHeight="1" x14ac:dyDescent="0.3">
      <c r="A4345" s="372" t="s">
        <v>2833</v>
      </c>
      <c r="B4345" s="201" t="s">
        <v>2834</v>
      </c>
      <c r="C4345" s="379" t="s">
        <v>21</v>
      </c>
      <c r="D4345" s="421">
        <f>F4344</f>
        <v>20000000</v>
      </c>
      <c r="E4345" s="855"/>
      <c r="F4345" s="419" t="str">
        <f t="shared" si="42"/>
        <v/>
      </c>
    </row>
    <row r="4346" spans="1:6" s="182" customFormat="1" ht="14.4" customHeight="1" x14ac:dyDescent="0.3">
      <c r="A4346" s="372" t="s">
        <v>2835</v>
      </c>
      <c r="B4346" s="235" t="s">
        <v>2836</v>
      </c>
      <c r="C4346" s="379"/>
      <c r="D4346" s="420"/>
      <c r="E4346" s="418"/>
      <c r="F4346" s="419" t="str">
        <f t="shared" si="42"/>
        <v/>
      </c>
    </row>
    <row r="4347" spans="1:6" ht="14.4" customHeight="1" x14ac:dyDescent="0.3">
      <c r="A4347" s="372" t="s">
        <v>2837</v>
      </c>
      <c r="B4347" s="201" t="s">
        <v>2838</v>
      </c>
      <c r="C4347" s="379" t="s">
        <v>16</v>
      </c>
      <c r="D4347" s="420">
        <v>1</v>
      </c>
      <c r="E4347" s="418">
        <v>250000</v>
      </c>
      <c r="F4347" s="419">
        <f t="shared" si="42"/>
        <v>250000</v>
      </c>
    </row>
    <row r="4348" spans="1:6" ht="14.4" customHeight="1" x14ac:dyDescent="0.3">
      <c r="A4348" s="372" t="s">
        <v>2840</v>
      </c>
      <c r="B4348" s="415" t="s">
        <v>2841</v>
      </c>
      <c r="C4348" s="382" t="s">
        <v>21</v>
      </c>
      <c r="D4348" s="421">
        <f>F4347</f>
        <v>250000</v>
      </c>
      <c r="E4348" s="855"/>
      <c r="F4348" s="419" t="str">
        <f t="shared" si="42"/>
        <v/>
      </c>
    </row>
    <row r="4349" spans="1:6" ht="14.4" customHeight="1" x14ac:dyDescent="0.3">
      <c r="A4349" s="383"/>
      <c r="B4349" s="341"/>
      <c r="C4349" s="395"/>
      <c r="D4349" s="431"/>
      <c r="E4349" s="432"/>
      <c r="F4349" s="433"/>
    </row>
    <row r="4350" spans="1:6" ht="14.4" customHeight="1" x14ac:dyDescent="0.3">
      <c r="A4350" s="383"/>
      <c r="B4350" s="341"/>
      <c r="C4350" s="395"/>
      <c r="D4350" s="431"/>
      <c r="E4350" s="432"/>
      <c r="F4350" s="433"/>
    </row>
    <row r="4351" spans="1:6" ht="14.4" customHeight="1" x14ac:dyDescent="0.3">
      <c r="A4351" s="383"/>
      <c r="B4351" s="341"/>
      <c r="C4351" s="395"/>
      <c r="D4351" s="431"/>
      <c r="E4351" s="432"/>
      <c r="F4351" s="433"/>
    </row>
    <row r="4352" spans="1:6" ht="14.4" customHeight="1" x14ac:dyDescent="0.3">
      <c r="A4352" s="383"/>
      <c r="B4352" s="341"/>
      <c r="C4352" s="395"/>
      <c r="D4352" s="431"/>
      <c r="E4352" s="432"/>
      <c r="F4352" s="433"/>
    </row>
    <row r="4353" spans="1:6" ht="14.4" customHeight="1" x14ac:dyDescent="0.3">
      <c r="A4353" s="383"/>
      <c r="B4353" s="341"/>
      <c r="C4353" s="395"/>
      <c r="D4353" s="431"/>
      <c r="E4353" s="432"/>
      <c r="F4353" s="433"/>
    </row>
    <row r="4354" spans="1:6" ht="14.4" customHeight="1" x14ac:dyDescent="0.3">
      <c r="A4354" s="383"/>
      <c r="B4354" s="341"/>
      <c r="C4354" s="395"/>
      <c r="D4354" s="431"/>
      <c r="E4354" s="432"/>
      <c r="F4354" s="433"/>
    </row>
    <row r="4355" spans="1:6" ht="14.4" customHeight="1" x14ac:dyDescent="0.3">
      <c r="A4355" s="383"/>
      <c r="B4355" s="341"/>
      <c r="C4355" s="395"/>
      <c r="D4355" s="431"/>
      <c r="E4355" s="432"/>
      <c r="F4355" s="433"/>
    </row>
    <row r="4356" spans="1:6" ht="14.4" customHeight="1" x14ac:dyDescent="0.3">
      <c r="A4356" s="383"/>
      <c r="B4356" s="341"/>
      <c r="C4356" s="395"/>
      <c r="D4356" s="431"/>
      <c r="E4356" s="432"/>
      <c r="F4356" s="433"/>
    </row>
    <row r="4357" spans="1:6" ht="14.4" customHeight="1" x14ac:dyDescent="0.3">
      <c r="A4357" s="383"/>
      <c r="B4357" s="341"/>
      <c r="C4357" s="395"/>
      <c r="D4357" s="431"/>
      <c r="E4357" s="432"/>
      <c r="F4357" s="433"/>
    </row>
    <row r="4358" spans="1:6" ht="14.4" customHeight="1" x14ac:dyDescent="0.3">
      <c r="A4358" s="383"/>
      <c r="B4358" s="341"/>
      <c r="C4358" s="395"/>
      <c r="D4358" s="431"/>
      <c r="E4358" s="432"/>
      <c r="F4358" s="433"/>
    </row>
    <row r="4359" spans="1:6" ht="14.4" customHeight="1" x14ac:dyDescent="0.3">
      <c r="A4359" s="383"/>
      <c r="B4359" s="341"/>
      <c r="C4359" s="395"/>
      <c r="D4359" s="431"/>
      <c r="E4359" s="432"/>
      <c r="F4359" s="433"/>
    </row>
    <row r="4360" spans="1:6" ht="14.4" customHeight="1" x14ac:dyDescent="0.3">
      <c r="A4360" s="383"/>
      <c r="B4360" s="341"/>
      <c r="C4360" s="395"/>
      <c r="D4360" s="431"/>
      <c r="E4360" s="432"/>
      <c r="F4360" s="433"/>
    </row>
    <row r="4361" spans="1:6" ht="14.4" customHeight="1" x14ac:dyDescent="0.3">
      <c r="A4361" s="383"/>
      <c r="B4361" s="341"/>
      <c r="C4361" s="395"/>
      <c r="D4361" s="431"/>
      <c r="E4361" s="432"/>
      <c r="F4361" s="433"/>
    </row>
    <row r="4362" spans="1:6" ht="14.4" customHeight="1" x14ac:dyDescent="0.3">
      <c r="A4362" s="383"/>
      <c r="B4362" s="341"/>
      <c r="C4362" s="395"/>
      <c r="D4362" s="431"/>
      <c r="E4362" s="432"/>
      <c r="F4362" s="433"/>
    </row>
    <row r="4363" spans="1:6" ht="14.4" customHeight="1" x14ac:dyDescent="0.3">
      <c r="A4363" s="383"/>
      <c r="B4363" s="341"/>
      <c r="C4363" s="395"/>
      <c r="D4363" s="431"/>
      <c r="E4363" s="432"/>
      <c r="F4363" s="433"/>
    </row>
    <row r="4364" spans="1:6" ht="14.4" customHeight="1" x14ac:dyDescent="0.3">
      <c r="A4364" s="383"/>
      <c r="B4364" s="341"/>
      <c r="C4364" s="395"/>
      <c r="D4364" s="431"/>
      <c r="E4364" s="432"/>
      <c r="F4364" s="433"/>
    </row>
    <row r="4365" spans="1:6" ht="14.4" customHeight="1" x14ac:dyDescent="0.3">
      <c r="A4365" s="383"/>
      <c r="B4365" s="341"/>
      <c r="C4365" s="395"/>
      <c r="D4365" s="431"/>
      <c r="E4365" s="432"/>
      <c r="F4365" s="433"/>
    </row>
    <row r="4366" spans="1:6" ht="14.4" customHeight="1" x14ac:dyDescent="0.3">
      <c r="A4366" s="383"/>
      <c r="B4366" s="341"/>
      <c r="C4366" s="395"/>
      <c r="D4366" s="431"/>
      <c r="E4366" s="432"/>
      <c r="F4366" s="433"/>
    </row>
    <row r="4367" spans="1:6" ht="14.4" customHeight="1" x14ac:dyDescent="0.3">
      <c r="A4367" s="383"/>
      <c r="B4367" s="341"/>
      <c r="C4367" s="395"/>
      <c r="D4367" s="431"/>
      <c r="E4367" s="432"/>
      <c r="F4367" s="433"/>
    </row>
    <row r="4368" spans="1:6" ht="14.4" customHeight="1" x14ac:dyDescent="0.3">
      <c r="A4368" s="383"/>
      <c r="B4368" s="341"/>
      <c r="C4368" s="395"/>
      <c r="D4368" s="431"/>
      <c r="E4368" s="432"/>
      <c r="F4368" s="433"/>
    </row>
    <row r="4369" spans="1:6" ht="14.4" customHeight="1" x14ac:dyDescent="0.3">
      <c r="A4369" s="383"/>
      <c r="B4369" s="341"/>
      <c r="C4369" s="395"/>
      <c r="D4369" s="431"/>
      <c r="E4369" s="432"/>
      <c r="F4369" s="433"/>
    </row>
    <row r="4370" spans="1:6" ht="14.4" customHeight="1" x14ac:dyDescent="0.3">
      <c r="A4370" s="383"/>
      <c r="B4370" s="341"/>
      <c r="C4370" s="395"/>
      <c r="D4370" s="431"/>
      <c r="E4370" s="432"/>
      <c r="F4370" s="433"/>
    </row>
    <row r="4371" spans="1:6" ht="14.4" customHeight="1" x14ac:dyDescent="0.3">
      <c r="A4371" s="383"/>
      <c r="B4371" s="341"/>
      <c r="C4371" s="395"/>
      <c r="D4371" s="431"/>
      <c r="E4371" s="432"/>
      <c r="F4371" s="433"/>
    </row>
    <row r="4372" spans="1:6" ht="14.4" customHeight="1" x14ac:dyDescent="0.3">
      <c r="A4372" s="383"/>
      <c r="B4372" s="341"/>
      <c r="C4372" s="395"/>
      <c r="D4372" s="431"/>
      <c r="E4372" s="432"/>
      <c r="F4372" s="433"/>
    </row>
    <row r="4373" spans="1:6" ht="14.4" customHeight="1" x14ac:dyDescent="0.3">
      <c r="A4373" s="383"/>
      <c r="B4373" s="341"/>
      <c r="C4373" s="395"/>
      <c r="D4373" s="431"/>
      <c r="E4373" s="432"/>
      <c r="F4373" s="433"/>
    </row>
    <row r="4374" spans="1:6" ht="14.4" customHeight="1" x14ac:dyDescent="0.3">
      <c r="A4374" s="383"/>
      <c r="B4374" s="341"/>
      <c r="C4374" s="395"/>
      <c r="D4374" s="431"/>
      <c r="E4374" s="432"/>
      <c r="F4374" s="433"/>
    </row>
    <row r="4375" spans="1:6" ht="14.4" customHeight="1" x14ac:dyDescent="0.3">
      <c r="A4375" s="383"/>
      <c r="B4375" s="341"/>
      <c r="C4375" s="395"/>
      <c r="D4375" s="431"/>
      <c r="E4375" s="432"/>
      <c r="F4375" s="433"/>
    </row>
    <row r="4376" spans="1:6" ht="14.4" customHeight="1" x14ac:dyDescent="0.3">
      <c r="A4376" s="383"/>
      <c r="B4376" s="341"/>
      <c r="C4376" s="395"/>
      <c r="D4376" s="431"/>
      <c r="E4376" s="432"/>
      <c r="F4376" s="433"/>
    </row>
    <row r="4377" spans="1:6" ht="14.4" customHeight="1" x14ac:dyDescent="0.3">
      <c r="A4377" s="383"/>
      <c r="B4377" s="341"/>
      <c r="C4377" s="395"/>
      <c r="D4377" s="431"/>
      <c r="E4377" s="432"/>
      <c r="F4377" s="433"/>
    </row>
    <row r="4378" spans="1:6" ht="14.4" customHeight="1" x14ac:dyDescent="0.3">
      <c r="A4378" s="383"/>
      <c r="B4378" s="341"/>
      <c r="C4378" s="395"/>
      <c r="D4378" s="431"/>
      <c r="E4378" s="432"/>
      <c r="F4378" s="433"/>
    </row>
    <row r="4379" spans="1:6" ht="14.4" customHeight="1" x14ac:dyDescent="0.3">
      <c r="A4379" s="383"/>
      <c r="B4379" s="341"/>
      <c r="C4379" s="395"/>
      <c r="D4379" s="431"/>
      <c r="E4379" s="432"/>
      <c r="F4379" s="433"/>
    </row>
    <row r="4380" spans="1:6" ht="14.4" customHeight="1" x14ac:dyDescent="0.3">
      <c r="A4380" s="383"/>
      <c r="B4380" s="341"/>
      <c r="C4380" s="395"/>
      <c r="D4380" s="431"/>
      <c r="E4380" s="432"/>
      <c r="F4380" s="433"/>
    </row>
    <row r="4381" spans="1:6" ht="14.4" customHeight="1" x14ac:dyDescent="0.3">
      <c r="A4381" s="383"/>
      <c r="B4381" s="341"/>
      <c r="C4381" s="395"/>
      <c r="D4381" s="431"/>
      <c r="E4381" s="432"/>
      <c r="F4381" s="433"/>
    </row>
    <row r="4382" spans="1:6" ht="14.4" customHeight="1" x14ac:dyDescent="0.3">
      <c r="A4382" s="383"/>
      <c r="B4382" s="341"/>
      <c r="C4382" s="395"/>
      <c r="D4382" s="431"/>
      <c r="E4382" s="432"/>
      <c r="F4382" s="433"/>
    </row>
    <row r="4383" spans="1:6" ht="14.4" customHeight="1" x14ac:dyDescent="0.3">
      <c r="A4383" s="383"/>
      <c r="B4383" s="341"/>
      <c r="C4383" s="395"/>
      <c r="D4383" s="431"/>
      <c r="E4383" s="432"/>
      <c r="F4383" s="433"/>
    </row>
    <row r="4384" spans="1:6" ht="14.4" customHeight="1" x14ac:dyDescent="0.3">
      <c r="A4384" s="383"/>
      <c r="B4384" s="341"/>
      <c r="C4384" s="395"/>
      <c r="D4384" s="431"/>
      <c r="E4384" s="432"/>
      <c r="F4384" s="433"/>
    </row>
    <row r="4385" spans="1:8" ht="14.4" customHeight="1" x14ac:dyDescent="0.3">
      <c r="A4385" s="383"/>
      <c r="B4385" s="341"/>
      <c r="C4385" s="395"/>
      <c r="D4385" s="431"/>
      <c r="E4385" s="432"/>
      <c r="F4385" s="433"/>
    </row>
    <row r="4386" spans="1:8" ht="14.4" customHeight="1" x14ac:dyDescent="0.3">
      <c r="A4386" s="383"/>
      <c r="B4386" s="341"/>
      <c r="C4386" s="395"/>
      <c r="D4386" s="431"/>
      <c r="E4386" s="432"/>
      <c r="F4386" s="433"/>
    </row>
    <row r="4387" spans="1:8" ht="14.4" customHeight="1" x14ac:dyDescent="0.3">
      <c r="A4387" s="383"/>
      <c r="B4387" s="341"/>
      <c r="C4387" s="395"/>
      <c r="D4387" s="431"/>
      <c r="E4387" s="432"/>
      <c r="F4387" s="433"/>
    </row>
    <row r="4388" spans="1:8" ht="14.4" customHeight="1" x14ac:dyDescent="0.3">
      <c r="A4388" s="383"/>
      <c r="B4388" s="341"/>
      <c r="C4388" s="395"/>
      <c r="D4388" s="431"/>
      <c r="E4388" s="432"/>
      <c r="F4388" s="433"/>
    </row>
    <row r="4389" spans="1:8" ht="14.4" customHeight="1" x14ac:dyDescent="0.3">
      <c r="A4389" s="383"/>
      <c r="B4389" s="341"/>
      <c r="C4389" s="395"/>
      <c r="D4389" s="431"/>
      <c r="E4389" s="432"/>
      <c r="F4389" s="433"/>
    </row>
    <row r="4390" spans="1:8" ht="14.4" customHeight="1" thickBot="1" x14ac:dyDescent="0.35">
      <c r="A4390" s="383"/>
      <c r="B4390" s="341"/>
      <c r="C4390" s="395"/>
      <c r="D4390" s="431"/>
      <c r="E4390" s="432"/>
      <c r="F4390" s="433"/>
    </row>
    <row r="4391" spans="1:8" ht="25.05" customHeight="1" thickBot="1" x14ac:dyDescent="0.35">
      <c r="A4391" s="448" t="s">
        <v>4107</v>
      </c>
      <c r="B4391" s="511" t="s">
        <v>4116</v>
      </c>
      <c r="C4391" s="489"/>
      <c r="D4391" s="489"/>
      <c r="E4391" s="494"/>
      <c r="F4391" s="495">
        <f>SUM(F4287:F4358)</f>
        <v>20350000</v>
      </c>
    </row>
    <row r="4392" spans="1:8" ht="15" customHeight="1" x14ac:dyDescent="0.3">
      <c r="A4392" s="756" t="s">
        <v>4136</v>
      </c>
      <c r="B4392" s="757"/>
      <c r="C4392" s="462"/>
      <c r="D4392" s="462"/>
      <c r="E4392" s="467"/>
      <c r="F4392" s="473"/>
    </row>
    <row r="4393" spans="1:8" ht="15" customHeight="1" thickBot="1" x14ac:dyDescent="0.35">
      <c r="A4393" s="754" t="s">
        <v>4137</v>
      </c>
      <c r="B4393" s="755"/>
      <c r="C4393" s="463"/>
      <c r="D4393" s="463"/>
      <c r="E4393" s="468"/>
      <c r="F4393" s="474"/>
    </row>
    <row r="4394" spans="1:8" ht="25.05" customHeight="1" thickBot="1" x14ac:dyDescent="0.35">
      <c r="A4394" s="565" t="s">
        <v>4111</v>
      </c>
      <c r="B4394" s="451" t="s">
        <v>4035</v>
      </c>
      <c r="C4394" s="451" t="s">
        <v>4112</v>
      </c>
      <c r="D4394" s="451" t="s">
        <v>4113</v>
      </c>
      <c r="E4394" s="451" t="s">
        <v>4114</v>
      </c>
      <c r="F4394" s="487" t="s">
        <v>4036</v>
      </c>
    </row>
    <row r="4395" spans="1:8" s="444" customFormat="1" ht="25.05" customHeight="1" x14ac:dyDescent="0.3">
      <c r="A4395" s="768" t="s">
        <v>4017</v>
      </c>
      <c r="B4395" s="769"/>
      <c r="C4395" s="769"/>
      <c r="D4395" s="769"/>
      <c r="E4395" s="769"/>
      <c r="F4395" s="770"/>
    </row>
    <row r="4396" spans="1:8" ht="14.4" customHeight="1" x14ac:dyDescent="0.3">
      <c r="A4396" s="374" t="s">
        <v>4018</v>
      </c>
      <c r="B4396" s="345" t="s">
        <v>113</v>
      </c>
      <c r="C4396" s="375"/>
      <c r="D4396" s="376"/>
      <c r="E4396" s="377"/>
      <c r="F4396" s="378"/>
    </row>
    <row r="4397" spans="1:8" ht="14.4" customHeight="1" x14ac:dyDescent="0.3">
      <c r="A4397" s="372" t="s">
        <v>4019</v>
      </c>
      <c r="B4397" s="201" t="s">
        <v>115</v>
      </c>
      <c r="C4397" s="379" t="s">
        <v>16</v>
      </c>
      <c r="D4397" s="420">
        <v>1</v>
      </c>
      <c r="E4397" s="418">
        <v>10500000</v>
      </c>
      <c r="F4397" s="419">
        <f>IF((D4397*E4397)&gt;0,(D4397*E4397),"")</f>
        <v>10500000</v>
      </c>
    </row>
    <row r="4398" spans="1:8" ht="14.4" customHeight="1" x14ac:dyDescent="0.3">
      <c r="A4398" s="372" t="s">
        <v>4020</v>
      </c>
      <c r="B4398" s="381" t="s">
        <v>3970</v>
      </c>
      <c r="C4398" s="379"/>
      <c r="D4398" s="421"/>
      <c r="E4398" s="422"/>
      <c r="F4398" s="419" t="str">
        <f t="shared" ref="F4398:F4400" si="43">IF((D4398*E4398)&gt;0,(D4398*E4398),"")</f>
        <v/>
      </c>
    </row>
    <row r="4399" spans="1:8" ht="25.05" customHeight="1" x14ac:dyDescent="0.3">
      <c r="A4399" s="372" t="s">
        <v>4021</v>
      </c>
      <c r="B4399" s="221" t="s">
        <v>4023</v>
      </c>
      <c r="C4399" s="379" t="s">
        <v>3971</v>
      </c>
      <c r="D4399" s="420">
        <v>1</v>
      </c>
      <c r="E4399" s="418">
        <v>59500000</v>
      </c>
      <c r="F4399" s="419">
        <f t="shared" si="43"/>
        <v>59500000</v>
      </c>
    </row>
    <row r="4400" spans="1:8" ht="14.4" customHeight="1" x14ac:dyDescent="0.3">
      <c r="A4400" s="372" t="s">
        <v>4022</v>
      </c>
      <c r="B4400" s="221" t="s">
        <v>4024</v>
      </c>
      <c r="C4400" s="379" t="s">
        <v>21</v>
      </c>
      <c r="D4400" s="421">
        <f>F4399</f>
        <v>59500000</v>
      </c>
      <c r="E4400" s="855"/>
      <c r="F4400" s="419" t="str">
        <f t="shared" si="43"/>
        <v/>
      </c>
      <c r="H4400" s="371"/>
    </row>
    <row r="4401" spans="1:8" ht="14.4" customHeight="1" x14ac:dyDescent="0.3">
      <c r="A4401" s="383"/>
      <c r="B4401" s="442"/>
      <c r="C4401" s="386"/>
      <c r="D4401" s="431"/>
      <c r="E4401" s="432"/>
      <c r="F4401" s="433"/>
      <c r="H4401" s="371"/>
    </row>
    <row r="4402" spans="1:8" ht="14.4" customHeight="1" x14ac:dyDescent="0.3">
      <c r="A4402" s="383"/>
      <c r="B4402" s="442"/>
      <c r="C4402" s="386"/>
      <c r="D4402" s="431"/>
      <c r="E4402" s="432"/>
      <c r="F4402" s="433"/>
      <c r="H4402" s="371"/>
    </row>
    <row r="4403" spans="1:8" ht="14.4" customHeight="1" x14ac:dyDescent="0.3">
      <c r="A4403" s="383"/>
      <c r="B4403" s="442"/>
      <c r="C4403" s="386"/>
      <c r="D4403" s="431"/>
      <c r="E4403" s="432"/>
      <c r="F4403" s="433"/>
      <c r="H4403" s="371"/>
    </row>
    <row r="4404" spans="1:8" ht="14.4" customHeight="1" x14ac:dyDescent="0.3">
      <c r="A4404" s="383"/>
      <c r="B4404" s="442"/>
      <c r="C4404" s="386"/>
      <c r="D4404" s="431"/>
      <c r="E4404" s="432"/>
      <c r="F4404" s="433"/>
      <c r="H4404" s="371"/>
    </row>
    <row r="4405" spans="1:8" ht="14.4" customHeight="1" x14ac:dyDescent="0.3">
      <c r="A4405" s="383"/>
      <c r="B4405" s="442"/>
      <c r="C4405" s="386"/>
      <c r="D4405" s="431"/>
      <c r="E4405" s="432"/>
      <c r="F4405" s="433"/>
      <c r="H4405" s="371"/>
    </row>
    <row r="4406" spans="1:8" ht="14.4" customHeight="1" x14ac:dyDescent="0.3">
      <c r="A4406" s="383"/>
      <c r="B4406" s="442"/>
      <c r="C4406" s="386"/>
      <c r="D4406" s="431"/>
      <c r="E4406" s="432"/>
      <c r="F4406" s="433"/>
      <c r="H4406" s="371"/>
    </row>
    <row r="4407" spans="1:8" ht="14.4" customHeight="1" x14ac:dyDescent="0.3">
      <c r="A4407" s="383"/>
      <c r="B4407" s="442"/>
      <c r="C4407" s="386"/>
      <c r="D4407" s="431"/>
      <c r="E4407" s="432"/>
      <c r="F4407" s="433"/>
      <c r="H4407" s="371"/>
    </row>
    <row r="4408" spans="1:8" ht="14.4" customHeight="1" x14ac:dyDescent="0.3">
      <c r="A4408" s="383"/>
      <c r="B4408" s="442"/>
      <c r="C4408" s="386"/>
      <c r="D4408" s="431"/>
      <c r="E4408" s="432"/>
      <c r="F4408" s="433"/>
      <c r="H4408" s="371"/>
    </row>
    <row r="4409" spans="1:8" ht="14.4" customHeight="1" x14ac:dyDescent="0.3">
      <c r="A4409" s="383"/>
      <c r="B4409" s="442"/>
      <c r="C4409" s="386"/>
      <c r="D4409" s="431"/>
      <c r="E4409" s="432"/>
      <c r="F4409" s="433"/>
      <c r="H4409" s="371"/>
    </row>
    <row r="4410" spans="1:8" ht="14.4" customHeight="1" x14ac:dyDescent="0.3">
      <c r="A4410" s="383"/>
      <c r="B4410" s="442"/>
      <c r="C4410" s="386"/>
      <c r="D4410" s="431"/>
      <c r="E4410" s="432"/>
      <c r="F4410" s="433"/>
      <c r="H4410" s="371"/>
    </row>
    <row r="4411" spans="1:8" ht="14.4" customHeight="1" x14ac:dyDescent="0.3">
      <c r="A4411" s="383"/>
      <c r="B4411" s="442"/>
      <c r="C4411" s="386"/>
      <c r="D4411" s="431"/>
      <c r="E4411" s="432"/>
      <c r="F4411" s="433"/>
      <c r="H4411" s="371"/>
    </row>
    <row r="4412" spans="1:8" ht="14.4" customHeight="1" x14ac:dyDescent="0.3">
      <c r="A4412" s="383"/>
      <c r="B4412" s="442"/>
      <c r="C4412" s="386"/>
      <c r="D4412" s="431"/>
      <c r="E4412" s="432"/>
      <c r="F4412" s="433"/>
      <c r="H4412" s="371"/>
    </row>
    <row r="4413" spans="1:8" ht="14.4" customHeight="1" x14ac:dyDescent="0.3">
      <c r="A4413" s="383"/>
      <c r="B4413" s="442"/>
      <c r="C4413" s="386"/>
      <c r="D4413" s="431"/>
      <c r="E4413" s="432"/>
      <c r="F4413" s="433"/>
      <c r="H4413" s="371"/>
    </row>
    <row r="4414" spans="1:8" ht="14.4" customHeight="1" x14ac:dyDescent="0.3">
      <c r="A4414" s="383"/>
      <c r="B4414" s="442"/>
      <c r="C4414" s="386"/>
      <c r="D4414" s="431"/>
      <c r="E4414" s="432"/>
      <c r="F4414" s="433"/>
      <c r="H4414" s="371"/>
    </row>
    <row r="4415" spans="1:8" ht="14.4" customHeight="1" x14ac:dyDescent="0.3">
      <c r="A4415" s="383"/>
      <c r="B4415" s="442"/>
      <c r="C4415" s="386"/>
      <c r="D4415" s="431"/>
      <c r="E4415" s="432"/>
      <c r="F4415" s="433"/>
      <c r="H4415" s="371"/>
    </row>
    <row r="4416" spans="1:8" ht="14.4" customHeight="1" x14ac:dyDescent="0.3">
      <c r="A4416" s="383"/>
      <c r="B4416" s="442"/>
      <c r="C4416" s="386"/>
      <c r="D4416" s="431"/>
      <c r="E4416" s="432"/>
      <c r="F4416" s="433"/>
      <c r="H4416" s="371"/>
    </row>
    <row r="4417" spans="1:8" ht="14.4" customHeight="1" x14ac:dyDescent="0.3">
      <c r="A4417" s="383"/>
      <c r="B4417" s="442"/>
      <c r="C4417" s="386"/>
      <c r="D4417" s="431"/>
      <c r="E4417" s="432"/>
      <c r="F4417" s="433"/>
      <c r="H4417" s="371"/>
    </row>
    <row r="4418" spans="1:8" ht="14.4" customHeight="1" x14ac:dyDescent="0.3">
      <c r="A4418" s="383"/>
      <c r="B4418" s="442"/>
      <c r="C4418" s="386"/>
      <c r="D4418" s="431"/>
      <c r="E4418" s="432"/>
      <c r="F4418" s="433"/>
      <c r="H4418" s="371"/>
    </row>
    <row r="4419" spans="1:8" ht="14.4" customHeight="1" x14ac:dyDescent="0.3">
      <c r="A4419" s="383"/>
      <c r="B4419" s="442"/>
      <c r="C4419" s="386"/>
      <c r="D4419" s="431"/>
      <c r="E4419" s="432"/>
      <c r="F4419" s="433"/>
      <c r="H4419" s="371"/>
    </row>
    <row r="4420" spans="1:8" ht="14.4" customHeight="1" x14ac:dyDescent="0.3">
      <c r="A4420" s="383"/>
      <c r="B4420" s="442"/>
      <c r="C4420" s="386"/>
      <c r="D4420" s="431"/>
      <c r="E4420" s="432"/>
      <c r="F4420" s="433"/>
      <c r="H4420" s="371"/>
    </row>
    <row r="4421" spans="1:8" ht="14.4" customHeight="1" x14ac:dyDescent="0.3">
      <c r="A4421" s="383"/>
      <c r="B4421" s="442"/>
      <c r="C4421" s="386"/>
      <c r="D4421" s="431"/>
      <c r="E4421" s="432"/>
      <c r="F4421" s="433"/>
      <c r="H4421" s="371"/>
    </row>
    <row r="4422" spans="1:8" ht="14.4" customHeight="1" x14ac:dyDescent="0.3">
      <c r="A4422" s="383"/>
      <c r="B4422" s="442"/>
      <c r="C4422" s="386"/>
      <c r="D4422" s="431"/>
      <c r="E4422" s="432"/>
      <c r="F4422" s="433"/>
      <c r="H4422" s="371"/>
    </row>
    <row r="4423" spans="1:8" ht="14.4" customHeight="1" x14ac:dyDescent="0.3">
      <c r="A4423" s="383"/>
      <c r="B4423" s="442"/>
      <c r="C4423" s="386"/>
      <c r="D4423" s="431"/>
      <c r="E4423" s="432"/>
      <c r="F4423" s="433"/>
      <c r="H4423" s="371"/>
    </row>
    <row r="4424" spans="1:8" ht="14.4" customHeight="1" x14ac:dyDescent="0.3">
      <c r="A4424" s="383"/>
      <c r="B4424" s="442"/>
      <c r="C4424" s="386"/>
      <c r="D4424" s="431"/>
      <c r="E4424" s="432"/>
      <c r="F4424" s="433"/>
      <c r="H4424" s="371"/>
    </row>
    <row r="4425" spans="1:8" ht="14.4" customHeight="1" x14ac:dyDescent="0.3">
      <c r="A4425" s="383"/>
      <c r="B4425" s="442"/>
      <c r="C4425" s="386"/>
      <c r="D4425" s="431"/>
      <c r="E4425" s="432"/>
      <c r="F4425" s="433"/>
      <c r="H4425" s="371"/>
    </row>
    <row r="4426" spans="1:8" ht="14.4" customHeight="1" x14ac:dyDescent="0.3">
      <c r="A4426" s="383"/>
      <c r="B4426" s="442"/>
      <c r="C4426" s="386"/>
      <c r="D4426" s="431"/>
      <c r="E4426" s="432"/>
      <c r="F4426" s="433"/>
      <c r="H4426" s="371"/>
    </row>
    <row r="4427" spans="1:8" ht="14.4" customHeight="1" x14ac:dyDescent="0.3">
      <c r="A4427" s="383"/>
      <c r="B4427" s="442"/>
      <c r="C4427" s="386"/>
      <c r="D4427" s="431"/>
      <c r="E4427" s="432"/>
      <c r="F4427" s="433"/>
      <c r="H4427" s="371"/>
    </row>
    <row r="4428" spans="1:8" ht="14.4" customHeight="1" x14ac:dyDescent="0.3">
      <c r="A4428" s="383"/>
      <c r="B4428" s="442"/>
      <c r="C4428" s="386"/>
      <c r="D4428" s="431"/>
      <c r="E4428" s="432"/>
      <c r="F4428" s="433"/>
      <c r="H4428" s="371"/>
    </row>
    <row r="4429" spans="1:8" ht="14.4" customHeight="1" x14ac:dyDescent="0.3">
      <c r="A4429" s="383"/>
      <c r="B4429" s="442"/>
      <c r="C4429" s="386"/>
      <c r="D4429" s="431"/>
      <c r="E4429" s="432"/>
      <c r="F4429" s="433"/>
      <c r="H4429" s="371"/>
    </row>
    <row r="4430" spans="1:8" ht="14.4" customHeight="1" x14ac:dyDescent="0.3">
      <c r="A4430" s="383"/>
      <c r="B4430" s="442"/>
      <c r="C4430" s="386"/>
      <c r="D4430" s="431"/>
      <c r="E4430" s="432"/>
      <c r="F4430" s="433"/>
      <c r="H4430" s="371"/>
    </row>
    <row r="4431" spans="1:8" ht="14.4" customHeight="1" x14ac:dyDescent="0.3">
      <c r="A4431" s="383"/>
      <c r="B4431" s="442"/>
      <c r="C4431" s="386"/>
      <c r="D4431" s="431"/>
      <c r="E4431" s="432"/>
      <c r="F4431" s="433"/>
      <c r="H4431" s="371"/>
    </row>
    <row r="4432" spans="1:8" ht="14.4" customHeight="1" x14ac:dyDescent="0.3">
      <c r="A4432" s="383"/>
      <c r="B4432" s="442"/>
      <c r="C4432" s="386"/>
      <c r="D4432" s="431"/>
      <c r="E4432" s="432"/>
      <c r="F4432" s="433"/>
      <c r="H4432" s="371"/>
    </row>
    <row r="4433" spans="1:8" ht="14.4" customHeight="1" x14ac:dyDescent="0.3">
      <c r="A4433" s="383"/>
      <c r="B4433" s="442"/>
      <c r="C4433" s="386"/>
      <c r="D4433" s="431"/>
      <c r="E4433" s="432"/>
      <c r="F4433" s="433"/>
      <c r="H4433" s="371"/>
    </row>
    <row r="4434" spans="1:8" ht="14.4" customHeight="1" x14ac:dyDescent="0.3">
      <c r="A4434" s="383"/>
      <c r="B4434" s="442"/>
      <c r="C4434" s="386"/>
      <c r="D4434" s="431"/>
      <c r="E4434" s="432"/>
      <c r="F4434" s="433"/>
      <c r="H4434" s="371"/>
    </row>
    <row r="4435" spans="1:8" ht="14.4" customHeight="1" x14ac:dyDescent="0.3">
      <c r="A4435" s="383"/>
      <c r="B4435" s="442"/>
      <c r="C4435" s="386"/>
      <c r="D4435" s="431"/>
      <c r="E4435" s="432"/>
      <c r="F4435" s="433"/>
      <c r="H4435" s="371"/>
    </row>
    <row r="4436" spans="1:8" ht="14.4" customHeight="1" x14ac:dyDescent="0.3">
      <c r="A4436" s="383"/>
      <c r="B4436" s="442"/>
      <c r="C4436" s="386"/>
      <c r="D4436" s="431"/>
      <c r="E4436" s="432"/>
      <c r="F4436" s="433"/>
      <c r="H4436" s="371"/>
    </row>
    <row r="4437" spans="1:8" ht="14.4" customHeight="1" x14ac:dyDescent="0.3">
      <c r="A4437" s="383"/>
      <c r="B4437" s="442"/>
      <c r="C4437" s="386"/>
      <c r="D4437" s="431"/>
      <c r="E4437" s="432"/>
      <c r="F4437" s="433"/>
      <c r="H4437" s="371"/>
    </row>
    <row r="4438" spans="1:8" ht="14.4" customHeight="1" x14ac:dyDescent="0.3">
      <c r="A4438" s="383"/>
      <c r="B4438" s="442"/>
      <c r="C4438" s="386"/>
      <c r="D4438" s="431"/>
      <c r="E4438" s="432"/>
      <c r="F4438" s="433"/>
      <c r="H4438" s="371"/>
    </row>
    <row r="4439" spans="1:8" ht="14.4" customHeight="1" x14ac:dyDescent="0.3">
      <c r="A4439" s="383"/>
      <c r="B4439" s="442"/>
      <c r="C4439" s="386"/>
      <c r="D4439" s="431"/>
      <c r="E4439" s="432"/>
      <c r="F4439" s="433"/>
      <c r="H4439" s="371"/>
    </row>
    <row r="4440" spans="1:8" ht="14.4" customHeight="1" x14ac:dyDescent="0.3">
      <c r="A4440" s="383"/>
      <c r="B4440" s="442"/>
      <c r="C4440" s="386"/>
      <c r="D4440" s="431"/>
      <c r="E4440" s="432"/>
      <c r="F4440" s="433"/>
      <c r="H4440" s="371"/>
    </row>
    <row r="4441" spans="1:8" ht="14.4" customHeight="1" x14ac:dyDescent="0.3">
      <c r="A4441" s="383"/>
      <c r="B4441" s="442"/>
      <c r="C4441" s="386"/>
      <c r="D4441" s="431"/>
      <c r="E4441" s="432"/>
      <c r="F4441" s="433"/>
      <c r="H4441" s="371"/>
    </row>
    <row r="4442" spans="1:8" ht="14.4" customHeight="1" x14ac:dyDescent="0.3">
      <c r="A4442" s="383"/>
      <c r="B4442" s="442"/>
      <c r="C4442" s="386"/>
      <c r="D4442" s="431"/>
      <c r="E4442" s="432"/>
      <c r="F4442" s="433"/>
      <c r="H4442" s="371"/>
    </row>
    <row r="4443" spans="1:8" ht="14.4" customHeight="1" x14ac:dyDescent="0.3">
      <c r="A4443" s="383"/>
      <c r="B4443" s="442"/>
      <c r="C4443" s="386"/>
      <c r="D4443" s="431"/>
      <c r="E4443" s="432"/>
      <c r="F4443" s="433"/>
      <c r="H4443" s="371"/>
    </row>
    <row r="4444" spans="1:8" ht="14.4" customHeight="1" x14ac:dyDescent="0.3">
      <c r="A4444" s="383"/>
      <c r="B4444" s="442"/>
      <c r="C4444" s="386"/>
      <c r="D4444" s="431"/>
      <c r="E4444" s="432"/>
      <c r="F4444" s="433"/>
      <c r="H4444" s="371"/>
    </row>
    <row r="4445" spans="1:8" ht="14.4" customHeight="1" x14ac:dyDescent="0.3">
      <c r="A4445" s="383"/>
      <c r="B4445" s="442"/>
      <c r="C4445" s="386"/>
      <c r="D4445" s="431"/>
      <c r="E4445" s="432"/>
      <c r="F4445" s="433"/>
      <c r="H4445" s="371"/>
    </row>
    <row r="4446" spans="1:8" ht="14.4" customHeight="1" x14ac:dyDescent="0.3">
      <c r="A4446" s="383"/>
      <c r="B4446" s="442"/>
      <c r="C4446" s="386"/>
      <c r="D4446" s="431"/>
      <c r="E4446" s="432"/>
      <c r="F4446" s="433"/>
      <c r="H4446" s="371"/>
    </row>
    <row r="4447" spans="1:8" ht="14.4" customHeight="1" x14ac:dyDescent="0.3">
      <c r="A4447" s="383"/>
      <c r="B4447" s="442"/>
      <c r="C4447" s="386"/>
      <c r="D4447" s="431"/>
      <c r="E4447" s="432"/>
      <c r="F4447" s="433"/>
      <c r="H4447" s="371"/>
    </row>
    <row r="4448" spans="1:8" ht="14.4" customHeight="1" x14ac:dyDescent="0.3">
      <c r="A4448" s="383"/>
      <c r="B4448" s="442"/>
      <c r="C4448" s="386"/>
      <c r="D4448" s="431"/>
      <c r="E4448" s="432"/>
      <c r="F4448" s="433"/>
      <c r="H4448" s="371"/>
    </row>
    <row r="4449" spans="1:8" ht="14.4" customHeight="1" x14ac:dyDescent="0.3">
      <c r="A4449" s="383"/>
      <c r="B4449" s="442"/>
      <c r="C4449" s="386"/>
      <c r="D4449" s="431"/>
      <c r="E4449" s="432"/>
      <c r="F4449" s="433"/>
      <c r="H4449" s="371"/>
    </row>
    <row r="4450" spans="1:8" ht="14.4" customHeight="1" x14ac:dyDescent="0.3">
      <c r="A4450" s="383"/>
      <c r="B4450" s="442"/>
      <c r="C4450" s="386"/>
      <c r="D4450" s="431"/>
      <c r="E4450" s="432"/>
      <c r="F4450" s="433"/>
      <c r="H4450" s="371"/>
    </row>
    <row r="4451" spans="1:8" ht="14.4" customHeight="1" x14ac:dyDescent="0.3">
      <c r="A4451" s="383"/>
      <c r="B4451" s="442"/>
      <c r="C4451" s="386"/>
      <c r="D4451" s="431"/>
      <c r="E4451" s="432"/>
      <c r="F4451" s="433"/>
      <c r="H4451" s="371"/>
    </row>
    <row r="4452" spans="1:8" ht="14.4" customHeight="1" x14ac:dyDescent="0.3">
      <c r="A4452" s="383"/>
      <c r="B4452" s="442"/>
      <c r="C4452" s="386"/>
      <c r="D4452" s="431"/>
      <c r="E4452" s="432"/>
      <c r="F4452" s="433"/>
      <c r="H4452" s="371"/>
    </row>
    <row r="4453" spans="1:8" ht="14.4" customHeight="1" x14ac:dyDescent="0.3">
      <c r="A4453" s="383"/>
      <c r="B4453" s="442"/>
      <c r="C4453" s="386"/>
      <c r="D4453" s="431"/>
      <c r="E4453" s="432"/>
      <c r="F4453" s="433"/>
      <c r="H4453" s="371"/>
    </row>
    <row r="4454" spans="1:8" ht="14.4" customHeight="1" x14ac:dyDescent="0.3">
      <c r="A4454" s="383"/>
      <c r="B4454" s="442"/>
      <c r="C4454" s="386"/>
      <c r="D4454" s="431"/>
      <c r="E4454" s="432"/>
      <c r="F4454" s="433"/>
      <c r="H4454" s="371"/>
    </row>
    <row r="4455" spans="1:8" ht="14.4" customHeight="1" x14ac:dyDescent="0.3">
      <c r="A4455" s="383"/>
      <c r="B4455" s="442"/>
      <c r="C4455" s="386"/>
      <c r="D4455" s="431"/>
      <c r="E4455" s="432"/>
      <c r="F4455" s="433"/>
      <c r="H4455" s="371"/>
    </row>
    <row r="4456" spans="1:8" ht="14.4" customHeight="1" x14ac:dyDescent="0.3">
      <c r="A4456" s="383"/>
      <c r="B4456" s="442"/>
      <c r="C4456" s="386"/>
      <c r="D4456" s="431"/>
      <c r="E4456" s="432"/>
      <c r="F4456" s="433"/>
      <c r="H4456" s="371"/>
    </row>
    <row r="4457" spans="1:8" ht="14.4" customHeight="1" x14ac:dyDescent="0.3">
      <c r="A4457" s="383"/>
      <c r="B4457" s="442"/>
      <c r="C4457" s="386"/>
      <c r="D4457" s="431"/>
      <c r="E4457" s="432"/>
      <c r="F4457" s="433"/>
      <c r="H4457" s="371"/>
    </row>
    <row r="4458" spans="1:8" ht="14.4" customHeight="1" x14ac:dyDescent="0.3">
      <c r="A4458" s="383"/>
      <c r="B4458" s="442"/>
      <c r="C4458" s="386"/>
      <c r="D4458" s="431"/>
      <c r="E4458" s="432"/>
      <c r="F4458" s="433"/>
      <c r="H4458" s="371"/>
    </row>
    <row r="4459" spans="1:8" ht="14.4" customHeight="1" x14ac:dyDescent="0.3">
      <c r="A4459" s="383"/>
      <c r="B4459" s="442"/>
      <c r="C4459" s="386"/>
      <c r="D4459" s="431"/>
      <c r="E4459" s="432"/>
      <c r="F4459" s="433"/>
      <c r="H4459" s="371"/>
    </row>
    <row r="4460" spans="1:8" ht="14.4" customHeight="1" x14ac:dyDescent="0.3">
      <c r="A4460" s="383"/>
      <c r="B4460" s="442"/>
      <c r="C4460" s="386"/>
      <c r="D4460" s="431"/>
      <c r="E4460" s="432"/>
      <c r="F4460" s="433"/>
      <c r="H4460" s="371"/>
    </row>
    <row r="4461" spans="1:8" ht="14.4" customHeight="1" x14ac:dyDescent="0.3">
      <c r="A4461" s="383"/>
      <c r="B4461" s="442"/>
      <c r="C4461" s="386"/>
      <c r="D4461" s="431"/>
      <c r="E4461" s="432"/>
      <c r="F4461" s="433"/>
      <c r="H4461" s="371"/>
    </row>
    <row r="4462" spans="1:8" ht="14.4" customHeight="1" x14ac:dyDescent="0.3">
      <c r="A4462" s="383"/>
      <c r="B4462" s="442"/>
      <c r="C4462" s="386"/>
      <c r="D4462" s="431"/>
      <c r="E4462" s="432"/>
      <c r="F4462" s="433"/>
      <c r="H4462" s="371"/>
    </row>
    <row r="4463" spans="1:8" ht="14.4" customHeight="1" x14ac:dyDescent="0.3">
      <c r="A4463" s="383"/>
      <c r="B4463" s="442"/>
      <c r="C4463" s="386"/>
      <c r="D4463" s="431"/>
      <c r="E4463" s="432"/>
      <c r="F4463" s="433"/>
      <c r="H4463" s="371"/>
    </row>
    <row r="4464" spans="1:8" ht="14.4" customHeight="1" x14ac:dyDescent="0.3">
      <c r="A4464" s="383"/>
      <c r="B4464" s="442"/>
      <c r="C4464" s="386"/>
      <c r="D4464" s="431"/>
      <c r="E4464" s="432"/>
      <c r="F4464" s="433"/>
      <c r="H4464" s="371"/>
    </row>
    <row r="4465" spans="1:8" ht="14.4" customHeight="1" x14ac:dyDescent="0.3">
      <c r="A4465" s="383"/>
      <c r="B4465" s="442"/>
      <c r="C4465" s="386"/>
      <c r="D4465" s="431"/>
      <c r="E4465" s="432"/>
      <c r="F4465" s="433"/>
      <c r="H4465" s="371"/>
    </row>
    <row r="4466" spans="1:8" ht="14.4" customHeight="1" x14ac:dyDescent="0.3">
      <c r="A4466" s="383"/>
      <c r="B4466" s="442"/>
      <c r="C4466" s="386"/>
      <c r="D4466" s="431"/>
      <c r="E4466" s="432"/>
      <c r="F4466" s="433"/>
      <c r="H4466" s="371"/>
    </row>
    <row r="4467" spans="1:8" ht="14.4" customHeight="1" x14ac:dyDescent="0.3">
      <c r="A4467" s="383"/>
      <c r="B4467" s="442"/>
      <c r="C4467" s="386"/>
      <c r="D4467" s="431"/>
      <c r="E4467" s="432"/>
      <c r="F4467" s="433"/>
      <c r="H4467" s="371"/>
    </row>
    <row r="4468" spans="1:8" ht="14.4" customHeight="1" x14ac:dyDescent="0.3">
      <c r="A4468" s="383"/>
      <c r="B4468" s="442"/>
      <c r="C4468" s="386"/>
      <c r="D4468" s="431"/>
      <c r="E4468" s="432"/>
      <c r="F4468" s="433"/>
      <c r="H4468" s="371"/>
    </row>
    <row r="4469" spans="1:8" ht="14.4" customHeight="1" x14ac:dyDescent="0.3">
      <c r="A4469" s="383"/>
      <c r="B4469" s="442"/>
      <c r="C4469" s="386"/>
      <c r="D4469" s="431"/>
      <c r="E4469" s="432"/>
      <c r="F4469" s="433"/>
      <c r="H4469" s="371"/>
    </row>
    <row r="4470" spans="1:8" ht="14.4" customHeight="1" x14ac:dyDescent="0.3">
      <c r="A4470" s="383"/>
      <c r="B4470" s="442"/>
      <c r="C4470" s="386"/>
      <c r="D4470" s="431"/>
      <c r="E4470" s="432"/>
      <c r="F4470" s="433"/>
      <c r="H4470" s="371"/>
    </row>
    <row r="4471" spans="1:8" ht="14.4" customHeight="1" x14ac:dyDescent="0.3">
      <c r="A4471" s="383"/>
      <c r="B4471" s="442"/>
      <c r="C4471" s="386"/>
      <c r="D4471" s="431"/>
      <c r="E4471" s="432"/>
      <c r="F4471" s="433"/>
      <c r="H4471" s="371"/>
    </row>
    <row r="4472" spans="1:8" ht="14.4" customHeight="1" x14ac:dyDescent="0.3">
      <c r="A4472" s="383"/>
      <c r="B4472" s="442"/>
      <c r="C4472" s="386"/>
      <c r="D4472" s="431"/>
      <c r="E4472" s="432"/>
      <c r="F4472" s="433"/>
      <c r="H4472" s="371"/>
    </row>
    <row r="4473" spans="1:8" ht="14.4" customHeight="1" x14ac:dyDescent="0.3">
      <c r="A4473" s="383"/>
      <c r="B4473" s="442"/>
      <c r="C4473" s="386"/>
      <c r="D4473" s="431"/>
      <c r="E4473" s="432"/>
      <c r="F4473" s="433"/>
      <c r="H4473" s="371"/>
    </row>
    <row r="4474" spans="1:8" ht="14.4" customHeight="1" x14ac:dyDescent="0.3">
      <c r="A4474" s="383"/>
      <c r="B4474" s="442"/>
      <c r="C4474" s="386"/>
      <c r="D4474" s="431"/>
      <c r="E4474" s="432"/>
      <c r="F4474" s="433"/>
      <c r="H4474" s="371"/>
    </row>
    <row r="4475" spans="1:8" ht="14.4" customHeight="1" x14ac:dyDescent="0.3">
      <c r="A4475" s="383"/>
      <c r="B4475" s="442"/>
      <c r="C4475" s="386"/>
      <c r="D4475" s="431"/>
      <c r="E4475" s="432"/>
      <c r="F4475" s="433"/>
      <c r="H4475" s="371"/>
    </row>
    <row r="4476" spans="1:8" ht="14.4" customHeight="1" x14ac:dyDescent="0.3">
      <c r="A4476" s="383"/>
      <c r="B4476" s="442"/>
      <c r="C4476" s="386"/>
      <c r="D4476" s="431"/>
      <c r="E4476" s="432"/>
      <c r="F4476" s="433"/>
      <c r="H4476" s="371"/>
    </row>
    <row r="4477" spans="1:8" ht="14.4" customHeight="1" x14ac:dyDescent="0.3">
      <c r="A4477" s="383"/>
      <c r="B4477" s="442"/>
      <c r="C4477" s="386"/>
      <c r="D4477" s="431"/>
      <c r="E4477" s="432"/>
      <c r="F4477" s="433"/>
      <c r="H4477" s="371"/>
    </row>
    <row r="4478" spans="1:8" ht="14.4" customHeight="1" x14ac:dyDescent="0.3">
      <c r="A4478" s="383"/>
      <c r="B4478" s="442"/>
      <c r="C4478" s="386"/>
      <c r="D4478" s="431"/>
      <c r="E4478" s="432"/>
      <c r="F4478" s="433"/>
      <c r="H4478" s="371"/>
    </row>
    <row r="4479" spans="1:8" ht="14.4" customHeight="1" x14ac:dyDescent="0.3">
      <c r="A4479" s="383"/>
      <c r="B4479" s="442"/>
      <c r="C4479" s="386"/>
      <c r="D4479" s="431"/>
      <c r="E4479" s="432"/>
      <c r="F4479" s="433"/>
      <c r="H4479" s="371"/>
    </row>
    <row r="4480" spans="1:8" ht="14.4" customHeight="1" x14ac:dyDescent="0.3">
      <c r="A4480" s="383"/>
      <c r="B4480" s="442"/>
      <c r="C4480" s="386"/>
      <c r="D4480" s="431"/>
      <c r="E4480" s="432"/>
      <c r="F4480" s="433"/>
      <c r="H4480" s="371"/>
    </row>
    <row r="4481" spans="1:8" ht="14.4" customHeight="1" x14ac:dyDescent="0.3">
      <c r="A4481" s="383"/>
      <c r="B4481" s="442"/>
      <c r="C4481" s="386"/>
      <c r="D4481" s="431"/>
      <c r="E4481" s="432"/>
      <c r="F4481" s="433"/>
      <c r="H4481" s="371"/>
    </row>
    <row r="4482" spans="1:8" ht="14.4" customHeight="1" x14ac:dyDescent="0.3">
      <c r="A4482" s="383"/>
      <c r="B4482" s="442"/>
      <c r="C4482" s="386"/>
      <c r="D4482" s="431"/>
      <c r="E4482" s="432"/>
      <c r="F4482" s="433"/>
      <c r="H4482" s="371"/>
    </row>
    <row r="4483" spans="1:8" ht="14.4" customHeight="1" x14ac:dyDescent="0.3">
      <c r="A4483" s="383"/>
      <c r="B4483" s="442"/>
      <c r="C4483" s="386"/>
      <c r="D4483" s="431"/>
      <c r="E4483" s="432"/>
      <c r="F4483" s="433"/>
      <c r="H4483" s="371"/>
    </row>
    <row r="4484" spans="1:8" ht="14.4" customHeight="1" x14ac:dyDescent="0.3">
      <c r="A4484" s="383"/>
      <c r="B4484" s="442"/>
      <c r="C4484" s="386"/>
      <c r="D4484" s="431"/>
      <c r="E4484" s="432"/>
      <c r="F4484" s="433"/>
      <c r="H4484" s="371"/>
    </row>
    <row r="4485" spans="1:8" ht="14.4" customHeight="1" x14ac:dyDescent="0.3">
      <c r="A4485" s="383"/>
      <c r="B4485" s="442"/>
      <c r="C4485" s="386"/>
      <c r="D4485" s="431"/>
      <c r="E4485" s="432"/>
      <c r="F4485" s="433"/>
      <c r="H4485" s="371"/>
    </row>
    <row r="4486" spans="1:8" ht="14.4" customHeight="1" x14ac:dyDescent="0.3">
      <c r="A4486" s="383"/>
      <c r="B4486" s="442"/>
      <c r="C4486" s="386"/>
      <c r="D4486" s="431"/>
      <c r="E4486" s="432"/>
      <c r="F4486" s="433"/>
      <c r="H4486" s="371"/>
    </row>
    <row r="4487" spans="1:8" ht="14.4" customHeight="1" x14ac:dyDescent="0.3">
      <c r="A4487" s="383"/>
      <c r="B4487" s="442"/>
      <c r="C4487" s="386"/>
      <c r="D4487" s="431"/>
      <c r="E4487" s="432"/>
      <c r="F4487" s="433"/>
      <c r="H4487" s="371"/>
    </row>
    <row r="4488" spans="1:8" ht="14.4" customHeight="1" x14ac:dyDescent="0.3">
      <c r="A4488" s="383"/>
      <c r="B4488" s="442"/>
      <c r="C4488" s="386"/>
      <c r="D4488" s="431"/>
      <c r="E4488" s="432"/>
      <c r="F4488" s="433"/>
      <c r="H4488" s="371"/>
    </row>
    <row r="4489" spans="1:8" ht="14.4" customHeight="1" x14ac:dyDescent="0.3">
      <c r="A4489" s="383"/>
      <c r="B4489" s="442"/>
      <c r="C4489" s="386"/>
      <c r="D4489" s="431"/>
      <c r="E4489" s="432"/>
      <c r="F4489" s="433"/>
      <c r="H4489" s="371"/>
    </row>
    <row r="4490" spans="1:8" ht="14.4" customHeight="1" x14ac:dyDescent="0.3">
      <c r="A4490" s="383"/>
      <c r="B4490" s="442"/>
      <c r="C4490" s="386"/>
      <c r="D4490" s="431"/>
      <c r="E4490" s="432"/>
      <c r="F4490" s="433"/>
      <c r="H4490" s="371"/>
    </row>
    <row r="4491" spans="1:8" ht="14.4" customHeight="1" x14ac:dyDescent="0.3">
      <c r="A4491" s="383"/>
      <c r="B4491" s="442"/>
      <c r="C4491" s="386"/>
      <c r="D4491" s="431"/>
      <c r="E4491" s="432"/>
      <c r="F4491" s="433"/>
      <c r="H4491" s="371"/>
    </row>
    <row r="4492" spans="1:8" ht="14.4" customHeight="1" x14ac:dyDescent="0.3">
      <c r="A4492" s="383"/>
      <c r="B4492" s="442"/>
      <c r="C4492" s="386"/>
      <c r="D4492" s="431"/>
      <c r="E4492" s="432"/>
      <c r="F4492" s="433"/>
      <c r="H4492" s="371"/>
    </row>
    <row r="4493" spans="1:8" ht="14.4" customHeight="1" x14ac:dyDescent="0.3">
      <c r="A4493" s="383"/>
      <c r="B4493" s="442"/>
      <c r="C4493" s="386"/>
      <c r="D4493" s="431"/>
      <c r="E4493" s="432"/>
      <c r="F4493" s="433"/>
      <c r="H4493" s="371"/>
    </row>
    <row r="4494" spans="1:8" ht="14.4" customHeight="1" x14ac:dyDescent="0.3">
      <c r="A4494" s="383"/>
      <c r="B4494" s="442"/>
      <c r="C4494" s="386"/>
      <c r="D4494" s="431"/>
      <c r="E4494" s="432"/>
      <c r="F4494" s="433"/>
      <c r="H4494" s="371"/>
    </row>
    <row r="4495" spans="1:8" ht="14.4" customHeight="1" x14ac:dyDescent="0.3">
      <c r="A4495" s="383"/>
      <c r="B4495" s="442"/>
      <c r="C4495" s="386"/>
      <c r="D4495" s="431"/>
      <c r="E4495" s="432"/>
      <c r="F4495" s="433"/>
      <c r="H4495" s="371"/>
    </row>
    <row r="4496" spans="1:8" ht="14.4" customHeight="1" x14ac:dyDescent="0.3">
      <c r="A4496" s="383"/>
      <c r="B4496" s="442"/>
      <c r="C4496" s="386"/>
      <c r="D4496" s="431"/>
      <c r="E4496" s="432"/>
      <c r="F4496" s="433"/>
      <c r="H4496" s="371"/>
    </row>
    <row r="4497" spans="1:8" ht="14.4" customHeight="1" x14ac:dyDescent="0.3">
      <c r="A4497" s="383"/>
      <c r="B4497" s="442"/>
      <c r="C4497" s="386"/>
      <c r="D4497" s="431"/>
      <c r="E4497" s="432"/>
      <c r="F4497" s="433"/>
      <c r="H4497" s="371"/>
    </row>
    <row r="4498" spans="1:8" ht="14.4" customHeight="1" x14ac:dyDescent="0.3">
      <c r="A4498" s="383"/>
      <c r="B4498" s="442"/>
      <c r="C4498" s="386"/>
      <c r="D4498" s="431"/>
      <c r="E4498" s="432"/>
      <c r="F4498" s="433"/>
      <c r="H4498" s="371"/>
    </row>
    <row r="4499" spans="1:8" ht="14.4" customHeight="1" thickBot="1" x14ac:dyDescent="0.35">
      <c r="A4499" s="383"/>
      <c r="B4499" s="442"/>
      <c r="C4499" s="386"/>
      <c r="D4499" s="431"/>
      <c r="E4499" s="432"/>
      <c r="F4499" s="433"/>
      <c r="H4499" s="371"/>
    </row>
    <row r="4500" spans="1:8" ht="25.05" customHeight="1" thickBot="1" x14ac:dyDescent="0.35">
      <c r="A4500" s="448" t="s">
        <v>4109</v>
      </c>
      <c r="B4500" s="511" t="s">
        <v>4116</v>
      </c>
      <c r="C4500" s="489"/>
      <c r="D4500" s="489"/>
      <c r="E4500" s="494"/>
      <c r="F4500" s="495">
        <f>SUM(F4397:F4410)</f>
        <v>70000000</v>
      </c>
    </row>
    <row r="4501" spans="1:8" ht="25.05" customHeight="1" x14ac:dyDescent="0.3">
      <c r="A4501" s="761" t="s">
        <v>4124</v>
      </c>
      <c r="B4501" s="762"/>
      <c r="C4501" s="438"/>
      <c r="D4501" s="438"/>
      <c r="E4501" s="439"/>
      <c r="F4501" s="439"/>
    </row>
    <row r="4502" spans="1:8" s="444" customFormat="1" ht="15" customHeight="1" x14ac:dyDescent="0.3">
      <c r="A4502" s="763" t="s">
        <v>4136</v>
      </c>
      <c r="B4502" s="762"/>
      <c r="C4502" s="399"/>
      <c r="D4502" s="399"/>
      <c r="E4502" s="400"/>
      <c r="F4502" s="400"/>
    </row>
    <row r="4503" spans="1:8" s="444" customFormat="1" ht="15" customHeight="1" x14ac:dyDescent="0.3">
      <c r="A4503" s="764" t="s">
        <v>4137</v>
      </c>
      <c r="B4503" s="765"/>
      <c r="C4503" s="399"/>
      <c r="D4503" s="399"/>
      <c r="E4503" s="400"/>
      <c r="F4503" s="400"/>
    </row>
    <row r="4504" spans="1:8" x14ac:dyDescent="0.3">
      <c r="A4504" s="373"/>
      <c r="B4504" s="525"/>
      <c r="C4504" s="526"/>
      <c r="D4504" s="526"/>
      <c r="E4504" s="527"/>
      <c r="F4504" s="528"/>
    </row>
    <row r="4505" spans="1:8" x14ac:dyDescent="0.3">
      <c r="A4505" s="529" t="s">
        <v>4034</v>
      </c>
      <c r="B4505" s="529" t="s">
        <v>4035</v>
      </c>
      <c r="C4505" s="530"/>
      <c r="D4505" s="530"/>
      <c r="E4505" s="531"/>
      <c r="F4505" s="532" t="s">
        <v>4036</v>
      </c>
    </row>
    <row r="4506" spans="1:8" x14ac:dyDescent="0.3">
      <c r="A4506" s="574"/>
      <c r="B4506" s="533"/>
      <c r="C4506" s="534"/>
      <c r="D4506" s="534"/>
      <c r="E4506" s="535"/>
      <c r="F4506" s="536"/>
    </row>
    <row r="4507" spans="1:8" ht="14.4" customHeight="1" x14ac:dyDescent="0.3">
      <c r="A4507" s="453" t="s">
        <v>4037</v>
      </c>
      <c r="B4507" s="453" t="s">
        <v>4038</v>
      </c>
      <c r="C4507" s="460"/>
      <c r="D4507" s="460"/>
      <c r="E4507" s="542"/>
      <c r="F4507" s="476">
        <f>F110</f>
        <v>5511200</v>
      </c>
    </row>
    <row r="4508" spans="1:8" ht="14.4" customHeight="1" x14ac:dyDescent="0.3">
      <c r="A4508" s="453" t="s">
        <v>4039</v>
      </c>
      <c r="B4508" s="453" t="s">
        <v>4040</v>
      </c>
      <c r="C4508" s="460"/>
      <c r="D4508" s="460"/>
      <c r="E4508" s="542"/>
      <c r="F4508" s="477">
        <f>F217</f>
        <v>500000</v>
      </c>
    </row>
    <row r="4509" spans="1:8" ht="14.4" customHeight="1" x14ac:dyDescent="0.3">
      <c r="A4509" s="453" t="s">
        <v>4041</v>
      </c>
      <c r="B4509" s="453" t="s">
        <v>4118</v>
      </c>
      <c r="C4509" s="460"/>
      <c r="D4509" s="460"/>
      <c r="E4509" s="542"/>
      <c r="F4509" s="476">
        <f>F327</f>
        <v>0</v>
      </c>
    </row>
    <row r="4510" spans="1:8" ht="14.4" customHeight="1" x14ac:dyDescent="0.3">
      <c r="A4510" s="454" t="s">
        <v>4042</v>
      </c>
      <c r="B4510" s="453" t="s">
        <v>4043</v>
      </c>
      <c r="C4510" s="460"/>
      <c r="D4510" s="460"/>
      <c r="E4510" s="542"/>
      <c r="F4510" s="476">
        <f>F437</f>
        <v>0</v>
      </c>
    </row>
    <row r="4511" spans="1:8" ht="14.4" customHeight="1" x14ac:dyDescent="0.3">
      <c r="A4511" s="453" t="s">
        <v>4044</v>
      </c>
      <c r="B4511" s="453" t="s">
        <v>4119</v>
      </c>
      <c r="C4511" s="460"/>
      <c r="D4511" s="460"/>
      <c r="E4511" s="542"/>
      <c r="F4511" s="476">
        <f>F547</f>
        <v>200000</v>
      </c>
    </row>
    <row r="4512" spans="1:8" ht="14.4" customHeight="1" x14ac:dyDescent="0.3">
      <c r="A4512" s="453" t="s">
        <v>4046</v>
      </c>
      <c r="B4512" s="453" t="s">
        <v>4047</v>
      </c>
      <c r="C4512" s="460"/>
      <c r="D4512" s="460"/>
      <c r="E4512" s="542"/>
      <c r="F4512" s="476">
        <f>F657</f>
        <v>0</v>
      </c>
    </row>
    <row r="4513" spans="1:6" ht="14.4" customHeight="1" x14ac:dyDescent="0.3">
      <c r="A4513" s="453" t="s">
        <v>4048</v>
      </c>
      <c r="B4513" s="453" t="s">
        <v>4049</v>
      </c>
      <c r="C4513" s="460"/>
      <c r="D4513" s="460"/>
      <c r="E4513" s="542"/>
      <c r="F4513" s="476">
        <f>F767</f>
        <v>170000</v>
      </c>
    </row>
    <row r="4514" spans="1:6" ht="14.4" customHeight="1" x14ac:dyDescent="0.3">
      <c r="A4514" s="453" t="s">
        <v>4050</v>
      </c>
      <c r="B4514" s="453" t="s">
        <v>4051</v>
      </c>
      <c r="C4514" s="460"/>
      <c r="D4514" s="460"/>
      <c r="E4514" s="542"/>
      <c r="F4514" s="476">
        <f>F877</f>
        <v>250000</v>
      </c>
    </row>
    <row r="4515" spans="1:6" ht="14.4" customHeight="1" x14ac:dyDescent="0.3">
      <c r="A4515" s="453" t="s">
        <v>4117</v>
      </c>
      <c r="B4515" s="453" t="s">
        <v>4045</v>
      </c>
      <c r="C4515" s="460"/>
      <c r="D4515" s="460"/>
      <c r="E4515" s="542"/>
      <c r="F4515" s="476">
        <f>F986</f>
        <v>0</v>
      </c>
    </row>
    <row r="4516" spans="1:6" ht="14.4" customHeight="1" x14ac:dyDescent="0.3">
      <c r="A4516" s="453" t="s">
        <v>4052</v>
      </c>
      <c r="B4516" s="453" t="s">
        <v>4053</v>
      </c>
      <c r="C4516" s="460"/>
      <c r="D4516" s="460"/>
      <c r="E4516" s="542"/>
      <c r="F4516" s="476">
        <f>F1096</f>
        <v>0</v>
      </c>
    </row>
    <row r="4517" spans="1:6" ht="14.4" customHeight="1" x14ac:dyDescent="0.3">
      <c r="A4517" s="453" t="s">
        <v>4054</v>
      </c>
      <c r="B4517" s="453" t="s">
        <v>4055</v>
      </c>
      <c r="C4517" s="460"/>
      <c r="D4517" s="460"/>
      <c r="E4517" s="542"/>
      <c r="F4517" s="476">
        <f>F1206</f>
        <v>50000</v>
      </c>
    </row>
    <row r="4518" spans="1:6" ht="14.4" customHeight="1" x14ac:dyDescent="0.3">
      <c r="A4518" s="453" t="s">
        <v>4056</v>
      </c>
      <c r="B4518" s="453" t="s">
        <v>4057</v>
      </c>
      <c r="C4518" s="460"/>
      <c r="D4518" s="460"/>
      <c r="E4518" s="542"/>
      <c r="F4518" s="476">
        <f>F1314</f>
        <v>0</v>
      </c>
    </row>
    <row r="4519" spans="1:6" ht="14.4" customHeight="1" x14ac:dyDescent="0.3">
      <c r="A4519" s="453" t="s">
        <v>4058</v>
      </c>
      <c r="B4519" s="453" t="s">
        <v>4059</v>
      </c>
      <c r="C4519" s="460"/>
      <c r="D4519" s="460"/>
      <c r="E4519" s="542"/>
      <c r="F4519" s="476">
        <f>F1424</f>
        <v>100000</v>
      </c>
    </row>
    <row r="4520" spans="1:6" ht="14.4" customHeight="1" x14ac:dyDescent="0.3">
      <c r="A4520" s="453" t="s">
        <v>4060</v>
      </c>
      <c r="B4520" s="453" t="s">
        <v>4061</v>
      </c>
      <c r="C4520" s="460"/>
      <c r="D4520" s="460"/>
      <c r="E4520" s="542"/>
      <c r="F4520" s="476">
        <f>F1534</f>
        <v>20000</v>
      </c>
    </row>
    <row r="4521" spans="1:6" ht="14.4" customHeight="1" x14ac:dyDescent="0.3">
      <c r="A4521" s="453" t="s">
        <v>4062</v>
      </c>
      <c r="B4521" s="453" t="s">
        <v>4063</v>
      </c>
      <c r="C4521" s="460"/>
      <c r="D4521" s="460"/>
      <c r="E4521" s="542"/>
      <c r="F4521" s="476">
        <f>F1643</f>
        <v>0</v>
      </c>
    </row>
    <row r="4522" spans="1:6" ht="14.4" customHeight="1" x14ac:dyDescent="0.3">
      <c r="A4522" s="453" t="s">
        <v>4064</v>
      </c>
      <c r="B4522" s="453" t="s">
        <v>4065</v>
      </c>
      <c r="C4522" s="460"/>
      <c r="D4522" s="460"/>
      <c r="E4522" s="542"/>
      <c r="F4522" s="476">
        <f>F1753</f>
        <v>250000</v>
      </c>
    </row>
    <row r="4523" spans="1:6" ht="14.4" customHeight="1" x14ac:dyDescent="0.3">
      <c r="A4523" s="453" t="s">
        <v>4066</v>
      </c>
      <c r="B4523" s="453" t="s">
        <v>4067</v>
      </c>
      <c r="C4523" s="460"/>
      <c r="D4523" s="460"/>
      <c r="E4523" s="542"/>
      <c r="F4523" s="476">
        <f>F1863</f>
        <v>0</v>
      </c>
    </row>
    <row r="4524" spans="1:6" ht="14.4" customHeight="1" x14ac:dyDescent="0.3">
      <c r="A4524" s="453" t="s">
        <v>4068</v>
      </c>
      <c r="B4524" s="453" t="s">
        <v>4069</v>
      </c>
      <c r="C4524" s="460"/>
      <c r="D4524" s="460"/>
      <c r="E4524" s="542"/>
      <c r="F4524" s="476">
        <f>F1973</f>
        <v>0</v>
      </c>
    </row>
    <row r="4525" spans="1:6" ht="14.4" customHeight="1" x14ac:dyDescent="0.3">
      <c r="A4525" s="453" t="s">
        <v>4070</v>
      </c>
      <c r="B4525" s="453" t="s">
        <v>4120</v>
      </c>
      <c r="C4525" s="460"/>
      <c r="D4525" s="460"/>
      <c r="E4525" s="542"/>
      <c r="F4525" s="476">
        <f>F2083</f>
        <v>0</v>
      </c>
    </row>
    <row r="4526" spans="1:6" ht="14.4" customHeight="1" x14ac:dyDescent="0.3">
      <c r="A4526" s="453" t="s">
        <v>4071</v>
      </c>
      <c r="B4526" s="453" t="s">
        <v>4072</v>
      </c>
      <c r="C4526" s="460"/>
      <c r="D4526" s="460"/>
      <c r="E4526" s="542"/>
      <c r="F4526" s="476">
        <f>F2193</f>
        <v>0</v>
      </c>
    </row>
    <row r="4527" spans="1:6" ht="14.4" customHeight="1" x14ac:dyDescent="0.3">
      <c r="A4527" s="453" t="s">
        <v>4073</v>
      </c>
      <c r="B4527" s="453" t="s">
        <v>4121</v>
      </c>
      <c r="C4527" s="460"/>
      <c r="D4527" s="460"/>
      <c r="E4527" s="542"/>
      <c r="F4527" s="476">
        <f>F2303</f>
        <v>0</v>
      </c>
    </row>
    <row r="4528" spans="1:6" ht="14.4" customHeight="1" x14ac:dyDescent="0.3">
      <c r="A4528" s="453" t="s">
        <v>4074</v>
      </c>
      <c r="B4528" s="453" t="s">
        <v>4075</v>
      </c>
      <c r="C4528" s="460"/>
      <c r="D4528" s="460"/>
      <c r="E4528" s="542"/>
      <c r="F4528" s="476">
        <f>F2413</f>
        <v>2000000</v>
      </c>
    </row>
    <row r="4529" spans="1:6" ht="14.4" customHeight="1" x14ac:dyDescent="0.3">
      <c r="A4529" s="453" t="s">
        <v>4076</v>
      </c>
      <c r="B4529" s="453" t="s">
        <v>4077</v>
      </c>
      <c r="C4529" s="460"/>
      <c r="D4529" s="460"/>
      <c r="E4529" s="542"/>
      <c r="F4529" s="476">
        <f>F2523</f>
        <v>0</v>
      </c>
    </row>
    <row r="4530" spans="1:6" ht="14.4" customHeight="1" x14ac:dyDescent="0.3">
      <c r="A4530" s="453" t="s">
        <v>4078</v>
      </c>
      <c r="B4530" s="453" t="s">
        <v>4079</v>
      </c>
      <c r="C4530" s="460"/>
      <c r="D4530" s="460"/>
      <c r="E4530" s="542"/>
      <c r="F4530" s="476">
        <f>F2633</f>
        <v>0</v>
      </c>
    </row>
    <row r="4531" spans="1:6" ht="14.4" customHeight="1" x14ac:dyDescent="0.3">
      <c r="A4531" s="453" t="s">
        <v>4132</v>
      </c>
      <c r="B4531" s="453" t="s">
        <v>4133</v>
      </c>
      <c r="C4531" s="460"/>
      <c r="D4531" s="460"/>
      <c r="E4531" s="542"/>
      <c r="F4531" s="476">
        <f>F2743</f>
        <v>100000</v>
      </c>
    </row>
    <row r="4532" spans="1:6" ht="14.4" customHeight="1" x14ac:dyDescent="0.3">
      <c r="A4532" s="453" t="s">
        <v>4080</v>
      </c>
      <c r="B4532" s="453" t="s">
        <v>4081</v>
      </c>
      <c r="C4532" s="460"/>
      <c r="D4532" s="460"/>
      <c r="E4532" s="542"/>
      <c r="F4532" s="476">
        <f>F2853</f>
        <v>1000000</v>
      </c>
    </row>
    <row r="4533" spans="1:6" ht="14.4" customHeight="1" x14ac:dyDescent="0.3">
      <c r="A4533" s="453" t="s">
        <v>4082</v>
      </c>
      <c r="B4533" s="453" t="s">
        <v>4083</v>
      </c>
      <c r="C4533" s="460"/>
      <c r="D4533" s="460"/>
      <c r="E4533" s="542"/>
      <c r="F4533" s="476">
        <f>F2963</f>
        <v>500000</v>
      </c>
    </row>
    <row r="4534" spans="1:6" ht="14.4" customHeight="1" x14ac:dyDescent="0.3">
      <c r="A4534" s="453" t="s">
        <v>4084</v>
      </c>
      <c r="B4534" s="453" t="s">
        <v>4085</v>
      </c>
      <c r="C4534" s="460"/>
      <c r="D4534" s="460"/>
      <c r="E4534" s="542"/>
      <c r="F4534" s="476">
        <f>F3072</f>
        <v>50000</v>
      </c>
    </row>
    <row r="4535" spans="1:6" ht="14.4" customHeight="1" x14ac:dyDescent="0.3">
      <c r="A4535" s="453" t="s">
        <v>4086</v>
      </c>
      <c r="B4535" s="453" t="s">
        <v>4087</v>
      </c>
      <c r="C4535" s="460"/>
      <c r="D4535" s="460"/>
      <c r="E4535" s="542"/>
      <c r="F4535" s="476">
        <f>F3182</f>
        <v>200000</v>
      </c>
    </row>
    <row r="4536" spans="1:6" ht="14.4" customHeight="1" x14ac:dyDescent="0.3">
      <c r="A4536" s="453" t="s">
        <v>4088</v>
      </c>
      <c r="B4536" s="453" t="s">
        <v>4089</v>
      </c>
      <c r="C4536" s="460"/>
      <c r="D4536" s="460"/>
      <c r="E4536" s="542"/>
      <c r="F4536" s="476">
        <f>F3292</f>
        <v>150000</v>
      </c>
    </row>
    <row r="4537" spans="1:6" ht="14.4" customHeight="1" x14ac:dyDescent="0.3">
      <c r="A4537" s="453" t="s">
        <v>4090</v>
      </c>
      <c r="B4537" s="453" t="s">
        <v>4091</v>
      </c>
      <c r="C4537" s="460"/>
      <c r="D4537" s="460"/>
      <c r="E4537" s="542"/>
      <c r="F4537" s="476">
        <f>F3402</f>
        <v>1000000</v>
      </c>
    </row>
    <row r="4538" spans="1:6" ht="14.4" customHeight="1" x14ac:dyDescent="0.3">
      <c r="A4538" s="453" t="s">
        <v>4092</v>
      </c>
      <c r="B4538" s="453" t="s">
        <v>4093</v>
      </c>
      <c r="C4538" s="460"/>
      <c r="D4538" s="460"/>
      <c r="E4538" s="542"/>
      <c r="F4538" s="476">
        <f>F3512</f>
        <v>100000</v>
      </c>
    </row>
    <row r="4539" spans="1:6" ht="14.4" customHeight="1" x14ac:dyDescent="0.3">
      <c r="A4539" s="453" t="s">
        <v>4094</v>
      </c>
      <c r="B4539" s="453" t="s">
        <v>4095</v>
      </c>
      <c r="C4539" s="460"/>
      <c r="D4539" s="460"/>
      <c r="E4539" s="542"/>
      <c r="F4539" s="476">
        <f>F3622</f>
        <v>2000000</v>
      </c>
    </row>
    <row r="4540" spans="1:6" ht="14.4" customHeight="1" x14ac:dyDescent="0.3">
      <c r="A4540" s="453" t="s">
        <v>4096</v>
      </c>
      <c r="B4540" s="453" t="s">
        <v>4097</v>
      </c>
      <c r="C4540" s="460"/>
      <c r="D4540" s="460"/>
      <c r="E4540" s="542"/>
      <c r="F4540" s="476">
        <f>F3732</f>
        <v>200000</v>
      </c>
    </row>
    <row r="4541" spans="1:6" ht="14.4" customHeight="1" x14ac:dyDescent="0.3">
      <c r="A4541" s="453" t="s">
        <v>4098</v>
      </c>
      <c r="B4541" s="453" t="s">
        <v>4099</v>
      </c>
      <c r="C4541" s="460"/>
      <c r="D4541" s="460"/>
      <c r="E4541" s="542"/>
      <c r="F4541" s="476">
        <f>F3842</f>
        <v>0</v>
      </c>
    </row>
    <row r="4542" spans="1:6" ht="14.4" customHeight="1" x14ac:dyDescent="0.3">
      <c r="A4542" s="453" t="s">
        <v>4100</v>
      </c>
      <c r="B4542" s="453" t="s">
        <v>4101</v>
      </c>
      <c r="C4542" s="460"/>
      <c r="D4542" s="460"/>
      <c r="E4542" s="542"/>
      <c r="F4542" s="476">
        <f>F3952</f>
        <v>0</v>
      </c>
    </row>
    <row r="4543" spans="1:6" ht="14.4" customHeight="1" x14ac:dyDescent="0.3">
      <c r="A4543" s="453" t="s">
        <v>4102</v>
      </c>
      <c r="B4543" s="453" t="s">
        <v>4122</v>
      </c>
      <c r="C4543" s="460"/>
      <c r="D4543" s="460"/>
      <c r="E4543" s="542"/>
      <c r="F4543" s="476">
        <f>F4061</f>
        <v>100000</v>
      </c>
    </row>
    <row r="4544" spans="1:6" ht="14.4" customHeight="1" x14ac:dyDescent="0.3">
      <c r="A4544" s="453" t="s">
        <v>4103</v>
      </c>
      <c r="B4544" s="453" t="s">
        <v>4104</v>
      </c>
      <c r="C4544" s="460"/>
      <c r="D4544" s="460"/>
      <c r="E4544" s="542"/>
      <c r="F4544" s="476">
        <f>F4171</f>
        <v>0</v>
      </c>
    </row>
    <row r="4545" spans="1:6" ht="14.4" customHeight="1" x14ac:dyDescent="0.3">
      <c r="A4545" s="453" t="s">
        <v>4105</v>
      </c>
      <c r="B4545" s="453" t="s">
        <v>4106</v>
      </c>
      <c r="C4545" s="460"/>
      <c r="D4545" s="460"/>
      <c r="E4545" s="542"/>
      <c r="F4545" s="476">
        <f>F4281</f>
        <v>250000</v>
      </c>
    </row>
    <row r="4546" spans="1:6" ht="14.4" customHeight="1" x14ac:dyDescent="0.3">
      <c r="A4546" s="453" t="s">
        <v>4107</v>
      </c>
      <c r="B4546" s="453" t="s">
        <v>4108</v>
      </c>
      <c r="C4546" s="460"/>
      <c r="D4546" s="460"/>
      <c r="E4546" s="542"/>
      <c r="F4546" s="476">
        <f>F4391</f>
        <v>20350000</v>
      </c>
    </row>
    <row r="4547" spans="1:6" ht="14.4" customHeight="1" x14ac:dyDescent="0.3">
      <c r="A4547" s="453" t="s">
        <v>4109</v>
      </c>
      <c r="B4547" s="459" t="s">
        <v>4123</v>
      </c>
      <c r="C4547" s="460"/>
      <c r="D4547" s="460"/>
      <c r="E4547" s="542"/>
      <c r="F4547" s="477">
        <f>F4500</f>
        <v>70000000</v>
      </c>
    </row>
    <row r="4548" spans="1:6" ht="14.4" customHeight="1" x14ac:dyDescent="0.3">
      <c r="A4548" s="453"/>
      <c r="B4548" s="460"/>
      <c r="C4548" s="457"/>
      <c r="D4548" s="748" t="s">
        <v>4153</v>
      </c>
      <c r="E4548" s="749"/>
      <c r="F4548" s="479">
        <f>SUM(F4507:F4547)</f>
        <v>105051200</v>
      </c>
    </row>
    <row r="4549" spans="1:6" ht="14.4" customHeight="1" x14ac:dyDescent="0.3"/>
    <row r="4550" spans="1:6" ht="14.4" customHeight="1" x14ac:dyDescent="0.3"/>
    <row r="4551" spans="1:6" ht="14.4" customHeight="1" x14ac:dyDescent="0.3">
      <c r="A4551" s="750" t="s">
        <v>4125</v>
      </c>
      <c r="B4551" s="751"/>
      <c r="E4551" s="470"/>
      <c r="F4551" s="480"/>
    </row>
    <row r="4552" spans="1:6" ht="14.4" customHeight="1" x14ac:dyDescent="0.3">
      <c r="A4552" s="750" t="str">
        <f>A4502</f>
        <v>CONTRACT SANRAL: NRA 2024/1323</v>
      </c>
      <c r="B4552" s="751"/>
      <c r="E4552" s="470"/>
      <c r="F4552" s="480"/>
    </row>
    <row r="4553" spans="1:6" ht="14.4" customHeight="1" x14ac:dyDescent="0.3">
      <c r="A4553" s="752" t="str">
        <f>A4503</f>
        <v>PANEL FOR ROUTINE ROAD MAINTENANCE WORKS ACROSS SOUTH AFRICA (WESTERN CAPE PROVINCE)</v>
      </c>
      <c r="B4553" s="751"/>
      <c r="E4553" s="470"/>
      <c r="F4553" s="481"/>
    </row>
    <row r="4554" spans="1:6" ht="14.4" customHeight="1" x14ac:dyDescent="0.3">
      <c r="A4554" s="455"/>
      <c r="C4554" s="464"/>
      <c r="D4554" s="464"/>
      <c r="E4554" s="471"/>
      <c r="F4554" s="537" t="s">
        <v>4036</v>
      </c>
    </row>
    <row r="4555" spans="1:6" ht="14.4" customHeight="1" x14ac:dyDescent="0.3">
      <c r="A4555" s="455"/>
      <c r="E4555" s="470"/>
      <c r="F4555" s="482"/>
    </row>
    <row r="4556" spans="1:6" ht="14.4" customHeight="1" x14ac:dyDescent="0.3">
      <c r="A4556" s="753" t="s">
        <v>4153</v>
      </c>
      <c r="B4556" s="753"/>
      <c r="C4556" s="753"/>
      <c r="D4556" s="464"/>
      <c r="E4556" s="470"/>
      <c r="F4556" s="483">
        <f>F4548</f>
        <v>105051200</v>
      </c>
    </row>
    <row r="4557" spans="1:6" ht="14.4" customHeight="1" x14ac:dyDescent="0.3">
      <c r="A4557" s="416"/>
      <c r="B4557" s="416"/>
      <c r="C4557" s="416"/>
      <c r="D4557" s="465"/>
      <c r="E4557" s="472"/>
      <c r="F4557" s="484"/>
    </row>
    <row r="4558" spans="1:6" ht="14.4" customHeight="1" x14ac:dyDescent="0.3">
      <c r="A4558" s="753" t="s">
        <v>4126</v>
      </c>
      <c r="B4558" s="753"/>
      <c r="C4558" s="753"/>
      <c r="D4558" s="464"/>
      <c r="E4558" s="472"/>
      <c r="F4558" s="483">
        <f>F4556*15%</f>
        <v>15757680</v>
      </c>
    </row>
    <row r="4559" spans="1:6" ht="14.4" customHeight="1" thickBot="1" x14ac:dyDescent="0.35">
      <c r="A4559" s="416"/>
      <c r="B4559" s="416"/>
      <c r="C4559" s="416"/>
      <c r="D4559" s="465"/>
      <c r="E4559" s="472"/>
      <c r="F4559" s="484"/>
    </row>
    <row r="4560" spans="1:6" ht="14.4" customHeight="1" thickBot="1" x14ac:dyDescent="0.35">
      <c r="A4560" s="753" t="s">
        <v>4110</v>
      </c>
      <c r="B4560" s="753"/>
      <c r="C4560" s="753"/>
      <c r="D4560" s="464"/>
      <c r="E4560" s="472"/>
      <c r="F4560" s="485">
        <f>SUM(F4556:F4558)</f>
        <v>120808880</v>
      </c>
    </row>
    <row r="4561" spans="1:6" ht="14.4" customHeight="1" x14ac:dyDescent="0.3">
      <c r="D4561" s="465"/>
      <c r="E4561" s="472"/>
      <c r="F4561" s="486"/>
    </row>
    <row r="4562" spans="1:6" ht="14.4" customHeight="1" x14ac:dyDescent="0.3">
      <c r="C4562" s="403"/>
      <c r="D4562" s="538"/>
      <c r="E4562" s="539"/>
      <c r="F4562" s="540"/>
    </row>
    <row r="4563" spans="1:6" ht="14.4" customHeight="1" x14ac:dyDescent="0.3">
      <c r="A4563" s="752" t="s">
        <v>4130</v>
      </c>
      <c r="B4563" s="752"/>
      <c r="C4563" s="752"/>
      <c r="D4563" s="752"/>
      <c r="E4563" s="752"/>
      <c r="F4563" s="752"/>
    </row>
    <row r="4564" spans="1:6" ht="14.4" customHeight="1" x14ac:dyDescent="0.3">
      <c r="A4564" s="752" t="s">
        <v>4163</v>
      </c>
      <c r="B4564" s="751"/>
      <c r="C4564" s="403"/>
      <c r="D4564" s="538"/>
      <c r="E4564" s="539"/>
      <c r="F4564" s="540"/>
    </row>
    <row r="4565" spans="1:6" ht="14.4" customHeight="1" x14ac:dyDescent="0.3">
      <c r="C4565" s="403"/>
      <c r="D4565" s="538"/>
      <c r="E4565" s="541"/>
      <c r="F4565" s="540"/>
    </row>
    <row r="4566" spans="1:6" ht="14.4" customHeight="1" x14ac:dyDescent="0.3">
      <c r="C4566" s="403"/>
      <c r="D4566" s="538"/>
      <c r="E4566" s="539"/>
      <c r="F4566" s="540"/>
    </row>
    <row r="4567" spans="1:6" ht="14.4" customHeight="1" x14ac:dyDescent="0.3">
      <c r="C4567" s="403"/>
      <c r="D4567" s="538"/>
      <c r="E4567" s="539"/>
      <c r="F4567" s="540"/>
    </row>
    <row r="4568" spans="1:6" ht="14.4" customHeight="1" x14ac:dyDescent="0.3">
      <c r="A4568" s="857" t="s">
        <v>4127</v>
      </c>
      <c r="B4568" s="858"/>
      <c r="C4568" s="859"/>
      <c r="D4568" s="859"/>
      <c r="E4568" s="860"/>
      <c r="F4568" s="861" t="s">
        <v>4128</v>
      </c>
    </row>
    <row r="4569" spans="1:6" ht="14.4" customHeight="1" x14ac:dyDescent="0.3">
      <c r="A4569" s="862"/>
      <c r="B4569" s="859"/>
      <c r="C4569" s="859"/>
      <c r="D4569" s="859"/>
      <c r="E4569" s="860"/>
      <c r="F4569" s="861"/>
    </row>
    <row r="4570" spans="1:6" ht="14.4" customHeight="1" x14ac:dyDescent="0.3">
      <c r="A4570" s="859"/>
      <c r="B4570" s="859"/>
      <c r="C4570" s="859"/>
      <c r="D4570" s="863"/>
      <c r="E4570" s="864"/>
      <c r="F4570" s="861"/>
    </row>
    <row r="4571" spans="1:6" ht="14.4" customHeight="1" x14ac:dyDescent="0.3">
      <c r="A4571" s="857" t="s">
        <v>4129</v>
      </c>
      <c r="B4571" s="858"/>
      <c r="C4571" s="859"/>
      <c r="D4571" s="863"/>
      <c r="E4571" s="865"/>
      <c r="F4571" s="861"/>
    </row>
    <row r="4572" spans="1:6" ht="14.4" customHeight="1" x14ac:dyDescent="0.3">
      <c r="C4572" s="403"/>
      <c r="D4572" s="403"/>
      <c r="E4572" s="403"/>
      <c r="F4572" s="403"/>
    </row>
    <row r="4573" spans="1:6" ht="14.4" customHeight="1" x14ac:dyDescent="0.3">
      <c r="C4573" s="403"/>
      <c r="D4573" s="403"/>
      <c r="E4573" s="403"/>
      <c r="F4573" s="403"/>
    </row>
  </sheetData>
  <sheetProtection algorithmName="SHA-512" hashValue="PHURalgfyRrFPMMzgv1c6viNvkk61TgGjybPh/6G2qCpvq4yMLPY7xnvRU+TZRkrRnaL7xSL5IlIj99dKl52tA==" saltValue="iCLnrC1oESgRXECPkj60yQ==" spinCount="100000" sheet="1" objects="1" scenarios="1" selectLockedCells="1"/>
  <mergeCells count="140">
    <mergeCell ref="A3733:B3733"/>
    <mergeCell ref="A3734:B3734"/>
    <mergeCell ref="A3843:B3843"/>
    <mergeCell ref="A879:B879"/>
    <mergeCell ref="A768:B768"/>
    <mergeCell ref="A769:B769"/>
    <mergeCell ref="A549:B549"/>
    <mergeCell ref="A548:B548"/>
    <mergeCell ref="A328:B328"/>
    <mergeCell ref="A329:B329"/>
    <mergeCell ref="A438:B438"/>
    <mergeCell ref="A439:B439"/>
    <mergeCell ref="A441:F441"/>
    <mergeCell ref="A1426:B1426"/>
    <mergeCell ref="A551:F551"/>
    <mergeCell ref="A661:F661"/>
    <mergeCell ref="A658:B658"/>
    <mergeCell ref="A659:B659"/>
    <mergeCell ref="A1207:B1207"/>
    <mergeCell ref="A1208:B1208"/>
    <mergeCell ref="A1315:B1315"/>
    <mergeCell ref="A1316:B1316"/>
    <mergeCell ref="A987:B987"/>
    <mergeCell ref="A988:B988"/>
    <mergeCell ref="A1865:B1865"/>
    <mergeCell ref="A1864:B1864"/>
    <mergeCell ref="A1644:B1644"/>
    <mergeCell ref="A1645:B1645"/>
    <mergeCell ref="A1754:B1754"/>
    <mergeCell ref="A3846:F3846"/>
    <mergeCell ref="A2857:F2857"/>
    <mergeCell ref="A2967:F2967"/>
    <mergeCell ref="A3076:F3076"/>
    <mergeCell ref="A3186:F3186"/>
    <mergeCell ref="A3296:F3296"/>
    <mergeCell ref="A3406:F3406"/>
    <mergeCell ref="A3516:F3516"/>
    <mergeCell ref="A3626:F3626"/>
    <mergeCell ref="A3736:F3736"/>
    <mergeCell ref="A3183:B3183"/>
    <mergeCell ref="A3184:B3184"/>
    <mergeCell ref="A3293:B3293"/>
    <mergeCell ref="A3294:B3294"/>
    <mergeCell ref="A1974:B1974"/>
    <mergeCell ref="A1975:B1975"/>
    <mergeCell ref="A2084:B2084"/>
    <mergeCell ref="A3403:B3403"/>
    <mergeCell ref="A3404:B3404"/>
    <mergeCell ref="A1:B1"/>
    <mergeCell ref="A2:B2"/>
    <mergeCell ref="A111:B111"/>
    <mergeCell ref="A112:B112"/>
    <mergeCell ref="A218:B218"/>
    <mergeCell ref="A219:B219"/>
    <mergeCell ref="A1318:F1318"/>
    <mergeCell ref="A2747:F2747"/>
    <mergeCell ref="A1538:F1538"/>
    <mergeCell ref="A1647:F1647"/>
    <mergeCell ref="A1757:F1757"/>
    <mergeCell ref="A1867:F1867"/>
    <mergeCell ref="A1977:F1977"/>
    <mergeCell ref="A2087:F2087"/>
    <mergeCell ref="A2197:F2197"/>
    <mergeCell ref="A2307:F2307"/>
    <mergeCell ref="A2417:F2417"/>
    <mergeCell ref="A2527:F2527"/>
    <mergeCell ref="A2637:F2637"/>
    <mergeCell ref="A1425:B1425"/>
    <mergeCell ref="A1428:F1428"/>
    <mergeCell ref="A1535:B1535"/>
    <mergeCell ref="A1536:B1536"/>
    <mergeCell ref="A1220:B1220"/>
    <mergeCell ref="A881:B881"/>
    <mergeCell ref="A892:B892"/>
    <mergeCell ref="A771:F771"/>
    <mergeCell ref="A990:F990"/>
    <mergeCell ref="A1100:F1100"/>
    <mergeCell ref="A1210:F1210"/>
    <mergeCell ref="A1098:B1098"/>
    <mergeCell ref="A1755:B1755"/>
    <mergeCell ref="A4:F4"/>
    <mergeCell ref="A114:F114"/>
    <mergeCell ref="A221:F221"/>
    <mergeCell ref="A331:F331"/>
    <mergeCell ref="A1097:B1097"/>
    <mergeCell ref="A878:B878"/>
    <mergeCell ref="A2415:B2415"/>
    <mergeCell ref="A2524:B2524"/>
    <mergeCell ref="A2634:B2634"/>
    <mergeCell ref="A2744:B2744"/>
    <mergeCell ref="A2525:B2525"/>
    <mergeCell ref="A2635:B2635"/>
    <mergeCell ref="A2745:B2745"/>
    <mergeCell ref="A2085:B2085"/>
    <mergeCell ref="A2194:B2194"/>
    <mergeCell ref="A2195:B2195"/>
    <mergeCell ref="A2304:B2304"/>
    <mergeCell ref="A2305:B2305"/>
    <mergeCell ref="A2414:B2414"/>
    <mergeCell ref="A4571:B4571"/>
    <mergeCell ref="A4501:B4501"/>
    <mergeCell ref="A4502:B4502"/>
    <mergeCell ref="A4503:B4503"/>
    <mergeCell ref="A2854:B2854"/>
    <mergeCell ref="A2855:B2855"/>
    <mergeCell ref="A2964:B2964"/>
    <mergeCell ref="A2965:B2965"/>
    <mergeCell ref="A3073:B3073"/>
    <mergeCell ref="A3074:B3074"/>
    <mergeCell ref="A2989:B2989"/>
    <mergeCell ref="A4285:F4285"/>
    <mergeCell ref="A4395:F4395"/>
    <mergeCell ref="A3956:F3956"/>
    <mergeCell ref="A4065:F4065"/>
    <mergeCell ref="A4392:B4392"/>
    <mergeCell ref="A4393:B4393"/>
    <mergeCell ref="A4282:B4282"/>
    <mergeCell ref="A4283:B4283"/>
    <mergeCell ref="A4172:B4172"/>
    <mergeCell ref="A3513:B3513"/>
    <mergeCell ref="A3514:B3514"/>
    <mergeCell ref="A3623:B3623"/>
    <mergeCell ref="A3624:B3624"/>
    <mergeCell ref="D4548:E4548"/>
    <mergeCell ref="A4551:B4551"/>
    <mergeCell ref="A4552:B4552"/>
    <mergeCell ref="A4553:B4553"/>
    <mergeCell ref="A4564:B4564"/>
    <mergeCell ref="A4568:B4568"/>
    <mergeCell ref="A4560:C4560"/>
    <mergeCell ref="A4563:F4563"/>
    <mergeCell ref="A3844:B3844"/>
    <mergeCell ref="A3953:B3953"/>
    <mergeCell ref="A3954:B3954"/>
    <mergeCell ref="A4062:B4062"/>
    <mergeCell ref="A4063:B4063"/>
    <mergeCell ref="A4556:C4556"/>
    <mergeCell ref="A4558:C4558"/>
    <mergeCell ref="A4173:B4173"/>
    <mergeCell ref="A4175:F4175"/>
  </mergeCells>
  <conditionalFormatting sqref="A354">
    <cfRule type="duplicateValues" dxfId="3759" priority="748"/>
  </conditionalFormatting>
  <conditionalFormatting sqref="A441">
    <cfRule type="duplicateValues" dxfId="3758" priority="712"/>
  </conditionalFormatting>
  <conditionalFormatting sqref="A442">
    <cfRule type="duplicateValues" dxfId="3757" priority="711"/>
  </conditionalFormatting>
  <conditionalFormatting sqref="A443:A546">
    <cfRule type="duplicateValues" dxfId="3756" priority="1045"/>
  </conditionalFormatting>
  <conditionalFormatting sqref="A661:A766 A551:A656">
    <cfRule type="duplicateValues" dxfId="3755" priority="1226"/>
  </conditionalFormatting>
  <conditionalFormatting sqref="A1213:A1219">
    <cfRule type="duplicateValues" dxfId="3754" priority="800"/>
  </conditionalFormatting>
  <conditionalFormatting sqref="A1224:A1313">
    <cfRule type="duplicateValues" dxfId="3753" priority="718"/>
  </conditionalFormatting>
  <conditionalFormatting sqref="A1868">
    <cfRule type="duplicateValues" dxfId="3752" priority="742"/>
  </conditionalFormatting>
  <conditionalFormatting sqref="A1870:A1872">
    <cfRule type="duplicateValues" dxfId="3751" priority="925"/>
  </conditionalFormatting>
  <conditionalFormatting sqref="A2222">
    <cfRule type="duplicateValues" dxfId="3750" priority="741"/>
  </conditionalFormatting>
  <conditionalFormatting sqref="A2429">
    <cfRule type="duplicateValues" dxfId="3749" priority="708"/>
  </conditionalFormatting>
  <conditionalFormatting sqref="A2430:A2522">
    <cfRule type="duplicateValues" dxfId="3748" priority="1343"/>
  </conditionalFormatting>
  <conditionalFormatting sqref="A2537">
    <cfRule type="duplicateValues" dxfId="3747" priority="739"/>
  </conditionalFormatting>
  <conditionalFormatting sqref="A2538:A2540">
    <cfRule type="duplicateValues" dxfId="3746" priority="926"/>
  </conditionalFormatting>
  <conditionalFormatting sqref="A2639">
    <cfRule type="duplicateValues" dxfId="3745" priority="730"/>
  </conditionalFormatting>
  <conditionalFormatting sqref="A2643:A2742">
    <cfRule type="duplicateValues" dxfId="3744" priority="1344"/>
  </conditionalFormatting>
  <conditionalFormatting sqref="A3636:A3638">
    <cfRule type="duplicateValues" dxfId="3743" priority="734"/>
  </conditionalFormatting>
  <conditionalFormatting sqref="A3656">
    <cfRule type="duplicateValues" dxfId="3742" priority="733"/>
  </conditionalFormatting>
  <conditionalFormatting sqref="A3657">
    <cfRule type="duplicateValues" dxfId="3741" priority="732"/>
  </conditionalFormatting>
  <conditionalFormatting sqref="A4285:A4390 A3639:A3655 A2541:A2632 A2321 A355:A436 A2336 A2351 A2324:A2331 A2339:A2346 A1869 A2223:A2302 A1873:A1972 A1318:A1423 A2747:A2852 A2640:A2642 A3076:A3181 A2354:A2412 A2527:A2536 A771:A876 A892:A985 A3:A109 A114:A216 A221:A326 A331:A353 A881 A990:A1095 A1100:A1205 A4175:A4280 A1210:A1212 A1221:A1223 A1428:A1533 A1538:A1642 A1647:A1752 A1757:A1862 A1867 A1977:A2082 A2087:A2192 A2197:A2221 A2307:A2317 A2417:A2428 A2637:A2638 A2857:A2962 A3186:A3292 A3296:A3402 A3406:A3512 A3626:A3635 A3516:A3622 A3658:A3732 A3736:A3842 A3846:A3952 A3956:A4061 A4065:A4171 A2967:A2994">
    <cfRule type="duplicateValues" dxfId="3740" priority="1411"/>
  </conditionalFormatting>
  <conditionalFormatting sqref="A4395">
    <cfRule type="duplicateValues" dxfId="3739" priority="701"/>
  </conditionalFormatting>
  <conditionalFormatting sqref="A4396:A4397">
    <cfRule type="duplicateValues" dxfId="3738" priority="700"/>
  </conditionalFormatting>
  <conditionalFormatting sqref="A4398:A4399">
    <cfRule type="duplicateValues" dxfId="3737" priority="697"/>
  </conditionalFormatting>
  <conditionalFormatting sqref="A4400:A4499">
    <cfRule type="duplicateValues" dxfId="3736" priority="1345"/>
  </conditionalFormatting>
  <conditionalFormatting sqref="A4501:A4503">
    <cfRule type="duplicateValues" dxfId="3735" priority="1399"/>
  </conditionalFormatting>
  <conditionalFormatting sqref="A4572:A1048576 A4549:A4550">
    <cfRule type="duplicateValues" dxfId="3734" priority="754"/>
  </conditionalFormatting>
  <conditionalFormatting sqref="C21 C24:C25 C30:C31 C33:C109 C114:F114 D122:F123 C221:F221 C331:F332 C441:F546 C551:F552 C669:C766 C771:F772 E797:F798 C799:C814 D799:D816 C881:F881 C892:F893 C990:F992 C1100:F1100 C1101:C1121 D1101:F1101 C1123:C1205 C1210:F1211 C1221:F1221 C1321:C1340 D1326:F1326 C1342:C1423 C1428:F1429 C1430:C1441 D1432:F1432 C1445:C1533 C1538:F1539 C1647:F1648 C1650:C1752 C1757:F1759 C1867:F1868 C1977:F1977 C2087:F2089 C2197:F2199 C2307:F2308 C2309:C2317 D2309:D2412 C2321 C2324:C2331 C2336 C2339:C2346 C2351 C2358:C2412 C2417:F2419 C2527:F2528 C2529:C2540 D2530:F2530 C2542:C2632 C2637:F2637 C2638:C2641 C2747:F2747 C2857:F2858 C2967:F2969 F2991:F3071 C3076:F3077 F3078:F3181 C3080:E3081 C3188:C3215 D3189:F3189 C3217:C3292 C3297:C3317 D3297:F3298 C3319:C3402 C3406:F3407 C3409:C3512 C3516:F3517 C3519:C3622 C3626:F3627 C3628:C3642 D3629:F3629 C3644:C3656 C3658:C3732 C3736:F3737 C3846:F3848 C3956:F3956 C3957:C3961 D3957:F3958 C3963:C4061 C4065:F4066 C4175:F4176 C4178:C4280 C4285:F4286 C4348:C4390 C4549:F4550 C4572:F1048576 D8:F24 C7:D7 F7 D26:F109 D25 F25 C115:D121 F115:F121 D127:F127 D124:D126 F124:F126 D128 F128 C224:F326 C222:D223 F222:F223 C334:F334 C333:D333 F333 C337:F337 C335:D336 F335:F336 C341:F341 C338:D340 F338:F340 C346:F346 C342:D345 F342:F345 C350:F350 C347:D349 F347:F349 C356:F436 C351:D355 F351:F355 C555:F555 C553:D554 F553:F554 C557:F656 C556:D556 F556 C776:F776 C773:D775 F773:F775 C784:F785 C777:D783 F777:F783 C789:F790 C786:D788 F786:F788 C794:F794 C791:D793 F791:F793 C795:D798 F795:F796 E802:F802 F799:F801 E806:F806 F803:F805 E811:F811 F807:F810 E815:F815 F812:F814 C820:F876 C818:D819 F818:F819 C897:F985 C894:D896 F894:F896 C994:F994 C993:D993 F993 C998:F998 C995:D997 F995:F997 C1005:F1006 C999:D1004 F999:F1004 C1009:F1009 C1007:D1008 F1007:F1008 C1012:F1095 C1010:D1011 F1010:F1011 D1106:F1106 D1102:D1105 F1102:F1105 D1111:F1111 D1107:D1110 F1107:F1110 D1115:F1115 D1112:D1114 F1112:F1114 D1118:F1118 D1116:D1117 F1116:F1117 D1119:D1120 F1119:F1120 C1213:F1213 C1212:D1212 F1212 C1215:F1219 C1214:D1214 F1214 C1225:F1313 C1222:D1224 F1222:F1224 D1321:D1325 F1321:F1325 D1329:F1329 D1327:D1328 F1327:F1328 D1336:F1336 D1330:D1335 F1330:F1335 D1337:D1339 F1337:F1339 D1430:D1431 F1430:F1431 D1435:F1436 D1433:D1434 F1433:F1434 D1437:D1440 F1437:F1440 D1449:F1450 D1445:D1448 F1445:F1448 D1455:F1455 D1451:D1454 F1451:F1454 D1459:F1459 D1456:D1458 F1456:F1458 D1462:F1533 D1460:D1461 F1460:F1461 C1543:F1544 C1540:D1542 F1540:F1542 C1547:F1547 C1545:D1546 F1545:F1546 C1550:F1550 C1548:D1549 F1548:F1549 C1553:F1554 C1551:D1552 F1551:F1552 C1559:F1559 C1555:D1558 F1555:F1558 C1564:F1564 C1560:D1563 F1560:F1563 C1570:F1642 C1565:D1569 F1565:F1569 C1764:F1862 C1760:D1763 F1760:F1763 C1871:F1871 C1869:D1870 F1869:F1870 C1873:F1873 C1872:D1872 F1872 C1875:F1972 C1874:D1874 F1874 C1983:F2082 C1978:D1982 F1978:F1982 C2095:F2192 C2090:D2094 F2090:F2094 C2202:F2202 C2200:D2201 F2200:F2201 C2205:F2205 C2203:D2204 F2203:F2204 C2211:F2211 C2206:D2210 F2206:F2210 C2214:F2214 C2212:D2213 F2212:F2213 C2218:F2218 C2215:D2217 F2215:F2217 C2223:F2223 C2219:D2222 F2219:F2222 C2226:F2226 C2224:D2225 F2224:F2225 C2230:F2302 C2227:D2229 F2227:F2229 E2311:F2311 F2309:F2310 E2317:F2317 F2312:F2316 E2321:F2321 F2318:F2320 E2325:F2325 F2322:F2324 E2331:F2331 F2326:F2330 E2336:F2336 F2332:F2335 E2340:F2340 F2337:F2339 E2346:F2346 F2341:F2345 E2351:F2351 F2347:F2350 F2352:F2354 E2362:F2412 F2359:F2361 C2421:F2421 C2420:D2420 F2420 C2423:F2423 C2422:D2422 F2422 C2425:F2425 C2424:D2424 F2424 C2427:F2427 C2426:D2426 F2426 C2429:F2429 C2428:D2428 F2428 C2432:F2522 C2430:D2431 F2430:F2431 D2529 F2529 D2535:F2535 D2531:D2534 F2531:F2534 D2538:F2538 D2536:D2537 F2536:F2537 D2541:F2541 D2539:D2540 F2539:F2540 D2545:F2632 D2542:D2544 F2542:F2544 C2863:F2864 C2859:D2862 F2859:F2862 C2867:F2867 C2865:D2866 F2865:F2866 C2870:F2870 C2868:D2869 F2868:F2869 C2873:F2873 C2871:D2872 F2871:F2872 C2876:F2877 C2874:D2875 F2874:F2875 C2879:F2879 C2878:D2878 F2878 C2881:F2882 C2880:D2880 F2880 C2888:F2888 C2883:D2887 F2883:F2887 C2893:F2893 C2889:D2892 F2889:F2892 C2897:F2897 C2894:D2896 F2894:F2896 C2903:F2904 C2898:D2902 F2898:F2902 C2905:D2910 F2905:F2910 C2921:F2921 C2919:D2920 F2919:F2920 C2924:F2924 C2922:D2923 F2922:F2923 C2927:F2962 C2925:D2926 F2925:F2926 C2971:F2971 C2970:D2970 F2970 C2975:F2975 C2972:D2974 F2972:F2974 C2978:F2978 C2976:D2977 F2976:F2977 C2981:F2981 C2979:D2980 F2979:F2980 C2984:F2990 C2982:D2983 F2982:F2983 C3083:E3083 C3082:D3082 C3087:E3181 C3084:D3086 D3188 F3188 D3191:F3192 D3190 F3190 D3194:F3194 D3193 F3193 D3196:F3196 D3195 F3195 D3198:F3198 D3197 F3197 D3200:F3201 D3199 F3199 D3203:F3203 D3202 F3202 D3205:F3205 D3204 F3204 D3207:F3207 D3206 F3206 D3213:F3213 D3208:D3212 F3208:F3212 D3214 F3214 D3302:F3302 D3299:D3301 F3299:F3301 D3306:F3306 D3303:D3305 F3303:F3305 D3314:F3314 D3307:D3313 F3307:F3313 D3315:D3316 F3315:F3316 D3628 F3628 D3632:F3632 D3630:D3631 F3630:F3631 D3636:F3636 D3633:D3635 F3633:F3635 D3639:F3639 D3637:D3638 F3637:F3638 D3640:D3641 F3640:F3641 D3651:F3652 D3646:D3650 F3646:F3650 D3653:D3655 F3653:F3655 C3741:F3741 C3738:D3740 F3738:F3740 C3746:F3842 C3742:D3745 F3742:F3745 C3850:F3850 C3849:D3849 F3849 C3852:F3853 C3851:D3851 F3851 C3855:F3855 C3854:D3854 F3854 C3857:F3858 C3856:D3856 F3856 C3860:F3860 C3859:D3859 F3859 C3862:F3863 C3861:D3861 F3861 C3865:F3865 C3864:D3864 F3864 C3867:F3867 C3866:D3866 F3866 C3870:F3870 C3868:D3869 F3868:F3869 C3875:F3952 C3871:D3874 F3871:F3874 D3960:F3960 D3959 F3959 D3961 F3961 D3970:F3970 D3965:D3969 F3965:F3969 D3973:F4061 D3971:D3972 F3971:F3972 C4072:F4171 C4067:D4071 F4067:F4071 C4292:F4293 C4287:D4291 F4287:F4291 C4299:F4299 C4294:D4298 F4294:F4298 C4305:F4306 C4300:D4304 F4300:F4304 C4332:F4332 C4307:D4331 F4307:F4331 D4336:D4342 F4336:F4342 D129:F216 D668:F766 C816:F817 D1121:F1205 D1340:F1423 D1441:F1444 D1649:F1752 E2355:F2358 C2911:F2918 D2996:E3071 D3215:F3292 D3317:F3402 D3408:F3512 D3518:F3622 D3642:F3645 D3656:F3732 D3962:F3964 D4333:F4335 D4343:F4390">
    <cfRule type="cellIs" dxfId="3733" priority="714" operator="equal">
      <formula>$C$9</formula>
    </cfRule>
  </conditionalFormatting>
  <conditionalFormatting sqref="C2354:C2356">
    <cfRule type="cellIs" dxfId="3732" priority="740" operator="equal">
      <formula>$C$9</formula>
    </cfRule>
  </conditionalFormatting>
  <conditionalFormatting sqref="C2643:C2742">
    <cfRule type="cellIs" dxfId="3731" priority="744" operator="equal">
      <formula>$C$9</formula>
    </cfRule>
  </conditionalFormatting>
  <conditionalFormatting sqref="C2749:C2852">
    <cfRule type="cellIs" dxfId="3730" priority="735" operator="equal">
      <formula>$C$9</formula>
    </cfRule>
  </conditionalFormatting>
  <conditionalFormatting sqref="C2991:E2991 C2992:D2994">
    <cfRule type="cellIs" dxfId="3729" priority="592" operator="equal">
      <formula>$C$9</formula>
    </cfRule>
  </conditionalFormatting>
  <conditionalFormatting sqref="C3:F6">
    <cfRule type="cellIs" dxfId="3728" priority="749" operator="equal">
      <formula>$C$9</formula>
    </cfRule>
  </conditionalFormatting>
  <conditionalFormatting sqref="C661:F662 C667:F667 C663:D666 F663:F666">
    <cfRule type="cellIs" dxfId="3727" priority="492" operator="equal">
      <formula>$C$9</formula>
    </cfRule>
  </conditionalFormatting>
  <conditionalFormatting sqref="C1318:F1320">
    <cfRule type="cellIs" dxfId="3726" priority="751" operator="equal">
      <formula>$C$9</formula>
    </cfRule>
  </conditionalFormatting>
  <conditionalFormatting sqref="C3186:F3187">
    <cfRule type="cellIs" dxfId="3725" priority="729" operator="equal">
      <formula>$C$9</formula>
    </cfRule>
  </conditionalFormatting>
  <conditionalFormatting sqref="C3296:F3296">
    <cfRule type="cellIs" dxfId="3724" priority="562" operator="equal">
      <formula>$C$9</formula>
    </cfRule>
  </conditionalFormatting>
  <conditionalFormatting sqref="C4395:F4396">
    <cfRule type="cellIs" dxfId="3723" priority="699" operator="equal">
      <formula>$C$9</formula>
    </cfRule>
  </conditionalFormatting>
  <conditionalFormatting sqref="D3078:E3078 D3079">
    <cfRule type="cellIs" dxfId="3722" priority="583" operator="equal">
      <formula>$C$9</formula>
    </cfRule>
  </conditionalFormatting>
  <conditionalFormatting sqref="D882:F882 D885:F885 D883:D884 F883:F884 D887:F891 D886 F886">
    <cfRule type="cellIs" dxfId="3721" priority="688" operator="equal">
      <formula>$C$9</formula>
    </cfRule>
  </conditionalFormatting>
  <conditionalFormatting sqref="D2638:F2638 D2641:F2642 D2639:D2640 F2639:F2640 D2644:F2742 D2643 F2643">
    <cfRule type="cellIs" dxfId="3720" priority="616" operator="equal">
      <formula>$C$9</formula>
    </cfRule>
  </conditionalFormatting>
  <conditionalFormatting sqref="D2748:F2748 D2750:F2852 D2749 F2749">
    <cfRule type="cellIs" dxfId="3719" priority="612" operator="equal">
      <formula>$C$9</formula>
    </cfRule>
  </conditionalFormatting>
  <conditionalFormatting sqref="D4177:F4177 D4179:F4280 D4178 F4178">
    <cfRule type="cellIs" dxfId="3718" priority="507" operator="equal">
      <formula>$C$9</formula>
    </cfRule>
  </conditionalFormatting>
  <conditionalFormatting sqref="D4397:F4399 D4401:F4499 D4400 F4400">
    <cfRule type="cellIs" dxfId="3717" priority="500" operator="equal">
      <formula>$C$9</formula>
    </cfRule>
  </conditionalFormatting>
  <conditionalFormatting sqref="E7">
    <cfRule type="cellIs" dxfId="3716" priority="469" operator="equal">
      <formula>$C$9</formula>
    </cfRule>
  </conditionalFormatting>
  <conditionalFormatting sqref="E25">
    <cfRule type="cellIs" dxfId="3715" priority="468" operator="equal">
      <formula>$C$9</formula>
    </cfRule>
  </conditionalFormatting>
  <conditionalFormatting sqref="E115">
    <cfRule type="cellIs" dxfId="3714" priority="467" operator="equal">
      <formula>$C$9</formula>
    </cfRule>
  </conditionalFormatting>
  <conditionalFormatting sqref="E116">
    <cfRule type="cellIs" dxfId="3713" priority="466" operator="equal">
      <formula>$C$9</formula>
    </cfRule>
  </conditionalFormatting>
  <conditionalFormatting sqref="E117">
    <cfRule type="cellIs" dxfId="3712" priority="465" operator="equal">
      <formula>$C$9</formula>
    </cfRule>
  </conditionalFormatting>
  <conditionalFormatting sqref="E118">
    <cfRule type="cellIs" dxfId="3711" priority="464" operator="equal">
      <formula>$C$9</formula>
    </cfRule>
  </conditionalFormatting>
  <conditionalFormatting sqref="E119">
    <cfRule type="cellIs" dxfId="3710" priority="463" operator="equal">
      <formula>$C$9</formula>
    </cfRule>
  </conditionalFormatting>
  <conditionalFormatting sqref="E120">
    <cfRule type="cellIs" dxfId="3709" priority="462" operator="equal">
      <formula>$C$9</formula>
    </cfRule>
  </conditionalFormatting>
  <conditionalFormatting sqref="E121">
    <cfRule type="cellIs" dxfId="3708" priority="461" operator="equal">
      <formula>$C$9</formula>
    </cfRule>
  </conditionalFormatting>
  <conditionalFormatting sqref="E124">
    <cfRule type="cellIs" dxfId="3707" priority="460" operator="equal">
      <formula>$C$9</formula>
    </cfRule>
  </conditionalFormatting>
  <conditionalFormatting sqref="E125">
    <cfRule type="cellIs" dxfId="3706" priority="459" operator="equal">
      <formula>$C$9</formula>
    </cfRule>
  </conditionalFormatting>
  <conditionalFormatting sqref="E126">
    <cfRule type="cellIs" dxfId="3705" priority="458" operator="equal">
      <formula>$C$9</formula>
    </cfRule>
  </conditionalFormatting>
  <conditionalFormatting sqref="E128">
    <cfRule type="cellIs" dxfId="3704" priority="457" operator="equal">
      <formula>$C$9</formula>
    </cfRule>
  </conditionalFormatting>
  <conditionalFormatting sqref="E222">
    <cfRule type="cellIs" dxfId="3703" priority="456" operator="equal">
      <formula>$C$9</formula>
    </cfRule>
  </conditionalFormatting>
  <conditionalFormatting sqref="E223">
    <cfRule type="cellIs" dxfId="3702" priority="455" operator="equal">
      <formula>$C$9</formula>
    </cfRule>
  </conditionalFormatting>
  <conditionalFormatting sqref="E333">
    <cfRule type="cellIs" dxfId="3701" priority="454" operator="equal">
      <formula>$C$9</formula>
    </cfRule>
  </conditionalFormatting>
  <conditionalFormatting sqref="E335">
    <cfRule type="cellIs" dxfId="3700" priority="453" operator="equal">
      <formula>$C$9</formula>
    </cfRule>
  </conditionalFormatting>
  <conditionalFormatting sqref="E336">
    <cfRule type="cellIs" dxfId="3699" priority="452" operator="equal">
      <formula>$C$9</formula>
    </cfRule>
  </conditionalFormatting>
  <conditionalFormatting sqref="E338">
    <cfRule type="cellIs" dxfId="3698" priority="451" operator="equal">
      <formula>$C$9</formula>
    </cfRule>
  </conditionalFormatting>
  <conditionalFormatting sqref="E339">
    <cfRule type="cellIs" dxfId="3697" priority="450" operator="equal">
      <formula>$C$9</formula>
    </cfRule>
  </conditionalFormatting>
  <conditionalFormatting sqref="E340">
    <cfRule type="cellIs" dxfId="3696" priority="449" operator="equal">
      <formula>$C$9</formula>
    </cfRule>
  </conditionalFormatting>
  <conditionalFormatting sqref="E342">
    <cfRule type="cellIs" dxfId="3695" priority="448" operator="equal">
      <formula>$C$9</formula>
    </cfRule>
  </conditionalFormatting>
  <conditionalFormatting sqref="E343">
    <cfRule type="cellIs" dxfId="3694" priority="447" operator="equal">
      <formula>$C$9</formula>
    </cfRule>
  </conditionalFormatting>
  <conditionalFormatting sqref="E344">
    <cfRule type="cellIs" dxfId="3693" priority="446" operator="equal">
      <formula>$C$9</formula>
    </cfRule>
  </conditionalFormatting>
  <conditionalFormatting sqref="E345">
    <cfRule type="cellIs" dxfId="3692" priority="445" operator="equal">
      <formula>$C$9</formula>
    </cfRule>
  </conditionalFormatting>
  <conditionalFormatting sqref="E347">
    <cfRule type="cellIs" dxfId="3691" priority="444" operator="equal">
      <formula>$C$9</formula>
    </cfRule>
  </conditionalFormatting>
  <conditionalFormatting sqref="E348">
    <cfRule type="cellIs" dxfId="3690" priority="443" operator="equal">
      <formula>$C$9</formula>
    </cfRule>
  </conditionalFormatting>
  <conditionalFormatting sqref="E349">
    <cfRule type="cellIs" dxfId="3689" priority="442" operator="equal">
      <formula>$C$9</formula>
    </cfRule>
  </conditionalFormatting>
  <conditionalFormatting sqref="E351">
    <cfRule type="cellIs" dxfId="3688" priority="441" operator="equal">
      <formula>$C$9</formula>
    </cfRule>
  </conditionalFormatting>
  <conditionalFormatting sqref="E352">
    <cfRule type="cellIs" dxfId="3687" priority="440" operator="equal">
      <formula>$C$9</formula>
    </cfRule>
  </conditionalFormatting>
  <conditionalFormatting sqref="E353">
    <cfRule type="cellIs" dxfId="3686" priority="439" operator="equal">
      <formula>$C$9</formula>
    </cfRule>
  </conditionalFormatting>
  <conditionalFormatting sqref="E354">
    <cfRule type="cellIs" dxfId="3685" priority="438" operator="equal">
      <formula>$C$9</formula>
    </cfRule>
  </conditionalFormatting>
  <conditionalFormatting sqref="E355">
    <cfRule type="cellIs" dxfId="3684" priority="437" operator="equal">
      <formula>$C$9</formula>
    </cfRule>
  </conditionalFormatting>
  <conditionalFormatting sqref="E553">
    <cfRule type="cellIs" dxfId="3683" priority="436" operator="equal">
      <formula>$C$9</formula>
    </cfRule>
  </conditionalFormatting>
  <conditionalFormatting sqref="E554">
    <cfRule type="cellIs" dxfId="3682" priority="435" operator="equal">
      <formula>$C$9</formula>
    </cfRule>
  </conditionalFormatting>
  <conditionalFormatting sqref="E556">
    <cfRule type="cellIs" dxfId="3681" priority="434" operator="equal">
      <formula>$C$9</formula>
    </cfRule>
  </conditionalFormatting>
  <conditionalFormatting sqref="E663">
    <cfRule type="cellIs" dxfId="3680" priority="433" operator="equal">
      <formula>$C$9</formula>
    </cfRule>
  </conditionalFormatting>
  <conditionalFormatting sqref="E664">
    <cfRule type="cellIs" dxfId="3679" priority="432" operator="equal">
      <formula>$C$9</formula>
    </cfRule>
  </conditionalFormatting>
  <conditionalFormatting sqref="E665">
    <cfRule type="cellIs" dxfId="3678" priority="431" operator="equal">
      <formula>$C$9</formula>
    </cfRule>
  </conditionalFormatting>
  <conditionalFormatting sqref="E666">
    <cfRule type="cellIs" dxfId="3677" priority="430" operator="equal">
      <formula>$C$9</formula>
    </cfRule>
  </conditionalFormatting>
  <conditionalFormatting sqref="E773">
    <cfRule type="cellIs" dxfId="3676" priority="429" operator="equal">
      <formula>$C$9</formula>
    </cfRule>
  </conditionalFormatting>
  <conditionalFormatting sqref="E774">
    <cfRule type="cellIs" dxfId="3675" priority="428" operator="equal">
      <formula>$C$9</formula>
    </cfRule>
  </conditionalFormatting>
  <conditionalFormatting sqref="E775">
    <cfRule type="cellIs" dxfId="3674" priority="427" operator="equal">
      <formula>$C$9</formula>
    </cfRule>
  </conditionalFormatting>
  <conditionalFormatting sqref="E777">
    <cfRule type="cellIs" dxfId="3673" priority="426" operator="equal">
      <formula>$C$9</formula>
    </cfRule>
  </conditionalFormatting>
  <conditionalFormatting sqref="E778">
    <cfRule type="cellIs" dxfId="3672" priority="425" operator="equal">
      <formula>$C$9</formula>
    </cfRule>
  </conditionalFormatting>
  <conditionalFormatting sqref="E779">
    <cfRule type="cellIs" dxfId="3671" priority="424" operator="equal">
      <formula>$C$9</formula>
    </cfRule>
  </conditionalFormatting>
  <conditionalFormatting sqref="E780">
    <cfRule type="cellIs" dxfId="3670" priority="423" operator="equal">
      <formula>$C$9</formula>
    </cfRule>
  </conditionalFormatting>
  <conditionalFormatting sqref="E781">
    <cfRule type="cellIs" dxfId="3669" priority="422" operator="equal">
      <formula>$C$9</formula>
    </cfRule>
  </conditionalFormatting>
  <conditionalFormatting sqref="E782">
    <cfRule type="cellIs" dxfId="3668" priority="421" operator="equal">
      <formula>$C$9</formula>
    </cfRule>
  </conditionalFormatting>
  <conditionalFormatting sqref="E783">
    <cfRule type="cellIs" dxfId="3667" priority="420" operator="equal">
      <formula>$C$9</formula>
    </cfRule>
  </conditionalFormatting>
  <conditionalFormatting sqref="E786">
    <cfRule type="cellIs" dxfId="3666" priority="419" operator="equal">
      <formula>$C$9</formula>
    </cfRule>
  </conditionalFormatting>
  <conditionalFormatting sqref="E787">
    <cfRule type="cellIs" dxfId="3665" priority="418" operator="equal">
      <formula>$C$9</formula>
    </cfRule>
  </conditionalFormatting>
  <conditionalFormatting sqref="E788">
    <cfRule type="cellIs" dxfId="3664" priority="417" operator="equal">
      <formula>$C$9</formula>
    </cfRule>
  </conditionalFormatting>
  <conditionalFormatting sqref="E791">
    <cfRule type="cellIs" dxfId="3663" priority="416" operator="equal">
      <formula>$C$9</formula>
    </cfRule>
  </conditionalFormatting>
  <conditionalFormatting sqref="E792">
    <cfRule type="cellIs" dxfId="3662" priority="415" operator="equal">
      <formula>$C$9</formula>
    </cfRule>
  </conditionalFormatting>
  <conditionalFormatting sqref="E793">
    <cfRule type="cellIs" dxfId="3661" priority="414" operator="equal">
      <formula>$C$9</formula>
    </cfRule>
  </conditionalFormatting>
  <conditionalFormatting sqref="E795">
    <cfRule type="cellIs" dxfId="3660" priority="413" operator="equal">
      <formula>$C$9</formula>
    </cfRule>
  </conditionalFormatting>
  <conditionalFormatting sqref="E796">
    <cfRule type="cellIs" dxfId="3659" priority="412" operator="equal">
      <formula>$C$9</formula>
    </cfRule>
  </conditionalFormatting>
  <conditionalFormatting sqref="E799">
    <cfRule type="cellIs" dxfId="3658" priority="411" operator="equal">
      <formula>$C$9</formula>
    </cfRule>
  </conditionalFormatting>
  <conditionalFormatting sqref="E800">
    <cfRule type="cellIs" dxfId="3657" priority="410" operator="equal">
      <formula>$C$9</formula>
    </cfRule>
  </conditionalFormatting>
  <conditionalFormatting sqref="E801">
    <cfRule type="cellIs" dxfId="3656" priority="409" operator="equal">
      <formula>$C$9</formula>
    </cfRule>
  </conditionalFormatting>
  <conditionalFormatting sqref="E803">
    <cfRule type="cellIs" dxfId="3655" priority="408" operator="equal">
      <formula>$C$9</formula>
    </cfRule>
  </conditionalFormatting>
  <conditionalFormatting sqref="E804">
    <cfRule type="cellIs" dxfId="3654" priority="407" operator="equal">
      <formula>$C$9</formula>
    </cfRule>
  </conditionalFormatting>
  <conditionalFormatting sqref="E805">
    <cfRule type="cellIs" dxfId="3653" priority="406" operator="equal">
      <formula>$C$9</formula>
    </cfRule>
  </conditionalFormatting>
  <conditionalFormatting sqref="E807">
    <cfRule type="cellIs" dxfId="3652" priority="405" operator="equal">
      <formula>$C$9</formula>
    </cfRule>
  </conditionalFormatting>
  <conditionalFormatting sqref="E808">
    <cfRule type="cellIs" dxfId="3651" priority="404" operator="equal">
      <formula>$C$9</formula>
    </cfRule>
  </conditionalFormatting>
  <conditionalFormatting sqref="E809">
    <cfRule type="cellIs" dxfId="3650" priority="403" operator="equal">
      <formula>$C$9</formula>
    </cfRule>
  </conditionalFormatting>
  <conditionalFormatting sqref="E810">
    <cfRule type="cellIs" dxfId="3649" priority="402" operator="equal">
      <formula>$C$9</formula>
    </cfRule>
  </conditionalFormatting>
  <conditionalFormatting sqref="E812">
    <cfRule type="cellIs" dxfId="3648" priority="401" operator="equal">
      <formula>$C$9</formula>
    </cfRule>
  </conditionalFormatting>
  <conditionalFormatting sqref="E813">
    <cfRule type="cellIs" dxfId="3647" priority="400" operator="equal">
      <formula>$C$9</formula>
    </cfRule>
  </conditionalFormatting>
  <conditionalFormatting sqref="E814">
    <cfRule type="cellIs" dxfId="3646" priority="399" operator="equal">
      <formula>$C$9</formula>
    </cfRule>
  </conditionalFormatting>
  <conditionalFormatting sqref="E818">
    <cfRule type="cellIs" dxfId="3645" priority="398" operator="equal">
      <formula>$C$9</formula>
    </cfRule>
  </conditionalFormatting>
  <conditionalFormatting sqref="E819">
    <cfRule type="cellIs" dxfId="3644" priority="397" operator="equal">
      <formula>$C$9</formula>
    </cfRule>
  </conditionalFormatting>
  <conditionalFormatting sqref="E883">
    <cfRule type="cellIs" dxfId="3643" priority="396" operator="equal">
      <formula>$C$9</formula>
    </cfRule>
  </conditionalFormatting>
  <conditionalFormatting sqref="E884">
    <cfRule type="cellIs" dxfId="3642" priority="395" operator="equal">
      <formula>$C$9</formula>
    </cfRule>
  </conditionalFormatting>
  <conditionalFormatting sqref="E886">
    <cfRule type="cellIs" dxfId="3641" priority="394" operator="equal">
      <formula>$C$9</formula>
    </cfRule>
  </conditionalFormatting>
  <conditionalFormatting sqref="E894">
    <cfRule type="cellIs" dxfId="3640" priority="393" operator="equal">
      <formula>$C$9</formula>
    </cfRule>
  </conditionalFormatting>
  <conditionalFormatting sqref="E895">
    <cfRule type="cellIs" dxfId="3639" priority="392" operator="equal">
      <formula>$C$9</formula>
    </cfRule>
  </conditionalFormatting>
  <conditionalFormatting sqref="E896">
    <cfRule type="cellIs" dxfId="3638" priority="391" operator="equal">
      <formula>$C$9</formula>
    </cfRule>
  </conditionalFormatting>
  <conditionalFormatting sqref="E993">
    <cfRule type="cellIs" dxfId="3637" priority="390" operator="equal">
      <formula>$C$9</formula>
    </cfRule>
  </conditionalFormatting>
  <conditionalFormatting sqref="E995">
    <cfRule type="cellIs" dxfId="3636" priority="389" operator="equal">
      <formula>$C$9</formula>
    </cfRule>
  </conditionalFormatting>
  <conditionalFormatting sqref="E996">
    <cfRule type="cellIs" dxfId="3635" priority="388" operator="equal">
      <formula>$C$9</formula>
    </cfRule>
  </conditionalFormatting>
  <conditionalFormatting sqref="E997">
    <cfRule type="cellIs" dxfId="3634" priority="387" operator="equal">
      <formula>$C$9</formula>
    </cfRule>
  </conditionalFormatting>
  <conditionalFormatting sqref="E999">
    <cfRule type="cellIs" dxfId="3633" priority="386" operator="equal">
      <formula>$C$9</formula>
    </cfRule>
  </conditionalFormatting>
  <conditionalFormatting sqref="E1000">
    <cfRule type="cellIs" dxfId="3632" priority="385" operator="equal">
      <formula>$C$9</formula>
    </cfRule>
  </conditionalFormatting>
  <conditionalFormatting sqref="E1001">
    <cfRule type="cellIs" dxfId="3631" priority="384" operator="equal">
      <formula>$C$9</formula>
    </cfRule>
  </conditionalFormatting>
  <conditionalFormatting sqref="E1002">
    <cfRule type="cellIs" dxfId="3630" priority="383" operator="equal">
      <formula>$C$9</formula>
    </cfRule>
  </conditionalFormatting>
  <conditionalFormatting sqref="E1003">
    <cfRule type="cellIs" dxfId="3629" priority="382" operator="equal">
      <formula>$C$9</formula>
    </cfRule>
  </conditionalFormatting>
  <conditionalFormatting sqref="E1004">
    <cfRule type="cellIs" dxfId="3628" priority="381" operator="equal">
      <formula>$C$9</formula>
    </cfRule>
  </conditionalFormatting>
  <conditionalFormatting sqref="E1007">
    <cfRule type="cellIs" dxfId="3627" priority="380" operator="equal">
      <formula>$C$9</formula>
    </cfRule>
  </conditionalFormatting>
  <conditionalFormatting sqref="E1008">
    <cfRule type="cellIs" dxfId="3626" priority="379" operator="equal">
      <formula>$C$9</formula>
    </cfRule>
  </conditionalFormatting>
  <conditionalFormatting sqref="E1010">
    <cfRule type="cellIs" dxfId="3625" priority="378" operator="equal">
      <formula>$C$9</formula>
    </cfRule>
  </conditionalFormatting>
  <conditionalFormatting sqref="E1011">
    <cfRule type="cellIs" dxfId="3624" priority="377" operator="equal">
      <formula>$C$9</formula>
    </cfRule>
  </conditionalFormatting>
  <conditionalFormatting sqref="E1102">
    <cfRule type="cellIs" dxfId="3623" priority="376" operator="equal">
      <formula>$C$9</formula>
    </cfRule>
  </conditionalFormatting>
  <conditionalFormatting sqref="E1103">
    <cfRule type="cellIs" dxfId="3622" priority="375" operator="equal">
      <formula>$C$9</formula>
    </cfRule>
  </conditionalFormatting>
  <conditionalFormatting sqref="E1104">
    <cfRule type="cellIs" dxfId="3621" priority="374" operator="equal">
      <formula>$C$9</formula>
    </cfRule>
  </conditionalFormatting>
  <conditionalFormatting sqref="E1105">
    <cfRule type="cellIs" dxfId="3620" priority="373" operator="equal">
      <formula>$C$9</formula>
    </cfRule>
  </conditionalFormatting>
  <conditionalFormatting sqref="E1107">
    <cfRule type="cellIs" dxfId="3619" priority="372" operator="equal">
      <formula>$C$9</formula>
    </cfRule>
  </conditionalFormatting>
  <conditionalFormatting sqref="E1108">
    <cfRule type="cellIs" dxfId="3618" priority="371" operator="equal">
      <formula>$C$9</formula>
    </cfRule>
  </conditionalFormatting>
  <conditionalFormatting sqref="E1109">
    <cfRule type="cellIs" dxfId="3617" priority="370" operator="equal">
      <formula>$C$9</formula>
    </cfRule>
  </conditionalFormatting>
  <conditionalFormatting sqref="E1110">
    <cfRule type="cellIs" dxfId="3616" priority="369" operator="equal">
      <formula>$C$9</formula>
    </cfRule>
  </conditionalFormatting>
  <conditionalFormatting sqref="E1112">
    <cfRule type="cellIs" dxfId="3615" priority="368" operator="equal">
      <formula>$C$9</formula>
    </cfRule>
  </conditionalFormatting>
  <conditionalFormatting sqref="E1113">
    <cfRule type="cellIs" dxfId="3614" priority="367" operator="equal">
      <formula>$C$9</formula>
    </cfRule>
  </conditionalFormatting>
  <conditionalFormatting sqref="E1114">
    <cfRule type="cellIs" dxfId="3613" priority="366" operator="equal">
      <formula>$C$9</formula>
    </cfRule>
  </conditionalFormatting>
  <conditionalFormatting sqref="E1116">
    <cfRule type="cellIs" dxfId="3612" priority="365" operator="equal">
      <formula>$C$9</formula>
    </cfRule>
  </conditionalFormatting>
  <conditionalFormatting sqref="E1117">
    <cfRule type="cellIs" dxfId="3611" priority="364" operator="equal">
      <formula>$C$9</formula>
    </cfRule>
  </conditionalFormatting>
  <conditionalFormatting sqref="E1119">
    <cfRule type="cellIs" dxfId="3610" priority="363" operator="equal">
      <formula>$C$9</formula>
    </cfRule>
  </conditionalFormatting>
  <conditionalFormatting sqref="E1120">
    <cfRule type="cellIs" dxfId="3609" priority="362" operator="equal">
      <formula>$C$9</formula>
    </cfRule>
  </conditionalFormatting>
  <conditionalFormatting sqref="E1212">
    <cfRule type="cellIs" dxfId="3608" priority="361" operator="equal">
      <formula>$C$9</formula>
    </cfRule>
  </conditionalFormatting>
  <conditionalFormatting sqref="E1214">
    <cfRule type="cellIs" dxfId="3607" priority="360" operator="equal">
      <formula>$C$9</formula>
    </cfRule>
  </conditionalFormatting>
  <conditionalFormatting sqref="E1222">
    <cfRule type="cellIs" dxfId="3606" priority="359" operator="equal">
      <formula>$C$9</formula>
    </cfRule>
  </conditionalFormatting>
  <conditionalFormatting sqref="E1223">
    <cfRule type="cellIs" dxfId="3605" priority="358" operator="equal">
      <formula>$C$9</formula>
    </cfRule>
  </conditionalFormatting>
  <conditionalFormatting sqref="E1224">
    <cfRule type="cellIs" dxfId="3604" priority="357" operator="equal">
      <formula>$C$9</formula>
    </cfRule>
  </conditionalFormatting>
  <conditionalFormatting sqref="E1321">
    <cfRule type="cellIs" dxfId="3603" priority="356" operator="equal">
      <formula>$C$9</formula>
    </cfRule>
  </conditionalFormatting>
  <conditionalFormatting sqref="E1322">
    <cfRule type="cellIs" dxfId="3602" priority="355" operator="equal">
      <formula>$C$9</formula>
    </cfRule>
  </conditionalFormatting>
  <conditionalFormatting sqref="E1323">
    <cfRule type="cellIs" dxfId="3601" priority="354" operator="equal">
      <formula>$C$9</formula>
    </cfRule>
  </conditionalFormatting>
  <conditionalFormatting sqref="E1324">
    <cfRule type="cellIs" dxfId="3600" priority="353" operator="equal">
      <formula>$C$9</formula>
    </cfRule>
  </conditionalFormatting>
  <conditionalFormatting sqref="E1325">
    <cfRule type="cellIs" dxfId="3599" priority="352" operator="equal">
      <formula>$C$9</formula>
    </cfRule>
  </conditionalFormatting>
  <conditionalFormatting sqref="E1327">
    <cfRule type="cellIs" dxfId="3598" priority="351" operator="equal">
      <formula>$C$9</formula>
    </cfRule>
  </conditionalFormatting>
  <conditionalFormatting sqref="E1328">
    <cfRule type="cellIs" dxfId="3597" priority="350" operator="equal">
      <formula>$C$9</formula>
    </cfRule>
  </conditionalFormatting>
  <conditionalFormatting sqref="E1330">
    <cfRule type="cellIs" dxfId="3596" priority="349" operator="equal">
      <formula>$C$9</formula>
    </cfRule>
  </conditionalFormatting>
  <conditionalFormatting sqref="E1331">
    <cfRule type="cellIs" dxfId="3595" priority="348" operator="equal">
      <formula>$C$9</formula>
    </cfRule>
  </conditionalFormatting>
  <conditionalFormatting sqref="E1332">
    <cfRule type="cellIs" dxfId="3594" priority="347" operator="equal">
      <formula>$C$9</formula>
    </cfRule>
  </conditionalFormatting>
  <conditionalFormatting sqref="E1333">
    <cfRule type="cellIs" dxfId="3593" priority="346" operator="equal">
      <formula>$C$9</formula>
    </cfRule>
  </conditionalFormatting>
  <conditionalFormatting sqref="E1334">
    <cfRule type="cellIs" dxfId="3592" priority="345" operator="equal">
      <formula>$C$9</formula>
    </cfRule>
  </conditionalFormatting>
  <conditionalFormatting sqref="E1335">
    <cfRule type="cellIs" dxfId="3591" priority="344" operator="equal">
      <formula>$C$9</formula>
    </cfRule>
  </conditionalFormatting>
  <conditionalFormatting sqref="E1337">
    <cfRule type="cellIs" dxfId="3590" priority="343" operator="equal">
      <formula>$C$9</formula>
    </cfRule>
  </conditionalFormatting>
  <conditionalFormatting sqref="E1338">
    <cfRule type="cellIs" dxfId="3589" priority="342" operator="equal">
      <formula>$C$9</formula>
    </cfRule>
  </conditionalFormatting>
  <conditionalFormatting sqref="E1339">
    <cfRule type="cellIs" dxfId="3588" priority="341" operator="equal">
      <formula>$C$9</formula>
    </cfRule>
  </conditionalFormatting>
  <conditionalFormatting sqref="E1430">
    <cfRule type="cellIs" dxfId="3587" priority="340" operator="equal">
      <formula>$C$9</formula>
    </cfRule>
  </conditionalFormatting>
  <conditionalFormatting sqref="E1431">
    <cfRule type="cellIs" dxfId="3586" priority="339" operator="equal">
      <formula>$C$9</formula>
    </cfRule>
  </conditionalFormatting>
  <conditionalFormatting sqref="E1433">
    <cfRule type="cellIs" dxfId="3585" priority="338" operator="equal">
      <formula>$C$9</formula>
    </cfRule>
  </conditionalFormatting>
  <conditionalFormatting sqref="E1434">
    <cfRule type="cellIs" dxfId="3584" priority="337" operator="equal">
      <formula>$C$9</formula>
    </cfRule>
  </conditionalFormatting>
  <conditionalFormatting sqref="E1437">
    <cfRule type="cellIs" dxfId="3583" priority="336" operator="equal">
      <formula>$C$9</formula>
    </cfRule>
  </conditionalFormatting>
  <conditionalFormatting sqref="E1438">
    <cfRule type="cellIs" dxfId="3582" priority="335" operator="equal">
      <formula>$C$9</formula>
    </cfRule>
  </conditionalFormatting>
  <conditionalFormatting sqref="E1439">
    <cfRule type="cellIs" dxfId="3581" priority="334" operator="equal">
      <formula>$C$9</formula>
    </cfRule>
  </conditionalFormatting>
  <conditionalFormatting sqref="E1440">
    <cfRule type="cellIs" dxfId="3580" priority="333" operator="equal">
      <formula>$C$9</formula>
    </cfRule>
  </conditionalFormatting>
  <conditionalFormatting sqref="E1445">
    <cfRule type="cellIs" dxfId="3579" priority="332" operator="equal">
      <formula>$C$9</formula>
    </cfRule>
  </conditionalFormatting>
  <conditionalFormatting sqref="E1446">
    <cfRule type="cellIs" dxfId="3578" priority="331" operator="equal">
      <formula>$C$9</formula>
    </cfRule>
  </conditionalFormatting>
  <conditionalFormatting sqref="E1447">
    <cfRule type="cellIs" dxfId="3577" priority="330" operator="equal">
      <formula>$C$9</formula>
    </cfRule>
  </conditionalFormatting>
  <conditionalFormatting sqref="E1448">
    <cfRule type="cellIs" dxfId="3576" priority="329" operator="equal">
      <formula>$C$9</formula>
    </cfRule>
  </conditionalFormatting>
  <conditionalFormatting sqref="E1451">
    <cfRule type="cellIs" dxfId="3575" priority="328" operator="equal">
      <formula>$C$9</formula>
    </cfRule>
  </conditionalFormatting>
  <conditionalFormatting sqref="E1452">
    <cfRule type="cellIs" dxfId="3574" priority="327" operator="equal">
      <formula>$C$9</formula>
    </cfRule>
  </conditionalFormatting>
  <conditionalFormatting sqref="E1453">
    <cfRule type="cellIs" dxfId="3573" priority="326" operator="equal">
      <formula>$C$9</formula>
    </cfRule>
  </conditionalFormatting>
  <conditionalFormatting sqref="E1454">
    <cfRule type="cellIs" dxfId="3572" priority="325" operator="equal">
      <formula>$C$9</formula>
    </cfRule>
  </conditionalFormatting>
  <conditionalFormatting sqref="E1456">
    <cfRule type="cellIs" dxfId="3571" priority="324" operator="equal">
      <formula>$C$9</formula>
    </cfRule>
  </conditionalFormatting>
  <conditionalFormatting sqref="E1457">
    <cfRule type="cellIs" dxfId="3570" priority="323" operator="equal">
      <formula>$C$9</formula>
    </cfRule>
  </conditionalFormatting>
  <conditionalFormatting sqref="E1458">
    <cfRule type="cellIs" dxfId="3569" priority="322" operator="equal">
      <formula>$C$9</formula>
    </cfRule>
  </conditionalFormatting>
  <conditionalFormatting sqref="E1460">
    <cfRule type="cellIs" dxfId="3568" priority="321" operator="equal">
      <formula>$C$9</formula>
    </cfRule>
  </conditionalFormatting>
  <conditionalFormatting sqref="E1461">
    <cfRule type="cellIs" dxfId="3567" priority="320" operator="equal">
      <formula>$C$9</formula>
    </cfRule>
  </conditionalFormatting>
  <conditionalFormatting sqref="E1540">
    <cfRule type="cellIs" dxfId="3566" priority="319" operator="equal">
      <formula>$C$9</formula>
    </cfRule>
  </conditionalFormatting>
  <conditionalFormatting sqref="E1541">
    <cfRule type="cellIs" dxfId="3565" priority="318" operator="equal">
      <formula>$C$9</formula>
    </cfRule>
  </conditionalFormatting>
  <conditionalFormatting sqref="E1542">
    <cfRule type="cellIs" dxfId="3564" priority="317" operator="equal">
      <formula>$C$9</formula>
    </cfRule>
  </conditionalFormatting>
  <conditionalFormatting sqref="E1545">
    <cfRule type="cellIs" dxfId="3563" priority="316" operator="equal">
      <formula>$C$9</formula>
    </cfRule>
  </conditionalFormatting>
  <conditionalFormatting sqref="E1546">
    <cfRule type="cellIs" dxfId="3562" priority="315" operator="equal">
      <formula>$C$9</formula>
    </cfRule>
  </conditionalFormatting>
  <conditionalFormatting sqref="E1548">
    <cfRule type="cellIs" dxfId="3561" priority="314" operator="equal">
      <formula>$C$9</formula>
    </cfRule>
  </conditionalFormatting>
  <conditionalFormatting sqref="E1549">
    <cfRule type="cellIs" dxfId="3560" priority="313" operator="equal">
      <formula>$C$9</formula>
    </cfRule>
  </conditionalFormatting>
  <conditionalFormatting sqref="E1551">
    <cfRule type="cellIs" dxfId="3559" priority="312" operator="equal">
      <formula>$C$9</formula>
    </cfRule>
  </conditionalFormatting>
  <conditionalFormatting sqref="E1552">
    <cfRule type="cellIs" dxfId="3558" priority="311" operator="equal">
      <formula>$C$9</formula>
    </cfRule>
  </conditionalFormatting>
  <conditionalFormatting sqref="E1555">
    <cfRule type="cellIs" dxfId="3557" priority="310" operator="equal">
      <formula>$C$9</formula>
    </cfRule>
  </conditionalFormatting>
  <conditionalFormatting sqref="E1556">
    <cfRule type="cellIs" dxfId="3556" priority="309" operator="equal">
      <formula>$C$9</formula>
    </cfRule>
  </conditionalFormatting>
  <conditionalFormatting sqref="E1557">
    <cfRule type="cellIs" dxfId="3555" priority="308" operator="equal">
      <formula>$C$9</formula>
    </cfRule>
  </conditionalFormatting>
  <conditionalFormatting sqref="E1558">
    <cfRule type="cellIs" dxfId="3554" priority="307" operator="equal">
      <formula>$C$9</formula>
    </cfRule>
  </conditionalFormatting>
  <conditionalFormatting sqref="E1560">
    <cfRule type="cellIs" dxfId="3553" priority="306" operator="equal">
      <formula>$C$9</formula>
    </cfRule>
  </conditionalFormatting>
  <conditionalFormatting sqref="E1561">
    <cfRule type="cellIs" dxfId="3552" priority="305" operator="equal">
      <formula>$C$9</formula>
    </cfRule>
  </conditionalFormatting>
  <conditionalFormatting sqref="E1562">
    <cfRule type="cellIs" dxfId="3551" priority="304" operator="equal">
      <formula>$C$9</formula>
    </cfRule>
  </conditionalFormatting>
  <conditionalFormatting sqref="E1563">
    <cfRule type="cellIs" dxfId="3550" priority="303" operator="equal">
      <formula>$C$9</formula>
    </cfRule>
  </conditionalFormatting>
  <conditionalFormatting sqref="E1565">
    <cfRule type="cellIs" dxfId="3549" priority="302" operator="equal">
      <formula>$C$9</formula>
    </cfRule>
  </conditionalFormatting>
  <conditionalFormatting sqref="E1566">
    <cfRule type="cellIs" dxfId="3548" priority="301" operator="equal">
      <formula>$C$9</formula>
    </cfRule>
  </conditionalFormatting>
  <conditionalFormatting sqref="E1567">
    <cfRule type="cellIs" dxfId="3547" priority="300" operator="equal">
      <formula>$C$9</formula>
    </cfRule>
  </conditionalFormatting>
  <conditionalFormatting sqref="E1568">
    <cfRule type="cellIs" dxfId="3546" priority="299" operator="equal">
      <formula>$C$9</formula>
    </cfRule>
  </conditionalFormatting>
  <conditionalFormatting sqref="E1569">
    <cfRule type="cellIs" dxfId="3545" priority="298" operator="equal">
      <formula>$C$9</formula>
    </cfRule>
  </conditionalFormatting>
  <conditionalFormatting sqref="E1760">
    <cfRule type="cellIs" dxfId="3544" priority="297" operator="equal">
      <formula>$C$9</formula>
    </cfRule>
  </conditionalFormatting>
  <conditionalFormatting sqref="E1761">
    <cfRule type="cellIs" dxfId="3543" priority="296" operator="equal">
      <formula>$C$9</formula>
    </cfRule>
  </conditionalFormatting>
  <conditionalFormatting sqref="E1762">
    <cfRule type="cellIs" dxfId="3542" priority="295" operator="equal">
      <formula>$C$9</formula>
    </cfRule>
  </conditionalFormatting>
  <conditionalFormatting sqref="E1763">
    <cfRule type="cellIs" dxfId="3541" priority="294" operator="equal">
      <formula>$C$9</formula>
    </cfRule>
  </conditionalFormatting>
  <conditionalFormatting sqref="E1869">
    <cfRule type="cellIs" dxfId="3540" priority="293" operator="equal">
      <formula>$C$9</formula>
    </cfRule>
  </conditionalFormatting>
  <conditionalFormatting sqref="E1870">
    <cfRule type="cellIs" dxfId="3539" priority="292" operator="equal">
      <formula>$C$9</formula>
    </cfRule>
  </conditionalFormatting>
  <conditionalFormatting sqref="E1872">
    <cfRule type="cellIs" dxfId="3538" priority="291" operator="equal">
      <formula>$C$9</formula>
    </cfRule>
  </conditionalFormatting>
  <conditionalFormatting sqref="E1874">
    <cfRule type="cellIs" dxfId="3537" priority="290" operator="equal">
      <formula>$C$9</formula>
    </cfRule>
  </conditionalFormatting>
  <conditionalFormatting sqref="E1978">
    <cfRule type="cellIs" dxfId="3536" priority="289" operator="equal">
      <formula>$C$9</formula>
    </cfRule>
  </conditionalFormatting>
  <conditionalFormatting sqref="E1979">
    <cfRule type="cellIs" dxfId="3535" priority="288" operator="equal">
      <formula>$C$9</formula>
    </cfRule>
  </conditionalFormatting>
  <conditionalFormatting sqref="E1980">
    <cfRule type="cellIs" dxfId="3534" priority="287" operator="equal">
      <formula>$C$9</formula>
    </cfRule>
  </conditionalFormatting>
  <conditionalFormatting sqref="E1981">
    <cfRule type="cellIs" dxfId="3533" priority="286" operator="equal">
      <formula>$C$9</formula>
    </cfRule>
  </conditionalFormatting>
  <conditionalFormatting sqref="E1982">
    <cfRule type="cellIs" dxfId="3532" priority="285" operator="equal">
      <formula>$C$9</formula>
    </cfRule>
  </conditionalFormatting>
  <conditionalFormatting sqref="E2090">
    <cfRule type="cellIs" dxfId="3531" priority="284" operator="equal">
      <formula>$C$9</formula>
    </cfRule>
  </conditionalFormatting>
  <conditionalFormatting sqref="E2091">
    <cfRule type="cellIs" dxfId="3530" priority="283" operator="equal">
      <formula>$C$9</formula>
    </cfRule>
  </conditionalFormatting>
  <conditionalFormatting sqref="E2092">
    <cfRule type="cellIs" dxfId="3529" priority="282" operator="equal">
      <formula>$C$9</formula>
    </cfRule>
  </conditionalFormatting>
  <conditionalFormatting sqref="E2093">
    <cfRule type="cellIs" dxfId="3528" priority="281" operator="equal">
      <formula>$C$9</formula>
    </cfRule>
  </conditionalFormatting>
  <conditionalFormatting sqref="E2094">
    <cfRule type="cellIs" dxfId="3527" priority="280" operator="equal">
      <formula>$C$9</formula>
    </cfRule>
  </conditionalFormatting>
  <conditionalFormatting sqref="E2200">
    <cfRule type="cellIs" dxfId="3526" priority="279" operator="equal">
      <formula>$C$9</formula>
    </cfRule>
  </conditionalFormatting>
  <conditionalFormatting sqref="E2201">
    <cfRule type="cellIs" dxfId="3525" priority="278" operator="equal">
      <formula>$C$9</formula>
    </cfRule>
  </conditionalFormatting>
  <conditionalFormatting sqref="E2203">
    <cfRule type="cellIs" dxfId="3524" priority="277" operator="equal">
      <formula>$C$9</formula>
    </cfRule>
  </conditionalFormatting>
  <conditionalFormatting sqref="E2204">
    <cfRule type="cellIs" dxfId="3523" priority="276" operator="equal">
      <formula>$C$9</formula>
    </cfRule>
  </conditionalFormatting>
  <conditionalFormatting sqref="E2206">
    <cfRule type="cellIs" dxfId="3522" priority="275" operator="equal">
      <formula>$C$9</formula>
    </cfRule>
  </conditionalFormatting>
  <conditionalFormatting sqref="E2207">
    <cfRule type="cellIs" dxfId="3521" priority="274" operator="equal">
      <formula>$C$9</formula>
    </cfRule>
  </conditionalFormatting>
  <conditionalFormatting sqref="E2208">
    <cfRule type="cellIs" dxfId="3520" priority="273" operator="equal">
      <formula>$C$9</formula>
    </cfRule>
  </conditionalFormatting>
  <conditionalFormatting sqref="E2209">
    <cfRule type="cellIs" dxfId="3519" priority="272" operator="equal">
      <formula>$C$9</formula>
    </cfRule>
  </conditionalFormatting>
  <conditionalFormatting sqref="E2210">
    <cfRule type="cellIs" dxfId="3518" priority="271" operator="equal">
      <formula>$C$9</formula>
    </cfRule>
  </conditionalFormatting>
  <conditionalFormatting sqref="E2212">
    <cfRule type="cellIs" dxfId="3517" priority="270" operator="equal">
      <formula>$C$9</formula>
    </cfRule>
  </conditionalFormatting>
  <conditionalFormatting sqref="E2213">
    <cfRule type="cellIs" dxfId="3516" priority="269" operator="equal">
      <formula>$C$9</formula>
    </cfRule>
  </conditionalFormatting>
  <conditionalFormatting sqref="E2215">
    <cfRule type="cellIs" dxfId="3515" priority="268" operator="equal">
      <formula>$C$9</formula>
    </cfRule>
  </conditionalFormatting>
  <conditionalFormatting sqref="E2216">
    <cfRule type="cellIs" dxfId="3514" priority="267" operator="equal">
      <formula>$C$9</formula>
    </cfRule>
  </conditionalFormatting>
  <conditionalFormatting sqref="E2217">
    <cfRule type="cellIs" dxfId="3513" priority="266" operator="equal">
      <formula>$C$9</formula>
    </cfRule>
  </conditionalFormatting>
  <conditionalFormatting sqref="E2219">
    <cfRule type="cellIs" dxfId="3512" priority="265" operator="equal">
      <formula>$C$9</formula>
    </cfRule>
  </conditionalFormatting>
  <conditionalFormatting sqref="E2220">
    <cfRule type="cellIs" dxfId="3511" priority="264" operator="equal">
      <formula>$C$9</formula>
    </cfRule>
  </conditionalFormatting>
  <conditionalFormatting sqref="E2221">
    <cfRule type="cellIs" dxfId="3510" priority="263" operator="equal">
      <formula>$C$9</formula>
    </cfRule>
  </conditionalFormatting>
  <conditionalFormatting sqref="E2222">
    <cfRule type="cellIs" dxfId="3509" priority="262" operator="equal">
      <formula>$C$9</formula>
    </cfRule>
  </conditionalFormatting>
  <conditionalFormatting sqref="E2224">
    <cfRule type="cellIs" dxfId="3508" priority="261" operator="equal">
      <formula>$C$9</formula>
    </cfRule>
  </conditionalFormatting>
  <conditionalFormatting sqref="E2225">
    <cfRule type="cellIs" dxfId="3507" priority="260" operator="equal">
      <formula>$C$9</formula>
    </cfRule>
  </conditionalFormatting>
  <conditionalFormatting sqref="E2227">
    <cfRule type="cellIs" dxfId="3506" priority="259" operator="equal">
      <formula>$C$9</formula>
    </cfRule>
  </conditionalFormatting>
  <conditionalFormatting sqref="E2228">
    <cfRule type="cellIs" dxfId="3505" priority="258" operator="equal">
      <formula>$C$9</formula>
    </cfRule>
  </conditionalFormatting>
  <conditionalFormatting sqref="E2229">
    <cfRule type="cellIs" dxfId="3504" priority="257" operator="equal">
      <formula>$C$9</formula>
    </cfRule>
  </conditionalFormatting>
  <conditionalFormatting sqref="E2309">
    <cfRule type="cellIs" dxfId="3503" priority="256" operator="equal">
      <formula>$C$9</formula>
    </cfRule>
  </conditionalFormatting>
  <conditionalFormatting sqref="E2310">
    <cfRule type="cellIs" dxfId="3502" priority="255" operator="equal">
      <formula>$C$9</formula>
    </cfRule>
  </conditionalFormatting>
  <conditionalFormatting sqref="E2312">
    <cfRule type="cellIs" dxfId="3501" priority="254" operator="equal">
      <formula>$C$9</formula>
    </cfRule>
  </conditionalFormatting>
  <conditionalFormatting sqref="E2313">
    <cfRule type="cellIs" dxfId="3500" priority="253" operator="equal">
      <formula>$C$9</formula>
    </cfRule>
  </conditionalFormatting>
  <conditionalFormatting sqref="E2314">
    <cfRule type="cellIs" dxfId="3499" priority="252" operator="equal">
      <formula>$C$9</formula>
    </cfRule>
  </conditionalFormatting>
  <conditionalFormatting sqref="E2315">
    <cfRule type="cellIs" dxfId="3498" priority="251" operator="equal">
      <formula>$C$9</formula>
    </cfRule>
  </conditionalFormatting>
  <conditionalFormatting sqref="E2316">
    <cfRule type="cellIs" dxfId="3497" priority="250" operator="equal">
      <formula>$C$9</formula>
    </cfRule>
  </conditionalFormatting>
  <conditionalFormatting sqref="E2318">
    <cfRule type="cellIs" dxfId="3496" priority="249" operator="equal">
      <formula>$C$9</formula>
    </cfRule>
  </conditionalFormatting>
  <conditionalFormatting sqref="E2319">
    <cfRule type="cellIs" dxfId="3495" priority="248" operator="equal">
      <formula>$C$9</formula>
    </cfRule>
  </conditionalFormatting>
  <conditionalFormatting sqref="E2320">
    <cfRule type="cellIs" dxfId="3494" priority="247" operator="equal">
      <formula>$C$9</formula>
    </cfRule>
  </conditionalFormatting>
  <conditionalFormatting sqref="E2322">
    <cfRule type="cellIs" dxfId="3493" priority="246" operator="equal">
      <formula>$C$9</formula>
    </cfRule>
  </conditionalFormatting>
  <conditionalFormatting sqref="E2323">
    <cfRule type="cellIs" dxfId="3492" priority="245" operator="equal">
      <formula>$C$9</formula>
    </cfRule>
  </conditionalFormatting>
  <conditionalFormatting sqref="E2324">
    <cfRule type="cellIs" dxfId="3491" priority="244" operator="equal">
      <formula>$C$9</formula>
    </cfRule>
  </conditionalFormatting>
  <conditionalFormatting sqref="E2326">
    <cfRule type="cellIs" dxfId="3490" priority="243" operator="equal">
      <formula>$C$9</formula>
    </cfRule>
  </conditionalFormatting>
  <conditionalFormatting sqref="E2327">
    <cfRule type="cellIs" dxfId="3489" priority="242" operator="equal">
      <formula>$C$9</formula>
    </cfRule>
  </conditionalFormatting>
  <conditionalFormatting sqref="E2328">
    <cfRule type="cellIs" dxfId="3488" priority="241" operator="equal">
      <formula>$C$9</formula>
    </cfRule>
  </conditionalFormatting>
  <conditionalFormatting sqref="E2329">
    <cfRule type="cellIs" dxfId="3487" priority="240" operator="equal">
      <formula>$C$9</formula>
    </cfRule>
  </conditionalFormatting>
  <conditionalFormatting sqref="E2330">
    <cfRule type="cellIs" dxfId="3486" priority="239" operator="equal">
      <formula>$C$9</formula>
    </cfRule>
  </conditionalFormatting>
  <conditionalFormatting sqref="E2332">
    <cfRule type="cellIs" dxfId="3485" priority="238" operator="equal">
      <formula>$C$9</formula>
    </cfRule>
  </conditionalFormatting>
  <conditionalFormatting sqref="E2333">
    <cfRule type="cellIs" dxfId="3484" priority="237" operator="equal">
      <formula>$C$9</formula>
    </cfRule>
  </conditionalFormatting>
  <conditionalFormatting sqref="E2334">
    <cfRule type="cellIs" dxfId="3483" priority="236" operator="equal">
      <formula>$C$9</formula>
    </cfRule>
  </conditionalFormatting>
  <conditionalFormatting sqref="E2335">
    <cfRule type="cellIs" dxfId="3482" priority="235" operator="equal">
      <formula>$C$9</formula>
    </cfRule>
  </conditionalFormatting>
  <conditionalFormatting sqref="E2337">
    <cfRule type="cellIs" dxfId="3481" priority="234" operator="equal">
      <formula>$C$9</formula>
    </cfRule>
  </conditionalFormatting>
  <conditionalFormatting sqref="E2338">
    <cfRule type="cellIs" dxfId="3480" priority="233" operator="equal">
      <formula>$C$9</formula>
    </cfRule>
  </conditionalFormatting>
  <conditionalFormatting sqref="E2339">
    <cfRule type="cellIs" dxfId="3479" priority="232" operator="equal">
      <formula>$C$9</formula>
    </cfRule>
  </conditionalFormatting>
  <conditionalFormatting sqref="E2341">
    <cfRule type="cellIs" dxfId="3478" priority="231" operator="equal">
      <formula>$C$9</formula>
    </cfRule>
  </conditionalFormatting>
  <conditionalFormatting sqref="E2342">
    <cfRule type="cellIs" dxfId="3477" priority="230" operator="equal">
      <formula>$C$9</formula>
    </cfRule>
  </conditionalFormatting>
  <conditionalFormatting sqref="E2343">
    <cfRule type="cellIs" dxfId="3476" priority="229" operator="equal">
      <formula>$C$9</formula>
    </cfRule>
  </conditionalFormatting>
  <conditionalFormatting sqref="E2344">
    <cfRule type="cellIs" dxfId="3475" priority="228" operator="equal">
      <formula>$C$9</formula>
    </cfRule>
  </conditionalFormatting>
  <conditionalFormatting sqref="E2345">
    <cfRule type="cellIs" dxfId="3474" priority="227" operator="equal">
      <formula>$C$9</formula>
    </cfRule>
  </conditionalFormatting>
  <conditionalFormatting sqref="E2347">
    <cfRule type="cellIs" dxfId="3473" priority="226" operator="equal">
      <formula>$C$9</formula>
    </cfRule>
  </conditionalFormatting>
  <conditionalFormatting sqref="E2348">
    <cfRule type="cellIs" dxfId="3472" priority="225" operator="equal">
      <formula>$C$9</formula>
    </cfRule>
  </conditionalFormatting>
  <conditionalFormatting sqref="E2349">
    <cfRule type="cellIs" dxfId="3471" priority="224" operator="equal">
      <formula>$C$9</formula>
    </cfRule>
  </conditionalFormatting>
  <conditionalFormatting sqref="E2350">
    <cfRule type="cellIs" dxfId="3470" priority="223" operator="equal">
      <formula>$C$9</formula>
    </cfRule>
  </conditionalFormatting>
  <conditionalFormatting sqref="E2352">
    <cfRule type="cellIs" dxfId="3469" priority="222" operator="equal">
      <formula>$C$9</formula>
    </cfRule>
  </conditionalFormatting>
  <conditionalFormatting sqref="E2353">
    <cfRule type="cellIs" dxfId="3468" priority="221" operator="equal">
      <formula>$C$9</formula>
    </cfRule>
  </conditionalFormatting>
  <conditionalFormatting sqref="E2354">
    <cfRule type="cellIs" dxfId="3467" priority="220" operator="equal">
      <formula>$C$9</formula>
    </cfRule>
  </conditionalFormatting>
  <conditionalFormatting sqref="E2359">
    <cfRule type="cellIs" dxfId="3466" priority="219" operator="equal">
      <formula>$C$9</formula>
    </cfRule>
  </conditionalFormatting>
  <conditionalFormatting sqref="E2360">
    <cfRule type="cellIs" dxfId="3465" priority="218" operator="equal">
      <formula>$C$9</formula>
    </cfRule>
  </conditionalFormatting>
  <conditionalFormatting sqref="E2361">
    <cfRule type="cellIs" dxfId="3464" priority="217" operator="equal">
      <formula>$C$9</formula>
    </cfRule>
  </conditionalFormatting>
  <conditionalFormatting sqref="E2420">
    <cfRule type="cellIs" dxfId="3463" priority="216" operator="equal">
      <formula>$C$9</formula>
    </cfRule>
  </conditionalFormatting>
  <conditionalFormatting sqref="E2422">
    <cfRule type="cellIs" dxfId="3462" priority="215" operator="equal">
      <formula>$C$9</formula>
    </cfRule>
  </conditionalFormatting>
  <conditionalFormatting sqref="E2424">
    <cfRule type="cellIs" dxfId="3461" priority="214" operator="equal">
      <formula>$C$9</formula>
    </cfRule>
  </conditionalFormatting>
  <conditionalFormatting sqref="E2426">
    <cfRule type="cellIs" dxfId="3460" priority="213" operator="equal">
      <formula>$C$9</formula>
    </cfRule>
  </conditionalFormatting>
  <conditionalFormatting sqref="E2428">
    <cfRule type="cellIs" dxfId="3459" priority="212" operator="equal">
      <formula>$C$9</formula>
    </cfRule>
  </conditionalFormatting>
  <conditionalFormatting sqref="E2430">
    <cfRule type="cellIs" dxfId="3458" priority="211" operator="equal">
      <formula>$C$9</formula>
    </cfRule>
  </conditionalFormatting>
  <conditionalFormatting sqref="E2431">
    <cfRule type="cellIs" dxfId="3457" priority="210" operator="equal">
      <formula>$C$9</formula>
    </cfRule>
  </conditionalFormatting>
  <conditionalFormatting sqref="E2529">
    <cfRule type="cellIs" dxfId="3456" priority="209" operator="equal">
      <formula>$C$9</formula>
    </cfRule>
  </conditionalFormatting>
  <conditionalFormatting sqref="E2531">
    <cfRule type="cellIs" dxfId="3455" priority="208" operator="equal">
      <formula>$C$9</formula>
    </cfRule>
  </conditionalFormatting>
  <conditionalFormatting sqref="E2532">
    <cfRule type="cellIs" dxfId="3454" priority="207" operator="equal">
      <formula>$C$9</formula>
    </cfRule>
  </conditionalFormatting>
  <conditionalFormatting sqref="E2533">
    <cfRule type="cellIs" dxfId="3453" priority="206" operator="equal">
      <formula>$C$9</formula>
    </cfRule>
  </conditionalFormatting>
  <conditionalFormatting sqref="E2534">
    <cfRule type="cellIs" dxfId="3452" priority="205" operator="equal">
      <formula>$C$9</formula>
    </cfRule>
  </conditionalFormatting>
  <conditionalFormatting sqref="E2536">
    <cfRule type="cellIs" dxfId="3451" priority="204" operator="equal">
      <formula>$C$9</formula>
    </cfRule>
  </conditionalFormatting>
  <conditionalFormatting sqref="E2537">
    <cfRule type="cellIs" dxfId="3450" priority="203" operator="equal">
      <formula>$C$9</formula>
    </cfRule>
  </conditionalFormatting>
  <conditionalFormatting sqref="E2539">
    <cfRule type="cellIs" dxfId="3449" priority="202" operator="equal">
      <formula>$C$9</formula>
    </cfRule>
  </conditionalFormatting>
  <conditionalFormatting sqref="E2540">
    <cfRule type="cellIs" dxfId="3448" priority="201" operator="equal">
      <formula>$C$9</formula>
    </cfRule>
  </conditionalFormatting>
  <conditionalFormatting sqref="E2542">
    <cfRule type="cellIs" dxfId="3447" priority="200" operator="equal">
      <formula>$C$9</formula>
    </cfRule>
  </conditionalFormatting>
  <conditionalFormatting sqref="E2543">
    <cfRule type="cellIs" dxfId="3446" priority="199" operator="equal">
      <formula>$C$9</formula>
    </cfRule>
  </conditionalFormatting>
  <conditionalFormatting sqref="E2544">
    <cfRule type="cellIs" dxfId="3445" priority="198" operator="equal">
      <formula>$C$9</formula>
    </cfRule>
  </conditionalFormatting>
  <conditionalFormatting sqref="E2639">
    <cfRule type="cellIs" dxfId="3444" priority="197" operator="equal">
      <formula>$C$9</formula>
    </cfRule>
  </conditionalFormatting>
  <conditionalFormatting sqref="E2640">
    <cfRule type="cellIs" dxfId="3443" priority="196" operator="equal">
      <formula>$C$9</formula>
    </cfRule>
  </conditionalFormatting>
  <conditionalFormatting sqref="E2859">
    <cfRule type="cellIs" dxfId="3442" priority="195" operator="equal">
      <formula>$C$9</formula>
    </cfRule>
  </conditionalFormatting>
  <conditionalFormatting sqref="E2860">
    <cfRule type="cellIs" dxfId="3441" priority="194" operator="equal">
      <formula>$C$9</formula>
    </cfRule>
  </conditionalFormatting>
  <conditionalFormatting sqref="E2861">
    <cfRule type="cellIs" dxfId="3440" priority="193" operator="equal">
      <formula>$C$9</formula>
    </cfRule>
  </conditionalFormatting>
  <conditionalFormatting sqref="E2862">
    <cfRule type="cellIs" dxfId="3439" priority="192" operator="equal">
      <formula>$C$9</formula>
    </cfRule>
  </conditionalFormatting>
  <conditionalFormatting sqref="E2865">
    <cfRule type="cellIs" dxfId="3438" priority="191" operator="equal">
      <formula>$C$9</formula>
    </cfRule>
  </conditionalFormatting>
  <conditionalFormatting sqref="E2866">
    <cfRule type="cellIs" dxfId="3437" priority="190" operator="equal">
      <formula>$C$9</formula>
    </cfRule>
  </conditionalFormatting>
  <conditionalFormatting sqref="E2868">
    <cfRule type="cellIs" dxfId="3436" priority="189" operator="equal">
      <formula>$C$9</formula>
    </cfRule>
  </conditionalFormatting>
  <conditionalFormatting sqref="E2869">
    <cfRule type="cellIs" dxfId="3435" priority="188" operator="equal">
      <formula>$C$9</formula>
    </cfRule>
  </conditionalFormatting>
  <conditionalFormatting sqref="E2871">
    <cfRule type="cellIs" dxfId="3434" priority="187" operator="equal">
      <formula>$C$9</formula>
    </cfRule>
  </conditionalFormatting>
  <conditionalFormatting sqref="E2872">
    <cfRule type="cellIs" dxfId="3433" priority="186" operator="equal">
      <formula>$C$9</formula>
    </cfRule>
  </conditionalFormatting>
  <conditionalFormatting sqref="E2874">
    <cfRule type="cellIs" dxfId="3432" priority="185" operator="equal">
      <formula>$C$9</formula>
    </cfRule>
  </conditionalFormatting>
  <conditionalFormatting sqref="E2875">
    <cfRule type="cellIs" dxfId="3431" priority="184" operator="equal">
      <formula>$C$9</formula>
    </cfRule>
  </conditionalFormatting>
  <conditionalFormatting sqref="E2878">
    <cfRule type="cellIs" dxfId="3430" priority="183" operator="equal">
      <formula>$C$9</formula>
    </cfRule>
  </conditionalFormatting>
  <conditionalFormatting sqref="E2880">
    <cfRule type="cellIs" dxfId="3429" priority="182" operator="equal">
      <formula>$C$9</formula>
    </cfRule>
  </conditionalFormatting>
  <conditionalFormatting sqref="E2883">
    <cfRule type="cellIs" dxfId="3428" priority="181" operator="equal">
      <formula>$C$9</formula>
    </cfRule>
  </conditionalFormatting>
  <conditionalFormatting sqref="E2884">
    <cfRule type="cellIs" dxfId="3427" priority="180" operator="equal">
      <formula>$C$9</formula>
    </cfRule>
  </conditionalFormatting>
  <conditionalFormatting sqref="E2885">
    <cfRule type="cellIs" dxfId="3426" priority="179" operator="equal">
      <formula>$C$9</formula>
    </cfRule>
  </conditionalFormatting>
  <conditionalFormatting sqref="E2886">
    <cfRule type="cellIs" dxfId="3425" priority="178" operator="equal">
      <formula>$C$9</formula>
    </cfRule>
  </conditionalFormatting>
  <conditionalFormatting sqref="E2887">
    <cfRule type="cellIs" dxfId="3424" priority="177" operator="equal">
      <formula>$C$9</formula>
    </cfRule>
  </conditionalFormatting>
  <conditionalFormatting sqref="E2889">
    <cfRule type="cellIs" dxfId="3423" priority="176" operator="equal">
      <formula>$C$9</formula>
    </cfRule>
  </conditionalFormatting>
  <conditionalFormatting sqref="E2890">
    <cfRule type="cellIs" dxfId="3422" priority="175" operator="equal">
      <formula>$C$9</formula>
    </cfRule>
  </conditionalFormatting>
  <conditionalFormatting sqref="E2891">
    <cfRule type="cellIs" dxfId="3421" priority="174" operator="equal">
      <formula>$C$9</formula>
    </cfRule>
  </conditionalFormatting>
  <conditionalFormatting sqref="E2892">
    <cfRule type="cellIs" dxfId="3420" priority="173" operator="equal">
      <formula>$C$9</formula>
    </cfRule>
  </conditionalFormatting>
  <conditionalFormatting sqref="E2894">
    <cfRule type="cellIs" dxfId="3419" priority="172" operator="equal">
      <formula>$C$9</formula>
    </cfRule>
  </conditionalFormatting>
  <conditionalFormatting sqref="E2895">
    <cfRule type="cellIs" dxfId="3418" priority="171" operator="equal">
      <formula>$C$9</formula>
    </cfRule>
  </conditionalFormatting>
  <conditionalFormatting sqref="E2896">
    <cfRule type="cellIs" dxfId="3417" priority="170" operator="equal">
      <formula>$C$9</formula>
    </cfRule>
  </conditionalFormatting>
  <conditionalFormatting sqref="E2898">
    <cfRule type="cellIs" dxfId="3416" priority="169" operator="equal">
      <formula>$C$9</formula>
    </cfRule>
  </conditionalFormatting>
  <conditionalFormatting sqref="E2899">
    <cfRule type="cellIs" dxfId="3415" priority="168" operator="equal">
      <formula>$C$9</formula>
    </cfRule>
  </conditionalFormatting>
  <conditionalFormatting sqref="E2900">
    <cfRule type="cellIs" dxfId="3414" priority="167" operator="equal">
      <formula>$C$9</formula>
    </cfRule>
  </conditionalFormatting>
  <conditionalFormatting sqref="E2901">
    <cfRule type="cellIs" dxfId="3413" priority="166" operator="equal">
      <formula>$C$9</formula>
    </cfRule>
  </conditionalFormatting>
  <conditionalFormatting sqref="E2902">
    <cfRule type="cellIs" dxfId="3412" priority="165" operator="equal">
      <formula>$C$9</formula>
    </cfRule>
  </conditionalFormatting>
  <conditionalFormatting sqref="E2905">
    <cfRule type="cellIs" dxfId="3411" priority="164" operator="equal">
      <formula>$C$9</formula>
    </cfRule>
  </conditionalFormatting>
  <conditionalFormatting sqref="E2906">
    <cfRule type="cellIs" dxfId="3410" priority="163" operator="equal">
      <formula>$C$9</formula>
    </cfRule>
  </conditionalFormatting>
  <conditionalFormatting sqref="E2907">
    <cfRule type="cellIs" dxfId="3409" priority="162" operator="equal">
      <formula>$C$9</formula>
    </cfRule>
  </conditionalFormatting>
  <conditionalFormatting sqref="E2908">
    <cfRule type="cellIs" dxfId="3408" priority="161" operator="equal">
      <formula>$C$9</formula>
    </cfRule>
  </conditionalFormatting>
  <conditionalFormatting sqref="E2909">
    <cfRule type="cellIs" dxfId="3407" priority="160" operator="equal">
      <formula>$C$9</formula>
    </cfRule>
  </conditionalFormatting>
  <conditionalFormatting sqref="E2910">
    <cfRule type="cellIs" dxfId="3406" priority="159" operator="equal">
      <formula>$C$9</formula>
    </cfRule>
  </conditionalFormatting>
  <conditionalFormatting sqref="E2919">
    <cfRule type="cellIs" dxfId="3405" priority="158" operator="equal">
      <formula>$C$9</formula>
    </cfRule>
  </conditionalFormatting>
  <conditionalFormatting sqref="E2920">
    <cfRule type="cellIs" dxfId="3404" priority="157" operator="equal">
      <formula>$C$9</formula>
    </cfRule>
  </conditionalFormatting>
  <conditionalFormatting sqref="E2922">
    <cfRule type="cellIs" dxfId="3403" priority="156" operator="equal">
      <formula>$C$9</formula>
    </cfRule>
  </conditionalFormatting>
  <conditionalFormatting sqref="E2923">
    <cfRule type="cellIs" dxfId="3402" priority="155" operator="equal">
      <formula>$C$9</formula>
    </cfRule>
  </conditionalFormatting>
  <conditionalFormatting sqref="E2925">
    <cfRule type="cellIs" dxfId="3401" priority="154" operator="equal">
      <formula>$C$9</formula>
    </cfRule>
  </conditionalFormatting>
  <conditionalFormatting sqref="E2926">
    <cfRule type="cellIs" dxfId="3400" priority="153" operator="equal">
      <formula>$C$9</formula>
    </cfRule>
  </conditionalFormatting>
  <conditionalFormatting sqref="E2970">
    <cfRule type="cellIs" dxfId="3399" priority="152" operator="equal">
      <formula>$C$9</formula>
    </cfRule>
  </conditionalFormatting>
  <conditionalFormatting sqref="E2972">
    <cfRule type="cellIs" dxfId="3398" priority="151" operator="equal">
      <formula>$C$9</formula>
    </cfRule>
  </conditionalFormatting>
  <conditionalFormatting sqref="E2973">
    <cfRule type="cellIs" dxfId="3397" priority="150" operator="equal">
      <formula>$C$9</formula>
    </cfRule>
  </conditionalFormatting>
  <conditionalFormatting sqref="E2974">
    <cfRule type="cellIs" dxfId="3396" priority="149" operator="equal">
      <formula>$C$9</formula>
    </cfRule>
  </conditionalFormatting>
  <conditionalFormatting sqref="E2976">
    <cfRule type="cellIs" dxfId="3395" priority="148" operator="equal">
      <formula>$C$9</formula>
    </cfRule>
  </conditionalFormatting>
  <conditionalFormatting sqref="E2977">
    <cfRule type="cellIs" dxfId="3394" priority="147" operator="equal">
      <formula>$C$9</formula>
    </cfRule>
  </conditionalFormatting>
  <conditionalFormatting sqref="E2979">
    <cfRule type="cellIs" dxfId="3393" priority="146" operator="equal">
      <formula>$C$9</formula>
    </cfRule>
  </conditionalFormatting>
  <conditionalFormatting sqref="E2980">
    <cfRule type="cellIs" dxfId="3392" priority="145" operator="equal">
      <formula>$C$9</formula>
    </cfRule>
  </conditionalFormatting>
  <conditionalFormatting sqref="E2982">
    <cfRule type="cellIs" dxfId="3391" priority="144" operator="equal">
      <formula>$C$9</formula>
    </cfRule>
  </conditionalFormatting>
  <conditionalFormatting sqref="E2983">
    <cfRule type="cellIs" dxfId="3390" priority="143" operator="equal">
      <formula>$C$9</formula>
    </cfRule>
  </conditionalFormatting>
  <conditionalFormatting sqref="E2992">
    <cfRule type="cellIs" dxfId="3389" priority="142" operator="equal">
      <formula>$C$9</formula>
    </cfRule>
  </conditionalFormatting>
  <conditionalFormatting sqref="E2993">
    <cfRule type="cellIs" dxfId="3388" priority="141" operator="equal">
      <formula>$C$9</formula>
    </cfRule>
  </conditionalFormatting>
  <conditionalFormatting sqref="E2994">
    <cfRule type="cellIs" dxfId="3387" priority="140" operator="equal">
      <formula>$C$9</formula>
    </cfRule>
  </conditionalFormatting>
  <conditionalFormatting sqref="E3082">
    <cfRule type="cellIs" dxfId="3386" priority="139" operator="equal">
      <formula>$C$9</formula>
    </cfRule>
  </conditionalFormatting>
  <conditionalFormatting sqref="E3084">
    <cfRule type="cellIs" dxfId="3385" priority="138" operator="equal">
      <formula>$C$9</formula>
    </cfRule>
  </conditionalFormatting>
  <conditionalFormatting sqref="E3085">
    <cfRule type="cellIs" dxfId="3384" priority="137" operator="equal">
      <formula>$C$9</formula>
    </cfRule>
  </conditionalFormatting>
  <conditionalFormatting sqref="E3086">
    <cfRule type="cellIs" dxfId="3383" priority="136" operator="equal">
      <formula>$C$9</formula>
    </cfRule>
  </conditionalFormatting>
  <conditionalFormatting sqref="E3188">
    <cfRule type="cellIs" dxfId="3382" priority="135" operator="equal">
      <formula>$C$9</formula>
    </cfRule>
  </conditionalFormatting>
  <conditionalFormatting sqref="E3190">
    <cfRule type="cellIs" dxfId="3381" priority="134" operator="equal">
      <formula>$C$9</formula>
    </cfRule>
  </conditionalFormatting>
  <conditionalFormatting sqref="E3193">
    <cfRule type="cellIs" dxfId="3380" priority="133" operator="equal">
      <formula>$C$9</formula>
    </cfRule>
  </conditionalFormatting>
  <conditionalFormatting sqref="E3195">
    <cfRule type="cellIs" dxfId="3379" priority="132" operator="equal">
      <formula>$C$9</formula>
    </cfRule>
  </conditionalFormatting>
  <conditionalFormatting sqref="E3197">
    <cfRule type="cellIs" dxfId="3378" priority="131" operator="equal">
      <formula>$C$9</formula>
    </cfRule>
  </conditionalFormatting>
  <conditionalFormatting sqref="E3199">
    <cfRule type="cellIs" dxfId="3377" priority="130" operator="equal">
      <formula>$C$9</formula>
    </cfRule>
  </conditionalFormatting>
  <conditionalFormatting sqref="E3202">
    <cfRule type="cellIs" dxfId="3376" priority="129" operator="equal">
      <formula>$C$9</formula>
    </cfRule>
  </conditionalFormatting>
  <conditionalFormatting sqref="E3204">
    <cfRule type="cellIs" dxfId="3375" priority="128" operator="equal">
      <formula>$C$9</formula>
    </cfRule>
  </conditionalFormatting>
  <conditionalFormatting sqref="E3206">
    <cfRule type="cellIs" dxfId="3374" priority="127" operator="equal">
      <formula>$C$9</formula>
    </cfRule>
  </conditionalFormatting>
  <conditionalFormatting sqref="E3208">
    <cfRule type="cellIs" dxfId="3373" priority="126" operator="equal">
      <formula>$C$9</formula>
    </cfRule>
  </conditionalFormatting>
  <conditionalFormatting sqref="E3209">
    <cfRule type="cellIs" dxfId="3372" priority="125" operator="equal">
      <formula>$C$9</formula>
    </cfRule>
  </conditionalFormatting>
  <conditionalFormatting sqref="E3210">
    <cfRule type="cellIs" dxfId="3371" priority="124" operator="equal">
      <formula>$C$9</formula>
    </cfRule>
  </conditionalFormatting>
  <conditionalFormatting sqref="E3211">
    <cfRule type="cellIs" dxfId="3370" priority="123" operator="equal">
      <formula>$C$9</formula>
    </cfRule>
  </conditionalFormatting>
  <conditionalFormatting sqref="E3212">
    <cfRule type="cellIs" dxfId="3369" priority="122" operator="equal">
      <formula>$C$9</formula>
    </cfRule>
  </conditionalFormatting>
  <conditionalFormatting sqref="E3214">
    <cfRule type="cellIs" dxfId="3368" priority="121" operator="equal">
      <formula>$C$9</formula>
    </cfRule>
  </conditionalFormatting>
  <conditionalFormatting sqref="E3299">
    <cfRule type="cellIs" dxfId="3367" priority="120" operator="equal">
      <formula>$C$9</formula>
    </cfRule>
  </conditionalFormatting>
  <conditionalFormatting sqref="E3300">
    <cfRule type="cellIs" dxfId="3366" priority="119" operator="equal">
      <formula>$C$9</formula>
    </cfRule>
  </conditionalFormatting>
  <conditionalFormatting sqref="E3301">
    <cfRule type="cellIs" dxfId="3365" priority="118" operator="equal">
      <formula>$C$9</formula>
    </cfRule>
  </conditionalFormatting>
  <conditionalFormatting sqref="E3303">
    <cfRule type="cellIs" dxfId="3364" priority="117" operator="equal">
      <formula>$C$9</formula>
    </cfRule>
  </conditionalFormatting>
  <conditionalFormatting sqref="E3304">
    <cfRule type="cellIs" dxfId="3363" priority="116" operator="equal">
      <formula>$C$9</formula>
    </cfRule>
  </conditionalFormatting>
  <conditionalFormatting sqref="E3305">
    <cfRule type="cellIs" dxfId="3362" priority="115" operator="equal">
      <formula>$C$9</formula>
    </cfRule>
  </conditionalFormatting>
  <conditionalFormatting sqref="E3307">
    <cfRule type="cellIs" dxfId="3361" priority="114" operator="equal">
      <formula>$C$9</formula>
    </cfRule>
  </conditionalFormatting>
  <conditionalFormatting sqref="E3308">
    <cfRule type="cellIs" dxfId="3360" priority="113" operator="equal">
      <formula>$C$9</formula>
    </cfRule>
  </conditionalFormatting>
  <conditionalFormatting sqref="E3309">
    <cfRule type="cellIs" dxfId="3359" priority="112" operator="equal">
      <formula>$C$9</formula>
    </cfRule>
  </conditionalFormatting>
  <conditionalFormatting sqref="E3310">
    <cfRule type="cellIs" dxfId="3358" priority="111" operator="equal">
      <formula>$C$9</formula>
    </cfRule>
  </conditionalFormatting>
  <conditionalFormatting sqref="E3311">
    <cfRule type="cellIs" dxfId="3357" priority="110" operator="equal">
      <formula>$C$9</formula>
    </cfRule>
  </conditionalFormatting>
  <conditionalFormatting sqref="E3312">
    <cfRule type="cellIs" dxfId="3356" priority="109" operator="equal">
      <formula>$C$9</formula>
    </cfRule>
  </conditionalFormatting>
  <conditionalFormatting sqref="E3313">
    <cfRule type="cellIs" dxfId="3355" priority="108" operator="equal">
      <formula>$C$9</formula>
    </cfRule>
  </conditionalFormatting>
  <conditionalFormatting sqref="E3315">
    <cfRule type="cellIs" dxfId="3354" priority="107" operator="equal">
      <formula>$C$9</formula>
    </cfRule>
  </conditionalFormatting>
  <conditionalFormatting sqref="E3316">
    <cfRule type="cellIs" dxfId="3353" priority="106" operator="equal">
      <formula>$C$9</formula>
    </cfRule>
  </conditionalFormatting>
  <conditionalFormatting sqref="E3628">
    <cfRule type="cellIs" dxfId="3352" priority="105" operator="equal">
      <formula>$C$9</formula>
    </cfRule>
  </conditionalFormatting>
  <conditionalFormatting sqref="E3630">
    <cfRule type="cellIs" dxfId="3351" priority="104" operator="equal">
      <formula>$C$9</formula>
    </cfRule>
  </conditionalFormatting>
  <conditionalFormatting sqref="E3631">
    <cfRule type="cellIs" dxfId="3350" priority="103" operator="equal">
      <formula>$C$9</formula>
    </cfRule>
  </conditionalFormatting>
  <conditionalFormatting sqref="E3633">
    <cfRule type="cellIs" dxfId="3349" priority="102" operator="equal">
      <formula>$C$9</formula>
    </cfRule>
  </conditionalFormatting>
  <conditionalFormatting sqref="E3634">
    <cfRule type="cellIs" dxfId="3348" priority="101" operator="equal">
      <formula>$C$9</formula>
    </cfRule>
  </conditionalFormatting>
  <conditionalFormatting sqref="E3635">
    <cfRule type="cellIs" dxfId="3347" priority="100" operator="equal">
      <formula>$C$9</formula>
    </cfRule>
  </conditionalFormatting>
  <conditionalFormatting sqref="E3637">
    <cfRule type="cellIs" dxfId="3346" priority="99" operator="equal">
      <formula>$C$9</formula>
    </cfRule>
  </conditionalFormatting>
  <conditionalFormatting sqref="E3638">
    <cfRule type="cellIs" dxfId="3345" priority="98" operator="equal">
      <formula>$C$9</formula>
    </cfRule>
  </conditionalFormatting>
  <conditionalFormatting sqref="E3640">
    <cfRule type="cellIs" dxfId="3344" priority="97" operator="equal">
      <formula>$C$9</formula>
    </cfRule>
  </conditionalFormatting>
  <conditionalFormatting sqref="E3641">
    <cfRule type="cellIs" dxfId="3343" priority="96" operator="equal">
      <formula>$C$9</formula>
    </cfRule>
  </conditionalFormatting>
  <conditionalFormatting sqref="E3646">
    <cfRule type="cellIs" dxfId="3342" priority="95" operator="equal">
      <formula>$C$9</formula>
    </cfRule>
  </conditionalFormatting>
  <conditionalFormatting sqref="E3647">
    <cfRule type="cellIs" dxfId="3341" priority="94" operator="equal">
      <formula>$C$9</formula>
    </cfRule>
  </conditionalFormatting>
  <conditionalFormatting sqref="E3648">
    <cfRule type="cellIs" dxfId="3340" priority="93" operator="equal">
      <formula>$C$9</formula>
    </cfRule>
  </conditionalFormatting>
  <conditionalFormatting sqref="E3649">
    <cfRule type="cellIs" dxfId="3339" priority="92" operator="equal">
      <formula>$C$9</formula>
    </cfRule>
  </conditionalFormatting>
  <conditionalFormatting sqref="E3650">
    <cfRule type="cellIs" dxfId="3338" priority="91" operator="equal">
      <formula>$C$9</formula>
    </cfRule>
  </conditionalFormatting>
  <conditionalFormatting sqref="E3653">
    <cfRule type="cellIs" dxfId="3337" priority="90" operator="equal">
      <formula>$C$9</formula>
    </cfRule>
  </conditionalFormatting>
  <conditionalFormatting sqref="E3654">
    <cfRule type="cellIs" dxfId="3336" priority="89" operator="equal">
      <formula>$C$9</formula>
    </cfRule>
  </conditionalFormatting>
  <conditionalFormatting sqref="E3655">
    <cfRule type="cellIs" dxfId="3335" priority="88" operator="equal">
      <formula>$C$9</formula>
    </cfRule>
  </conditionalFormatting>
  <conditionalFormatting sqref="E3738">
    <cfRule type="cellIs" dxfId="3334" priority="87" operator="equal">
      <formula>$C$9</formula>
    </cfRule>
  </conditionalFormatting>
  <conditionalFormatting sqref="E3739">
    <cfRule type="cellIs" dxfId="3333" priority="86" operator="equal">
      <formula>$C$9</formula>
    </cfRule>
  </conditionalFormatting>
  <conditionalFormatting sqref="E3740">
    <cfRule type="cellIs" dxfId="3332" priority="85" operator="equal">
      <formula>$C$9</formula>
    </cfRule>
  </conditionalFormatting>
  <conditionalFormatting sqref="E3742">
    <cfRule type="cellIs" dxfId="3331" priority="84" operator="equal">
      <formula>$C$9</formula>
    </cfRule>
  </conditionalFormatting>
  <conditionalFormatting sqref="E3743">
    <cfRule type="cellIs" dxfId="3330" priority="83" operator="equal">
      <formula>$C$9</formula>
    </cfRule>
  </conditionalFormatting>
  <conditionalFormatting sqref="E3744">
    <cfRule type="cellIs" dxfId="3329" priority="82" operator="equal">
      <formula>$C$9</formula>
    </cfRule>
  </conditionalFormatting>
  <conditionalFormatting sqref="E3745">
    <cfRule type="cellIs" dxfId="3328" priority="81" operator="equal">
      <formula>$C$9</formula>
    </cfRule>
  </conditionalFormatting>
  <conditionalFormatting sqref="E3849">
    <cfRule type="cellIs" dxfId="3327" priority="80" operator="equal">
      <formula>$C$9</formula>
    </cfRule>
  </conditionalFormatting>
  <conditionalFormatting sqref="E3851">
    <cfRule type="cellIs" dxfId="3326" priority="79" operator="equal">
      <formula>$C$9</formula>
    </cfRule>
  </conditionalFormatting>
  <conditionalFormatting sqref="E3854">
    <cfRule type="cellIs" dxfId="3325" priority="78" operator="equal">
      <formula>$C$9</formula>
    </cfRule>
  </conditionalFormatting>
  <conditionalFormatting sqref="E3856">
    <cfRule type="cellIs" dxfId="3324" priority="77" operator="equal">
      <formula>$C$9</formula>
    </cfRule>
  </conditionalFormatting>
  <conditionalFormatting sqref="E3859">
    <cfRule type="cellIs" dxfId="3323" priority="76" operator="equal">
      <formula>$C$9</formula>
    </cfRule>
  </conditionalFormatting>
  <conditionalFormatting sqref="E3861">
    <cfRule type="cellIs" dxfId="3322" priority="75" operator="equal">
      <formula>$C$9</formula>
    </cfRule>
  </conditionalFormatting>
  <conditionalFormatting sqref="E3864">
    <cfRule type="cellIs" dxfId="3321" priority="74" operator="equal">
      <formula>$C$9</formula>
    </cfRule>
  </conditionalFormatting>
  <conditionalFormatting sqref="E3866">
    <cfRule type="cellIs" dxfId="3320" priority="73" operator="equal">
      <formula>$C$9</formula>
    </cfRule>
  </conditionalFormatting>
  <conditionalFormatting sqref="E3868">
    <cfRule type="cellIs" dxfId="3319" priority="72" operator="equal">
      <formula>$C$9</formula>
    </cfRule>
  </conditionalFormatting>
  <conditionalFormatting sqref="E3869">
    <cfRule type="cellIs" dxfId="3318" priority="71" operator="equal">
      <formula>$C$9</formula>
    </cfRule>
  </conditionalFormatting>
  <conditionalFormatting sqref="E3871">
    <cfRule type="cellIs" dxfId="3317" priority="70" operator="equal">
      <formula>$C$9</formula>
    </cfRule>
  </conditionalFormatting>
  <conditionalFormatting sqref="E3872">
    <cfRule type="cellIs" dxfId="3316" priority="69" operator="equal">
      <formula>$C$9</formula>
    </cfRule>
  </conditionalFormatting>
  <conditionalFormatting sqref="E3873">
    <cfRule type="cellIs" dxfId="3315" priority="68" operator="equal">
      <formula>$C$9</formula>
    </cfRule>
  </conditionalFormatting>
  <conditionalFormatting sqref="E3874">
    <cfRule type="cellIs" dxfId="3314" priority="67" operator="equal">
      <formula>$C$9</formula>
    </cfRule>
  </conditionalFormatting>
  <conditionalFormatting sqref="E3959">
    <cfRule type="cellIs" dxfId="3313" priority="66" operator="equal">
      <formula>$C$9</formula>
    </cfRule>
  </conditionalFormatting>
  <conditionalFormatting sqref="E3961">
    <cfRule type="cellIs" dxfId="3312" priority="65" operator="equal">
      <formula>$C$9</formula>
    </cfRule>
  </conditionalFormatting>
  <conditionalFormatting sqref="E3965">
    <cfRule type="cellIs" dxfId="3311" priority="64" operator="equal">
      <formula>$C$9</formula>
    </cfRule>
  </conditionalFormatting>
  <conditionalFormatting sqref="E3966">
    <cfRule type="cellIs" dxfId="3310" priority="63" operator="equal">
      <formula>$C$9</formula>
    </cfRule>
  </conditionalFormatting>
  <conditionalFormatting sqref="E3967">
    <cfRule type="cellIs" dxfId="3309" priority="62" operator="equal">
      <formula>$C$9</formula>
    </cfRule>
  </conditionalFormatting>
  <conditionalFormatting sqref="E3968">
    <cfRule type="cellIs" dxfId="3308" priority="61" operator="equal">
      <formula>$C$9</formula>
    </cfRule>
  </conditionalFormatting>
  <conditionalFormatting sqref="E3969">
    <cfRule type="cellIs" dxfId="3307" priority="60" operator="equal">
      <formula>$C$9</formula>
    </cfRule>
  </conditionalFormatting>
  <conditionalFormatting sqref="E3971">
    <cfRule type="cellIs" dxfId="3306" priority="59" operator="equal">
      <formula>$C$9</formula>
    </cfRule>
  </conditionalFormatting>
  <conditionalFormatting sqref="E3972">
    <cfRule type="cellIs" dxfId="3305" priority="58" operator="equal">
      <formula>$C$9</formula>
    </cfRule>
  </conditionalFormatting>
  <conditionalFormatting sqref="E4067">
    <cfRule type="cellIs" dxfId="3304" priority="57" operator="equal">
      <formula>$C$9</formula>
    </cfRule>
  </conditionalFormatting>
  <conditionalFormatting sqref="E4068">
    <cfRule type="cellIs" dxfId="3303" priority="56" operator="equal">
      <formula>$C$9</formula>
    </cfRule>
  </conditionalFormatting>
  <conditionalFormatting sqref="E4069">
    <cfRule type="cellIs" dxfId="3302" priority="55" operator="equal">
      <formula>$C$9</formula>
    </cfRule>
  </conditionalFormatting>
  <conditionalFormatting sqref="E4070">
    <cfRule type="cellIs" dxfId="3301" priority="54" operator="equal">
      <formula>$C$9</formula>
    </cfRule>
  </conditionalFormatting>
  <conditionalFormatting sqref="E4071">
    <cfRule type="cellIs" dxfId="3300" priority="53" operator="equal">
      <formula>$C$9</formula>
    </cfRule>
  </conditionalFormatting>
  <conditionalFormatting sqref="E4287">
    <cfRule type="cellIs" dxfId="3299" priority="52" operator="equal">
      <formula>$C$9</formula>
    </cfRule>
  </conditionalFormatting>
  <conditionalFormatting sqref="E4288">
    <cfRule type="cellIs" dxfId="3298" priority="51" operator="equal">
      <formula>$C$9</formula>
    </cfRule>
  </conditionalFormatting>
  <conditionalFormatting sqref="E4289">
    <cfRule type="cellIs" dxfId="3297" priority="50" operator="equal">
      <formula>$C$9</formula>
    </cfRule>
  </conditionalFormatting>
  <conditionalFormatting sqref="E4290">
    <cfRule type="cellIs" dxfId="3296" priority="49" operator="equal">
      <formula>$C$9</formula>
    </cfRule>
  </conditionalFormatting>
  <conditionalFormatting sqref="E4291">
    <cfRule type="cellIs" dxfId="3295" priority="48" operator="equal">
      <formula>$C$9</formula>
    </cfRule>
  </conditionalFormatting>
  <conditionalFormatting sqref="E4294">
    <cfRule type="cellIs" dxfId="3294" priority="47" operator="equal">
      <formula>$C$9</formula>
    </cfRule>
  </conditionalFormatting>
  <conditionalFormatting sqref="E4295">
    <cfRule type="cellIs" dxfId="3293" priority="46" operator="equal">
      <formula>$C$9</formula>
    </cfRule>
  </conditionalFormatting>
  <conditionalFormatting sqref="E4296">
    <cfRule type="cellIs" dxfId="3292" priority="45" operator="equal">
      <formula>$C$9</formula>
    </cfRule>
  </conditionalFormatting>
  <conditionalFormatting sqref="E4297">
    <cfRule type="cellIs" dxfId="3291" priority="44" operator="equal">
      <formula>$C$9</formula>
    </cfRule>
  </conditionalFormatting>
  <conditionalFormatting sqref="E4298">
    <cfRule type="cellIs" dxfId="3290" priority="43" operator="equal">
      <formula>$C$9</formula>
    </cfRule>
  </conditionalFormatting>
  <conditionalFormatting sqref="E4300">
    <cfRule type="cellIs" dxfId="3289" priority="42" operator="equal">
      <formula>$C$9</formula>
    </cfRule>
  </conditionalFormatting>
  <conditionalFormatting sqref="E4301">
    <cfRule type="cellIs" dxfId="3288" priority="41" operator="equal">
      <formula>$C$9</formula>
    </cfRule>
  </conditionalFormatting>
  <conditionalFormatting sqref="E4302">
    <cfRule type="cellIs" dxfId="3287" priority="40" operator="equal">
      <formula>$C$9</formula>
    </cfRule>
  </conditionalFormatting>
  <conditionalFormatting sqref="E4303">
    <cfRule type="cellIs" dxfId="3286" priority="39" operator="equal">
      <formula>$C$9</formula>
    </cfRule>
  </conditionalFormatting>
  <conditionalFormatting sqref="E4304">
    <cfRule type="cellIs" dxfId="3285" priority="38" operator="equal">
      <formula>$C$9</formula>
    </cfRule>
  </conditionalFormatting>
  <conditionalFormatting sqref="E4307">
    <cfRule type="cellIs" dxfId="3284" priority="37" operator="equal">
      <formula>$C$9</formula>
    </cfRule>
  </conditionalFormatting>
  <conditionalFormatting sqref="E4308">
    <cfRule type="cellIs" dxfId="3283" priority="36" operator="equal">
      <formula>$C$9</formula>
    </cfRule>
  </conditionalFormatting>
  <conditionalFormatting sqref="E4309">
    <cfRule type="cellIs" dxfId="3282" priority="35" operator="equal">
      <formula>$C$9</formula>
    </cfRule>
  </conditionalFormatting>
  <conditionalFormatting sqref="E4310">
    <cfRule type="cellIs" dxfId="3281" priority="34" operator="equal">
      <formula>$C$9</formula>
    </cfRule>
  </conditionalFormatting>
  <conditionalFormatting sqref="E4311">
    <cfRule type="cellIs" dxfId="3280" priority="33" operator="equal">
      <formula>$C$9</formula>
    </cfRule>
  </conditionalFormatting>
  <conditionalFormatting sqref="E4312">
    <cfRule type="cellIs" dxfId="3279" priority="32" operator="equal">
      <formula>$C$9</formula>
    </cfRule>
  </conditionalFormatting>
  <conditionalFormatting sqref="E4313">
    <cfRule type="cellIs" dxfId="3278" priority="31" operator="equal">
      <formula>$C$9</formula>
    </cfRule>
  </conditionalFormatting>
  <conditionalFormatting sqref="E4314">
    <cfRule type="cellIs" dxfId="3277" priority="30" operator="equal">
      <formula>$C$9</formula>
    </cfRule>
  </conditionalFormatting>
  <conditionalFormatting sqref="E4315">
    <cfRule type="cellIs" dxfId="3276" priority="29" operator="equal">
      <formula>$C$9</formula>
    </cfRule>
  </conditionalFormatting>
  <conditionalFormatting sqref="E4316">
    <cfRule type="cellIs" dxfId="3275" priority="28" operator="equal">
      <formula>$C$9</formula>
    </cfRule>
  </conditionalFormatting>
  <conditionalFormatting sqref="E4317">
    <cfRule type="cellIs" dxfId="3274" priority="27" operator="equal">
      <formula>$C$9</formula>
    </cfRule>
  </conditionalFormatting>
  <conditionalFormatting sqref="E4318">
    <cfRule type="cellIs" dxfId="3273" priority="26" operator="equal">
      <formula>$C$9</formula>
    </cfRule>
  </conditionalFormatting>
  <conditionalFormatting sqref="E4319">
    <cfRule type="cellIs" dxfId="3272" priority="25" operator="equal">
      <formula>$C$9</formula>
    </cfRule>
  </conditionalFormatting>
  <conditionalFormatting sqref="E4320">
    <cfRule type="cellIs" dxfId="3271" priority="24" operator="equal">
      <formula>$C$9</formula>
    </cfRule>
  </conditionalFormatting>
  <conditionalFormatting sqref="E4321">
    <cfRule type="cellIs" dxfId="3270" priority="23" operator="equal">
      <formula>$C$9</formula>
    </cfRule>
  </conditionalFormatting>
  <conditionalFormatting sqref="E4322">
    <cfRule type="cellIs" dxfId="3269" priority="22" operator="equal">
      <formula>$C$9</formula>
    </cfRule>
  </conditionalFormatting>
  <conditionalFormatting sqref="E4323">
    <cfRule type="cellIs" dxfId="3268" priority="21" operator="equal">
      <formula>$C$9</formula>
    </cfRule>
  </conditionalFormatting>
  <conditionalFormatting sqref="E4324">
    <cfRule type="cellIs" dxfId="3267" priority="20" operator="equal">
      <formula>$C$9</formula>
    </cfRule>
  </conditionalFormatting>
  <conditionalFormatting sqref="E4325">
    <cfRule type="cellIs" dxfId="3266" priority="19" operator="equal">
      <formula>$C$9</formula>
    </cfRule>
  </conditionalFormatting>
  <conditionalFormatting sqref="E4326">
    <cfRule type="cellIs" dxfId="3265" priority="18" operator="equal">
      <formula>$C$9</formula>
    </cfRule>
  </conditionalFormatting>
  <conditionalFormatting sqref="E4327">
    <cfRule type="cellIs" dxfId="3264" priority="17" operator="equal">
      <formula>$C$9</formula>
    </cfRule>
  </conditionalFormatting>
  <conditionalFormatting sqref="E4328">
    <cfRule type="cellIs" dxfId="3263" priority="16" operator="equal">
      <formula>$C$9</formula>
    </cfRule>
  </conditionalFormatting>
  <conditionalFormatting sqref="E4329">
    <cfRule type="cellIs" dxfId="3262" priority="15" operator="equal">
      <formula>$C$9</formula>
    </cfRule>
  </conditionalFormatting>
  <conditionalFormatting sqref="E4330">
    <cfRule type="cellIs" dxfId="3261" priority="14" operator="equal">
      <formula>$C$9</formula>
    </cfRule>
  </conditionalFormatting>
  <conditionalFormatting sqref="E4331">
    <cfRule type="cellIs" dxfId="3260" priority="13" operator="equal">
      <formula>$C$9</formula>
    </cfRule>
  </conditionalFormatting>
  <conditionalFormatting sqref="E4336">
    <cfRule type="cellIs" dxfId="3259" priority="12" operator="equal">
      <formula>$C$9</formula>
    </cfRule>
  </conditionalFormatting>
  <conditionalFormatting sqref="E4337">
    <cfRule type="cellIs" dxfId="3258" priority="11" operator="equal">
      <formula>$C$9</formula>
    </cfRule>
  </conditionalFormatting>
  <conditionalFormatting sqref="E4338">
    <cfRule type="cellIs" dxfId="3257" priority="10" operator="equal">
      <formula>$C$9</formula>
    </cfRule>
  </conditionalFormatting>
  <conditionalFormatting sqref="E4339">
    <cfRule type="cellIs" dxfId="3256" priority="9" operator="equal">
      <formula>$C$9</formula>
    </cfRule>
  </conditionalFormatting>
  <conditionalFormatting sqref="E4340">
    <cfRule type="cellIs" dxfId="3255" priority="8" operator="equal">
      <formula>$C$9</formula>
    </cfRule>
  </conditionalFormatting>
  <conditionalFormatting sqref="E4341">
    <cfRule type="cellIs" dxfId="3254" priority="7" operator="equal">
      <formula>$C$9</formula>
    </cfRule>
  </conditionalFormatting>
  <conditionalFormatting sqref="E4342">
    <cfRule type="cellIs" dxfId="3253" priority="6" operator="equal">
      <formula>$C$9</formula>
    </cfRule>
  </conditionalFormatting>
  <conditionalFormatting sqref="E2643">
    <cfRule type="cellIs" dxfId="3252" priority="5" operator="equal">
      <formula>$C$9</formula>
    </cfRule>
  </conditionalFormatting>
  <conditionalFormatting sqref="E2749">
    <cfRule type="cellIs" dxfId="3251" priority="4" operator="equal">
      <formula>$C$9</formula>
    </cfRule>
  </conditionalFormatting>
  <conditionalFormatting sqref="E3079">
    <cfRule type="cellIs" dxfId="3250" priority="3" operator="equal">
      <formula>$C$9</formula>
    </cfRule>
  </conditionalFormatting>
  <conditionalFormatting sqref="E4178">
    <cfRule type="cellIs" dxfId="3249" priority="2" operator="equal">
      <formula>$C$9</formula>
    </cfRule>
  </conditionalFormatting>
  <conditionalFormatting sqref="E4400">
    <cfRule type="cellIs" dxfId="3248" priority="1" operator="equal">
      <formula>$C$9</formula>
    </cfRule>
  </conditionalFormatting>
  <pageMargins left="0.70866141732283505" right="0.70866141732283505" top="0.74803149606299202" bottom="0.74803149606299202" header="0.31496062992126" footer="0.31496062992126"/>
  <pageSetup paperSize="9" scale="45" orientation="portrait" r:id="rId1"/>
  <headerFooter>
    <oddHeader>&amp;L&amp;"Calibri"&amp;10&amp;K000000Sensitivity - General&amp;1#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872"/>
  <sheetViews>
    <sheetView workbookViewId="0">
      <selection activeCell="B19" sqref="B19"/>
    </sheetView>
  </sheetViews>
  <sheetFormatPr defaultRowHeight="14.4" x14ac:dyDescent="0.3"/>
  <cols>
    <col min="1" max="1" width="15.77734375" style="181" customWidth="1"/>
    <col min="2" max="2" width="132.21875" style="181" customWidth="1"/>
    <col min="3" max="3" width="9.77734375" style="222" customWidth="1"/>
  </cols>
  <sheetData>
    <row r="1" spans="1:4" ht="15" customHeight="1" x14ac:dyDescent="0.3">
      <c r="A1" s="822" t="s">
        <v>2848</v>
      </c>
      <c r="B1" s="823"/>
      <c r="C1" s="823"/>
      <c r="D1" s="824"/>
    </row>
    <row r="2" spans="1:4" ht="15" customHeight="1" x14ac:dyDescent="0.3">
      <c r="A2" s="825"/>
      <c r="B2" s="826"/>
      <c r="C2" s="826"/>
      <c r="D2" s="827"/>
    </row>
    <row r="3" spans="1:4" ht="15.75" customHeight="1" x14ac:dyDescent="0.3">
      <c r="A3" s="825"/>
      <c r="B3" s="826"/>
      <c r="C3" s="826"/>
      <c r="D3" s="827"/>
    </row>
    <row r="4" spans="1:4" ht="26.25" customHeight="1" thickBot="1" x14ac:dyDescent="0.35">
      <c r="A4" s="364" t="s">
        <v>0</v>
      </c>
      <c r="B4" s="365" t="s">
        <v>1</v>
      </c>
      <c r="C4" s="365" t="s">
        <v>2</v>
      </c>
      <c r="D4" s="366" t="s">
        <v>3</v>
      </c>
    </row>
    <row r="5" spans="1:4" ht="24" customHeight="1" thickBot="1" x14ac:dyDescent="0.35">
      <c r="A5" s="815" t="s">
        <v>4</v>
      </c>
      <c r="B5" s="816"/>
      <c r="C5" s="816"/>
      <c r="D5" s="828"/>
    </row>
    <row r="6" spans="1:4" x14ac:dyDescent="0.3">
      <c r="A6" s="325" t="s">
        <v>5</v>
      </c>
      <c r="B6" s="193" t="s">
        <v>6</v>
      </c>
      <c r="C6" s="239"/>
      <c r="D6" s="330"/>
    </row>
    <row r="7" spans="1:4" x14ac:dyDescent="0.3">
      <c r="A7" s="266" t="s">
        <v>7</v>
      </c>
      <c r="B7" s="194" t="s">
        <v>8</v>
      </c>
      <c r="C7" s="205" t="s">
        <v>9</v>
      </c>
      <c r="D7" s="267"/>
    </row>
    <row r="8" spans="1:4" x14ac:dyDescent="0.3">
      <c r="A8" s="266" t="s">
        <v>10</v>
      </c>
      <c r="B8" s="194" t="s">
        <v>11</v>
      </c>
      <c r="C8" s="205" t="s">
        <v>9</v>
      </c>
      <c r="D8" s="267"/>
    </row>
    <row r="9" spans="1:4" x14ac:dyDescent="0.3">
      <c r="A9" s="266" t="s">
        <v>12</v>
      </c>
      <c r="B9" s="195" t="s">
        <v>13</v>
      </c>
      <c r="C9" s="205"/>
      <c r="D9" s="267"/>
    </row>
    <row r="10" spans="1:4" x14ac:dyDescent="0.3">
      <c r="A10" s="266" t="s">
        <v>14</v>
      </c>
      <c r="B10" s="194" t="s">
        <v>15</v>
      </c>
      <c r="C10" s="205" t="s">
        <v>16</v>
      </c>
      <c r="D10" s="267"/>
    </row>
    <row r="11" spans="1:4" x14ac:dyDescent="0.3">
      <c r="A11" s="268" t="s">
        <v>17</v>
      </c>
      <c r="B11" s="227" t="s">
        <v>13</v>
      </c>
      <c r="C11" s="236" t="s">
        <v>18</v>
      </c>
      <c r="D11" s="267"/>
    </row>
    <row r="12" spans="1:4" x14ac:dyDescent="0.3">
      <c r="A12" s="266" t="s">
        <v>19</v>
      </c>
      <c r="B12" s="196" t="s">
        <v>20</v>
      </c>
      <c r="C12" s="205" t="s">
        <v>21</v>
      </c>
      <c r="D12" s="267"/>
    </row>
    <row r="13" spans="1:4" x14ac:dyDescent="0.3">
      <c r="A13" s="266" t="s">
        <v>22</v>
      </c>
      <c r="B13" s="195" t="s">
        <v>23</v>
      </c>
      <c r="C13" s="205"/>
      <c r="D13" s="267"/>
    </row>
    <row r="14" spans="1:4" x14ac:dyDescent="0.3">
      <c r="A14" s="266" t="s">
        <v>24</v>
      </c>
      <c r="B14" s="194" t="s">
        <v>25</v>
      </c>
      <c r="C14" s="205" t="s">
        <v>16</v>
      </c>
      <c r="D14" s="267"/>
    </row>
    <row r="15" spans="1:4" x14ac:dyDescent="0.3">
      <c r="A15" s="268" t="s">
        <v>26</v>
      </c>
      <c r="B15" s="227" t="s">
        <v>27</v>
      </c>
      <c r="C15" s="236" t="s">
        <v>18</v>
      </c>
      <c r="D15" s="267"/>
    </row>
    <row r="16" spans="1:4" x14ac:dyDescent="0.3">
      <c r="A16" s="266" t="s">
        <v>28</v>
      </c>
      <c r="B16" s="196" t="s">
        <v>29</v>
      </c>
      <c r="C16" s="205" t="s">
        <v>21</v>
      </c>
      <c r="D16" s="267"/>
    </row>
    <row r="17" spans="1:4" x14ac:dyDescent="0.3">
      <c r="A17" s="266" t="s">
        <v>30</v>
      </c>
      <c r="B17" s="195" t="s">
        <v>31</v>
      </c>
      <c r="C17" s="205"/>
      <c r="D17" s="267"/>
    </row>
    <row r="18" spans="1:4" x14ac:dyDescent="0.3">
      <c r="A18" s="266" t="s">
        <v>32</v>
      </c>
      <c r="B18" s="194" t="s">
        <v>33</v>
      </c>
      <c r="C18" s="205" t="s">
        <v>16</v>
      </c>
      <c r="D18" s="267"/>
    </row>
    <row r="19" spans="1:4" x14ac:dyDescent="0.3">
      <c r="A19" s="268" t="s">
        <v>34</v>
      </c>
      <c r="B19" s="227" t="s">
        <v>35</v>
      </c>
      <c r="C19" s="236" t="s">
        <v>18</v>
      </c>
      <c r="D19" s="267"/>
    </row>
    <row r="20" spans="1:4" x14ac:dyDescent="0.3">
      <c r="A20" s="266" t="s">
        <v>36</v>
      </c>
      <c r="B20" s="196" t="s">
        <v>37</v>
      </c>
      <c r="C20" s="205" t="s">
        <v>21</v>
      </c>
      <c r="D20" s="267"/>
    </row>
    <row r="21" spans="1:4" x14ac:dyDescent="0.3">
      <c r="A21" s="266" t="s">
        <v>38</v>
      </c>
      <c r="B21" s="195" t="s">
        <v>39</v>
      </c>
      <c r="C21" s="205"/>
      <c r="D21" s="267"/>
    </row>
    <row r="22" spans="1:4" x14ac:dyDescent="0.3">
      <c r="A22" s="266" t="s">
        <v>40</v>
      </c>
      <c r="B22" s="194" t="s">
        <v>41</v>
      </c>
      <c r="C22" s="205" t="s">
        <v>16</v>
      </c>
      <c r="D22" s="267"/>
    </row>
    <row r="23" spans="1:4" x14ac:dyDescent="0.3">
      <c r="A23" s="268" t="s">
        <v>42</v>
      </c>
      <c r="B23" s="227" t="s">
        <v>43</v>
      </c>
      <c r="C23" s="236" t="s">
        <v>18</v>
      </c>
      <c r="D23" s="267"/>
    </row>
    <row r="24" spans="1:4" x14ac:dyDescent="0.3">
      <c r="A24" s="266" t="s">
        <v>44</v>
      </c>
      <c r="B24" s="194" t="s">
        <v>45</v>
      </c>
      <c r="C24" s="205" t="s">
        <v>16</v>
      </c>
      <c r="D24" s="267"/>
    </row>
    <row r="25" spans="1:4" x14ac:dyDescent="0.3">
      <c r="A25" s="268" t="s">
        <v>46</v>
      </c>
      <c r="B25" s="227" t="s">
        <v>45</v>
      </c>
      <c r="C25" s="236" t="s">
        <v>18</v>
      </c>
      <c r="D25" s="267"/>
    </row>
    <row r="26" spans="1:4" x14ac:dyDescent="0.3">
      <c r="A26" s="266" t="s">
        <v>47</v>
      </c>
      <c r="B26" s="194" t="s">
        <v>48</v>
      </c>
      <c r="C26" s="205" t="s">
        <v>16</v>
      </c>
      <c r="D26" s="267"/>
    </row>
    <row r="27" spans="1:4" x14ac:dyDescent="0.3">
      <c r="A27" s="268" t="s">
        <v>49</v>
      </c>
      <c r="B27" s="227" t="s">
        <v>48</v>
      </c>
      <c r="C27" s="236" t="s">
        <v>18</v>
      </c>
      <c r="D27" s="267"/>
    </row>
    <row r="28" spans="1:4" x14ac:dyDescent="0.3">
      <c r="A28" s="266" t="s">
        <v>50</v>
      </c>
      <c r="B28" s="194" t="s">
        <v>51</v>
      </c>
      <c r="C28" s="205" t="s">
        <v>16</v>
      </c>
      <c r="D28" s="267"/>
    </row>
    <row r="29" spans="1:4" x14ac:dyDescent="0.3">
      <c r="A29" s="268" t="s">
        <v>52</v>
      </c>
      <c r="B29" s="227" t="s">
        <v>53</v>
      </c>
      <c r="C29" s="236" t="s">
        <v>18</v>
      </c>
      <c r="D29" s="267"/>
    </row>
    <row r="30" spans="1:4" x14ac:dyDescent="0.3">
      <c r="A30" s="266" t="s">
        <v>54</v>
      </c>
      <c r="B30" s="194" t="s">
        <v>55</v>
      </c>
      <c r="C30" s="205" t="s">
        <v>16</v>
      </c>
      <c r="D30" s="267"/>
    </row>
    <row r="31" spans="1:4" x14ac:dyDescent="0.3">
      <c r="A31" s="268" t="s">
        <v>56</v>
      </c>
      <c r="B31" s="227" t="s">
        <v>57</v>
      </c>
      <c r="C31" s="236" t="s">
        <v>18</v>
      </c>
      <c r="D31" s="267"/>
    </row>
    <row r="32" spans="1:4" x14ac:dyDescent="0.3">
      <c r="A32" s="266" t="s">
        <v>58</v>
      </c>
      <c r="B32" s="196" t="s">
        <v>59</v>
      </c>
      <c r="C32" s="205" t="s">
        <v>21</v>
      </c>
      <c r="D32" s="267"/>
    </row>
    <row r="33" spans="1:4" x14ac:dyDescent="0.3">
      <c r="A33" s="266" t="s">
        <v>60</v>
      </c>
      <c r="B33" s="197" t="s">
        <v>61</v>
      </c>
      <c r="C33" s="214"/>
      <c r="D33" s="267"/>
    </row>
    <row r="34" spans="1:4" x14ac:dyDescent="0.3">
      <c r="A34" s="266" t="s">
        <v>62</v>
      </c>
      <c r="B34" s="192" t="s">
        <v>63</v>
      </c>
      <c r="C34" s="205" t="s">
        <v>64</v>
      </c>
      <c r="D34" s="267"/>
    </row>
    <row r="35" spans="1:4" x14ac:dyDescent="0.3">
      <c r="A35" s="266" t="s">
        <v>65</v>
      </c>
      <c r="B35" s="192" t="s">
        <v>66</v>
      </c>
      <c r="C35" s="205" t="s">
        <v>16</v>
      </c>
      <c r="D35" s="267"/>
    </row>
    <row r="36" spans="1:4" x14ac:dyDescent="0.3">
      <c r="A36" s="268" t="s">
        <v>2849</v>
      </c>
      <c r="B36" s="228" t="s">
        <v>66</v>
      </c>
      <c r="C36" s="236" t="s">
        <v>18</v>
      </c>
      <c r="D36" s="267"/>
    </row>
    <row r="37" spans="1:4" x14ac:dyDescent="0.3">
      <c r="A37" s="266" t="s">
        <v>67</v>
      </c>
      <c r="B37" s="192" t="s">
        <v>68</v>
      </c>
      <c r="C37" s="205" t="s">
        <v>16</v>
      </c>
      <c r="D37" s="267"/>
    </row>
    <row r="38" spans="1:4" x14ac:dyDescent="0.3">
      <c r="A38" s="268" t="s">
        <v>2850</v>
      </c>
      <c r="B38" s="228" t="s">
        <v>68</v>
      </c>
      <c r="C38" s="236" t="s">
        <v>18</v>
      </c>
      <c r="D38" s="267"/>
    </row>
    <row r="39" spans="1:4" x14ac:dyDescent="0.3">
      <c r="A39" s="266" t="s">
        <v>69</v>
      </c>
      <c r="B39" s="192" t="s">
        <v>70</v>
      </c>
      <c r="C39" s="205" t="s">
        <v>16</v>
      </c>
      <c r="D39" s="267"/>
    </row>
    <row r="40" spans="1:4" x14ac:dyDescent="0.3">
      <c r="A40" s="268" t="s">
        <v>2851</v>
      </c>
      <c r="B40" s="228" t="s">
        <v>70</v>
      </c>
      <c r="C40" s="236" t="s">
        <v>18</v>
      </c>
      <c r="D40" s="267"/>
    </row>
    <row r="41" spans="1:4" x14ac:dyDescent="0.3">
      <c r="A41" s="266" t="s">
        <v>71</v>
      </c>
      <c r="B41" s="192" t="s">
        <v>72</v>
      </c>
      <c r="C41" s="205" t="s">
        <v>16</v>
      </c>
      <c r="D41" s="267"/>
    </row>
    <row r="42" spans="1:4" x14ac:dyDescent="0.3">
      <c r="A42" s="268" t="s">
        <v>2852</v>
      </c>
      <c r="B42" s="228" t="s">
        <v>57</v>
      </c>
      <c r="C42" s="236" t="s">
        <v>18</v>
      </c>
      <c r="D42" s="267"/>
    </row>
    <row r="43" spans="1:4" ht="18" customHeight="1" x14ac:dyDescent="0.3">
      <c r="A43" s="266" t="s">
        <v>73</v>
      </c>
      <c r="B43" s="192" t="s">
        <v>74</v>
      </c>
      <c r="C43" s="214" t="s">
        <v>21</v>
      </c>
      <c r="D43" s="267"/>
    </row>
    <row r="44" spans="1:4" ht="15" customHeight="1" x14ac:dyDescent="0.3">
      <c r="A44" s="266" t="s">
        <v>75</v>
      </c>
      <c r="B44" s="192" t="s">
        <v>76</v>
      </c>
      <c r="C44" s="214" t="s">
        <v>77</v>
      </c>
      <c r="D44" s="267"/>
    </row>
    <row r="45" spans="1:4" ht="14.25" customHeight="1" x14ac:dyDescent="0.3">
      <c r="A45" s="266" t="s">
        <v>78</v>
      </c>
      <c r="B45" s="197" t="s">
        <v>79</v>
      </c>
      <c r="C45" s="214"/>
      <c r="D45" s="267"/>
    </row>
    <row r="46" spans="1:4" ht="13.5" customHeight="1" x14ac:dyDescent="0.3">
      <c r="A46" s="266" t="s">
        <v>80</v>
      </c>
      <c r="B46" s="192" t="s">
        <v>81</v>
      </c>
      <c r="C46" s="214" t="s">
        <v>82</v>
      </c>
      <c r="D46" s="267"/>
    </row>
    <row r="47" spans="1:4" ht="13.5" customHeight="1" x14ac:dyDescent="0.3">
      <c r="A47" s="266" t="s">
        <v>83</v>
      </c>
      <c r="B47" s="192" t="s">
        <v>84</v>
      </c>
      <c r="C47" s="214" t="s">
        <v>85</v>
      </c>
      <c r="D47" s="267"/>
    </row>
    <row r="48" spans="1:4" ht="18" customHeight="1" x14ac:dyDescent="0.3">
      <c r="A48" s="266" t="s">
        <v>86</v>
      </c>
      <c r="B48" s="192" t="s">
        <v>87</v>
      </c>
      <c r="C48" s="214" t="s">
        <v>88</v>
      </c>
      <c r="D48" s="267"/>
    </row>
    <row r="49" spans="1:4" ht="15" customHeight="1" x14ac:dyDescent="0.3">
      <c r="A49" s="266" t="s">
        <v>89</v>
      </c>
      <c r="B49" s="212" t="s">
        <v>90</v>
      </c>
      <c r="C49" s="223"/>
      <c r="D49" s="267"/>
    </row>
    <row r="50" spans="1:4" ht="15" customHeight="1" x14ac:dyDescent="0.3">
      <c r="A50" s="266" t="s">
        <v>91</v>
      </c>
      <c r="B50" s="212" t="s">
        <v>92</v>
      </c>
      <c r="C50" s="223" t="s">
        <v>16</v>
      </c>
      <c r="D50" s="267"/>
    </row>
    <row r="51" spans="1:4" ht="15" customHeight="1" x14ac:dyDescent="0.3">
      <c r="A51" s="268" t="s">
        <v>93</v>
      </c>
      <c r="B51" s="269" t="s">
        <v>94</v>
      </c>
      <c r="C51" s="270" t="s">
        <v>18</v>
      </c>
      <c r="D51" s="267"/>
    </row>
    <row r="52" spans="1:4" ht="15" customHeight="1" x14ac:dyDescent="0.3">
      <c r="A52" s="266" t="s">
        <v>95</v>
      </c>
      <c r="B52" s="271" t="s">
        <v>96</v>
      </c>
      <c r="C52" s="223" t="s">
        <v>21</v>
      </c>
      <c r="D52" s="267"/>
    </row>
    <row r="53" spans="1:4" ht="15" customHeight="1" x14ac:dyDescent="0.3">
      <c r="A53" s="266" t="s">
        <v>2853</v>
      </c>
      <c r="B53" s="212" t="s">
        <v>2854</v>
      </c>
      <c r="C53" s="223" t="s">
        <v>9</v>
      </c>
      <c r="D53" s="267"/>
    </row>
    <row r="54" spans="1:4" ht="15" customHeight="1" x14ac:dyDescent="0.3">
      <c r="A54" s="266" t="s">
        <v>2855</v>
      </c>
      <c r="B54" s="194" t="s">
        <v>2856</v>
      </c>
      <c r="C54" s="205" t="s">
        <v>16</v>
      </c>
      <c r="D54" s="267"/>
    </row>
    <row r="55" spans="1:4" ht="15" customHeight="1" x14ac:dyDescent="0.3">
      <c r="A55" s="268" t="s">
        <v>2857</v>
      </c>
      <c r="B55" s="227" t="s">
        <v>2856</v>
      </c>
      <c r="C55" s="236" t="s">
        <v>18</v>
      </c>
      <c r="D55" s="267"/>
    </row>
    <row r="56" spans="1:4" ht="15" customHeight="1" x14ac:dyDescent="0.3">
      <c r="A56" s="266" t="s">
        <v>2858</v>
      </c>
      <c r="B56" s="196" t="s">
        <v>2859</v>
      </c>
      <c r="C56" s="205" t="s">
        <v>21</v>
      </c>
      <c r="D56" s="267"/>
    </row>
    <row r="57" spans="1:4" ht="15" customHeight="1" x14ac:dyDescent="0.3">
      <c r="A57" s="266" t="s">
        <v>2860</v>
      </c>
      <c r="B57" s="196" t="s">
        <v>2861</v>
      </c>
      <c r="C57" s="205" t="s">
        <v>16</v>
      </c>
      <c r="D57" s="267"/>
    </row>
    <row r="58" spans="1:4" ht="15" customHeight="1" thickBot="1" x14ac:dyDescent="0.35">
      <c r="A58" s="363" t="s">
        <v>2862</v>
      </c>
      <c r="B58" s="264" t="s">
        <v>2861</v>
      </c>
      <c r="C58" s="243" t="s">
        <v>18</v>
      </c>
      <c r="D58" s="328"/>
    </row>
    <row r="59" spans="1:4" ht="24" customHeight="1" thickBot="1" x14ac:dyDescent="0.35">
      <c r="A59" s="815" t="s">
        <v>97</v>
      </c>
      <c r="B59" s="816"/>
      <c r="C59" s="816"/>
      <c r="D59" s="828"/>
    </row>
    <row r="60" spans="1:4" x14ac:dyDescent="0.3">
      <c r="A60" s="325" t="s">
        <v>98</v>
      </c>
      <c r="B60" s="198" t="s">
        <v>99</v>
      </c>
      <c r="C60" s="240" t="s">
        <v>18</v>
      </c>
      <c r="D60" s="330"/>
    </row>
    <row r="61" spans="1:4" x14ac:dyDescent="0.3">
      <c r="A61" s="266" t="s">
        <v>100</v>
      </c>
      <c r="B61" s="200" t="s">
        <v>101</v>
      </c>
      <c r="C61" s="205" t="s">
        <v>18</v>
      </c>
      <c r="D61" s="267"/>
    </row>
    <row r="62" spans="1:4" x14ac:dyDescent="0.3">
      <c r="A62" s="266" t="s">
        <v>102</v>
      </c>
      <c r="B62" s="200" t="s">
        <v>103</v>
      </c>
      <c r="C62" s="205" t="s">
        <v>64</v>
      </c>
      <c r="D62" s="267"/>
    </row>
    <row r="63" spans="1:4" x14ac:dyDescent="0.3">
      <c r="A63" s="266" t="s">
        <v>104</v>
      </c>
      <c r="B63" s="205" t="s">
        <v>105</v>
      </c>
      <c r="C63" s="205" t="s">
        <v>64</v>
      </c>
      <c r="D63" s="267"/>
    </row>
    <row r="64" spans="1:4" x14ac:dyDescent="0.3">
      <c r="A64" s="266" t="s">
        <v>106</v>
      </c>
      <c r="B64" s="205" t="s">
        <v>107</v>
      </c>
      <c r="C64" s="205" t="s">
        <v>64</v>
      </c>
      <c r="D64" s="267"/>
    </row>
    <row r="65" spans="1:4" x14ac:dyDescent="0.3">
      <c r="A65" s="266" t="s">
        <v>108</v>
      </c>
      <c r="B65" s="205" t="s">
        <v>109</v>
      </c>
      <c r="C65" s="205" t="s">
        <v>64</v>
      </c>
      <c r="D65" s="267"/>
    </row>
    <row r="66" spans="1:4" x14ac:dyDescent="0.3">
      <c r="A66" s="266" t="s">
        <v>110</v>
      </c>
      <c r="B66" s="205" t="s">
        <v>111</v>
      </c>
      <c r="C66" s="205" t="s">
        <v>64</v>
      </c>
      <c r="D66" s="267"/>
    </row>
    <row r="67" spans="1:4" x14ac:dyDescent="0.3">
      <c r="A67" s="266" t="s">
        <v>112</v>
      </c>
      <c r="B67" s="200" t="s">
        <v>113</v>
      </c>
      <c r="C67" s="205"/>
      <c r="D67" s="267"/>
    </row>
    <row r="68" spans="1:4" x14ac:dyDescent="0.3">
      <c r="A68" s="266" t="s">
        <v>114</v>
      </c>
      <c r="B68" s="201" t="s">
        <v>115</v>
      </c>
      <c r="C68" s="205" t="s">
        <v>16</v>
      </c>
      <c r="D68" s="267"/>
    </row>
    <row r="69" spans="1:4" x14ac:dyDescent="0.3">
      <c r="A69" s="268" t="s">
        <v>2863</v>
      </c>
      <c r="B69" s="229" t="s">
        <v>115</v>
      </c>
      <c r="C69" s="236" t="s">
        <v>18</v>
      </c>
      <c r="D69" s="267"/>
    </row>
    <row r="70" spans="1:4" x14ac:dyDescent="0.3">
      <c r="A70" s="266" t="s">
        <v>116</v>
      </c>
      <c r="B70" s="205" t="s">
        <v>117</v>
      </c>
      <c r="C70" s="205" t="s">
        <v>16</v>
      </c>
      <c r="D70" s="267"/>
    </row>
    <row r="71" spans="1:4" x14ac:dyDescent="0.3">
      <c r="A71" s="268" t="s">
        <v>118</v>
      </c>
      <c r="B71" s="236" t="s">
        <v>117</v>
      </c>
      <c r="C71" s="236" t="s">
        <v>18</v>
      </c>
      <c r="D71" s="267"/>
    </row>
    <row r="72" spans="1:4" x14ac:dyDescent="0.3">
      <c r="A72" s="266" t="s">
        <v>119</v>
      </c>
      <c r="B72" s="200" t="s">
        <v>120</v>
      </c>
      <c r="C72" s="205"/>
      <c r="D72" s="267"/>
    </row>
    <row r="73" spans="1:4" x14ac:dyDescent="0.3">
      <c r="A73" s="266" t="s">
        <v>121</v>
      </c>
      <c r="B73" s="205" t="s">
        <v>122</v>
      </c>
      <c r="C73" s="205" t="s">
        <v>9</v>
      </c>
      <c r="D73" s="267"/>
    </row>
    <row r="74" spans="1:4" x14ac:dyDescent="0.3">
      <c r="A74" s="266" t="s">
        <v>123</v>
      </c>
      <c r="B74" s="205" t="s">
        <v>124</v>
      </c>
      <c r="C74" s="205" t="s">
        <v>9</v>
      </c>
      <c r="D74" s="267"/>
    </row>
    <row r="75" spans="1:4" x14ac:dyDescent="0.3">
      <c r="A75" s="266" t="s">
        <v>125</v>
      </c>
      <c r="B75" s="200" t="s">
        <v>126</v>
      </c>
      <c r="C75" s="205" t="s">
        <v>64</v>
      </c>
      <c r="D75" s="267"/>
    </row>
    <row r="76" spans="1:4" x14ac:dyDescent="0.3">
      <c r="A76" s="266" t="s">
        <v>127</v>
      </c>
      <c r="B76" s="200" t="s">
        <v>128</v>
      </c>
      <c r="C76" s="205"/>
      <c r="D76" s="267"/>
    </row>
    <row r="77" spans="1:4" x14ac:dyDescent="0.3">
      <c r="A77" s="266" t="s">
        <v>129</v>
      </c>
      <c r="B77" s="205" t="s">
        <v>130</v>
      </c>
      <c r="C77" s="205" t="s">
        <v>16</v>
      </c>
      <c r="D77" s="267"/>
    </row>
    <row r="78" spans="1:4" x14ac:dyDescent="0.3">
      <c r="A78" s="268" t="s">
        <v>2864</v>
      </c>
      <c r="B78" s="236" t="s">
        <v>130</v>
      </c>
      <c r="C78" s="236" t="s">
        <v>18</v>
      </c>
      <c r="D78" s="267"/>
    </row>
    <row r="79" spans="1:4" x14ac:dyDescent="0.3">
      <c r="A79" s="266" t="s">
        <v>131</v>
      </c>
      <c r="B79" s="201" t="s">
        <v>132</v>
      </c>
      <c r="C79" s="205" t="s">
        <v>21</v>
      </c>
      <c r="D79" s="267"/>
    </row>
    <row r="80" spans="1:4" x14ac:dyDescent="0.3">
      <c r="A80" s="266" t="s">
        <v>133</v>
      </c>
      <c r="B80" s="200" t="s">
        <v>134</v>
      </c>
      <c r="C80" s="205" t="s">
        <v>64</v>
      </c>
      <c r="D80" s="267"/>
    </row>
    <row r="81" spans="1:4" x14ac:dyDescent="0.3">
      <c r="A81" s="266" t="s">
        <v>135</v>
      </c>
      <c r="B81" s="200" t="s">
        <v>136</v>
      </c>
      <c r="C81" s="242"/>
      <c r="D81" s="267"/>
    </row>
    <row r="82" spans="1:4" x14ac:dyDescent="0.3">
      <c r="A82" s="266" t="s">
        <v>137</v>
      </c>
      <c r="B82" s="205" t="s">
        <v>136</v>
      </c>
      <c r="C82" s="205" t="s">
        <v>16</v>
      </c>
      <c r="D82" s="267"/>
    </row>
    <row r="83" spans="1:4" x14ac:dyDescent="0.3">
      <c r="A83" s="268" t="s">
        <v>2865</v>
      </c>
      <c r="B83" s="236" t="s">
        <v>136</v>
      </c>
      <c r="C83" s="236" t="s">
        <v>18</v>
      </c>
      <c r="D83" s="267"/>
    </row>
    <row r="84" spans="1:4" x14ac:dyDescent="0.3">
      <c r="A84" s="266" t="s">
        <v>138</v>
      </c>
      <c r="B84" s="201" t="s">
        <v>139</v>
      </c>
      <c r="C84" s="205" t="s">
        <v>21</v>
      </c>
      <c r="D84" s="267"/>
    </row>
    <row r="85" spans="1:4" x14ac:dyDescent="0.3">
      <c r="A85" s="266" t="s">
        <v>140</v>
      </c>
      <c r="B85" s="200" t="s">
        <v>141</v>
      </c>
      <c r="C85" s="205"/>
      <c r="D85" s="267"/>
    </row>
    <row r="86" spans="1:4" x14ac:dyDescent="0.3">
      <c r="A86" s="266" t="s">
        <v>142</v>
      </c>
      <c r="B86" s="205" t="s">
        <v>143</v>
      </c>
      <c r="C86" s="205" t="s">
        <v>16</v>
      </c>
      <c r="D86" s="267"/>
    </row>
    <row r="87" spans="1:4" x14ac:dyDescent="0.3">
      <c r="A87" s="268" t="s">
        <v>2866</v>
      </c>
      <c r="B87" s="236" t="s">
        <v>143</v>
      </c>
      <c r="C87" s="236" t="s">
        <v>18</v>
      </c>
      <c r="D87" s="267"/>
    </row>
    <row r="88" spans="1:4" x14ac:dyDescent="0.3">
      <c r="A88" s="266" t="s">
        <v>144</v>
      </c>
      <c r="B88" s="201" t="s">
        <v>145</v>
      </c>
      <c r="C88" s="205" t="s">
        <v>21</v>
      </c>
      <c r="D88" s="267"/>
    </row>
    <row r="89" spans="1:4" x14ac:dyDescent="0.3">
      <c r="A89" s="266" t="s">
        <v>146</v>
      </c>
      <c r="B89" s="200" t="s">
        <v>147</v>
      </c>
      <c r="C89" s="205"/>
      <c r="D89" s="267"/>
    </row>
    <row r="90" spans="1:4" x14ac:dyDescent="0.3">
      <c r="A90" s="266" t="s">
        <v>148</v>
      </c>
      <c r="B90" s="205" t="s">
        <v>149</v>
      </c>
      <c r="C90" s="205" t="s">
        <v>16</v>
      </c>
      <c r="D90" s="267"/>
    </row>
    <row r="91" spans="1:4" x14ac:dyDescent="0.3">
      <c r="A91" s="268" t="s">
        <v>2867</v>
      </c>
      <c r="B91" s="236" t="s">
        <v>149</v>
      </c>
      <c r="C91" s="236" t="s">
        <v>18</v>
      </c>
      <c r="D91" s="267"/>
    </row>
    <row r="92" spans="1:4" x14ac:dyDescent="0.3">
      <c r="A92" s="266" t="s">
        <v>150</v>
      </c>
      <c r="B92" s="201" t="s">
        <v>151</v>
      </c>
      <c r="C92" s="205" t="s">
        <v>21</v>
      </c>
      <c r="D92" s="267"/>
    </row>
    <row r="93" spans="1:4" x14ac:dyDescent="0.3">
      <c r="A93" s="266" t="s">
        <v>2868</v>
      </c>
      <c r="B93" s="200" t="s">
        <v>2869</v>
      </c>
      <c r="C93" s="205"/>
      <c r="D93" s="267"/>
    </row>
    <row r="94" spans="1:4" x14ac:dyDescent="0.3">
      <c r="A94" s="266" t="s">
        <v>2870</v>
      </c>
      <c r="B94" s="205" t="s">
        <v>2871</v>
      </c>
      <c r="C94" s="205"/>
      <c r="D94" s="267"/>
    </row>
    <row r="95" spans="1:4" x14ac:dyDescent="0.3">
      <c r="A95" s="266" t="s">
        <v>2872</v>
      </c>
      <c r="B95" s="205" t="s">
        <v>2873</v>
      </c>
      <c r="C95" s="205" t="s">
        <v>16</v>
      </c>
      <c r="D95" s="267"/>
    </row>
    <row r="96" spans="1:4" x14ac:dyDescent="0.3">
      <c r="A96" s="268" t="s">
        <v>2874</v>
      </c>
      <c r="B96" s="236" t="s">
        <v>2873</v>
      </c>
      <c r="C96" s="236" t="s">
        <v>2078</v>
      </c>
      <c r="D96" s="267"/>
    </row>
    <row r="97" spans="1:4" x14ac:dyDescent="0.3">
      <c r="A97" s="266" t="s">
        <v>2875</v>
      </c>
      <c r="B97" s="201" t="s">
        <v>2876</v>
      </c>
      <c r="C97" s="205" t="s">
        <v>21</v>
      </c>
      <c r="D97" s="267"/>
    </row>
    <row r="98" spans="1:4" x14ac:dyDescent="0.3">
      <c r="A98" s="266" t="s">
        <v>2877</v>
      </c>
      <c r="B98" s="205" t="s">
        <v>2878</v>
      </c>
      <c r="C98" s="205"/>
      <c r="D98" s="267"/>
    </row>
    <row r="99" spans="1:4" x14ac:dyDescent="0.3">
      <c r="A99" s="266" t="s">
        <v>2879</v>
      </c>
      <c r="B99" s="205" t="s">
        <v>2880</v>
      </c>
      <c r="C99" s="205" t="s">
        <v>16</v>
      </c>
      <c r="D99" s="267"/>
    </row>
    <row r="100" spans="1:4" x14ac:dyDescent="0.3">
      <c r="A100" s="268" t="s">
        <v>2881</v>
      </c>
      <c r="B100" s="236" t="s">
        <v>2880</v>
      </c>
      <c r="C100" s="236" t="s">
        <v>2078</v>
      </c>
      <c r="D100" s="267"/>
    </row>
    <row r="101" spans="1:4" x14ac:dyDescent="0.3">
      <c r="A101" s="266" t="s">
        <v>2882</v>
      </c>
      <c r="B101" s="201" t="s">
        <v>2883</v>
      </c>
      <c r="C101" s="205" t="s">
        <v>21</v>
      </c>
      <c r="D101" s="267"/>
    </row>
    <row r="102" spans="1:4" x14ac:dyDescent="0.3">
      <c r="A102" s="266" t="s">
        <v>2884</v>
      </c>
      <c r="B102" s="272" t="s">
        <v>2885</v>
      </c>
      <c r="C102" s="214" t="s">
        <v>64</v>
      </c>
      <c r="D102" s="267"/>
    </row>
    <row r="103" spans="1:4" x14ac:dyDescent="0.3">
      <c r="A103" s="266" t="s">
        <v>2886</v>
      </c>
      <c r="B103" s="214" t="s">
        <v>2887</v>
      </c>
      <c r="C103" s="214" t="s">
        <v>2888</v>
      </c>
      <c r="D103" s="267"/>
    </row>
    <row r="104" spans="1:4" ht="15" thickBot="1" x14ac:dyDescent="0.35">
      <c r="A104" s="323" t="s">
        <v>2889</v>
      </c>
      <c r="B104" s="265" t="s">
        <v>2890</v>
      </c>
      <c r="C104" s="241" t="s">
        <v>21</v>
      </c>
      <c r="D104" s="328"/>
    </row>
    <row r="105" spans="1:4" ht="24" customHeight="1" thickBot="1" x14ac:dyDescent="0.35">
      <c r="A105" s="815" t="s">
        <v>152</v>
      </c>
      <c r="B105" s="816"/>
      <c r="C105" s="816"/>
      <c r="D105" s="828"/>
    </row>
    <row r="106" spans="1:4" x14ac:dyDescent="0.3">
      <c r="A106" s="325" t="s">
        <v>153</v>
      </c>
      <c r="B106" s="198" t="s">
        <v>154</v>
      </c>
      <c r="C106" s="245"/>
      <c r="D106" s="330"/>
    </row>
    <row r="107" spans="1:4" x14ac:dyDescent="0.3">
      <c r="A107" s="266" t="s">
        <v>155</v>
      </c>
      <c r="B107" s="199" t="s">
        <v>156</v>
      </c>
      <c r="C107" s="205" t="s">
        <v>64</v>
      </c>
      <c r="D107" s="267"/>
    </row>
    <row r="108" spans="1:4" x14ac:dyDescent="0.3">
      <c r="A108" s="266" t="s">
        <v>2891</v>
      </c>
      <c r="B108" s="199" t="s">
        <v>156</v>
      </c>
      <c r="C108" s="205" t="s">
        <v>64</v>
      </c>
      <c r="D108" s="267"/>
    </row>
    <row r="109" spans="1:4" x14ac:dyDescent="0.3">
      <c r="A109" s="266" t="s">
        <v>2892</v>
      </c>
      <c r="B109" s="199" t="s">
        <v>156</v>
      </c>
      <c r="C109" s="205" t="s">
        <v>64</v>
      </c>
      <c r="D109" s="267"/>
    </row>
    <row r="110" spans="1:4" x14ac:dyDescent="0.3">
      <c r="A110" s="266" t="s">
        <v>2893</v>
      </c>
      <c r="B110" s="199" t="s">
        <v>156</v>
      </c>
      <c r="C110" s="205" t="s">
        <v>64</v>
      </c>
      <c r="D110" s="267"/>
    </row>
    <row r="111" spans="1:4" x14ac:dyDescent="0.3">
      <c r="A111" s="266" t="s">
        <v>2894</v>
      </c>
      <c r="B111" s="199" t="s">
        <v>156</v>
      </c>
      <c r="C111" s="205" t="s">
        <v>64</v>
      </c>
      <c r="D111" s="267"/>
    </row>
    <row r="112" spans="1:4" x14ac:dyDescent="0.3">
      <c r="A112" s="266" t="s">
        <v>2895</v>
      </c>
      <c r="B112" s="199" t="s">
        <v>156</v>
      </c>
      <c r="C112" s="205" t="s">
        <v>64</v>
      </c>
      <c r="D112" s="267"/>
    </row>
    <row r="113" spans="1:6" x14ac:dyDescent="0.3">
      <c r="A113" s="266" t="s">
        <v>157</v>
      </c>
      <c r="B113" s="200" t="s">
        <v>158</v>
      </c>
      <c r="C113" s="205"/>
      <c r="D113" s="273"/>
      <c r="E113" s="177"/>
      <c r="F113" s="177"/>
    </row>
    <row r="114" spans="1:6" x14ac:dyDescent="0.3">
      <c r="A114" s="266" t="s">
        <v>159</v>
      </c>
      <c r="B114" s="201" t="s">
        <v>160</v>
      </c>
      <c r="C114" s="201" t="s">
        <v>16</v>
      </c>
      <c r="D114" s="273"/>
      <c r="E114" s="177"/>
      <c r="F114" s="177"/>
    </row>
    <row r="115" spans="1:6" x14ac:dyDescent="0.3">
      <c r="A115" s="268" t="s">
        <v>2896</v>
      </c>
      <c r="B115" s="229" t="s">
        <v>160</v>
      </c>
      <c r="C115" s="229" t="s">
        <v>2078</v>
      </c>
      <c r="D115" s="273"/>
      <c r="E115" s="177"/>
      <c r="F115" s="177"/>
    </row>
    <row r="116" spans="1:6" ht="15" thickBot="1" x14ac:dyDescent="0.35">
      <c r="A116" s="323" t="s">
        <v>161</v>
      </c>
      <c r="B116" s="202" t="s">
        <v>162</v>
      </c>
      <c r="C116" s="202" t="s">
        <v>21</v>
      </c>
      <c r="D116" s="362"/>
      <c r="E116" s="177"/>
      <c r="F116" s="177"/>
    </row>
    <row r="117" spans="1:6" ht="24" customHeight="1" thickBot="1" x14ac:dyDescent="0.35">
      <c r="A117" s="815" t="s">
        <v>163</v>
      </c>
      <c r="B117" s="816"/>
      <c r="C117" s="816"/>
      <c r="D117" s="828"/>
    </row>
    <row r="118" spans="1:6" x14ac:dyDescent="0.3">
      <c r="A118" s="325" t="s">
        <v>164</v>
      </c>
      <c r="B118" s="198" t="s">
        <v>165</v>
      </c>
      <c r="C118" s="240"/>
      <c r="D118" s="330"/>
    </row>
    <row r="119" spans="1:6" x14ac:dyDescent="0.3">
      <c r="A119" s="266" t="s">
        <v>166</v>
      </c>
      <c r="B119" s="205" t="s">
        <v>167</v>
      </c>
      <c r="C119" s="205" t="s">
        <v>9</v>
      </c>
      <c r="D119" s="267"/>
    </row>
    <row r="120" spans="1:6" x14ac:dyDescent="0.3">
      <c r="A120" s="266" t="s">
        <v>168</v>
      </c>
      <c r="B120" s="205" t="s">
        <v>169</v>
      </c>
      <c r="C120" s="205"/>
      <c r="D120" s="267"/>
    </row>
    <row r="121" spans="1:6" x14ac:dyDescent="0.3">
      <c r="A121" s="266" t="s">
        <v>170</v>
      </c>
      <c r="B121" s="205" t="s">
        <v>171</v>
      </c>
      <c r="C121" s="205" t="s">
        <v>9</v>
      </c>
      <c r="D121" s="267"/>
    </row>
    <row r="122" spans="1:6" x14ac:dyDescent="0.3">
      <c r="A122" s="266" t="s">
        <v>172</v>
      </c>
      <c r="B122" s="205" t="s">
        <v>173</v>
      </c>
      <c r="C122" s="205" t="s">
        <v>9</v>
      </c>
      <c r="D122" s="267"/>
    </row>
    <row r="123" spans="1:6" x14ac:dyDescent="0.3">
      <c r="A123" s="266" t="s">
        <v>174</v>
      </c>
      <c r="B123" s="205" t="s">
        <v>175</v>
      </c>
      <c r="C123" s="205"/>
      <c r="D123" s="267"/>
    </row>
    <row r="124" spans="1:6" x14ac:dyDescent="0.3">
      <c r="A124" s="266" t="s">
        <v>176</v>
      </c>
      <c r="B124" s="205" t="s">
        <v>177</v>
      </c>
      <c r="C124" s="205" t="s">
        <v>9</v>
      </c>
      <c r="D124" s="267"/>
    </row>
    <row r="125" spans="1:6" x14ac:dyDescent="0.3">
      <c r="A125" s="266" t="s">
        <v>178</v>
      </c>
      <c r="B125" s="205" t="s">
        <v>171</v>
      </c>
      <c r="C125" s="205" t="s">
        <v>9</v>
      </c>
      <c r="D125" s="267"/>
    </row>
    <row r="126" spans="1:6" x14ac:dyDescent="0.3">
      <c r="A126" s="266" t="s">
        <v>179</v>
      </c>
      <c r="B126" s="201" t="s">
        <v>180</v>
      </c>
      <c r="C126" s="205" t="s">
        <v>181</v>
      </c>
      <c r="D126" s="267"/>
    </row>
    <row r="127" spans="1:6" x14ac:dyDescent="0.3">
      <c r="A127" s="266" t="s">
        <v>182</v>
      </c>
      <c r="B127" s="205" t="s">
        <v>183</v>
      </c>
      <c r="C127" s="205"/>
      <c r="D127" s="267"/>
    </row>
    <row r="128" spans="1:6" x14ac:dyDescent="0.3">
      <c r="A128" s="266" t="s">
        <v>184</v>
      </c>
      <c r="B128" s="205" t="s">
        <v>185</v>
      </c>
      <c r="C128" s="205" t="s">
        <v>9</v>
      </c>
      <c r="D128" s="267"/>
    </row>
    <row r="129" spans="1:4" x14ac:dyDescent="0.3">
      <c r="A129" s="266" t="s">
        <v>186</v>
      </c>
      <c r="B129" s="205" t="s">
        <v>187</v>
      </c>
      <c r="C129" s="205" t="s">
        <v>9</v>
      </c>
      <c r="D129" s="267"/>
    </row>
    <row r="130" spans="1:4" x14ac:dyDescent="0.3">
      <c r="A130" s="266" t="s">
        <v>188</v>
      </c>
      <c r="B130" s="274" t="s">
        <v>189</v>
      </c>
      <c r="C130" s="205" t="s">
        <v>9</v>
      </c>
      <c r="D130" s="267"/>
    </row>
    <row r="131" spans="1:4" x14ac:dyDescent="0.3">
      <c r="A131" s="266" t="s">
        <v>190</v>
      </c>
      <c r="B131" s="274" t="s">
        <v>191</v>
      </c>
      <c r="C131" s="205" t="s">
        <v>9</v>
      </c>
      <c r="D131" s="267"/>
    </row>
    <row r="132" spans="1:4" x14ac:dyDescent="0.3">
      <c r="A132" s="266" t="s">
        <v>192</v>
      </c>
      <c r="B132" s="205" t="s">
        <v>193</v>
      </c>
      <c r="C132" s="205"/>
      <c r="D132" s="267"/>
    </row>
    <row r="133" spans="1:4" x14ac:dyDescent="0.3">
      <c r="A133" s="266" t="s">
        <v>194</v>
      </c>
      <c r="B133" s="205" t="s">
        <v>195</v>
      </c>
      <c r="C133" s="205" t="s">
        <v>9</v>
      </c>
      <c r="D133" s="267"/>
    </row>
    <row r="134" spans="1:4" x14ac:dyDescent="0.3">
      <c r="A134" s="266" t="s">
        <v>196</v>
      </c>
      <c r="B134" s="205" t="s">
        <v>197</v>
      </c>
      <c r="C134" s="205" t="s">
        <v>9</v>
      </c>
      <c r="D134" s="267"/>
    </row>
    <row r="135" spans="1:4" x14ac:dyDescent="0.3">
      <c r="A135" s="266" t="s">
        <v>198</v>
      </c>
      <c r="B135" s="205" t="s">
        <v>199</v>
      </c>
      <c r="C135" s="205" t="s">
        <v>9</v>
      </c>
      <c r="D135" s="267"/>
    </row>
    <row r="136" spans="1:4" x14ac:dyDescent="0.3">
      <c r="A136" s="266" t="s">
        <v>200</v>
      </c>
      <c r="B136" s="200" t="s">
        <v>201</v>
      </c>
      <c r="C136" s="205" t="s">
        <v>18</v>
      </c>
      <c r="D136" s="267"/>
    </row>
    <row r="137" spans="1:4" x14ac:dyDescent="0.3">
      <c r="A137" s="266" t="s">
        <v>202</v>
      </c>
      <c r="B137" s="200" t="s">
        <v>203</v>
      </c>
      <c r="C137" s="205"/>
      <c r="D137" s="267"/>
    </row>
    <row r="138" spans="1:4" x14ac:dyDescent="0.3">
      <c r="A138" s="266" t="s">
        <v>204</v>
      </c>
      <c r="B138" s="205" t="s">
        <v>205</v>
      </c>
      <c r="C138" s="205" t="s">
        <v>64</v>
      </c>
      <c r="D138" s="267"/>
    </row>
    <row r="139" spans="1:4" x14ac:dyDescent="0.3">
      <c r="A139" s="266" t="s">
        <v>206</v>
      </c>
      <c r="B139" s="205" t="s">
        <v>207</v>
      </c>
      <c r="C139" s="205" t="s">
        <v>64</v>
      </c>
      <c r="D139" s="267"/>
    </row>
    <row r="140" spans="1:4" x14ac:dyDescent="0.3">
      <c r="A140" s="268" t="s">
        <v>208</v>
      </c>
      <c r="B140" s="236" t="s">
        <v>209</v>
      </c>
      <c r="C140" s="236" t="s">
        <v>64</v>
      </c>
      <c r="D140" s="267"/>
    </row>
    <row r="141" spans="1:4" x14ac:dyDescent="0.3">
      <c r="A141" s="266" t="s">
        <v>210</v>
      </c>
      <c r="B141" s="201" t="s">
        <v>212</v>
      </c>
      <c r="C141" s="205" t="s">
        <v>64</v>
      </c>
      <c r="D141" s="267"/>
    </row>
    <row r="142" spans="1:4" x14ac:dyDescent="0.3">
      <c r="A142" s="266" t="s">
        <v>211</v>
      </c>
      <c r="B142" s="215" t="s">
        <v>2897</v>
      </c>
      <c r="C142" s="224" t="s">
        <v>21</v>
      </c>
      <c r="D142" s="267"/>
    </row>
    <row r="143" spans="1:4" x14ac:dyDescent="0.3">
      <c r="A143" s="266" t="s">
        <v>2898</v>
      </c>
      <c r="B143" s="215" t="s">
        <v>2899</v>
      </c>
      <c r="C143" s="224" t="s">
        <v>2078</v>
      </c>
      <c r="D143" s="267"/>
    </row>
    <row r="144" spans="1:4" x14ac:dyDescent="0.3">
      <c r="A144" s="266" t="s">
        <v>213</v>
      </c>
      <c r="B144" s="275" t="s">
        <v>2900</v>
      </c>
      <c r="C144" s="205" t="s">
        <v>64</v>
      </c>
      <c r="D144" s="267"/>
    </row>
    <row r="145" spans="1:4" ht="16.5" customHeight="1" thickBot="1" x14ac:dyDescent="0.35">
      <c r="A145" s="323" t="s">
        <v>214</v>
      </c>
      <c r="B145" s="360" t="s">
        <v>215</v>
      </c>
      <c r="C145" s="361" t="s">
        <v>9</v>
      </c>
      <c r="D145" s="328"/>
    </row>
    <row r="146" spans="1:4" ht="24" customHeight="1" thickBot="1" x14ac:dyDescent="0.35">
      <c r="A146" s="799" t="s">
        <v>216</v>
      </c>
      <c r="B146" s="800"/>
      <c r="C146" s="800"/>
      <c r="D146" s="819"/>
    </row>
    <row r="147" spans="1:4" x14ac:dyDescent="0.3">
      <c r="A147" s="325" t="s">
        <v>217</v>
      </c>
      <c r="B147" s="345" t="s">
        <v>218</v>
      </c>
      <c r="C147" s="343"/>
      <c r="D147" s="330"/>
    </row>
    <row r="148" spans="1:4" x14ac:dyDescent="0.3">
      <c r="A148" s="266" t="s">
        <v>219</v>
      </c>
      <c r="B148" s="205" t="s">
        <v>220</v>
      </c>
      <c r="C148" s="205" t="s">
        <v>221</v>
      </c>
      <c r="D148" s="267"/>
    </row>
    <row r="149" spans="1:4" x14ac:dyDescent="0.3">
      <c r="A149" s="266" t="s">
        <v>222</v>
      </c>
      <c r="B149" s="205" t="s">
        <v>223</v>
      </c>
      <c r="C149" s="205" t="s">
        <v>221</v>
      </c>
      <c r="D149" s="267"/>
    </row>
    <row r="150" spans="1:4" x14ac:dyDescent="0.3">
      <c r="A150" s="266" t="s">
        <v>224</v>
      </c>
      <c r="B150" s="205" t="s">
        <v>225</v>
      </c>
      <c r="C150" s="205" t="s">
        <v>221</v>
      </c>
      <c r="D150" s="267"/>
    </row>
    <row r="151" spans="1:4" x14ac:dyDescent="0.3">
      <c r="A151" s="266" t="s">
        <v>226</v>
      </c>
      <c r="B151" s="200" t="s">
        <v>227</v>
      </c>
      <c r="C151" s="205"/>
      <c r="D151" s="267"/>
    </row>
    <row r="152" spans="1:4" x14ac:dyDescent="0.3">
      <c r="A152" s="266" t="s">
        <v>228</v>
      </c>
      <c r="B152" s="205" t="s">
        <v>229</v>
      </c>
      <c r="C152" s="205" t="s">
        <v>221</v>
      </c>
      <c r="D152" s="267"/>
    </row>
    <row r="153" spans="1:4" x14ac:dyDescent="0.3">
      <c r="A153" s="266" t="s">
        <v>230</v>
      </c>
      <c r="B153" s="205" t="s">
        <v>231</v>
      </c>
      <c r="C153" s="205" t="s">
        <v>221</v>
      </c>
      <c r="D153" s="267"/>
    </row>
    <row r="154" spans="1:4" x14ac:dyDescent="0.3">
      <c r="A154" s="266" t="s">
        <v>232</v>
      </c>
      <c r="B154" s="205" t="s">
        <v>233</v>
      </c>
      <c r="C154" s="205" t="s">
        <v>221</v>
      </c>
      <c r="D154" s="267"/>
    </row>
    <row r="155" spans="1:4" x14ac:dyDescent="0.3">
      <c r="A155" s="266" t="s">
        <v>234</v>
      </c>
      <c r="B155" s="205" t="s">
        <v>235</v>
      </c>
      <c r="C155" s="205" t="s">
        <v>221</v>
      </c>
      <c r="D155" s="267"/>
    </row>
    <row r="156" spans="1:4" x14ac:dyDescent="0.3">
      <c r="A156" s="266" t="s">
        <v>236</v>
      </c>
      <c r="B156" s="205" t="s">
        <v>237</v>
      </c>
      <c r="C156" s="205" t="s">
        <v>221</v>
      </c>
      <c r="D156" s="267"/>
    </row>
    <row r="157" spans="1:4" x14ac:dyDescent="0.3">
      <c r="A157" s="266" t="s">
        <v>238</v>
      </c>
      <c r="B157" s="205" t="s">
        <v>239</v>
      </c>
      <c r="C157" s="205" t="s">
        <v>221</v>
      </c>
      <c r="D157" s="267"/>
    </row>
    <row r="158" spans="1:4" ht="15" customHeight="1" x14ac:dyDescent="0.3">
      <c r="A158" s="266" t="s">
        <v>243</v>
      </c>
      <c r="B158" s="235" t="s">
        <v>244</v>
      </c>
      <c r="C158" s="201"/>
      <c r="D158" s="267"/>
    </row>
    <row r="159" spans="1:4" x14ac:dyDescent="0.3">
      <c r="A159" s="266" t="s">
        <v>245</v>
      </c>
      <c r="B159" s="205" t="s">
        <v>246</v>
      </c>
      <c r="C159" s="205"/>
      <c r="D159" s="267"/>
    </row>
    <row r="160" spans="1:4" x14ac:dyDescent="0.3">
      <c r="A160" s="266" t="s">
        <v>247</v>
      </c>
      <c r="B160" s="205" t="s">
        <v>220</v>
      </c>
      <c r="C160" s="205" t="s">
        <v>221</v>
      </c>
      <c r="D160" s="267"/>
    </row>
    <row r="161" spans="1:4" x14ac:dyDescent="0.3">
      <c r="A161" s="266" t="s">
        <v>248</v>
      </c>
      <c r="B161" s="205" t="s">
        <v>223</v>
      </c>
      <c r="C161" s="205" t="s">
        <v>221</v>
      </c>
      <c r="D161" s="267"/>
    </row>
    <row r="162" spans="1:4" x14ac:dyDescent="0.3">
      <c r="A162" s="266" t="s">
        <v>249</v>
      </c>
      <c r="B162" s="205" t="s">
        <v>225</v>
      </c>
      <c r="C162" s="205" t="s">
        <v>221</v>
      </c>
      <c r="D162" s="267"/>
    </row>
    <row r="163" spans="1:4" x14ac:dyDescent="0.3">
      <c r="A163" s="266" t="s">
        <v>250</v>
      </c>
      <c r="B163" s="201" t="s">
        <v>251</v>
      </c>
      <c r="C163" s="205" t="s">
        <v>221</v>
      </c>
      <c r="D163" s="267"/>
    </row>
    <row r="164" spans="1:4" x14ac:dyDescent="0.3">
      <c r="A164" s="266" t="s">
        <v>252</v>
      </c>
      <c r="B164" s="205" t="s">
        <v>253</v>
      </c>
      <c r="C164" s="205"/>
      <c r="D164" s="267"/>
    </row>
    <row r="165" spans="1:4" x14ac:dyDescent="0.3">
      <c r="A165" s="266" t="s">
        <v>254</v>
      </c>
      <c r="B165" s="205" t="s">
        <v>220</v>
      </c>
      <c r="C165" s="205" t="s">
        <v>221</v>
      </c>
      <c r="D165" s="267"/>
    </row>
    <row r="166" spans="1:4" x14ac:dyDescent="0.3">
      <c r="A166" s="266" t="s">
        <v>255</v>
      </c>
      <c r="B166" s="205" t="s">
        <v>223</v>
      </c>
      <c r="C166" s="205" t="s">
        <v>221</v>
      </c>
      <c r="D166" s="267"/>
    </row>
    <row r="167" spans="1:4" x14ac:dyDescent="0.3">
      <c r="A167" s="266" t="s">
        <v>256</v>
      </c>
      <c r="B167" s="205" t="s">
        <v>225</v>
      </c>
      <c r="C167" s="205" t="s">
        <v>221</v>
      </c>
      <c r="D167" s="267"/>
    </row>
    <row r="168" spans="1:4" x14ac:dyDescent="0.3">
      <c r="A168" s="266" t="s">
        <v>257</v>
      </c>
      <c r="B168" s="205" t="s">
        <v>258</v>
      </c>
      <c r="C168" s="205" t="s">
        <v>221</v>
      </c>
      <c r="D168" s="267"/>
    </row>
    <row r="169" spans="1:4" x14ac:dyDescent="0.3">
      <c r="A169" s="266" t="s">
        <v>259</v>
      </c>
      <c r="B169" s="205" t="s">
        <v>260</v>
      </c>
      <c r="C169" s="205"/>
      <c r="D169" s="267"/>
    </row>
    <row r="170" spans="1:4" x14ac:dyDescent="0.3">
      <c r="A170" s="266" t="s">
        <v>261</v>
      </c>
      <c r="B170" s="205" t="s">
        <v>220</v>
      </c>
      <c r="C170" s="205" t="s">
        <v>262</v>
      </c>
      <c r="D170" s="267"/>
    </row>
    <row r="171" spans="1:4" x14ac:dyDescent="0.3">
      <c r="A171" s="266" t="s">
        <v>263</v>
      </c>
      <c r="B171" s="205" t="s">
        <v>223</v>
      </c>
      <c r="C171" s="205" t="s">
        <v>262</v>
      </c>
      <c r="D171" s="267"/>
    </row>
    <row r="172" spans="1:4" x14ac:dyDescent="0.3">
      <c r="A172" s="266" t="s">
        <v>264</v>
      </c>
      <c r="B172" s="205" t="s">
        <v>225</v>
      </c>
      <c r="C172" s="205" t="s">
        <v>262</v>
      </c>
      <c r="D172" s="267"/>
    </row>
    <row r="173" spans="1:4" x14ac:dyDescent="0.3">
      <c r="A173" s="266" t="s">
        <v>265</v>
      </c>
      <c r="B173" s="205" t="s">
        <v>266</v>
      </c>
      <c r="C173" s="205"/>
      <c r="D173" s="267"/>
    </row>
    <row r="174" spans="1:4" x14ac:dyDescent="0.3">
      <c r="A174" s="266" t="s">
        <v>267</v>
      </c>
      <c r="B174" s="205" t="s">
        <v>220</v>
      </c>
      <c r="C174" s="205" t="s">
        <v>262</v>
      </c>
      <c r="D174" s="267"/>
    </row>
    <row r="175" spans="1:4" x14ac:dyDescent="0.3">
      <c r="A175" s="266" t="s">
        <v>268</v>
      </c>
      <c r="B175" s="205" t="s">
        <v>223</v>
      </c>
      <c r="C175" s="205" t="s">
        <v>262</v>
      </c>
      <c r="D175" s="267"/>
    </row>
    <row r="176" spans="1:4" x14ac:dyDescent="0.3">
      <c r="A176" s="266" t="s">
        <v>269</v>
      </c>
      <c r="B176" s="205" t="s">
        <v>225</v>
      </c>
      <c r="C176" s="205" t="s">
        <v>262</v>
      </c>
      <c r="D176" s="267"/>
    </row>
    <row r="177" spans="1:4" x14ac:dyDescent="0.3">
      <c r="A177" s="266" t="s">
        <v>270</v>
      </c>
      <c r="B177" s="205" t="s">
        <v>271</v>
      </c>
      <c r="C177" s="205"/>
      <c r="D177" s="267"/>
    </row>
    <row r="178" spans="1:4" x14ac:dyDescent="0.3">
      <c r="A178" s="266" t="s">
        <v>272</v>
      </c>
      <c r="B178" s="205" t="s">
        <v>220</v>
      </c>
      <c r="C178" s="205" t="s">
        <v>181</v>
      </c>
      <c r="D178" s="267"/>
    </row>
    <row r="179" spans="1:4" x14ac:dyDescent="0.3">
      <c r="A179" s="266" t="s">
        <v>273</v>
      </c>
      <c r="B179" s="205" t="s">
        <v>223</v>
      </c>
      <c r="C179" s="205" t="s">
        <v>181</v>
      </c>
      <c r="D179" s="267"/>
    </row>
    <row r="180" spans="1:4" x14ac:dyDescent="0.3">
      <c r="A180" s="266" t="s">
        <v>274</v>
      </c>
      <c r="B180" s="205" t="s">
        <v>225</v>
      </c>
      <c r="C180" s="205" t="s">
        <v>181</v>
      </c>
      <c r="D180" s="267"/>
    </row>
    <row r="181" spans="1:4" x14ac:dyDescent="0.3">
      <c r="A181" s="266" t="s">
        <v>275</v>
      </c>
      <c r="B181" s="205" t="s">
        <v>276</v>
      </c>
      <c r="C181" s="205" t="s">
        <v>181</v>
      </c>
      <c r="D181" s="267"/>
    </row>
    <row r="182" spans="1:4" x14ac:dyDescent="0.3">
      <c r="A182" s="266" t="s">
        <v>277</v>
      </c>
      <c r="B182" s="200" t="s">
        <v>278</v>
      </c>
      <c r="C182" s="205"/>
      <c r="D182" s="267"/>
    </row>
    <row r="183" spans="1:4" x14ac:dyDescent="0.3">
      <c r="A183" s="266" t="s">
        <v>279</v>
      </c>
      <c r="B183" s="205" t="s">
        <v>280</v>
      </c>
      <c r="C183" s="205"/>
      <c r="D183" s="267"/>
    </row>
    <row r="184" spans="1:4" x14ac:dyDescent="0.3">
      <c r="A184" s="266" t="s">
        <v>281</v>
      </c>
      <c r="B184" s="205" t="s">
        <v>220</v>
      </c>
      <c r="C184" s="205" t="s">
        <v>221</v>
      </c>
      <c r="D184" s="267"/>
    </row>
    <row r="185" spans="1:4" x14ac:dyDescent="0.3">
      <c r="A185" s="266" t="s">
        <v>282</v>
      </c>
      <c r="B185" s="205" t="s">
        <v>223</v>
      </c>
      <c r="C185" s="205" t="s">
        <v>221</v>
      </c>
      <c r="D185" s="267"/>
    </row>
    <row r="186" spans="1:4" x14ac:dyDescent="0.3">
      <c r="A186" s="266" t="s">
        <v>283</v>
      </c>
      <c r="B186" s="205" t="s">
        <v>225</v>
      </c>
      <c r="C186" s="205" t="s">
        <v>221</v>
      </c>
      <c r="D186" s="267"/>
    </row>
    <row r="187" spans="1:4" x14ac:dyDescent="0.3">
      <c r="A187" s="266" t="s">
        <v>284</v>
      </c>
      <c r="B187" s="205" t="s">
        <v>285</v>
      </c>
      <c r="C187" s="205"/>
      <c r="D187" s="267"/>
    </row>
    <row r="188" spans="1:4" x14ac:dyDescent="0.3">
      <c r="A188" s="266" t="s">
        <v>286</v>
      </c>
      <c r="B188" s="205" t="s">
        <v>220</v>
      </c>
      <c r="C188" s="205" t="s">
        <v>221</v>
      </c>
      <c r="D188" s="267"/>
    </row>
    <row r="189" spans="1:4" x14ac:dyDescent="0.3">
      <c r="A189" s="266" t="s">
        <v>287</v>
      </c>
      <c r="B189" s="205" t="s">
        <v>223</v>
      </c>
      <c r="C189" s="205" t="s">
        <v>221</v>
      </c>
      <c r="D189" s="267"/>
    </row>
    <row r="190" spans="1:4" x14ac:dyDescent="0.3">
      <c r="A190" s="266" t="s">
        <v>288</v>
      </c>
      <c r="B190" s="205" t="s">
        <v>225</v>
      </c>
      <c r="C190" s="205" t="s">
        <v>221</v>
      </c>
      <c r="D190" s="267"/>
    </row>
    <row r="191" spans="1:4" x14ac:dyDescent="0.3">
      <c r="A191" s="266" t="s">
        <v>289</v>
      </c>
      <c r="B191" s="205" t="s">
        <v>290</v>
      </c>
      <c r="C191" s="205"/>
      <c r="D191" s="267"/>
    </row>
    <row r="192" spans="1:4" x14ac:dyDescent="0.3">
      <c r="A192" s="266" t="s">
        <v>291</v>
      </c>
      <c r="B192" s="205" t="s">
        <v>220</v>
      </c>
      <c r="C192" s="205" t="s">
        <v>221</v>
      </c>
      <c r="D192" s="267"/>
    </row>
    <row r="193" spans="1:4" x14ac:dyDescent="0.3">
      <c r="A193" s="266" t="s">
        <v>292</v>
      </c>
      <c r="B193" s="205" t="s">
        <v>223</v>
      </c>
      <c r="C193" s="205" t="s">
        <v>221</v>
      </c>
      <c r="D193" s="267"/>
    </row>
    <row r="194" spans="1:4" x14ac:dyDescent="0.3">
      <c r="A194" s="266" t="s">
        <v>293</v>
      </c>
      <c r="B194" s="205" t="s">
        <v>225</v>
      </c>
      <c r="C194" s="205" t="s">
        <v>221</v>
      </c>
      <c r="D194" s="267"/>
    </row>
    <row r="195" spans="1:4" x14ac:dyDescent="0.3">
      <c r="A195" s="266" t="s">
        <v>294</v>
      </c>
      <c r="B195" s="200" t="s">
        <v>295</v>
      </c>
      <c r="C195" s="205"/>
      <c r="D195" s="267"/>
    </row>
    <row r="196" spans="1:4" ht="14.25" customHeight="1" x14ac:dyDescent="0.3">
      <c r="A196" s="266" t="s">
        <v>296</v>
      </c>
      <c r="B196" s="205" t="s">
        <v>297</v>
      </c>
      <c r="C196" s="205" t="s">
        <v>262</v>
      </c>
      <c r="D196" s="267"/>
    </row>
    <row r="197" spans="1:4" ht="14.25" customHeight="1" x14ac:dyDescent="0.3">
      <c r="A197" s="266" t="s">
        <v>298</v>
      </c>
      <c r="B197" s="204" t="s">
        <v>299</v>
      </c>
      <c r="C197" s="204" t="s">
        <v>300</v>
      </c>
      <c r="D197" s="267"/>
    </row>
    <row r="198" spans="1:4" ht="14.25" customHeight="1" x14ac:dyDescent="0.3">
      <c r="A198" s="266" t="s">
        <v>301</v>
      </c>
      <c r="B198" s="216" t="s">
        <v>302</v>
      </c>
      <c r="C198" s="223" t="s">
        <v>303</v>
      </c>
      <c r="D198" s="267"/>
    </row>
    <row r="199" spans="1:4" ht="14.25" customHeight="1" x14ac:dyDescent="0.3">
      <c r="A199" s="266" t="s">
        <v>304</v>
      </c>
      <c r="B199" s="204" t="s">
        <v>305</v>
      </c>
      <c r="C199" s="204" t="s">
        <v>300</v>
      </c>
      <c r="D199" s="267"/>
    </row>
    <row r="200" spans="1:4" x14ac:dyDescent="0.3">
      <c r="A200" s="266" t="s">
        <v>306</v>
      </c>
      <c r="B200" s="200" t="s">
        <v>307</v>
      </c>
      <c r="C200" s="205"/>
      <c r="D200" s="267"/>
    </row>
    <row r="201" spans="1:4" x14ac:dyDescent="0.3">
      <c r="A201" s="266" t="s">
        <v>308</v>
      </c>
      <c r="B201" s="205" t="s">
        <v>309</v>
      </c>
      <c r="C201" s="205" t="s">
        <v>262</v>
      </c>
      <c r="D201" s="267"/>
    </row>
    <row r="202" spans="1:4" x14ac:dyDescent="0.3">
      <c r="A202" s="266" t="s">
        <v>310</v>
      </c>
      <c r="B202" s="205" t="s">
        <v>311</v>
      </c>
      <c r="C202" s="205" t="s">
        <v>262</v>
      </c>
      <c r="D202" s="267"/>
    </row>
    <row r="203" spans="1:4" x14ac:dyDescent="0.3">
      <c r="A203" s="266" t="s">
        <v>312</v>
      </c>
      <c r="B203" s="200" t="s">
        <v>313</v>
      </c>
      <c r="C203" s="205"/>
      <c r="D203" s="267"/>
    </row>
    <row r="204" spans="1:4" x14ac:dyDescent="0.3">
      <c r="A204" s="266" t="s">
        <v>314</v>
      </c>
      <c r="B204" s="205" t="s">
        <v>315</v>
      </c>
      <c r="C204" s="205" t="s">
        <v>316</v>
      </c>
      <c r="D204" s="267"/>
    </row>
    <row r="205" spans="1:4" x14ac:dyDescent="0.3">
      <c r="A205" s="266" t="s">
        <v>317</v>
      </c>
      <c r="B205" s="210" t="s">
        <v>318</v>
      </c>
      <c r="C205" s="205"/>
      <c r="D205" s="267"/>
    </row>
    <row r="206" spans="1:4" x14ac:dyDescent="0.3">
      <c r="A206" s="266" t="s">
        <v>319</v>
      </c>
      <c r="B206" s="204" t="s">
        <v>320</v>
      </c>
      <c r="C206" s="205"/>
      <c r="D206" s="267"/>
    </row>
    <row r="207" spans="1:4" x14ac:dyDescent="0.3">
      <c r="A207" s="266" t="s">
        <v>321</v>
      </c>
      <c r="B207" s="214" t="s">
        <v>322</v>
      </c>
      <c r="C207" s="205" t="s">
        <v>262</v>
      </c>
      <c r="D207" s="267"/>
    </row>
    <row r="208" spans="1:4" x14ac:dyDescent="0.3">
      <c r="A208" s="266" t="s">
        <v>323</v>
      </c>
      <c r="B208" s="214" t="s">
        <v>324</v>
      </c>
      <c r="C208" s="205" t="s">
        <v>262</v>
      </c>
      <c r="D208" s="267"/>
    </row>
    <row r="209" spans="1:6" x14ac:dyDescent="0.3">
      <c r="A209" s="266" t="s">
        <v>325</v>
      </c>
      <c r="B209" s="214" t="s">
        <v>326</v>
      </c>
      <c r="C209" s="205" t="s">
        <v>262</v>
      </c>
      <c r="D209" s="267"/>
    </row>
    <row r="210" spans="1:6" x14ac:dyDescent="0.3">
      <c r="A210" s="266" t="s">
        <v>327</v>
      </c>
      <c r="B210" s="204" t="s">
        <v>328</v>
      </c>
      <c r="C210" s="199"/>
      <c r="D210" s="267"/>
    </row>
    <row r="211" spans="1:6" ht="15.6" x14ac:dyDescent="0.3">
      <c r="A211" s="266" t="s">
        <v>329</v>
      </c>
      <c r="B211" s="204" t="s">
        <v>322</v>
      </c>
      <c r="C211" s="199" t="s">
        <v>330</v>
      </c>
      <c r="D211" s="267"/>
    </row>
    <row r="212" spans="1:6" x14ac:dyDescent="0.3">
      <c r="A212" s="266" t="s">
        <v>331</v>
      </c>
      <c r="B212" s="204" t="s">
        <v>332</v>
      </c>
      <c r="C212" s="199"/>
      <c r="D212" s="267"/>
    </row>
    <row r="213" spans="1:6" ht="15.6" x14ac:dyDescent="0.3">
      <c r="A213" s="266" t="s">
        <v>333</v>
      </c>
      <c r="B213" s="204" t="s">
        <v>322</v>
      </c>
      <c r="C213" s="199" t="s">
        <v>330</v>
      </c>
      <c r="D213" s="267"/>
    </row>
    <row r="214" spans="1:6" ht="15.6" x14ac:dyDescent="0.3">
      <c r="A214" s="266" t="s">
        <v>334</v>
      </c>
      <c r="B214" s="276" t="s">
        <v>335</v>
      </c>
      <c r="C214" s="199" t="s">
        <v>330</v>
      </c>
      <c r="D214" s="267"/>
    </row>
    <row r="215" spans="1:6" x14ac:dyDescent="0.3">
      <c r="A215" s="266" t="s">
        <v>336</v>
      </c>
      <c r="B215" s="210" t="s">
        <v>337</v>
      </c>
      <c r="C215" s="199"/>
      <c r="D215" s="267"/>
    </row>
    <row r="216" spans="1:6" x14ac:dyDescent="0.3">
      <c r="A216" s="266" t="s">
        <v>338</v>
      </c>
      <c r="B216" s="204" t="s">
        <v>337</v>
      </c>
      <c r="C216" s="199" t="s">
        <v>16</v>
      </c>
      <c r="D216" s="267"/>
    </row>
    <row r="217" spans="1:6" x14ac:dyDescent="0.3">
      <c r="A217" s="268" t="s">
        <v>339</v>
      </c>
      <c r="B217" s="277" t="s">
        <v>337</v>
      </c>
      <c r="C217" s="238" t="s">
        <v>18</v>
      </c>
      <c r="D217" s="267"/>
    </row>
    <row r="218" spans="1:6" x14ac:dyDescent="0.3">
      <c r="A218" s="266" t="s">
        <v>340</v>
      </c>
      <c r="B218" s="278" t="s">
        <v>341</v>
      </c>
      <c r="C218" s="199" t="s">
        <v>21</v>
      </c>
      <c r="D218" s="267"/>
    </row>
    <row r="219" spans="1:6" x14ac:dyDescent="0.3">
      <c r="A219" s="266" t="s">
        <v>342</v>
      </c>
      <c r="B219" s="210" t="s">
        <v>343</v>
      </c>
      <c r="C219" s="242" t="s">
        <v>9</v>
      </c>
      <c r="D219" s="267"/>
      <c r="F219" s="177"/>
    </row>
    <row r="220" spans="1:6" x14ac:dyDescent="0.3">
      <c r="A220" s="266" t="s">
        <v>344</v>
      </c>
      <c r="B220" s="210" t="s">
        <v>345</v>
      </c>
      <c r="C220" s="205"/>
      <c r="D220" s="267"/>
    </row>
    <row r="221" spans="1:6" x14ac:dyDescent="0.3">
      <c r="A221" s="266" t="s">
        <v>346</v>
      </c>
      <c r="B221" s="204" t="s">
        <v>324</v>
      </c>
      <c r="C221" s="205" t="s">
        <v>262</v>
      </c>
      <c r="D221" s="267"/>
    </row>
    <row r="222" spans="1:6" x14ac:dyDescent="0.3">
      <c r="A222" s="266" t="s">
        <v>347</v>
      </c>
      <c r="B222" s="204" t="s">
        <v>326</v>
      </c>
      <c r="C222" s="205" t="s">
        <v>262</v>
      </c>
      <c r="D222" s="267"/>
    </row>
    <row r="223" spans="1:6" x14ac:dyDescent="0.3">
      <c r="A223" s="266" t="s">
        <v>348</v>
      </c>
      <c r="B223" s="210" t="s">
        <v>349</v>
      </c>
      <c r="C223" s="242" t="s">
        <v>9</v>
      </c>
      <c r="D223" s="267"/>
    </row>
    <row r="224" spans="1:6" x14ac:dyDescent="0.3">
      <c r="A224" s="266" t="s">
        <v>350</v>
      </c>
      <c r="B224" s="210" t="s">
        <v>351</v>
      </c>
      <c r="C224" s="242" t="s">
        <v>9</v>
      </c>
      <c r="D224" s="267"/>
    </row>
    <row r="225" spans="1:4" x14ac:dyDescent="0.3">
      <c r="A225" s="266" t="s">
        <v>352</v>
      </c>
      <c r="B225" s="210" t="s">
        <v>353</v>
      </c>
      <c r="C225" s="242" t="s">
        <v>9</v>
      </c>
      <c r="D225" s="267"/>
    </row>
    <row r="226" spans="1:4" x14ac:dyDescent="0.3">
      <c r="A226" s="266" t="s">
        <v>354</v>
      </c>
      <c r="B226" s="211" t="s">
        <v>242</v>
      </c>
      <c r="C226" s="246" t="s">
        <v>9</v>
      </c>
      <c r="D226" s="267"/>
    </row>
    <row r="227" spans="1:4" x14ac:dyDescent="0.3">
      <c r="A227" s="266" t="s">
        <v>2901</v>
      </c>
      <c r="B227" s="218" t="s">
        <v>2902</v>
      </c>
      <c r="C227" s="247"/>
      <c r="D227" s="267"/>
    </row>
    <row r="228" spans="1:4" x14ac:dyDescent="0.3">
      <c r="A228" s="266" t="s">
        <v>2903</v>
      </c>
      <c r="B228" s="209" t="s">
        <v>2904</v>
      </c>
      <c r="C228" s="247" t="s">
        <v>453</v>
      </c>
      <c r="D228" s="267"/>
    </row>
    <row r="229" spans="1:4" x14ac:dyDescent="0.3">
      <c r="A229" s="266" t="s">
        <v>2905</v>
      </c>
      <c r="B229" s="219" t="s">
        <v>2906</v>
      </c>
      <c r="C229" s="247"/>
      <c r="D229" s="267"/>
    </row>
    <row r="230" spans="1:4" x14ac:dyDescent="0.3">
      <c r="A230" s="266" t="s">
        <v>2907</v>
      </c>
      <c r="B230" s="217" t="s">
        <v>2908</v>
      </c>
      <c r="C230" s="247"/>
      <c r="D230" s="267"/>
    </row>
    <row r="231" spans="1:4" x14ac:dyDescent="0.3">
      <c r="A231" s="266" t="s">
        <v>2909</v>
      </c>
      <c r="B231" s="217" t="s">
        <v>2910</v>
      </c>
      <c r="C231" s="247" t="s">
        <v>846</v>
      </c>
      <c r="D231" s="267"/>
    </row>
    <row r="232" spans="1:4" x14ac:dyDescent="0.3">
      <c r="A232" s="266" t="s">
        <v>2911</v>
      </c>
      <c r="B232" s="217" t="s">
        <v>2912</v>
      </c>
      <c r="C232" s="247" t="s">
        <v>846</v>
      </c>
      <c r="D232" s="267"/>
    </row>
    <row r="233" spans="1:4" x14ac:dyDescent="0.3">
      <c r="A233" s="266" t="s">
        <v>2913</v>
      </c>
      <c r="B233" s="217" t="s">
        <v>1311</v>
      </c>
      <c r="C233" s="247" t="s">
        <v>955</v>
      </c>
      <c r="D233" s="267"/>
    </row>
    <row r="234" spans="1:4" ht="15" thickBot="1" x14ac:dyDescent="0.35">
      <c r="A234" s="323" t="s">
        <v>2914</v>
      </c>
      <c r="B234" s="347" t="s">
        <v>2915</v>
      </c>
      <c r="C234" s="352" t="s">
        <v>1653</v>
      </c>
      <c r="D234" s="328"/>
    </row>
    <row r="235" spans="1:4" ht="24" customHeight="1" thickBot="1" x14ac:dyDescent="0.35">
      <c r="A235" s="799" t="s">
        <v>355</v>
      </c>
      <c r="B235" s="800"/>
      <c r="C235" s="800"/>
      <c r="D235" s="819"/>
    </row>
    <row r="236" spans="1:4" x14ac:dyDescent="0.3">
      <c r="A236" s="325" t="s">
        <v>356</v>
      </c>
      <c r="B236" s="198" t="s">
        <v>357</v>
      </c>
      <c r="C236" s="240"/>
      <c r="D236" s="330"/>
    </row>
    <row r="237" spans="1:4" x14ac:dyDescent="0.3">
      <c r="A237" s="266" t="s">
        <v>2916</v>
      </c>
      <c r="B237" s="205" t="s">
        <v>2917</v>
      </c>
      <c r="C237" s="205" t="s">
        <v>9</v>
      </c>
      <c r="D237" s="267"/>
    </row>
    <row r="238" spans="1:4" x14ac:dyDescent="0.3">
      <c r="A238" s="266" t="s">
        <v>2918</v>
      </c>
      <c r="B238" s="205" t="s">
        <v>370</v>
      </c>
      <c r="C238" s="205" t="s">
        <v>9</v>
      </c>
      <c r="D238" s="267"/>
    </row>
    <row r="239" spans="1:4" x14ac:dyDescent="0.3">
      <c r="A239" s="266" t="s">
        <v>2919</v>
      </c>
      <c r="B239" s="205" t="s">
        <v>362</v>
      </c>
      <c r="C239" s="205" t="s">
        <v>9</v>
      </c>
      <c r="D239" s="267"/>
    </row>
    <row r="240" spans="1:4" x14ac:dyDescent="0.3">
      <c r="A240" s="266" t="s">
        <v>2920</v>
      </c>
      <c r="B240" s="205" t="s">
        <v>2921</v>
      </c>
      <c r="C240" s="205" t="s">
        <v>9</v>
      </c>
      <c r="D240" s="267"/>
    </row>
    <row r="241" spans="1:4" x14ac:dyDescent="0.3">
      <c r="A241" s="266" t="s">
        <v>2922</v>
      </c>
      <c r="B241" s="191" t="s">
        <v>2917</v>
      </c>
      <c r="C241" s="205" t="s">
        <v>64</v>
      </c>
      <c r="D241" s="267"/>
    </row>
    <row r="242" spans="1:4" x14ac:dyDescent="0.3">
      <c r="A242" s="266" t="s">
        <v>2923</v>
      </c>
      <c r="B242" s="200" t="s">
        <v>2924</v>
      </c>
      <c r="C242" s="205" t="s">
        <v>64</v>
      </c>
      <c r="D242" s="267"/>
    </row>
    <row r="243" spans="1:4" x14ac:dyDescent="0.3">
      <c r="A243" s="266" t="s">
        <v>2925</v>
      </c>
      <c r="B243" s="61" t="s">
        <v>2926</v>
      </c>
      <c r="C243" s="205" t="s">
        <v>9</v>
      </c>
      <c r="D243" s="267"/>
    </row>
    <row r="244" spans="1:4" x14ac:dyDescent="0.3">
      <c r="A244" s="266" t="s">
        <v>2927</v>
      </c>
      <c r="B244" s="61" t="s">
        <v>2928</v>
      </c>
      <c r="C244" s="205" t="s">
        <v>9</v>
      </c>
      <c r="D244" s="267"/>
    </row>
    <row r="245" spans="1:4" x14ac:dyDescent="0.3">
      <c r="A245" s="266" t="s">
        <v>2929</v>
      </c>
      <c r="B245" s="200" t="s">
        <v>2930</v>
      </c>
      <c r="C245" s="205"/>
      <c r="D245" s="267"/>
    </row>
    <row r="246" spans="1:4" x14ac:dyDescent="0.3">
      <c r="A246" s="266" t="s">
        <v>2931</v>
      </c>
      <c r="B246" s="205" t="s">
        <v>2917</v>
      </c>
      <c r="C246" s="205" t="s">
        <v>721</v>
      </c>
      <c r="D246" s="267"/>
    </row>
    <row r="247" spans="1:4" x14ac:dyDescent="0.3">
      <c r="A247" s="266" t="s">
        <v>2932</v>
      </c>
      <c r="B247" s="205" t="s">
        <v>370</v>
      </c>
      <c r="C247" s="205" t="s">
        <v>721</v>
      </c>
      <c r="D247" s="267"/>
    </row>
    <row r="248" spans="1:4" x14ac:dyDescent="0.3">
      <c r="A248" s="266" t="s">
        <v>2933</v>
      </c>
      <c r="B248" s="212" t="s">
        <v>2934</v>
      </c>
      <c r="C248" s="223"/>
      <c r="D248" s="267"/>
    </row>
    <row r="249" spans="1:4" ht="15" thickBot="1" x14ac:dyDescent="0.35">
      <c r="A249" s="323" t="s">
        <v>2935</v>
      </c>
      <c r="B249" s="213" t="s">
        <v>2936</v>
      </c>
      <c r="C249" s="241" t="s">
        <v>2937</v>
      </c>
      <c r="D249" s="328"/>
    </row>
    <row r="250" spans="1:4" ht="24" customHeight="1" thickBot="1" x14ac:dyDescent="0.35">
      <c r="A250" s="799" t="s">
        <v>358</v>
      </c>
      <c r="B250" s="800"/>
      <c r="C250" s="800"/>
      <c r="D250" s="819"/>
    </row>
    <row r="251" spans="1:4" x14ac:dyDescent="0.3">
      <c r="A251" s="325" t="s">
        <v>359</v>
      </c>
      <c r="B251" s="198" t="s">
        <v>360</v>
      </c>
      <c r="C251" s="240"/>
      <c r="D251" s="330"/>
    </row>
    <row r="252" spans="1:4" x14ac:dyDescent="0.3">
      <c r="A252" s="266" t="s">
        <v>361</v>
      </c>
      <c r="B252" s="205" t="s">
        <v>2917</v>
      </c>
      <c r="C252" s="205" t="s">
        <v>363</v>
      </c>
      <c r="D252" s="267"/>
    </row>
    <row r="253" spans="1:4" x14ac:dyDescent="0.3">
      <c r="A253" s="266" t="s">
        <v>2938</v>
      </c>
      <c r="B253" s="205" t="s">
        <v>370</v>
      </c>
      <c r="C253" s="205" t="s">
        <v>363</v>
      </c>
      <c r="D253" s="267"/>
    </row>
    <row r="254" spans="1:4" x14ac:dyDescent="0.3">
      <c r="A254" s="266" t="s">
        <v>2939</v>
      </c>
      <c r="B254" s="205" t="s">
        <v>362</v>
      </c>
      <c r="C254" s="205" t="s">
        <v>363</v>
      </c>
      <c r="D254" s="267"/>
    </row>
    <row r="255" spans="1:4" x14ac:dyDescent="0.3">
      <c r="A255" s="266" t="s">
        <v>2940</v>
      </c>
      <c r="B255" s="205" t="s">
        <v>2921</v>
      </c>
      <c r="C255" s="205" t="s">
        <v>363</v>
      </c>
      <c r="D255" s="267"/>
    </row>
    <row r="256" spans="1:4" x14ac:dyDescent="0.3">
      <c r="A256" s="266" t="s">
        <v>2941</v>
      </c>
      <c r="B256" s="205" t="s">
        <v>2917</v>
      </c>
      <c r="C256" s="205" t="s">
        <v>64</v>
      </c>
      <c r="D256" s="267"/>
    </row>
    <row r="257" spans="1:4" ht="15" thickBot="1" x14ac:dyDescent="0.35">
      <c r="A257" s="323" t="s">
        <v>2942</v>
      </c>
      <c r="B257" s="353" t="s">
        <v>2943</v>
      </c>
      <c r="C257" s="244" t="s">
        <v>64</v>
      </c>
      <c r="D257" s="328"/>
    </row>
    <row r="258" spans="1:4" ht="24" customHeight="1" thickBot="1" x14ac:dyDescent="0.35">
      <c r="A258" s="799" t="s">
        <v>364</v>
      </c>
      <c r="B258" s="800"/>
      <c r="C258" s="800"/>
      <c r="D258" s="819"/>
    </row>
    <row r="259" spans="1:4" x14ac:dyDescent="0.3">
      <c r="A259" s="325" t="s">
        <v>365</v>
      </c>
      <c r="B259" s="198" t="s">
        <v>366</v>
      </c>
      <c r="C259" s="240"/>
      <c r="D259" s="330"/>
    </row>
    <row r="260" spans="1:4" x14ac:dyDescent="0.3">
      <c r="A260" s="266" t="s">
        <v>367</v>
      </c>
      <c r="B260" s="205" t="s">
        <v>368</v>
      </c>
      <c r="C260" s="205" t="s">
        <v>9</v>
      </c>
      <c r="D260" s="267"/>
    </row>
    <row r="261" spans="1:4" x14ac:dyDescent="0.3">
      <c r="A261" s="266" t="s">
        <v>369</v>
      </c>
      <c r="B261" s="205" t="s">
        <v>370</v>
      </c>
      <c r="C261" s="205" t="s">
        <v>9</v>
      </c>
      <c r="D261" s="267"/>
    </row>
    <row r="262" spans="1:4" x14ac:dyDescent="0.3">
      <c r="A262" s="266" t="s">
        <v>371</v>
      </c>
      <c r="B262" s="205" t="s">
        <v>362</v>
      </c>
      <c r="C262" s="205" t="s">
        <v>9</v>
      </c>
      <c r="D262" s="267"/>
    </row>
    <row r="263" spans="1:4" x14ac:dyDescent="0.3">
      <c r="A263" s="266" t="s">
        <v>372</v>
      </c>
      <c r="B263" s="205" t="s">
        <v>373</v>
      </c>
      <c r="C263" s="205" t="s">
        <v>9</v>
      </c>
      <c r="D263" s="267"/>
    </row>
    <row r="264" spans="1:4" x14ac:dyDescent="0.3">
      <c r="A264" s="266" t="s">
        <v>374</v>
      </c>
      <c r="B264" s="205" t="s">
        <v>368</v>
      </c>
      <c r="C264" s="205" t="s">
        <v>64</v>
      </c>
      <c r="D264" s="267"/>
    </row>
    <row r="265" spans="1:4" ht="15" thickBot="1" x14ac:dyDescent="0.35">
      <c r="A265" s="323" t="s">
        <v>375</v>
      </c>
      <c r="B265" s="353" t="s">
        <v>376</v>
      </c>
      <c r="C265" s="244" t="s">
        <v>64</v>
      </c>
      <c r="D265" s="328"/>
    </row>
    <row r="266" spans="1:4" ht="24" customHeight="1" thickBot="1" x14ac:dyDescent="0.35">
      <c r="A266" s="799" t="s">
        <v>377</v>
      </c>
      <c r="B266" s="800"/>
      <c r="C266" s="800"/>
      <c r="D266" s="819"/>
    </row>
    <row r="267" spans="1:4" ht="15" customHeight="1" x14ac:dyDescent="0.3">
      <c r="A267" s="325" t="s">
        <v>378</v>
      </c>
      <c r="B267" s="358" t="s">
        <v>379</v>
      </c>
      <c r="C267" s="359"/>
      <c r="D267" s="330"/>
    </row>
    <row r="268" spans="1:4" ht="15" customHeight="1" x14ac:dyDescent="0.3">
      <c r="A268" s="266" t="s">
        <v>380</v>
      </c>
      <c r="B268" s="226" t="s">
        <v>2944</v>
      </c>
      <c r="C268" s="204" t="s">
        <v>9</v>
      </c>
      <c r="D268" s="267"/>
    </row>
    <row r="269" spans="1:4" x14ac:dyDescent="0.3">
      <c r="A269" s="266" t="s">
        <v>382</v>
      </c>
      <c r="B269" s="205" t="s">
        <v>383</v>
      </c>
      <c r="C269" s="205" t="s">
        <v>9</v>
      </c>
      <c r="D269" s="267"/>
    </row>
    <row r="270" spans="1:4" x14ac:dyDescent="0.3">
      <c r="A270" s="266" t="s">
        <v>384</v>
      </c>
      <c r="B270" s="200" t="s">
        <v>385</v>
      </c>
      <c r="C270" s="205"/>
      <c r="D270" s="267"/>
    </row>
    <row r="271" spans="1:4" ht="15" thickBot="1" x14ac:dyDescent="0.35">
      <c r="A271" s="323" t="s">
        <v>386</v>
      </c>
      <c r="B271" s="244" t="s">
        <v>387</v>
      </c>
      <c r="C271" s="244" t="s">
        <v>9</v>
      </c>
      <c r="D271" s="328"/>
    </row>
    <row r="272" spans="1:4" ht="24" customHeight="1" thickBot="1" x14ac:dyDescent="0.35">
      <c r="A272" s="799" t="s">
        <v>388</v>
      </c>
      <c r="B272" s="800"/>
      <c r="C272" s="800"/>
      <c r="D272" s="819"/>
    </row>
    <row r="273" spans="1:4" x14ac:dyDescent="0.3">
      <c r="A273" s="325" t="s">
        <v>389</v>
      </c>
      <c r="B273" s="345" t="s">
        <v>390</v>
      </c>
      <c r="C273" s="343"/>
      <c r="D273" s="330"/>
    </row>
    <row r="274" spans="1:4" x14ac:dyDescent="0.3">
      <c r="A274" s="266" t="s">
        <v>391</v>
      </c>
      <c r="B274" s="205" t="s">
        <v>392</v>
      </c>
      <c r="C274" s="205"/>
      <c r="D274" s="267"/>
    </row>
    <row r="275" spans="1:4" x14ac:dyDescent="0.3">
      <c r="A275" s="266" t="s">
        <v>393</v>
      </c>
      <c r="B275" s="205" t="s">
        <v>394</v>
      </c>
      <c r="C275" s="205" t="s">
        <v>363</v>
      </c>
      <c r="D275" s="267"/>
    </row>
    <row r="276" spans="1:4" x14ac:dyDescent="0.3">
      <c r="A276" s="266" t="s">
        <v>395</v>
      </c>
      <c r="B276" s="279" t="s">
        <v>396</v>
      </c>
      <c r="C276" s="205" t="s">
        <v>363</v>
      </c>
      <c r="D276" s="267"/>
    </row>
    <row r="277" spans="1:4" x14ac:dyDescent="0.3">
      <c r="A277" s="266" t="s">
        <v>397</v>
      </c>
      <c r="B277" s="205" t="s">
        <v>398</v>
      </c>
      <c r="C277" s="205" t="s">
        <v>363</v>
      </c>
      <c r="D277" s="267"/>
    </row>
    <row r="278" spans="1:4" x14ac:dyDescent="0.3">
      <c r="A278" s="266" t="s">
        <v>399</v>
      </c>
      <c r="B278" s="205" t="s">
        <v>400</v>
      </c>
      <c r="C278" s="205" t="s">
        <v>363</v>
      </c>
      <c r="D278" s="267"/>
    </row>
    <row r="279" spans="1:4" x14ac:dyDescent="0.3">
      <c r="A279" s="266" t="s">
        <v>401</v>
      </c>
      <c r="B279" s="205" t="s">
        <v>402</v>
      </c>
      <c r="C279" s="205" t="s">
        <v>363</v>
      </c>
      <c r="D279" s="267"/>
    </row>
    <row r="280" spans="1:4" x14ac:dyDescent="0.3">
      <c r="A280" s="266" t="s">
        <v>403</v>
      </c>
      <c r="B280" s="235" t="s">
        <v>404</v>
      </c>
      <c r="C280" s="201"/>
      <c r="D280" s="267"/>
    </row>
    <row r="281" spans="1:4" x14ac:dyDescent="0.3">
      <c r="A281" s="266" t="s">
        <v>405</v>
      </c>
      <c r="B281" s="205" t="s">
        <v>392</v>
      </c>
      <c r="C281" s="205"/>
      <c r="D281" s="267"/>
    </row>
    <row r="282" spans="1:4" x14ac:dyDescent="0.3">
      <c r="A282" s="266" t="s">
        <v>406</v>
      </c>
      <c r="B282" s="205" t="s">
        <v>394</v>
      </c>
      <c r="C282" s="205" t="s">
        <v>363</v>
      </c>
      <c r="D282" s="267"/>
    </row>
    <row r="283" spans="1:4" x14ac:dyDescent="0.3">
      <c r="A283" s="266" t="s">
        <v>407</v>
      </c>
      <c r="B283" s="279" t="s">
        <v>408</v>
      </c>
      <c r="C283" s="205" t="s">
        <v>363</v>
      </c>
      <c r="D283" s="267"/>
    </row>
    <row r="284" spans="1:4" x14ac:dyDescent="0.3">
      <c r="A284" s="266" t="s">
        <v>409</v>
      </c>
      <c r="B284" s="205" t="s">
        <v>398</v>
      </c>
      <c r="C284" s="205" t="s">
        <v>363</v>
      </c>
      <c r="D284" s="267"/>
    </row>
    <row r="285" spans="1:4" x14ac:dyDescent="0.3">
      <c r="A285" s="266" t="s">
        <v>410</v>
      </c>
      <c r="B285" s="205" t="s">
        <v>400</v>
      </c>
      <c r="C285" s="205" t="s">
        <v>363</v>
      </c>
      <c r="D285" s="267"/>
    </row>
    <row r="286" spans="1:4" ht="15" thickBot="1" x14ac:dyDescent="0.35">
      <c r="A286" s="323" t="s">
        <v>411</v>
      </c>
      <c r="B286" s="244" t="s">
        <v>402</v>
      </c>
      <c r="C286" s="244" t="s">
        <v>363</v>
      </c>
      <c r="D286" s="328"/>
    </row>
    <row r="287" spans="1:4" ht="24" customHeight="1" thickBot="1" x14ac:dyDescent="0.35">
      <c r="A287" s="799" t="s">
        <v>412</v>
      </c>
      <c r="B287" s="800"/>
      <c r="C287" s="800"/>
      <c r="D287" s="819"/>
    </row>
    <row r="288" spans="1:4" x14ac:dyDescent="0.3">
      <c r="A288" s="325" t="s">
        <v>413</v>
      </c>
      <c r="B288" s="345" t="s">
        <v>414</v>
      </c>
      <c r="C288" s="343"/>
      <c r="D288" s="330"/>
    </row>
    <row r="289" spans="1:4" x14ac:dyDescent="0.3">
      <c r="A289" s="266" t="s">
        <v>415</v>
      </c>
      <c r="B289" s="205" t="s">
        <v>416</v>
      </c>
      <c r="C289" s="205" t="s">
        <v>181</v>
      </c>
      <c r="D289" s="267"/>
    </row>
    <row r="290" spans="1:4" x14ac:dyDescent="0.3">
      <c r="A290" s="266" t="s">
        <v>417</v>
      </c>
      <c r="B290" s="205" t="s">
        <v>418</v>
      </c>
      <c r="C290" s="205" t="s">
        <v>181</v>
      </c>
      <c r="D290" s="267"/>
    </row>
    <row r="291" spans="1:4" x14ac:dyDescent="0.3">
      <c r="A291" s="266" t="s">
        <v>419</v>
      </c>
      <c r="B291" s="205" t="s">
        <v>402</v>
      </c>
      <c r="C291" s="205" t="s">
        <v>363</v>
      </c>
      <c r="D291" s="267"/>
    </row>
    <row r="292" spans="1:4" x14ac:dyDescent="0.3">
      <c r="A292" s="266" t="s">
        <v>420</v>
      </c>
      <c r="B292" s="235" t="s">
        <v>421</v>
      </c>
      <c r="C292" s="201"/>
      <c r="D292" s="267"/>
    </row>
    <row r="293" spans="1:4" x14ac:dyDescent="0.3">
      <c r="A293" s="266" t="s">
        <v>422</v>
      </c>
      <c r="B293" s="205" t="s">
        <v>416</v>
      </c>
      <c r="C293" s="205" t="s">
        <v>181</v>
      </c>
      <c r="D293" s="267"/>
    </row>
    <row r="294" spans="1:4" x14ac:dyDescent="0.3">
      <c r="A294" s="266" t="s">
        <v>423</v>
      </c>
      <c r="B294" s="205" t="s">
        <v>418</v>
      </c>
      <c r="C294" s="205" t="s">
        <v>181</v>
      </c>
      <c r="D294" s="267"/>
    </row>
    <row r="295" spans="1:4" ht="15" thickBot="1" x14ac:dyDescent="0.35">
      <c r="A295" s="323" t="s">
        <v>424</v>
      </c>
      <c r="B295" s="244" t="s">
        <v>402</v>
      </c>
      <c r="C295" s="244" t="s">
        <v>363</v>
      </c>
      <c r="D295" s="328"/>
    </row>
    <row r="296" spans="1:4" ht="24" customHeight="1" thickBot="1" x14ac:dyDescent="0.35">
      <c r="A296" s="810" t="s">
        <v>425</v>
      </c>
      <c r="B296" s="811"/>
      <c r="C296" s="811"/>
      <c r="D296" s="819"/>
    </row>
    <row r="297" spans="1:4" ht="15.75" customHeight="1" x14ac:dyDescent="0.3">
      <c r="A297" s="325" t="s">
        <v>426</v>
      </c>
      <c r="B297" s="345" t="s">
        <v>427</v>
      </c>
      <c r="C297" s="343"/>
      <c r="D297" s="330"/>
    </row>
    <row r="298" spans="1:4" x14ac:dyDescent="0.3">
      <c r="A298" s="266" t="s">
        <v>428</v>
      </c>
      <c r="B298" s="205" t="s">
        <v>429</v>
      </c>
      <c r="C298" s="205"/>
      <c r="D298" s="267"/>
    </row>
    <row r="299" spans="1:4" x14ac:dyDescent="0.3">
      <c r="A299" s="266" t="s">
        <v>430</v>
      </c>
      <c r="B299" s="205" t="s">
        <v>431</v>
      </c>
      <c r="C299" s="205" t="s">
        <v>363</v>
      </c>
      <c r="D299" s="267"/>
    </row>
    <row r="300" spans="1:4" x14ac:dyDescent="0.3">
      <c r="A300" s="266" t="s">
        <v>432</v>
      </c>
      <c r="B300" s="205" t="s">
        <v>433</v>
      </c>
      <c r="C300" s="205" t="s">
        <v>434</v>
      </c>
      <c r="D300" s="267"/>
    </row>
    <row r="301" spans="1:4" x14ac:dyDescent="0.3">
      <c r="A301" s="266" t="s">
        <v>435</v>
      </c>
      <c r="B301" s="205" t="s">
        <v>436</v>
      </c>
      <c r="C301" s="205" t="s">
        <v>363</v>
      </c>
      <c r="D301" s="267"/>
    </row>
    <row r="302" spans="1:4" x14ac:dyDescent="0.3">
      <c r="A302" s="266" t="s">
        <v>437</v>
      </c>
      <c r="B302" s="205" t="s">
        <v>2945</v>
      </c>
      <c r="C302" s="205" t="s">
        <v>363</v>
      </c>
      <c r="D302" s="267"/>
    </row>
    <row r="303" spans="1:4" x14ac:dyDescent="0.3">
      <c r="A303" s="266" t="s">
        <v>438</v>
      </c>
      <c r="B303" s="205" t="s">
        <v>439</v>
      </c>
      <c r="C303" s="205" t="s">
        <v>300</v>
      </c>
      <c r="D303" s="267"/>
    </row>
    <row r="304" spans="1:4" x14ac:dyDescent="0.3">
      <c r="A304" s="266" t="s">
        <v>440</v>
      </c>
      <c r="B304" s="205" t="s">
        <v>441</v>
      </c>
      <c r="C304" s="205" t="s">
        <v>300</v>
      </c>
      <c r="D304" s="267"/>
    </row>
    <row r="305" spans="1:4" x14ac:dyDescent="0.3">
      <c r="A305" s="266" t="s">
        <v>442</v>
      </c>
      <c r="B305" s="205" t="s">
        <v>443</v>
      </c>
      <c r="C305" s="205" t="s">
        <v>300</v>
      </c>
      <c r="D305" s="267"/>
    </row>
    <row r="306" spans="1:4" x14ac:dyDescent="0.3">
      <c r="A306" s="266" t="s">
        <v>444</v>
      </c>
      <c r="B306" s="205" t="s">
        <v>2946</v>
      </c>
      <c r="C306" s="205"/>
      <c r="D306" s="267"/>
    </row>
    <row r="307" spans="1:4" x14ac:dyDescent="0.3">
      <c r="A307" s="266" t="s">
        <v>445</v>
      </c>
      <c r="B307" s="205" t="s">
        <v>446</v>
      </c>
      <c r="C307" s="205" t="s">
        <v>363</v>
      </c>
      <c r="D307" s="267"/>
    </row>
    <row r="308" spans="1:4" x14ac:dyDescent="0.3">
      <c r="A308" s="266" t="s">
        <v>447</v>
      </c>
      <c r="B308" s="205" t="s">
        <v>448</v>
      </c>
      <c r="C308" s="205" t="s">
        <v>363</v>
      </c>
      <c r="D308" s="267"/>
    </row>
    <row r="309" spans="1:4" x14ac:dyDescent="0.3">
      <c r="A309" s="266" t="s">
        <v>449</v>
      </c>
      <c r="B309" s="205" t="s">
        <v>450</v>
      </c>
      <c r="C309" s="205" t="s">
        <v>363</v>
      </c>
      <c r="D309" s="267"/>
    </row>
    <row r="310" spans="1:4" x14ac:dyDescent="0.3">
      <c r="A310" s="266" t="s">
        <v>451</v>
      </c>
      <c r="B310" s="217" t="s">
        <v>452</v>
      </c>
      <c r="C310" s="248" t="s">
        <v>453</v>
      </c>
      <c r="D310" s="267"/>
    </row>
    <row r="311" spans="1:4" x14ac:dyDescent="0.3">
      <c r="A311" s="266" t="s">
        <v>454</v>
      </c>
      <c r="B311" s="215" t="s">
        <v>455</v>
      </c>
      <c r="C311" s="224" t="s">
        <v>363</v>
      </c>
      <c r="D311" s="267"/>
    </row>
    <row r="312" spans="1:4" x14ac:dyDescent="0.3">
      <c r="A312" s="266" t="s">
        <v>456</v>
      </c>
      <c r="B312" s="215" t="s">
        <v>457</v>
      </c>
      <c r="C312" s="224" t="s">
        <v>458</v>
      </c>
      <c r="D312" s="267"/>
    </row>
    <row r="313" spans="1:4" x14ac:dyDescent="0.3">
      <c r="A313" s="266" t="s">
        <v>459</v>
      </c>
      <c r="B313" s="205" t="s">
        <v>460</v>
      </c>
      <c r="C313" s="205" t="s">
        <v>221</v>
      </c>
      <c r="D313" s="267"/>
    </row>
    <row r="314" spans="1:4" ht="15" thickBot="1" x14ac:dyDescent="0.35">
      <c r="A314" s="323" t="s">
        <v>461</v>
      </c>
      <c r="B314" s="356" t="s">
        <v>462</v>
      </c>
      <c r="C314" s="357" t="s">
        <v>453</v>
      </c>
      <c r="D314" s="328"/>
    </row>
    <row r="315" spans="1:4" ht="24" customHeight="1" thickBot="1" x14ac:dyDescent="0.35">
      <c r="A315" s="799" t="s">
        <v>463</v>
      </c>
      <c r="B315" s="800"/>
      <c r="C315" s="800"/>
      <c r="D315" s="819"/>
    </row>
    <row r="316" spans="1:4" ht="29.25" customHeight="1" x14ac:dyDescent="0.3">
      <c r="A316" s="325" t="s">
        <v>464</v>
      </c>
      <c r="B316" s="345" t="s">
        <v>465</v>
      </c>
      <c r="C316" s="343"/>
      <c r="D316" s="330"/>
    </row>
    <row r="317" spans="1:4" x14ac:dyDescent="0.3">
      <c r="A317" s="266" t="s">
        <v>466</v>
      </c>
      <c r="B317" s="205" t="s">
        <v>467</v>
      </c>
      <c r="C317" s="205" t="s">
        <v>181</v>
      </c>
      <c r="D317" s="267"/>
    </row>
    <row r="318" spans="1:4" x14ac:dyDescent="0.3">
      <c r="A318" s="266" t="s">
        <v>468</v>
      </c>
      <c r="B318" s="205" t="s">
        <v>469</v>
      </c>
      <c r="C318" s="205" t="s">
        <v>181</v>
      </c>
      <c r="D318" s="267"/>
    </row>
    <row r="319" spans="1:4" x14ac:dyDescent="0.3">
      <c r="A319" s="266" t="s">
        <v>470</v>
      </c>
      <c r="B319" s="205" t="s">
        <v>471</v>
      </c>
      <c r="C319" s="205" t="s">
        <v>181</v>
      </c>
      <c r="D319" s="267"/>
    </row>
    <row r="320" spans="1:4" ht="26.25" customHeight="1" x14ac:dyDescent="0.3">
      <c r="A320" s="266" t="s">
        <v>472</v>
      </c>
      <c r="B320" s="235" t="s">
        <v>473</v>
      </c>
      <c r="C320" s="201"/>
      <c r="D320" s="267"/>
    </row>
    <row r="321" spans="1:4" x14ac:dyDescent="0.3">
      <c r="A321" s="266" t="s">
        <v>474</v>
      </c>
      <c r="B321" s="205" t="s">
        <v>467</v>
      </c>
      <c r="C321" s="205" t="s">
        <v>181</v>
      </c>
      <c r="D321" s="267"/>
    </row>
    <row r="322" spans="1:4" x14ac:dyDescent="0.3">
      <c r="A322" s="266" t="s">
        <v>475</v>
      </c>
      <c r="B322" s="205" t="s">
        <v>469</v>
      </c>
      <c r="C322" s="205" t="s">
        <v>181</v>
      </c>
      <c r="D322" s="267"/>
    </row>
    <row r="323" spans="1:4" x14ac:dyDescent="0.3">
      <c r="A323" s="266" t="s">
        <v>476</v>
      </c>
      <c r="B323" s="205" t="s">
        <v>471</v>
      </c>
      <c r="C323" s="205" t="s">
        <v>181</v>
      </c>
      <c r="D323" s="267"/>
    </row>
    <row r="324" spans="1:4" x14ac:dyDescent="0.3">
      <c r="A324" s="266" t="s">
        <v>477</v>
      </c>
      <c r="B324" s="200" t="s">
        <v>478</v>
      </c>
      <c r="C324" s="205" t="s">
        <v>221</v>
      </c>
      <c r="D324" s="267"/>
    </row>
    <row r="325" spans="1:4" x14ac:dyDescent="0.3">
      <c r="A325" s="266" t="s">
        <v>479</v>
      </c>
      <c r="B325" s="200" t="s">
        <v>480</v>
      </c>
      <c r="C325" s="205"/>
      <c r="D325" s="267"/>
    </row>
    <row r="326" spans="1:4" x14ac:dyDescent="0.3">
      <c r="A326" s="266" t="s">
        <v>481</v>
      </c>
      <c r="B326" s="205" t="s">
        <v>467</v>
      </c>
      <c r="C326" s="205" t="s">
        <v>221</v>
      </c>
      <c r="D326" s="267"/>
    </row>
    <row r="327" spans="1:4" x14ac:dyDescent="0.3">
      <c r="A327" s="266" t="s">
        <v>482</v>
      </c>
      <c r="B327" s="205" t="s">
        <v>483</v>
      </c>
      <c r="C327" s="205" t="s">
        <v>221</v>
      </c>
      <c r="D327" s="267"/>
    </row>
    <row r="328" spans="1:4" x14ac:dyDescent="0.3">
      <c r="A328" s="266" t="s">
        <v>484</v>
      </c>
      <c r="B328" s="205" t="s">
        <v>471</v>
      </c>
      <c r="C328" s="205" t="s">
        <v>221</v>
      </c>
      <c r="D328" s="267"/>
    </row>
    <row r="329" spans="1:4" x14ac:dyDescent="0.3">
      <c r="A329" s="266" t="s">
        <v>485</v>
      </c>
      <c r="B329" s="200" t="s">
        <v>486</v>
      </c>
      <c r="C329" s="205"/>
      <c r="D329" s="267"/>
    </row>
    <row r="330" spans="1:4" x14ac:dyDescent="0.3">
      <c r="A330" s="266" t="s">
        <v>487</v>
      </c>
      <c r="B330" s="279" t="s">
        <v>488</v>
      </c>
      <c r="C330" s="205" t="s">
        <v>489</v>
      </c>
      <c r="D330" s="267"/>
    </row>
    <row r="331" spans="1:4" x14ac:dyDescent="0.3">
      <c r="A331" s="266" t="s">
        <v>490</v>
      </c>
      <c r="B331" s="279" t="s">
        <v>488</v>
      </c>
      <c r="C331" s="205" t="s">
        <v>489</v>
      </c>
      <c r="D331" s="267"/>
    </row>
    <row r="332" spans="1:4" x14ac:dyDescent="0.3">
      <c r="A332" s="266" t="s">
        <v>491</v>
      </c>
      <c r="B332" s="279" t="s">
        <v>488</v>
      </c>
      <c r="C332" s="205" t="s">
        <v>489</v>
      </c>
      <c r="D332" s="267"/>
    </row>
    <row r="333" spans="1:4" x14ac:dyDescent="0.3">
      <c r="A333" s="266" t="s">
        <v>492</v>
      </c>
      <c r="B333" s="200" t="s">
        <v>493</v>
      </c>
      <c r="C333" s="205"/>
      <c r="D333" s="267"/>
    </row>
    <row r="334" spans="1:4" x14ac:dyDescent="0.3">
      <c r="A334" s="266" t="s">
        <v>494</v>
      </c>
      <c r="B334" s="205" t="s">
        <v>495</v>
      </c>
      <c r="C334" s="205" t="s">
        <v>489</v>
      </c>
      <c r="D334" s="267"/>
    </row>
    <row r="335" spans="1:4" x14ac:dyDescent="0.3">
      <c r="A335" s="266" t="s">
        <v>496</v>
      </c>
      <c r="B335" s="205" t="s">
        <v>497</v>
      </c>
      <c r="C335" s="205" t="s">
        <v>489</v>
      </c>
      <c r="D335" s="267"/>
    </row>
    <row r="336" spans="1:4" x14ac:dyDescent="0.3">
      <c r="A336" s="266" t="s">
        <v>498</v>
      </c>
      <c r="B336" s="200" t="s">
        <v>499</v>
      </c>
      <c r="C336" s="205"/>
      <c r="D336" s="267"/>
    </row>
    <row r="337" spans="1:4" x14ac:dyDescent="0.3">
      <c r="A337" s="266" t="s">
        <v>500</v>
      </c>
      <c r="B337" s="205" t="s">
        <v>501</v>
      </c>
      <c r="C337" s="205" t="s">
        <v>221</v>
      </c>
      <c r="D337" s="267"/>
    </row>
    <row r="338" spans="1:4" x14ac:dyDescent="0.3">
      <c r="A338" s="266" t="s">
        <v>502</v>
      </c>
      <c r="B338" s="205" t="s">
        <v>503</v>
      </c>
      <c r="C338" s="205" t="s">
        <v>221</v>
      </c>
      <c r="D338" s="267"/>
    </row>
    <row r="339" spans="1:4" x14ac:dyDescent="0.3">
      <c r="A339" s="266" t="s">
        <v>504</v>
      </c>
      <c r="B339" s="280" t="s">
        <v>505</v>
      </c>
      <c r="C339" s="205" t="s">
        <v>221</v>
      </c>
      <c r="D339" s="267"/>
    </row>
    <row r="340" spans="1:4" x14ac:dyDescent="0.3">
      <c r="A340" s="266" t="s">
        <v>506</v>
      </c>
      <c r="B340" s="281" t="s">
        <v>507</v>
      </c>
      <c r="C340" s="205"/>
      <c r="D340" s="267"/>
    </row>
    <row r="341" spans="1:4" x14ac:dyDescent="0.3">
      <c r="A341" s="266" t="s">
        <v>508</v>
      </c>
      <c r="B341" s="282" t="s">
        <v>507</v>
      </c>
      <c r="C341" s="205" t="s">
        <v>16</v>
      </c>
      <c r="D341" s="267"/>
    </row>
    <row r="342" spans="1:4" x14ac:dyDescent="0.3">
      <c r="A342" s="268" t="s">
        <v>509</v>
      </c>
      <c r="B342" s="283" t="s">
        <v>507</v>
      </c>
      <c r="C342" s="236" t="s">
        <v>18</v>
      </c>
      <c r="D342" s="267"/>
    </row>
    <row r="343" spans="1:4" ht="15" thickBot="1" x14ac:dyDescent="0.35">
      <c r="A343" s="323" t="s">
        <v>510</v>
      </c>
      <c r="B343" s="354" t="s">
        <v>511</v>
      </c>
      <c r="C343" s="244" t="s">
        <v>21</v>
      </c>
      <c r="D343" s="328"/>
    </row>
    <row r="344" spans="1:4" ht="24" customHeight="1" thickBot="1" x14ac:dyDescent="0.35">
      <c r="A344" s="799" t="s">
        <v>512</v>
      </c>
      <c r="B344" s="800"/>
      <c r="C344" s="800"/>
      <c r="D344" s="819"/>
    </row>
    <row r="345" spans="1:4" ht="15" customHeight="1" x14ac:dyDescent="0.3">
      <c r="A345" s="325" t="s">
        <v>513</v>
      </c>
      <c r="B345" s="355" t="s">
        <v>514</v>
      </c>
      <c r="C345" s="343"/>
      <c r="D345" s="330"/>
    </row>
    <row r="346" spans="1:4" x14ac:dyDescent="0.3">
      <c r="A346" s="266" t="s">
        <v>515</v>
      </c>
      <c r="B346" s="205" t="s">
        <v>516</v>
      </c>
      <c r="C346" s="205" t="s">
        <v>363</v>
      </c>
      <c r="D346" s="267"/>
    </row>
    <row r="347" spans="1:4" x14ac:dyDescent="0.3">
      <c r="A347" s="266" t="s">
        <v>517</v>
      </c>
      <c r="B347" s="205" t="s">
        <v>518</v>
      </c>
      <c r="C347" s="205"/>
      <c r="D347" s="267"/>
    </row>
    <row r="348" spans="1:4" x14ac:dyDescent="0.3">
      <c r="A348" s="266" t="s">
        <v>519</v>
      </c>
      <c r="B348" s="204" t="s">
        <v>520</v>
      </c>
      <c r="C348" s="205" t="s">
        <v>363</v>
      </c>
      <c r="D348" s="267"/>
    </row>
    <row r="349" spans="1:4" x14ac:dyDescent="0.3">
      <c r="A349" s="266" t="s">
        <v>521</v>
      </c>
      <c r="B349" s="204" t="s">
        <v>522</v>
      </c>
      <c r="C349" s="205" t="s">
        <v>363</v>
      </c>
      <c r="D349" s="267"/>
    </row>
    <row r="350" spans="1:4" x14ac:dyDescent="0.3">
      <c r="A350" s="266" t="s">
        <v>523</v>
      </c>
      <c r="B350" s="204" t="s">
        <v>524</v>
      </c>
      <c r="C350" s="205" t="s">
        <v>363</v>
      </c>
      <c r="D350" s="267"/>
    </row>
    <row r="351" spans="1:4" x14ac:dyDescent="0.3">
      <c r="A351" s="266" t="s">
        <v>525</v>
      </c>
      <c r="B351" s="204" t="s">
        <v>526</v>
      </c>
      <c r="C351" s="205" t="s">
        <v>363</v>
      </c>
      <c r="D351" s="267"/>
    </row>
    <row r="352" spans="1:4" x14ac:dyDescent="0.3">
      <c r="A352" s="266" t="s">
        <v>527</v>
      </c>
      <c r="B352" s="204" t="s">
        <v>528</v>
      </c>
      <c r="C352" s="205" t="s">
        <v>363</v>
      </c>
      <c r="D352" s="267"/>
    </row>
    <row r="353" spans="1:4" x14ac:dyDescent="0.3">
      <c r="A353" s="266" t="s">
        <v>529</v>
      </c>
      <c r="B353" s="205" t="s">
        <v>530</v>
      </c>
      <c r="C353" s="205"/>
      <c r="D353" s="267"/>
    </row>
    <row r="354" spans="1:4" x14ac:dyDescent="0.3">
      <c r="A354" s="266" t="s">
        <v>531</v>
      </c>
      <c r="B354" s="204" t="s">
        <v>520</v>
      </c>
      <c r="C354" s="205" t="s">
        <v>363</v>
      </c>
      <c r="D354" s="267"/>
    </row>
    <row r="355" spans="1:4" x14ac:dyDescent="0.3">
      <c r="A355" s="266" t="s">
        <v>532</v>
      </c>
      <c r="B355" s="204" t="s">
        <v>522</v>
      </c>
      <c r="C355" s="205" t="s">
        <v>363</v>
      </c>
      <c r="D355" s="267"/>
    </row>
    <row r="356" spans="1:4" x14ac:dyDescent="0.3">
      <c r="A356" s="266" t="s">
        <v>533</v>
      </c>
      <c r="B356" s="204" t="s">
        <v>524</v>
      </c>
      <c r="C356" s="205" t="s">
        <v>363</v>
      </c>
      <c r="D356" s="267"/>
    </row>
    <row r="357" spans="1:4" x14ac:dyDescent="0.3">
      <c r="A357" s="266" t="s">
        <v>534</v>
      </c>
      <c r="B357" s="204" t="s">
        <v>526</v>
      </c>
      <c r="C357" s="205" t="s">
        <v>363</v>
      </c>
      <c r="D357" s="267"/>
    </row>
    <row r="358" spans="1:4" x14ac:dyDescent="0.3">
      <c r="A358" s="266" t="s">
        <v>535</v>
      </c>
      <c r="B358" s="204" t="s">
        <v>528</v>
      </c>
      <c r="C358" s="205" t="s">
        <v>363</v>
      </c>
      <c r="D358" s="267"/>
    </row>
    <row r="359" spans="1:4" x14ac:dyDescent="0.3">
      <c r="A359" s="266" t="s">
        <v>536</v>
      </c>
      <c r="B359" s="200" t="s">
        <v>537</v>
      </c>
      <c r="C359" s="205"/>
      <c r="D359" s="267"/>
    </row>
    <row r="360" spans="1:4" x14ac:dyDescent="0.3">
      <c r="A360" s="266" t="s">
        <v>538</v>
      </c>
      <c r="B360" s="205" t="s">
        <v>539</v>
      </c>
      <c r="C360" s="205" t="s">
        <v>16</v>
      </c>
      <c r="D360" s="267"/>
    </row>
    <row r="361" spans="1:4" x14ac:dyDescent="0.3">
      <c r="A361" s="268" t="s">
        <v>540</v>
      </c>
      <c r="B361" s="236" t="s">
        <v>537</v>
      </c>
      <c r="C361" s="236" t="s">
        <v>18</v>
      </c>
      <c r="D361" s="267"/>
    </row>
    <row r="362" spans="1:4" x14ac:dyDescent="0.3">
      <c r="A362" s="266" t="s">
        <v>541</v>
      </c>
      <c r="B362" s="201" t="s">
        <v>542</v>
      </c>
      <c r="C362" s="201" t="s">
        <v>21</v>
      </c>
      <c r="D362" s="267"/>
    </row>
    <row r="363" spans="1:4" x14ac:dyDescent="0.3">
      <c r="A363" s="266" t="s">
        <v>543</v>
      </c>
      <c r="B363" s="217" t="s">
        <v>544</v>
      </c>
      <c r="C363" s="247" t="s">
        <v>16</v>
      </c>
      <c r="D363" s="267"/>
    </row>
    <row r="364" spans="1:4" x14ac:dyDescent="0.3">
      <c r="A364" s="268" t="s">
        <v>545</v>
      </c>
      <c r="B364" s="284" t="s">
        <v>544</v>
      </c>
      <c r="C364" s="285" t="s">
        <v>18</v>
      </c>
      <c r="D364" s="267"/>
    </row>
    <row r="365" spans="1:4" ht="18" customHeight="1" thickBot="1" x14ac:dyDescent="0.35">
      <c r="A365" s="323" t="s">
        <v>546</v>
      </c>
      <c r="B365" s="347" t="s">
        <v>547</v>
      </c>
      <c r="C365" s="352" t="s">
        <v>21</v>
      </c>
      <c r="D365" s="328"/>
    </row>
    <row r="366" spans="1:4" ht="24" customHeight="1" thickBot="1" x14ac:dyDescent="0.35">
      <c r="A366" s="799" t="s">
        <v>548</v>
      </c>
      <c r="B366" s="800"/>
      <c r="C366" s="800"/>
      <c r="D366" s="819"/>
    </row>
    <row r="367" spans="1:4" x14ac:dyDescent="0.3">
      <c r="A367" s="325" t="s">
        <v>549</v>
      </c>
      <c r="B367" s="198" t="s">
        <v>550</v>
      </c>
      <c r="C367" s="240"/>
      <c r="D367" s="330"/>
    </row>
    <row r="368" spans="1:4" x14ac:dyDescent="0.3">
      <c r="A368" s="266" t="s">
        <v>551</v>
      </c>
      <c r="B368" s="205" t="s">
        <v>552</v>
      </c>
      <c r="C368" s="205" t="s">
        <v>489</v>
      </c>
      <c r="D368" s="267"/>
    </row>
    <row r="369" spans="1:4" x14ac:dyDescent="0.3">
      <c r="A369" s="266" t="s">
        <v>553</v>
      </c>
      <c r="B369" s="205" t="s">
        <v>554</v>
      </c>
      <c r="C369" s="205"/>
      <c r="D369" s="267"/>
    </row>
    <row r="370" spans="1:4" x14ac:dyDescent="0.3">
      <c r="A370" s="266" t="s">
        <v>555</v>
      </c>
      <c r="B370" s="205" t="s">
        <v>556</v>
      </c>
      <c r="C370" s="205" t="s">
        <v>221</v>
      </c>
      <c r="D370" s="267"/>
    </row>
    <row r="371" spans="1:4" x14ac:dyDescent="0.3">
      <c r="A371" s="266" t="s">
        <v>557</v>
      </c>
      <c r="B371" s="205" t="s">
        <v>558</v>
      </c>
      <c r="C371" s="205" t="s">
        <v>221</v>
      </c>
      <c r="D371" s="267"/>
    </row>
    <row r="372" spans="1:4" x14ac:dyDescent="0.3">
      <c r="A372" s="266" t="s">
        <v>559</v>
      </c>
      <c r="B372" s="204" t="s">
        <v>560</v>
      </c>
      <c r="C372" s="205" t="s">
        <v>489</v>
      </c>
      <c r="D372" s="267"/>
    </row>
    <row r="373" spans="1:4" x14ac:dyDescent="0.3">
      <c r="A373" s="266" t="s">
        <v>561</v>
      </c>
      <c r="B373" s="200" t="s">
        <v>562</v>
      </c>
      <c r="C373" s="205"/>
      <c r="D373" s="267"/>
    </row>
    <row r="374" spans="1:4" x14ac:dyDescent="0.3">
      <c r="A374" s="266" t="s">
        <v>563</v>
      </c>
      <c r="B374" s="205" t="s">
        <v>564</v>
      </c>
      <c r="C374" s="205" t="s">
        <v>489</v>
      </c>
      <c r="D374" s="267"/>
    </row>
    <row r="375" spans="1:4" x14ac:dyDescent="0.3">
      <c r="A375" s="266" t="s">
        <v>565</v>
      </c>
      <c r="B375" s="205" t="s">
        <v>554</v>
      </c>
      <c r="C375" s="205"/>
      <c r="D375" s="267"/>
    </row>
    <row r="376" spans="1:4" x14ac:dyDescent="0.3">
      <c r="A376" s="266" t="s">
        <v>566</v>
      </c>
      <c r="B376" s="205" t="s">
        <v>556</v>
      </c>
      <c r="C376" s="205" t="s">
        <v>221</v>
      </c>
      <c r="D376" s="267"/>
    </row>
    <row r="377" spans="1:4" ht="15" thickBot="1" x14ac:dyDescent="0.35">
      <c r="A377" s="323" t="s">
        <v>567</v>
      </c>
      <c r="B377" s="244" t="s">
        <v>568</v>
      </c>
      <c r="C377" s="244" t="s">
        <v>221</v>
      </c>
      <c r="D377" s="328"/>
    </row>
    <row r="378" spans="1:4" ht="24" customHeight="1" thickBot="1" x14ac:dyDescent="0.35">
      <c r="A378" s="799" t="s">
        <v>569</v>
      </c>
      <c r="B378" s="800"/>
      <c r="C378" s="800"/>
      <c r="D378" s="819"/>
    </row>
    <row r="379" spans="1:4" x14ac:dyDescent="0.3">
      <c r="A379" s="325" t="s">
        <v>570</v>
      </c>
      <c r="B379" s="198" t="s">
        <v>571</v>
      </c>
      <c r="C379" s="240"/>
      <c r="D379" s="330"/>
    </row>
    <row r="380" spans="1:4" x14ac:dyDescent="0.3">
      <c r="A380" s="266" t="s">
        <v>572</v>
      </c>
      <c r="B380" s="201" t="s">
        <v>573</v>
      </c>
      <c r="C380" s="205" t="s">
        <v>221</v>
      </c>
      <c r="D380" s="267"/>
    </row>
    <row r="381" spans="1:4" ht="15" customHeight="1" x14ac:dyDescent="0.3">
      <c r="A381" s="266" t="s">
        <v>574</v>
      </c>
      <c r="B381" s="201" t="s">
        <v>575</v>
      </c>
      <c r="C381" s="205" t="s">
        <v>221</v>
      </c>
      <c r="D381" s="267"/>
    </row>
    <row r="382" spans="1:4" ht="15" customHeight="1" x14ac:dyDescent="0.3">
      <c r="A382" s="266" t="s">
        <v>576</v>
      </c>
      <c r="B382" s="205" t="s">
        <v>552</v>
      </c>
      <c r="C382" s="205" t="s">
        <v>489</v>
      </c>
      <c r="D382" s="267"/>
    </row>
    <row r="383" spans="1:4" x14ac:dyDescent="0.3">
      <c r="A383" s="266" t="s">
        <v>577</v>
      </c>
      <c r="B383" s="204" t="s">
        <v>578</v>
      </c>
      <c r="C383" s="205" t="s">
        <v>489</v>
      </c>
      <c r="D383" s="267"/>
    </row>
    <row r="384" spans="1:4" x14ac:dyDescent="0.3">
      <c r="A384" s="266" t="s">
        <v>579</v>
      </c>
      <c r="B384" s="200" t="s">
        <v>580</v>
      </c>
      <c r="C384" s="205"/>
      <c r="D384" s="267"/>
    </row>
    <row r="385" spans="1:4" x14ac:dyDescent="0.3">
      <c r="A385" s="266" t="s">
        <v>581</v>
      </c>
      <c r="B385" s="201" t="s">
        <v>573</v>
      </c>
      <c r="C385" s="205" t="s">
        <v>221</v>
      </c>
      <c r="D385" s="267"/>
    </row>
    <row r="386" spans="1:4" ht="15" customHeight="1" x14ac:dyDescent="0.3">
      <c r="A386" s="266" t="s">
        <v>582</v>
      </c>
      <c r="B386" s="201" t="s">
        <v>575</v>
      </c>
      <c r="C386" s="205" t="s">
        <v>221</v>
      </c>
      <c r="D386" s="267"/>
    </row>
    <row r="387" spans="1:4" ht="15" customHeight="1" x14ac:dyDescent="0.3">
      <c r="A387" s="266" t="s">
        <v>583</v>
      </c>
      <c r="B387" s="205" t="s">
        <v>584</v>
      </c>
      <c r="C387" s="205" t="s">
        <v>489</v>
      </c>
      <c r="D387" s="267"/>
    </row>
    <row r="388" spans="1:4" ht="15" thickBot="1" x14ac:dyDescent="0.35">
      <c r="A388" s="323" t="s">
        <v>585</v>
      </c>
      <c r="B388" s="353" t="s">
        <v>586</v>
      </c>
      <c r="C388" s="244" t="s">
        <v>181</v>
      </c>
      <c r="D388" s="328"/>
    </row>
    <row r="389" spans="1:4" ht="24" customHeight="1" thickBot="1" x14ac:dyDescent="0.35">
      <c r="A389" s="799" t="s">
        <v>587</v>
      </c>
      <c r="B389" s="800"/>
      <c r="C389" s="800"/>
      <c r="D389" s="819"/>
    </row>
    <row r="390" spans="1:4" x14ac:dyDescent="0.3">
      <c r="A390" s="325" t="s">
        <v>588</v>
      </c>
      <c r="B390" s="345" t="s">
        <v>589</v>
      </c>
      <c r="C390" s="343"/>
      <c r="D390" s="330"/>
    </row>
    <row r="391" spans="1:4" ht="26.4" x14ac:dyDescent="0.3">
      <c r="A391" s="266" t="s">
        <v>590</v>
      </c>
      <c r="B391" s="280" t="s">
        <v>591</v>
      </c>
      <c r="C391" s="201"/>
      <c r="D391" s="267"/>
    </row>
    <row r="392" spans="1:4" x14ac:dyDescent="0.3">
      <c r="A392" s="266" t="s">
        <v>592</v>
      </c>
      <c r="B392" s="205" t="s">
        <v>593</v>
      </c>
      <c r="C392" s="205" t="s">
        <v>221</v>
      </c>
      <c r="D392" s="267"/>
    </row>
    <row r="393" spans="1:4" x14ac:dyDescent="0.3">
      <c r="A393" s="266" t="s">
        <v>594</v>
      </c>
      <c r="B393" s="205" t="s">
        <v>595</v>
      </c>
      <c r="C393" s="205" t="s">
        <v>221</v>
      </c>
      <c r="D393" s="267"/>
    </row>
    <row r="394" spans="1:4" x14ac:dyDescent="0.3">
      <c r="A394" s="266" t="s">
        <v>596</v>
      </c>
      <c r="B394" s="205" t="s">
        <v>597</v>
      </c>
      <c r="C394" s="205" t="s">
        <v>221</v>
      </c>
      <c r="D394" s="267"/>
    </row>
    <row r="395" spans="1:4" x14ac:dyDescent="0.3">
      <c r="A395" s="266" t="s">
        <v>598</v>
      </c>
      <c r="B395" s="205" t="s">
        <v>599</v>
      </c>
      <c r="C395" s="205" t="s">
        <v>221</v>
      </c>
      <c r="D395" s="267"/>
    </row>
    <row r="396" spans="1:4" x14ac:dyDescent="0.3">
      <c r="A396" s="266" t="s">
        <v>600</v>
      </c>
      <c r="B396" s="205" t="s">
        <v>601</v>
      </c>
      <c r="C396" s="205" t="s">
        <v>221</v>
      </c>
      <c r="D396" s="267"/>
    </row>
    <row r="397" spans="1:4" x14ac:dyDescent="0.3">
      <c r="A397" s="266" t="s">
        <v>602</v>
      </c>
      <c r="B397" s="205" t="s">
        <v>603</v>
      </c>
      <c r="C397" s="205"/>
      <c r="D397" s="267"/>
    </row>
    <row r="398" spans="1:4" x14ac:dyDescent="0.3">
      <c r="A398" s="266" t="s">
        <v>604</v>
      </c>
      <c r="B398" s="205" t="s">
        <v>605</v>
      </c>
      <c r="C398" s="205" t="s">
        <v>221</v>
      </c>
      <c r="D398" s="267"/>
    </row>
    <row r="399" spans="1:4" x14ac:dyDescent="0.3">
      <c r="A399" s="266" t="s">
        <v>606</v>
      </c>
      <c r="B399" s="205" t="s">
        <v>607</v>
      </c>
      <c r="C399" s="205" t="s">
        <v>221</v>
      </c>
      <c r="D399" s="267"/>
    </row>
    <row r="400" spans="1:4" x14ac:dyDescent="0.3">
      <c r="A400" s="266" t="s">
        <v>608</v>
      </c>
      <c r="B400" s="205" t="s">
        <v>609</v>
      </c>
      <c r="C400" s="205" t="s">
        <v>221</v>
      </c>
      <c r="D400" s="267"/>
    </row>
    <row r="401" spans="1:4" x14ac:dyDescent="0.3">
      <c r="A401" s="266" t="s">
        <v>610</v>
      </c>
      <c r="B401" s="200" t="s">
        <v>611</v>
      </c>
      <c r="C401" s="205"/>
      <c r="D401" s="267"/>
    </row>
    <row r="402" spans="1:4" x14ac:dyDescent="0.3">
      <c r="A402" s="266" t="s">
        <v>612</v>
      </c>
      <c r="B402" s="205" t="s">
        <v>613</v>
      </c>
      <c r="C402" s="205"/>
      <c r="D402" s="267"/>
    </row>
    <row r="403" spans="1:4" x14ac:dyDescent="0.3">
      <c r="A403" s="266" t="s">
        <v>614</v>
      </c>
      <c r="B403" s="201" t="s">
        <v>2947</v>
      </c>
      <c r="C403" s="205" t="s">
        <v>221</v>
      </c>
      <c r="D403" s="267"/>
    </row>
    <row r="404" spans="1:4" x14ac:dyDescent="0.3">
      <c r="A404" s="266" t="s">
        <v>616</v>
      </c>
      <c r="B404" s="201" t="s">
        <v>2948</v>
      </c>
      <c r="C404" s="205" t="s">
        <v>221</v>
      </c>
      <c r="D404" s="267"/>
    </row>
    <row r="405" spans="1:4" x14ac:dyDescent="0.3">
      <c r="A405" s="266" t="s">
        <v>618</v>
      </c>
      <c r="B405" s="205" t="s">
        <v>619</v>
      </c>
      <c r="C405" s="205" t="s">
        <v>221</v>
      </c>
      <c r="D405" s="267"/>
    </row>
    <row r="406" spans="1:4" x14ac:dyDescent="0.3">
      <c r="A406" s="266" t="s">
        <v>620</v>
      </c>
      <c r="B406" s="205" t="s">
        <v>621</v>
      </c>
      <c r="C406" s="205" t="s">
        <v>221</v>
      </c>
      <c r="D406" s="267"/>
    </row>
    <row r="407" spans="1:4" x14ac:dyDescent="0.3">
      <c r="A407" s="266" t="s">
        <v>622</v>
      </c>
      <c r="B407" s="205" t="s">
        <v>623</v>
      </c>
      <c r="C407" s="205" t="s">
        <v>262</v>
      </c>
      <c r="D407" s="267"/>
    </row>
    <row r="408" spans="1:4" x14ac:dyDescent="0.3">
      <c r="A408" s="266" t="s">
        <v>624</v>
      </c>
      <c r="B408" s="205" t="s">
        <v>625</v>
      </c>
      <c r="C408" s="205" t="s">
        <v>262</v>
      </c>
      <c r="D408" s="267"/>
    </row>
    <row r="409" spans="1:4" x14ac:dyDescent="0.3">
      <c r="A409" s="266" t="s">
        <v>626</v>
      </c>
      <c r="B409" s="205" t="s">
        <v>627</v>
      </c>
      <c r="C409" s="205" t="s">
        <v>262</v>
      </c>
      <c r="D409" s="267"/>
    </row>
    <row r="410" spans="1:4" x14ac:dyDescent="0.3">
      <c r="A410" s="266" t="s">
        <v>628</v>
      </c>
      <c r="B410" s="205" t="s">
        <v>629</v>
      </c>
      <c r="C410" s="205"/>
      <c r="D410" s="267"/>
    </row>
    <row r="411" spans="1:4" ht="18" customHeight="1" x14ac:dyDescent="0.3">
      <c r="A411" s="266" t="s">
        <v>630</v>
      </c>
      <c r="B411" s="201" t="s">
        <v>631</v>
      </c>
      <c r="C411" s="205" t="s">
        <v>221</v>
      </c>
      <c r="D411" s="267"/>
    </row>
    <row r="412" spans="1:4" ht="15" customHeight="1" x14ac:dyDescent="0.3">
      <c r="A412" s="266" t="s">
        <v>632</v>
      </c>
      <c r="B412" s="191" t="s">
        <v>633</v>
      </c>
      <c r="C412" s="205"/>
      <c r="D412" s="267"/>
    </row>
    <row r="413" spans="1:4" ht="15" customHeight="1" x14ac:dyDescent="0.3">
      <c r="A413" s="266" t="s">
        <v>634</v>
      </c>
      <c r="B413" s="201" t="s">
        <v>615</v>
      </c>
      <c r="C413" s="205" t="s">
        <v>221</v>
      </c>
      <c r="D413" s="267"/>
    </row>
    <row r="414" spans="1:4" ht="15" customHeight="1" x14ac:dyDescent="0.3">
      <c r="A414" s="266" t="s">
        <v>635</v>
      </c>
      <c r="B414" s="201" t="s">
        <v>617</v>
      </c>
      <c r="C414" s="205" t="s">
        <v>221</v>
      </c>
      <c r="D414" s="267"/>
    </row>
    <row r="415" spans="1:4" x14ac:dyDescent="0.3">
      <c r="A415" s="266" t="s">
        <v>636</v>
      </c>
      <c r="B415" s="200" t="s">
        <v>637</v>
      </c>
      <c r="C415" s="205"/>
      <c r="D415" s="267"/>
    </row>
    <row r="416" spans="1:4" x14ac:dyDescent="0.3">
      <c r="A416" s="266" t="s">
        <v>638</v>
      </c>
      <c r="B416" s="205" t="s">
        <v>639</v>
      </c>
      <c r="C416" s="205" t="s">
        <v>181</v>
      </c>
      <c r="D416" s="267"/>
    </row>
    <row r="417" spans="1:4" x14ac:dyDescent="0.3">
      <c r="A417" s="266" t="s">
        <v>640</v>
      </c>
      <c r="B417" s="205" t="s">
        <v>641</v>
      </c>
      <c r="C417" s="205" t="s">
        <v>489</v>
      </c>
      <c r="D417" s="267"/>
    </row>
    <row r="418" spans="1:4" x14ac:dyDescent="0.3">
      <c r="A418" s="266" t="s">
        <v>642</v>
      </c>
      <c r="B418" s="200" t="s">
        <v>643</v>
      </c>
      <c r="C418" s="205"/>
      <c r="D418" s="267"/>
    </row>
    <row r="419" spans="1:4" x14ac:dyDescent="0.3">
      <c r="A419" s="266" t="s">
        <v>644</v>
      </c>
      <c r="B419" s="191" t="s">
        <v>645</v>
      </c>
      <c r="C419" s="205" t="s">
        <v>316</v>
      </c>
      <c r="D419" s="267"/>
    </row>
    <row r="420" spans="1:4" x14ac:dyDescent="0.3">
      <c r="A420" s="266" t="s">
        <v>646</v>
      </c>
      <c r="B420" s="200" t="s">
        <v>647</v>
      </c>
      <c r="C420" s="205"/>
      <c r="D420" s="267"/>
    </row>
    <row r="421" spans="1:4" x14ac:dyDescent="0.3">
      <c r="A421" s="266" t="s">
        <v>648</v>
      </c>
      <c r="B421" s="205" t="s">
        <v>649</v>
      </c>
      <c r="C421" s="205" t="s">
        <v>16</v>
      </c>
      <c r="D421" s="267"/>
    </row>
    <row r="422" spans="1:4" x14ac:dyDescent="0.3">
      <c r="A422" s="268" t="s">
        <v>650</v>
      </c>
      <c r="B422" s="236" t="s">
        <v>647</v>
      </c>
      <c r="C422" s="236" t="s">
        <v>18</v>
      </c>
      <c r="D422" s="267"/>
    </row>
    <row r="423" spans="1:4" ht="15" thickBot="1" x14ac:dyDescent="0.35">
      <c r="A423" s="323" t="s">
        <v>651</v>
      </c>
      <c r="B423" s="202" t="s">
        <v>652</v>
      </c>
      <c r="C423" s="202" t="s">
        <v>21</v>
      </c>
      <c r="D423" s="328"/>
    </row>
    <row r="424" spans="1:4" ht="24" customHeight="1" thickBot="1" x14ac:dyDescent="0.35">
      <c r="A424" s="810" t="s">
        <v>653</v>
      </c>
      <c r="B424" s="811"/>
      <c r="C424" s="811"/>
      <c r="D424" s="819"/>
    </row>
    <row r="425" spans="1:4" x14ac:dyDescent="0.3">
      <c r="A425" s="325" t="s">
        <v>654</v>
      </c>
      <c r="B425" s="198" t="s">
        <v>655</v>
      </c>
      <c r="C425" s="240"/>
      <c r="D425" s="330"/>
    </row>
    <row r="426" spans="1:4" x14ac:dyDescent="0.3">
      <c r="A426" s="266" t="s">
        <v>656</v>
      </c>
      <c r="B426" s="205" t="s">
        <v>657</v>
      </c>
      <c r="C426" s="205" t="s">
        <v>221</v>
      </c>
      <c r="D426" s="267"/>
    </row>
    <row r="427" spans="1:4" x14ac:dyDescent="0.3">
      <c r="A427" s="266" t="s">
        <v>658</v>
      </c>
      <c r="B427" s="205" t="s">
        <v>659</v>
      </c>
      <c r="C427" s="205" t="s">
        <v>221</v>
      </c>
      <c r="D427" s="267"/>
    </row>
    <row r="428" spans="1:4" x14ac:dyDescent="0.3">
      <c r="A428" s="266" t="s">
        <v>660</v>
      </c>
      <c r="B428" s="200" t="s">
        <v>661</v>
      </c>
      <c r="C428" s="205"/>
      <c r="D428" s="267"/>
    </row>
    <row r="429" spans="1:4" x14ac:dyDescent="0.3">
      <c r="A429" s="266" t="s">
        <v>662</v>
      </c>
      <c r="B429" s="205" t="s">
        <v>663</v>
      </c>
      <c r="C429" s="205" t="s">
        <v>221</v>
      </c>
      <c r="D429" s="267"/>
    </row>
    <row r="430" spans="1:4" x14ac:dyDescent="0.3">
      <c r="A430" s="266" t="s">
        <v>664</v>
      </c>
      <c r="B430" s="205" t="s">
        <v>665</v>
      </c>
      <c r="C430" s="205" t="s">
        <v>221</v>
      </c>
      <c r="D430" s="267"/>
    </row>
    <row r="431" spans="1:4" x14ac:dyDescent="0.3">
      <c r="A431" s="266" t="s">
        <v>666</v>
      </c>
      <c r="B431" s="200" t="s">
        <v>667</v>
      </c>
      <c r="C431" s="205"/>
      <c r="D431" s="267"/>
    </row>
    <row r="432" spans="1:4" x14ac:dyDescent="0.3">
      <c r="A432" s="266" t="s">
        <v>668</v>
      </c>
      <c r="B432" s="205" t="s">
        <v>669</v>
      </c>
      <c r="C432" s="205" t="s">
        <v>221</v>
      </c>
      <c r="D432" s="267"/>
    </row>
    <row r="433" spans="1:4" x14ac:dyDescent="0.3">
      <c r="A433" s="266" t="s">
        <v>670</v>
      </c>
      <c r="B433" s="205" t="s">
        <v>671</v>
      </c>
      <c r="C433" s="205" t="s">
        <v>221</v>
      </c>
      <c r="D433" s="267"/>
    </row>
    <row r="434" spans="1:4" x14ac:dyDescent="0.3">
      <c r="A434" s="266" t="s">
        <v>672</v>
      </c>
      <c r="B434" s="205" t="s">
        <v>673</v>
      </c>
      <c r="C434" s="205" t="s">
        <v>181</v>
      </c>
      <c r="D434" s="267"/>
    </row>
    <row r="435" spans="1:4" x14ac:dyDescent="0.3">
      <c r="A435" s="266" t="s">
        <v>674</v>
      </c>
      <c r="B435" s="205" t="s">
        <v>675</v>
      </c>
      <c r="C435" s="205"/>
      <c r="D435" s="267"/>
    </row>
    <row r="436" spans="1:4" x14ac:dyDescent="0.3">
      <c r="A436" s="266" t="s">
        <v>676</v>
      </c>
      <c r="B436" s="199" t="s">
        <v>677</v>
      </c>
      <c r="C436" s="205" t="s">
        <v>16</v>
      </c>
      <c r="D436" s="267"/>
    </row>
    <row r="437" spans="1:4" x14ac:dyDescent="0.3">
      <c r="A437" s="268" t="s">
        <v>678</v>
      </c>
      <c r="B437" s="238" t="s">
        <v>677</v>
      </c>
      <c r="C437" s="236" t="s">
        <v>18</v>
      </c>
      <c r="D437" s="267"/>
    </row>
    <row r="438" spans="1:4" x14ac:dyDescent="0.3">
      <c r="A438" s="266" t="s">
        <v>679</v>
      </c>
      <c r="B438" s="199" t="s">
        <v>680</v>
      </c>
      <c r="C438" s="205" t="s">
        <v>21</v>
      </c>
      <c r="D438" s="267"/>
    </row>
    <row r="439" spans="1:4" x14ac:dyDescent="0.3">
      <c r="A439" s="266" t="s">
        <v>681</v>
      </c>
      <c r="B439" s="199" t="s">
        <v>682</v>
      </c>
      <c r="C439" s="205" t="s">
        <v>9</v>
      </c>
      <c r="D439" s="267"/>
    </row>
    <row r="440" spans="1:4" x14ac:dyDescent="0.3">
      <c r="A440" s="266" t="s">
        <v>683</v>
      </c>
      <c r="B440" s="200" t="s">
        <v>684</v>
      </c>
      <c r="C440" s="205"/>
      <c r="D440" s="267"/>
    </row>
    <row r="441" spans="1:4" x14ac:dyDescent="0.3">
      <c r="A441" s="266" t="s">
        <v>685</v>
      </c>
      <c r="B441" s="205" t="s">
        <v>686</v>
      </c>
      <c r="C441" s="205" t="s">
        <v>16</v>
      </c>
      <c r="D441" s="267"/>
    </row>
    <row r="442" spans="1:4" x14ac:dyDescent="0.3">
      <c r="A442" s="268" t="s">
        <v>687</v>
      </c>
      <c r="B442" s="236" t="s">
        <v>688</v>
      </c>
      <c r="C442" s="236" t="s">
        <v>18</v>
      </c>
      <c r="D442" s="267"/>
    </row>
    <row r="443" spans="1:4" x14ac:dyDescent="0.3">
      <c r="A443" s="266" t="s">
        <v>689</v>
      </c>
      <c r="B443" s="201" t="s">
        <v>690</v>
      </c>
      <c r="C443" s="205" t="s">
        <v>21</v>
      </c>
      <c r="D443" s="267"/>
    </row>
    <row r="444" spans="1:4" x14ac:dyDescent="0.3">
      <c r="A444" s="266" t="s">
        <v>691</v>
      </c>
      <c r="B444" s="200" t="s">
        <v>692</v>
      </c>
      <c r="C444" s="205"/>
      <c r="D444" s="267"/>
    </row>
    <row r="445" spans="1:4" x14ac:dyDescent="0.3">
      <c r="A445" s="266" t="s">
        <v>693</v>
      </c>
      <c r="B445" s="205" t="s">
        <v>694</v>
      </c>
      <c r="C445" s="205" t="s">
        <v>221</v>
      </c>
      <c r="D445" s="267"/>
    </row>
    <row r="446" spans="1:4" x14ac:dyDescent="0.3">
      <c r="A446" s="266" t="s">
        <v>695</v>
      </c>
      <c r="B446" s="205" t="s">
        <v>696</v>
      </c>
      <c r="C446" s="205" t="s">
        <v>221</v>
      </c>
      <c r="D446" s="267"/>
    </row>
    <row r="447" spans="1:4" x14ac:dyDescent="0.3">
      <c r="A447" s="266" t="s">
        <v>697</v>
      </c>
      <c r="B447" s="205" t="s">
        <v>698</v>
      </c>
      <c r="C447" s="205" t="s">
        <v>221</v>
      </c>
      <c r="D447" s="267"/>
    </row>
    <row r="448" spans="1:4" x14ac:dyDescent="0.3">
      <c r="A448" s="266" t="s">
        <v>699</v>
      </c>
      <c r="B448" s="205" t="s">
        <v>700</v>
      </c>
      <c r="C448" s="205" t="s">
        <v>221</v>
      </c>
      <c r="D448" s="267"/>
    </row>
    <row r="449" spans="1:4" x14ac:dyDescent="0.3">
      <c r="A449" s="266" t="s">
        <v>701</v>
      </c>
      <c r="B449" s="200" t="s">
        <v>702</v>
      </c>
      <c r="C449" s="205"/>
      <c r="D449" s="267"/>
    </row>
    <row r="450" spans="1:4" x14ac:dyDescent="0.3">
      <c r="A450" s="266" t="s">
        <v>703</v>
      </c>
      <c r="B450" s="205" t="s">
        <v>704</v>
      </c>
      <c r="C450" s="205" t="s">
        <v>221</v>
      </c>
      <c r="D450" s="267"/>
    </row>
    <row r="451" spans="1:4" x14ac:dyDescent="0.3">
      <c r="A451" s="266" t="s">
        <v>705</v>
      </c>
      <c r="B451" s="205" t="s">
        <v>706</v>
      </c>
      <c r="C451" s="205" t="s">
        <v>221</v>
      </c>
      <c r="D451" s="267"/>
    </row>
    <row r="452" spans="1:4" x14ac:dyDescent="0.3">
      <c r="A452" s="266" t="s">
        <v>707</v>
      </c>
      <c r="B452" s="205" t="s">
        <v>708</v>
      </c>
      <c r="C452" s="205"/>
      <c r="D452" s="267"/>
    </row>
    <row r="453" spans="1:4" x14ac:dyDescent="0.3">
      <c r="A453" s="266" t="s">
        <v>709</v>
      </c>
      <c r="B453" s="205" t="s">
        <v>710</v>
      </c>
      <c r="C453" s="205" t="s">
        <v>221</v>
      </c>
      <c r="D453" s="267"/>
    </row>
    <row r="454" spans="1:4" x14ac:dyDescent="0.3">
      <c r="A454" s="266" t="s">
        <v>711</v>
      </c>
      <c r="B454" s="205" t="s">
        <v>381</v>
      </c>
      <c r="C454" s="205" t="s">
        <v>221</v>
      </c>
      <c r="D454" s="267"/>
    </row>
    <row r="455" spans="1:4" x14ac:dyDescent="0.3">
      <c r="A455" s="266" t="s">
        <v>712</v>
      </c>
      <c r="B455" s="205" t="s">
        <v>673</v>
      </c>
      <c r="C455" s="205" t="s">
        <v>181</v>
      </c>
      <c r="D455" s="267"/>
    </row>
    <row r="456" spans="1:4" x14ac:dyDescent="0.3">
      <c r="A456" s="266" t="s">
        <v>713</v>
      </c>
      <c r="B456" s="200" t="s">
        <v>714</v>
      </c>
      <c r="C456" s="205"/>
      <c r="D456" s="267"/>
    </row>
    <row r="457" spans="1:4" x14ac:dyDescent="0.3">
      <c r="A457" s="266" t="s">
        <v>715</v>
      </c>
      <c r="B457" s="205" t="s">
        <v>716</v>
      </c>
      <c r="C457" s="205" t="s">
        <v>262</v>
      </c>
      <c r="D457" s="267"/>
    </row>
    <row r="458" spans="1:4" x14ac:dyDescent="0.3">
      <c r="A458" s="266" t="s">
        <v>717</v>
      </c>
      <c r="B458" s="205" t="s">
        <v>718</v>
      </c>
      <c r="C458" s="205" t="s">
        <v>262</v>
      </c>
      <c r="D458" s="267"/>
    </row>
    <row r="459" spans="1:4" x14ac:dyDescent="0.3">
      <c r="A459" s="266" t="s">
        <v>719</v>
      </c>
      <c r="B459" s="205" t="s">
        <v>720</v>
      </c>
      <c r="C459" s="205" t="s">
        <v>721</v>
      </c>
      <c r="D459" s="267"/>
    </row>
    <row r="460" spans="1:4" x14ac:dyDescent="0.3">
      <c r="A460" s="266" t="s">
        <v>722</v>
      </c>
      <c r="B460" s="205" t="s">
        <v>723</v>
      </c>
      <c r="C460" s="205" t="s">
        <v>16</v>
      </c>
      <c r="D460" s="267"/>
    </row>
    <row r="461" spans="1:4" x14ac:dyDescent="0.3">
      <c r="A461" s="268" t="s">
        <v>724</v>
      </c>
      <c r="B461" s="236" t="s">
        <v>723</v>
      </c>
      <c r="C461" s="236" t="s">
        <v>18</v>
      </c>
      <c r="D461" s="267"/>
    </row>
    <row r="462" spans="1:4" x14ac:dyDescent="0.3">
      <c r="A462" s="266" t="s">
        <v>725</v>
      </c>
      <c r="B462" s="205" t="s">
        <v>726</v>
      </c>
      <c r="C462" s="205" t="s">
        <v>21</v>
      </c>
      <c r="D462" s="267"/>
    </row>
    <row r="463" spans="1:4" x14ac:dyDescent="0.3">
      <c r="A463" s="266" t="s">
        <v>727</v>
      </c>
      <c r="B463" s="200" t="s">
        <v>728</v>
      </c>
      <c r="C463" s="205"/>
      <c r="D463" s="267"/>
    </row>
    <row r="464" spans="1:4" x14ac:dyDescent="0.3">
      <c r="A464" s="266" t="s">
        <v>729</v>
      </c>
      <c r="B464" s="205" t="s">
        <v>730</v>
      </c>
      <c r="C464" s="205" t="s">
        <v>316</v>
      </c>
      <c r="D464" s="267"/>
    </row>
    <row r="465" spans="1:4" ht="15" thickBot="1" x14ac:dyDescent="0.35">
      <c r="A465" s="323" t="s">
        <v>731</v>
      </c>
      <c r="B465" s="244" t="s">
        <v>732</v>
      </c>
      <c r="C465" s="244" t="s">
        <v>316</v>
      </c>
      <c r="D465" s="328"/>
    </row>
    <row r="466" spans="1:4" ht="24" customHeight="1" thickBot="1" x14ac:dyDescent="0.35">
      <c r="A466" s="799" t="s">
        <v>733</v>
      </c>
      <c r="B466" s="800"/>
      <c r="C466" s="800"/>
      <c r="D466" s="819"/>
    </row>
    <row r="467" spans="1:4" x14ac:dyDescent="0.3">
      <c r="A467" s="325" t="s">
        <v>734</v>
      </c>
      <c r="B467" s="198" t="s">
        <v>655</v>
      </c>
      <c r="C467" s="240"/>
      <c r="D467" s="330"/>
    </row>
    <row r="468" spans="1:4" x14ac:dyDescent="0.3">
      <c r="A468" s="266" t="s">
        <v>735</v>
      </c>
      <c r="B468" s="205" t="s">
        <v>657</v>
      </c>
      <c r="C468" s="205" t="s">
        <v>221</v>
      </c>
      <c r="D468" s="267"/>
    </row>
    <row r="469" spans="1:4" x14ac:dyDescent="0.3">
      <c r="A469" s="266" t="s">
        <v>736</v>
      </c>
      <c r="B469" s="205" t="s">
        <v>659</v>
      </c>
      <c r="C469" s="205" t="s">
        <v>221</v>
      </c>
      <c r="D469" s="267"/>
    </row>
    <row r="470" spans="1:4" x14ac:dyDescent="0.3">
      <c r="A470" s="266" t="s">
        <v>737</v>
      </c>
      <c r="B470" s="200" t="s">
        <v>738</v>
      </c>
      <c r="C470" s="205" t="s">
        <v>221</v>
      </c>
      <c r="D470" s="267"/>
    </row>
    <row r="471" spans="1:4" x14ac:dyDescent="0.3">
      <c r="A471" s="266" t="s">
        <v>739</v>
      </c>
      <c r="B471" s="200" t="s">
        <v>740</v>
      </c>
      <c r="C471" s="205"/>
      <c r="D471" s="267"/>
    </row>
    <row r="472" spans="1:4" x14ac:dyDescent="0.3">
      <c r="A472" s="266" t="s">
        <v>741</v>
      </c>
      <c r="B472" s="205" t="s">
        <v>742</v>
      </c>
      <c r="C472" s="205"/>
      <c r="D472" s="267"/>
    </row>
    <row r="473" spans="1:4" x14ac:dyDescent="0.3">
      <c r="A473" s="266" t="s">
        <v>743</v>
      </c>
      <c r="B473" s="205" t="s">
        <v>744</v>
      </c>
      <c r="C473" s="205" t="s">
        <v>221</v>
      </c>
      <c r="D473" s="267"/>
    </row>
    <row r="474" spans="1:4" x14ac:dyDescent="0.3">
      <c r="A474" s="266" t="s">
        <v>745</v>
      </c>
      <c r="B474" s="205" t="s">
        <v>746</v>
      </c>
      <c r="C474" s="205" t="s">
        <v>221</v>
      </c>
      <c r="D474" s="267"/>
    </row>
    <row r="475" spans="1:4" x14ac:dyDescent="0.3">
      <c r="A475" s="266" t="s">
        <v>747</v>
      </c>
      <c r="B475" s="205" t="s">
        <v>748</v>
      </c>
      <c r="C475" s="205"/>
      <c r="D475" s="267"/>
    </row>
    <row r="476" spans="1:4" x14ac:dyDescent="0.3">
      <c r="A476" s="266" t="s">
        <v>749</v>
      </c>
      <c r="B476" s="205" t="s">
        <v>744</v>
      </c>
      <c r="C476" s="205" t="s">
        <v>221</v>
      </c>
      <c r="D476" s="267"/>
    </row>
    <row r="477" spans="1:4" x14ac:dyDescent="0.3">
      <c r="A477" s="266" t="s">
        <v>750</v>
      </c>
      <c r="B477" s="205" t="s">
        <v>746</v>
      </c>
      <c r="C477" s="205" t="s">
        <v>221</v>
      </c>
      <c r="D477" s="267"/>
    </row>
    <row r="478" spans="1:4" x14ac:dyDescent="0.3">
      <c r="A478" s="266" t="s">
        <v>751</v>
      </c>
      <c r="B478" s="205" t="s">
        <v>752</v>
      </c>
      <c r="C478" s="205"/>
      <c r="D478" s="267"/>
    </row>
    <row r="479" spans="1:4" x14ac:dyDescent="0.3">
      <c r="A479" s="266" t="s">
        <v>753</v>
      </c>
      <c r="B479" s="205" t="s">
        <v>744</v>
      </c>
      <c r="C479" s="205" t="s">
        <v>221</v>
      </c>
      <c r="D479" s="267"/>
    </row>
    <row r="480" spans="1:4" x14ac:dyDescent="0.3">
      <c r="A480" s="266" t="s">
        <v>754</v>
      </c>
      <c r="B480" s="205" t="s">
        <v>746</v>
      </c>
      <c r="C480" s="205" t="s">
        <v>221</v>
      </c>
      <c r="D480" s="267"/>
    </row>
    <row r="481" spans="1:4" x14ac:dyDescent="0.3">
      <c r="A481" s="266" t="s">
        <v>755</v>
      </c>
      <c r="B481" s="200" t="s">
        <v>756</v>
      </c>
      <c r="C481" s="205"/>
      <c r="D481" s="267"/>
    </row>
    <row r="482" spans="1:4" ht="15.75" customHeight="1" x14ac:dyDescent="0.3">
      <c r="A482" s="266" t="s">
        <v>757</v>
      </c>
      <c r="B482" s="201" t="s">
        <v>758</v>
      </c>
      <c r="C482" s="205" t="s">
        <v>363</v>
      </c>
      <c r="D482" s="267"/>
    </row>
    <row r="483" spans="1:4" ht="15.75" customHeight="1" x14ac:dyDescent="0.3">
      <c r="A483" s="266" t="s">
        <v>759</v>
      </c>
      <c r="B483" s="201" t="s">
        <v>760</v>
      </c>
      <c r="C483" s="205" t="s">
        <v>363</v>
      </c>
      <c r="D483" s="267"/>
    </row>
    <row r="484" spans="1:4" x14ac:dyDescent="0.3">
      <c r="A484" s="266" t="s">
        <v>761</v>
      </c>
      <c r="B484" s="200" t="s">
        <v>762</v>
      </c>
      <c r="C484" s="205" t="s">
        <v>181</v>
      </c>
      <c r="D484" s="267"/>
    </row>
    <row r="485" spans="1:4" x14ac:dyDescent="0.3">
      <c r="A485" s="266" t="s">
        <v>763</v>
      </c>
      <c r="B485" s="200" t="s">
        <v>764</v>
      </c>
      <c r="C485" s="205" t="s">
        <v>181</v>
      </c>
      <c r="D485" s="267"/>
    </row>
    <row r="486" spans="1:4" x14ac:dyDescent="0.3">
      <c r="A486" s="266" t="s">
        <v>765</v>
      </c>
      <c r="B486" s="206" t="s">
        <v>766</v>
      </c>
      <c r="C486" s="205"/>
      <c r="D486" s="267"/>
    </row>
    <row r="487" spans="1:4" x14ac:dyDescent="0.3">
      <c r="A487" s="266" t="s">
        <v>767</v>
      </c>
      <c r="B487" s="206" t="s">
        <v>768</v>
      </c>
      <c r="C487" s="286" t="s">
        <v>453</v>
      </c>
      <c r="D487" s="267"/>
    </row>
    <row r="488" spans="1:4" x14ac:dyDescent="0.3">
      <c r="A488" s="266" t="s">
        <v>769</v>
      </c>
      <c r="B488" s="235" t="s">
        <v>770</v>
      </c>
      <c r="C488" s="205" t="s">
        <v>363</v>
      </c>
      <c r="D488" s="267"/>
    </row>
    <row r="489" spans="1:4" x14ac:dyDescent="0.3">
      <c r="A489" s="266" t="s">
        <v>771</v>
      </c>
      <c r="B489" s="200" t="s">
        <v>772</v>
      </c>
      <c r="C489" s="205"/>
      <c r="D489" s="267"/>
    </row>
    <row r="490" spans="1:4" x14ac:dyDescent="0.3">
      <c r="A490" s="266" t="s">
        <v>773</v>
      </c>
      <c r="B490" s="205" t="s">
        <v>774</v>
      </c>
      <c r="C490" s="205" t="s">
        <v>9</v>
      </c>
      <c r="D490" s="267"/>
    </row>
    <row r="491" spans="1:4" x14ac:dyDescent="0.3">
      <c r="A491" s="266" t="s">
        <v>775</v>
      </c>
      <c r="B491" s="205" t="s">
        <v>776</v>
      </c>
      <c r="C491" s="205" t="s">
        <v>9</v>
      </c>
      <c r="D491" s="267"/>
    </row>
    <row r="492" spans="1:4" x14ac:dyDescent="0.3">
      <c r="A492" s="266" t="s">
        <v>777</v>
      </c>
      <c r="B492" s="200" t="s">
        <v>778</v>
      </c>
      <c r="C492" s="205" t="s">
        <v>221</v>
      </c>
      <c r="D492" s="267"/>
    </row>
    <row r="493" spans="1:4" x14ac:dyDescent="0.3">
      <c r="A493" s="266" t="s">
        <v>779</v>
      </c>
      <c r="B493" s="200" t="s">
        <v>780</v>
      </c>
      <c r="C493" s="205" t="s">
        <v>363</v>
      </c>
      <c r="D493" s="267"/>
    </row>
    <row r="494" spans="1:4" x14ac:dyDescent="0.3">
      <c r="A494" s="266" t="s">
        <v>781</v>
      </c>
      <c r="B494" s="200" t="s">
        <v>782</v>
      </c>
      <c r="C494" s="205"/>
      <c r="D494" s="267"/>
    </row>
    <row r="495" spans="1:4" ht="15" thickBot="1" x14ac:dyDescent="0.35">
      <c r="A495" s="323" t="s">
        <v>783</v>
      </c>
      <c r="B495" s="244" t="s">
        <v>315</v>
      </c>
      <c r="C495" s="244" t="s">
        <v>316</v>
      </c>
      <c r="D495" s="328"/>
    </row>
    <row r="496" spans="1:4" ht="23.25" customHeight="1" thickBot="1" x14ac:dyDescent="0.35">
      <c r="A496" s="820" t="s">
        <v>784</v>
      </c>
      <c r="B496" s="821"/>
      <c r="C496" s="821"/>
      <c r="D496" s="819"/>
    </row>
    <row r="497" spans="1:4" x14ac:dyDescent="0.3">
      <c r="A497" s="325" t="s">
        <v>785</v>
      </c>
      <c r="B497" s="198" t="s">
        <v>786</v>
      </c>
      <c r="C497" s="240"/>
      <c r="D497" s="330"/>
    </row>
    <row r="498" spans="1:4" x14ac:dyDescent="0.3">
      <c r="A498" s="266" t="s">
        <v>787</v>
      </c>
      <c r="B498" s="201" t="s">
        <v>788</v>
      </c>
      <c r="C498" s="205" t="s">
        <v>16</v>
      </c>
      <c r="D498" s="267"/>
    </row>
    <row r="499" spans="1:4" x14ac:dyDescent="0.3">
      <c r="A499" s="268" t="s">
        <v>789</v>
      </c>
      <c r="B499" s="229" t="s">
        <v>788</v>
      </c>
      <c r="C499" s="236" t="s">
        <v>18</v>
      </c>
      <c r="D499" s="267"/>
    </row>
    <row r="500" spans="1:4" x14ac:dyDescent="0.3">
      <c r="A500" s="266" t="s">
        <v>790</v>
      </c>
      <c r="B500" s="205" t="s">
        <v>791</v>
      </c>
      <c r="C500" s="205" t="s">
        <v>64</v>
      </c>
      <c r="D500" s="267"/>
    </row>
    <row r="501" spans="1:4" x14ac:dyDescent="0.3">
      <c r="A501" s="266" t="s">
        <v>792</v>
      </c>
      <c r="B501" s="205" t="s">
        <v>791</v>
      </c>
      <c r="C501" s="205" t="s">
        <v>64</v>
      </c>
      <c r="D501" s="267"/>
    </row>
    <row r="502" spans="1:4" x14ac:dyDescent="0.3">
      <c r="A502" s="266" t="s">
        <v>793</v>
      </c>
      <c r="B502" s="205" t="s">
        <v>791</v>
      </c>
      <c r="C502" s="205" t="s">
        <v>64</v>
      </c>
      <c r="D502" s="267"/>
    </row>
    <row r="503" spans="1:4" x14ac:dyDescent="0.3">
      <c r="A503" s="266" t="s">
        <v>794</v>
      </c>
      <c r="B503" s="201" t="s">
        <v>795</v>
      </c>
      <c r="C503" s="205" t="s">
        <v>21</v>
      </c>
      <c r="D503" s="267"/>
    </row>
    <row r="504" spans="1:4" ht="15" thickBot="1" x14ac:dyDescent="0.35">
      <c r="A504" s="323" t="s">
        <v>796</v>
      </c>
      <c r="B504" s="353" t="s">
        <v>797</v>
      </c>
      <c r="C504" s="244" t="s">
        <v>316</v>
      </c>
      <c r="D504" s="328"/>
    </row>
    <row r="505" spans="1:4" ht="24" customHeight="1" thickBot="1" x14ac:dyDescent="0.35">
      <c r="A505" s="820" t="s">
        <v>798</v>
      </c>
      <c r="B505" s="821"/>
      <c r="C505" s="821"/>
      <c r="D505" s="819"/>
    </row>
    <row r="506" spans="1:4" x14ac:dyDescent="0.3">
      <c r="A506" s="325" t="s">
        <v>799</v>
      </c>
      <c r="B506" s="345" t="s">
        <v>800</v>
      </c>
      <c r="C506" s="343"/>
      <c r="D506" s="330"/>
    </row>
    <row r="507" spans="1:4" x14ac:dyDescent="0.3">
      <c r="A507" s="266" t="s">
        <v>801</v>
      </c>
      <c r="B507" s="201" t="s">
        <v>802</v>
      </c>
      <c r="C507" s="201"/>
      <c r="D507" s="267"/>
    </row>
    <row r="508" spans="1:4" x14ac:dyDescent="0.3">
      <c r="A508" s="266" t="s">
        <v>803</v>
      </c>
      <c r="B508" s="205" t="s">
        <v>804</v>
      </c>
      <c r="C508" s="205" t="s">
        <v>221</v>
      </c>
      <c r="D508" s="267"/>
    </row>
    <row r="509" spans="1:4" x14ac:dyDescent="0.3">
      <c r="A509" s="266" t="s">
        <v>805</v>
      </c>
      <c r="B509" s="205" t="s">
        <v>806</v>
      </c>
      <c r="C509" s="205" t="s">
        <v>221</v>
      </c>
      <c r="D509" s="267"/>
    </row>
    <row r="510" spans="1:4" x14ac:dyDescent="0.3">
      <c r="A510" s="266" t="s">
        <v>807</v>
      </c>
      <c r="B510" s="205" t="s">
        <v>808</v>
      </c>
      <c r="C510" s="205" t="s">
        <v>221</v>
      </c>
      <c r="D510" s="267"/>
    </row>
    <row r="511" spans="1:4" x14ac:dyDescent="0.3">
      <c r="A511" s="266" t="s">
        <v>809</v>
      </c>
      <c r="B511" s="205" t="s">
        <v>810</v>
      </c>
      <c r="C511" s="205" t="s">
        <v>221</v>
      </c>
      <c r="D511" s="267"/>
    </row>
    <row r="512" spans="1:4" x14ac:dyDescent="0.3">
      <c r="A512" s="266" t="s">
        <v>811</v>
      </c>
      <c r="B512" s="225" t="s">
        <v>812</v>
      </c>
      <c r="C512" s="205" t="s">
        <v>64</v>
      </c>
      <c r="D512" s="267"/>
    </row>
    <row r="513" spans="1:4" ht="14.25" customHeight="1" x14ac:dyDescent="0.3">
      <c r="A513" s="266" t="s">
        <v>813</v>
      </c>
      <c r="B513" s="203" t="s">
        <v>814</v>
      </c>
      <c r="C513" s="242"/>
      <c r="D513" s="267"/>
    </row>
    <row r="514" spans="1:4" x14ac:dyDescent="0.3">
      <c r="A514" s="266" t="s">
        <v>815</v>
      </c>
      <c r="B514" s="199" t="s">
        <v>816</v>
      </c>
      <c r="C514" s="205"/>
      <c r="D514" s="267"/>
    </row>
    <row r="515" spans="1:4" x14ac:dyDescent="0.3">
      <c r="A515" s="266" t="s">
        <v>817</v>
      </c>
      <c r="B515" s="199" t="s">
        <v>156</v>
      </c>
      <c r="C515" s="205" t="s">
        <v>18</v>
      </c>
      <c r="D515" s="267"/>
    </row>
    <row r="516" spans="1:4" x14ac:dyDescent="0.3">
      <c r="A516" s="266" t="s">
        <v>818</v>
      </c>
      <c r="B516" s="199" t="s">
        <v>156</v>
      </c>
      <c r="C516" s="205" t="s">
        <v>18</v>
      </c>
      <c r="D516" s="267"/>
    </row>
    <row r="517" spans="1:4" x14ac:dyDescent="0.3">
      <c r="A517" s="266" t="s">
        <v>819</v>
      </c>
      <c r="B517" s="199" t="s">
        <v>156</v>
      </c>
      <c r="C517" s="205" t="s">
        <v>18</v>
      </c>
      <c r="D517" s="267"/>
    </row>
    <row r="518" spans="1:4" x14ac:dyDescent="0.3">
      <c r="A518" s="266" t="s">
        <v>820</v>
      </c>
      <c r="B518" s="199" t="s">
        <v>156</v>
      </c>
      <c r="C518" s="205" t="s">
        <v>18</v>
      </c>
      <c r="D518" s="267"/>
    </row>
    <row r="519" spans="1:4" x14ac:dyDescent="0.3">
      <c r="A519" s="266" t="s">
        <v>821</v>
      </c>
      <c r="B519" s="199" t="s">
        <v>156</v>
      </c>
      <c r="C519" s="205" t="s">
        <v>18</v>
      </c>
      <c r="D519" s="267"/>
    </row>
    <row r="520" spans="1:4" x14ac:dyDescent="0.3">
      <c r="A520" s="266" t="s">
        <v>822</v>
      </c>
      <c r="B520" s="199" t="s">
        <v>156</v>
      </c>
      <c r="C520" s="205" t="s">
        <v>18</v>
      </c>
      <c r="D520" s="267"/>
    </row>
    <row r="521" spans="1:4" x14ac:dyDescent="0.3">
      <c r="A521" s="266" t="s">
        <v>823</v>
      </c>
      <c r="B521" s="199" t="s">
        <v>824</v>
      </c>
      <c r="C521" s="205"/>
      <c r="D521" s="267"/>
    </row>
    <row r="522" spans="1:4" x14ac:dyDescent="0.3">
      <c r="A522" s="266" t="s">
        <v>825</v>
      </c>
      <c r="B522" s="199" t="s">
        <v>156</v>
      </c>
      <c r="C522" s="205" t="s">
        <v>64</v>
      </c>
      <c r="D522" s="267"/>
    </row>
    <row r="523" spans="1:4" x14ac:dyDescent="0.3">
      <c r="A523" s="266" t="s">
        <v>826</v>
      </c>
      <c r="B523" s="199" t="s">
        <v>156</v>
      </c>
      <c r="C523" s="205" t="s">
        <v>64</v>
      </c>
      <c r="D523" s="267"/>
    </row>
    <row r="524" spans="1:4" x14ac:dyDescent="0.3">
      <c r="A524" s="266" t="s">
        <v>827</v>
      </c>
      <c r="B524" s="199" t="s">
        <v>156</v>
      </c>
      <c r="C524" s="205" t="s">
        <v>64</v>
      </c>
      <c r="D524" s="267"/>
    </row>
    <row r="525" spans="1:4" x14ac:dyDescent="0.3">
      <c r="A525" s="266" t="s">
        <v>828</v>
      </c>
      <c r="B525" s="199" t="s">
        <v>156</v>
      </c>
      <c r="C525" s="205" t="s">
        <v>64</v>
      </c>
      <c r="D525" s="267"/>
    </row>
    <row r="526" spans="1:4" x14ac:dyDescent="0.3">
      <c r="A526" s="266" t="s">
        <v>829</v>
      </c>
      <c r="B526" s="199" t="s">
        <v>156</v>
      </c>
      <c r="C526" s="205" t="s">
        <v>64</v>
      </c>
      <c r="D526" s="267"/>
    </row>
    <row r="527" spans="1:4" x14ac:dyDescent="0.3">
      <c r="A527" s="266" t="s">
        <v>830</v>
      </c>
      <c r="B527" s="199" t="s">
        <v>156</v>
      </c>
      <c r="C527" s="205" t="s">
        <v>64</v>
      </c>
      <c r="D527" s="267"/>
    </row>
    <row r="528" spans="1:4" x14ac:dyDescent="0.3">
      <c r="A528" s="266" t="s">
        <v>831</v>
      </c>
      <c r="B528" s="210" t="s">
        <v>645</v>
      </c>
      <c r="C528" s="205" t="s">
        <v>316</v>
      </c>
      <c r="D528" s="267"/>
    </row>
    <row r="529" spans="1:4" x14ac:dyDescent="0.3">
      <c r="A529" s="266" t="s">
        <v>832</v>
      </c>
      <c r="B529" s="235" t="s">
        <v>833</v>
      </c>
      <c r="C529" s="205"/>
      <c r="D529" s="267"/>
    </row>
    <row r="530" spans="1:4" x14ac:dyDescent="0.3">
      <c r="A530" s="266" t="s">
        <v>834</v>
      </c>
      <c r="B530" s="205" t="s">
        <v>835</v>
      </c>
      <c r="C530" s="205" t="s">
        <v>221</v>
      </c>
      <c r="D530" s="267"/>
    </row>
    <row r="531" spans="1:4" x14ac:dyDescent="0.3">
      <c r="A531" s="266" t="s">
        <v>836</v>
      </c>
      <c r="B531" s="205" t="s">
        <v>837</v>
      </c>
      <c r="C531" s="205" t="s">
        <v>221</v>
      </c>
      <c r="D531" s="267"/>
    </row>
    <row r="532" spans="1:4" x14ac:dyDescent="0.3">
      <c r="A532" s="266" t="s">
        <v>838</v>
      </c>
      <c r="B532" s="205" t="s">
        <v>839</v>
      </c>
      <c r="C532" s="205" t="s">
        <v>221</v>
      </c>
      <c r="D532" s="267"/>
    </row>
    <row r="533" spans="1:4" x14ac:dyDescent="0.3">
      <c r="A533" s="266" t="s">
        <v>840</v>
      </c>
      <c r="B533" s="205" t="s">
        <v>841</v>
      </c>
      <c r="C533" s="205" t="s">
        <v>221</v>
      </c>
      <c r="D533" s="267"/>
    </row>
    <row r="534" spans="1:4" x14ac:dyDescent="0.3">
      <c r="A534" s="266" t="s">
        <v>842</v>
      </c>
      <c r="B534" s="205" t="s">
        <v>843</v>
      </c>
      <c r="C534" s="205" t="s">
        <v>221</v>
      </c>
      <c r="D534" s="267"/>
    </row>
    <row r="535" spans="1:4" ht="15" thickBot="1" x14ac:dyDescent="0.35">
      <c r="A535" s="323" t="s">
        <v>844</v>
      </c>
      <c r="B535" s="351" t="s">
        <v>845</v>
      </c>
      <c r="C535" s="352" t="s">
        <v>846</v>
      </c>
      <c r="D535" s="328"/>
    </row>
    <row r="536" spans="1:4" ht="24" customHeight="1" thickBot="1" x14ac:dyDescent="0.35">
      <c r="A536" s="799" t="s">
        <v>847</v>
      </c>
      <c r="B536" s="800"/>
      <c r="C536" s="800"/>
      <c r="D536" s="819"/>
    </row>
    <row r="537" spans="1:4" x14ac:dyDescent="0.3">
      <c r="A537" s="325" t="s">
        <v>848</v>
      </c>
      <c r="B537" s="198" t="s">
        <v>849</v>
      </c>
      <c r="C537" s="240"/>
      <c r="D537" s="330"/>
    </row>
    <row r="538" spans="1:4" x14ac:dyDescent="0.3">
      <c r="A538" s="266" t="s">
        <v>850</v>
      </c>
      <c r="B538" s="205" t="s">
        <v>851</v>
      </c>
      <c r="C538" s="205" t="s">
        <v>363</v>
      </c>
      <c r="D538" s="267"/>
    </row>
    <row r="539" spans="1:4" x14ac:dyDescent="0.3">
      <c r="A539" s="266" t="s">
        <v>852</v>
      </c>
      <c r="B539" s="205" t="s">
        <v>853</v>
      </c>
      <c r="C539" s="205" t="s">
        <v>363</v>
      </c>
      <c r="D539" s="267"/>
    </row>
    <row r="540" spans="1:4" x14ac:dyDescent="0.3">
      <c r="A540" s="266" t="s">
        <v>854</v>
      </c>
      <c r="B540" s="205" t="s">
        <v>855</v>
      </c>
      <c r="C540" s="205" t="s">
        <v>21</v>
      </c>
      <c r="D540" s="267"/>
    </row>
    <row r="541" spans="1:4" x14ac:dyDescent="0.3">
      <c r="A541" s="266" t="s">
        <v>858</v>
      </c>
      <c r="B541" s="221" t="s">
        <v>859</v>
      </c>
      <c r="C541" s="249" t="s">
        <v>363</v>
      </c>
      <c r="D541" s="267"/>
    </row>
    <row r="542" spans="1:4" x14ac:dyDescent="0.3">
      <c r="A542" s="266" t="s">
        <v>860</v>
      </c>
      <c r="B542" s="205" t="s">
        <v>861</v>
      </c>
      <c r="C542" s="205"/>
      <c r="D542" s="267"/>
    </row>
    <row r="543" spans="1:4" x14ac:dyDescent="0.3">
      <c r="A543" s="266" t="s">
        <v>862</v>
      </c>
      <c r="B543" s="205" t="s">
        <v>863</v>
      </c>
      <c r="C543" s="205" t="s">
        <v>363</v>
      </c>
      <c r="D543" s="267"/>
    </row>
    <row r="544" spans="1:4" x14ac:dyDescent="0.3">
      <c r="A544" s="266" t="s">
        <v>864</v>
      </c>
      <c r="B544" s="205" t="s">
        <v>865</v>
      </c>
      <c r="C544" s="205" t="s">
        <v>363</v>
      </c>
      <c r="D544" s="267"/>
    </row>
    <row r="545" spans="1:4" x14ac:dyDescent="0.3">
      <c r="A545" s="266" t="s">
        <v>866</v>
      </c>
      <c r="B545" s="205" t="s">
        <v>867</v>
      </c>
      <c r="C545" s="205" t="s">
        <v>363</v>
      </c>
      <c r="D545" s="267"/>
    </row>
    <row r="546" spans="1:4" x14ac:dyDescent="0.3">
      <c r="A546" s="266" t="s">
        <v>868</v>
      </c>
      <c r="B546" s="205" t="s">
        <v>869</v>
      </c>
      <c r="C546" s="205" t="s">
        <v>363</v>
      </c>
      <c r="D546" s="267"/>
    </row>
    <row r="547" spans="1:4" x14ac:dyDescent="0.3">
      <c r="A547" s="266" t="s">
        <v>870</v>
      </c>
      <c r="B547" s="205" t="s">
        <v>871</v>
      </c>
      <c r="C547" s="205" t="s">
        <v>181</v>
      </c>
      <c r="D547" s="267"/>
    </row>
    <row r="548" spans="1:4" x14ac:dyDescent="0.3">
      <c r="A548" s="266" t="s">
        <v>872</v>
      </c>
      <c r="B548" s="287" t="s">
        <v>2949</v>
      </c>
      <c r="C548" s="205" t="s">
        <v>64</v>
      </c>
      <c r="D548" s="267"/>
    </row>
    <row r="549" spans="1:4" x14ac:dyDescent="0.3">
      <c r="A549" s="266" t="s">
        <v>873</v>
      </c>
      <c r="B549" s="200" t="s">
        <v>874</v>
      </c>
      <c r="C549" s="205"/>
      <c r="D549" s="267"/>
    </row>
    <row r="550" spans="1:4" x14ac:dyDescent="0.3">
      <c r="A550" s="266" t="s">
        <v>875</v>
      </c>
      <c r="B550" s="205" t="s">
        <v>876</v>
      </c>
      <c r="C550" s="205"/>
      <c r="D550" s="267"/>
    </row>
    <row r="551" spans="1:4" x14ac:dyDescent="0.3">
      <c r="A551" s="266" t="s">
        <v>877</v>
      </c>
      <c r="B551" s="205" t="s">
        <v>791</v>
      </c>
      <c r="C551" s="205" t="s">
        <v>18</v>
      </c>
      <c r="D551" s="267"/>
    </row>
    <row r="552" spans="1:4" x14ac:dyDescent="0.3">
      <c r="A552" s="266" t="s">
        <v>878</v>
      </c>
      <c r="B552" s="205" t="s">
        <v>791</v>
      </c>
      <c r="C552" s="205" t="s">
        <v>18</v>
      </c>
      <c r="D552" s="267"/>
    </row>
    <row r="553" spans="1:4" x14ac:dyDescent="0.3">
      <c r="A553" s="266" t="s">
        <v>879</v>
      </c>
      <c r="B553" s="205" t="s">
        <v>791</v>
      </c>
      <c r="C553" s="205" t="s">
        <v>18</v>
      </c>
      <c r="D553" s="267"/>
    </row>
    <row r="554" spans="1:4" x14ac:dyDescent="0.3">
      <c r="A554" s="266" t="s">
        <v>880</v>
      </c>
      <c r="B554" s="205" t="s">
        <v>791</v>
      </c>
      <c r="C554" s="205" t="s">
        <v>18</v>
      </c>
      <c r="D554" s="267"/>
    </row>
    <row r="555" spans="1:4" x14ac:dyDescent="0.3">
      <c r="A555" s="266" t="s">
        <v>881</v>
      </c>
      <c r="B555" s="205" t="s">
        <v>791</v>
      </c>
      <c r="C555" s="205" t="s">
        <v>18</v>
      </c>
      <c r="D555" s="267"/>
    </row>
    <row r="556" spans="1:4" x14ac:dyDescent="0.3">
      <c r="A556" s="266" t="s">
        <v>882</v>
      </c>
      <c r="B556" s="205" t="s">
        <v>791</v>
      </c>
      <c r="C556" s="205" t="s">
        <v>18</v>
      </c>
      <c r="D556" s="267"/>
    </row>
    <row r="557" spans="1:4" x14ac:dyDescent="0.3">
      <c r="A557" s="266" t="s">
        <v>883</v>
      </c>
      <c r="B557" s="205" t="s">
        <v>884</v>
      </c>
      <c r="C557" s="201"/>
      <c r="D557" s="267"/>
    </row>
    <row r="558" spans="1:4" x14ac:dyDescent="0.3">
      <c r="A558" s="266" t="s">
        <v>885</v>
      </c>
      <c r="B558" s="205" t="s">
        <v>791</v>
      </c>
      <c r="C558" s="205" t="s">
        <v>64</v>
      </c>
      <c r="D558" s="267"/>
    </row>
    <row r="559" spans="1:4" x14ac:dyDescent="0.3">
      <c r="A559" s="266" t="s">
        <v>886</v>
      </c>
      <c r="B559" s="205" t="s">
        <v>791</v>
      </c>
      <c r="C559" s="205" t="s">
        <v>64</v>
      </c>
      <c r="D559" s="267"/>
    </row>
    <row r="560" spans="1:4" x14ac:dyDescent="0.3">
      <c r="A560" s="266" t="s">
        <v>887</v>
      </c>
      <c r="B560" s="205" t="s">
        <v>791</v>
      </c>
      <c r="C560" s="205" t="s">
        <v>64</v>
      </c>
      <c r="D560" s="267"/>
    </row>
    <row r="561" spans="1:4" x14ac:dyDescent="0.3">
      <c r="A561" s="266" t="s">
        <v>888</v>
      </c>
      <c r="B561" s="205" t="s">
        <v>791</v>
      </c>
      <c r="C561" s="205" t="s">
        <v>64</v>
      </c>
      <c r="D561" s="267"/>
    </row>
    <row r="562" spans="1:4" x14ac:dyDescent="0.3">
      <c r="A562" s="266" t="s">
        <v>889</v>
      </c>
      <c r="B562" s="205" t="s">
        <v>791</v>
      </c>
      <c r="C562" s="205" t="s">
        <v>64</v>
      </c>
      <c r="D562" s="267"/>
    </row>
    <row r="563" spans="1:4" x14ac:dyDescent="0.3">
      <c r="A563" s="266" t="s">
        <v>890</v>
      </c>
      <c r="B563" s="205" t="s">
        <v>791</v>
      </c>
      <c r="C563" s="205" t="s">
        <v>64</v>
      </c>
      <c r="D563" s="267"/>
    </row>
    <row r="564" spans="1:4" x14ac:dyDescent="0.3">
      <c r="A564" s="266" t="s">
        <v>891</v>
      </c>
      <c r="B564" s="205" t="s">
        <v>892</v>
      </c>
      <c r="C564" s="201"/>
      <c r="D564" s="267"/>
    </row>
    <row r="565" spans="1:4" x14ac:dyDescent="0.3">
      <c r="A565" s="266" t="s">
        <v>893</v>
      </c>
      <c r="B565" s="278" t="s">
        <v>894</v>
      </c>
      <c r="C565" s="201" t="s">
        <v>88</v>
      </c>
      <c r="D565" s="267"/>
    </row>
    <row r="566" spans="1:4" x14ac:dyDescent="0.3">
      <c r="A566" s="266" t="s">
        <v>895</v>
      </c>
      <c r="B566" s="278" t="s">
        <v>857</v>
      </c>
      <c r="C566" s="201" t="s">
        <v>88</v>
      </c>
      <c r="D566" s="267"/>
    </row>
    <row r="567" spans="1:4" x14ac:dyDescent="0.3">
      <c r="A567" s="266" t="s">
        <v>896</v>
      </c>
      <c r="B567" s="205" t="s">
        <v>897</v>
      </c>
      <c r="C567" s="201"/>
      <c r="D567" s="267"/>
    </row>
    <row r="568" spans="1:4" x14ac:dyDescent="0.3">
      <c r="A568" s="266" t="s">
        <v>898</v>
      </c>
      <c r="B568" s="278" t="s">
        <v>894</v>
      </c>
      <c r="C568" s="201" t="s">
        <v>363</v>
      </c>
      <c r="D568" s="267"/>
    </row>
    <row r="569" spans="1:4" x14ac:dyDescent="0.3">
      <c r="A569" s="266" t="s">
        <v>899</v>
      </c>
      <c r="B569" s="282" t="s">
        <v>2950</v>
      </c>
      <c r="C569" s="201" t="s">
        <v>21</v>
      </c>
      <c r="D569" s="267"/>
    </row>
    <row r="570" spans="1:4" x14ac:dyDescent="0.3">
      <c r="A570" s="266" t="s">
        <v>900</v>
      </c>
      <c r="B570" s="200" t="s">
        <v>645</v>
      </c>
      <c r="C570" s="205" t="s">
        <v>316</v>
      </c>
      <c r="D570" s="267"/>
    </row>
    <row r="571" spans="1:4" x14ac:dyDescent="0.3">
      <c r="A571" s="266" t="s">
        <v>901</v>
      </c>
      <c r="B571" s="281" t="s">
        <v>902</v>
      </c>
      <c r="C571" s="205"/>
      <c r="D571" s="267"/>
    </row>
    <row r="572" spans="1:4" x14ac:dyDescent="0.3">
      <c r="A572" s="266" t="s">
        <v>903</v>
      </c>
      <c r="B572" s="278" t="s">
        <v>904</v>
      </c>
      <c r="C572" s="205" t="s">
        <v>363</v>
      </c>
      <c r="D572" s="267"/>
    </row>
    <row r="573" spans="1:4" x14ac:dyDescent="0.3">
      <c r="A573" s="266" t="s">
        <v>905</v>
      </c>
      <c r="B573" s="200" t="s">
        <v>906</v>
      </c>
      <c r="C573" s="205"/>
      <c r="D573" s="267"/>
    </row>
    <row r="574" spans="1:4" x14ac:dyDescent="0.3">
      <c r="A574" s="266" t="s">
        <v>907</v>
      </c>
      <c r="B574" s="278" t="s">
        <v>894</v>
      </c>
      <c r="C574" s="205" t="s">
        <v>64</v>
      </c>
      <c r="D574" s="267"/>
    </row>
    <row r="575" spans="1:4" x14ac:dyDescent="0.3">
      <c r="A575" s="266" t="s">
        <v>908</v>
      </c>
      <c r="B575" s="278" t="s">
        <v>857</v>
      </c>
      <c r="C575" s="205" t="s">
        <v>77</v>
      </c>
      <c r="D575" s="267"/>
    </row>
    <row r="576" spans="1:4" x14ac:dyDescent="0.3">
      <c r="A576" s="266" t="s">
        <v>909</v>
      </c>
      <c r="B576" s="278" t="s">
        <v>910</v>
      </c>
      <c r="C576" s="205" t="s">
        <v>21</v>
      </c>
      <c r="D576" s="267"/>
    </row>
    <row r="577" spans="1:4" x14ac:dyDescent="0.3">
      <c r="A577" s="266" t="s">
        <v>911</v>
      </c>
      <c r="B577" s="200" t="s">
        <v>906</v>
      </c>
      <c r="C577" s="205"/>
      <c r="D577" s="267"/>
    </row>
    <row r="578" spans="1:4" x14ac:dyDescent="0.3">
      <c r="A578" s="266" t="s">
        <v>912</v>
      </c>
      <c r="B578" s="278" t="s">
        <v>894</v>
      </c>
      <c r="C578" s="205" t="s">
        <v>64</v>
      </c>
      <c r="D578" s="267"/>
    </row>
    <row r="579" spans="1:4" x14ac:dyDescent="0.3">
      <c r="A579" s="266" t="s">
        <v>913</v>
      </c>
      <c r="B579" s="278" t="s">
        <v>857</v>
      </c>
      <c r="C579" s="205" t="s">
        <v>77</v>
      </c>
      <c r="D579" s="267"/>
    </row>
    <row r="580" spans="1:4" x14ac:dyDescent="0.3">
      <c r="A580" s="266" t="s">
        <v>914</v>
      </c>
      <c r="B580" s="282" t="s">
        <v>915</v>
      </c>
      <c r="C580" s="205" t="s">
        <v>21</v>
      </c>
      <c r="D580" s="267"/>
    </row>
    <row r="581" spans="1:4" x14ac:dyDescent="0.3">
      <c r="A581" s="266" t="s">
        <v>916</v>
      </c>
      <c r="B581" s="200" t="s">
        <v>906</v>
      </c>
      <c r="C581" s="205"/>
      <c r="D581" s="267"/>
    </row>
    <row r="582" spans="1:4" x14ac:dyDescent="0.3">
      <c r="A582" s="266" t="s">
        <v>917</v>
      </c>
      <c r="B582" s="278" t="s">
        <v>894</v>
      </c>
      <c r="C582" s="205" t="s">
        <v>64</v>
      </c>
      <c r="D582" s="267"/>
    </row>
    <row r="583" spans="1:4" x14ac:dyDescent="0.3">
      <c r="A583" s="266" t="s">
        <v>918</v>
      </c>
      <c r="B583" s="278" t="s">
        <v>857</v>
      </c>
      <c r="C583" s="205" t="s">
        <v>77</v>
      </c>
      <c r="D583" s="267"/>
    </row>
    <row r="584" spans="1:4" x14ac:dyDescent="0.3">
      <c r="A584" s="266" t="s">
        <v>919</v>
      </c>
      <c r="B584" s="282" t="s">
        <v>920</v>
      </c>
      <c r="C584" s="205" t="s">
        <v>21</v>
      </c>
      <c r="D584" s="267"/>
    </row>
    <row r="585" spans="1:4" x14ac:dyDescent="0.3">
      <c r="A585" s="266" t="s">
        <v>921</v>
      </c>
      <c r="B585" s="200" t="s">
        <v>906</v>
      </c>
      <c r="C585" s="205"/>
      <c r="D585" s="267"/>
    </row>
    <row r="586" spans="1:4" x14ac:dyDescent="0.3">
      <c r="A586" s="266" t="s">
        <v>922</v>
      </c>
      <c r="B586" s="278" t="s">
        <v>894</v>
      </c>
      <c r="C586" s="205" t="s">
        <v>64</v>
      </c>
      <c r="D586" s="267"/>
    </row>
    <row r="587" spans="1:4" x14ac:dyDescent="0.3">
      <c r="A587" s="266" t="s">
        <v>923</v>
      </c>
      <c r="B587" s="278" t="s">
        <v>857</v>
      </c>
      <c r="C587" s="205" t="s">
        <v>77</v>
      </c>
      <c r="D587" s="267"/>
    </row>
    <row r="588" spans="1:4" ht="15" thickBot="1" x14ac:dyDescent="0.35">
      <c r="A588" s="323" t="s">
        <v>924</v>
      </c>
      <c r="B588" s="350" t="s">
        <v>925</v>
      </c>
      <c r="C588" s="244" t="s">
        <v>21</v>
      </c>
      <c r="D588" s="328"/>
    </row>
    <row r="589" spans="1:4" ht="24" customHeight="1" thickBot="1" x14ac:dyDescent="0.35">
      <c r="A589" s="799" t="s">
        <v>926</v>
      </c>
      <c r="B589" s="800"/>
      <c r="C589" s="800"/>
      <c r="D589" s="819"/>
    </row>
    <row r="590" spans="1:4" x14ac:dyDescent="0.3">
      <c r="A590" s="325" t="s">
        <v>927</v>
      </c>
      <c r="B590" s="198" t="s">
        <v>928</v>
      </c>
      <c r="C590" s="240"/>
      <c r="D590" s="330"/>
    </row>
    <row r="591" spans="1:4" x14ac:dyDescent="0.3">
      <c r="A591" s="266" t="s">
        <v>929</v>
      </c>
      <c r="B591" s="205" t="s">
        <v>930</v>
      </c>
      <c r="C591" s="205" t="s">
        <v>221</v>
      </c>
      <c r="D591" s="267"/>
    </row>
    <row r="592" spans="1:4" x14ac:dyDescent="0.3">
      <c r="A592" s="266" t="s">
        <v>931</v>
      </c>
      <c r="B592" s="205" t="s">
        <v>932</v>
      </c>
      <c r="C592" s="205" t="s">
        <v>221</v>
      </c>
      <c r="D592" s="267"/>
    </row>
    <row r="593" spans="1:4" x14ac:dyDescent="0.3">
      <c r="A593" s="266" t="s">
        <v>933</v>
      </c>
      <c r="B593" s="205" t="s">
        <v>934</v>
      </c>
      <c r="C593" s="205" t="s">
        <v>221</v>
      </c>
      <c r="D593" s="267"/>
    </row>
    <row r="594" spans="1:4" x14ac:dyDescent="0.3">
      <c r="A594" s="266" t="s">
        <v>935</v>
      </c>
      <c r="B594" s="200" t="s">
        <v>936</v>
      </c>
      <c r="C594" s="205" t="s">
        <v>221</v>
      </c>
      <c r="D594" s="267"/>
    </row>
    <row r="595" spans="1:4" x14ac:dyDescent="0.3">
      <c r="A595" s="266" t="s">
        <v>937</v>
      </c>
      <c r="B595" s="200" t="s">
        <v>938</v>
      </c>
      <c r="C595" s="205" t="s">
        <v>221</v>
      </c>
      <c r="D595" s="267"/>
    </row>
    <row r="596" spans="1:4" x14ac:dyDescent="0.3">
      <c r="A596" s="266" t="s">
        <v>939</v>
      </c>
      <c r="B596" s="200" t="s">
        <v>940</v>
      </c>
      <c r="C596" s="201"/>
      <c r="D596" s="267"/>
    </row>
    <row r="597" spans="1:4" x14ac:dyDescent="0.3">
      <c r="A597" s="266" t="s">
        <v>941</v>
      </c>
      <c r="B597" s="205" t="s">
        <v>942</v>
      </c>
      <c r="C597" s="201" t="s">
        <v>316</v>
      </c>
      <c r="D597" s="267"/>
    </row>
    <row r="598" spans="1:4" ht="15" thickBot="1" x14ac:dyDescent="0.35">
      <c r="A598" s="323" t="s">
        <v>943</v>
      </c>
      <c r="B598" s="349" t="s">
        <v>944</v>
      </c>
      <c r="C598" s="244" t="s">
        <v>221</v>
      </c>
      <c r="D598" s="328"/>
    </row>
    <row r="599" spans="1:4" ht="24" customHeight="1" thickBot="1" x14ac:dyDescent="0.35">
      <c r="A599" s="799" t="s">
        <v>945</v>
      </c>
      <c r="B599" s="800"/>
      <c r="C599" s="800"/>
      <c r="D599" s="819"/>
    </row>
    <row r="600" spans="1:4" x14ac:dyDescent="0.3">
      <c r="A600" s="325" t="s">
        <v>946</v>
      </c>
      <c r="B600" s="198" t="s">
        <v>947</v>
      </c>
      <c r="C600" s="240"/>
      <c r="D600" s="330"/>
    </row>
    <row r="601" spans="1:4" x14ac:dyDescent="0.3">
      <c r="A601" s="266" t="s">
        <v>948</v>
      </c>
      <c r="B601" s="205" t="s">
        <v>947</v>
      </c>
      <c r="C601" s="205"/>
      <c r="D601" s="267"/>
    </row>
    <row r="602" spans="1:4" x14ac:dyDescent="0.3">
      <c r="A602" s="266" t="s">
        <v>949</v>
      </c>
      <c r="B602" s="205" t="s">
        <v>950</v>
      </c>
      <c r="C602" s="205" t="s">
        <v>363</v>
      </c>
      <c r="D602" s="267"/>
    </row>
    <row r="603" spans="1:4" x14ac:dyDescent="0.3">
      <c r="A603" s="266" t="s">
        <v>951</v>
      </c>
      <c r="B603" s="205" t="s">
        <v>952</v>
      </c>
      <c r="C603" s="205" t="s">
        <v>363</v>
      </c>
      <c r="D603" s="267"/>
    </row>
    <row r="604" spans="1:4" x14ac:dyDescent="0.3">
      <c r="A604" s="266" t="s">
        <v>953</v>
      </c>
      <c r="B604" s="201" t="s">
        <v>954</v>
      </c>
      <c r="C604" s="201" t="s">
        <v>955</v>
      </c>
      <c r="D604" s="267"/>
    </row>
    <row r="605" spans="1:4" x14ac:dyDescent="0.3">
      <c r="A605" s="266" t="s">
        <v>956</v>
      </c>
      <c r="B605" s="205" t="s">
        <v>957</v>
      </c>
      <c r="C605" s="205" t="s">
        <v>955</v>
      </c>
      <c r="D605" s="267"/>
    </row>
    <row r="606" spans="1:4" x14ac:dyDescent="0.3">
      <c r="A606" s="266" t="s">
        <v>958</v>
      </c>
      <c r="B606" s="61" t="s">
        <v>959</v>
      </c>
      <c r="C606" s="255" t="s">
        <v>363</v>
      </c>
      <c r="D606" s="267"/>
    </row>
    <row r="607" spans="1:4" x14ac:dyDescent="0.3">
      <c r="A607" s="266" t="s">
        <v>960</v>
      </c>
      <c r="B607" s="235" t="s">
        <v>961</v>
      </c>
      <c r="C607" s="201" t="s">
        <v>316</v>
      </c>
      <c r="D607" s="267"/>
    </row>
    <row r="608" spans="1:4" x14ac:dyDescent="0.3">
      <c r="A608" s="266" t="s">
        <v>963</v>
      </c>
      <c r="B608" s="235" t="s">
        <v>964</v>
      </c>
      <c r="C608" s="201"/>
      <c r="D608" s="267"/>
    </row>
    <row r="609" spans="1:4" x14ac:dyDescent="0.3">
      <c r="A609" s="266" t="s">
        <v>965</v>
      </c>
      <c r="B609" s="201" t="s">
        <v>966</v>
      </c>
      <c r="C609" s="201" t="s">
        <v>18</v>
      </c>
      <c r="D609" s="267"/>
    </row>
    <row r="610" spans="1:4" x14ac:dyDescent="0.3">
      <c r="A610" s="266" t="s">
        <v>967</v>
      </c>
      <c r="B610" s="201" t="s">
        <v>968</v>
      </c>
      <c r="C610" s="201"/>
      <c r="D610" s="267"/>
    </row>
    <row r="611" spans="1:4" x14ac:dyDescent="0.3">
      <c r="A611" s="266" t="s">
        <v>969</v>
      </c>
      <c r="B611" s="205" t="s">
        <v>791</v>
      </c>
      <c r="C611" s="201" t="s">
        <v>64</v>
      </c>
      <c r="D611" s="267"/>
    </row>
    <row r="612" spans="1:4" x14ac:dyDescent="0.3">
      <c r="A612" s="266" t="s">
        <v>970</v>
      </c>
      <c r="B612" s="205" t="s">
        <v>791</v>
      </c>
      <c r="C612" s="201" t="s">
        <v>64</v>
      </c>
      <c r="D612" s="267"/>
    </row>
    <row r="613" spans="1:4" x14ac:dyDescent="0.3">
      <c r="A613" s="266" t="s">
        <v>971</v>
      </c>
      <c r="B613" s="205" t="s">
        <v>791</v>
      </c>
      <c r="C613" s="201" t="s">
        <v>64</v>
      </c>
      <c r="D613" s="267"/>
    </row>
    <row r="614" spans="1:4" ht="15" thickBot="1" x14ac:dyDescent="0.35">
      <c r="A614" s="323" t="s">
        <v>972</v>
      </c>
      <c r="B614" s="244" t="s">
        <v>791</v>
      </c>
      <c r="C614" s="202" t="s">
        <v>64</v>
      </c>
      <c r="D614" s="328"/>
    </row>
    <row r="615" spans="1:4" ht="24" customHeight="1" thickBot="1" x14ac:dyDescent="0.35">
      <c r="A615" s="799" t="s">
        <v>973</v>
      </c>
      <c r="B615" s="800"/>
      <c r="C615" s="800"/>
      <c r="D615" s="819"/>
    </row>
    <row r="616" spans="1:4" x14ac:dyDescent="0.3">
      <c r="A616" s="325" t="s">
        <v>974</v>
      </c>
      <c r="B616" s="198" t="s">
        <v>655</v>
      </c>
      <c r="C616" s="240"/>
      <c r="D616" s="330"/>
    </row>
    <row r="617" spans="1:4" x14ac:dyDescent="0.3">
      <c r="A617" s="266" t="s">
        <v>975</v>
      </c>
      <c r="B617" s="205" t="s">
        <v>976</v>
      </c>
      <c r="C617" s="205"/>
      <c r="D617" s="267"/>
    </row>
    <row r="618" spans="1:4" x14ac:dyDescent="0.3">
      <c r="A618" s="266" t="s">
        <v>977</v>
      </c>
      <c r="B618" s="205" t="s">
        <v>593</v>
      </c>
      <c r="C618" s="205" t="s">
        <v>221</v>
      </c>
      <c r="D618" s="267"/>
    </row>
    <row r="619" spans="1:4" x14ac:dyDescent="0.3">
      <c r="A619" s="266" t="s">
        <v>978</v>
      </c>
      <c r="B619" s="205" t="s">
        <v>979</v>
      </c>
      <c r="C619" s="205" t="s">
        <v>221</v>
      </c>
      <c r="D619" s="267"/>
    </row>
    <row r="620" spans="1:4" x14ac:dyDescent="0.3">
      <c r="A620" s="266" t="s">
        <v>980</v>
      </c>
      <c r="B620" s="205" t="s">
        <v>981</v>
      </c>
      <c r="C620" s="205"/>
      <c r="D620" s="267"/>
    </row>
    <row r="621" spans="1:4" x14ac:dyDescent="0.3">
      <c r="A621" s="266" t="s">
        <v>982</v>
      </c>
      <c r="B621" s="205" t="s">
        <v>593</v>
      </c>
      <c r="C621" s="205" t="s">
        <v>221</v>
      </c>
      <c r="D621" s="267"/>
    </row>
    <row r="622" spans="1:4" x14ac:dyDescent="0.3">
      <c r="A622" s="266" t="s">
        <v>983</v>
      </c>
      <c r="B622" s="205" t="s">
        <v>979</v>
      </c>
      <c r="C622" s="205" t="s">
        <v>221</v>
      </c>
      <c r="D622" s="267"/>
    </row>
    <row r="623" spans="1:4" x14ac:dyDescent="0.3">
      <c r="A623" s="266" t="s">
        <v>984</v>
      </c>
      <c r="B623" s="200" t="s">
        <v>985</v>
      </c>
      <c r="C623" s="205"/>
      <c r="D623" s="267"/>
    </row>
    <row r="624" spans="1:4" x14ac:dyDescent="0.3">
      <c r="A624" s="266" t="s">
        <v>986</v>
      </c>
      <c r="B624" s="205" t="s">
        <v>987</v>
      </c>
      <c r="C624" s="205" t="s">
        <v>221</v>
      </c>
      <c r="D624" s="267"/>
    </row>
    <row r="625" spans="1:4" x14ac:dyDescent="0.3">
      <c r="A625" s="266" t="s">
        <v>988</v>
      </c>
      <c r="B625" s="205" t="s">
        <v>989</v>
      </c>
      <c r="C625" s="205" t="s">
        <v>221</v>
      </c>
      <c r="D625" s="267"/>
    </row>
    <row r="626" spans="1:4" x14ac:dyDescent="0.3">
      <c r="A626" s="266" t="s">
        <v>990</v>
      </c>
      <c r="B626" s="205" t="s">
        <v>991</v>
      </c>
      <c r="C626" s="205" t="s">
        <v>221</v>
      </c>
      <c r="D626" s="267"/>
    </row>
    <row r="627" spans="1:4" x14ac:dyDescent="0.3">
      <c r="A627" s="266" t="s">
        <v>992</v>
      </c>
      <c r="B627" s="205" t="s">
        <v>993</v>
      </c>
      <c r="C627" s="205" t="s">
        <v>221</v>
      </c>
      <c r="D627" s="267"/>
    </row>
    <row r="628" spans="1:4" x14ac:dyDescent="0.3">
      <c r="A628" s="266" t="s">
        <v>994</v>
      </c>
      <c r="B628" s="200" t="s">
        <v>995</v>
      </c>
      <c r="C628" s="205" t="s">
        <v>221</v>
      </c>
      <c r="D628" s="267"/>
    </row>
    <row r="629" spans="1:4" x14ac:dyDescent="0.3">
      <c r="A629" s="266" t="s">
        <v>996</v>
      </c>
      <c r="B629" s="200" t="s">
        <v>997</v>
      </c>
      <c r="C629" s="205"/>
      <c r="D629" s="267"/>
    </row>
    <row r="630" spans="1:4" x14ac:dyDescent="0.3">
      <c r="A630" s="266" t="s">
        <v>998</v>
      </c>
      <c r="B630" s="205" t="s">
        <v>999</v>
      </c>
      <c r="C630" s="205"/>
      <c r="D630" s="267"/>
    </row>
    <row r="631" spans="1:4" x14ac:dyDescent="0.3">
      <c r="A631" s="266" t="s">
        <v>1000</v>
      </c>
      <c r="B631" s="205" t="s">
        <v>1001</v>
      </c>
      <c r="C631" s="205" t="s">
        <v>363</v>
      </c>
      <c r="D631" s="267"/>
    </row>
    <row r="632" spans="1:4" x14ac:dyDescent="0.3">
      <c r="A632" s="266" t="s">
        <v>1002</v>
      </c>
      <c r="B632" s="205" t="s">
        <v>1003</v>
      </c>
      <c r="C632" s="205" t="s">
        <v>363</v>
      </c>
      <c r="D632" s="267"/>
    </row>
    <row r="633" spans="1:4" x14ac:dyDescent="0.3">
      <c r="A633" s="266" t="s">
        <v>1004</v>
      </c>
      <c r="B633" s="191" t="s">
        <v>1005</v>
      </c>
      <c r="C633" s="205" t="s">
        <v>363</v>
      </c>
      <c r="D633" s="267"/>
    </row>
    <row r="634" spans="1:4" x14ac:dyDescent="0.3">
      <c r="A634" s="266" t="s">
        <v>1006</v>
      </c>
      <c r="B634" s="279" t="s">
        <v>1007</v>
      </c>
      <c r="C634" s="205" t="s">
        <v>363</v>
      </c>
      <c r="D634" s="267"/>
    </row>
    <row r="635" spans="1:4" x14ac:dyDescent="0.3">
      <c r="A635" s="266" t="s">
        <v>1008</v>
      </c>
      <c r="B635" s="200" t="s">
        <v>714</v>
      </c>
      <c r="C635" s="205"/>
      <c r="D635" s="267"/>
    </row>
    <row r="636" spans="1:4" x14ac:dyDescent="0.3">
      <c r="A636" s="266" t="s">
        <v>1009</v>
      </c>
      <c r="B636" s="205" t="s">
        <v>716</v>
      </c>
      <c r="C636" s="205" t="s">
        <v>262</v>
      </c>
      <c r="D636" s="267"/>
    </row>
    <row r="637" spans="1:4" x14ac:dyDescent="0.3">
      <c r="A637" s="266" t="s">
        <v>1010</v>
      </c>
      <c r="B637" s="205" t="s">
        <v>718</v>
      </c>
      <c r="C637" s="205" t="s">
        <v>262</v>
      </c>
      <c r="D637" s="267"/>
    </row>
    <row r="638" spans="1:4" x14ac:dyDescent="0.3">
      <c r="A638" s="266" t="s">
        <v>1011</v>
      </c>
      <c r="B638" s="205" t="s">
        <v>720</v>
      </c>
      <c r="C638" s="205" t="s">
        <v>721</v>
      </c>
      <c r="D638" s="267"/>
    </row>
    <row r="639" spans="1:4" ht="16.5" customHeight="1" x14ac:dyDescent="0.3">
      <c r="A639" s="266" t="s">
        <v>1012</v>
      </c>
      <c r="B639" s="235" t="s">
        <v>1013</v>
      </c>
      <c r="C639" s="201" t="s">
        <v>363</v>
      </c>
      <c r="D639" s="267"/>
    </row>
    <row r="640" spans="1:4" x14ac:dyDescent="0.3">
      <c r="A640" s="266" t="s">
        <v>1014</v>
      </c>
      <c r="B640" s="200" t="s">
        <v>1015</v>
      </c>
      <c r="C640" s="205"/>
      <c r="D640" s="267"/>
    </row>
    <row r="641" spans="1:4" x14ac:dyDescent="0.3">
      <c r="A641" s="266" t="s">
        <v>1016</v>
      </c>
      <c r="B641" s="205" t="s">
        <v>694</v>
      </c>
      <c r="C641" s="205" t="s">
        <v>221</v>
      </c>
      <c r="D641" s="267"/>
    </row>
    <row r="642" spans="1:4" x14ac:dyDescent="0.3">
      <c r="A642" s="266" t="s">
        <v>1017</v>
      </c>
      <c r="B642" s="205" t="s">
        <v>696</v>
      </c>
      <c r="C642" s="205" t="s">
        <v>221</v>
      </c>
      <c r="D642" s="267"/>
    </row>
    <row r="643" spans="1:4" x14ac:dyDescent="0.3">
      <c r="A643" s="266" t="s">
        <v>1018</v>
      </c>
      <c r="B643" s="205" t="s">
        <v>1019</v>
      </c>
      <c r="C643" s="205" t="s">
        <v>221</v>
      </c>
      <c r="D643" s="267"/>
    </row>
    <row r="644" spans="1:4" x14ac:dyDescent="0.3">
      <c r="A644" s="266" t="s">
        <v>1020</v>
      </c>
      <c r="B644" s="200" t="s">
        <v>1021</v>
      </c>
      <c r="C644" s="205"/>
      <c r="D644" s="267"/>
    </row>
    <row r="645" spans="1:4" x14ac:dyDescent="0.3">
      <c r="A645" s="266" t="s">
        <v>1022</v>
      </c>
      <c r="B645" s="279" t="s">
        <v>1023</v>
      </c>
      <c r="C645" s="205" t="s">
        <v>363</v>
      </c>
      <c r="D645" s="267"/>
    </row>
    <row r="646" spans="1:4" x14ac:dyDescent="0.3">
      <c r="A646" s="266" t="s">
        <v>1024</v>
      </c>
      <c r="B646" s="279" t="s">
        <v>1025</v>
      </c>
      <c r="C646" s="205" t="s">
        <v>363</v>
      </c>
      <c r="D646" s="267"/>
    </row>
    <row r="647" spans="1:4" x14ac:dyDescent="0.3">
      <c r="A647" s="266" t="s">
        <v>1026</v>
      </c>
      <c r="B647" s="205" t="s">
        <v>1027</v>
      </c>
      <c r="C647" s="205" t="s">
        <v>363</v>
      </c>
      <c r="D647" s="267"/>
    </row>
    <row r="648" spans="1:4" x14ac:dyDescent="0.3">
      <c r="A648" s="266" t="s">
        <v>1028</v>
      </c>
      <c r="B648" s="200" t="s">
        <v>1029</v>
      </c>
      <c r="C648" s="205"/>
      <c r="D648" s="267"/>
    </row>
    <row r="649" spans="1:4" x14ac:dyDescent="0.3">
      <c r="A649" s="266" t="s">
        <v>1030</v>
      </c>
      <c r="B649" s="205" t="s">
        <v>730</v>
      </c>
      <c r="C649" s="201" t="s">
        <v>316</v>
      </c>
      <c r="D649" s="267"/>
    </row>
    <row r="650" spans="1:4" x14ac:dyDescent="0.3">
      <c r="A650" s="266" t="s">
        <v>1031</v>
      </c>
      <c r="B650" s="205" t="s">
        <v>732</v>
      </c>
      <c r="C650" s="201" t="s">
        <v>316</v>
      </c>
      <c r="D650" s="267"/>
    </row>
    <row r="651" spans="1:4" x14ac:dyDescent="0.3">
      <c r="A651" s="266" t="s">
        <v>1032</v>
      </c>
      <c r="B651" s="200" t="s">
        <v>1033</v>
      </c>
      <c r="C651" s="205" t="s">
        <v>363</v>
      </c>
      <c r="D651" s="267"/>
    </row>
    <row r="652" spans="1:4" x14ac:dyDescent="0.3">
      <c r="A652" s="266" t="s">
        <v>1034</v>
      </c>
      <c r="B652" s="200" t="s">
        <v>1035</v>
      </c>
      <c r="C652" s="205"/>
      <c r="D652" s="267"/>
    </row>
    <row r="653" spans="1:4" ht="16.5" customHeight="1" x14ac:dyDescent="0.3">
      <c r="A653" s="266" t="s">
        <v>1036</v>
      </c>
      <c r="B653" s="201" t="s">
        <v>1037</v>
      </c>
      <c r="C653" s="205" t="s">
        <v>16</v>
      </c>
      <c r="D653" s="267"/>
    </row>
    <row r="654" spans="1:4" ht="16.5" customHeight="1" x14ac:dyDescent="0.3">
      <c r="A654" s="268" t="s">
        <v>1038</v>
      </c>
      <c r="B654" s="229" t="s">
        <v>1037</v>
      </c>
      <c r="C654" s="236" t="s">
        <v>18</v>
      </c>
      <c r="D654" s="267"/>
    </row>
    <row r="655" spans="1:4" ht="15" thickBot="1" x14ac:dyDescent="0.35">
      <c r="A655" s="323" t="s">
        <v>1039</v>
      </c>
      <c r="B655" s="202" t="s">
        <v>1040</v>
      </c>
      <c r="C655" s="244" t="s">
        <v>21</v>
      </c>
      <c r="D655" s="328"/>
    </row>
    <row r="656" spans="1:4" ht="24" customHeight="1" thickBot="1" x14ac:dyDescent="0.35">
      <c r="A656" s="799" t="s">
        <v>2951</v>
      </c>
      <c r="B656" s="800"/>
      <c r="C656" s="800"/>
      <c r="D656" s="819"/>
    </row>
    <row r="657" spans="1:4" x14ac:dyDescent="0.3">
      <c r="A657" s="325" t="s">
        <v>1041</v>
      </c>
      <c r="B657" s="198" t="s">
        <v>1042</v>
      </c>
      <c r="C657" s="240"/>
      <c r="D657" s="330"/>
    </row>
    <row r="658" spans="1:4" x14ac:dyDescent="0.3">
      <c r="A658" s="266" t="s">
        <v>1043</v>
      </c>
      <c r="B658" s="205" t="s">
        <v>1044</v>
      </c>
      <c r="C658" s="205" t="s">
        <v>955</v>
      </c>
      <c r="D658" s="267"/>
    </row>
    <row r="659" spans="1:4" x14ac:dyDescent="0.3">
      <c r="A659" s="266" t="s">
        <v>1045</v>
      </c>
      <c r="B659" s="205" t="s">
        <v>1046</v>
      </c>
      <c r="C659" s="205" t="s">
        <v>955</v>
      </c>
      <c r="D659" s="267"/>
    </row>
    <row r="660" spans="1:4" x14ac:dyDescent="0.3">
      <c r="A660" s="266" t="s">
        <v>1047</v>
      </c>
      <c r="B660" s="188" t="s">
        <v>1048</v>
      </c>
      <c r="C660" s="205" t="s">
        <v>955</v>
      </c>
      <c r="D660" s="267"/>
    </row>
    <row r="661" spans="1:4" ht="15" customHeight="1" x14ac:dyDescent="0.3">
      <c r="A661" s="266" t="s">
        <v>1049</v>
      </c>
      <c r="B661" s="200" t="s">
        <v>1050</v>
      </c>
      <c r="C661" s="205"/>
      <c r="D661" s="267"/>
    </row>
    <row r="662" spans="1:4" x14ac:dyDescent="0.3">
      <c r="A662" s="266" t="s">
        <v>1051</v>
      </c>
      <c r="B662" s="205" t="s">
        <v>1052</v>
      </c>
      <c r="C662" s="205" t="s">
        <v>363</v>
      </c>
      <c r="D662" s="267"/>
    </row>
    <row r="663" spans="1:4" x14ac:dyDescent="0.3">
      <c r="A663" s="266" t="s">
        <v>1053</v>
      </c>
      <c r="B663" s="205" t="s">
        <v>1054</v>
      </c>
      <c r="C663" s="205" t="s">
        <v>363</v>
      </c>
      <c r="D663" s="267"/>
    </row>
    <row r="664" spans="1:4" x14ac:dyDescent="0.3">
      <c r="A664" s="266" t="s">
        <v>1055</v>
      </c>
      <c r="B664" s="205" t="s">
        <v>1056</v>
      </c>
      <c r="C664" s="205" t="s">
        <v>363</v>
      </c>
      <c r="D664" s="267"/>
    </row>
    <row r="665" spans="1:4" x14ac:dyDescent="0.3">
      <c r="A665" s="266" t="s">
        <v>1057</v>
      </c>
      <c r="B665" s="205" t="s">
        <v>1058</v>
      </c>
      <c r="C665" s="205" t="s">
        <v>363</v>
      </c>
      <c r="D665" s="267"/>
    </row>
    <row r="666" spans="1:4" x14ac:dyDescent="0.3">
      <c r="A666" s="266" t="s">
        <v>1059</v>
      </c>
      <c r="B666" s="205" t="s">
        <v>1060</v>
      </c>
      <c r="C666" s="205" t="s">
        <v>363</v>
      </c>
      <c r="D666" s="267"/>
    </row>
    <row r="667" spans="1:4" x14ac:dyDescent="0.3">
      <c r="A667" s="266" t="s">
        <v>1061</v>
      </c>
      <c r="B667" s="205" t="s">
        <v>1062</v>
      </c>
      <c r="C667" s="205" t="s">
        <v>363</v>
      </c>
      <c r="D667" s="267"/>
    </row>
    <row r="668" spans="1:4" x14ac:dyDescent="0.3">
      <c r="A668" s="266" t="s">
        <v>1070</v>
      </c>
      <c r="B668" s="205" t="s">
        <v>1071</v>
      </c>
      <c r="C668" s="205" t="s">
        <v>363</v>
      </c>
      <c r="D668" s="267"/>
    </row>
    <row r="669" spans="1:4" x14ac:dyDescent="0.3">
      <c r="A669" s="266" t="s">
        <v>1076</v>
      </c>
      <c r="B669" s="205" t="s">
        <v>1077</v>
      </c>
      <c r="C669" s="205" t="s">
        <v>363</v>
      </c>
      <c r="D669" s="267"/>
    </row>
    <row r="670" spans="1:4" x14ac:dyDescent="0.3">
      <c r="A670" s="266" t="s">
        <v>1078</v>
      </c>
      <c r="B670" s="279" t="s">
        <v>1079</v>
      </c>
      <c r="C670" s="205" t="s">
        <v>363</v>
      </c>
      <c r="D670" s="267"/>
    </row>
    <row r="671" spans="1:4" x14ac:dyDescent="0.3">
      <c r="A671" s="266" t="s">
        <v>1080</v>
      </c>
      <c r="B671" s="200" t="s">
        <v>1081</v>
      </c>
      <c r="C671" s="205"/>
      <c r="D671" s="267"/>
    </row>
    <row r="672" spans="1:4" x14ac:dyDescent="0.3">
      <c r="A672" s="266" t="s">
        <v>1082</v>
      </c>
      <c r="B672" s="205" t="s">
        <v>1052</v>
      </c>
      <c r="C672" s="205" t="s">
        <v>363</v>
      </c>
      <c r="D672" s="267"/>
    </row>
    <row r="673" spans="1:4" x14ac:dyDescent="0.3">
      <c r="A673" s="266" t="s">
        <v>1083</v>
      </c>
      <c r="B673" s="205" t="s">
        <v>1054</v>
      </c>
      <c r="C673" s="205" t="s">
        <v>363</v>
      </c>
      <c r="D673" s="267"/>
    </row>
    <row r="674" spans="1:4" x14ac:dyDescent="0.3">
      <c r="A674" s="266" t="s">
        <v>1084</v>
      </c>
      <c r="B674" s="205" t="s">
        <v>1056</v>
      </c>
      <c r="C674" s="205" t="s">
        <v>363</v>
      </c>
      <c r="D674" s="267"/>
    </row>
    <row r="675" spans="1:4" x14ac:dyDescent="0.3">
      <c r="A675" s="266" t="s">
        <v>1085</v>
      </c>
      <c r="B675" s="205" t="s">
        <v>1058</v>
      </c>
      <c r="C675" s="205" t="s">
        <v>363</v>
      </c>
      <c r="D675" s="267"/>
    </row>
    <row r="676" spans="1:4" x14ac:dyDescent="0.3">
      <c r="A676" s="266" t="s">
        <v>1086</v>
      </c>
      <c r="B676" s="205" t="s">
        <v>1087</v>
      </c>
      <c r="C676" s="205" t="s">
        <v>363</v>
      </c>
      <c r="D676" s="267"/>
    </row>
    <row r="677" spans="1:4" x14ac:dyDescent="0.3">
      <c r="A677" s="266" t="s">
        <v>1088</v>
      </c>
      <c r="B677" s="205" t="s">
        <v>1089</v>
      </c>
      <c r="C677" s="205" t="s">
        <v>363</v>
      </c>
      <c r="D677" s="267"/>
    </row>
    <row r="678" spans="1:4" x14ac:dyDescent="0.3">
      <c r="A678" s="266" t="s">
        <v>1092</v>
      </c>
      <c r="B678" s="205" t="s">
        <v>1071</v>
      </c>
      <c r="C678" s="205" t="s">
        <v>363</v>
      </c>
      <c r="D678" s="267"/>
    </row>
    <row r="679" spans="1:4" x14ac:dyDescent="0.3">
      <c r="A679" s="266" t="s">
        <v>1093</v>
      </c>
      <c r="B679" s="205" t="s">
        <v>1077</v>
      </c>
      <c r="C679" s="205" t="s">
        <v>363</v>
      </c>
      <c r="D679" s="267"/>
    </row>
    <row r="680" spans="1:4" x14ac:dyDescent="0.3">
      <c r="A680" s="266" t="s">
        <v>1094</v>
      </c>
      <c r="B680" s="279" t="s">
        <v>1079</v>
      </c>
      <c r="C680" s="205" t="s">
        <v>363</v>
      </c>
      <c r="D680" s="267"/>
    </row>
    <row r="681" spans="1:4" x14ac:dyDescent="0.3">
      <c r="A681" s="266" t="s">
        <v>1095</v>
      </c>
      <c r="B681" s="235" t="s">
        <v>1096</v>
      </c>
      <c r="C681" s="205"/>
      <c r="D681" s="267"/>
    </row>
    <row r="682" spans="1:4" x14ac:dyDescent="0.3">
      <c r="A682" s="266" t="s">
        <v>1097</v>
      </c>
      <c r="B682" s="205" t="s">
        <v>1052</v>
      </c>
      <c r="C682" s="205" t="s">
        <v>363</v>
      </c>
      <c r="D682" s="267"/>
    </row>
    <row r="683" spans="1:4" x14ac:dyDescent="0.3">
      <c r="A683" s="266" t="s">
        <v>1098</v>
      </c>
      <c r="B683" s="205" t="s">
        <v>1054</v>
      </c>
      <c r="C683" s="205" t="s">
        <v>363</v>
      </c>
      <c r="D683" s="267"/>
    </row>
    <row r="684" spans="1:4" x14ac:dyDescent="0.3">
      <c r="A684" s="266" t="s">
        <v>1099</v>
      </c>
      <c r="B684" s="205" t="s">
        <v>1100</v>
      </c>
      <c r="C684" s="205" t="s">
        <v>363</v>
      </c>
      <c r="D684" s="267"/>
    </row>
    <row r="685" spans="1:4" x14ac:dyDescent="0.3">
      <c r="A685" s="266" t="s">
        <v>1101</v>
      </c>
      <c r="B685" s="205" t="s">
        <v>1058</v>
      </c>
      <c r="C685" s="205" t="s">
        <v>363</v>
      </c>
      <c r="D685" s="267"/>
    </row>
    <row r="686" spans="1:4" x14ac:dyDescent="0.3">
      <c r="A686" s="266" t="s">
        <v>1102</v>
      </c>
      <c r="B686" s="205" t="s">
        <v>1087</v>
      </c>
      <c r="C686" s="205" t="s">
        <v>363</v>
      </c>
      <c r="D686" s="267"/>
    </row>
    <row r="687" spans="1:4" x14ac:dyDescent="0.3">
      <c r="A687" s="266" t="s">
        <v>1103</v>
      </c>
      <c r="B687" s="205" t="s">
        <v>1089</v>
      </c>
      <c r="C687" s="205" t="s">
        <v>363</v>
      </c>
      <c r="D687" s="267"/>
    </row>
    <row r="688" spans="1:4" x14ac:dyDescent="0.3">
      <c r="A688" s="266" t="s">
        <v>1108</v>
      </c>
      <c r="B688" s="205" t="s">
        <v>1071</v>
      </c>
      <c r="C688" s="205" t="s">
        <v>363</v>
      </c>
      <c r="D688" s="267"/>
    </row>
    <row r="689" spans="1:4" x14ac:dyDescent="0.3">
      <c r="A689" s="266" t="s">
        <v>1111</v>
      </c>
      <c r="B689" s="205" t="s">
        <v>1077</v>
      </c>
      <c r="C689" s="205" t="s">
        <v>363</v>
      </c>
      <c r="D689" s="267"/>
    </row>
    <row r="690" spans="1:4" x14ac:dyDescent="0.3">
      <c r="A690" s="266" t="s">
        <v>1112</v>
      </c>
      <c r="B690" s="279" t="s">
        <v>1079</v>
      </c>
      <c r="C690" s="205" t="s">
        <v>363</v>
      </c>
      <c r="D690" s="267"/>
    </row>
    <row r="691" spans="1:4" x14ac:dyDescent="0.3">
      <c r="A691" s="266" t="s">
        <v>1113</v>
      </c>
      <c r="B691" s="200" t="s">
        <v>1114</v>
      </c>
      <c r="C691" s="205"/>
      <c r="D691" s="267"/>
    </row>
    <row r="692" spans="1:4" x14ac:dyDescent="0.3">
      <c r="A692" s="266" t="s">
        <v>1115</v>
      </c>
      <c r="B692" s="201" t="s">
        <v>2952</v>
      </c>
      <c r="C692" s="201"/>
      <c r="D692" s="267"/>
    </row>
    <row r="693" spans="1:4" x14ac:dyDescent="0.3">
      <c r="A693" s="266" t="s">
        <v>1117</v>
      </c>
      <c r="B693" s="201" t="s">
        <v>1116</v>
      </c>
      <c r="C693" s="205" t="s">
        <v>16</v>
      </c>
      <c r="D693" s="267"/>
    </row>
    <row r="694" spans="1:4" x14ac:dyDescent="0.3">
      <c r="A694" s="268" t="s">
        <v>1118</v>
      </c>
      <c r="B694" s="229" t="s">
        <v>1116</v>
      </c>
      <c r="C694" s="236" t="s">
        <v>18</v>
      </c>
      <c r="D694" s="267"/>
    </row>
    <row r="695" spans="1:4" x14ac:dyDescent="0.3">
      <c r="A695" s="266" t="s">
        <v>2953</v>
      </c>
      <c r="B695" s="201" t="s">
        <v>1119</v>
      </c>
      <c r="C695" s="205" t="s">
        <v>21</v>
      </c>
      <c r="D695" s="267"/>
    </row>
    <row r="696" spans="1:4" x14ac:dyDescent="0.3">
      <c r="A696" s="266" t="s">
        <v>1120</v>
      </c>
      <c r="B696" s="205" t="s">
        <v>1121</v>
      </c>
      <c r="C696" s="205" t="s">
        <v>221</v>
      </c>
      <c r="D696" s="267"/>
    </row>
    <row r="697" spans="1:4" x14ac:dyDescent="0.3">
      <c r="A697" s="266" t="s">
        <v>1122</v>
      </c>
      <c r="B697" s="200" t="s">
        <v>1123</v>
      </c>
      <c r="C697" s="205"/>
      <c r="D697" s="267"/>
    </row>
    <row r="698" spans="1:4" x14ac:dyDescent="0.3">
      <c r="A698" s="266" t="s">
        <v>1124</v>
      </c>
      <c r="B698" s="205" t="s">
        <v>1125</v>
      </c>
      <c r="C698" s="205" t="s">
        <v>16</v>
      </c>
      <c r="D698" s="267"/>
    </row>
    <row r="699" spans="1:4" x14ac:dyDescent="0.3">
      <c r="A699" s="268" t="s">
        <v>1126</v>
      </c>
      <c r="B699" s="236" t="s">
        <v>1125</v>
      </c>
      <c r="C699" s="236" t="s">
        <v>18</v>
      </c>
      <c r="D699" s="267"/>
    </row>
    <row r="700" spans="1:4" x14ac:dyDescent="0.3">
      <c r="A700" s="266" t="s">
        <v>1127</v>
      </c>
      <c r="B700" s="205" t="s">
        <v>1128</v>
      </c>
      <c r="C700" s="205" t="s">
        <v>21</v>
      </c>
      <c r="D700" s="267"/>
    </row>
    <row r="701" spans="1:4" x14ac:dyDescent="0.3">
      <c r="A701" s="266" t="s">
        <v>1129</v>
      </c>
      <c r="B701" s="200" t="s">
        <v>1130</v>
      </c>
      <c r="C701" s="205"/>
      <c r="D701" s="267"/>
    </row>
    <row r="702" spans="1:4" x14ac:dyDescent="0.3">
      <c r="A702" s="266" t="s">
        <v>1131</v>
      </c>
      <c r="B702" s="205" t="s">
        <v>1132</v>
      </c>
      <c r="C702" s="205" t="s">
        <v>9</v>
      </c>
      <c r="D702" s="267"/>
    </row>
    <row r="703" spans="1:4" x14ac:dyDescent="0.3">
      <c r="A703" s="266" t="s">
        <v>1133</v>
      </c>
      <c r="B703" s="205" t="s">
        <v>1052</v>
      </c>
      <c r="C703" s="205" t="s">
        <v>9</v>
      </c>
      <c r="D703" s="267"/>
    </row>
    <row r="704" spans="1:4" x14ac:dyDescent="0.3">
      <c r="A704" s="266" t="s">
        <v>1134</v>
      </c>
      <c r="B704" s="205" t="s">
        <v>1054</v>
      </c>
      <c r="C704" s="205" t="s">
        <v>9</v>
      </c>
      <c r="D704" s="267"/>
    </row>
    <row r="705" spans="1:4" x14ac:dyDescent="0.3">
      <c r="A705" s="266" t="s">
        <v>1135</v>
      </c>
      <c r="B705" s="205" t="s">
        <v>1136</v>
      </c>
      <c r="C705" s="205" t="s">
        <v>9</v>
      </c>
      <c r="D705" s="267"/>
    </row>
    <row r="706" spans="1:4" x14ac:dyDescent="0.3">
      <c r="A706" s="266" t="s">
        <v>1137</v>
      </c>
      <c r="B706" s="205" t="s">
        <v>1058</v>
      </c>
      <c r="C706" s="205" t="s">
        <v>9</v>
      </c>
      <c r="D706" s="267"/>
    </row>
    <row r="707" spans="1:4" x14ac:dyDescent="0.3">
      <c r="A707" s="266" t="s">
        <v>1138</v>
      </c>
      <c r="B707" s="205" t="s">
        <v>1139</v>
      </c>
      <c r="C707" s="205"/>
      <c r="D707" s="267"/>
    </row>
    <row r="708" spans="1:4" x14ac:dyDescent="0.3">
      <c r="A708" s="266" t="s">
        <v>1140</v>
      </c>
      <c r="B708" s="205" t="s">
        <v>1052</v>
      </c>
      <c r="C708" s="205" t="s">
        <v>9</v>
      </c>
      <c r="D708" s="267"/>
    </row>
    <row r="709" spans="1:4" x14ac:dyDescent="0.3">
      <c r="A709" s="266" t="s">
        <v>1141</v>
      </c>
      <c r="B709" s="205" t="s">
        <v>1054</v>
      </c>
      <c r="C709" s="205" t="s">
        <v>9</v>
      </c>
      <c r="D709" s="267"/>
    </row>
    <row r="710" spans="1:4" x14ac:dyDescent="0.3">
      <c r="A710" s="266" t="s">
        <v>1142</v>
      </c>
      <c r="B710" s="200" t="s">
        <v>1143</v>
      </c>
      <c r="C710" s="205"/>
      <c r="D710" s="267"/>
    </row>
    <row r="711" spans="1:4" x14ac:dyDescent="0.3">
      <c r="A711" s="266" t="s">
        <v>1144</v>
      </c>
      <c r="B711" s="205" t="s">
        <v>1145</v>
      </c>
      <c r="C711" s="205" t="s">
        <v>363</v>
      </c>
      <c r="D711" s="267"/>
    </row>
    <row r="712" spans="1:4" x14ac:dyDescent="0.3">
      <c r="A712" s="266" t="s">
        <v>1146</v>
      </c>
      <c r="B712" s="205" t="s">
        <v>1052</v>
      </c>
      <c r="C712" s="205" t="s">
        <v>363</v>
      </c>
      <c r="D712" s="267"/>
    </row>
    <row r="713" spans="1:4" x14ac:dyDescent="0.3">
      <c r="A713" s="266" t="s">
        <v>1147</v>
      </c>
      <c r="B713" s="205" t="s">
        <v>1054</v>
      </c>
      <c r="C713" s="205" t="s">
        <v>363</v>
      </c>
      <c r="D713" s="267"/>
    </row>
    <row r="714" spans="1:4" x14ac:dyDescent="0.3">
      <c r="A714" s="266" t="s">
        <v>1148</v>
      </c>
      <c r="B714" s="205" t="s">
        <v>1100</v>
      </c>
      <c r="C714" s="205" t="s">
        <v>363</v>
      </c>
      <c r="D714" s="267"/>
    </row>
    <row r="715" spans="1:4" x14ac:dyDescent="0.3">
      <c r="A715" s="266" t="s">
        <v>1149</v>
      </c>
      <c r="B715" s="205" t="s">
        <v>1058</v>
      </c>
      <c r="C715" s="205" t="s">
        <v>363</v>
      </c>
      <c r="D715" s="267"/>
    </row>
    <row r="716" spans="1:4" x14ac:dyDescent="0.3">
      <c r="A716" s="266" t="s">
        <v>1150</v>
      </c>
      <c r="B716" s="205" t="s">
        <v>1087</v>
      </c>
      <c r="C716" s="205" t="s">
        <v>363</v>
      </c>
      <c r="D716" s="267"/>
    </row>
    <row r="717" spans="1:4" x14ac:dyDescent="0.3">
      <c r="A717" s="266" t="s">
        <v>1151</v>
      </c>
      <c r="B717" s="205" t="s">
        <v>1089</v>
      </c>
      <c r="C717" s="205" t="s">
        <v>363</v>
      </c>
      <c r="D717" s="267"/>
    </row>
    <row r="718" spans="1:4" x14ac:dyDescent="0.3">
      <c r="A718" s="266" t="s">
        <v>1152</v>
      </c>
      <c r="B718" s="205" t="s">
        <v>1071</v>
      </c>
      <c r="C718" s="205" t="s">
        <v>363</v>
      </c>
      <c r="D718" s="267"/>
    </row>
    <row r="719" spans="1:4" x14ac:dyDescent="0.3">
      <c r="A719" s="266" t="s">
        <v>1153</v>
      </c>
      <c r="B719" s="205" t="s">
        <v>1077</v>
      </c>
      <c r="C719" s="205" t="s">
        <v>363</v>
      </c>
      <c r="D719" s="267"/>
    </row>
    <row r="720" spans="1:4" x14ac:dyDescent="0.3">
      <c r="A720" s="266" t="s">
        <v>1154</v>
      </c>
      <c r="B720" s="205" t="s">
        <v>1155</v>
      </c>
      <c r="C720" s="205" t="s">
        <v>363</v>
      </c>
      <c r="D720" s="267"/>
    </row>
    <row r="721" spans="1:4" x14ac:dyDescent="0.3">
      <c r="A721" s="266" t="s">
        <v>1156</v>
      </c>
      <c r="B721" s="205" t="s">
        <v>1157</v>
      </c>
      <c r="C721" s="205" t="s">
        <v>9</v>
      </c>
      <c r="D721" s="267"/>
    </row>
    <row r="722" spans="1:4" x14ac:dyDescent="0.3">
      <c r="A722" s="266" t="s">
        <v>1158</v>
      </c>
      <c r="B722" s="200" t="s">
        <v>1159</v>
      </c>
      <c r="C722" s="205" t="s">
        <v>363</v>
      </c>
      <c r="D722" s="267"/>
    </row>
    <row r="723" spans="1:4" x14ac:dyDescent="0.3">
      <c r="A723" s="266" t="s">
        <v>1160</v>
      </c>
      <c r="B723" s="288" t="s">
        <v>1161</v>
      </c>
      <c r="C723" s="205" t="s">
        <v>9</v>
      </c>
      <c r="D723" s="267"/>
    </row>
    <row r="724" spans="1:4" x14ac:dyDescent="0.3">
      <c r="A724" s="266" t="s">
        <v>1162</v>
      </c>
      <c r="B724" s="288" t="s">
        <v>1163</v>
      </c>
      <c r="C724" s="205" t="s">
        <v>9</v>
      </c>
      <c r="D724" s="267"/>
    </row>
    <row r="725" spans="1:4" x14ac:dyDescent="0.3">
      <c r="A725" s="266" t="s">
        <v>1164</v>
      </c>
      <c r="B725" s="288" t="s">
        <v>1165</v>
      </c>
      <c r="C725" s="205" t="s">
        <v>9</v>
      </c>
      <c r="D725" s="267"/>
    </row>
    <row r="726" spans="1:4" x14ac:dyDescent="0.3">
      <c r="A726" s="266" t="s">
        <v>1166</v>
      </c>
      <c r="B726" s="288" t="s">
        <v>1167</v>
      </c>
      <c r="C726" s="205" t="s">
        <v>9</v>
      </c>
      <c r="D726" s="267"/>
    </row>
    <row r="727" spans="1:4" x14ac:dyDescent="0.3">
      <c r="A727" s="266" t="s">
        <v>1168</v>
      </c>
      <c r="B727" s="200" t="s">
        <v>1169</v>
      </c>
      <c r="C727" s="205" t="s">
        <v>9</v>
      </c>
      <c r="D727" s="267"/>
    </row>
    <row r="728" spans="1:4" x14ac:dyDescent="0.3">
      <c r="A728" s="266" t="s">
        <v>1170</v>
      </c>
      <c r="B728" s="210" t="s">
        <v>1171</v>
      </c>
      <c r="C728" s="205"/>
      <c r="D728" s="267"/>
    </row>
    <row r="729" spans="1:4" x14ac:dyDescent="0.3">
      <c r="A729" s="266" t="s">
        <v>1172</v>
      </c>
      <c r="B729" s="205" t="s">
        <v>1052</v>
      </c>
      <c r="C729" s="205" t="s">
        <v>363</v>
      </c>
      <c r="D729" s="267"/>
    </row>
    <row r="730" spans="1:4" x14ac:dyDescent="0.3">
      <c r="A730" s="266" t="s">
        <v>1173</v>
      </c>
      <c r="B730" s="205" t="s">
        <v>1054</v>
      </c>
      <c r="C730" s="205" t="s">
        <v>363</v>
      </c>
      <c r="D730" s="267"/>
    </row>
    <row r="731" spans="1:4" x14ac:dyDescent="0.3">
      <c r="A731" s="266" t="s">
        <v>1174</v>
      </c>
      <c r="B731" s="205" t="s">
        <v>1100</v>
      </c>
      <c r="C731" s="205" t="s">
        <v>363</v>
      </c>
      <c r="D731" s="267"/>
    </row>
    <row r="732" spans="1:4" x14ac:dyDescent="0.3">
      <c r="A732" s="266" t="s">
        <v>1175</v>
      </c>
      <c r="B732" s="205" t="s">
        <v>1058</v>
      </c>
      <c r="C732" s="205" t="s">
        <v>363</v>
      </c>
      <c r="D732" s="267"/>
    </row>
    <row r="733" spans="1:4" x14ac:dyDescent="0.3">
      <c r="A733" s="266" t="s">
        <v>1176</v>
      </c>
      <c r="B733" s="205" t="s">
        <v>1087</v>
      </c>
      <c r="C733" s="205" t="s">
        <v>363</v>
      </c>
      <c r="D733" s="267"/>
    </row>
    <row r="734" spans="1:4" x14ac:dyDescent="0.3">
      <c r="A734" s="266" t="s">
        <v>1177</v>
      </c>
      <c r="B734" s="205" t="s">
        <v>1089</v>
      </c>
      <c r="C734" s="205" t="s">
        <v>363</v>
      </c>
      <c r="D734" s="267"/>
    </row>
    <row r="735" spans="1:4" x14ac:dyDescent="0.3">
      <c r="A735" s="266" t="s">
        <v>1178</v>
      </c>
      <c r="B735" s="205" t="s">
        <v>1071</v>
      </c>
      <c r="C735" s="205" t="s">
        <v>363</v>
      </c>
      <c r="D735" s="267"/>
    </row>
    <row r="736" spans="1:4" x14ac:dyDescent="0.3">
      <c r="A736" s="266" t="s">
        <v>1179</v>
      </c>
      <c r="B736" s="205" t="s">
        <v>1077</v>
      </c>
      <c r="C736" s="205" t="s">
        <v>363</v>
      </c>
      <c r="D736" s="267"/>
    </row>
    <row r="737" spans="1:4" x14ac:dyDescent="0.3">
      <c r="A737" s="266" t="s">
        <v>1180</v>
      </c>
      <c r="B737" s="205" t="s">
        <v>1079</v>
      </c>
      <c r="C737" s="205" t="s">
        <v>363</v>
      </c>
      <c r="D737" s="267"/>
    </row>
    <row r="738" spans="1:4" x14ac:dyDescent="0.3">
      <c r="A738" s="266" t="s">
        <v>1181</v>
      </c>
      <c r="B738" s="200" t="s">
        <v>1182</v>
      </c>
      <c r="C738" s="205"/>
      <c r="D738" s="267"/>
    </row>
    <row r="739" spans="1:4" x14ac:dyDescent="0.3">
      <c r="A739" s="266" t="s">
        <v>1183</v>
      </c>
      <c r="B739" s="205" t="s">
        <v>1182</v>
      </c>
      <c r="C739" s="205" t="s">
        <v>16</v>
      </c>
      <c r="D739" s="267"/>
    </row>
    <row r="740" spans="1:4" x14ac:dyDescent="0.3">
      <c r="A740" s="268" t="s">
        <v>1184</v>
      </c>
      <c r="B740" s="236" t="s">
        <v>1182</v>
      </c>
      <c r="C740" s="236" t="s">
        <v>18</v>
      </c>
      <c r="D740" s="267"/>
    </row>
    <row r="741" spans="1:4" x14ac:dyDescent="0.3">
      <c r="A741" s="266" t="s">
        <v>1185</v>
      </c>
      <c r="B741" s="201" t="s">
        <v>1186</v>
      </c>
      <c r="C741" s="205" t="s">
        <v>21</v>
      </c>
      <c r="D741" s="267"/>
    </row>
    <row r="742" spans="1:4" x14ac:dyDescent="0.3">
      <c r="A742" s="266" t="s">
        <v>1187</v>
      </c>
      <c r="B742" s="289" t="s">
        <v>1188</v>
      </c>
      <c r="C742" s="250" t="s">
        <v>221</v>
      </c>
      <c r="D742" s="267"/>
    </row>
    <row r="743" spans="1:4" x14ac:dyDescent="0.3">
      <c r="A743" s="266" t="s">
        <v>1189</v>
      </c>
      <c r="B743" s="289" t="s">
        <v>1190</v>
      </c>
      <c r="C743" s="250" t="s">
        <v>221</v>
      </c>
      <c r="D743" s="267"/>
    </row>
    <row r="744" spans="1:4" x14ac:dyDescent="0.3">
      <c r="A744" s="266" t="s">
        <v>1191</v>
      </c>
      <c r="B744" s="220" t="s">
        <v>1192</v>
      </c>
      <c r="C744" s="205"/>
      <c r="D744" s="267"/>
    </row>
    <row r="745" spans="1:4" x14ac:dyDescent="0.3">
      <c r="A745" s="266" t="s">
        <v>1193</v>
      </c>
      <c r="B745" s="278" t="s">
        <v>1192</v>
      </c>
      <c r="C745" s="242"/>
      <c r="D745" s="267"/>
    </row>
    <row r="746" spans="1:4" x14ac:dyDescent="0.3">
      <c r="A746" s="266" t="s">
        <v>1194</v>
      </c>
      <c r="B746" s="207" t="s">
        <v>1195</v>
      </c>
      <c r="C746" s="250" t="s">
        <v>9</v>
      </c>
      <c r="D746" s="267"/>
    </row>
    <row r="747" spans="1:4" x14ac:dyDescent="0.3">
      <c r="A747" s="266" t="s">
        <v>1196</v>
      </c>
      <c r="B747" s="207" t="s">
        <v>1197</v>
      </c>
      <c r="C747" s="250" t="s">
        <v>9</v>
      </c>
      <c r="D747" s="267"/>
    </row>
    <row r="748" spans="1:4" x14ac:dyDescent="0.3">
      <c r="A748" s="266" t="s">
        <v>1198</v>
      </c>
      <c r="B748" s="207" t="s">
        <v>1199</v>
      </c>
      <c r="C748" s="250" t="s">
        <v>9</v>
      </c>
      <c r="D748" s="267"/>
    </row>
    <row r="749" spans="1:4" x14ac:dyDescent="0.3">
      <c r="A749" s="266" t="s">
        <v>1200</v>
      </c>
      <c r="B749" s="290" t="s">
        <v>1201</v>
      </c>
      <c r="C749" s="250"/>
      <c r="D749" s="267"/>
    </row>
    <row r="750" spans="1:4" x14ac:dyDescent="0.3">
      <c r="A750" s="266" t="s">
        <v>1202</v>
      </c>
      <c r="B750" s="207" t="s">
        <v>1203</v>
      </c>
      <c r="C750" s="205" t="s">
        <v>16</v>
      </c>
      <c r="D750" s="267"/>
    </row>
    <row r="751" spans="1:4" x14ac:dyDescent="0.3">
      <c r="A751" s="268" t="s">
        <v>1204</v>
      </c>
      <c r="B751" s="237" t="s">
        <v>1203</v>
      </c>
      <c r="C751" s="236" t="s">
        <v>18</v>
      </c>
      <c r="D751" s="267"/>
    </row>
    <row r="752" spans="1:4" x14ac:dyDescent="0.3">
      <c r="A752" s="266" t="s">
        <v>1205</v>
      </c>
      <c r="B752" s="207" t="s">
        <v>1206</v>
      </c>
      <c r="C752" s="205" t="s">
        <v>21</v>
      </c>
      <c r="D752" s="267"/>
    </row>
    <row r="753" spans="1:4" x14ac:dyDescent="0.3">
      <c r="A753" s="266" t="s">
        <v>1207</v>
      </c>
      <c r="B753" s="235" t="s">
        <v>1208</v>
      </c>
      <c r="C753" s="205"/>
      <c r="D753" s="267"/>
    </row>
    <row r="754" spans="1:4" x14ac:dyDescent="0.3">
      <c r="A754" s="266" t="s">
        <v>1209</v>
      </c>
      <c r="B754" s="205" t="s">
        <v>1052</v>
      </c>
      <c r="C754" s="205" t="s">
        <v>363</v>
      </c>
      <c r="D754" s="267"/>
    </row>
    <row r="755" spans="1:4" x14ac:dyDescent="0.3">
      <c r="A755" s="266" t="s">
        <v>1210</v>
      </c>
      <c r="B755" s="205" t="s">
        <v>1054</v>
      </c>
      <c r="C755" s="205" t="s">
        <v>363</v>
      </c>
      <c r="D755" s="267"/>
    </row>
    <row r="756" spans="1:4" x14ac:dyDescent="0.3">
      <c r="A756" s="266" t="s">
        <v>1211</v>
      </c>
      <c r="B756" s="205" t="s">
        <v>1100</v>
      </c>
      <c r="C756" s="205" t="s">
        <v>363</v>
      </c>
      <c r="D756" s="267"/>
    </row>
    <row r="757" spans="1:4" x14ac:dyDescent="0.3">
      <c r="A757" s="266" t="s">
        <v>1212</v>
      </c>
      <c r="B757" s="205" t="s">
        <v>1058</v>
      </c>
      <c r="C757" s="205" t="s">
        <v>363</v>
      </c>
      <c r="D757" s="267"/>
    </row>
    <row r="758" spans="1:4" x14ac:dyDescent="0.3">
      <c r="A758" s="266" t="s">
        <v>1213</v>
      </c>
      <c r="B758" s="205" t="s">
        <v>1087</v>
      </c>
      <c r="C758" s="205" t="s">
        <v>363</v>
      </c>
      <c r="D758" s="267"/>
    </row>
    <row r="759" spans="1:4" x14ac:dyDescent="0.3">
      <c r="A759" s="266" t="s">
        <v>1214</v>
      </c>
      <c r="B759" s="205" t="s">
        <v>1089</v>
      </c>
      <c r="C759" s="205" t="s">
        <v>363</v>
      </c>
      <c r="D759" s="267"/>
    </row>
    <row r="760" spans="1:4" x14ac:dyDescent="0.3">
      <c r="A760" s="266" t="s">
        <v>1215</v>
      </c>
      <c r="B760" s="205" t="s">
        <v>1071</v>
      </c>
      <c r="C760" s="205" t="s">
        <v>363</v>
      </c>
      <c r="D760" s="267"/>
    </row>
    <row r="761" spans="1:4" x14ac:dyDescent="0.3">
      <c r="A761" s="266" t="s">
        <v>2954</v>
      </c>
      <c r="B761" s="200" t="s">
        <v>2955</v>
      </c>
      <c r="C761" s="205"/>
      <c r="D761" s="267"/>
    </row>
    <row r="762" spans="1:4" x14ac:dyDescent="0.3">
      <c r="A762" s="266" t="s">
        <v>2956</v>
      </c>
      <c r="B762" s="208" t="s">
        <v>2957</v>
      </c>
      <c r="C762" s="205" t="s">
        <v>955</v>
      </c>
      <c r="D762" s="267"/>
    </row>
    <row r="763" spans="1:4" x14ac:dyDescent="0.3">
      <c r="A763" s="266" t="s">
        <v>2958</v>
      </c>
      <c r="B763" s="208" t="s">
        <v>2959</v>
      </c>
      <c r="C763" s="205" t="s">
        <v>955</v>
      </c>
      <c r="D763" s="267"/>
    </row>
    <row r="764" spans="1:4" x14ac:dyDescent="0.3">
      <c r="A764" s="266" t="s">
        <v>2960</v>
      </c>
      <c r="B764" s="208" t="s">
        <v>2961</v>
      </c>
      <c r="C764" s="205" t="s">
        <v>181</v>
      </c>
      <c r="D764" s="267"/>
    </row>
    <row r="765" spans="1:4" x14ac:dyDescent="0.3">
      <c r="A765" s="266" t="s">
        <v>2962</v>
      </c>
      <c r="B765" s="208" t="s">
        <v>2963</v>
      </c>
      <c r="C765" s="205" t="s">
        <v>181</v>
      </c>
      <c r="D765" s="267"/>
    </row>
    <row r="766" spans="1:4" x14ac:dyDescent="0.3">
      <c r="A766" s="266" t="s">
        <v>2964</v>
      </c>
      <c r="B766" s="208" t="s">
        <v>2965</v>
      </c>
      <c r="C766" s="205" t="s">
        <v>181</v>
      </c>
      <c r="D766" s="267"/>
    </row>
    <row r="767" spans="1:4" x14ac:dyDescent="0.3">
      <c r="A767" s="266" t="s">
        <v>2966</v>
      </c>
      <c r="B767" s="208" t="s">
        <v>2967</v>
      </c>
      <c r="C767" s="205"/>
      <c r="D767" s="267"/>
    </row>
    <row r="768" spans="1:4" x14ac:dyDescent="0.3">
      <c r="A768" s="266" t="s">
        <v>2968</v>
      </c>
      <c r="B768" s="208" t="s">
        <v>2969</v>
      </c>
      <c r="C768" s="205" t="s">
        <v>9</v>
      </c>
      <c r="D768" s="267"/>
    </row>
    <row r="769" spans="1:4" x14ac:dyDescent="0.3">
      <c r="A769" s="266" t="s">
        <v>2970</v>
      </c>
      <c r="B769" s="208" t="s">
        <v>2971</v>
      </c>
      <c r="C769" s="205" t="s">
        <v>9</v>
      </c>
      <c r="D769" s="267"/>
    </row>
    <row r="770" spans="1:4" x14ac:dyDescent="0.3">
      <c r="A770" s="266" t="s">
        <v>2972</v>
      </c>
      <c r="B770" s="208" t="s">
        <v>2973</v>
      </c>
      <c r="C770" s="205" t="s">
        <v>9</v>
      </c>
      <c r="D770" s="267"/>
    </row>
    <row r="771" spans="1:4" x14ac:dyDescent="0.3">
      <c r="A771" s="266" t="s">
        <v>2974</v>
      </c>
      <c r="B771" s="208" t="s">
        <v>2975</v>
      </c>
      <c r="C771" s="205" t="s">
        <v>9</v>
      </c>
      <c r="D771" s="267"/>
    </row>
    <row r="772" spans="1:4" x14ac:dyDescent="0.3">
      <c r="A772" s="266" t="s">
        <v>2976</v>
      </c>
      <c r="B772" s="208" t="s">
        <v>2977</v>
      </c>
      <c r="C772" s="205" t="s">
        <v>9</v>
      </c>
      <c r="D772" s="267"/>
    </row>
    <row r="773" spans="1:4" x14ac:dyDescent="0.3">
      <c r="A773" s="266" t="s">
        <v>2978</v>
      </c>
      <c r="B773" s="208" t="s">
        <v>2979</v>
      </c>
      <c r="C773" s="205" t="s">
        <v>9</v>
      </c>
      <c r="D773" s="267"/>
    </row>
    <row r="774" spans="1:4" x14ac:dyDescent="0.3">
      <c r="A774" s="266" t="s">
        <v>2980</v>
      </c>
      <c r="B774" s="208" t="s">
        <v>2981</v>
      </c>
      <c r="C774" s="205" t="s">
        <v>9</v>
      </c>
      <c r="D774" s="267"/>
    </row>
    <row r="775" spans="1:4" x14ac:dyDescent="0.3">
      <c r="A775" s="266" t="s">
        <v>2982</v>
      </c>
      <c r="B775" s="208" t="s">
        <v>2983</v>
      </c>
      <c r="C775" s="205" t="s">
        <v>9</v>
      </c>
      <c r="D775" s="267"/>
    </row>
    <row r="776" spans="1:4" x14ac:dyDescent="0.3">
      <c r="A776" s="266" t="s">
        <v>2984</v>
      </c>
      <c r="B776" s="208" t="s">
        <v>2985</v>
      </c>
      <c r="C776" s="205" t="s">
        <v>9</v>
      </c>
      <c r="D776" s="267"/>
    </row>
    <row r="777" spans="1:4" x14ac:dyDescent="0.3">
      <c r="A777" s="266" t="s">
        <v>2986</v>
      </c>
      <c r="B777" s="208" t="s">
        <v>2987</v>
      </c>
      <c r="C777" s="205" t="s">
        <v>9</v>
      </c>
      <c r="D777" s="267"/>
    </row>
    <row r="778" spans="1:4" x14ac:dyDescent="0.3">
      <c r="A778" s="266" t="s">
        <v>2988</v>
      </c>
      <c r="B778" s="208" t="s">
        <v>2989</v>
      </c>
      <c r="C778" s="205" t="s">
        <v>9</v>
      </c>
      <c r="D778" s="267"/>
    </row>
    <row r="779" spans="1:4" x14ac:dyDescent="0.3">
      <c r="A779" s="266" t="s">
        <v>2990</v>
      </c>
      <c r="B779" s="208" t="s">
        <v>2991</v>
      </c>
      <c r="C779" s="205" t="s">
        <v>9</v>
      </c>
      <c r="D779" s="267"/>
    </row>
    <row r="780" spans="1:4" x14ac:dyDescent="0.3">
      <c r="A780" s="266" t="s">
        <v>2992</v>
      </c>
      <c r="B780" s="208" t="s">
        <v>2993</v>
      </c>
      <c r="C780" s="205" t="s">
        <v>9</v>
      </c>
      <c r="D780" s="267"/>
    </row>
    <row r="781" spans="1:4" x14ac:dyDescent="0.3">
      <c r="A781" s="266" t="s">
        <v>2994</v>
      </c>
      <c r="B781" s="208" t="s">
        <v>2995</v>
      </c>
      <c r="C781" s="205" t="s">
        <v>9</v>
      </c>
      <c r="D781" s="267"/>
    </row>
    <row r="782" spans="1:4" x14ac:dyDescent="0.3">
      <c r="A782" s="266" t="s">
        <v>2996</v>
      </c>
      <c r="B782" s="208" t="s">
        <v>2997</v>
      </c>
      <c r="C782" s="205"/>
      <c r="D782" s="267"/>
    </row>
    <row r="783" spans="1:4" x14ac:dyDescent="0.3">
      <c r="A783" s="266" t="s">
        <v>2998</v>
      </c>
      <c r="B783" s="221" t="s">
        <v>2999</v>
      </c>
      <c r="C783" s="205" t="s">
        <v>9</v>
      </c>
      <c r="D783" s="267"/>
    </row>
    <row r="784" spans="1:4" x14ac:dyDescent="0.3">
      <c r="A784" s="266" t="s">
        <v>3000</v>
      </c>
      <c r="B784" s="221" t="s">
        <v>3001</v>
      </c>
      <c r="C784" s="205" t="s">
        <v>9</v>
      </c>
      <c r="D784" s="267"/>
    </row>
    <row r="785" spans="1:4" x14ac:dyDescent="0.3">
      <c r="A785" s="266" t="s">
        <v>3002</v>
      </c>
      <c r="B785" s="221" t="s">
        <v>3003</v>
      </c>
      <c r="C785" s="205" t="s">
        <v>9</v>
      </c>
      <c r="D785" s="267"/>
    </row>
    <row r="786" spans="1:4" x14ac:dyDescent="0.3">
      <c r="A786" s="266" t="s">
        <v>3004</v>
      </c>
      <c r="B786" s="215" t="s">
        <v>3005</v>
      </c>
      <c r="C786" s="224" t="s">
        <v>9</v>
      </c>
      <c r="D786" s="267"/>
    </row>
    <row r="787" spans="1:4" x14ac:dyDescent="0.3">
      <c r="A787" s="266" t="s">
        <v>3006</v>
      </c>
      <c r="B787" s="215" t="s">
        <v>3007</v>
      </c>
      <c r="C787" s="224" t="s">
        <v>9</v>
      </c>
      <c r="D787" s="267"/>
    </row>
    <row r="788" spans="1:4" x14ac:dyDescent="0.3">
      <c r="A788" s="266" t="s">
        <v>3008</v>
      </c>
      <c r="B788" s="221" t="s">
        <v>3009</v>
      </c>
      <c r="C788" s="205" t="s">
        <v>9</v>
      </c>
      <c r="D788" s="267"/>
    </row>
    <row r="789" spans="1:4" x14ac:dyDescent="0.3">
      <c r="A789" s="266" t="s">
        <v>3010</v>
      </c>
      <c r="B789" s="221" t="s">
        <v>3011</v>
      </c>
      <c r="C789" s="205" t="s">
        <v>9</v>
      </c>
      <c r="D789" s="267"/>
    </row>
    <row r="790" spans="1:4" x14ac:dyDescent="0.3">
      <c r="A790" s="266" t="s">
        <v>3012</v>
      </c>
      <c r="B790" s="221" t="s">
        <v>3013</v>
      </c>
      <c r="C790" s="205" t="s">
        <v>9</v>
      </c>
      <c r="D790" s="267"/>
    </row>
    <row r="791" spans="1:4" x14ac:dyDescent="0.3">
      <c r="A791" s="266" t="s">
        <v>3014</v>
      </c>
      <c r="B791" s="221" t="s">
        <v>3015</v>
      </c>
      <c r="C791" s="205" t="s">
        <v>9</v>
      </c>
      <c r="D791" s="267"/>
    </row>
    <row r="792" spans="1:4" x14ac:dyDescent="0.3">
      <c r="A792" s="266" t="s">
        <v>3016</v>
      </c>
      <c r="B792" s="221" t="s">
        <v>3017</v>
      </c>
      <c r="C792" s="205" t="s">
        <v>9</v>
      </c>
      <c r="D792" s="267"/>
    </row>
    <row r="793" spans="1:4" x14ac:dyDescent="0.3">
      <c r="A793" s="266" t="s">
        <v>3018</v>
      </c>
      <c r="B793" s="221" t="s">
        <v>3019</v>
      </c>
      <c r="C793" s="205" t="s">
        <v>9</v>
      </c>
      <c r="D793" s="267"/>
    </row>
    <row r="794" spans="1:4" x14ac:dyDescent="0.3">
      <c r="A794" s="266" t="s">
        <v>3020</v>
      </c>
      <c r="B794" s="221" t="s">
        <v>3021</v>
      </c>
      <c r="C794" s="205"/>
      <c r="D794" s="267"/>
    </row>
    <row r="795" spans="1:4" x14ac:dyDescent="0.3">
      <c r="A795" s="266" t="s">
        <v>3022</v>
      </c>
      <c r="B795" s="221" t="s">
        <v>3023</v>
      </c>
      <c r="C795" s="205" t="s">
        <v>9</v>
      </c>
      <c r="D795" s="267"/>
    </row>
    <row r="796" spans="1:4" x14ac:dyDescent="0.3">
      <c r="A796" s="266" t="s">
        <v>3024</v>
      </c>
      <c r="B796" s="215" t="s">
        <v>3025</v>
      </c>
      <c r="C796" s="205" t="s">
        <v>9</v>
      </c>
      <c r="D796" s="267"/>
    </row>
    <row r="797" spans="1:4" x14ac:dyDescent="0.3">
      <c r="A797" s="266" t="s">
        <v>3026</v>
      </c>
      <c r="B797" s="221" t="s">
        <v>3027</v>
      </c>
      <c r="C797" s="205" t="s">
        <v>9</v>
      </c>
      <c r="D797" s="267"/>
    </row>
    <row r="798" spans="1:4" x14ac:dyDescent="0.3">
      <c r="A798" s="266" t="s">
        <v>3028</v>
      </c>
      <c r="B798" s="221" t="s">
        <v>3029</v>
      </c>
      <c r="C798" s="205" t="s">
        <v>9</v>
      </c>
      <c r="D798" s="267"/>
    </row>
    <row r="799" spans="1:4" x14ac:dyDescent="0.3">
      <c r="A799" s="266" t="s">
        <v>3030</v>
      </c>
      <c r="B799" s="215" t="s">
        <v>3031</v>
      </c>
      <c r="C799" s="205" t="s">
        <v>9</v>
      </c>
      <c r="D799" s="267"/>
    </row>
    <row r="800" spans="1:4" x14ac:dyDescent="0.3">
      <c r="A800" s="266" t="s">
        <v>3032</v>
      </c>
      <c r="B800" s="215" t="s">
        <v>3033</v>
      </c>
      <c r="C800" s="224" t="s">
        <v>9</v>
      </c>
      <c r="D800" s="267"/>
    </row>
    <row r="801" spans="1:4" x14ac:dyDescent="0.3">
      <c r="A801" s="266" t="s">
        <v>3034</v>
      </c>
      <c r="B801" s="221" t="s">
        <v>3035</v>
      </c>
      <c r="C801" s="224" t="s">
        <v>9</v>
      </c>
      <c r="D801" s="267"/>
    </row>
    <row r="802" spans="1:4" x14ac:dyDescent="0.3">
      <c r="A802" s="266" t="s">
        <v>3036</v>
      </c>
      <c r="B802" s="215" t="s">
        <v>3037</v>
      </c>
      <c r="C802" s="224" t="s">
        <v>9</v>
      </c>
      <c r="D802" s="267"/>
    </row>
    <row r="803" spans="1:4" x14ac:dyDescent="0.3">
      <c r="A803" s="266" t="s">
        <v>3038</v>
      </c>
      <c r="B803" s="221" t="s">
        <v>3039</v>
      </c>
      <c r="C803" s="205" t="s">
        <v>363</v>
      </c>
      <c r="D803" s="267"/>
    </row>
    <row r="804" spans="1:4" x14ac:dyDescent="0.3">
      <c r="A804" s="266" t="s">
        <v>3040</v>
      </c>
      <c r="B804" s="221" t="s">
        <v>3041</v>
      </c>
      <c r="C804" s="205" t="s">
        <v>363</v>
      </c>
      <c r="D804" s="267"/>
    </row>
    <row r="805" spans="1:4" x14ac:dyDescent="0.3">
      <c r="A805" s="266" t="s">
        <v>3042</v>
      </c>
      <c r="B805" s="221" t="s">
        <v>3043</v>
      </c>
      <c r="C805" s="205" t="s">
        <v>363</v>
      </c>
      <c r="D805" s="267"/>
    </row>
    <row r="806" spans="1:4" x14ac:dyDescent="0.3">
      <c r="A806" s="266" t="s">
        <v>3044</v>
      </c>
      <c r="B806" s="221" t="s">
        <v>3045</v>
      </c>
      <c r="C806" s="205"/>
      <c r="D806" s="267"/>
    </row>
    <row r="807" spans="1:4" x14ac:dyDescent="0.3">
      <c r="A807" s="266" t="s">
        <v>3046</v>
      </c>
      <c r="B807" s="221" t="s">
        <v>3047</v>
      </c>
      <c r="C807" s="205" t="s">
        <v>9</v>
      </c>
      <c r="D807" s="267"/>
    </row>
    <row r="808" spans="1:4" x14ac:dyDescent="0.3">
      <c r="A808" s="266" t="s">
        <v>3048</v>
      </c>
      <c r="B808" s="221" t="s">
        <v>3049</v>
      </c>
      <c r="C808" s="205" t="s">
        <v>9</v>
      </c>
      <c r="D808" s="267"/>
    </row>
    <row r="809" spans="1:4" x14ac:dyDescent="0.3">
      <c r="A809" s="266" t="s">
        <v>3050</v>
      </c>
      <c r="B809" s="221" t="s">
        <v>3051</v>
      </c>
      <c r="C809" s="205"/>
      <c r="D809" s="267"/>
    </row>
    <row r="810" spans="1:4" x14ac:dyDescent="0.3">
      <c r="A810" s="266" t="s">
        <v>3052</v>
      </c>
      <c r="B810" s="221" t="s">
        <v>3053</v>
      </c>
      <c r="C810" s="205" t="s">
        <v>363</v>
      </c>
      <c r="D810" s="267"/>
    </row>
    <row r="811" spans="1:4" x14ac:dyDescent="0.3">
      <c r="A811" s="266" t="s">
        <v>3054</v>
      </c>
      <c r="B811" s="221" t="s">
        <v>3055</v>
      </c>
      <c r="C811" s="205" t="s">
        <v>363</v>
      </c>
      <c r="D811" s="267"/>
    </row>
    <row r="812" spans="1:4" x14ac:dyDescent="0.3">
      <c r="A812" s="266" t="s">
        <v>3056</v>
      </c>
      <c r="B812" s="221" t="s">
        <v>3057</v>
      </c>
      <c r="C812" s="205" t="s">
        <v>363</v>
      </c>
      <c r="D812" s="267"/>
    </row>
    <row r="813" spans="1:4" x14ac:dyDescent="0.3">
      <c r="A813" s="266" t="s">
        <v>3058</v>
      </c>
      <c r="B813" s="221" t="s">
        <v>3059</v>
      </c>
      <c r="C813" s="205" t="s">
        <v>9</v>
      </c>
      <c r="D813" s="267"/>
    </row>
    <row r="814" spans="1:4" x14ac:dyDescent="0.3">
      <c r="A814" s="266" t="s">
        <v>3060</v>
      </c>
      <c r="B814" s="221" t="s">
        <v>3061</v>
      </c>
      <c r="C814" s="205" t="s">
        <v>3062</v>
      </c>
      <c r="D814" s="267"/>
    </row>
    <row r="815" spans="1:4" x14ac:dyDescent="0.3">
      <c r="A815" s="266" t="s">
        <v>3063</v>
      </c>
      <c r="B815" s="215" t="s">
        <v>3064</v>
      </c>
      <c r="C815" s="224" t="s">
        <v>9</v>
      </c>
      <c r="D815" s="267"/>
    </row>
    <row r="816" spans="1:4" x14ac:dyDescent="0.3">
      <c r="A816" s="266" t="s">
        <v>3065</v>
      </c>
      <c r="B816" s="215" t="s">
        <v>3066</v>
      </c>
      <c r="C816" s="224" t="s">
        <v>9</v>
      </c>
      <c r="D816" s="267"/>
    </row>
    <row r="817" spans="1:4" x14ac:dyDescent="0.3">
      <c r="A817" s="266" t="s">
        <v>3067</v>
      </c>
      <c r="B817" s="217" t="s">
        <v>3068</v>
      </c>
      <c r="C817" s="248" t="s">
        <v>9</v>
      </c>
      <c r="D817" s="267"/>
    </row>
    <row r="818" spans="1:4" ht="15" thickBot="1" x14ac:dyDescent="0.35">
      <c r="A818" s="323" t="s">
        <v>3069</v>
      </c>
      <c r="B818" s="347" t="s">
        <v>3070</v>
      </c>
      <c r="C818" s="348" t="s">
        <v>9</v>
      </c>
      <c r="D818" s="328"/>
    </row>
    <row r="819" spans="1:4" ht="24" customHeight="1" thickBot="1" x14ac:dyDescent="0.35">
      <c r="A819" s="799" t="s">
        <v>1216</v>
      </c>
      <c r="B819" s="800"/>
      <c r="C819" s="800"/>
      <c r="D819" s="819"/>
    </row>
    <row r="820" spans="1:4" x14ac:dyDescent="0.3">
      <c r="A820" s="325" t="s">
        <v>1217</v>
      </c>
      <c r="B820" s="345" t="s">
        <v>1218</v>
      </c>
      <c r="C820" s="343"/>
      <c r="D820" s="330"/>
    </row>
    <row r="821" spans="1:4" x14ac:dyDescent="0.3">
      <c r="A821" s="266" t="s">
        <v>1219</v>
      </c>
      <c r="B821" s="200" t="s">
        <v>1220</v>
      </c>
      <c r="C821" s="201"/>
      <c r="D821" s="267"/>
    </row>
    <row r="822" spans="1:4" x14ac:dyDescent="0.3">
      <c r="A822" s="266" t="s">
        <v>1221</v>
      </c>
      <c r="B822" s="201" t="s">
        <v>1222</v>
      </c>
      <c r="C822" s="201" t="s">
        <v>18</v>
      </c>
      <c r="D822" s="267"/>
    </row>
    <row r="823" spans="1:4" x14ac:dyDescent="0.3">
      <c r="A823" s="266" t="s">
        <v>1223</v>
      </c>
      <c r="B823" s="201" t="s">
        <v>1222</v>
      </c>
      <c r="C823" s="201" t="s">
        <v>18</v>
      </c>
      <c r="D823" s="267"/>
    </row>
    <row r="824" spans="1:4" x14ac:dyDescent="0.3">
      <c r="A824" s="266" t="s">
        <v>1224</v>
      </c>
      <c r="B824" s="201" t="s">
        <v>1222</v>
      </c>
      <c r="C824" s="201" t="s">
        <v>18</v>
      </c>
      <c r="D824" s="267"/>
    </row>
    <row r="825" spans="1:4" x14ac:dyDescent="0.3">
      <c r="A825" s="266" t="s">
        <v>1225</v>
      </c>
      <c r="B825" s="201" t="s">
        <v>1222</v>
      </c>
      <c r="C825" s="201" t="s">
        <v>18</v>
      </c>
      <c r="D825" s="267"/>
    </row>
    <row r="826" spans="1:4" x14ac:dyDescent="0.3">
      <c r="A826" s="266" t="s">
        <v>1226</v>
      </c>
      <c r="B826" s="201" t="s">
        <v>1222</v>
      </c>
      <c r="C826" s="201" t="s">
        <v>18</v>
      </c>
      <c r="D826" s="267"/>
    </row>
    <row r="827" spans="1:4" x14ac:dyDescent="0.3">
      <c r="A827" s="266" t="s">
        <v>1227</v>
      </c>
      <c r="B827" s="201" t="s">
        <v>1222</v>
      </c>
      <c r="C827" s="201" t="s">
        <v>18</v>
      </c>
      <c r="D827" s="267"/>
    </row>
    <row r="828" spans="1:4" x14ac:dyDescent="0.3">
      <c r="A828" s="266" t="s">
        <v>1228</v>
      </c>
      <c r="B828" s="200" t="s">
        <v>1229</v>
      </c>
      <c r="C828" s="201"/>
      <c r="D828" s="267"/>
    </row>
    <row r="829" spans="1:4" x14ac:dyDescent="0.3">
      <c r="A829" s="266" t="s">
        <v>1230</v>
      </c>
      <c r="B829" s="201" t="s">
        <v>1222</v>
      </c>
      <c r="C829" s="201" t="s">
        <v>18</v>
      </c>
      <c r="D829" s="267"/>
    </row>
    <row r="830" spans="1:4" x14ac:dyDescent="0.3">
      <c r="A830" s="266" t="s">
        <v>1231</v>
      </c>
      <c r="B830" s="201" t="s">
        <v>1222</v>
      </c>
      <c r="C830" s="201" t="s">
        <v>18</v>
      </c>
      <c r="D830" s="267"/>
    </row>
    <row r="831" spans="1:4" x14ac:dyDescent="0.3">
      <c r="A831" s="266" t="s">
        <v>1232</v>
      </c>
      <c r="B831" s="201" t="s">
        <v>1222</v>
      </c>
      <c r="C831" s="201" t="s">
        <v>18</v>
      </c>
      <c r="D831" s="267"/>
    </row>
    <row r="832" spans="1:4" x14ac:dyDescent="0.3">
      <c r="A832" s="266" t="s">
        <v>1233</v>
      </c>
      <c r="B832" s="201" t="s">
        <v>1222</v>
      </c>
      <c r="C832" s="201" t="s">
        <v>18</v>
      </c>
      <c r="D832" s="267"/>
    </row>
    <row r="833" spans="1:4" x14ac:dyDescent="0.3">
      <c r="A833" s="266" t="s">
        <v>1234</v>
      </c>
      <c r="B833" s="201" t="s">
        <v>1222</v>
      </c>
      <c r="C833" s="201" t="s">
        <v>18</v>
      </c>
      <c r="D833" s="267"/>
    </row>
    <row r="834" spans="1:4" x14ac:dyDescent="0.3">
      <c r="A834" s="266" t="s">
        <v>1235</v>
      </c>
      <c r="B834" s="201" t="s">
        <v>1222</v>
      </c>
      <c r="C834" s="201" t="s">
        <v>18</v>
      </c>
      <c r="D834" s="267"/>
    </row>
    <row r="835" spans="1:4" x14ac:dyDescent="0.3">
      <c r="A835" s="266" t="s">
        <v>1236</v>
      </c>
      <c r="B835" s="235" t="s">
        <v>1237</v>
      </c>
      <c r="C835" s="201"/>
      <c r="D835" s="267"/>
    </row>
    <row r="836" spans="1:4" x14ac:dyDescent="0.3">
      <c r="A836" s="266" t="s">
        <v>1238</v>
      </c>
      <c r="B836" s="205" t="s">
        <v>1220</v>
      </c>
      <c r="C836" s="242"/>
      <c r="D836" s="267"/>
    </row>
    <row r="837" spans="1:4" x14ac:dyDescent="0.3">
      <c r="A837" s="266" t="s">
        <v>1239</v>
      </c>
      <c r="B837" s="201" t="s">
        <v>1222</v>
      </c>
      <c r="C837" s="205" t="s">
        <v>64</v>
      </c>
      <c r="D837" s="267"/>
    </row>
    <row r="838" spans="1:4" x14ac:dyDescent="0.3">
      <c r="A838" s="266" t="s">
        <v>1240</v>
      </c>
      <c r="B838" s="201" t="s">
        <v>1222</v>
      </c>
      <c r="C838" s="205" t="s">
        <v>64</v>
      </c>
      <c r="D838" s="267"/>
    </row>
    <row r="839" spans="1:4" x14ac:dyDescent="0.3">
      <c r="A839" s="266" t="s">
        <v>1241</v>
      </c>
      <c r="B839" s="201" t="s">
        <v>1222</v>
      </c>
      <c r="C839" s="205" t="s">
        <v>64</v>
      </c>
      <c r="D839" s="267"/>
    </row>
    <row r="840" spans="1:4" x14ac:dyDescent="0.3">
      <c r="A840" s="266" t="s">
        <v>1242</v>
      </c>
      <c r="B840" s="201" t="s">
        <v>1222</v>
      </c>
      <c r="C840" s="205" t="s">
        <v>64</v>
      </c>
      <c r="D840" s="267"/>
    </row>
    <row r="841" spans="1:4" x14ac:dyDescent="0.3">
      <c r="A841" s="266" t="s">
        <v>1243</v>
      </c>
      <c r="B841" s="201" t="s">
        <v>1222</v>
      </c>
      <c r="C841" s="205" t="s">
        <v>64</v>
      </c>
      <c r="D841" s="267"/>
    </row>
    <row r="842" spans="1:4" x14ac:dyDescent="0.3">
      <c r="A842" s="266" t="s">
        <v>1244</v>
      </c>
      <c r="B842" s="201" t="s">
        <v>1222</v>
      </c>
      <c r="C842" s="205" t="s">
        <v>64</v>
      </c>
      <c r="D842" s="267"/>
    </row>
    <row r="843" spans="1:4" x14ac:dyDescent="0.3">
      <c r="A843" s="266" t="s">
        <v>1245</v>
      </c>
      <c r="B843" s="205" t="s">
        <v>1246</v>
      </c>
      <c r="C843" s="205"/>
      <c r="D843" s="267"/>
    </row>
    <row r="844" spans="1:4" x14ac:dyDescent="0.3">
      <c r="A844" s="266" t="s">
        <v>1247</v>
      </c>
      <c r="B844" s="201" t="s">
        <v>1222</v>
      </c>
      <c r="C844" s="205" t="s">
        <v>64</v>
      </c>
      <c r="D844" s="267"/>
    </row>
    <row r="845" spans="1:4" x14ac:dyDescent="0.3">
      <c r="A845" s="266" t="s">
        <v>1248</v>
      </c>
      <c r="B845" s="201" t="s">
        <v>1222</v>
      </c>
      <c r="C845" s="205" t="s">
        <v>64</v>
      </c>
      <c r="D845" s="267"/>
    </row>
    <row r="846" spans="1:4" x14ac:dyDescent="0.3">
      <c r="A846" s="266" t="s">
        <v>1249</v>
      </c>
      <c r="B846" s="201" t="s">
        <v>1222</v>
      </c>
      <c r="C846" s="205" t="s">
        <v>64</v>
      </c>
      <c r="D846" s="267"/>
    </row>
    <row r="847" spans="1:4" x14ac:dyDescent="0.3">
      <c r="A847" s="266" t="s">
        <v>1250</v>
      </c>
      <c r="B847" s="201" t="s">
        <v>1222</v>
      </c>
      <c r="C847" s="205" t="s">
        <v>64</v>
      </c>
      <c r="D847" s="267"/>
    </row>
    <row r="848" spans="1:4" x14ac:dyDescent="0.3">
      <c r="A848" s="266" t="s">
        <v>1251</v>
      </c>
      <c r="B848" s="201" t="s">
        <v>1222</v>
      </c>
      <c r="C848" s="205" t="s">
        <v>64</v>
      </c>
      <c r="D848" s="267"/>
    </row>
    <row r="849" spans="1:4" x14ac:dyDescent="0.3">
      <c r="A849" s="266" t="s">
        <v>1252</v>
      </c>
      <c r="B849" s="201" t="s">
        <v>1222</v>
      </c>
      <c r="C849" s="205" t="s">
        <v>64</v>
      </c>
      <c r="D849" s="267"/>
    </row>
    <row r="850" spans="1:4" x14ac:dyDescent="0.3">
      <c r="A850" s="266" t="s">
        <v>1253</v>
      </c>
      <c r="B850" s="205" t="s">
        <v>1229</v>
      </c>
      <c r="C850" s="205"/>
      <c r="D850" s="267"/>
    </row>
    <row r="851" spans="1:4" x14ac:dyDescent="0.3">
      <c r="A851" s="266" t="s">
        <v>1254</v>
      </c>
      <c r="B851" s="201" t="s">
        <v>1222</v>
      </c>
      <c r="C851" s="205" t="s">
        <v>64</v>
      </c>
      <c r="D851" s="267"/>
    </row>
    <row r="852" spans="1:4" x14ac:dyDescent="0.3">
      <c r="A852" s="266" t="s">
        <v>1255</v>
      </c>
      <c r="B852" s="201" t="s">
        <v>1222</v>
      </c>
      <c r="C852" s="205" t="s">
        <v>64</v>
      </c>
      <c r="D852" s="267"/>
    </row>
    <row r="853" spans="1:4" x14ac:dyDescent="0.3">
      <c r="A853" s="266" t="s">
        <v>1256</v>
      </c>
      <c r="B853" s="201" t="s">
        <v>1222</v>
      </c>
      <c r="C853" s="205" t="s">
        <v>64</v>
      </c>
      <c r="D853" s="267"/>
    </row>
    <row r="854" spans="1:4" x14ac:dyDescent="0.3">
      <c r="A854" s="266" t="s">
        <v>1257</v>
      </c>
      <c r="B854" s="201" t="s">
        <v>1222</v>
      </c>
      <c r="C854" s="205" t="s">
        <v>64</v>
      </c>
      <c r="D854" s="267"/>
    </row>
    <row r="855" spans="1:4" x14ac:dyDescent="0.3">
      <c r="A855" s="266" t="s">
        <v>1258</v>
      </c>
      <c r="B855" s="201" t="s">
        <v>1222</v>
      </c>
      <c r="C855" s="205" t="s">
        <v>64</v>
      </c>
      <c r="D855" s="267"/>
    </row>
    <row r="856" spans="1:4" x14ac:dyDescent="0.3">
      <c r="A856" s="266" t="s">
        <v>1259</v>
      </c>
      <c r="B856" s="201" t="s">
        <v>1222</v>
      </c>
      <c r="C856" s="205" t="s">
        <v>64</v>
      </c>
      <c r="D856" s="267"/>
    </row>
    <row r="857" spans="1:4" x14ac:dyDescent="0.3">
      <c r="A857" s="266" t="s">
        <v>1260</v>
      </c>
      <c r="B857" s="200" t="s">
        <v>1261</v>
      </c>
      <c r="C857" s="205"/>
      <c r="D857" s="267"/>
    </row>
    <row r="858" spans="1:4" x14ac:dyDescent="0.3">
      <c r="A858" s="266" t="s">
        <v>1262</v>
      </c>
      <c r="B858" s="205" t="s">
        <v>1263</v>
      </c>
      <c r="C858" s="205" t="s">
        <v>9</v>
      </c>
      <c r="D858" s="267"/>
    </row>
    <row r="859" spans="1:4" x14ac:dyDescent="0.3">
      <c r="A859" s="266" t="s">
        <v>1264</v>
      </c>
      <c r="B859" s="200" t="s">
        <v>1265</v>
      </c>
      <c r="C859" s="205"/>
      <c r="D859" s="267"/>
    </row>
    <row r="860" spans="1:4" x14ac:dyDescent="0.3">
      <c r="A860" s="266" t="s">
        <v>1266</v>
      </c>
      <c r="B860" s="205" t="s">
        <v>1267</v>
      </c>
      <c r="C860" s="205" t="s">
        <v>9</v>
      </c>
      <c r="D860" s="267"/>
    </row>
    <row r="861" spans="1:4" x14ac:dyDescent="0.3">
      <c r="A861" s="266" t="s">
        <v>1268</v>
      </c>
      <c r="B861" s="205" t="s">
        <v>1269</v>
      </c>
      <c r="C861" s="205" t="s">
        <v>9</v>
      </c>
      <c r="D861" s="267"/>
    </row>
    <row r="862" spans="1:4" x14ac:dyDescent="0.3">
      <c r="A862" s="266" t="s">
        <v>1270</v>
      </c>
      <c r="B862" s="205" t="s">
        <v>1271</v>
      </c>
      <c r="C862" s="205" t="s">
        <v>9</v>
      </c>
      <c r="D862" s="267"/>
    </row>
    <row r="863" spans="1:4" x14ac:dyDescent="0.3">
      <c r="A863" s="266" t="s">
        <v>1272</v>
      </c>
      <c r="B863" s="205" t="s">
        <v>1273</v>
      </c>
      <c r="C863" s="205" t="s">
        <v>9</v>
      </c>
      <c r="D863" s="267"/>
    </row>
    <row r="864" spans="1:4" x14ac:dyDescent="0.3">
      <c r="A864" s="266" t="s">
        <v>1274</v>
      </c>
      <c r="B864" s="279" t="s">
        <v>1275</v>
      </c>
      <c r="C864" s="205" t="s">
        <v>9</v>
      </c>
      <c r="D864" s="267"/>
    </row>
    <row r="865" spans="1:4" x14ac:dyDescent="0.3">
      <c r="A865" s="266" t="s">
        <v>1276</v>
      </c>
      <c r="B865" s="205" t="s">
        <v>1277</v>
      </c>
      <c r="C865" s="205"/>
      <c r="D865" s="267"/>
    </row>
    <row r="866" spans="1:4" x14ac:dyDescent="0.3">
      <c r="A866" s="266" t="s">
        <v>1278</v>
      </c>
      <c r="B866" s="205" t="s">
        <v>1279</v>
      </c>
      <c r="C866" s="205" t="s">
        <v>9</v>
      </c>
      <c r="D866" s="267"/>
    </row>
    <row r="867" spans="1:4" x14ac:dyDescent="0.3">
      <c r="A867" s="266" t="s">
        <v>1280</v>
      </c>
      <c r="B867" s="205" t="s">
        <v>1281</v>
      </c>
      <c r="C867" s="205" t="s">
        <v>1282</v>
      </c>
      <c r="D867" s="267"/>
    </row>
    <row r="868" spans="1:4" x14ac:dyDescent="0.3">
      <c r="A868" s="266" t="s">
        <v>1283</v>
      </c>
      <c r="B868" s="220" t="s">
        <v>1284</v>
      </c>
      <c r="C868" s="205"/>
      <c r="D868" s="267"/>
    </row>
    <row r="869" spans="1:4" x14ac:dyDescent="0.3">
      <c r="A869" s="266" t="s">
        <v>1285</v>
      </c>
      <c r="B869" s="278" t="s">
        <v>1286</v>
      </c>
      <c r="C869" s="251" t="s">
        <v>16</v>
      </c>
      <c r="D869" s="267"/>
    </row>
    <row r="870" spans="1:4" x14ac:dyDescent="0.3">
      <c r="A870" s="268" t="s">
        <v>1287</v>
      </c>
      <c r="B870" s="283" t="s">
        <v>1286</v>
      </c>
      <c r="C870" s="291" t="s">
        <v>18</v>
      </c>
      <c r="D870" s="267"/>
    </row>
    <row r="871" spans="1:4" ht="15" thickBot="1" x14ac:dyDescent="0.35">
      <c r="A871" s="323" t="s">
        <v>1288</v>
      </c>
      <c r="B871" s="346" t="s">
        <v>1289</v>
      </c>
      <c r="C871" s="244" t="s">
        <v>21</v>
      </c>
      <c r="D871" s="328"/>
    </row>
    <row r="872" spans="1:4" ht="24" customHeight="1" thickBot="1" x14ac:dyDescent="0.35">
      <c r="A872" s="799" t="s">
        <v>1290</v>
      </c>
      <c r="B872" s="800"/>
      <c r="C872" s="800"/>
      <c r="D872" s="819"/>
    </row>
    <row r="873" spans="1:4" x14ac:dyDescent="0.3">
      <c r="A873" s="325" t="s">
        <v>1291</v>
      </c>
      <c r="B873" s="198" t="s">
        <v>1292</v>
      </c>
      <c r="C873" s="240"/>
      <c r="D873" s="330"/>
    </row>
    <row r="874" spans="1:4" ht="15" customHeight="1" x14ac:dyDescent="0.3">
      <c r="A874" s="266" t="s">
        <v>1293</v>
      </c>
      <c r="B874" s="235" t="s">
        <v>1294</v>
      </c>
      <c r="C874" s="201"/>
      <c r="D874" s="267"/>
    </row>
    <row r="875" spans="1:4" ht="15" customHeight="1" x14ac:dyDescent="0.3">
      <c r="A875" s="266" t="s">
        <v>1295</v>
      </c>
      <c r="B875" s="205" t="s">
        <v>1296</v>
      </c>
      <c r="C875" s="201" t="s">
        <v>221</v>
      </c>
      <c r="D875" s="267"/>
    </row>
    <row r="876" spans="1:4" ht="15" customHeight="1" x14ac:dyDescent="0.3">
      <c r="A876" s="266" t="s">
        <v>1297</v>
      </c>
      <c r="B876" s="205" t="s">
        <v>1298</v>
      </c>
      <c r="C876" s="201" t="s">
        <v>221</v>
      </c>
      <c r="D876" s="267"/>
    </row>
    <row r="877" spans="1:4" ht="15" customHeight="1" x14ac:dyDescent="0.3">
      <c r="A877" s="266" t="s">
        <v>1299</v>
      </c>
      <c r="B877" s="205" t="s">
        <v>1300</v>
      </c>
      <c r="C877" s="201" t="s">
        <v>221</v>
      </c>
      <c r="D877" s="267"/>
    </row>
    <row r="878" spans="1:4" x14ac:dyDescent="0.3">
      <c r="A878" s="266" t="s">
        <v>1301</v>
      </c>
      <c r="B878" s="200" t="s">
        <v>1302</v>
      </c>
      <c r="C878" s="201"/>
      <c r="D878" s="267"/>
    </row>
    <row r="879" spans="1:4" x14ac:dyDescent="0.3">
      <c r="A879" s="266" t="s">
        <v>1303</v>
      </c>
      <c r="B879" s="205" t="s">
        <v>1304</v>
      </c>
      <c r="C879" s="201" t="s">
        <v>221</v>
      </c>
      <c r="D879" s="267"/>
    </row>
    <row r="880" spans="1:4" x14ac:dyDescent="0.3">
      <c r="A880" s="266" t="s">
        <v>1305</v>
      </c>
      <c r="B880" s="205" t="s">
        <v>1306</v>
      </c>
      <c r="C880" s="201" t="s">
        <v>221</v>
      </c>
      <c r="D880" s="267"/>
    </row>
    <row r="881" spans="1:4" x14ac:dyDescent="0.3">
      <c r="A881" s="266" t="s">
        <v>1307</v>
      </c>
      <c r="B881" s="205" t="s">
        <v>381</v>
      </c>
      <c r="C881" s="201" t="s">
        <v>221</v>
      </c>
      <c r="D881" s="267"/>
    </row>
    <row r="882" spans="1:4" x14ac:dyDescent="0.3">
      <c r="A882" s="266" t="s">
        <v>1308</v>
      </c>
      <c r="B882" s="200" t="s">
        <v>1309</v>
      </c>
      <c r="C882" s="201" t="s">
        <v>221</v>
      </c>
      <c r="D882" s="267"/>
    </row>
    <row r="883" spans="1:4" x14ac:dyDescent="0.3">
      <c r="A883" s="266" t="s">
        <v>1310</v>
      </c>
      <c r="B883" s="205" t="s">
        <v>1311</v>
      </c>
      <c r="C883" s="205" t="s">
        <v>955</v>
      </c>
      <c r="D883" s="267"/>
    </row>
    <row r="884" spans="1:4" x14ac:dyDescent="0.3">
      <c r="A884" s="266" t="s">
        <v>1312</v>
      </c>
      <c r="B884" s="205" t="s">
        <v>1313</v>
      </c>
      <c r="C884" s="205" t="s">
        <v>363</v>
      </c>
      <c r="D884" s="267"/>
    </row>
    <row r="885" spans="1:4" ht="15" customHeight="1" x14ac:dyDescent="0.3">
      <c r="A885" s="266" t="s">
        <v>1314</v>
      </c>
      <c r="B885" s="216" t="s">
        <v>1315</v>
      </c>
      <c r="C885" s="223" t="s">
        <v>846</v>
      </c>
      <c r="D885" s="267"/>
    </row>
    <row r="886" spans="1:4" x14ac:dyDescent="0.3">
      <c r="A886" s="266" t="s">
        <v>1316</v>
      </c>
      <c r="B886" s="200" t="s">
        <v>1317</v>
      </c>
      <c r="C886" s="205" t="s">
        <v>1318</v>
      </c>
      <c r="D886" s="267"/>
    </row>
    <row r="887" spans="1:4" x14ac:dyDescent="0.3">
      <c r="A887" s="266" t="s">
        <v>1319</v>
      </c>
      <c r="B887" s="210" t="s">
        <v>1320</v>
      </c>
      <c r="C887" s="201" t="s">
        <v>221</v>
      </c>
      <c r="D887" s="267"/>
    </row>
    <row r="888" spans="1:4" x14ac:dyDescent="0.3">
      <c r="A888" s="266" t="s">
        <v>1321</v>
      </c>
      <c r="B888" s="199" t="s">
        <v>1322</v>
      </c>
      <c r="C888" s="201" t="s">
        <v>221</v>
      </c>
      <c r="D888" s="267"/>
    </row>
    <row r="889" spans="1:4" x14ac:dyDescent="0.3">
      <c r="A889" s="266" t="s">
        <v>1323</v>
      </c>
      <c r="B889" s="235" t="s">
        <v>1324</v>
      </c>
      <c r="C889" s="201"/>
      <c r="D889" s="267"/>
    </row>
    <row r="890" spans="1:4" x14ac:dyDescent="0.3">
      <c r="A890" s="266" t="s">
        <v>1325</v>
      </c>
      <c r="B890" s="205" t="s">
        <v>1326</v>
      </c>
      <c r="C890" s="205" t="s">
        <v>262</v>
      </c>
      <c r="D890" s="267"/>
    </row>
    <row r="891" spans="1:4" x14ac:dyDescent="0.3">
      <c r="A891" s="266" t="s">
        <v>1327</v>
      </c>
      <c r="B891" s="205" t="s">
        <v>1328</v>
      </c>
      <c r="C891" s="205" t="s">
        <v>262</v>
      </c>
      <c r="D891" s="267"/>
    </row>
    <row r="892" spans="1:4" x14ac:dyDescent="0.3">
      <c r="A892" s="266" t="s">
        <v>1329</v>
      </c>
      <c r="B892" s="235" t="s">
        <v>1330</v>
      </c>
      <c r="C892" s="201"/>
      <c r="D892" s="267"/>
    </row>
    <row r="893" spans="1:4" x14ac:dyDescent="0.3">
      <c r="A893" s="266" t="s">
        <v>1331</v>
      </c>
      <c r="B893" s="205" t="s">
        <v>1332</v>
      </c>
      <c r="C893" s="205" t="s">
        <v>489</v>
      </c>
      <c r="D893" s="267"/>
    </row>
    <row r="894" spans="1:4" x14ac:dyDescent="0.3">
      <c r="A894" s="266" t="s">
        <v>1333</v>
      </c>
      <c r="B894" s="205" t="s">
        <v>1334</v>
      </c>
      <c r="C894" s="205" t="s">
        <v>489</v>
      </c>
      <c r="D894" s="267"/>
    </row>
    <row r="895" spans="1:4" x14ac:dyDescent="0.3">
      <c r="A895" s="266" t="s">
        <v>1335</v>
      </c>
      <c r="B895" s="205" t="s">
        <v>1336</v>
      </c>
      <c r="C895" s="205" t="s">
        <v>489</v>
      </c>
      <c r="D895" s="267"/>
    </row>
    <row r="896" spans="1:4" x14ac:dyDescent="0.3">
      <c r="A896" s="266" t="s">
        <v>1337</v>
      </c>
      <c r="B896" s="200" t="s">
        <v>1338</v>
      </c>
      <c r="C896" s="205"/>
      <c r="D896" s="267"/>
    </row>
    <row r="897" spans="1:4" x14ac:dyDescent="0.3">
      <c r="A897" s="266" t="s">
        <v>1339</v>
      </c>
      <c r="B897" s="201" t="s">
        <v>1340</v>
      </c>
      <c r="C897" s="205" t="s">
        <v>955</v>
      </c>
      <c r="D897" s="267"/>
    </row>
    <row r="898" spans="1:4" x14ac:dyDescent="0.3">
      <c r="A898" s="266" t="s">
        <v>1341</v>
      </c>
      <c r="B898" s="201" t="s">
        <v>1342</v>
      </c>
      <c r="C898" s="205" t="s">
        <v>955</v>
      </c>
      <c r="D898" s="267"/>
    </row>
    <row r="899" spans="1:4" x14ac:dyDescent="0.3">
      <c r="A899" s="266" t="s">
        <v>1343</v>
      </c>
      <c r="B899" s="235" t="s">
        <v>1344</v>
      </c>
      <c r="C899" s="205"/>
      <c r="D899" s="267"/>
    </row>
    <row r="900" spans="1:4" x14ac:dyDescent="0.3">
      <c r="A900" s="266" t="s">
        <v>1345</v>
      </c>
      <c r="B900" s="201" t="s">
        <v>1346</v>
      </c>
      <c r="C900" s="201" t="s">
        <v>221</v>
      </c>
      <c r="D900" s="267"/>
    </row>
    <row r="901" spans="1:4" x14ac:dyDescent="0.3">
      <c r="A901" s="266" t="s">
        <v>1347</v>
      </c>
      <c r="B901" s="204" t="s">
        <v>1348</v>
      </c>
      <c r="C901" s="201" t="s">
        <v>221</v>
      </c>
      <c r="D901" s="267"/>
    </row>
    <row r="902" spans="1:4" x14ac:dyDescent="0.3">
      <c r="A902" s="266" t="s">
        <v>1349</v>
      </c>
      <c r="B902" s="201" t="s">
        <v>1306</v>
      </c>
      <c r="C902" s="201" t="s">
        <v>221</v>
      </c>
      <c r="D902" s="267"/>
    </row>
    <row r="903" spans="1:4" x14ac:dyDescent="0.3">
      <c r="A903" s="266" t="s">
        <v>1350</v>
      </c>
      <c r="B903" s="201" t="s">
        <v>381</v>
      </c>
      <c r="C903" s="201" t="s">
        <v>221</v>
      </c>
      <c r="D903" s="267"/>
    </row>
    <row r="904" spans="1:4" x14ac:dyDescent="0.3">
      <c r="A904" s="266" t="s">
        <v>1351</v>
      </c>
      <c r="B904" s="292" t="s">
        <v>1352</v>
      </c>
      <c r="C904" s="252"/>
      <c r="D904" s="267"/>
    </row>
    <row r="905" spans="1:4" x14ac:dyDescent="0.3">
      <c r="A905" s="266" t="s">
        <v>1353</v>
      </c>
      <c r="B905" s="293" t="s">
        <v>1354</v>
      </c>
      <c r="C905" s="252" t="s">
        <v>1355</v>
      </c>
      <c r="D905" s="267"/>
    </row>
    <row r="906" spans="1:4" x14ac:dyDescent="0.3">
      <c r="A906" s="266" t="s">
        <v>1356</v>
      </c>
      <c r="B906" s="293" t="s">
        <v>1357</v>
      </c>
      <c r="C906" s="252" t="s">
        <v>1355</v>
      </c>
      <c r="D906" s="267"/>
    </row>
    <row r="907" spans="1:4" x14ac:dyDescent="0.3">
      <c r="A907" s="266" t="s">
        <v>1358</v>
      </c>
      <c r="B907" s="293" t="s">
        <v>1359</v>
      </c>
      <c r="C907" s="252" t="s">
        <v>1355</v>
      </c>
      <c r="D907" s="267"/>
    </row>
    <row r="908" spans="1:4" ht="15" thickBot="1" x14ac:dyDescent="0.35">
      <c r="A908" s="323" t="s">
        <v>1360</v>
      </c>
      <c r="B908" s="344" t="s">
        <v>1361</v>
      </c>
      <c r="C908" s="253" t="s">
        <v>303</v>
      </c>
      <c r="D908" s="328"/>
    </row>
    <row r="909" spans="1:4" ht="24" customHeight="1" thickBot="1" x14ac:dyDescent="0.35">
      <c r="A909" s="799" t="s">
        <v>1362</v>
      </c>
      <c r="B909" s="800"/>
      <c r="C909" s="800"/>
      <c r="D909" s="819"/>
    </row>
    <row r="910" spans="1:4" x14ac:dyDescent="0.3">
      <c r="A910" s="325" t="s">
        <v>1363</v>
      </c>
      <c r="B910" s="345" t="s">
        <v>1364</v>
      </c>
      <c r="C910" s="240" t="s">
        <v>64</v>
      </c>
      <c r="D910" s="330"/>
    </row>
    <row r="911" spans="1:4" x14ac:dyDescent="0.3">
      <c r="A911" s="266" t="s">
        <v>1365</v>
      </c>
      <c r="B911" s="294" t="s">
        <v>1366</v>
      </c>
      <c r="C911" s="252" t="s">
        <v>1367</v>
      </c>
      <c r="D911" s="267"/>
    </row>
    <row r="912" spans="1:4" x14ac:dyDescent="0.3">
      <c r="A912" s="266" t="s">
        <v>1368</v>
      </c>
      <c r="B912" s="249" t="s">
        <v>1369</v>
      </c>
      <c r="C912" s="252" t="s">
        <v>1367</v>
      </c>
      <c r="D912" s="267"/>
    </row>
    <row r="913" spans="1:4" x14ac:dyDescent="0.3">
      <c r="A913" s="266" t="s">
        <v>1370</v>
      </c>
      <c r="B913" s="249" t="s">
        <v>1371</v>
      </c>
      <c r="C913" s="293" t="s">
        <v>1372</v>
      </c>
      <c r="D913" s="267"/>
    </row>
    <row r="914" spans="1:4" x14ac:dyDescent="0.3">
      <c r="A914" s="266" t="s">
        <v>1373</v>
      </c>
      <c r="B914" s="294" t="s">
        <v>1374</v>
      </c>
      <c r="C914" s="252"/>
      <c r="D914" s="267"/>
    </row>
    <row r="915" spans="1:4" x14ac:dyDescent="0.3">
      <c r="A915" s="266" t="s">
        <v>1375</v>
      </c>
      <c r="B915" s="295" t="s">
        <v>1376</v>
      </c>
      <c r="C915" s="252" t="s">
        <v>1377</v>
      </c>
      <c r="D915" s="267"/>
    </row>
    <row r="916" spans="1:4" x14ac:dyDescent="0.3">
      <c r="A916" s="268" t="s">
        <v>1378</v>
      </c>
      <c r="B916" s="296" t="s">
        <v>1376</v>
      </c>
      <c r="C916" s="297" t="s">
        <v>18</v>
      </c>
      <c r="D916" s="267"/>
    </row>
    <row r="917" spans="1:4" ht="15" thickBot="1" x14ac:dyDescent="0.35">
      <c r="A917" s="323" t="s">
        <v>1379</v>
      </c>
      <c r="B917" s="342" t="s">
        <v>1380</v>
      </c>
      <c r="C917" s="253" t="s">
        <v>21</v>
      </c>
      <c r="D917" s="328"/>
    </row>
    <row r="918" spans="1:4" ht="24" customHeight="1" thickBot="1" x14ac:dyDescent="0.35">
      <c r="A918" s="799" t="s">
        <v>1381</v>
      </c>
      <c r="B918" s="800"/>
      <c r="C918" s="800"/>
      <c r="D918" s="819"/>
    </row>
    <row r="919" spans="1:4" x14ac:dyDescent="0.3">
      <c r="A919" s="325" t="s">
        <v>1382</v>
      </c>
      <c r="B919" s="198" t="s">
        <v>1383</v>
      </c>
      <c r="C919" s="343"/>
      <c r="D919" s="330"/>
    </row>
    <row r="920" spans="1:4" x14ac:dyDescent="0.3">
      <c r="A920" s="266" t="s">
        <v>1384</v>
      </c>
      <c r="B920" s="199" t="s">
        <v>1385</v>
      </c>
      <c r="C920" s="201" t="s">
        <v>181</v>
      </c>
      <c r="D920" s="267"/>
    </row>
    <row r="921" spans="1:4" x14ac:dyDescent="0.3">
      <c r="A921" s="266" t="s">
        <v>1386</v>
      </c>
      <c r="B921" s="205" t="s">
        <v>1387</v>
      </c>
      <c r="C921" s="201" t="s">
        <v>181</v>
      </c>
      <c r="D921" s="267"/>
    </row>
    <row r="922" spans="1:4" x14ac:dyDescent="0.3">
      <c r="A922" s="266" t="s">
        <v>1388</v>
      </c>
      <c r="B922" s="205" t="s">
        <v>1389</v>
      </c>
      <c r="C922" s="201" t="s">
        <v>181</v>
      </c>
      <c r="D922" s="267"/>
    </row>
    <row r="923" spans="1:4" x14ac:dyDescent="0.3">
      <c r="A923" s="266" t="s">
        <v>1390</v>
      </c>
      <c r="B923" s="205" t="s">
        <v>1391</v>
      </c>
      <c r="C923" s="201" t="s">
        <v>181</v>
      </c>
      <c r="D923" s="267"/>
    </row>
    <row r="924" spans="1:4" x14ac:dyDescent="0.3">
      <c r="A924" s="266" t="s">
        <v>1392</v>
      </c>
      <c r="B924" s="200" t="s">
        <v>1393</v>
      </c>
      <c r="C924" s="201" t="s">
        <v>221</v>
      </c>
      <c r="D924" s="267"/>
    </row>
    <row r="925" spans="1:4" x14ac:dyDescent="0.3">
      <c r="A925" s="266" t="s">
        <v>1394</v>
      </c>
      <c r="B925" s="200" t="s">
        <v>1395</v>
      </c>
      <c r="C925" s="205" t="s">
        <v>1318</v>
      </c>
      <c r="D925" s="267"/>
    </row>
    <row r="926" spans="1:4" x14ac:dyDescent="0.3">
      <c r="A926" s="266" t="s">
        <v>1396</v>
      </c>
      <c r="B926" s="281" t="s">
        <v>1397</v>
      </c>
      <c r="C926" s="205"/>
      <c r="D926" s="267"/>
    </row>
    <row r="927" spans="1:4" x14ac:dyDescent="0.3">
      <c r="A927" s="266" t="s">
        <v>1398</v>
      </c>
      <c r="B927" s="282" t="s">
        <v>1399</v>
      </c>
      <c r="C927" s="254" t="s">
        <v>16</v>
      </c>
      <c r="D927" s="267"/>
    </row>
    <row r="928" spans="1:4" x14ac:dyDescent="0.3">
      <c r="A928" s="268" t="s">
        <v>1400</v>
      </c>
      <c r="B928" s="283" t="s">
        <v>1399</v>
      </c>
      <c r="C928" s="291" t="s">
        <v>18</v>
      </c>
      <c r="D928" s="267"/>
    </row>
    <row r="929" spans="1:4" ht="15" thickBot="1" x14ac:dyDescent="0.35">
      <c r="A929" s="323" t="s">
        <v>1401</v>
      </c>
      <c r="B929" s="341" t="s">
        <v>1402</v>
      </c>
      <c r="C929" s="244" t="s">
        <v>21</v>
      </c>
      <c r="D929" s="328"/>
    </row>
    <row r="930" spans="1:4" ht="24" customHeight="1" thickBot="1" x14ac:dyDescent="0.35">
      <c r="A930" s="799" t="s">
        <v>1403</v>
      </c>
      <c r="B930" s="800"/>
      <c r="C930" s="800"/>
      <c r="D930" s="819"/>
    </row>
    <row r="931" spans="1:4" x14ac:dyDescent="0.3">
      <c r="A931" s="325" t="s">
        <v>1404</v>
      </c>
      <c r="B931" s="198" t="s">
        <v>1405</v>
      </c>
      <c r="C931" s="240"/>
      <c r="D931" s="330"/>
    </row>
    <row r="932" spans="1:4" x14ac:dyDescent="0.3">
      <c r="A932" s="266" t="s">
        <v>1406</v>
      </c>
      <c r="B932" s="205" t="s">
        <v>1407</v>
      </c>
      <c r="C932" s="201" t="s">
        <v>181</v>
      </c>
      <c r="D932" s="267"/>
    </row>
    <row r="933" spans="1:4" x14ac:dyDescent="0.3">
      <c r="A933" s="266" t="s">
        <v>1408</v>
      </c>
      <c r="B933" s="205" t="s">
        <v>1409</v>
      </c>
      <c r="C933" s="201" t="s">
        <v>181</v>
      </c>
      <c r="D933" s="267"/>
    </row>
    <row r="934" spans="1:4" x14ac:dyDescent="0.3">
      <c r="A934" s="266" t="s">
        <v>1410</v>
      </c>
      <c r="B934" s="205" t="s">
        <v>1411</v>
      </c>
      <c r="C934" s="201" t="s">
        <v>181</v>
      </c>
      <c r="D934" s="267"/>
    </row>
    <row r="935" spans="1:4" x14ac:dyDescent="0.3">
      <c r="A935" s="266" t="s">
        <v>1412</v>
      </c>
      <c r="B935" s="205" t="s">
        <v>1413</v>
      </c>
      <c r="C935" s="201" t="s">
        <v>181</v>
      </c>
      <c r="D935" s="267"/>
    </row>
    <row r="936" spans="1:4" x14ac:dyDescent="0.3">
      <c r="A936" s="266" t="s">
        <v>1414</v>
      </c>
      <c r="B936" s="200" t="s">
        <v>1415</v>
      </c>
      <c r="C936" s="205"/>
      <c r="D936" s="267"/>
    </row>
    <row r="937" spans="1:4" x14ac:dyDescent="0.3">
      <c r="A937" s="266" t="s">
        <v>1416</v>
      </c>
      <c r="B937" s="205" t="s">
        <v>1417</v>
      </c>
      <c r="C937" s="205"/>
      <c r="D937" s="267"/>
    </row>
    <row r="938" spans="1:4" x14ac:dyDescent="0.3">
      <c r="A938" s="266" t="s">
        <v>1418</v>
      </c>
      <c r="B938" s="298" t="s">
        <v>1419</v>
      </c>
      <c r="C938" s="205" t="s">
        <v>363</v>
      </c>
      <c r="D938" s="267"/>
    </row>
    <row r="939" spans="1:4" x14ac:dyDescent="0.3">
      <c r="A939" s="266" t="s">
        <v>1420</v>
      </c>
      <c r="B939" s="298" t="s">
        <v>1421</v>
      </c>
      <c r="C939" s="205" t="s">
        <v>363</v>
      </c>
      <c r="D939" s="267"/>
    </row>
    <row r="940" spans="1:4" x14ac:dyDescent="0.3">
      <c r="A940" s="266" t="s">
        <v>1422</v>
      </c>
      <c r="B940" s="215" t="s">
        <v>1423</v>
      </c>
      <c r="C940" s="224" t="s">
        <v>363</v>
      </c>
      <c r="D940" s="267"/>
    </row>
    <row r="941" spans="1:4" x14ac:dyDescent="0.3">
      <c r="A941" s="266" t="s">
        <v>1424</v>
      </c>
      <c r="B941" s="215" t="s">
        <v>1425</v>
      </c>
      <c r="C941" s="224" t="s">
        <v>363</v>
      </c>
      <c r="D941" s="267"/>
    </row>
    <row r="942" spans="1:4" x14ac:dyDescent="0.3">
      <c r="A942" s="266" t="s">
        <v>1426</v>
      </c>
      <c r="B942" s="298" t="s">
        <v>1427</v>
      </c>
      <c r="C942" s="205" t="s">
        <v>363</v>
      </c>
      <c r="D942" s="267"/>
    </row>
    <row r="943" spans="1:4" x14ac:dyDescent="0.3">
      <c r="A943" s="266" t="s">
        <v>1428</v>
      </c>
      <c r="B943" s="61" t="s">
        <v>1429</v>
      </c>
      <c r="C943" s="205" t="s">
        <v>363</v>
      </c>
      <c r="D943" s="267"/>
    </row>
    <row r="944" spans="1:4" x14ac:dyDescent="0.3">
      <c r="A944" s="266" t="s">
        <v>1430</v>
      </c>
      <c r="B944" s="61" t="s">
        <v>1431</v>
      </c>
      <c r="C944" s="205" t="s">
        <v>363</v>
      </c>
      <c r="D944" s="267"/>
    </row>
    <row r="945" spans="1:4" x14ac:dyDescent="0.3">
      <c r="A945" s="266" t="s">
        <v>1432</v>
      </c>
      <c r="B945" s="217" t="s">
        <v>1433</v>
      </c>
      <c r="C945" s="205" t="s">
        <v>9</v>
      </c>
      <c r="D945" s="267"/>
    </row>
    <row r="946" spans="1:4" x14ac:dyDescent="0.3">
      <c r="A946" s="266" t="s">
        <v>1434</v>
      </c>
      <c r="B946" s="205" t="s">
        <v>1435</v>
      </c>
      <c r="C946" s="205"/>
      <c r="D946" s="267"/>
    </row>
    <row r="947" spans="1:4" x14ac:dyDescent="0.3">
      <c r="A947" s="266" t="s">
        <v>1436</v>
      </c>
      <c r="B947" s="205" t="s">
        <v>1437</v>
      </c>
      <c r="C947" s="205" t="s">
        <v>363</v>
      </c>
      <c r="D947" s="267"/>
    </row>
    <row r="948" spans="1:4" x14ac:dyDescent="0.3">
      <c r="A948" s="266" t="s">
        <v>1438</v>
      </c>
      <c r="B948" s="205" t="s">
        <v>1439</v>
      </c>
      <c r="C948" s="205" t="s">
        <v>363</v>
      </c>
      <c r="D948" s="267"/>
    </row>
    <row r="949" spans="1:4" x14ac:dyDescent="0.3">
      <c r="A949" s="266" t="s">
        <v>1440</v>
      </c>
      <c r="B949" s="205" t="s">
        <v>1441</v>
      </c>
      <c r="C949" s="205" t="s">
        <v>363</v>
      </c>
      <c r="D949" s="267"/>
    </row>
    <row r="950" spans="1:4" x14ac:dyDescent="0.3">
      <c r="A950" s="266" t="s">
        <v>1442</v>
      </c>
      <c r="B950" s="205" t="s">
        <v>1443</v>
      </c>
      <c r="C950" s="205" t="s">
        <v>363</v>
      </c>
      <c r="D950" s="267"/>
    </row>
    <row r="951" spans="1:4" x14ac:dyDescent="0.3">
      <c r="A951" s="266" t="s">
        <v>1444</v>
      </c>
      <c r="B951" s="205" t="s">
        <v>1445</v>
      </c>
      <c r="C951" s="205" t="s">
        <v>363</v>
      </c>
      <c r="D951" s="267"/>
    </row>
    <row r="952" spans="1:4" x14ac:dyDescent="0.3">
      <c r="A952" s="266" t="s">
        <v>1446</v>
      </c>
      <c r="B952" s="209" t="s">
        <v>1447</v>
      </c>
      <c r="C952" s="299" t="s">
        <v>363</v>
      </c>
      <c r="D952" s="267"/>
    </row>
    <row r="953" spans="1:4" x14ac:dyDescent="0.3">
      <c r="A953" s="266" t="s">
        <v>1448</v>
      </c>
      <c r="B953" s="209" t="s">
        <v>1449</v>
      </c>
      <c r="C953" s="299" t="s">
        <v>363</v>
      </c>
      <c r="D953" s="267"/>
    </row>
    <row r="954" spans="1:4" x14ac:dyDescent="0.3">
      <c r="A954" s="266" t="s">
        <v>1450</v>
      </c>
      <c r="B954" s="209" t="s">
        <v>1451</v>
      </c>
      <c r="C954" s="299" t="s">
        <v>363</v>
      </c>
      <c r="D954" s="267"/>
    </row>
    <row r="955" spans="1:4" x14ac:dyDescent="0.3">
      <c r="A955" s="266" t="s">
        <v>1452</v>
      </c>
      <c r="B955" s="215" t="s">
        <v>1453</v>
      </c>
      <c r="C955" s="223" t="s">
        <v>363</v>
      </c>
      <c r="D955" s="267"/>
    </row>
    <row r="956" spans="1:4" x14ac:dyDescent="0.3">
      <c r="A956" s="266" t="s">
        <v>1454</v>
      </c>
      <c r="B956" s="215" t="s">
        <v>1455</v>
      </c>
      <c r="C956" s="223" t="s">
        <v>363</v>
      </c>
      <c r="D956" s="267"/>
    </row>
    <row r="957" spans="1:4" x14ac:dyDescent="0.3">
      <c r="A957" s="266" t="s">
        <v>1456</v>
      </c>
      <c r="B957" s="215" t="s">
        <v>1457</v>
      </c>
      <c r="C957" s="223" t="s">
        <v>363</v>
      </c>
      <c r="D957" s="267"/>
    </row>
    <row r="958" spans="1:4" x14ac:dyDescent="0.3">
      <c r="A958" s="266" t="s">
        <v>1458</v>
      </c>
      <c r="B958" s="215" t="s">
        <v>1459</v>
      </c>
      <c r="C958" s="223" t="s">
        <v>363</v>
      </c>
      <c r="D958" s="267"/>
    </row>
    <row r="959" spans="1:4" x14ac:dyDescent="0.3">
      <c r="A959" s="266" t="s">
        <v>1460</v>
      </c>
      <c r="B959" s="215" t="s">
        <v>1461</v>
      </c>
      <c r="C959" s="223" t="s">
        <v>363</v>
      </c>
      <c r="D959" s="267"/>
    </row>
    <row r="960" spans="1:4" x14ac:dyDescent="0.3">
      <c r="A960" s="266" t="s">
        <v>1462</v>
      </c>
      <c r="B960" s="201" t="s">
        <v>1463</v>
      </c>
      <c r="C960" s="205"/>
      <c r="D960" s="267"/>
    </row>
    <row r="961" spans="1:4" x14ac:dyDescent="0.3">
      <c r="A961" s="266" t="s">
        <v>1464</v>
      </c>
      <c r="B961" s="205" t="s">
        <v>1437</v>
      </c>
      <c r="C961" s="205" t="s">
        <v>363</v>
      </c>
      <c r="D961" s="267"/>
    </row>
    <row r="962" spans="1:4" x14ac:dyDescent="0.3">
      <c r="A962" s="266" t="s">
        <v>1465</v>
      </c>
      <c r="B962" s="205" t="s">
        <v>1439</v>
      </c>
      <c r="C962" s="205" t="s">
        <v>363</v>
      </c>
      <c r="D962" s="267"/>
    </row>
    <row r="963" spans="1:4" x14ac:dyDescent="0.3">
      <c r="A963" s="266" t="s">
        <v>1466</v>
      </c>
      <c r="B963" s="205" t="s">
        <v>1441</v>
      </c>
      <c r="C963" s="205" t="s">
        <v>363</v>
      </c>
      <c r="D963" s="267"/>
    </row>
    <row r="964" spans="1:4" x14ac:dyDescent="0.3">
      <c r="A964" s="266" t="s">
        <v>1467</v>
      </c>
      <c r="B964" s="205" t="s">
        <v>1443</v>
      </c>
      <c r="C964" s="205" t="s">
        <v>363</v>
      </c>
      <c r="D964" s="267"/>
    </row>
    <row r="965" spans="1:4" x14ac:dyDescent="0.3">
      <c r="A965" s="266" t="s">
        <v>1468</v>
      </c>
      <c r="B965" s="205" t="s">
        <v>1445</v>
      </c>
      <c r="C965" s="205" t="s">
        <v>363</v>
      </c>
      <c r="D965" s="267"/>
    </row>
    <row r="966" spans="1:4" x14ac:dyDescent="0.3">
      <c r="A966" s="266" t="s">
        <v>1469</v>
      </c>
      <c r="B966" s="200" t="s">
        <v>1470</v>
      </c>
      <c r="C966" s="205"/>
      <c r="D966" s="267"/>
    </row>
    <row r="967" spans="1:4" x14ac:dyDescent="0.3">
      <c r="A967" s="266" t="s">
        <v>1471</v>
      </c>
      <c r="B967" s="205" t="s">
        <v>1472</v>
      </c>
      <c r="C967" s="205"/>
      <c r="D967" s="267"/>
    </row>
    <row r="968" spans="1:4" x14ac:dyDescent="0.3">
      <c r="A968" s="266" t="s">
        <v>1473</v>
      </c>
      <c r="B968" s="300" t="s">
        <v>1474</v>
      </c>
      <c r="C968" s="205" t="s">
        <v>9</v>
      </c>
      <c r="D968" s="267"/>
    </row>
    <row r="969" spans="1:4" x14ac:dyDescent="0.3">
      <c r="A969" s="266" t="s">
        <v>1475</v>
      </c>
      <c r="B969" s="300" t="s">
        <v>1476</v>
      </c>
      <c r="C969" s="205" t="s">
        <v>9</v>
      </c>
      <c r="D969" s="267"/>
    </row>
    <row r="970" spans="1:4" x14ac:dyDescent="0.3">
      <c r="A970" s="266" t="s">
        <v>1477</v>
      </c>
      <c r="B970" s="188" t="s">
        <v>1478</v>
      </c>
      <c r="C970" s="205" t="s">
        <v>9</v>
      </c>
      <c r="D970" s="267"/>
    </row>
    <row r="971" spans="1:4" x14ac:dyDescent="0.3">
      <c r="A971" s="266" t="s">
        <v>1479</v>
      </c>
      <c r="B971" s="205" t="s">
        <v>1480</v>
      </c>
      <c r="C971" s="242"/>
      <c r="D971" s="267"/>
    </row>
    <row r="972" spans="1:4" x14ac:dyDescent="0.3">
      <c r="A972" s="266" t="s">
        <v>1481</v>
      </c>
      <c r="B972" s="300" t="s">
        <v>1474</v>
      </c>
      <c r="C972" s="205" t="s">
        <v>9</v>
      </c>
      <c r="D972" s="267"/>
    </row>
    <row r="973" spans="1:4" x14ac:dyDescent="0.3">
      <c r="A973" s="266" t="s">
        <v>1482</v>
      </c>
      <c r="B973" s="300" t="s">
        <v>1476</v>
      </c>
      <c r="C973" s="205" t="s">
        <v>9</v>
      </c>
      <c r="D973" s="267"/>
    </row>
    <row r="974" spans="1:4" x14ac:dyDescent="0.3">
      <c r="A974" s="266" t="s">
        <v>1483</v>
      </c>
      <c r="B974" s="188" t="s">
        <v>1478</v>
      </c>
      <c r="C974" s="205" t="s">
        <v>9</v>
      </c>
      <c r="D974" s="267"/>
    </row>
    <row r="975" spans="1:4" x14ac:dyDescent="0.3">
      <c r="A975" s="266" t="s">
        <v>1484</v>
      </c>
      <c r="B975" s="205" t="s">
        <v>1485</v>
      </c>
      <c r="C975" s="205" t="s">
        <v>9</v>
      </c>
      <c r="D975" s="267"/>
    </row>
    <row r="976" spans="1:4" x14ac:dyDescent="0.3">
      <c r="A976" s="266" t="s">
        <v>1486</v>
      </c>
      <c r="B976" s="205" t="s">
        <v>1487</v>
      </c>
      <c r="C976" s="205" t="s">
        <v>9</v>
      </c>
      <c r="D976" s="267"/>
    </row>
    <row r="977" spans="1:4" x14ac:dyDescent="0.3">
      <c r="A977" s="266" t="s">
        <v>1488</v>
      </c>
      <c r="B977" s="188" t="s">
        <v>1478</v>
      </c>
      <c r="C977" s="205" t="s">
        <v>9</v>
      </c>
      <c r="D977" s="267"/>
    </row>
    <row r="978" spans="1:4" x14ac:dyDescent="0.3">
      <c r="A978" s="266" t="s">
        <v>1489</v>
      </c>
      <c r="B978" s="235" t="s">
        <v>1490</v>
      </c>
      <c r="C978" s="201" t="s">
        <v>221</v>
      </c>
      <c r="D978" s="267"/>
    </row>
    <row r="979" spans="1:4" x14ac:dyDescent="0.3">
      <c r="A979" s="266" t="s">
        <v>1491</v>
      </c>
      <c r="B979" s="201" t="s">
        <v>1492</v>
      </c>
      <c r="C979" s="201" t="s">
        <v>221</v>
      </c>
      <c r="D979" s="267"/>
    </row>
    <row r="980" spans="1:4" x14ac:dyDescent="0.3">
      <c r="A980" s="266" t="s">
        <v>1493</v>
      </c>
      <c r="B980" s="201" t="s">
        <v>1494</v>
      </c>
      <c r="C980" s="201" t="s">
        <v>221</v>
      </c>
      <c r="D980" s="267"/>
    </row>
    <row r="981" spans="1:4" x14ac:dyDescent="0.3">
      <c r="A981" s="266" t="s">
        <v>1495</v>
      </c>
      <c r="B981" s="201" t="s">
        <v>1496</v>
      </c>
      <c r="C981" s="201" t="s">
        <v>221</v>
      </c>
      <c r="D981" s="267"/>
    </row>
    <row r="982" spans="1:4" x14ac:dyDescent="0.3">
      <c r="A982" s="266" t="s">
        <v>1497</v>
      </c>
      <c r="B982" s="188" t="s">
        <v>1498</v>
      </c>
      <c r="C982" s="201" t="s">
        <v>221</v>
      </c>
      <c r="D982" s="267"/>
    </row>
    <row r="983" spans="1:4" ht="14.25" customHeight="1" x14ac:dyDescent="0.3">
      <c r="A983" s="266" t="s">
        <v>1499</v>
      </c>
      <c r="B983" s="235" t="s">
        <v>1500</v>
      </c>
      <c r="C983" s="201" t="s">
        <v>221</v>
      </c>
      <c r="D983" s="267"/>
    </row>
    <row r="984" spans="1:4" ht="14.25" customHeight="1" x14ac:dyDescent="0.3">
      <c r="A984" s="266" t="s">
        <v>1501</v>
      </c>
      <c r="B984" s="235" t="s">
        <v>1502</v>
      </c>
      <c r="C984" s="201"/>
      <c r="D984" s="267"/>
    </row>
    <row r="985" spans="1:4" ht="14.25" customHeight="1" x14ac:dyDescent="0.3">
      <c r="A985" s="266" t="s">
        <v>1503</v>
      </c>
      <c r="B985" s="205" t="s">
        <v>1504</v>
      </c>
      <c r="C985" s="205" t="s">
        <v>9</v>
      </c>
      <c r="D985" s="267"/>
    </row>
    <row r="986" spans="1:4" ht="14.25" customHeight="1" x14ac:dyDescent="0.3">
      <c r="A986" s="266" t="s">
        <v>1505</v>
      </c>
      <c r="B986" s="205" t="s">
        <v>1506</v>
      </c>
      <c r="C986" s="205" t="s">
        <v>9</v>
      </c>
      <c r="D986" s="267"/>
    </row>
    <row r="987" spans="1:4" ht="14.25" customHeight="1" x14ac:dyDescent="0.3">
      <c r="A987" s="266" t="s">
        <v>1507</v>
      </c>
      <c r="B987" s="205" t="s">
        <v>1508</v>
      </c>
      <c r="C987" s="205" t="s">
        <v>9</v>
      </c>
      <c r="D987" s="267"/>
    </row>
    <row r="988" spans="1:4" x14ac:dyDescent="0.3">
      <c r="A988" s="266" t="s">
        <v>1509</v>
      </c>
      <c r="B988" s="200" t="s">
        <v>1510</v>
      </c>
      <c r="C988" s="201"/>
      <c r="D988" s="267"/>
    </row>
    <row r="989" spans="1:4" x14ac:dyDescent="0.3">
      <c r="A989" s="266" t="s">
        <v>1511</v>
      </c>
      <c r="B989" s="205" t="s">
        <v>1504</v>
      </c>
      <c r="C989" s="205" t="s">
        <v>9</v>
      </c>
      <c r="D989" s="267"/>
    </row>
    <row r="990" spans="1:4" x14ac:dyDescent="0.3">
      <c r="A990" s="266" t="s">
        <v>1512</v>
      </c>
      <c r="B990" s="205" t="s">
        <v>1506</v>
      </c>
      <c r="C990" s="205" t="s">
        <v>9</v>
      </c>
      <c r="D990" s="267"/>
    </row>
    <row r="991" spans="1:4" x14ac:dyDescent="0.3">
      <c r="A991" s="266" t="s">
        <v>1513</v>
      </c>
      <c r="B991" s="205" t="s">
        <v>1508</v>
      </c>
      <c r="C991" s="205" t="s">
        <v>9</v>
      </c>
      <c r="D991" s="267"/>
    </row>
    <row r="992" spans="1:4" x14ac:dyDescent="0.3">
      <c r="A992" s="266" t="s">
        <v>1514</v>
      </c>
      <c r="B992" s="200" t="s">
        <v>1515</v>
      </c>
      <c r="C992" s="201" t="s">
        <v>221</v>
      </c>
      <c r="D992" s="267"/>
    </row>
    <row r="993" spans="1:4" x14ac:dyDescent="0.3">
      <c r="A993" s="266" t="s">
        <v>1516</v>
      </c>
      <c r="B993" s="200" t="s">
        <v>1517</v>
      </c>
      <c r="C993" s="242"/>
      <c r="D993" s="267"/>
    </row>
    <row r="994" spans="1:4" x14ac:dyDescent="0.3">
      <c r="A994" s="266" t="s">
        <v>1518</v>
      </c>
      <c r="B994" s="205" t="s">
        <v>1519</v>
      </c>
      <c r="C994" s="242"/>
      <c r="D994" s="267"/>
    </row>
    <row r="995" spans="1:4" x14ac:dyDescent="0.3">
      <c r="A995" s="266" t="s">
        <v>1520</v>
      </c>
      <c r="B995" s="205" t="s">
        <v>1521</v>
      </c>
      <c r="C995" s="242" t="s">
        <v>9</v>
      </c>
      <c r="D995" s="267"/>
    </row>
    <row r="996" spans="1:4" x14ac:dyDescent="0.3">
      <c r="A996" s="266" t="s">
        <v>1522</v>
      </c>
      <c r="B996" s="205" t="s">
        <v>187</v>
      </c>
      <c r="C996" s="242" t="s">
        <v>9</v>
      </c>
      <c r="D996" s="267"/>
    </row>
    <row r="997" spans="1:4" x14ac:dyDescent="0.3">
      <c r="A997" s="266" t="s">
        <v>1523</v>
      </c>
      <c r="B997" s="205" t="s">
        <v>1524</v>
      </c>
      <c r="C997" s="242" t="s">
        <v>9</v>
      </c>
      <c r="D997" s="267"/>
    </row>
    <row r="998" spans="1:4" x14ac:dyDescent="0.3">
      <c r="A998" s="266" t="s">
        <v>1525</v>
      </c>
      <c r="B998" s="205" t="s">
        <v>1526</v>
      </c>
      <c r="C998" s="242"/>
      <c r="D998" s="267"/>
    </row>
    <row r="999" spans="1:4" x14ac:dyDescent="0.3">
      <c r="A999" s="266" t="s">
        <v>1527</v>
      </c>
      <c r="B999" s="205" t="s">
        <v>1521</v>
      </c>
      <c r="C999" s="242" t="s">
        <v>9</v>
      </c>
      <c r="D999" s="267"/>
    </row>
    <row r="1000" spans="1:4" x14ac:dyDescent="0.3">
      <c r="A1000" s="266" t="s">
        <v>1528</v>
      </c>
      <c r="B1000" s="205" t="s">
        <v>187</v>
      </c>
      <c r="C1000" s="242" t="s">
        <v>9</v>
      </c>
      <c r="D1000" s="267"/>
    </row>
    <row r="1001" spans="1:4" x14ac:dyDescent="0.3">
      <c r="A1001" s="266" t="s">
        <v>1529</v>
      </c>
      <c r="B1001" s="205" t="s">
        <v>1524</v>
      </c>
      <c r="C1001" s="242" t="s">
        <v>9</v>
      </c>
      <c r="D1001" s="267"/>
    </row>
    <row r="1002" spans="1:4" x14ac:dyDescent="0.3">
      <c r="A1002" s="266" t="s">
        <v>1530</v>
      </c>
      <c r="B1002" s="200" t="s">
        <v>1531</v>
      </c>
      <c r="C1002" s="201" t="s">
        <v>181</v>
      </c>
      <c r="D1002" s="267"/>
    </row>
    <row r="1003" spans="1:4" x14ac:dyDescent="0.3">
      <c r="A1003" s="266" t="s">
        <v>1532</v>
      </c>
      <c r="B1003" s="210" t="s">
        <v>1533</v>
      </c>
      <c r="C1003" s="201" t="s">
        <v>221</v>
      </c>
      <c r="D1003" s="267"/>
    </row>
    <row r="1004" spans="1:4" x14ac:dyDescent="0.3">
      <c r="A1004" s="266" t="s">
        <v>1534</v>
      </c>
      <c r="B1004" s="200" t="s">
        <v>1535</v>
      </c>
      <c r="C1004" s="201" t="s">
        <v>181</v>
      </c>
      <c r="D1004" s="267"/>
    </row>
    <row r="1005" spans="1:4" x14ac:dyDescent="0.3">
      <c r="A1005" s="266" t="s">
        <v>1536</v>
      </c>
      <c r="B1005" s="200" t="s">
        <v>1537</v>
      </c>
      <c r="C1005" s="201"/>
      <c r="D1005" s="267"/>
    </row>
    <row r="1006" spans="1:4" x14ac:dyDescent="0.3">
      <c r="A1006" s="266" t="s">
        <v>1538</v>
      </c>
      <c r="B1006" s="205" t="s">
        <v>1539</v>
      </c>
      <c r="C1006" s="201" t="s">
        <v>181</v>
      </c>
      <c r="D1006" s="267"/>
    </row>
    <row r="1007" spans="1:4" x14ac:dyDescent="0.3">
      <c r="A1007" s="266" t="s">
        <v>1540</v>
      </c>
      <c r="B1007" s="205" t="s">
        <v>1541</v>
      </c>
      <c r="C1007" s="201" t="s">
        <v>181</v>
      </c>
      <c r="D1007" s="267"/>
    </row>
    <row r="1008" spans="1:4" x14ac:dyDescent="0.3">
      <c r="A1008" s="266" t="s">
        <v>1542</v>
      </c>
      <c r="B1008" s="205" t="s">
        <v>1543</v>
      </c>
      <c r="C1008" s="201" t="s">
        <v>181</v>
      </c>
      <c r="D1008" s="267"/>
    </row>
    <row r="1009" spans="1:4" x14ac:dyDescent="0.3">
      <c r="A1009" s="266" t="s">
        <v>1544</v>
      </c>
      <c r="B1009" s="205" t="s">
        <v>1545</v>
      </c>
      <c r="C1009" s="201" t="s">
        <v>181</v>
      </c>
      <c r="D1009" s="267"/>
    </row>
    <row r="1010" spans="1:4" x14ac:dyDescent="0.3">
      <c r="A1010" s="266" t="s">
        <v>1546</v>
      </c>
      <c r="B1010" s="215" t="s">
        <v>1547</v>
      </c>
      <c r="C1010" s="301" t="s">
        <v>453</v>
      </c>
      <c r="D1010" s="267"/>
    </row>
    <row r="1011" spans="1:4" x14ac:dyDescent="0.3">
      <c r="A1011" s="266" t="s">
        <v>1548</v>
      </c>
      <c r="B1011" s="200" t="s">
        <v>1549</v>
      </c>
      <c r="C1011" s="205" t="s">
        <v>9</v>
      </c>
      <c r="D1011" s="267"/>
    </row>
    <row r="1012" spans="1:4" x14ac:dyDescent="0.3">
      <c r="A1012" s="266" t="s">
        <v>1550</v>
      </c>
      <c r="B1012" s="200" t="s">
        <v>1551</v>
      </c>
      <c r="C1012" s="205"/>
      <c r="D1012" s="267"/>
    </row>
    <row r="1013" spans="1:4" x14ac:dyDescent="0.3">
      <c r="A1013" s="266" t="s">
        <v>1552</v>
      </c>
      <c r="B1013" s="205" t="s">
        <v>1551</v>
      </c>
      <c r="C1013" s="205" t="s">
        <v>1377</v>
      </c>
      <c r="D1013" s="267"/>
    </row>
    <row r="1014" spans="1:4" x14ac:dyDescent="0.3">
      <c r="A1014" s="268" t="s">
        <v>1553</v>
      </c>
      <c r="B1014" s="236" t="s">
        <v>1551</v>
      </c>
      <c r="C1014" s="236" t="s">
        <v>18</v>
      </c>
      <c r="D1014" s="267"/>
    </row>
    <row r="1015" spans="1:4" x14ac:dyDescent="0.3">
      <c r="A1015" s="266" t="s">
        <v>1554</v>
      </c>
      <c r="B1015" s="201" t="s">
        <v>1555</v>
      </c>
      <c r="C1015" s="201" t="s">
        <v>21</v>
      </c>
      <c r="D1015" s="267"/>
    </row>
    <row r="1016" spans="1:4" x14ac:dyDescent="0.3">
      <c r="A1016" s="266" t="s">
        <v>1556</v>
      </c>
      <c r="B1016" s="235" t="s">
        <v>1557</v>
      </c>
      <c r="C1016" s="201"/>
      <c r="D1016" s="267"/>
    </row>
    <row r="1017" spans="1:4" x14ac:dyDescent="0.3">
      <c r="A1017" s="266" t="s">
        <v>1558</v>
      </c>
      <c r="B1017" s="215" t="s">
        <v>1504</v>
      </c>
      <c r="C1017" s="201" t="s">
        <v>181</v>
      </c>
      <c r="D1017" s="267"/>
    </row>
    <row r="1018" spans="1:4" x14ac:dyDescent="0.3">
      <c r="A1018" s="266" t="s">
        <v>1559</v>
      </c>
      <c r="B1018" s="215" t="s">
        <v>1506</v>
      </c>
      <c r="C1018" s="201" t="s">
        <v>181</v>
      </c>
      <c r="D1018" s="267"/>
    </row>
    <row r="1019" spans="1:4" x14ac:dyDescent="0.3">
      <c r="A1019" s="266" t="s">
        <v>1560</v>
      </c>
      <c r="B1019" s="215" t="s">
        <v>1508</v>
      </c>
      <c r="C1019" s="201" t="s">
        <v>181</v>
      </c>
      <c r="D1019" s="267"/>
    </row>
    <row r="1020" spans="1:4" x14ac:dyDescent="0.3">
      <c r="A1020" s="266" t="s">
        <v>1561</v>
      </c>
      <c r="B1020" s="235" t="s">
        <v>1562</v>
      </c>
      <c r="C1020" s="201"/>
      <c r="D1020" s="267"/>
    </row>
    <row r="1021" spans="1:4" x14ac:dyDescent="0.3">
      <c r="A1021" s="266" t="s">
        <v>1563</v>
      </c>
      <c r="B1021" s="201" t="s">
        <v>173</v>
      </c>
      <c r="C1021" s="201" t="s">
        <v>9</v>
      </c>
      <c r="D1021" s="267"/>
    </row>
    <row r="1022" spans="1:4" x14ac:dyDescent="0.3">
      <c r="A1022" s="266" t="s">
        <v>1564</v>
      </c>
      <c r="B1022" s="201" t="s">
        <v>171</v>
      </c>
      <c r="C1022" s="201" t="s">
        <v>9</v>
      </c>
      <c r="D1022" s="267"/>
    </row>
    <row r="1023" spans="1:4" x14ac:dyDescent="0.3">
      <c r="A1023" s="266" t="s">
        <v>1565</v>
      </c>
      <c r="B1023" s="235" t="s">
        <v>1566</v>
      </c>
      <c r="C1023" s="201"/>
      <c r="D1023" s="267"/>
    </row>
    <row r="1024" spans="1:4" x14ac:dyDescent="0.3">
      <c r="A1024" s="266" t="s">
        <v>1567</v>
      </c>
      <c r="B1024" s="201" t="s">
        <v>171</v>
      </c>
      <c r="C1024" s="201" t="s">
        <v>9</v>
      </c>
      <c r="D1024" s="267"/>
    </row>
    <row r="1025" spans="1:4" x14ac:dyDescent="0.3">
      <c r="A1025" s="266" t="s">
        <v>1568</v>
      </c>
      <c r="B1025" s="201" t="s">
        <v>177</v>
      </c>
      <c r="C1025" s="201" t="s">
        <v>9</v>
      </c>
      <c r="D1025" s="267"/>
    </row>
    <row r="1026" spans="1:4" x14ac:dyDescent="0.3">
      <c r="A1026" s="266" t="s">
        <v>1569</v>
      </c>
      <c r="B1026" s="235" t="s">
        <v>175</v>
      </c>
      <c r="C1026" s="201"/>
      <c r="D1026" s="267"/>
    </row>
    <row r="1027" spans="1:4" x14ac:dyDescent="0.3">
      <c r="A1027" s="266" t="s">
        <v>1570</v>
      </c>
      <c r="B1027" s="201" t="s">
        <v>171</v>
      </c>
      <c r="C1027" s="201" t="s">
        <v>9</v>
      </c>
      <c r="D1027" s="267"/>
    </row>
    <row r="1028" spans="1:4" x14ac:dyDescent="0.3">
      <c r="A1028" s="266" t="s">
        <v>1571</v>
      </c>
      <c r="B1028" s="201" t="s">
        <v>177</v>
      </c>
      <c r="C1028" s="201" t="s">
        <v>9</v>
      </c>
      <c r="D1028" s="267"/>
    </row>
    <row r="1029" spans="1:4" x14ac:dyDescent="0.3">
      <c r="A1029" s="266" t="s">
        <v>1572</v>
      </c>
      <c r="B1029" s="200" t="s">
        <v>1573</v>
      </c>
      <c r="C1029" s="205"/>
      <c r="D1029" s="267"/>
    </row>
    <row r="1030" spans="1:4" x14ac:dyDescent="0.3">
      <c r="A1030" s="266" t="s">
        <v>1574</v>
      </c>
      <c r="B1030" s="205" t="s">
        <v>1573</v>
      </c>
      <c r="C1030" s="205" t="s">
        <v>1377</v>
      </c>
      <c r="D1030" s="267"/>
    </row>
    <row r="1031" spans="1:4" x14ac:dyDescent="0.3">
      <c r="A1031" s="268" t="s">
        <v>1575</v>
      </c>
      <c r="B1031" s="236" t="s">
        <v>1573</v>
      </c>
      <c r="C1031" s="236" t="s">
        <v>18</v>
      </c>
      <c r="D1031" s="267"/>
    </row>
    <row r="1032" spans="1:4" x14ac:dyDescent="0.3">
      <c r="A1032" s="266" t="s">
        <v>1576</v>
      </c>
      <c r="B1032" s="201" t="s">
        <v>1577</v>
      </c>
      <c r="C1032" s="201" t="s">
        <v>21</v>
      </c>
      <c r="D1032" s="267"/>
    </row>
    <row r="1033" spans="1:4" x14ac:dyDescent="0.3">
      <c r="A1033" s="266" t="s">
        <v>1578</v>
      </c>
      <c r="B1033" s="235" t="s">
        <v>1579</v>
      </c>
      <c r="C1033" s="201"/>
      <c r="D1033" s="267"/>
    </row>
    <row r="1034" spans="1:4" x14ac:dyDescent="0.3">
      <c r="A1034" s="266" t="s">
        <v>1580</v>
      </c>
      <c r="B1034" s="199" t="s">
        <v>1581</v>
      </c>
      <c r="C1034" s="242" t="s">
        <v>9</v>
      </c>
      <c r="D1034" s="267"/>
    </row>
    <row r="1035" spans="1:4" x14ac:dyDescent="0.3">
      <c r="A1035" s="266" t="s">
        <v>1582</v>
      </c>
      <c r="B1035" s="201" t="s">
        <v>1583</v>
      </c>
      <c r="C1035" s="242" t="s">
        <v>9</v>
      </c>
      <c r="D1035" s="267"/>
    </row>
    <row r="1036" spans="1:4" x14ac:dyDescent="0.3">
      <c r="A1036" s="266" t="s">
        <v>1584</v>
      </c>
      <c r="B1036" s="201" t="s">
        <v>1585</v>
      </c>
      <c r="C1036" s="242" t="s">
        <v>9</v>
      </c>
      <c r="D1036" s="267"/>
    </row>
    <row r="1037" spans="1:4" x14ac:dyDescent="0.3">
      <c r="A1037" s="266" t="s">
        <v>1586</v>
      </c>
      <c r="B1037" s="235" t="s">
        <v>1587</v>
      </c>
      <c r="C1037" s="201"/>
      <c r="D1037" s="267"/>
    </row>
    <row r="1038" spans="1:4" x14ac:dyDescent="0.3">
      <c r="A1038" s="266" t="s">
        <v>1588</v>
      </c>
      <c r="B1038" s="199" t="s">
        <v>1581</v>
      </c>
      <c r="C1038" s="242" t="s">
        <v>9</v>
      </c>
      <c r="D1038" s="267"/>
    </row>
    <row r="1039" spans="1:4" x14ac:dyDescent="0.3">
      <c r="A1039" s="266" t="s">
        <v>1589</v>
      </c>
      <c r="B1039" s="201" t="s">
        <v>1583</v>
      </c>
      <c r="C1039" s="242" t="s">
        <v>9</v>
      </c>
      <c r="D1039" s="267"/>
    </row>
    <row r="1040" spans="1:4" x14ac:dyDescent="0.3">
      <c r="A1040" s="266" t="s">
        <v>1590</v>
      </c>
      <c r="B1040" s="201" t="s">
        <v>1585</v>
      </c>
      <c r="C1040" s="242" t="s">
        <v>9</v>
      </c>
      <c r="D1040" s="267"/>
    </row>
    <row r="1041" spans="1:4" x14ac:dyDescent="0.3">
      <c r="A1041" s="266" t="s">
        <v>1591</v>
      </c>
      <c r="B1041" s="235" t="s">
        <v>1592</v>
      </c>
      <c r="C1041" s="201"/>
      <c r="D1041" s="267"/>
    </row>
    <row r="1042" spans="1:4" x14ac:dyDescent="0.3">
      <c r="A1042" s="266" t="s">
        <v>1593</v>
      </c>
      <c r="B1042" s="199" t="s">
        <v>1581</v>
      </c>
      <c r="C1042" s="242" t="s">
        <v>9</v>
      </c>
      <c r="D1042" s="267"/>
    </row>
    <row r="1043" spans="1:4" x14ac:dyDescent="0.3">
      <c r="A1043" s="266" t="s">
        <v>1594</v>
      </c>
      <c r="B1043" s="201" t="s">
        <v>1583</v>
      </c>
      <c r="C1043" s="242" t="s">
        <v>9</v>
      </c>
      <c r="D1043" s="267"/>
    </row>
    <row r="1044" spans="1:4" x14ac:dyDescent="0.3">
      <c r="A1044" s="266" t="s">
        <v>1595</v>
      </c>
      <c r="B1044" s="201" t="s">
        <v>1585</v>
      </c>
      <c r="C1044" s="242" t="s">
        <v>9</v>
      </c>
      <c r="D1044" s="267"/>
    </row>
    <row r="1045" spans="1:4" x14ac:dyDescent="0.3">
      <c r="A1045" s="266" t="s">
        <v>1596</v>
      </c>
      <c r="B1045" s="235" t="s">
        <v>1597</v>
      </c>
      <c r="C1045" s="201"/>
      <c r="D1045" s="267"/>
    </row>
    <row r="1046" spans="1:4" x14ac:dyDescent="0.3">
      <c r="A1046" s="266" t="s">
        <v>1598</v>
      </c>
      <c r="B1046" s="199" t="s">
        <v>1581</v>
      </c>
      <c r="C1046" s="242" t="s">
        <v>9</v>
      </c>
      <c r="D1046" s="267"/>
    </row>
    <row r="1047" spans="1:4" x14ac:dyDescent="0.3">
      <c r="A1047" s="266" t="s">
        <v>1599</v>
      </c>
      <c r="B1047" s="201" t="s">
        <v>1583</v>
      </c>
      <c r="C1047" s="242" t="s">
        <v>9</v>
      </c>
      <c r="D1047" s="267"/>
    </row>
    <row r="1048" spans="1:4" x14ac:dyDescent="0.3">
      <c r="A1048" s="266" t="s">
        <v>1600</v>
      </c>
      <c r="B1048" s="201" t="s">
        <v>1585</v>
      </c>
      <c r="C1048" s="242" t="s">
        <v>9</v>
      </c>
      <c r="D1048" s="267"/>
    </row>
    <row r="1049" spans="1:4" ht="15" thickBot="1" x14ac:dyDescent="0.35">
      <c r="A1049" s="323" t="s">
        <v>1601</v>
      </c>
      <c r="B1049" s="202" t="s">
        <v>1602</v>
      </c>
      <c r="C1049" s="340" t="s">
        <v>21</v>
      </c>
      <c r="D1049" s="328"/>
    </row>
    <row r="1050" spans="1:4" ht="24" customHeight="1" thickBot="1" x14ac:dyDescent="0.35">
      <c r="A1050" s="799" t="s">
        <v>1603</v>
      </c>
      <c r="B1050" s="800"/>
      <c r="C1050" s="800"/>
      <c r="D1050" s="819"/>
    </row>
    <row r="1051" spans="1:4" x14ac:dyDescent="0.3">
      <c r="A1051" s="325" t="s">
        <v>1604</v>
      </c>
      <c r="B1051" s="68" t="s">
        <v>1605</v>
      </c>
      <c r="C1051" s="239"/>
      <c r="D1051" s="330"/>
    </row>
    <row r="1052" spans="1:4" x14ac:dyDescent="0.3">
      <c r="A1052" s="266" t="s">
        <v>1606</v>
      </c>
      <c r="B1052" s="61" t="s">
        <v>1607</v>
      </c>
      <c r="C1052" s="255"/>
      <c r="D1052" s="267"/>
    </row>
    <row r="1053" spans="1:4" x14ac:dyDescent="0.3">
      <c r="A1053" s="266" t="s">
        <v>1608</v>
      </c>
      <c r="B1053" s="61" t="s">
        <v>1609</v>
      </c>
      <c r="C1053" s="255" t="s">
        <v>9</v>
      </c>
      <c r="D1053" s="267"/>
    </row>
    <row r="1054" spans="1:4" x14ac:dyDescent="0.3">
      <c r="A1054" s="266" t="s">
        <v>1610</v>
      </c>
      <c r="B1054" s="183" t="s">
        <v>1611</v>
      </c>
      <c r="C1054" s="255" t="s">
        <v>9</v>
      </c>
      <c r="D1054" s="267"/>
    </row>
    <row r="1055" spans="1:4" x14ac:dyDescent="0.3">
      <c r="A1055" s="266" t="s">
        <v>1612</v>
      </c>
      <c r="B1055" s="61" t="s">
        <v>1613</v>
      </c>
      <c r="C1055" s="255" t="s">
        <v>363</v>
      </c>
      <c r="D1055" s="267"/>
    </row>
    <row r="1056" spans="1:4" x14ac:dyDescent="0.3">
      <c r="A1056" s="266" t="s">
        <v>1614</v>
      </c>
      <c r="B1056" s="61" t="s">
        <v>1615</v>
      </c>
      <c r="C1056" s="255" t="s">
        <v>9</v>
      </c>
      <c r="D1056" s="267"/>
    </row>
    <row r="1057" spans="1:4" x14ac:dyDescent="0.3">
      <c r="A1057" s="266" t="s">
        <v>1616</v>
      </c>
      <c r="B1057" s="61" t="s">
        <v>1617</v>
      </c>
      <c r="C1057" s="255" t="s">
        <v>9</v>
      </c>
      <c r="D1057" s="267"/>
    </row>
    <row r="1058" spans="1:4" x14ac:dyDescent="0.3">
      <c r="A1058" s="266" t="s">
        <v>1618</v>
      </c>
      <c r="B1058" s="61" t="s">
        <v>1619</v>
      </c>
      <c r="C1058" s="255" t="s">
        <v>9</v>
      </c>
      <c r="D1058" s="267"/>
    </row>
    <row r="1059" spans="1:4" x14ac:dyDescent="0.3">
      <c r="A1059" s="266" t="s">
        <v>1620</v>
      </c>
      <c r="B1059" s="61" t="s">
        <v>1411</v>
      </c>
      <c r="C1059" s="255" t="s">
        <v>9</v>
      </c>
      <c r="D1059" s="267"/>
    </row>
    <row r="1060" spans="1:4" x14ac:dyDescent="0.3">
      <c r="A1060" s="266" t="s">
        <v>1621</v>
      </c>
      <c r="B1060" s="61" t="s">
        <v>1622</v>
      </c>
      <c r="C1060" s="255" t="s">
        <v>9</v>
      </c>
      <c r="D1060" s="267"/>
    </row>
    <row r="1061" spans="1:4" x14ac:dyDescent="0.3">
      <c r="A1061" s="266" t="s">
        <v>1623</v>
      </c>
      <c r="B1061" s="223" t="s">
        <v>1624</v>
      </c>
      <c r="C1061" s="223"/>
      <c r="D1061" s="267"/>
    </row>
    <row r="1062" spans="1:4" x14ac:dyDescent="0.3">
      <c r="A1062" s="266" t="s">
        <v>1625</v>
      </c>
      <c r="B1062" s="224" t="s">
        <v>1626</v>
      </c>
      <c r="C1062" s="223" t="s">
        <v>1627</v>
      </c>
      <c r="D1062" s="267"/>
    </row>
    <row r="1063" spans="1:4" x14ac:dyDescent="0.3">
      <c r="A1063" s="266" t="s">
        <v>1628</v>
      </c>
      <c r="B1063" s="224" t="s">
        <v>1629</v>
      </c>
      <c r="C1063" s="223" t="s">
        <v>1627</v>
      </c>
      <c r="D1063" s="267"/>
    </row>
    <row r="1064" spans="1:4" x14ac:dyDescent="0.3">
      <c r="A1064" s="266" t="s">
        <v>1630</v>
      </c>
      <c r="B1064" s="62" t="s">
        <v>1631</v>
      </c>
      <c r="C1064" s="255"/>
      <c r="D1064" s="267"/>
    </row>
    <row r="1065" spans="1:4" x14ac:dyDescent="0.3">
      <c r="A1065" s="266" t="s">
        <v>1632</v>
      </c>
      <c r="B1065" s="61" t="s">
        <v>1633</v>
      </c>
      <c r="C1065" s="255" t="s">
        <v>181</v>
      </c>
      <c r="D1065" s="267"/>
    </row>
    <row r="1066" spans="1:4" x14ac:dyDescent="0.3">
      <c r="A1066" s="266" t="s">
        <v>1634</v>
      </c>
      <c r="B1066" s="61" t="s">
        <v>1635</v>
      </c>
      <c r="C1066" s="255" t="s">
        <v>181</v>
      </c>
      <c r="D1066" s="267"/>
    </row>
    <row r="1067" spans="1:4" x14ac:dyDescent="0.3">
      <c r="A1067" s="266" t="s">
        <v>1636</v>
      </c>
      <c r="B1067" s="62" t="s">
        <v>1637</v>
      </c>
      <c r="C1067" s="255"/>
      <c r="D1067" s="267"/>
    </row>
    <row r="1068" spans="1:4" x14ac:dyDescent="0.3">
      <c r="A1068" s="266" t="s">
        <v>1638</v>
      </c>
      <c r="B1068" s="61" t="s">
        <v>1639</v>
      </c>
      <c r="C1068" s="255" t="s">
        <v>489</v>
      </c>
      <c r="D1068" s="267"/>
    </row>
    <row r="1069" spans="1:4" ht="15" thickBot="1" x14ac:dyDescent="0.35">
      <c r="A1069" s="323" t="s">
        <v>1640</v>
      </c>
      <c r="B1069" s="189" t="s">
        <v>1641</v>
      </c>
      <c r="C1069" s="259" t="s">
        <v>489</v>
      </c>
      <c r="D1069" s="328"/>
    </row>
    <row r="1070" spans="1:4" ht="24" customHeight="1" thickBot="1" x14ac:dyDescent="0.35">
      <c r="A1070" s="799" t="s">
        <v>1642</v>
      </c>
      <c r="B1070" s="800"/>
      <c r="C1070" s="800"/>
      <c r="D1070" s="819"/>
    </row>
    <row r="1071" spans="1:4" x14ac:dyDescent="0.3">
      <c r="A1071" s="325" t="s">
        <v>1643</v>
      </c>
      <c r="B1071" s="68" t="s">
        <v>1644</v>
      </c>
      <c r="C1071" s="239"/>
      <c r="D1071" s="330"/>
    </row>
    <row r="1072" spans="1:4" x14ac:dyDescent="0.3">
      <c r="A1072" s="266" t="s">
        <v>1645</v>
      </c>
      <c r="B1072" s="61" t="s">
        <v>1646</v>
      </c>
      <c r="C1072" s="255"/>
      <c r="D1072" s="267"/>
    </row>
    <row r="1073" spans="1:4" x14ac:dyDescent="0.3">
      <c r="A1073" s="266" t="s">
        <v>1647</v>
      </c>
      <c r="B1073" s="61" t="s">
        <v>1648</v>
      </c>
      <c r="C1073" s="255" t="s">
        <v>9</v>
      </c>
      <c r="D1073" s="267"/>
    </row>
    <row r="1074" spans="1:4" x14ac:dyDescent="0.3">
      <c r="A1074" s="266" t="s">
        <v>1649</v>
      </c>
      <c r="B1074" s="61" t="s">
        <v>1619</v>
      </c>
      <c r="C1074" s="255" t="s">
        <v>9</v>
      </c>
      <c r="D1074" s="267"/>
    </row>
    <row r="1075" spans="1:4" x14ac:dyDescent="0.3">
      <c r="A1075" s="266" t="s">
        <v>1650</v>
      </c>
      <c r="B1075" s="61" t="s">
        <v>1411</v>
      </c>
      <c r="C1075" s="255" t="s">
        <v>9</v>
      </c>
      <c r="D1075" s="267"/>
    </row>
    <row r="1076" spans="1:4" x14ac:dyDescent="0.3">
      <c r="A1076" s="266" t="s">
        <v>1651</v>
      </c>
      <c r="B1076" s="216" t="s">
        <v>1652</v>
      </c>
      <c r="C1076" s="223" t="s">
        <v>1653</v>
      </c>
      <c r="D1076" s="267"/>
    </row>
    <row r="1077" spans="1:4" x14ac:dyDescent="0.3">
      <c r="A1077" s="266" t="s">
        <v>1654</v>
      </c>
      <c r="B1077" s="61" t="s">
        <v>1655</v>
      </c>
      <c r="C1077" s="255"/>
      <c r="D1077" s="267"/>
    </row>
    <row r="1078" spans="1:4" x14ac:dyDescent="0.3">
      <c r="A1078" s="266" t="s">
        <v>1656</v>
      </c>
      <c r="B1078" s="61" t="s">
        <v>1657</v>
      </c>
      <c r="C1078" s="255" t="s">
        <v>1377</v>
      </c>
      <c r="D1078" s="267"/>
    </row>
    <row r="1079" spans="1:4" x14ac:dyDescent="0.3">
      <c r="A1079" s="268" t="s">
        <v>1658</v>
      </c>
      <c r="B1079" s="230" t="s">
        <v>1659</v>
      </c>
      <c r="C1079" s="258" t="s">
        <v>18</v>
      </c>
      <c r="D1079" s="267"/>
    </row>
    <row r="1080" spans="1:4" x14ac:dyDescent="0.3">
      <c r="A1080" s="266" t="s">
        <v>1660</v>
      </c>
      <c r="B1080" s="178" t="s">
        <v>1661</v>
      </c>
      <c r="C1080" s="256" t="s">
        <v>21</v>
      </c>
      <c r="D1080" s="267"/>
    </row>
    <row r="1081" spans="1:4" x14ac:dyDescent="0.3">
      <c r="A1081" s="266" t="s">
        <v>1662</v>
      </c>
      <c r="B1081" s="61" t="s">
        <v>1655</v>
      </c>
      <c r="C1081" s="256"/>
      <c r="D1081" s="267"/>
    </row>
    <row r="1082" spans="1:4" x14ac:dyDescent="0.3">
      <c r="A1082" s="266" t="s">
        <v>1663</v>
      </c>
      <c r="B1082" s="61" t="s">
        <v>1648</v>
      </c>
      <c r="C1082" s="256" t="s">
        <v>9</v>
      </c>
      <c r="D1082" s="267"/>
    </row>
    <row r="1083" spans="1:4" x14ac:dyDescent="0.3">
      <c r="A1083" s="266" t="s">
        <v>1664</v>
      </c>
      <c r="B1083" s="61" t="s">
        <v>1619</v>
      </c>
      <c r="C1083" s="256" t="s">
        <v>9</v>
      </c>
      <c r="D1083" s="267"/>
    </row>
    <row r="1084" spans="1:4" ht="15" thickBot="1" x14ac:dyDescent="0.35">
      <c r="A1084" s="323" t="s">
        <v>1665</v>
      </c>
      <c r="B1084" s="189" t="s">
        <v>1411</v>
      </c>
      <c r="C1084" s="257" t="s">
        <v>9</v>
      </c>
      <c r="D1084" s="328"/>
    </row>
    <row r="1085" spans="1:4" ht="24" customHeight="1" thickBot="1" x14ac:dyDescent="0.35">
      <c r="A1085" s="799" t="s">
        <v>1667</v>
      </c>
      <c r="B1085" s="800"/>
      <c r="C1085" s="800"/>
      <c r="D1085" s="819"/>
    </row>
    <row r="1086" spans="1:4" x14ac:dyDescent="0.3">
      <c r="A1086" s="325" t="s">
        <v>1668</v>
      </c>
      <c r="B1086" s="68" t="s">
        <v>1669</v>
      </c>
      <c r="C1086" s="239"/>
      <c r="D1086" s="330"/>
    </row>
    <row r="1087" spans="1:4" x14ac:dyDescent="0.3">
      <c r="A1087" s="266" t="s">
        <v>1670</v>
      </c>
      <c r="B1087" s="61" t="s">
        <v>1671</v>
      </c>
      <c r="C1087" s="255" t="s">
        <v>1377</v>
      </c>
      <c r="D1087" s="267"/>
    </row>
    <row r="1088" spans="1:4" x14ac:dyDescent="0.3">
      <c r="A1088" s="268" t="s">
        <v>1672</v>
      </c>
      <c r="B1088" s="230" t="s">
        <v>1669</v>
      </c>
      <c r="C1088" s="258" t="s">
        <v>18</v>
      </c>
      <c r="D1088" s="267"/>
    </row>
    <row r="1089" spans="1:4" x14ac:dyDescent="0.3">
      <c r="A1089" s="266" t="s">
        <v>1673</v>
      </c>
      <c r="B1089" s="178" t="s">
        <v>1674</v>
      </c>
      <c r="C1089" s="256" t="s">
        <v>21</v>
      </c>
      <c r="D1089" s="267"/>
    </row>
    <row r="1090" spans="1:4" x14ac:dyDescent="0.3">
      <c r="A1090" s="266" t="s">
        <v>1675</v>
      </c>
      <c r="B1090" s="178" t="s">
        <v>1676</v>
      </c>
      <c r="C1090" s="256" t="s">
        <v>9</v>
      </c>
      <c r="D1090" s="267"/>
    </row>
    <row r="1091" spans="1:4" x14ac:dyDescent="0.3">
      <c r="A1091" s="266" t="s">
        <v>1677</v>
      </c>
      <c r="B1091" s="178" t="s">
        <v>1678</v>
      </c>
      <c r="C1091" s="256" t="s">
        <v>9</v>
      </c>
      <c r="D1091" s="267"/>
    </row>
    <row r="1092" spans="1:4" x14ac:dyDescent="0.3">
      <c r="A1092" s="266" t="s">
        <v>1679</v>
      </c>
      <c r="B1092" s="178" t="s">
        <v>1680</v>
      </c>
      <c r="C1092" s="256" t="s">
        <v>9</v>
      </c>
      <c r="D1092" s="267"/>
    </row>
    <row r="1093" spans="1:4" x14ac:dyDescent="0.3">
      <c r="A1093" s="266" t="s">
        <v>1681</v>
      </c>
      <c r="B1093" s="215" t="s">
        <v>1682</v>
      </c>
      <c r="C1093" s="224" t="s">
        <v>16</v>
      </c>
      <c r="D1093" s="267"/>
    </row>
    <row r="1094" spans="1:4" x14ac:dyDescent="0.3">
      <c r="A1094" s="268" t="s">
        <v>1683</v>
      </c>
      <c r="B1094" s="302" t="s">
        <v>1684</v>
      </c>
      <c r="C1094" s="303" t="s">
        <v>18</v>
      </c>
      <c r="D1094" s="267"/>
    </row>
    <row r="1095" spans="1:4" x14ac:dyDescent="0.3">
      <c r="A1095" s="266" t="s">
        <v>1685</v>
      </c>
      <c r="B1095" s="215" t="s">
        <v>1686</v>
      </c>
      <c r="C1095" s="301" t="s">
        <v>21</v>
      </c>
      <c r="D1095" s="267"/>
    </row>
    <row r="1096" spans="1:4" x14ac:dyDescent="0.3">
      <c r="A1096" s="266" t="s">
        <v>1687</v>
      </c>
      <c r="B1096" s="62" t="s">
        <v>1688</v>
      </c>
      <c r="C1096" s="255"/>
      <c r="D1096" s="267"/>
    </row>
    <row r="1097" spans="1:4" x14ac:dyDescent="0.3">
      <c r="A1097" s="266" t="s">
        <v>1689</v>
      </c>
      <c r="B1097" s="61" t="s">
        <v>1690</v>
      </c>
      <c r="C1097" s="255"/>
      <c r="D1097" s="267"/>
    </row>
    <row r="1098" spans="1:4" x14ac:dyDescent="0.3">
      <c r="A1098" s="266" t="s">
        <v>1691</v>
      </c>
      <c r="B1098" s="61" t="s">
        <v>1692</v>
      </c>
      <c r="C1098" s="255" t="s">
        <v>9</v>
      </c>
      <c r="D1098" s="267"/>
    </row>
    <row r="1099" spans="1:4" x14ac:dyDescent="0.3">
      <c r="A1099" s="266" t="s">
        <v>1693</v>
      </c>
      <c r="B1099" s="61" t="s">
        <v>1694</v>
      </c>
      <c r="C1099" s="255" t="s">
        <v>9</v>
      </c>
      <c r="D1099" s="267"/>
    </row>
    <row r="1100" spans="1:4" x14ac:dyDescent="0.3">
      <c r="A1100" s="266" t="s">
        <v>1695</v>
      </c>
      <c r="B1100" s="61" t="s">
        <v>1696</v>
      </c>
      <c r="C1100" s="255"/>
      <c r="D1100" s="267"/>
    </row>
    <row r="1101" spans="1:4" x14ac:dyDescent="0.3">
      <c r="A1101" s="266" t="s">
        <v>1697</v>
      </c>
      <c r="B1101" s="61" t="s">
        <v>1692</v>
      </c>
      <c r="C1101" s="255" t="s">
        <v>9</v>
      </c>
      <c r="D1101" s="267"/>
    </row>
    <row r="1102" spans="1:4" x14ac:dyDescent="0.3">
      <c r="A1102" s="266" t="s">
        <v>1698</v>
      </c>
      <c r="B1102" s="61" t="s">
        <v>1694</v>
      </c>
      <c r="C1102" s="255" t="s">
        <v>9</v>
      </c>
      <c r="D1102" s="267"/>
    </row>
    <row r="1103" spans="1:4" x14ac:dyDescent="0.3">
      <c r="A1103" s="266" t="s">
        <v>1699</v>
      </c>
      <c r="B1103" s="61" t="s">
        <v>1700</v>
      </c>
      <c r="C1103" s="255" t="s">
        <v>9</v>
      </c>
      <c r="D1103" s="267"/>
    </row>
    <row r="1104" spans="1:4" x14ac:dyDescent="0.3">
      <c r="A1104" s="266" t="s">
        <v>1701</v>
      </c>
      <c r="B1104" s="62" t="s">
        <v>1702</v>
      </c>
      <c r="C1104" s="255"/>
      <c r="D1104" s="267"/>
    </row>
    <row r="1105" spans="1:4" x14ac:dyDescent="0.3">
      <c r="A1105" s="266" t="s">
        <v>1703</v>
      </c>
      <c r="B1105" s="61" t="s">
        <v>1678</v>
      </c>
      <c r="C1105" s="255" t="s">
        <v>9</v>
      </c>
      <c r="D1105" s="267"/>
    </row>
    <row r="1106" spans="1:4" x14ac:dyDescent="0.3">
      <c r="A1106" s="266" t="s">
        <v>1704</v>
      </c>
      <c r="B1106" s="61" t="s">
        <v>1680</v>
      </c>
      <c r="C1106" s="255" t="s">
        <v>9</v>
      </c>
      <c r="D1106" s="267"/>
    </row>
    <row r="1107" spans="1:4" x14ac:dyDescent="0.3">
      <c r="A1107" s="266" t="s">
        <v>1705</v>
      </c>
      <c r="B1107" s="61" t="s">
        <v>1696</v>
      </c>
      <c r="C1107" s="255" t="s">
        <v>9</v>
      </c>
      <c r="D1107" s="267"/>
    </row>
    <row r="1108" spans="1:4" x14ac:dyDescent="0.3">
      <c r="A1108" s="266" t="s">
        <v>1706</v>
      </c>
      <c r="B1108" s="61" t="s">
        <v>1707</v>
      </c>
      <c r="C1108" s="61"/>
      <c r="D1108" s="267"/>
    </row>
    <row r="1109" spans="1:4" x14ac:dyDescent="0.3">
      <c r="A1109" s="266" t="s">
        <v>1708</v>
      </c>
      <c r="B1109" s="61" t="s">
        <v>1709</v>
      </c>
      <c r="C1109" s="205" t="s">
        <v>221</v>
      </c>
      <c r="D1109" s="267"/>
    </row>
    <row r="1110" spans="1:4" ht="15" thickBot="1" x14ac:dyDescent="0.35">
      <c r="A1110" s="323" t="s">
        <v>1710</v>
      </c>
      <c r="B1110" s="333" t="s">
        <v>1711</v>
      </c>
      <c r="C1110" s="259" t="s">
        <v>9</v>
      </c>
      <c r="D1110" s="328"/>
    </row>
    <row r="1111" spans="1:4" ht="24" customHeight="1" thickBot="1" x14ac:dyDescent="0.35">
      <c r="A1111" s="799" t="s">
        <v>1712</v>
      </c>
      <c r="B1111" s="800"/>
      <c r="C1111" s="800"/>
      <c r="D1111" s="819"/>
    </row>
    <row r="1112" spans="1:4" x14ac:dyDescent="0.3">
      <c r="A1112" s="325" t="s">
        <v>1713</v>
      </c>
      <c r="B1112" s="198" t="s">
        <v>1714</v>
      </c>
      <c r="C1112" s="240"/>
      <c r="D1112" s="330"/>
    </row>
    <row r="1113" spans="1:4" x14ac:dyDescent="0.3">
      <c r="A1113" s="266" t="s">
        <v>1715</v>
      </c>
      <c r="B1113" s="205" t="s">
        <v>1716</v>
      </c>
      <c r="C1113" s="205" t="s">
        <v>363</v>
      </c>
      <c r="D1113" s="267"/>
    </row>
    <row r="1114" spans="1:4" x14ac:dyDescent="0.3">
      <c r="A1114" s="266" t="s">
        <v>1717</v>
      </c>
      <c r="B1114" s="205" t="s">
        <v>1718</v>
      </c>
      <c r="C1114" s="205" t="s">
        <v>363</v>
      </c>
      <c r="D1114" s="267"/>
    </row>
    <row r="1115" spans="1:4" ht="16.5" customHeight="1" x14ac:dyDescent="0.3">
      <c r="A1115" s="266" t="s">
        <v>1719</v>
      </c>
      <c r="B1115" s="235" t="s">
        <v>1720</v>
      </c>
      <c r="C1115" s="201"/>
      <c r="D1115" s="267"/>
    </row>
    <row r="1116" spans="1:4" x14ac:dyDescent="0.3">
      <c r="A1116" s="266" t="s">
        <v>1721</v>
      </c>
      <c r="B1116" s="205" t="s">
        <v>1716</v>
      </c>
      <c r="C1116" s="205" t="s">
        <v>363</v>
      </c>
      <c r="D1116" s="267"/>
    </row>
    <row r="1117" spans="1:4" x14ac:dyDescent="0.3">
      <c r="A1117" s="266" t="s">
        <v>1722</v>
      </c>
      <c r="B1117" s="205" t="s">
        <v>1718</v>
      </c>
      <c r="C1117" s="205" t="s">
        <v>363</v>
      </c>
      <c r="D1117" s="267"/>
    </row>
    <row r="1118" spans="1:4" x14ac:dyDescent="0.3">
      <c r="A1118" s="266" t="s">
        <v>1723</v>
      </c>
      <c r="B1118" s="200" t="s">
        <v>1724</v>
      </c>
      <c r="C1118" s="205"/>
      <c r="D1118" s="267"/>
    </row>
    <row r="1119" spans="1:4" x14ac:dyDescent="0.3">
      <c r="A1119" s="266" t="s">
        <v>1725</v>
      </c>
      <c r="B1119" s="205" t="s">
        <v>1726</v>
      </c>
      <c r="C1119" s="205"/>
      <c r="D1119" s="267"/>
    </row>
    <row r="1120" spans="1:4" x14ac:dyDescent="0.3">
      <c r="A1120" s="266" t="s">
        <v>1727</v>
      </c>
      <c r="B1120" s="204" t="s">
        <v>1728</v>
      </c>
      <c r="C1120" s="205" t="s">
        <v>9</v>
      </c>
      <c r="D1120" s="267"/>
    </row>
    <row r="1121" spans="1:4" x14ac:dyDescent="0.3">
      <c r="A1121" s="266" t="s">
        <v>1729</v>
      </c>
      <c r="B1121" s="226" t="s">
        <v>3071</v>
      </c>
      <c r="C1121" s="205" t="s">
        <v>9</v>
      </c>
      <c r="D1121" s="267"/>
    </row>
    <row r="1122" spans="1:4" x14ac:dyDescent="0.3">
      <c r="A1122" s="266" t="s">
        <v>1730</v>
      </c>
      <c r="B1122" s="188" t="s">
        <v>1731</v>
      </c>
      <c r="C1122" s="205" t="s">
        <v>9</v>
      </c>
      <c r="D1122" s="267"/>
    </row>
    <row r="1123" spans="1:4" x14ac:dyDescent="0.3">
      <c r="A1123" s="266" t="s">
        <v>1732</v>
      </c>
      <c r="B1123" s="188" t="s">
        <v>1733</v>
      </c>
      <c r="C1123" s="205" t="s">
        <v>9</v>
      </c>
      <c r="D1123" s="267"/>
    </row>
    <row r="1124" spans="1:4" x14ac:dyDescent="0.3">
      <c r="A1124" s="266" t="s">
        <v>1734</v>
      </c>
      <c r="B1124" s="205" t="s">
        <v>1735</v>
      </c>
      <c r="C1124" s="205"/>
      <c r="D1124" s="267"/>
    </row>
    <row r="1125" spans="1:4" x14ac:dyDescent="0.3">
      <c r="A1125" s="266" t="s">
        <v>1736</v>
      </c>
      <c r="B1125" s="204" t="s">
        <v>1728</v>
      </c>
      <c r="C1125" s="205" t="s">
        <v>9</v>
      </c>
      <c r="D1125" s="267"/>
    </row>
    <row r="1126" spans="1:4" x14ac:dyDescent="0.3">
      <c r="A1126" s="266" t="s">
        <v>1737</v>
      </c>
      <c r="B1126" s="226" t="s">
        <v>3071</v>
      </c>
      <c r="C1126" s="205" t="s">
        <v>9</v>
      </c>
      <c r="D1126" s="267"/>
    </row>
    <row r="1127" spans="1:4" x14ac:dyDescent="0.3">
      <c r="A1127" s="266" t="s">
        <v>1738</v>
      </c>
      <c r="B1127" s="205" t="s">
        <v>1739</v>
      </c>
      <c r="C1127" s="205"/>
      <c r="D1127" s="267"/>
    </row>
    <row r="1128" spans="1:4" x14ac:dyDescent="0.3">
      <c r="A1128" s="266" t="s">
        <v>1740</v>
      </c>
      <c r="B1128" s="204" t="s">
        <v>1728</v>
      </c>
      <c r="C1128" s="205" t="s">
        <v>9</v>
      </c>
      <c r="D1128" s="267"/>
    </row>
    <row r="1129" spans="1:4" x14ac:dyDescent="0.3">
      <c r="A1129" s="266" t="s">
        <v>1741</v>
      </c>
      <c r="B1129" s="226" t="s">
        <v>3071</v>
      </c>
      <c r="C1129" s="205" t="s">
        <v>9</v>
      </c>
      <c r="D1129" s="267"/>
    </row>
    <row r="1130" spans="1:4" x14ac:dyDescent="0.3">
      <c r="A1130" s="266" t="s">
        <v>1742</v>
      </c>
      <c r="B1130" s="205" t="s">
        <v>1743</v>
      </c>
      <c r="C1130" s="205"/>
      <c r="D1130" s="267"/>
    </row>
    <row r="1131" spans="1:4" x14ac:dyDescent="0.3">
      <c r="A1131" s="266" t="s">
        <v>1744</v>
      </c>
      <c r="B1131" s="204" t="s">
        <v>1728</v>
      </c>
      <c r="C1131" s="205" t="s">
        <v>9</v>
      </c>
      <c r="D1131" s="267"/>
    </row>
    <row r="1132" spans="1:4" x14ac:dyDescent="0.3">
      <c r="A1132" s="266" t="s">
        <v>1745</v>
      </c>
      <c r="B1132" s="226" t="s">
        <v>3071</v>
      </c>
      <c r="C1132" s="205" t="s">
        <v>9</v>
      </c>
      <c r="D1132" s="267"/>
    </row>
    <row r="1133" spans="1:4" x14ac:dyDescent="0.3">
      <c r="A1133" s="266" t="s">
        <v>1746</v>
      </c>
      <c r="B1133" s="200" t="s">
        <v>1747</v>
      </c>
      <c r="C1133" s="205"/>
      <c r="D1133" s="267"/>
    </row>
    <row r="1134" spans="1:4" x14ac:dyDescent="0.3">
      <c r="A1134" s="266" t="s">
        <v>1748</v>
      </c>
      <c r="B1134" s="205" t="s">
        <v>1749</v>
      </c>
      <c r="C1134" s="205" t="s">
        <v>9</v>
      </c>
      <c r="D1134" s="267"/>
    </row>
    <row r="1135" spans="1:4" ht="17.25" customHeight="1" x14ac:dyDescent="0.3">
      <c r="A1135" s="266" t="s">
        <v>1750</v>
      </c>
      <c r="B1135" s="201" t="s">
        <v>1751</v>
      </c>
      <c r="C1135" s="201"/>
      <c r="D1135" s="267"/>
    </row>
    <row r="1136" spans="1:4" x14ac:dyDescent="0.3">
      <c r="A1136" s="266" t="s">
        <v>1752</v>
      </c>
      <c r="B1136" s="205" t="s">
        <v>1716</v>
      </c>
      <c r="C1136" s="205" t="s">
        <v>9</v>
      </c>
      <c r="D1136" s="267"/>
    </row>
    <row r="1137" spans="1:4" x14ac:dyDescent="0.3">
      <c r="A1137" s="266" t="s">
        <v>1753</v>
      </c>
      <c r="B1137" s="205" t="s">
        <v>1718</v>
      </c>
      <c r="C1137" s="205" t="s">
        <v>9</v>
      </c>
      <c r="D1137" s="267"/>
    </row>
    <row r="1138" spans="1:4" ht="15" customHeight="1" x14ac:dyDescent="0.3">
      <c r="A1138" s="266" t="s">
        <v>1754</v>
      </c>
      <c r="B1138" s="201" t="s">
        <v>1755</v>
      </c>
      <c r="C1138" s="201"/>
      <c r="D1138" s="267"/>
    </row>
    <row r="1139" spans="1:4" x14ac:dyDescent="0.3">
      <c r="A1139" s="266" t="s">
        <v>1756</v>
      </c>
      <c r="B1139" s="205" t="s">
        <v>1716</v>
      </c>
      <c r="C1139" s="205" t="s">
        <v>9</v>
      </c>
      <c r="D1139" s="267"/>
    </row>
    <row r="1140" spans="1:4" x14ac:dyDescent="0.3">
      <c r="A1140" s="266" t="s">
        <v>1757</v>
      </c>
      <c r="B1140" s="205" t="s">
        <v>1718</v>
      </c>
      <c r="C1140" s="205" t="s">
        <v>9</v>
      </c>
      <c r="D1140" s="267"/>
    </row>
    <row r="1141" spans="1:4" x14ac:dyDescent="0.3">
      <c r="A1141" s="266" t="s">
        <v>1758</v>
      </c>
      <c r="B1141" s="205" t="s">
        <v>1759</v>
      </c>
      <c r="C1141" s="205" t="s">
        <v>9</v>
      </c>
      <c r="D1141" s="267"/>
    </row>
    <row r="1142" spans="1:4" x14ac:dyDescent="0.3">
      <c r="A1142" s="266" t="s">
        <v>1760</v>
      </c>
      <c r="B1142" s="200" t="s">
        <v>1761</v>
      </c>
      <c r="C1142" s="205" t="s">
        <v>9</v>
      </c>
      <c r="D1142" s="267"/>
    </row>
    <row r="1143" spans="1:4" ht="15.75" customHeight="1" x14ac:dyDescent="0.3">
      <c r="A1143" s="266" t="s">
        <v>1762</v>
      </c>
      <c r="B1143" s="235" t="s">
        <v>1763</v>
      </c>
      <c r="C1143" s="201"/>
      <c r="D1143" s="267"/>
    </row>
    <row r="1144" spans="1:4" x14ac:dyDescent="0.3">
      <c r="A1144" s="266" t="s">
        <v>1764</v>
      </c>
      <c r="B1144" s="205" t="s">
        <v>1765</v>
      </c>
      <c r="C1144" s="205"/>
      <c r="D1144" s="267"/>
    </row>
    <row r="1145" spans="1:4" x14ac:dyDescent="0.3">
      <c r="A1145" s="266" t="s">
        <v>1766</v>
      </c>
      <c r="B1145" s="205" t="s">
        <v>1716</v>
      </c>
      <c r="C1145" s="205" t="s">
        <v>363</v>
      </c>
      <c r="D1145" s="267"/>
    </row>
    <row r="1146" spans="1:4" x14ac:dyDescent="0.3">
      <c r="A1146" s="266" t="s">
        <v>1767</v>
      </c>
      <c r="B1146" s="205" t="s">
        <v>1718</v>
      </c>
      <c r="C1146" s="205" t="s">
        <v>363</v>
      </c>
      <c r="D1146" s="267"/>
    </row>
    <row r="1147" spans="1:4" x14ac:dyDescent="0.3">
      <c r="A1147" s="266" t="s">
        <v>1768</v>
      </c>
      <c r="B1147" s="205" t="s">
        <v>1749</v>
      </c>
      <c r="C1147" s="205" t="s">
        <v>9</v>
      </c>
      <c r="D1147" s="267"/>
    </row>
    <row r="1148" spans="1:4" x14ac:dyDescent="0.3">
      <c r="A1148" s="266" t="s">
        <v>1769</v>
      </c>
      <c r="B1148" s="205" t="s">
        <v>1770</v>
      </c>
      <c r="C1148" s="205"/>
      <c r="D1148" s="267"/>
    </row>
    <row r="1149" spans="1:4" x14ac:dyDescent="0.3">
      <c r="A1149" s="266" t="s">
        <v>1771</v>
      </c>
      <c r="B1149" s="205" t="s">
        <v>1716</v>
      </c>
      <c r="C1149" s="205" t="s">
        <v>9</v>
      </c>
      <c r="D1149" s="267"/>
    </row>
    <row r="1150" spans="1:4" x14ac:dyDescent="0.3">
      <c r="A1150" s="266" t="s">
        <v>1772</v>
      </c>
      <c r="B1150" s="205" t="s">
        <v>1718</v>
      </c>
      <c r="C1150" s="205" t="s">
        <v>9</v>
      </c>
      <c r="D1150" s="267"/>
    </row>
    <row r="1151" spans="1:4" x14ac:dyDescent="0.3">
      <c r="A1151" s="266" t="s">
        <v>1773</v>
      </c>
      <c r="B1151" s="205" t="s">
        <v>1774</v>
      </c>
      <c r="C1151" s="205"/>
      <c r="D1151" s="267"/>
    </row>
    <row r="1152" spans="1:4" x14ac:dyDescent="0.3">
      <c r="A1152" s="266" t="s">
        <v>1775</v>
      </c>
      <c r="B1152" s="205" t="s">
        <v>1716</v>
      </c>
      <c r="C1152" s="205" t="s">
        <v>9</v>
      </c>
      <c r="D1152" s="267"/>
    </row>
    <row r="1153" spans="1:4" x14ac:dyDescent="0.3">
      <c r="A1153" s="266" t="s">
        <v>1776</v>
      </c>
      <c r="B1153" s="205" t="s">
        <v>1718</v>
      </c>
      <c r="C1153" s="205" t="s">
        <v>9</v>
      </c>
      <c r="D1153" s="267"/>
    </row>
    <row r="1154" spans="1:4" x14ac:dyDescent="0.3">
      <c r="A1154" s="266" t="s">
        <v>1777</v>
      </c>
      <c r="B1154" s="205" t="s">
        <v>1778</v>
      </c>
      <c r="C1154" s="205"/>
      <c r="D1154" s="267"/>
    </row>
    <row r="1155" spans="1:4" x14ac:dyDescent="0.3">
      <c r="A1155" s="266" t="s">
        <v>1779</v>
      </c>
      <c r="B1155" s="205" t="s">
        <v>1780</v>
      </c>
      <c r="C1155" s="205" t="s">
        <v>9</v>
      </c>
      <c r="D1155" s="267"/>
    </row>
    <row r="1156" spans="1:4" x14ac:dyDescent="0.3">
      <c r="A1156" s="266" t="s">
        <v>1781</v>
      </c>
      <c r="B1156" s="205" t="s">
        <v>1782</v>
      </c>
      <c r="C1156" s="205" t="s">
        <v>9</v>
      </c>
      <c r="D1156" s="267"/>
    </row>
    <row r="1157" spans="1:4" x14ac:dyDescent="0.3">
      <c r="A1157" s="266" t="s">
        <v>1783</v>
      </c>
      <c r="B1157" s="205" t="s">
        <v>1784</v>
      </c>
      <c r="C1157" s="205" t="s">
        <v>9</v>
      </c>
      <c r="D1157" s="267"/>
    </row>
    <row r="1158" spans="1:4" x14ac:dyDescent="0.3">
      <c r="A1158" s="266" t="s">
        <v>1785</v>
      </c>
      <c r="B1158" s="188" t="s">
        <v>1731</v>
      </c>
      <c r="C1158" s="205" t="s">
        <v>9</v>
      </c>
      <c r="D1158" s="267"/>
    </row>
    <row r="1159" spans="1:4" x14ac:dyDescent="0.3">
      <c r="A1159" s="266" t="s">
        <v>1786</v>
      </c>
      <c r="B1159" s="200" t="s">
        <v>1787</v>
      </c>
      <c r="C1159" s="205"/>
      <c r="D1159" s="267"/>
    </row>
    <row r="1160" spans="1:4" x14ac:dyDescent="0.3">
      <c r="A1160" s="266" t="s">
        <v>1788</v>
      </c>
      <c r="B1160" s="205" t="s">
        <v>1789</v>
      </c>
      <c r="C1160" s="205"/>
      <c r="D1160" s="267"/>
    </row>
    <row r="1161" spans="1:4" x14ac:dyDescent="0.3">
      <c r="A1161" s="266" t="s">
        <v>1790</v>
      </c>
      <c r="B1161" s="205" t="s">
        <v>1716</v>
      </c>
      <c r="C1161" s="205" t="s">
        <v>363</v>
      </c>
      <c r="D1161" s="267"/>
    </row>
    <row r="1162" spans="1:4" x14ac:dyDescent="0.3">
      <c r="A1162" s="266" t="s">
        <v>1791</v>
      </c>
      <c r="B1162" s="205" t="s">
        <v>1718</v>
      </c>
      <c r="C1162" s="205" t="s">
        <v>363</v>
      </c>
      <c r="D1162" s="267"/>
    </row>
    <row r="1163" spans="1:4" x14ac:dyDescent="0.3">
      <c r="A1163" s="266" t="s">
        <v>1792</v>
      </c>
      <c r="B1163" s="205" t="s">
        <v>1793</v>
      </c>
      <c r="C1163" s="205"/>
      <c r="D1163" s="267"/>
    </row>
    <row r="1164" spans="1:4" x14ac:dyDescent="0.3">
      <c r="A1164" s="266" t="s">
        <v>1794</v>
      </c>
      <c r="B1164" s="205" t="s">
        <v>1716</v>
      </c>
      <c r="C1164" s="205" t="s">
        <v>363</v>
      </c>
      <c r="D1164" s="267"/>
    </row>
    <row r="1165" spans="1:4" x14ac:dyDescent="0.3">
      <c r="A1165" s="266" t="s">
        <v>1795</v>
      </c>
      <c r="B1165" s="205" t="s">
        <v>1718</v>
      </c>
      <c r="C1165" s="205" t="s">
        <v>363</v>
      </c>
      <c r="D1165" s="267"/>
    </row>
    <row r="1166" spans="1:4" x14ac:dyDescent="0.3">
      <c r="A1166" s="266" t="s">
        <v>1796</v>
      </c>
      <c r="B1166" s="200" t="s">
        <v>1797</v>
      </c>
      <c r="C1166" s="205"/>
      <c r="D1166" s="267"/>
    </row>
    <row r="1167" spans="1:4" x14ac:dyDescent="0.3">
      <c r="A1167" s="266" t="s">
        <v>1798</v>
      </c>
      <c r="B1167" s="205" t="s">
        <v>1799</v>
      </c>
      <c r="C1167" s="205"/>
      <c r="D1167" s="267"/>
    </row>
    <row r="1168" spans="1:4" x14ac:dyDescent="0.3">
      <c r="A1168" s="266" t="s">
        <v>1800</v>
      </c>
      <c r="B1168" s="205" t="s">
        <v>1801</v>
      </c>
      <c r="C1168" s="205" t="s">
        <v>16</v>
      </c>
      <c r="D1168" s="267"/>
    </row>
    <row r="1169" spans="1:4" x14ac:dyDescent="0.3">
      <c r="A1169" s="268" t="s">
        <v>1802</v>
      </c>
      <c r="B1169" s="236" t="s">
        <v>1801</v>
      </c>
      <c r="C1169" s="236" t="s">
        <v>18</v>
      </c>
      <c r="D1169" s="267"/>
    </row>
    <row r="1170" spans="1:4" x14ac:dyDescent="0.3">
      <c r="A1170" s="266" t="s">
        <v>1803</v>
      </c>
      <c r="B1170" s="201" t="s">
        <v>1804</v>
      </c>
      <c r="C1170" s="201" t="s">
        <v>21</v>
      </c>
      <c r="D1170" s="267"/>
    </row>
    <row r="1171" spans="1:4" x14ac:dyDescent="0.3">
      <c r="A1171" s="266" t="s">
        <v>1805</v>
      </c>
      <c r="B1171" s="205" t="s">
        <v>1780</v>
      </c>
      <c r="C1171" s="205" t="s">
        <v>9</v>
      </c>
      <c r="D1171" s="267"/>
    </row>
    <row r="1172" spans="1:4" x14ac:dyDescent="0.3">
      <c r="A1172" s="266" t="s">
        <v>1806</v>
      </c>
      <c r="B1172" s="205" t="s">
        <v>1807</v>
      </c>
      <c r="C1172" s="205" t="s">
        <v>9</v>
      </c>
      <c r="D1172" s="267"/>
    </row>
    <row r="1173" spans="1:4" x14ac:dyDescent="0.3">
      <c r="A1173" s="266" t="s">
        <v>1808</v>
      </c>
      <c r="B1173" s="205" t="s">
        <v>1809</v>
      </c>
      <c r="C1173" s="205"/>
      <c r="D1173" s="267"/>
    </row>
    <row r="1174" spans="1:4" x14ac:dyDescent="0.3">
      <c r="A1174" s="266" t="s">
        <v>1810</v>
      </c>
      <c r="B1174" s="205" t="s">
        <v>1811</v>
      </c>
      <c r="C1174" s="205" t="s">
        <v>9</v>
      </c>
      <c r="D1174" s="267"/>
    </row>
    <row r="1175" spans="1:4" x14ac:dyDescent="0.3">
      <c r="A1175" s="266" t="s">
        <v>1812</v>
      </c>
      <c r="B1175" s="205" t="s">
        <v>1813</v>
      </c>
      <c r="C1175" s="205" t="s">
        <v>9</v>
      </c>
      <c r="D1175" s="267"/>
    </row>
    <row r="1176" spans="1:4" x14ac:dyDescent="0.3">
      <c r="A1176" s="266" t="s">
        <v>1814</v>
      </c>
      <c r="B1176" s="205" t="s">
        <v>1815</v>
      </c>
      <c r="C1176" s="205" t="s">
        <v>9</v>
      </c>
      <c r="D1176" s="267"/>
    </row>
    <row r="1177" spans="1:4" x14ac:dyDescent="0.3">
      <c r="A1177" s="266" t="s">
        <v>1816</v>
      </c>
      <c r="B1177" s="205" t="s">
        <v>1817</v>
      </c>
      <c r="C1177" s="205"/>
      <c r="D1177" s="267"/>
    </row>
    <row r="1178" spans="1:4" x14ac:dyDescent="0.3">
      <c r="A1178" s="266" t="s">
        <v>1818</v>
      </c>
      <c r="B1178" s="205" t="s">
        <v>1819</v>
      </c>
      <c r="C1178" s="205" t="s">
        <v>363</v>
      </c>
      <c r="D1178" s="267"/>
    </row>
    <row r="1179" spans="1:4" x14ac:dyDescent="0.3">
      <c r="A1179" s="266" t="s">
        <v>1820</v>
      </c>
      <c r="B1179" s="205" t="s">
        <v>1821</v>
      </c>
      <c r="C1179" s="205" t="s">
        <v>363</v>
      </c>
      <c r="D1179" s="267"/>
    </row>
    <row r="1180" spans="1:4" x14ac:dyDescent="0.3">
      <c r="A1180" s="266" t="s">
        <v>1822</v>
      </c>
      <c r="B1180" s="223" t="s">
        <v>1823</v>
      </c>
      <c r="C1180" s="223" t="s">
        <v>1627</v>
      </c>
      <c r="D1180" s="267"/>
    </row>
    <row r="1181" spans="1:4" x14ac:dyDescent="0.3">
      <c r="A1181" s="266" t="s">
        <v>1824</v>
      </c>
      <c r="B1181" s="223" t="s">
        <v>1825</v>
      </c>
      <c r="C1181" s="223" t="s">
        <v>1627</v>
      </c>
      <c r="D1181" s="267"/>
    </row>
    <row r="1182" spans="1:4" x14ac:dyDescent="0.3">
      <c r="A1182" s="266" t="s">
        <v>1826</v>
      </c>
      <c r="B1182" s="223" t="s">
        <v>1827</v>
      </c>
      <c r="C1182" s="223" t="s">
        <v>1627</v>
      </c>
      <c r="D1182" s="267"/>
    </row>
    <row r="1183" spans="1:4" x14ac:dyDescent="0.3">
      <c r="A1183" s="266" t="s">
        <v>1828</v>
      </c>
      <c r="B1183" s="200" t="s">
        <v>1829</v>
      </c>
      <c r="C1183" s="205" t="s">
        <v>221</v>
      </c>
      <c r="D1183" s="267"/>
    </row>
    <row r="1184" spans="1:4" x14ac:dyDescent="0.3">
      <c r="A1184" s="266" t="s">
        <v>1830</v>
      </c>
      <c r="B1184" s="200" t="s">
        <v>1831</v>
      </c>
      <c r="C1184" s="205"/>
      <c r="D1184" s="267"/>
    </row>
    <row r="1185" spans="1:4" x14ac:dyDescent="0.3">
      <c r="A1185" s="266" t="s">
        <v>1832</v>
      </c>
      <c r="B1185" s="205" t="s">
        <v>1716</v>
      </c>
      <c r="C1185" s="205" t="s">
        <v>363</v>
      </c>
      <c r="D1185" s="267"/>
    </row>
    <row r="1186" spans="1:4" x14ac:dyDescent="0.3">
      <c r="A1186" s="266" t="s">
        <v>1833</v>
      </c>
      <c r="B1186" s="205" t="s">
        <v>1718</v>
      </c>
      <c r="C1186" s="205" t="s">
        <v>363</v>
      </c>
      <c r="D1186" s="267"/>
    </row>
    <row r="1187" spans="1:4" x14ac:dyDescent="0.3">
      <c r="A1187" s="266" t="s">
        <v>1834</v>
      </c>
      <c r="B1187" s="200" t="s">
        <v>1835</v>
      </c>
      <c r="C1187" s="205" t="s">
        <v>363</v>
      </c>
      <c r="D1187" s="267"/>
    </row>
    <row r="1188" spans="1:4" x14ac:dyDescent="0.3">
      <c r="A1188" s="266" t="s">
        <v>1836</v>
      </c>
      <c r="B1188" s="200" t="s">
        <v>1837</v>
      </c>
      <c r="C1188" s="205"/>
      <c r="D1188" s="267"/>
    </row>
    <row r="1189" spans="1:4" x14ac:dyDescent="0.3">
      <c r="A1189" s="266" t="s">
        <v>1838</v>
      </c>
      <c r="B1189" s="205" t="s">
        <v>1837</v>
      </c>
      <c r="C1189" s="205" t="s">
        <v>16</v>
      </c>
      <c r="D1189" s="267"/>
    </row>
    <row r="1190" spans="1:4" x14ac:dyDescent="0.3">
      <c r="A1190" s="268" t="s">
        <v>1839</v>
      </c>
      <c r="B1190" s="236" t="s">
        <v>1837</v>
      </c>
      <c r="C1190" s="236" t="s">
        <v>18</v>
      </c>
      <c r="D1190" s="267"/>
    </row>
    <row r="1191" spans="1:4" x14ac:dyDescent="0.3">
      <c r="A1191" s="266" t="s">
        <v>1840</v>
      </c>
      <c r="B1191" s="201" t="s">
        <v>1841</v>
      </c>
      <c r="C1191" s="201" t="s">
        <v>21</v>
      </c>
      <c r="D1191" s="267"/>
    </row>
    <row r="1192" spans="1:4" x14ac:dyDescent="0.3">
      <c r="A1192" s="266" t="s">
        <v>1842</v>
      </c>
      <c r="B1192" s="200" t="s">
        <v>1843</v>
      </c>
      <c r="C1192" s="205"/>
      <c r="D1192" s="267"/>
    </row>
    <row r="1193" spans="1:4" x14ac:dyDescent="0.3">
      <c r="A1193" s="266" t="s">
        <v>1844</v>
      </c>
      <c r="B1193" s="205" t="s">
        <v>1845</v>
      </c>
      <c r="C1193" s="205" t="s">
        <v>16</v>
      </c>
      <c r="D1193" s="267"/>
    </row>
    <row r="1194" spans="1:4" x14ac:dyDescent="0.3">
      <c r="A1194" s="268" t="s">
        <v>1846</v>
      </c>
      <c r="B1194" s="236" t="s">
        <v>1845</v>
      </c>
      <c r="C1194" s="236" t="s">
        <v>18</v>
      </c>
      <c r="D1194" s="267"/>
    </row>
    <row r="1195" spans="1:4" x14ac:dyDescent="0.3">
      <c r="A1195" s="266" t="s">
        <v>1847</v>
      </c>
      <c r="B1195" s="201" t="s">
        <v>1848</v>
      </c>
      <c r="C1195" s="201" t="s">
        <v>21</v>
      </c>
      <c r="D1195" s="267"/>
    </row>
    <row r="1196" spans="1:4" ht="17.25" customHeight="1" x14ac:dyDescent="0.3">
      <c r="A1196" s="266" t="s">
        <v>1849</v>
      </c>
      <c r="B1196" s="235" t="s">
        <v>1850</v>
      </c>
      <c r="C1196" s="201"/>
      <c r="D1196" s="267"/>
    </row>
    <row r="1197" spans="1:4" x14ac:dyDescent="0.3">
      <c r="A1197" s="266" t="s">
        <v>1851</v>
      </c>
      <c r="B1197" s="201" t="s">
        <v>1852</v>
      </c>
      <c r="C1197" s="201" t="s">
        <v>363</v>
      </c>
      <c r="D1197" s="267"/>
    </row>
    <row r="1198" spans="1:4" x14ac:dyDescent="0.3">
      <c r="A1198" s="266" t="s">
        <v>1853</v>
      </c>
      <c r="B1198" s="205" t="s">
        <v>1854</v>
      </c>
      <c r="C1198" s="205" t="s">
        <v>9</v>
      </c>
      <c r="D1198" s="267"/>
    </row>
    <row r="1199" spans="1:4" x14ac:dyDescent="0.3">
      <c r="A1199" s="266" t="s">
        <v>1855</v>
      </c>
      <c r="B1199" s="205" t="s">
        <v>1856</v>
      </c>
      <c r="C1199" s="205" t="s">
        <v>9</v>
      </c>
      <c r="D1199" s="267"/>
    </row>
    <row r="1200" spans="1:4" x14ac:dyDescent="0.3">
      <c r="A1200" s="266" t="s">
        <v>1857</v>
      </c>
      <c r="B1200" s="200" t="s">
        <v>1858</v>
      </c>
      <c r="C1200" s="205" t="s">
        <v>9</v>
      </c>
      <c r="D1200" s="267"/>
    </row>
    <row r="1201" spans="1:4" x14ac:dyDescent="0.3">
      <c r="A1201" s="304" t="s">
        <v>1859</v>
      </c>
      <c r="B1201" s="294" t="s">
        <v>1860</v>
      </c>
      <c r="C1201" s="252" t="s">
        <v>363</v>
      </c>
      <c r="D1201" s="267"/>
    </row>
    <row r="1202" spans="1:4" x14ac:dyDescent="0.3">
      <c r="A1202" s="304" t="s">
        <v>1861</v>
      </c>
      <c r="B1202" s="294" t="s">
        <v>1862</v>
      </c>
      <c r="C1202" s="252" t="s">
        <v>363</v>
      </c>
      <c r="D1202" s="267"/>
    </row>
    <row r="1203" spans="1:4" x14ac:dyDescent="0.3">
      <c r="A1203" s="304" t="s">
        <v>1863</v>
      </c>
      <c r="B1203" s="209" t="s">
        <v>1352</v>
      </c>
      <c r="C1203" s="252"/>
      <c r="D1203" s="267"/>
    </row>
    <row r="1204" spans="1:4" x14ac:dyDescent="0.3">
      <c r="A1204" s="304" t="s">
        <v>1864</v>
      </c>
      <c r="B1204" s="209" t="s">
        <v>1354</v>
      </c>
      <c r="C1204" s="205" t="s">
        <v>221</v>
      </c>
      <c r="D1204" s="267"/>
    </row>
    <row r="1205" spans="1:4" x14ac:dyDescent="0.3">
      <c r="A1205" s="304" t="s">
        <v>1865</v>
      </c>
      <c r="B1205" s="209" t="s">
        <v>1866</v>
      </c>
      <c r="C1205" s="252" t="s">
        <v>21</v>
      </c>
      <c r="D1205" s="267"/>
    </row>
    <row r="1206" spans="1:4" x14ac:dyDescent="0.3">
      <c r="A1206" s="304" t="s">
        <v>1867</v>
      </c>
      <c r="B1206" s="209" t="s">
        <v>1868</v>
      </c>
      <c r="C1206" s="252" t="s">
        <v>21</v>
      </c>
      <c r="D1206" s="267"/>
    </row>
    <row r="1207" spans="1:4" x14ac:dyDescent="0.3">
      <c r="A1207" s="304" t="s">
        <v>1869</v>
      </c>
      <c r="B1207" s="209" t="s">
        <v>1870</v>
      </c>
      <c r="C1207" s="252" t="s">
        <v>721</v>
      </c>
      <c r="D1207" s="267"/>
    </row>
    <row r="1208" spans="1:4" x14ac:dyDescent="0.3">
      <c r="A1208" s="304" t="s">
        <v>1871</v>
      </c>
      <c r="B1208" s="209" t="s">
        <v>1872</v>
      </c>
      <c r="C1208" s="293" t="s">
        <v>1873</v>
      </c>
      <c r="D1208" s="267"/>
    </row>
    <row r="1209" spans="1:4" x14ac:dyDescent="0.3">
      <c r="A1209" s="304" t="s">
        <v>1874</v>
      </c>
      <c r="B1209" s="294" t="s">
        <v>1875</v>
      </c>
      <c r="C1209" s="293"/>
      <c r="D1209" s="267"/>
    </row>
    <row r="1210" spans="1:4" x14ac:dyDescent="0.3">
      <c r="A1210" s="304" t="s">
        <v>1876</v>
      </c>
      <c r="B1210" s="293" t="s">
        <v>1877</v>
      </c>
      <c r="C1210" s="293" t="s">
        <v>9</v>
      </c>
      <c r="D1210" s="267"/>
    </row>
    <row r="1211" spans="1:4" x14ac:dyDescent="0.3">
      <c r="A1211" s="304" t="s">
        <v>1878</v>
      </c>
      <c r="B1211" s="293" t="s">
        <v>1879</v>
      </c>
      <c r="C1211" s="293" t="s">
        <v>9</v>
      </c>
      <c r="D1211" s="267"/>
    </row>
    <row r="1212" spans="1:4" x14ac:dyDescent="0.3">
      <c r="A1212" s="304" t="s">
        <v>1880</v>
      </c>
      <c r="B1212" s="293" t="s">
        <v>1881</v>
      </c>
      <c r="C1212" s="293" t="s">
        <v>9</v>
      </c>
      <c r="D1212" s="267"/>
    </row>
    <row r="1213" spans="1:4" x14ac:dyDescent="0.3">
      <c r="A1213" s="304" t="s">
        <v>1882</v>
      </c>
      <c r="B1213" s="292" t="s">
        <v>1883</v>
      </c>
      <c r="C1213" s="252"/>
      <c r="D1213" s="267"/>
    </row>
    <row r="1214" spans="1:4" x14ac:dyDescent="0.3">
      <c r="A1214" s="304" t="s">
        <v>1884</v>
      </c>
      <c r="B1214" s="293" t="s">
        <v>1885</v>
      </c>
      <c r="C1214" s="293" t="s">
        <v>16</v>
      </c>
      <c r="D1214" s="267"/>
    </row>
    <row r="1215" spans="1:4" x14ac:dyDescent="0.3">
      <c r="A1215" s="305" t="s">
        <v>1886</v>
      </c>
      <c r="B1215" s="306" t="s">
        <v>1883</v>
      </c>
      <c r="C1215" s="306" t="s">
        <v>18</v>
      </c>
      <c r="D1215" s="267"/>
    </row>
    <row r="1216" spans="1:4" x14ac:dyDescent="0.3">
      <c r="A1216" s="304" t="s">
        <v>1887</v>
      </c>
      <c r="B1216" s="252" t="s">
        <v>1888</v>
      </c>
      <c r="C1216" s="252" t="s">
        <v>21</v>
      </c>
      <c r="D1216" s="267"/>
    </row>
    <row r="1217" spans="1:4" x14ac:dyDescent="0.3">
      <c r="A1217" s="304" t="s">
        <v>1889</v>
      </c>
      <c r="B1217" s="216" t="s">
        <v>1890</v>
      </c>
      <c r="C1217" s="252"/>
      <c r="D1217" s="267"/>
    </row>
    <row r="1218" spans="1:4" x14ac:dyDescent="0.3">
      <c r="A1218" s="304" t="s">
        <v>1891</v>
      </c>
      <c r="B1218" s="293" t="s">
        <v>1885</v>
      </c>
      <c r="C1218" s="293" t="s">
        <v>16</v>
      </c>
      <c r="D1218" s="267"/>
    </row>
    <row r="1219" spans="1:4" x14ac:dyDescent="0.3">
      <c r="A1219" s="305" t="s">
        <v>1892</v>
      </c>
      <c r="B1219" s="307" t="s">
        <v>1890</v>
      </c>
      <c r="C1219" s="306" t="s">
        <v>18</v>
      </c>
      <c r="D1219" s="267"/>
    </row>
    <row r="1220" spans="1:4" x14ac:dyDescent="0.3">
      <c r="A1220" s="304" t="s">
        <v>1893</v>
      </c>
      <c r="B1220" s="252" t="s">
        <v>1894</v>
      </c>
      <c r="C1220" s="252" t="s">
        <v>21</v>
      </c>
      <c r="D1220" s="267"/>
    </row>
    <row r="1221" spans="1:4" x14ac:dyDescent="0.3">
      <c r="A1221" s="304" t="s">
        <v>1895</v>
      </c>
      <c r="B1221" s="252" t="s">
        <v>1896</v>
      </c>
      <c r="C1221" s="252" t="s">
        <v>9</v>
      </c>
      <c r="D1221" s="267"/>
    </row>
    <row r="1222" spans="1:4" x14ac:dyDescent="0.3">
      <c r="A1222" s="304" t="s">
        <v>1897</v>
      </c>
      <c r="B1222" s="200" t="s">
        <v>1898</v>
      </c>
      <c r="C1222" s="205"/>
      <c r="D1222" s="267"/>
    </row>
    <row r="1223" spans="1:4" x14ac:dyDescent="0.3">
      <c r="A1223" s="304" t="s">
        <v>1899</v>
      </c>
      <c r="B1223" s="200" t="s">
        <v>1900</v>
      </c>
      <c r="C1223" s="205"/>
      <c r="D1223" s="267"/>
    </row>
    <row r="1224" spans="1:4" x14ac:dyDescent="0.3">
      <c r="A1224" s="304" t="s">
        <v>1901</v>
      </c>
      <c r="B1224" s="206" t="s">
        <v>1902</v>
      </c>
      <c r="C1224" s="205" t="s">
        <v>9</v>
      </c>
      <c r="D1224" s="267"/>
    </row>
    <row r="1225" spans="1:4" x14ac:dyDescent="0.3">
      <c r="A1225" s="304" t="s">
        <v>1903</v>
      </c>
      <c r="B1225" s="206" t="s">
        <v>1904</v>
      </c>
      <c r="C1225" s="205" t="s">
        <v>9</v>
      </c>
      <c r="D1225" s="267"/>
    </row>
    <row r="1226" spans="1:4" x14ac:dyDescent="0.3">
      <c r="A1226" s="304" t="s">
        <v>1905</v>
      </c>
      <c r="B1226" s="206" t="s">
        <v>1906</v>
      </c>
      <c r="C1226" s="205" t="s">
        <v>9</v>
      </c>
      <c r="D1226" s="267"/>
    </row>
    <row r="1227" spans="1:4" x14ac:dyDescent="0.3">
      <c r="A1227" s="304" t="s">
        <v>1907</v>
      </c>
      <c r="B1227" s="206" t="s">
        <v>1908</v>
      </c>
      <c r="C1227" s="205" t="s">
        <v>9</v>
      </c>
      <c r="D1227" s="267"/>
    </row>
    <row r="1228" spans="1:4" x14ac:dyDescent="0.3">
      <c r="A1228" s="304" t="s">
        <v>1909</v>
      </c>
      <c r="B1228" s="206" t="s">
        <v>1910</v>
      </c>
      <c r="C1228" s="205" t="s">
        <v>9</v>
      </c>
      <c r="D1228" s="267"/>
    </row>
    <row r="1229" spans="1:4" x14ac:dyDescent="0.3">
      <c r="A1229" s="304" t="s">
        <v>1911</v>
      </c>
      <c r="B1229" s="206" t="s">
        <v>1912</v>
      </c>
      <c r="C1229" s="205" t="s">
        <v>9</v>
      </c>
      <c r="D1229" s="267"/>
    </row>
    <row r="1230" spans="1:4" x14ac:dyDescent="0.3">
      <c r="A1230" s="304" t="s">
        <v>1913</v>
      </c>
      <c r="B1230" s="206" t="s">
        <v>1914</v>
      </c>
      <c r="C1230" s="205" t="s">
        <v>9</v>
      </c>
      <c r="D1230" s="267"/>
    </row>
    <row r="1231" spans="1:4" x14ac:dyDescent="0.3">
      <c r="A1231" s="304" t="s">
        <v>1915</v>
      </c>
      <c r="B1231" s="206" t="s">
        <v>1916</v>
      </c>
      <c r="C1231" s="205" t="s">
        <v>9</v>
      </c>
      <c r="D1231" s="267"/>
    </row>
    <row r="1232" spans="1:4" x14ac:dyDescent="0.3">
      <c r="A1232" s="304" t="s">
        <v>1917</v>
      </c>
      <c r="B1232" s="206" t="s">
        <v>1918</v>
      </c>
      <c r="C1232" s="205" t="s">
        <v>9</v>
      </c>
      <c r="D1232" s="267"/>
    </row>
    <row r="1233" spans="1:4" x14ac:dyDescent="0.3">
      <c r="A1233" s="304" t="s">
        <v>1919</v>
      </c>
      <c r="B1233" s="206" t="s">
        <v>1920</v>
      </c>
      <c r="C1233" s="205" t="s">
        <v>9</v>
      </c>
      <c r="D1233" s="267"/>
    </row>
    <row r="1234" spans="1:4" x14ac:dyDescent="0.3">
      <c r="A1234" s="304" t="s">
        <v>1921</v>
      </c>
      <c r="B1234" s="206" t="s">
        <v>1922</v>
      </c>
      <c r="C1234" s="205" t="s">
        <v>9</v>
      </c>
      <c r="D1234" s="267"/>
    </row>
    <row r="1235" spans="1:4" x14ac:dyDescent="0.3">
      <c r="A1235" s="304" t="s">
        <v>1923</v>
      </c>
      <c r="B1235" s="206" t="s">
        <v>1924</v>
      </c>
      <c r="C1235" s="205" t="s">
        <v>9</v>
      </c>
      <c r="D1235" s="267"/>
    </row>
    <row r="1236" spans="1:4" x14ac:dyDescent="0.3">
      <c r="A1236" s="304" t="s">
        <v>1925</v>
      </c>
      <c r="B1236" s="206" t="s">
        <v>1926</v>
      </c>
      <c r="C1236" s="205" t="s">
        <v>363</v>
      </c>
      <c r="D1236" s="267"/>
    </row>
    <row r="1237" spans="1:4" x14ac:dyDescent="0.3">
      <c r="A1237" s="304" t="s">
        <v>1927</v>
      </c>
      <c r="B1237" s="206" t="s">
        <v>1928</v>
      </c>
      <c r="C1237" s="205" t="s">
        <v>9</v>
      </c>
      <c r="D1237" s="267"/>
    </row>
    <row r="1238" spans="1:4" x14ac:dyDescent="0.3">
      <c r="A1238" s="304" t="s">
        <v>1929</v>
      </c>
      <c r="B1238" s="206" t="s">
        <v>1930</v>
      </c>
      <c r="C1238" s="205" t="s">
        <v>9</v>
      </c>
      <c r="D1238" s="267"/>
    </row>
    <row r="1239" spans="1:4" x14ac:dyDescent="0.3">
      <c r="A1239" s="304" t="s">
        <v>1931</v>
      </c>
      <c r="B1239" s="200" t="s">
        <v>1932</v>
      </c>
      <c r="C1239" s="205"/>
      <c r="D1239" s="267"/>
    </row>
    <row r="1240" spans="1:4" x14ac:dyDescent="0.3">
      <c r="A1240" s="304" t="s">
        <v>1933</v>
      </c>
      <c r="B1240" s="206" t="s">
        <v>1934</v>
      </c>
      <c r="C1240" s="205" t="s">
        <v>363</v>
      </c>
      <c r="D1240" s="267"/>
    </row>
    <row r="1241" spans="1:4" x14ac:dyDescent="0.3">
      <c r="A1241" s="304" t="s">
        <v>1935</v>
      </c>
      <c r="B1241" s="206" t="s">
        <v>1936</v>
      </c>
      <c r="C1241" s="205" t="s">
        <v>363</v>
      </c>
      <c r="D1241" s="267"/>
    </row>
    <row r="1242" spans="1:4" x14ac:dyDescent="0.3">
      <c r="A1242" s="304" t="s">
        <v>1937</v>
      </c>
      <c r="B1242" s="206" t="s">
        <v>1938</v>
      </c>
      <c r="C1242" s="205" t="s">
        <v>9</v>
      </c>
      <c r="D1242" s="267"/>
    </row>
    <row r="1243" spans="1:4" x14ac:dyDescent="0.3">
      <c r="A1243" s="304" t="s">
        <v>1939</v>
      </c>
      <c r="B1243" s="206" t="s">
        <v>1940</v>
      </c>
      <c r="C1243" s="205" t="s">
        <v>9</v>
      </c>
      <c r="D1243" s="267"/>
    </row>
    <row r="1244" spans="1:4" x14ac:dyDescent="0.3">
      <c r="A1244" s="304" t="s">
        <v>1941</v>
      </c>
      <c r="B1244" s="206" t="s">
        <v>1942</v>
      </c>
      <c r="C1244" s="205" t="s">
        <v>9</v>
      </c>
      <c r="D1244" s="267"/>
    </row>
    <row r="1245" spans="1:4" x14ac:dyDescent="0.3">
      <c r="A1245" s="304" t="s">
        <v>1943</v>
      </c>
      <c r="B1245" s="206" t="s">
        <v>1944</v>
      </c>
      <c r="C1245" s="205" t="s">
        <v>9</v>
      </c>
      <c r="D1245" s="267"/>
    </row>
    <row r="1246" spans="1:4" x14ac:dyDescent="0.3">
      <c r="A1246" s="304" t="s">
        <v>1945</v>
      </c>
      <c r="B1246" s="206" t="s">
        <v>1946</v>
      </c>
      <c r="C1246" s="205" t="s">
        <v>9</v>
      </c>
      <c r="D1246" s="267"/>
    </row>
    <row r="1247" spans="1:4" x14ac:dyDescent="0.3">
      <c r="A1247" s="304" t="s">
        <v>1947</v>
      </c>
      <c r="B1247" s="206" t="s">
        <v>1948</v>
      </c>
      <c r="C1247" s="205" t="s">
        <v>9</v>
      </c>
      <c r="D1247" s="267"/>
    </row>
    <row r="1248" spans="1:4" x14ac:dyDescent="0.3">
      <c r="A1248" s="304" t="s">
        <v>1949</v>
      </c>
      <c r="B1248" s="206" t="s">
        <v>1950</v>
      </c>
      <c r="C1248" s="205" t="s">
        <v>9</v>
      </c>
      <c r="D1248" s="267"/>
    </row>
    <row r="1249" spans="1:4" x14ac:dyDescent="0.3">
      <c r="A1249" s="304" t="s">
        <v>1951</v>
      </c>
      <c r="B1249" s="206" t="s">
        <v>1952</v>
      </c>
      <c r="C1249" s="205" t="s">
        <v>9</v>
      </c>
      <c r="D1249" s="267"/>
    </row>
    <row r="1250" spans="1:4" x14ac:dyDescent="0.3">
      <c r="A1250" s="304" t="s">
        <v>1953</v>
      </c>
      <c r="B1250" s="206" t="s">
        <v>1954</v>
      </c>
      <c r="C1250" s="205" t="s">
        <v>9</v>
      </c>
      <c r="D1250" s="267"/>
    </row>
    <row r="1251" spans="1:4" x14ac:dyDescent="0.3">
      <c r="A1251" s="304" t="s">
        <v>1955</v>
      </c>
      <c r="B1251" s="206" t="s">
        <v>1956</v>
      </c>
      <c r="C1251" s="205" t="s">
        <v>9</v>
      </c>
      <c r="D1251" s="267"/>
    </row>
    <row r="1252" spans="1:4" x14ac:dyDescent="0.3">
      <c r="A1252" s="304" t="s">
        <v>1957</v>
      </c>
      <c r="B1252" s="206" t="s">
        <v>1958</v>
      </c>
      <c r="C1252" s="205" t="s">
        <v>9</v>
      </c>
      <c r="D1252" s="267"/>
    </row>
    <row r="1253" spans="1:4" x14ac:dyDescent="0.3">
      <c r="A1253" s="304" t="s">
        <v>1959</v>
      </c>
      <c r="B1253" s="206" t="s">
        <v>1960</v>
      </c>
      <c r="C1253" s="205" t="s">
        <v>9</v>
      </c>
      <c r="D1253" s="267"/>
    </row>
    <row r="1254" spans="1:4" x14ac:dyDescent="0.3">
      <c r="A1254" s="304" t="s">
        <v>1961</v>
      </c>
      <c r="B1254" s="206" t="s">
        <v>1962</v>
      </c>
      <c r="C1254" s="205" t="s">
        <v>363</v>
      </c>
      <c r="D1254" s="267"/>
    </row>
    <row r="1255" spans="1:4" x14ac:dyDescent="0.3">
      <c r="A1255" s="304" t="s">
        <v>1963</v>
      </c>
      <c r="B1255" s="308" t="s">
        <v>1858</v>
      </c>
      <c r="C1255" s="205"/>
      <c r="D1255" s="267"/>
    </row>
    <row r="1256" spans="1:4" x14ac:dyDescent="0.3">
      <c r="A1256" s="304" t="s">
        <v>1964</v>
      </c>
      <c r="B1256" s="206" t="s">
        <v>1965</v>
      </c>
      <c r="C1256" s="205" t="s">
        <v>9</v>
      </c>
      <c r="D1256" s="267"/>
    </row>
    <row r="1257" spans="1:4" x14ac:dyDescent="0.3">
      <c r="A1257" s="304" t="s">
        <v>1966</v>
      </c>
      <c r="B1257" s="206" t="s">
        <v>1967</v>
      </c>
      <c r="C1257" s="205" t="s">
        <v>9</v>
      </c>
      <c r="D1257" s="267"/>
    </row>
    <row r="1258" spans="1:4" x14ac:dyDescent="0.3">
      <c r="A1258" s="304" t="s">
        <v>1968</v>
      </c>
      <c r="B1258" s="206" t="s">
        <v>1862</v>
      </c>
      <c r="C1258" s="205" t="s">
        <v>363</v>
      </c>
      <c r="D1258" s="267"/>
    </row>
    <row r="1259" spans="1:4" ht="15" thickBot="1" x14ac:dyDescent="0.35">
      <c r="A1259" s="337" t="s">
        <v>1969</v>
      </c>
      <c r="B1259" s="339" t="s">
        <v>1970</v>
      </c>
      <c r="C1259" s="244" t="s">
        <v>21</v>
      </c>
      <c r="D1259" s="328"/>
    </row>
    <row r="1260" spans="1:4" ht="24" customHeight="1" thickBot="1" x14ac:dyDescent="0.35">
      <c r="A1260" s="799" t="s">
        <v>1971</v>
      </c>
      <c r="B1260" s="800"/>
      <c r="C1260" s="800"/>
      <c r="D1260" s="819"/>
    </row>
    <row r="1261" spans="1:4" x14ac:dyDescent="0.3">
      <c r="A1261" s="338" t="s">
        <v>1972</v>
      </c>
      <c r="B1261" s="68" t="s">
        <v>1973</v>
      </c>
      <c r="C1261" s="239"/>
      <c r="D1261" s="330"/>
    </row>
    <row r="1262" spans="1:4" x14ac:dyDescent="0.3">
      <c r="A1262" s="304" t="s">
        <v>1974</v>
      </c>
      <c r="B1262" s="61" t="s">
        <v>1975</v>
      </c>
      <c r="C1262" s="255" t="s">
        <v>363</v>
      </c>
      <c r="D1262" s="267"/>
    </row>
    <row r="1263" spans="1:4" x14ac:dyDescent="0.3">
      <c r="A1263" s="304" t="s">
        <v>1976</v>
      </c>
      <c r="B1263" s="61" t="s">
        <v>1977</v>
      </c>
      <c r="C1263" s="255" t="s">
        <v>363</v>
      </c>
      <c r="D1263" s="267"/>
    </row>
    <row r="1264" spans="1:4" x14ac:dyDescent="0.3">
      <c r="A1264" s="304" t="s">
        <v>1978</v>
      </c>
      <c r="B1264" s="62" t="s">
        <v>1979</v>
      </c>
      <c r="C1264" s="255"/>
      <c r="D1264" s="267"/>
    </row>
    <row r="1265" spans="1:4" x14ac:dyDescent="0.3">
      <c r="A1265" s="304" t="s">
        <v>1980</v>
      </c>
      <c r="B1265" s="61" t="s">
        <v>1975</v>
      </c>
      <c r="C1265" s="255" t="s">
        <v>9</v>
      </c>
      <c r="D1265" s="267"/>
    </row>
    <row r="1266" spans="1:4" x14ac:dyDescent="0.3">
      <c r="A1266" s="304" t="s">
        <v>1981</v>
      </c>
      <c r="B1266" s="61" t="s">
        <v>1977</v>
      </c>
      <c r="C1266" s="255" t="s">
        <v>9</v>
      </c>
      <c r="D1266" s="267"/>
    </row>
    <row r="1267" spans="1:4" ht="15" thickBot="1" x14ac:dyDescent="0.35">
      <c r="A1267" s="337" t="s">
        <v>1982</v>
      </c>
      <c r="B1267" s="333" t="s">
        <v>1983</v>
      </c>
      <c r="C1267" s="259" t="s">
        <v>363</v>
      </c>
      <c r="D1267" s="328"/>
    </row>
    <row r="1268" spans="1:4" ht="24" customHeight="1" thickBot="1" x14ac:dyDescent="0.35">
      <c r="A1268" s="799" t="s">
        <v>1984</v>
      </c>
      <c r="B1268" s="800"/>
      <c r="C1268" s="800"/>
      <c r="D1268" s="819"/>
    </row>
    <row r="1269" spans="1:4" x14ac:dyDescent="0.3">
      <c r="A1269" s="338" t="s">
        <v>1985</v>
      </c>
      <c r="B1269" s="68" t="s">
        <v>1986</v>
      </c>
      <c r="C1269" s="239"/>
      <c r="D1269" s="330"/>
    </row>
    <row r="1270" spans="1:4" x14ac:dyDescent="0.3">
      <c r="A1270" s="304" t="s">
        <v>1987</v>
      </c>
      <c r="B1270" s="309" t="s">
        <v>1988</v>
      </c>
      <c r="C1270" s="255"/>
      <c r="D1270" s="267"/>
    </row>
    <row r="1271" spans="1:4" x14ac:dyDescent="0.3">
      <c r="A1271" s="305" t="s">
        <v>1989</v>
      </c>
      <c r="B1271" s="309" t="s">
        <v>1990</v>
      </c>
      <c r="C1271" s="258" t="s">
        <v>955</v>
      </c>
      <c r="D1271" s="267"/>
    </row>
    <row r="1272" spans="1:4" x14ac:dyDescent="0.3">
      <c r="A1272" s="305" t="s">
        <v>1991</v>
      </c>
      <c r="B1272" s="309" t="s">
        <v>1992</v>
      </c>
      <c r="C1272" s="258" t="s">
        <v>955</v>
      </c>
      <c r="D1272" s="267"/>
    </row>
    <row r="1273" spans="1:4" x14ac:dyDescent="0.3">
      <c r="A1273" s="305" t="s">
        <v>1993</v>
      </c>
      <c r="B1273" s="309" t="s">
        <v>446</v>
      </c>
      <c r="C1273" s="258" t="s">
        <v>955</v>
      </c>
      <c r="D1273" s="267"/>
    </row>
    <row r="1274" spans="1:4" x14ac:dyDescent="0.3">
      <c r="A1274" s="305" t="s">
        <v>1994</v>
      </c>
      <c r="B1274" s="309" t="s">
        <v>1995</v>
      </c>
      <c r="C1274" s="258" t="s">
        <v>955</v>
      </c>
      <c r="D1274" s="267"/>
    </row>
    <row r="1275" spans="1:4" x14ac:dyDescent="0.3">
      <c r="A1275" s="305" t="s">
        <v>1996</v>
      </c>
      <c r="B1275" s="309" t="s">
        <v>448</v>
      </c>
      <c r="C1275" s="258" t="s">
        <v>955</v>
      </c>
      <c r="D1275" s="267"/>
    </row>
    <row r="1276" spans="1:4" x14ac:dyDescent="0.3">
      <c r="A1276" s="304" t="s">
        <v>1997</v>
      </c>
      <c r="B1276" s="309" t="s">
        <v>1998</v>
      </c>
      <c r="C1276" s="255"/>
      <c r="D1276" s="267"/>
    </row>
    <row r="1277" spans="1:4" x14ac:dyDescent="0.3">
      <c r="A1277" s="305" t="s">
        <v>1999</v>
      </c>
      <c r="B1277" s="309" t="s">
        <v>2000</v>
      </c>
      <c r="C1277" s="258" t="s">
        <v>955</v>
      </c>
      <c r="D1277" s="267"/>
    </row>
    <row r="1278" spans="1:4" x14ac:dyDescent="0.3">
      <c r="A1278" s="305" t="s">
        <v>2001</v>
      </c>
      <c r="B1278" s="309" t="s">
        <v>2002</v>
      </c>
      <c r="C1278" s="258" t="s">
        <v>955</v>
      </c>
      <c r="D1278" s="267"/>
    </row>
    <row r="1279" spans="1:4" x14ac:dyDescent="0.3">
      <c r="A1279" s="305" t="s">
        <v>2003</v>
      </c>
      <c r="B1279" s="309" t="s">
        <v>1995</v>
      </c>
      <c r="C1279" s="258" t="s">
        <v>955</v>
      </c>
      <c r="D1279" s="267"/>
    </row>
    <row r="1280" spans="1:4" x14ac:dyDescent="0.3">
      <c r="A1280" s="304" t="s">
        <v>2004</v>
      </c>
      <c r="B1280" s="309" t="s">
        <v>2005</v>
      </c>
      <c r="C1280" s="255"/>
      <c r="D1280" s="267"/>
    </row>
    <row r="1281" spans="1:4" x14ac:dyDescent="0.3">
      <c r="A1281" s="305" t="s">
        <v>2006</v>
      </c>
      <c r="B1281" s="309" t="s">
        <v>1990</v>
      </c>
      <c r="C1281" s="258" t="s">
        <v>955</v>
      </c>
      <c r="D1281" s="267"/>
    </row>
    <row r="1282" spans="1:4" x14ac:dyDescent="0.3">
      <c r="A1282" s="305" t="s">
        <v>2007</v>
      </c>
      <c r="B1282" s="309" t="s">
        <v>1992</v>
      </c>
      <c r="C1282" s="258" t="s">
        <v>955</v>
      </c>
      <c r="D1282" s="267"/>
    </row>
    <row r="1283" spans="1:4" x14ac:dyDescent="0.3">
      <c r="A1283" s="305" t="s">
        <v>2008</v>
      </c>
      <c r="B1283" s="309" t="s">
        <v>1995</v>
      </c>
      <c r="C1283" s="258" t="s">
        <v>955</v>
      </c>
      <c r="D1283" s="267"/>
    </row>
    <row r="1284" spans="1:4" x14ac:dyDescent="0.3">
      <c r="A1284" s="304" t="s">
        <v>2009</v>
      </c>
      <c r="B1284" s="61" t="s">
        <v>2010</v>
      </c>
      <c r="C1284" s="255" t="s">
        <v>181</v>
      </c>
      <c r="D1284" s="267"/>
    </row>
    <row r="1285" spans="1:4" x14ac:dyDescent="0.3">
      <c r="A1285" s="304" t="s">
        <v>2011</v>
      </c>
      <c r="B1285" s="61" t="s">
        <v>2012</v>
      </c>
      <c r="C1285" s="255" t="s">
        <v>181</v>
      </c>
      <c r="D1285" s="267"/>
    </row>
    <row r="1286" spans="1:4" x14ac:dyDescent="0.3">
      <c r="A1286" s="304" t="s">
        <v>2013</v>
      </c>
      <c r="B1286" s="61" t="s">
        <v>2014</v>
      </c>
      <c r="C1286" s="255" t="s">
        <v>181</v>
      </c>
      <c r="D1286" s="267"/>
    </row>
    <row r="1287" spans="1:4" x14ac:dyDescent="0.3">
      <c r="A1287" s="304" t="s">
        <v>2015</v>
      </c>
      <c r="B1287" s="61" t="s">
        <v>2016</v>
      </c>
      <c r="C1287" s="255" t="s">
        <v>181</v>
      </c>
      <c r="D1287" s="267"/>
    </row>
    <row r="1288" spans="1:4" x14ac:dyDescent="0.3">
      <c r="A1288" s="304" t="s">
        <v>2017</v>
      </c>
      <c r="B1288" s="62" t="s">
        <v>2018</v>
      </c>
      <c r="C1288" s="255"/>
      <c r="D1288" s="267"/>
    </row>
    <row r="1289" spans="1:4" x14ac:dyDescent="0.3">
      <c r="A1289" s="304" t="s">
        <v>2019</v>
      </c>
      <c r="B1289" s="61" t="s">
        <v>1988</v>
      </c>
      <c r="C1289" s="255"/>
      <c r="D1289" s="267"/>
    </row>
    <row r="1290" spans="1:4" x14ac:dyDescent="0.3">
      <c r="A1290" s="266" t="s">
        <v>2020</v>
      </c>
      <c r="B1290" s="61" t="s">
        <v>1990</v>
      </c>
      <c r="C1290" s="255" t="s">
        <v>955</v>
      </c>
      <c r="D1290" s="267"/>
    </row>
    <row r="1291" spans="1:4" x14ac:dyDescent="0.3">
      <c r="A1291" s="266" t="s">
        <v>2021</v>
      </c>
      <c r="B1291" s="61" t="s">
        <v>1992</v>
      </c>
      <c r="C1291" s="255" t="s">
        <v>955</v>
      </c>
      <c r="D1291" s="267"/>
    </row>
    <row r="1292" spans="1:4" x14ac:dyDescent="0.3">
      <c r="A1292" s="266" t="s">
        <v>2022</v>
      </c>
      <c r="B1292" s="61" t="s">
        <v>446</v>
      </c>
      <c r="C1292" s="255" t="s">
        <v>955</v>
      </c>
      <c r="D1292" s="267"/>
    </row>
    <row r="1293" spans="1:4" x14ac:dyDescent="0.3">
      <c r="A1293" s="266" t="s">
        <v>2023</v>
      </c>
      <c r="B1293" s="61" t="s">
        <v>1995</v>
      </c>
      <c r="C1293" s="255" t="s">
        <v>955</v>
      </c>
      <c r="D1293" s="267"/>
    </row>
    <row r="1294" spans="1:4" x14ac:dyDescent="0.3">
      <c r="A1294" s="266" t="s">
        <v>2024</v>
      </c>
      <c r="B1294" s="61" t="s">
        <v>448</v>
      </c>
      <c r="C1294" s="255" t="s">
        <v>955</v>
      </c>
      <c r="D1294" s="267"/>
    </row>
    <row r="1295" spans="1:4" x14ac:dyDescent="0.3">
      <c r="A1295" s="266" t="s">
        <v>2025</v>
      </c>
      <c r="B1295" s="61" t="s">
        <v>1998</v>
      </c>
      <c r="C1295" s="255"/>
      <c r="D1295" s="267"/>
    </row>
    <row r="1296" spans="1:4" x14ac:dyDescent="0.3">
      <c r="A1296" s="266" t="s">
        <v>2026</v>
      </c>
      <c r="B1296" s="61" t="s">
        <v>2000</v>
      </c>
      <c r="C1296" s="255" t="s">
        <v>955</v>
      </c>
      <c r="D1296" s="267"/>
    </row>
    <row r="1297" spans="1:4" x14ac:dyDescent="0.3">
      <c r="A1297" s="266" t="s">
        <v>2027</v>
      </c>
      <c r="B1297" s="61" t="s">
        <v>2002</v>
      </c>
      <c r="C1297" s="255" t="s">
        <v>955</v>
      </c>
      <c r="D1297" s="267"/>
    </row>
    <row r="1298" spans="1:4" x14ac:dyDescent="0.3">
      <c r="A1298" s="266" t="s">
        <v>2028</v>
      </c>
      <c r="B1298" s="61" t="s">
        <v>1995</v>
      </c>
      <c r="C1298" s="255" t="s">
        <v>955</v>
      </c>
      <c r="D1298" s="267"/>
    </row>
    <row r="1299" spans="1:4" x14ac:dyDescent="0.3">
      <c r="A1299" s="266" t="s">
        <v>2029</v>
      </c>
      <c r="B1299" s="61" t="s">
        <v>2005</v>
      </c>
      <c r="C1299" s="255"/>
      <c r="D1299" s="267"/>
    </row>
    <row r="1300" spans="1:4" x14ac:dyDescent="0.3">
      <c r="A1300" s="266" t="s">
        <v>2030</v>
      </c>
      <c r="B1300" s="61" t="s">
        <v>1990</v>
      </c>
      <c r="C1300" s="255" t="s">
        <v>955</v>
      </c>
      <c r="D1300" s="267"/>
    </row>
    <row r="1301" spans="1:4" x14ac:dyDescent="0.3">
      <c r="A1301" s="266" t="s">
        <v>2031</v>
      </c>
      <c r="B1301" s="61" t="s">
        <v>1992</v>
      </c>
      <c r="C1301" s="255" t="s">
        <v>955</v>
      </c>
      <c r="D1301" s="267"/>
    </row>
    <row r="1302" spans="1:4" x14ac:dyDescent="0.3">
      <c r="A1302" s="266" t="s">
        <v>2032</v>
      </c>
      <c r="B1302" s="61" t="s">
        <v>1995</v>
      </c>
      <c r="C1302" s="255" t="s">
        <v>955</v>
      </c>
      <c r="D1302" s="267"/>
    </row>
    <row r="1303" spans="1:4" x14ac:dyDescent="0.3">
      <c r="A1303" s="266" t="s">
        <v>2033</v>
      </c>
      <c r="B1303" s="61" t="s">
        <v>2010</v>
      </c>
      <c r="C1303" s="255" t="s">
        <v>181</v>
      </c>
      <c r="D1303" s="267"/>
    </row>
    <row r="1304" spans="1:4" x14ac:dyDescent="0.3">
      <c r="A1304" s="266" t="s">
        <v>2034</v>
      </c>
      <c r="B1304" s="61" t="s">
        <v>2012</v>
      </c>
      <c r="C1304" s="255" t="s">
        <v>181</v>
      </c>
      <c r="D1304" s="267"/>
    </row>
    <row r="1305" spans="1:4" x14ac:dyDescent="0.3">
      <c r="A1305" s="266" t="s">
        <v>2035</v>
      </c>
      <c r="B1305" s="61" t="s">
        <v>2014</v>
      </c>
      <c r="C1305" s="255" t="s">
        <v>181</v>
      </c>
      <c r="D1305" s="267"/>
    </row>
    <row r="1306" spans="1:4" x14ac:dyDescent="0.3">
      <c r="A1306" s="266" t="s">
        <v>2036</v>
      </c>
      <c r="B1306" s="310" t="s">
        <v>2037</v>
      </c>
      <c r="C1306" s="255"/>
      <c r="D1306" s="267"/>
    </row>
    <row r="1307" spans="1:4" x14ac:dyDescent="0.3">
      <c r="A1307" s="266" t="s">
        <v>2038</v>
      </c>
      <c r="B1307" s="309" t="s">
        <v>1988</v>
      </c>
      <c r="C1307" s="255"/>
      <c r="D1307" s="267"/>
    </row>
    <row r="1308" spans="1:4" x14ac:dyDescent="0.3">
      <c r="A1308" s="266" t="s">
        <v>2039</v>
      </c>
      <c r="B1308" s="309" t="s">
        <v>1990</v>
      </c>
      <c r="C1308" s="258" t="s">
        <v>955</v>
      </c>
      <c r="D1308" s="267"/>
    </row>
    <row r="1309" spans="1:4" x14ac:dyDescent="0.3">
      <c r="A1309" s="266" t="s">
        <v>2040</v>
      </c>
      <c r="B1309" s="309" t="s">
        <v>1992</v>
      </c>
      <c r="C1309" s="258" t="s">
        <v>955</v>
      </c>
      <c r="D1309" s="267"/>
    </row>
    <row r="1310" spans="1:4" x14ac:dyDescent="0.3">
      <c r="A1310" s="266" t="s">
        <v>2041</v>
      </c>
      <c r="B1310" s="309" t="s">
        <v>446</v>
      </c>
      <c r="C1310" s="258" t="s">
        <v>955</v>
      </c>
      <c r="D1310" s="267"/>
    </row>
    <row r="1311" spans="1:4" x14ac:dyDescent="0.3">
      <c r="A1311" s="266" t="s">
        <v>2042</v>
      </c>
      <c r="B1311" s="309" t="s">
        <v>1995</v>
      </c>
      <c r="C1311" s="258" t="s">
        <v>955</v>
      </c>
      <c r="D1311" s="267"/>
    </row>
    <row r="1312" spans="1:4" x14ac:dyDescent="0.3">
      <c r="A1312" s="266" t="s">
        <v>2043</v>
      </c>
      <c r="B1312" s="309" t="s">
        <v>448</v>
      </c>
      <c r="C1312" s="258" t="s">
        <v>955</v>
      </c>
      <c r="D1312" s="267"/>
    </row>
    <row r="1313" spans="1:4" x14ac:dyDescent="0.3">
      <c r="A1313" s="266" t="s">
        <v>2044</v>
      </c>
      <c r="B1313" s="309" t="s">
        <v>1998</v>
      </c>
      <c r="C1313" s="255"/>
      <c r="D1313" s="267"/>
    </row>
    <row r="1314" spans="1:4" x14ac:dyDescent="0.3">
      <c r="A1314" s="268" t="s">
        <v>2045</v>
      </c>
      <c r="B1314" s="309" t="s">
        <v>2000</v>
      </c>
      <c r="C1314" s="258" t="s">
        <v>955</v>
      </c>
      <c r="D1314" s="267"/>
    </row>
    <row r="1315" spans="1:4" x14ac:dyDescent="0.3">
      <c r="A1315" s="268" t="s">
        <v>2046</v>
      </c>
      <c r="B1315" s="309" t="s">
        <v>2002</v>
      </c>
      <c r="C1315" s="258" t="s">
        <v>955</v>
      </c>
      <c r="D1315" s="267"/>
    </row>
    <row r="1316" spans="1:4" x14ac:dyDescent="0.3">
      <c r="A1316" s="268" t="s">
        <v>2047</v>
      </c>
      <c r="B1316" s="309" t="s">
        <v>1995</v>
      </c>
      <c r="C1316" s="258" t="s">
        <v>955</v>
      </c>
      <c r="D1316" s="267"/>
    </row>
    <row r="1317" spans="1:4" x14ac:dyDescent="0.3">
      <c r="A1317" s="266" t="s">
        <v>2048</v>
      </c>
      <c r="B1317" s="309" t="s">
        <v>2005</v>
      </c>
      <c r="C1317" s="255"/>
      <c r="D1317" s="267"/>
    </row>
    <row r="1318" spans="1:4" x14ac:dyDescent="0.3">
      <c r="A1318" s="268" t="s">
        <v>2049</v>
      </c>
      <c r="B1318" s="309" t="s">
        <v>1990</v>
      </c>
      <c r="C1318" s="258" t="s">
        <v>955</v>
      </c>
      <c r="D1318" s="267"/>
    </row>
    <row r="1319" spans="1:4" x14ac:dyDescent="0.3">
      <c r="A1319" s="268" t="s">
        <v>2050</v>
      </c>
      <c r="B1319" s="309" t="s">
        <v>1992</v>
      </c>
      <c r="C1319" s="258" t="s">
        <v>955</v>
      </c>
      <c r="D1319" s="267"/>
    </row>
    <row r="1320" spans="1:4" x14ac:dyDescent="0.3">
      <c r="A1320" s="268" t="s">
        <v>2051</v>
      </c>
      <c r="B1320" s="309" t="s">
        <v>1995</v>
      </c>
      <c r="C1320" s="258" t="s">
        <v>955</v>
      </c>
      <c r="D1320" s="267"/>
    </row>
    <row r="1321" spans="1:4" x14ac:dyDescent="0.3">
      <c r="A1321" s="266" t="s">
        <v>2052</v>
      </c>
      <c r="B1321" s="61" t="s">
        <v>2010</v>
      </c>
      <c r="C1321" s="255" t="s">
        <v>181</v>
      </c>
      <c r="D1321" s="267"/>
    </row>
    <row r="1322" spans="1:4" x14ac:dyDescent="0.3">
      <c r="A1322" s="266" t="s">
        <v>2053</v>
      </c>
      <c r="B1322" s="61" t="s">
        <v>2012</v>
      </c>
      <c r="C1322" s="255" t="s">
        <v>181</v>
      </c>
      <c r="D1322" s="267"/>
    </row>
    <row r="1323" spans="1:4" x14ac:dyDescent="0.3">
      <c r="A1323" s="266" t="s">
        <v>2054</v>
      </c>
      <c r="B1323" s="61" t="s">
        <v>2014</v>
      </c>
      <c r="C1323" s="255" t="s">
        <v>181</v>
      </c>
      <c r="D1323" s="267"/>
    </row>
    <row r="1324" spans="1:4" ht="15.75" customHeight="1" x14ac:dyDescent="0.3">
      <c r="A1324" s="266" t="s">
        <v>2055</v>
      </c>
      <c r="B1324" s="179" t="s">
        <v>2056</v>
      </c>
      <c r="C1324" s="256" t="s">
        <v>955</v>
      </c>
      <c r="D1324" s="267"/>
    </row>
    <row r="1325" spans="1:4" x14ac:dyDescent="0.3">
      <c r="A1325" s="266" t="s">
        <v>2057</v>
      </c>
      <c r="B1325" s="62" t="s">
        <v>2058</v>
      </c>
      <c r="C1325" s="255"/>
      <c r="D1325" s="267"/>
    </row>
    <row r="1326" spans="1:4" x14ac:dyDescent="0.3">
      <c r="A1326" s="266" t="s">
        <v>2059</v>
      </c>
      <c r="B1326" s="61" t="s">
        <v>2060</v>
      </c>
      <c r="C1326" s="255" t="s">
        <v>181</v>
      </c>
      <c r="D1326" s="267"/>
    </row>
    <row r="1327" spans="1:4" x14ac:dyDescent="0.3">
      <c r="A1327" s="266" t="s">
        <v>2061</v>
      </c>
      <c r="B1327" s="61" t="s">
        <v>2062</v>
      </c>
      <c r="C1327" s="255" t="s">
        <v>181</v>
      </c>
      <c r="D1327" s="267"/>
    </row>
    <row r="1328" spans="1:4" x14ac:dyDescent="0.3">
      <c r="A1328" s="266" t="s">
        <v>2063</v>
      </c>
      <c r="B1328" s="62" t="s">
        <v>2064</v>
      </c>
      <c r="C1328" s="255"/>
      <c r="D1328" s="267"/>
    </row>
    <row r="1329" spans="1:4" x14ac:dyDescent="0.3">
      <c r="A1329" s="266" t="s">
        <v>2065</v>
      </c>
      <c r="B1329" s="61" t="s">
        <v>1885</v>
      </c>
      <c r="C1329" s="255" t="s">
        <v>16</v>
      </c>
      <c r="D1329" s="267"/>
    </row>
    <row r="1330" spans="1:4" x14ac:dyDescent="0.3">
      <c r="A1330" s="268" t="s">
        <v>2066</v>
      </c>
      <c r="B1330" s="230" t="s">
        <v>2067</v>
      </c>
      <c r="C1330" s="258" t="s">
        <v>18</v>
      </c>
      <c r="D1330" s="267"/>
    </row>
    <row r="1331" spans="1:4" x14ac:dyDescent="0.3">
      <c r="A1331" s="266" t="s">
        <v>2068</v>
      </c>
      <c r="B1331" s="178" t="s">
        <v>2069</v>
      </c>
      <c r="C1331" s="256" t="s">
        <v>21</v>
      </c>
      <c r="D1331" s="267"/>
    </row>
    <row r="1332" spans="1:4" ht="15" thickBot="1" x14ac:dyDescent="0.35">
      <c r="A1332" s="323" t="s">
        <v>2070</v>
      </c>
      <c r="B1332" s="180" t="s">
        <v>2071</v>
      </c>
      <c r="C1332" s="257" t="s">
        <v>9</v>
      </c>
      <c r="D1332" s="328"/>
    </row>
    <row r="1333" spans="1:4" ht="24" customHeight="1" thickBot="1" x14ac:dyDescent="0.35">
      <c r="A1333" s="799" t="s">
        <v>2072</v>
      </c>
      <c r="B1333" s="800"/>
      <c r="C1333" s="800"/>
      <c r="D1333" s="819"/>
    </row>
    <row r="1334" spans="1:4" x14ac:dyDescent="0.3">
      <c r="A1334" s="325" t="s">
        <v>2073</v>
      </c>
      <c r="B1334" s="68" t="s">
        <v>2074</v>
      </c>
      <c r="C1334" s="239"/>
      <c r="D1334" s="330"/>
    </row>
    <row r="1335" spans="1:4" x14ac:dyDescent="0.3">
      <c r="A1335" s="266" t="s">
        <v>2075</v>
      </c>
      <c r="B1335" s="61" t="s">
        <v>1885</v>
      </c>
      <c r="C1335" s="255" t="s">
        <v>16</v>
      </c>
      <c r="D1335" s="267"/>
    </row>
    <row r="1336" spans="1:4" x14ac:dyDescent="0.3">
      <c r="A1336" s="268" t="s">
        <v>2076</v>
      </c>
      <c r="B1336" s="230" t="s">
        <v>2077</v>
      </c>
      <c r="C1336" s="258" t="s">
        <v>2078</v>
      </c>
      <c r="D1336" s="267"/>
    </row>
    <row r="1337" spans="1:4" x14ac:dyDescent="0.3">
      <c r="A1337" s="266" t="s">
        <v>2079</v>
      </c>
      <c r="B1337" s="178" t="s">
        <v>2080</v>
      </c>
      <c r="C1337" s="256" t="s">
        <v>21</v>
      </c>
      <c r="D1337" s="267"/>
    </row>
    <row r="1338" spans="1:4" x14ac:dyDescent="0.3">
      <c r="A1338" s="266" t="s">
        <v>2081</v>
      </c>
      <c r="B1338" s="224" t="s">
        <v>2082</v>
      </c>
      <c r="C1338" s="224"/>
      <c r="D1338" s="267"/>
    </row>
    <row r="1339" spans="1:4" x14ac:dyDescent="0.3">
      <c r="A1339" s="266" t="s">
        <v>2083</v>
      </c>
      <c r="B1339" s="224" t="s">
        <v>2084</v>
      </c>
      <c r="C1339" s="224" t="s">
        <v>846</v>
      </c>
      <c r="D1339" s="267"/>
    </row>
    <row r="1340" spans="1:4" x14ac:dyDescent="0.3">
      <c r="A1340" s="266" t="s">
        <v>2085</v>
      </c>
      <c r="B1340" s="224" t="s">
        <v>706</v>
      </c>
      <c r="C1340" s="224" t="s">
        <v>846</v>
      </c>
      <c r="D1340" s="267"/>
    </row>
    <row r="1341" spans="1:4" x14ac:dyDescent="0.3">
      <c r="A1341" s="266" t="s">
        <v>2086</v>
      </c>
      <c r="B1341" s="224" t="s">
        <v>673</v>
      </c>
      <c r="C1341" s="224" t="s">
        <v>453</v>
      </c>
      <c r="D1341" s="267"/>
    </row>
    <row r="1342" spans="1:4" ht="15" thickBot="1" x14ac:dyDescent="0.35">
      <c r="A1342" s="323" t="s">
        <v>2087</v>
      </c>
      <c r="B1342" s="332" t="s">
        <v>2088</v>
      </c>
      <c r="C1342" s="332" t="s">
        <v>453</v>
      </c>
      <c r="D1342" s="328"/>
    </row>
    <row r="1343" spans="1:4" ht="24" customHeight="1" thickBot="1" x14ac:dyDescent="0.35">
      <c r="A1343" s="799" t="s">
        <v>2089</v>
      </c>
      <c r="B1343" s="800"/>
      <c r="C1343" s="800"/>
      <c r="D1343" s="819"/>
    </row>
    <row r="1344" spans="1:4" x14ac:dyDescent="0.3">
      <c r="A1344" s="325" t="s">
        <v>2090</v>
      </c>
      <c r="B1344" s="335" t="s">
        <v>2091</v>
      </c>
      <c r="C1344" s="336"/>
      <c r="D1344" s="330"/>
    </row>
    <row r="1345" spans="1:4" x14ac:dyDescent="0.3">
      <c r="A1345" s="266" t="s">
        <v>2092</v>
      </c>
      <c r="B1345" s="178" t="s">
        <v>2091</v>
      </c>
      <c r="C1345" s="256" t="s">
        <v>16</v>
      </c>
      <c r="D1345" s="267"/>
    </row>
    <row r="1346" spans="1:4" x14ac:dyDescent="0.3">
      <c r="A1346" s="266" t="s">
        <v>2093</v>
      </c>
      <c r="B1346" s="178" t="s">
        <v>2094</v>
      </c>
      <c r="C1346" s="256" t="s">
        <v>21</v>
      </c>
      <c r="D1346" s="267"/>
    </row>
    <row r="1347" spans="1:4" x14ac:dyDescent="0.3">
      <c r="A1347" s="266" t="s">
        <v>2095</v>
      </c>
      <c r="B1347" s="179" t="s">
        <v>2096</v>
      </c>
      <c r="C1347" s="256"/>
      <c r="D1347" s="267"/>
    </row>
    <row r="1348" spans="1:4" x14ac:dyDescent="0.3">
      <c r="A1348" s="266" t="s">
        <v>2097</v>
      </c>
      <c r="B1348" s="178" t="s">
        <v>2096</v>
      </c>
      <c r="C1348" s="256" t="s">
        <v>16</v>
      </c>
      <c r="D1348" s="267"/>
    </row>
    <row r="1349" spans="1:4" x14ac:dyDescent="0.3">
      <c r="A1349" s="266" t="s">
        <v>2098</v>
      </c>
      <c r="B1349" s="178" t="s">
        <v>2099</v>
      </c>
      <c r="C1349" s="256" t="s">
        <v>21</v>
      </c>
      <c r="D1349" s="267"/>
    </row>
    <row r="1350" spans="1:4" x14ac:dyDescent="0.3">
      <c r="A1350" s="266" t="s">
        <v>2100</v>
      </c>
      <c r="B1350" s="179" t="s">
        <v>2101</v>
      </c>
      <c r="C1350" s="256"/>
      <c r="D1350" s="267"/>
    </row>
    <row r="1351" spans="1:4" x14ac:dyDescent="0.3">
      <c r="A1351" s="266" t="s">
        <v>2102</v>
      </c>
      <c r="B1351" s="178" t="s">
        <v>2101</v>
      </c>
      <c r="C1351" s="256" t="s">
        <v>16</v>
      </c>
      <c r="D1351" s="267"/>
    </row>
    <row r="1352" spans="1:4" ht="15" thickBot="1" x14ac:dyDescent="0.35">
      <c r="A1352" s="323" t="s">
        <v>2103</v>
      </c>
      <c r="B1352" s="180" t="s">
        <v>2104</v>
      </c>
      <c r="C1352" s="257" t="s">
        <v>21</v>
      </c>
      <c r="D1352" s="328"/>
    </row>
    <row r="1353" spans="1:4" ht="24" customHeight="1" thickBot="1" x14ac:dyDescent="0.35">
      <c r="A1353" s="799" t="s">
        <v>2105</v>
      </c>
      <c r="B1353" s="800"/>
      <c r="C1353" s="800"/>
      <c r="D1353" s="819"/>
    </row>
    <row r="1354" spans="1:4" x14ac:dyDescent="0.3">
      <c r="A1354" s="325" t="s">
        <v>2106</v>
      </c>
      <c r="B1354" s="68" t="s">
        <v>2107</v>
      </c>
      <c r="C1354" s="239"/>
      <c r="D1354" s="330"/>
    </row>
    <row r="1355" spans="1:4" x14ac:dyDescent="0.3">
      <c r="A1355" s="266" t="s">
        <v>2108</v>
      </c>
      <c r="B1355" s="61" t="s">
        <v>2109</v>
      </c>
      <c r="C1355" s="255"/>
      <c r="D1355" s="267"/>
    </row>
    <row r="1356" spans="1:4" x14ac:dyDescent="0.3">
      <c r="A1356" s="266" t="s">
        <v>2110</v>
      </c>
      <c r="B1356" s="61" t="s">
        <v>2111</v>
      </c>
      <c r="C1356" s="255" t="s">
        <v>181</v>
      </c>
      <c r="D1356" s="267"/>
    </row>
    <row r="1357" spans="1:4" x14ac:dyDescent="0.3">
      <c r="A1357" s="266" t="s">
        <v>2112</v>
      </c>
      <c r="B1357" s="61" t="s">
        <v>2113</v>
      </c>
      <c r="C1357" s="255" t="s">
        <v>181</v>
      </c>
      <c r="D1357" s="267"/>
    </row>
    <row r="1358" spans="1:4" x14ac:dyDescent="0.3">
      <c r="A1358" s="266" t="s">
        <v>2114</v>
      </c>
      <c r="B1358" s="61" t="s">
        <v>2115</v>
      </c>
      <c r="C1358" s="255" t="s">
        <v>181</v>
      </c>
      <c r="D1358" s="267"/>
    </row>
    <row r="1359" spans="1:4" x14ac:dyDescent="0.3">
      <c r="A1359" s="266" t="s">
        <v>2116</v>
      </c>
      <c r="B1359" s="61" t="s">
        <v>2117</v>
      </c>
      <c r="C1359" s="255" t="s">
        <v>181</v>
      </c>
      <c r="D1359" s="267"/>
    </row>
    <row r="1360" spans="1:4" x14ac:dyDescent="0.3">
      <c r="A1360" s="266" t="s">
        <v>2118</v>
      </c>
      <c r="B1360" s="61" t="s">
        <v>2119</v>
      </c>
      <c r="C1360" s="255" t="s">
        <v>181</v>
      </c>
      <c r="D1360" s="267"/>
    </row>
    <row r="1361" spans="1:4" x14ac:dyDescent="0.3">
      <c r="A1361" s="266" t="s">
        <v>2120</v>
      </c>
      <c r="B1361" s="223" t="s">
        <v>2121</v>
      </c>
      <c r="C1361" s="223" t="s">
        <v>453</v>
      </c>
      <c r="D1361" s="267"/>
    </row>
    <row r="1362" spans="1:4" x14ac:dyDescent="0.3">
      <c r="A1362" s="266" t="s">
        <v>2122</v>
      </c>
      <c r="B1362" s="62" t="s">
        <v>2123</v>
      </c>
      <c r="C1362" s="255"/>
      <c r="D1362" s="267"/>
    </row>
    <row r="1363" spans="1:4" x14ac:dyDescent="0.3">
      <c r="A1363" s="266" t="s">
        <v>2124</v>
      </c>
      <c r="B1363" s="309" t="s">
        <v>2125</v>
      </c>
      <c r="C1363" s="255" t="s">
        <v>221</v>
      </c>
      <c r="D1363" s="267"/>
    </row>
    <row r="1364" spans="1:4" x14ac:dyDescent="0.3">
      <c r="A1364" s="266" t="s">
        <v>2126</v>
      </c>
      <c r="B1364" s="309" t="s">
        <v>2127</v>
      </c>
      <c r="C1364" s="255" t="s">
        <v>221</v>
      </c>
      <c r="D1364" s="267"/>
    </row>
    <row r="1365" spans="1:4" x14ac:dyDescent="0.3">
      <c r="A1365" s="266" t="s">
        <v>2128</v>
      </c>
      <c r="B1365" s="61" t="s">
        <v>2129</v>
      </c>
      <c r="C1365" s="255"/>
      <c r="D1365" s="267"/>
    </row>
    <row r="1366" spans="1:4" x14ac:dyDescent="0.3">
      <c r="A1366" s="266" t="s">
        <v>2130</v>
      </c>
      <c r="B1366" s="61" t="s">
        <v>2131</v>
      </c>
      <c r="C1366" s="255" t="s">
        <v>221</v>
      </c>
      <c r="D1366" s="267"/>
    </row>
    <row r="1367" spans="1:4" x14ac:dyDescent="0.3">
      <c r="A1367" s="266" t="s">
        <v>2132</v>
      </c>
      <c r="B1367" s="61" t="s">
        <v>2133</v>
      </c>
      <c r="C1367" s="255" t="s">
        <v>221</v>
      </c>
      <c r="D1367" s="267"/>
    </row>
    <row r="1368" spans="1:4" x14ac:dyDescent="0.3">
      <c r="A1368" s="266" t="s">
        <v>2134</v>
      </c>
      <c r="B1368" s="309" t="s">
        <v>2135</v>
      </c>
      <c r="C1368" s="255" t="s">
        <v>181</v>
      </c>
      <c r="D1368" s="267"/>
    </row>
    <row r="1369" spans="1:4" x14ac:dyDescent="0.3">
      <c r="A1369" s="266" t="s">
        <v>2136</v>
      </c>
      <c r="B1369" s="62" t="s">
        <v>2137</v>
      </c>
      <c r="C1369" s="255"/>
      <c r="D1369" s="267"/>
    </row>
    <row r="1370" spans="1:4" x14ac:dyDescent="0.3">
      <c r="A1370" s="266" t="s">
        <v>2138</v>
      </c>
      <c r="B1370" s="61" t="s">
        <v>2139</v>
      </c>
      <c r="C1370" s="255" t="s">
        <v>221</v>
      </c>
      <c r="D1370" s="267"/>
    </row>
    <row r="1371" spans="1:4" x14ac:dyDescent="0.3">
      <c r="A1371" s="266" t="s">
        <v>2140</v>
      </c>
      <c r="B1371" s="61" t="s">
        <v>2141</v>
      </c>
      <c r="C1371" s="255" t="s">
        <v>221</v>
      </c>
      <c r="D1371" s="267"/>
    </row>
    <row r="1372" spans="1:4" x14ac:dyDescent="0.3">
      <c r="A1372" s="266" t="s">
        <v>2142</v>
      </c>
      <c r="B1372" s="62" t="s">
        <v>2143</v>
      </c>
      <c r="C1372" s="255"/>
      <c r="D1372" s="267"/>
    </row>
    <row r="1373" spans="1:4" x14ac:dyDescent="0.3">
      <c r="A1373" s="266" t="s">
        <v>2144</v>
      </c>
      <c r="B1373" s="178" t="s">
        <v>2145</v>
      </c>
      <c r="C1373" s="255" t="s">
        <v>181</v>
      </c>
      <c r="D1373" s="267"/>
    </row>
    <row r="1374" spans="1:4" x14ac:dyDescent="0.3">
      <c r="A1374" s="266" t="s">
        <v>2146</v>
      </c>
      <c r="B1374" s="309" t="s">
        <v>2147</v>
      </c>
      <c r="C1374" s="255" t="s">
        <v>181</v>
      </c>
      <c r="D1374" s="267"/>
    </row>
    <row r="1375" spans="1:4" x14ac:dyDescent="0.3">
      <c r="A1375" s="266" t="s">
        <v>2148</v>
      </c>
      <c r="B1375" s="61" t="s">
        <v>2149</v>
      </c>
      <c r="C1375" s="255" t="s">
        <v>181</v>
      </c>
      <c r="D1375" s="267"/>
    </row>
    <row r="1376" spans="1:4" x14ac:dyDescent="0.3">
      <c r="A1376" s="266" t="s">
        <v>2150</v>
      </c>
      <c r="B1376" s="311" t="s">
        <v>2151</v>
      </c>
      <c r="C1376" s="255" t="s">
        <v>181</v>
      </c>
      <c r="D1376" s="267"/>
    </row>
    <row r="1377" spans="1:4" x14ac:dyDescent="0.3">
      <c r="A1377" s="266" t="s">
        <v>2152</v>
      </c>
      <c r="B1377" s="62" t="s">
        <v>2153</v>
      </c>
      <c r="C1377" s="255" t="s">
        <v>221</v>
      </c>
      <c r="D1377" s="267"/>
    </row>
    <row r="1378" spans="1:4" x14ac:dyDescent="0.3">
      <c r="A1378" s="266" t="s">
        <v>2154</v>
      </c>
      <c r="B1378" s="62" t="s">
        <v>2155</v>
      </c>
      <c r="C1378" s="255"/>
      <c r="D1378" s="267"/>
    </row>
    <row r="1379" spans="1:4" x14ac:dyDescent="0.3">
      <c r="A1379" s="266" t="s">
        <v>2156</v>
      </c>
      <c r="B1379" s="61" t="s">
        <v>2157</v>
      </c>
      <c r="C1379" s="255" t="s">
        <v>221</v>
      </c>
      <c r="D1379" s="267"/>
    </row>
    <row r="1380" spans="1:4" x14ac:dyDescent="0.3">
      <c r="A1380" s="266" t="s">
        <v>2158</v>
      </c>
      <c r="B1380" s="61" t="s">
        <v>2159</v>
      </c>
      <c r="C1380" s="255" t="s">
        <v>221</v>
      </c>
      <c r="D1380" s="267"/>
    </row>
    <row r="1381" spans="1:4" x14ac:dyDescent="0.3">
      <c r="A1381" s="266" t="s">
        <v>2160</v>
      </c>
      <c r="B1381" s="62" t="s">
        <v>2161</v>
      </c>
      <c r="C1381" s="255"/>
      <c r="D1381" s="267"/>
    </row>
    <row r="1382" spans="1:4" x14ac:dyDescent="0.3">
      <c r="A1382" s="266" t="s">
        <v>2162</v>
      </c>
      <c r="B1382" s="62" t="s">
        <v>2163</v>
      </c>
      <c r="C1382" s="255"/>
      <c r="D1382" s="267"/>
    </row>
    <row r="1383" spans="1:4" x14ac:dyDescent="0.3">
      <c r="A1383" s="266" t="s">
        <v>2164</v>
      </c>
      <c r="B1383" s="61" t="s">
        <v>2165</v>
      </c>
      <c r="C1383" s="255" t="s">
        <v>489</v>
      </c>
      <c r="D1383" s="267"/>
    </row>
    <row r="1384" spans="1:4" x14ac:dyDescent="0.3">
      <c r="A1384" s="266" t="s">
        <v>2166</v>
      </c>
      <c r="B1384" s="61" t="s">
        <v>2167</v>
      </c>
      <c r="C1384" s="255" t="s">
        <v>489</v>
      </c>
      <c r="D1384" s="267"/>
    </row>
    <row r="1385" spans="1:4" x14ac:dyDescent="0.3">
      <c r="A1385" s="266" t="s">
        <v>2168</v>
      </c>
      <c r="B1385" s="62" t="s">
        <v>2169</v>
      </c>
      <c r="C1385" s="255"/>
      <c r="D1385" s="267"/>
    </row>
    <row r="1386" spans="1:4" x14ac:dyDescent="0.3">
      <c r="A1386" s="266" t="s">
        <v>2170</v>
      </c>
      <c r="B1386" s="61" t="s">
        <v>2171</v>
      </c>
      <c r="C1386" s="255" t="s">
        <v>489</v>
      </c>
      <c r="D1386" s="267"/>
    </row>
    <row r="1387" spans="1:4" s="182" customFormat="1" x14ac:dyDescent="0.3">
      <c r="A1387" s="266" t="s">
        <v>2172</v>
      </c>
      <c r="B1387" s="62" t="s">
        <v>2173</v>
      </c>
      <c r="C1387" s="255"/>
      <c r="D1387" s="312"/>
    </row>
    <row r="1388" spans="1:4" s="182" customFormat="1" x14ac:dyDescent="0.3">
      <c r="A1388" s="266" t="s">
        <v>2174</v>
      </c>
      <c r="B1388" s="61" t="s">
        <v>2173</v>
      </c>
      <c r="C1388" s="255" t="s">
        <v>16</v>
      </c>
      <c r="D1388" s="312"/>
    </row>
    <row r="1389" spans="1:4" s="182" customFormat="1" x14ac:dyDescent="0.3">
      <c r="A1389" s="268" t="s">
        <v>2175</v>
      </c>
      <c r="B1389" s="230" t="s">
        <v>2173</v>
      </c>
      <c r="C1389" s="258" t="s">
        <v>18</v>
      </c>
      <c r="D1389" s="312"/>
    </row>
    <row r="1390" spans="1:4" s="182" customFormat="1" x14ac:dyDescent="0.3">
      <c r="A1390" s="266" t="s">
        <v>2176</v>
      </c>
      <c r="B1390" s="178" t="s">
        <v>2177</v>
      </c>
      <c r="C1390" s="255" t="s">
        <v>21</v>
      </c>
      <c r="D1390" s="312"/>
    </row>
    <row r="1391" spans="1:4" s="182" customFormat="1" x14ac:dyDescent="0.3">
      <c r="A1391" s="266" t="s">
        <v>2178</v>
      </c>
      <c r="B1391" s="62" t="s">
        <v>2179</v>
      </c>
      <c r="C1391" s="255"/>
      <c r="D1391" s="312"/>
    </row>
    <row r="1392" spans="1:4" s="182" customFormat="1" x14ac:dyDescent="0.3">
      <c r="A1392" s="266" t="s">
        <v>2180</v>
      </c>
      <c r="B1392" s="61" t="s">
        <v>2181</v>
      </c>
      <c r="C1392" s="255" t="s">
        <v>16</v>
      </c>
      <c r="D1392" s="312"/>
    </row>
    <row r="1393" spans="1:4" s="182" customFormat="1" x14ac:dyDescent="0.3">
      <c r="A1393" s="268" t="s">
        <v>2182</v>
      </c>
      <c r="B1393" s="230" t="s">
        <v>2181</v>
      </c>
      <c r="C1393" s="258" t="s">
        <v>18</v>
      </c>
      <c r="D1393" s="312"/>
    </row>
    <row r="1394" spans="1:4" s="182" customFormat="1" x14ac:dyDescent="0.3">
      <c r="A1394" s="266" t="s">
        <v>2183</v>
      </c>
      <c r="B1394" s="178" t="s">
        <v>2184</v>
      </c>
      <c r="C1394" s="255" t="s">
        <v>21</v>
      </c>
      <c r="D1394" s="312"/>
    </row>
    <row r="1395" spans="1:4" s="182" customFormat="1" ht="15" thickBot="1" x14ac:dyDescent="0.35">
      <c r="A1395" s="323" t="s">
        <v>2185</v>
      </c>
      <c r="B1395" s="180" t="s">
        <v>2186</v>
      </c>
      <c r="C1395" s="259" t="s">
        <v>181</v>
      </c>
      <c r="D1395" s="324"/>
    </row>
    <row r="1396" spans="1:4" ht="24" customHeight="1" thickBot="1" x14ac:dyDescent="0.35">
      <c r="A1396" s="799" t="s">
        <v>2187</v>
      </c>
      <c r="B1396" s="800"/>
      <c r="C1396" s="800"/>
      <c r="D1396" s="819"/>
    </row>
    <row r="1397" spans="1:4" s="182" customFormat="1" x14ac:dyDescent="0.3">
      <c r="A1397" s="325" t="s">
        <v>2188</v>
      </c>
      <c r="B1397" s="68" t="s">
        <v>2189</v>
      </c>
      <c r="C1397" s="239"/>
      <c r="D1397" s="326"/>
    </row>
    <row r="1398" spans="1:4" s="182" customFormat="1" x14ac:dyDescent="0.3">
      <c r="A1398" s="266" t="s">
        <v>2190</v>
      </c>
      <c r="B1398" s="61" t="s">
        <v>2191</v>
      </c>
      <c r="C1398" s="255" t="s">
        <v>221</v>
      </c>
      <c r="D1398" s="312"/>
    </row>
    <row r="1399" spans="1:4" s="182" customFormat="1" x14ac:dyDescent="0.3">
      <c r="A1399" s="266" t="s">
        <v>2192</v>
      </c>
      <c r="B1399" s="61" t="s">
        <v>2193</v>
      </c>
      <c r="C1399" s="255" t="s">
        <v>221</v>
      </c>
      <c r="D1399" s="312"/>
    </row>
    <row r="1400" spans="1:4" s="182" customFormat="1" x14ac:dyDescent="0.3">
      <c r="A1400" s="266" t="s">
        <v>2194</v>
      </c>
      <c r="B1400" s="62" t="s">
        <v>2195</v>
      </c>
      <c r="C1400" s="255" t="s">
        <v>181</v>
      </c>
      <c r="D1400" s="312"/>
    </row>
    <row r="1401" spans="1:4" s="182" customFormat="1" x14ac:dyDescent="0.3">
      <c r="A1401" s="266" t="s">
        <v>2196</v>
      </c>
      <c r="B1401" s="62" t="s">
        <v>2197</v>
      </c>
      <c r="C1401" s="255"/>
      <c r="D1401" s="312"/>
    </row>
    <row r="1402" spans="1:4" s="182" customFormat="1" x14ac:dyDescent="0.3">
      <c r="A1402" s="266" t="s">
        <v>2198</v>
      </c>
      <c r="B1402" s="61" t="s">
        <v>2199</v>
      </c>
      <c r="C1402" s="255"/>
      <c r="D1402" s="312"/>
    </row>
    <row r="1403" spans="1:4" s="182" customFormat="1" x14ac:dyDescent="0.3">
      <c r="A1403" s="266" t="s">
        <v>2200</v>
      </c>
      <c r="B1403" s="188" t="s">
        <v>2201</v>
      </c>
      <c r="C1403" s="255" t="s">
        <v>221</v>
      </c>
      <c r="D1403" s="312"/>
    </row>
    <row r="1404" spans="1:4" s="182" customFormat="1" x14ac:dyDescent="0.3">
      <c r="A1404" s="266" t="s">
        <v>2202</v>
      </c>
      <c r="B1404" s="188" t="s">
        <v>2203</v>
      </c>
      <c r="C1404" s="255" t="s">
        <v>221</v>
      </c>
      <c r="D1404" s="312"/>
    </row>
    <row r="1405" spans="1:4" s="182" customFormat="1" x14ac:dyDescent="0.3">
      <c r="A1405" s="266" t="s">
        <v>2204</v>
      </c>
      <c r="B1405" s="188" t="s">
        <v>1427</v>
      </c>
      <c r="C1405" s="255" t="s">
        <v>221</v>
      </c>
      <c r="D1405" s="312"/>
    </row>
    <row r="1406" spans="1:4" s="182" customFormat="1" x14ac:dyDescent="0.3">
      <c r="A1406" s="266" t="s">
        <v>2205</v>
      </c>
      <c r="B1406" s="178" t="s">
        <v>2206</v>
      </c>
      <c r="C1406" s="255"/>
      <c r="D1406" s="312"/>
    </row>
    <row r="1407" spans="1:4" s="182" customFormat="1" x14ac:dyDescent="0.3">
      <c r="A1407" s="266" t="s">
        <v>2207</v>
      </c>
      <c r="B1407" s="188" t="s">
        <v>2208</v>
      </c>
      <c r="C1407" s="255" t="s">
        <v>221</v>
      </c>
      <c r="D1407" s="312"/>
    </row>
    <row r="1408" spans="1:4" s="182" customFormat="1" x14ac:dyDescent="0.3">
      <c r="A1408" s="266" t="s">
        <v>2209</v>
      </c>
      <c r="B1408" s="188" t="s">
        <v>1427</v>
      </c>
      <c r="C1408" s="255" t="s">
        <v>221</v>
      </c>
      <c r="D1408" s="312"/>
    </row>
    <row r="1409" spans="1:4" s="182" customFormat="1" x14ac:dyDescent="0.3">
      <c r="A1409" s="266" t="s">
        <v>2210</v>
      </c>
      <c r="B1409" s="178" t="s">
        <v>2211</v>
      </c>
      <c r="C1409" s="255" t="s">
        <v>221</v>
      </c>
      <c r="D1409" s="312"/>
    </row>
    <row r="1410" spans="1:4" s="182" customFormat="1" ht="15" thickBot="1" x14ac:dyDescent="0.35">
      <c r="A1410" s="323" t="s">
        <v>2212</v>
      </c>
      <c r="B1410" s="333" t="s">
        <v>2213</v>
      </c>
      <c r="C1410" s="259" t="s">
        <v>181</v>
      </c>
      <c r="D1410" s="324"/>
    </row>
    <row r="1411" spans="1:4" ht="24" customHeight="1" thickBot="1" x14ac:dyDescent="0.35">
      <c r="A1411" s="799" t="s">
        <v>2214</v>
      </c>
      <c r="B1411" s="800"/>
      <c r="C1411" s="800"/>
      <c r="D1411" s="819"/>
    </row>
    <row r="1412" spans="1:4" x14ac:dyDescent="0.3">
      <c r="A1412" s="325" t="s">
        <v>2215</v>
      </c>
      <c r="B1412" s="334" t="s">
        <v>2216</v>
      </c>
      <c r="C1412" s="239"/>
      <c r="D1412" s="330"/>
    </row>
    <row r="1413" spans="1:4" x14ac:dyDescent="0.3">
      <c r="A1413" s="266" t="s">
        <v>2217</v>
      </c>
      <c r="B1413" s="179" t="s">
        <v>1340</v>
      </c>
      <c r="C1413" s="314"/>
      <c r="D1413" s="267"/>
    </row>
    <row r="1414" spans="1:4" x14ac:dyDescent="0.3">
      <c r="A1414" s="266" t="s">
        <v>2218</v>
      </c>
      <c r="B1414" s="178" t="s">
        <v>1222</v>
      </c>
      <c r="C1414" s="256" t="s">
        <v>18</v>
      </c>
      <c r="D1414" s="267"/>
    </row>
    <row r="1415" spans="1:4" x14ac:dyDescent="0.3">
      <c r="A1415" s="266" t="s">
        <v>2219</v>
      </c>
      <c r="B1415" s="178" t="s">
        <v>1222</v>
      </c>
      <c r="C1415" s="256" t="s">
        <v>18</v>
      </c>
      <c r="D1415" s="267"/>
    </row>
    <row r="1416" spans="1:4" x14ac:dyDescent="0.3">
      <c r="A1416" s="266" t="s">
        <v>2220</v>
      </c>
      <c r="B1416" s="178" t="s">
        <v>1222</v>
      </c>
      <c r="C1416" s="256" t="s">
        <v>18</v>
      </c>
      <c r="D1416" s="267"/>
    </row>
    <row r="1417" spans="1:4" x14ac:dyDescent="0.3">
      <c r="A1417" s="266" t="s">
        <v>2221</v>
      </c>
      <c r="B1417" s="178" t="s">
        <v>1222</v>
      </c>
      <c r="C1417" s="256" t="s">
        <v>18</v>
      </c>
      <c r="D1417" s="267"/>
    </row>
    <row r="1418" spans="1:4" x14ac:dyDescent="0.3">
      <c r="A1418" s="266" t="s">
        <v>2222</v>
      </c>
      <c r="B1418" s="178" t="s">
        <v>1222</v>
      </c>
      <c r="C1418" s="256" t="s">
        <v>18</v>
      </c>
      <c r="D1418" s="267"/>
    </row>
    <row r="1419" spans="1:4" x14ac:dyDescent="0.3">
      <c r="A1419" s="266" t="s">
        <v>2223</v>
      </c>
      <c r="B1419" s="178" t="s">
        <v>1222</v>
      </c>
      <c r="C1419" s="256" t="s">
        <v>18</v>
      </c>
      <c r="D1419" s="267"/>
    </row>
    <row r="1420" spans="1:4" x14ac:dyDescent="0.3">
      <c r="A1420" s="266" t="s">
        <v>2224</v>
      </c>
      <c r="B1420" s="179" t="s">
        <v>1342</v>
      </c>
      <c r="C1420" s="256"/>
      <c r="D1420" s="267"/>
    </row>
    <row r="1421" spans="1:4" x14ac:dyDescent="0.3">
      <c r="A1421" s="266" t="s">
        <v>2225</v>
      </c>
      <c r="B1421" s="178" t="s">
        <v>1222</v>
      </c>
      <c r="C1421" s="256" t="s">
        <v>18</v>
      </c>
      <c r="D1421" s="267"/>
    </row>
    <row r="1422" spans="1:4" x14ac:dyDescent="0.3">
      <c r="A1422" s="266" t="s">
        <v>2226</v>
      </c>
      <c r="B1422" s="178" t="s">
        <v>1222</v>
      </c>
      <c r="C1422" s="256" t="s">
        <v>18</v>
      </c>
      <c r="D1422" s="267"/>
    </row>
    <row r="1423" spans="1:4" x14ac:dyDescent="0.3">
      <c r="A1423" s="266" t="s">
        <v>2227</v>
      </c>
      <c r="B1423" s="178" t="s">
        <v>1222</v>
      </c>
      <c r="C1423" s="256" t="s">
        <v>18</v>
      </c>
      <c r="D1423" s="267"/>
    </row>
    <row r="1424" spans="1:4" x14ac:dyDescent="0.3">
      <c r="A1424" s="266" t="s">
        <v>2228</v>
      </c>
      <c r="B1424" s="178" t="s">
        <v>1222</v>
      </c>
      <c r="C1424" s="256" t="s">
        <v>18</v>
      </c>
      <c r="D1424" s="267"/>
    </row>
    <row r="1425" spans="1:4" x14ac:dyDescent="0.3">
      <c r="A1425" s="266" t="s">
        <v>2229</v>
      </c>
      <c r="B1425" s="178" t="s">
        <v>1222</v>
      </c>
      <c r="C1425" s="256" t="s">
        <v>18</v>
      </c>
      <c r="D1425" s="267"/>
    </row>
    <row r="1426" spans="1:4" x14ac:dyDescent="0.3">
      <c r="A1426" s="266" t="s">
        <v>2230</v>
      </c>
      <c r="B1426" s="178" t="s">
        <v>1222</v>
      </c>
      <c r="C1426" s="256" t="s">
        <v>18</v>
      </c>
      <c r="D1426" s="267"/>
    </row>
    <row r="1427" spans="1:4" x14ac:dyDescent="0.3">
      <c r="A1427" s="266" t="s">
        <v>2231</v>
      </c>
      <c r="B1427" s="62" t="s">
        <v>2232</v>
      </c>
      <c r="C1427" s="255"/>
      <c r="D1427" s="267"/>
    </row>
    <row r="1428" spans="1:4" x14ac:dyDescent="0.3">
      <c r="A1428" s="266" t="s">
        <v>2233</v>
      </c>
      <c r="B1428" s="179" t="s">
        <v>1340</v>
      </c>
      <c r="C1428" s="256"/>
      <c r="D1428" s="267"/>
    </row>
    <row r="1429" spans="1:4" x14ac:dyDescent="0.3">
      <c r="A1429" s="266" t="s">
        <v>2234</v>
      </c>
      <c r="B1429" s="178" t="s">
        <v>1222</v>
      </c>
      <c r="C1429" s="256" t="s">
        <v>18</v>
      </c>
      <c r="D1429" s="267"/>
    </row>
    <row r="1430" spans="1:4" x14ac:dyDescent="0.3">
      <c r="A1430" s="266" t="s">
        <v>2235</v>
      </c>
      <c r="B1430" s="178" t="s">
        <v>1222</v>
      </c>
      <c r="C1430" s="256" t="s">
        <v>18</v>
      </c>
      <c r="D1430" s="267"/>
    </row>
    <row r="1431" spans="1:4" x14ac:dyDescent="0.3">
      <c r="A1431" s="266" t="s">
        <v>2236</v>
      </c>
      <c r="B1431" s="178" t="s">
        <v>1222</v>
      </c>
      <c r="C1431" s="256" t="s">
        <v>18</v>
      </c>
      <c r="D1431" s="267"/>
    </row>
    <row r="1432" spans="1:4" x14ac:dyDescent="0.3">
      <c r="A1432" s="266" t="s">
        <v>2237</v>
      </c>
      <c r="B1432" s="178" t="s">
        <v>1222</v>
      </c>
      <c r="C1432" s="256" t="s">
        <v>18</v>
      </c>
      <c r="D1432" s="267"/>
    </row>
    <row r="1433" spans="1:4" x14ac:dyDescent="0.3">
      <c r="A1433" s="266" t="s">
        <v>2238</v>
      </c>
      <c r="B1433" s="178" t="s">
        <v>1222</v>
      </c>
      <c r="C1433" s="256" t="s">
        <v>18</v>
      </c>
      <c r="D1433" s="267"/>
    </row>
    <row r="1434" spans="1:4" x14ac:dyDescent="0.3">
      <c r="A1434" s="266" t="s">
        <v>2239</v>
      </c>
      <c r="B1434" s="178" t="s">
        <v>1222</v>
      </c>
      <c r="C1434" s="256" t="s">
        <v>18</v>
      </c>
      <c r="D1434" s="267"/>
    </row>
    <row r="1435" spans="1:4" x14ac:dyDescent="0.3">
      <c r="A1435" s="266" t="s">
        <v>2240</v>
      </c>
      <c r="B1435" s="179" t="s">
        <v>1342</v>
      </c>
      <c r="C1435" s="256"/>
      <c r="D1435" s="267"/>
    </row>
    <row r="1436" spans="1:4" x14ac:dyDescent="0.3">
      <c r="A1436" s="266" t="s">
        <v>2241</v>
      </c>
      <c r="B1436" s="178" t="s">
        <v>1222</v>
      </c>
      <c r="C1436" s="256" t="s">
        <v>18</v>
      </c>
      <c r="D1436" s="267"/>
    </row>
    <row r="1437" spans="1:4" x14ac:dyDescent="0.3">
      <c r="A1437" s="266" t="s">
        <v>2242</v>
      </c>
      <c r="B1437" s="178" t="s">
        <v>1222</v>
      </c>
      <c r="C1437" s="256" t="s">
        <v>18</v>
      </c>
      <c r="D1437" s="267"/>
    </row>
    <row r="1438" spans="1:4" x14ac:dyDescent="0.3">
      <c r="A1438" s="266" t="s">
        <v>2243</v>
      </c>
      <c r="B1438" s="178" t="s">
        <v>1222</v>
      </c>
      <c r="C1438" s="256" t="s">
        <v>18</v>
      </c>
      <c r="D1438" s="267"/>
    </row>
    <row r="1439" spans="1:4" x14ac:dyDescent="0.3">
      <c r="A1439" s="266" t="s">
        <v>2244</v>
      </c>
      <c r="B1439" s="178" t="s">
        <v>1222</v>
      </c>
      <c r="C1439" s="256" t="s">
        <v>18</v>
      </c>
      <c r="D1439" s="267"/>
    </row>
    <row r="1440" spans="1:4" x14ac:dyDescent="0.3">
      <c r="A1440" s="266" t="s">
        <v>2245</v>
      </c>
      <c r="B1440" s="178" t="s">
        <v>1222</v>
      </c>
      <c r="C1440" s="256" t="s">
        <v>18</v>
      </c>
      <c r="D1440" s="267"/>
    </row>
    <row r="1441" spans="1:4" x14ac:dyDescent="0.3">
      <c r="A1441" s="266" t="s">
        <v>2246</v>
      </c>
      <c r="B1441" s="178" t="s">
        <v>1222</v>
      </c>
      <c r="C1441" s="256" t="s">
        <v>18</v>
      </c>
      <c r="D1441" s="267"/>
    </row>
    <row r="1442" spans="1:4" x14ac:dyDescent="0.3">
      <c r="A1442" s="266" t="s">
        <v>2247</v>
      </c>
      <c r="B1442" s="62" t="s">
        <v>2248</v>
      </c>
      <c r="C1442" s="255"/>
      <c r="D1442" s="267"/>
    </row>
    <row r="1443" spans="1:4" x14ac:dyDescent="0.3">
      <c r="A1443" s="266" t="s">
        <v>2249</v>
      </c>
      <c r="B1443" s="179" t="s">
        <v>1340</v>
      </c>
      <c r="C1443" s="256"/>
      <c r="D1443" s="267"/>
    </row>
    <row r="1444" spans="1:4" x14ac:dyDescent="0.3">
      <c r="A1444" s="266" t="s">
        <v>2250</v>
      </c>
      <c r="B1444" s="178" t="s">
        <v>1222</v>
      </c>
      <c r="C1444" s="256" t="s">
        <v>9</v>
      </c>
      <c r="D1444" s="267"/>
    </row>
    <row r="1445" spans="1:4" x14ac:dyDescent="0.3">
      <c r="A1445" s="266" t="s">
        <v>2251</v>
      </c>
      <c r="B1445" s="178" t="s">
        <v>1222</v>
      </c>
      <c r="C1445" s="256" t="s">
        <v>9</v>
      </c>
      <c r="D1445" s="267"/>
    </row>
    <row r="1446" spans="1:4" x14ac:dyDescent="0.3">
      <c r="A1446" s="266" t="s">
        <v>2252</v>
      </c>
      <c r="B1446" s="178" t="s">
        <v>1222</v>
      </c>
      <c r="C1446" s="256" t="s">
        <v>9</v>
      </c>
      <c r="D1446" s="267"/>
    </row>
    <row r="1447" spans="1:4" x14ac:dyDescent="0.3">
      <c r="A1447" s="266" t="s">
        <v>2253</v>
      </c>
      <c r="B1447" s="178" t="s">
        <v>1222</v>
      </c>
      <c r="C1447" s="256" t="s">
        <v>9</v>
      </c>
      <c r="D1447" s="267"/>
    </row>
    <row r="1448" spans="1:4" x14ac:dyDescent="0.3">
      <c r="A1448" s="266" t="s">
        <v>2254</v>
      </c>
      <c r="B1448" s="178" t="s">
        <v>1222</v>
      </c>
      <c r="C1448" s="256" t="s">
        <v>9</v>
      </c>
      <c r="D1448" s="267"/>
    </row>
    <row r="1449" spans="1:4" x14ac:dyDescent="0.3">
      <c r="A1449" s="266" t="s">
        <v>2255</v>
      </c>
      <c r="B1449" s="178" t="s">
        <v>1222</v>
      </c>
      <c r="C1449" s="256" t="s">
        <v>9</v>
      </c>
      <c r="D1449" s="267"/>
    </row>
    <row r="1450" spans="1:4" x14ac:dyDescent="0.3">
      <c r="A1450" s="266" t="s">
        <v>2256</v>
      </c>
      <c r="B1450" s="179" t="s">
        <v>1342</v>
      </c>
      <c r="C1450" s="256"/>
      <c r="D1450" s="267"/>
    </row>
    <row r="1451" spans="1:4" x14ac:dyDescent="0.3">
      <c r="A1451" s="266" t="s">
        <v>2257</v>
      </c>
      <c r="B1451" s="178" t="s">
        <v>1222</v>
      </c>
      <c r="C1451" s="256" t="s">
        <v>9</v>
      </c>
      <c r="D1451" s="267"/>
    </row>
    <row r="1452" spans="1:4" x14ac:dyDescent="0.3">
      <c r="A1452" s="266" t="s">
        <v>2258</v>
      </c>
      <c r="B1452" s="178" t="s">
        <v>1222</v>
      </c>
      <c r="C1452" s="256" t="s">
        <v>9</v>
      </c>
      <c r="D1452" s="267"/>
    </row>
    <row r="1453" spans="1:4" x14ac:dyDescent="0.3">
      <c r="A1453" s="266" t="s">
        <v>2259</v>
      </c>
      <c r="B1453" s="178" t="s">
        <v>1222</v>
      </c>
      <c r="C1453" s="256" t="s">
        <v>9</v>
      </c>
      <c r="D1453" s="267"/>
    </row>
    <row r="1454" spans="1:4" x14ac:dyDescent="0.3">
      <c r="A1454" s="266" t="s">
        <v>2260</v>
      </c>
      <c r="B1454" s="178" t="s">
        <v>1222</v>
      </c>
      <c r="C1454" s="256" t="s">
        <v>9</v>
      </c>
      <c r="D1454" s="267"/>
    </row>
    <row r="1455" spans="1:4" x14ac:dyDescent="0.3">
      <c r="A1455" s="266" t="s">
        <v>2261</v>
      </c>
      <c r="B1455" s="178" t="s">
        <v>1222</v>
      </c>
      <c r="C1455" s="256" t="s">
        <v>9</v>
      </c>
      <c r="D1455" s="267"/>
    </row>
    <row r="1456" spans="1:4" x14ac:dyDescent="0.3">
      <c r="A1456" s="266" t="s">
        <v>2262</v>
      </c>
      <c r="B1456" s="178" t="s">
        <v>1222</v>
      </c>
      <c r="C1456" s="256" t="s">
        <v>9</v>
      </c>
      <c r="D1456" s="267"/>
    </row>
    <row r="1457" spans="1:4" x14ac:dyDescent="0.3">
      <c r="A1457" s="266" t="s">
        <v>2263</v>
      </c>
      <c r="B1457" s="62" t="s">
        <v>2264</v>
      </c>
      <c r="C1457" s="255"/>
      <c r="D1457" s="267"/>
    </row>
    <row r="1458" spans="1:4" x14ac:dyDescent="0.3">
      <c r="A1458" s="266" t="s">
        <v>2265</v>
      </c>
      <c r="B1458" s="179" t="s">
        <v>1340</v>
      </c>
      <c r="C1458" s="256"/>
      <c r="D1458" s="267"/>
    </row>
    <row r="1459" spans="1:4" x14ac:dyDescent="0.3">
      <c r="A1459" s="266" t="s">
        <v>2266</v>
      </c>
      <c r="B1459" s="178" t="s">
        <v>1222</v>
      </c>
      <c r="C1459" s="256" t="s">
        <v>64</v>
      </c>
      <c r="D1459" s="267"/>
    </row>
    <row r="1460" spans="1:4" x14ac:dyDescent="0.3">
      <c r="A1460" s="266" t="s">
        <v>2267</v>
      </c>
      <c r="B1460" s="178" t="s">
        <v>1222</v>
      </c>
      <c r="C1460" s="256" t="s">
        <v>64</v>
      </c>
      <c r="D1460" s="267"/>
    </row>
    <row r="1461" spans="1:4" x14ac:dyDescent="0.3">
      <c r="A1461" s="266" t="s">
        <v>2268</v>
      </c>
      <c r="B1461" s="178" t="s">
        <v>1222</v>
      </c>
      <c r="C1461" s="256" t="s">
        <v>64</v>
      </c>
      <c r="D1461" s="267"/>
    </row>
    <row r="1462" spans="1:4" x14ac:dyDescent="0.3">
      <c r="A1462" s="266" t="s">
        <v>2269</v>
      </c>
      <c r="B1462" s="178" t="s">
        <v>1222</v>
      </c>
      <c r="C1462" s="256" t="s">
        <v>64</v>
      </c>
      <c r="D1462" s="267"/>
    </row>
    <row r="1463" spans="1:4" x14ac:dyDescent="0.3">
      <c r="A1463" s="266" t="s">
        <v>2270</v>
      </c>
      <c r="B1463" s="178" t="s">
        <v>1222</v>
      </c>
      <c r="C1463" s="256" t="s">
        <v>64</v>
      </c>
      <c r="D1463" s="267"/>
    </row>
    <row r="1464" spans="1:4" x14ac:dyDescent="0.3">
      <c r="A1464" s="266" t="s">
        <v>2271</v>
      </c>
      <c r="B1464" s="178" t="s">
        <v>1222</v>
      </c>
      <c r="C1464" s="256" t="s">
        <v>64</v>
      </c>
      <c r="D1464" s="267"/>
    </row>
    <row r="1465" spans="1:4" x14ac:dyDescent="0.3">
      <c r="A1465" s="266" t="s">
        <v>2272</v>
      </c>
      <c r="B1465" s="179" t="s">
        <v>1342</v>
      </c>
      <c r="C1465" s="256"/>
      <c r="D1465" s="267"/>
    </row>
    <row r="1466" spans="1:4" x14ac:dyDescent="0.3">
      <c r="A1466" s="266" t="s">
        <v>2273</v>
      </c>
      <c r="B1466" s="178" t="s">
        <v>1222</v>
      </c>
      <c r="C1466" s="256" t="s">
        <v>64</v>
      </c>
      <c r="D1466" s="267"/>
    </row>
    <row r="1467" spans="1:4" x14ac:dyDescent="0.3">
      <c r="A1467" s="266" t="s">
        <v>2274</v>
      </c>
      <c r="B1467" s="178" t="s">
        <v>1222</v>
      </c>
      <c r="C1467" s="256" t="s">
        <v>64</v>
      </c>
      <c r="D1467" s="267"/>
    </row>
    <row r="1468" spans="1:4" x14ac:dyDescent="0.3">
      <c r="A1468" s="266" t="s">
        <v>2275</v>
      </c>
      <c r="B1468" s="178" t="s">
        <v>1222</v>
      </c>
      <c r="C1468" s="256" t="s">
        <v>64</v>
      </c>
      <c r="D1468" s="267"/>
    </row>
    <row r="1469" spans="1:4" x14ac:dyDescent="0.3">
      <c r="A1469" s="266" t="s">
        <v>2276</v>
      </c>
      <c r="B1469" s="178" t="s">
        <v>1222</v>
      </c>
      <c r="C1469" s="256" t="s">
        <v>64</v>
      </c>
      <c r="D1469" s="267"/>
    </row>
    <row r="1470" spans="1:4" x14ac:dyDescent="0.3">
      <c r="A1470" s="266" t="s">
        <v>2277</v>
      </c>
      <c r="B1470" s="178" t="s">
        <v>1222</v>
      </c>
      <c r="C1470" s="256" t="s">
        <v>64</v>
      </c>
      <c r="D1470" s="267"/>
    </row>
    <row r="1471" spans="1:4" x14ac:dyDescent="0.3">
      <c r="A1471" s="266" t="s">
        <v>2278</v>
      </c>
      <c r="B1471" s="178" t="s">
        <v>1222</v>
      </c>
      <c r="C1471" s="256" t="s">
        <v>64</v>
      </c>
      <c r="D1471" s="267"/>
    </row>
    <row r="1472" spans="1:4" x14ac:dyDescent="0.3">
      <c r="A1472" s="266" t="s">
        <v>2279</v>
      </c>
      <c r="B1472" s="178" t="s">
        <v>2280</v>
      </c>
      <c r="C1472" s="256" t="s">
        <v>64</v>
      </c>
      <c r="D1472" s="267"/>
    </row>
    <row r="1473" spans="1:4" x14ac:dyDescent="0.3">
      <c r="A1473" s="266" t="s">
        <v>2281</v>
      </c>
      <c r="B1473" s="179" t="s">
        <v>2282</v>
      </c>
      <c r="C1473" s="255"/>
      <c r="D1473" s="267"/>
    </row>
    <row r="1474" spans="1:4" x14ac:dyDescent="0.3">
      <c r="A1474" s="266" t="s">
        <v>2283</v>
      </c>
      <c r="B1474" s="179" t="s">
        <v>1340</v>
      </c>
      <c r="C1474" s="256"/>
      <c r="D1474" s="267"/>
    </row>
    <row r="1475" spans="1:4" x14ac:dyDescent="0.3">
      <c r="A1475" s="266" t="s">
        <v>2284</v>
      </c>
      <c r="B1475" s="178" t="s">
        <v>1222</v>
      </c>
      <c r="C1475" s="256" t="s">
        <v>18</v>
      </c>
      <c r="D1475" s="267"/>
    </row>
    <row r="1476" spans="1:4" x14ac:dyDescent="0.3">
      <c r="A1476" s="266" t="s">
        <v>2285</v>
      </c>
      <c r="B1476" s="178" t="s">
        <v>1222</v>
      </c>
      <c r="C1476" s="256" t="s">
        <v>18</v>
      </c>
      <c r="D1476" s="267"/>
    </row>
    <row r="1477" spans="1:4" x14ac:dyDescent="0.3">
      <c r="A1477" s="266" t="s">
        <v>2286</v>
      </c>
      <c r="B1477" s="178" t="s">
        <v>1222</v>
      </c>
      <c r="C1477" s="256" t="s">
        <v>18</v>
      </c>
      <c r="D1477" s="267"/>
    </row>
    <row r="1478" spans="1:4" x14ac:dyDescent="0.3">
      <c r="A1478" s="266" t="s">
        <v>2287</v>
      </c>
      <c r="B1478" s="178" t="s">
        <v>1222</v>
      </c>
      <c r="C1478" s="256" t="s">
        <v>18</v>
      </c>
      <c r="D1478" s="267"/>
    </row>
    <row r="1479" spans="1:4" x14ac:dyDescent="0.3">
      <c r="A1479" s="266" t="s">
        <v>2288</v>
      </c>
      <c r="B1479" s="178" t="s">
        <v>1222</v>
      </c>
      <c r="C1479" s="256" t="s">
        <v>18</v>
      </c>
      <c r="D1479" s="267"/>
    </row>
    <row r="1480" spans="1:4" x14ac:dyDescent="0.3">
      <c r="A1480" s="266" t="s">
        <v>2289</v>
      </c>
      <c r="B1480" s="178" t="s">
        <v>1222</v>
      </c>
      <c r="C1480" s="256" t="s">
        <v>18</v>
      </c>
      <c r="D1480" s="267"/>
    </row>
    <row r="1481" spans="1:4" x14ac:dyDescent="0.3">
      <c r="A1481" s="266" t="s">
        <v>2290</v>
      </c>
      <c r="B1481" s="179" t="s">
        <v>1342</v>
      </c>
      <c r="C1481" s="256"/>
      <c r="D1481" s="267"/>
    </row>
    <row r="1482" spans="1:4" x14ac:dyDescent="0.3">
      <c r="A1482" s="266" t="s">
        <v>2291</v>
      </c>
      <c r="B1482" s="178" t="s">
        <v>1222</v>
      </c>
      <c r="C1482" s="256" t="s">
        <v>18</v>
      </c>
      <c r="D1482" s="267"/>
    </row>
    <row r="1483" spans="1:4" x14ac:dyDescent="0.3">
      <c r="A1483" s="266" t="s">
        <v>2292</v>
      </c>
      <c r="B1483" s="178" t="s">
        <v>1222</v>
      </c>
      <c r="C1483" s="256" t="s">
        <v>18</v>
      </c>
      <c r="D1483" s="267"/>
    </row>
    <row r="1484" spans="1:4" x14ac:dyDescent="0.3">
      <c r="A1484" s="266" t="s">
        <v>2293</v>
      </c>
      <c r="B1484" s="178" t="s">
        <v>1222</v>
      </c>
      <c r="C1484" s="256" t="s">
        <v>18</v>
      </c>
      <c r="D1484" s="267"/>
    </row>
    <row r="1485" spans="1:4" x14ac:dyDescent="0.3">
      <c r="A1485" s="266" t="s">
        <v>2294</v>
      </c>
      <c r="B1485" s="178" t="s">
        <v>1222</v>
      </c>
      <c r="C1485" s="256" t="s">
        <v>18</v>
      </c>
      <c r="D1485" s="267"/>
    </row>
    <row r="1486" spans="1:4" x14ac:dyDescent="0.3">
      <c r="A1486" s="266" t="s">
        <v>2295</v>
      </c>
      <c r="B1486" s="178" t="s">
        <v>1222</v>
      </c>
      <c r="C1486" s="256" t="s">
        <v>18</v>
      </c>
      <c r="D1486" s="267"/>
    </row>
    <row r="1487" spans="1:4" x14ac:dyDescent="0.3">
      <c r="A1487" s="266" t="s">
        <v>2296</v>
      </c>
      <c r="B1487" s="178" t="s">
        <v>1222</v>
      </c>
      <c r="C1487" s="256" t="s">
        <v>18</v>
      </c>
      <c r="D1487" s="267"/>
    </row>
    <row r="1488" spans="1:4" x14ac:dyDescent="0.3">
      <c r="A1488" s="266" t="s">
        <v>2297</v>
      </c>
      <c r="B1488" s="179" t="s">
        <v>2298</v>
      </c>
      <c r="C1488" s="255"/>
      <c r="D1488" s="267"/>
    </row>
    <row r="1489" spans="1:4" x14ac:dyDescent="0.3">
      <c r="A1489" s="266" t="s">
        <v>2299</v>
      </c>
      <c r="B1489" s="179" t="s">
        <v>1340</v>
      </c>
      <c r="C1489" s="256"/>
      <c r="D1489" s="267"/>
    </row>
    <row r="1490" spans="1:4" x14ac:dyDescent="0.3">
      <c r="A1490" s="266" t="s">
        <v>2300</v>
      </c>
      <c r="B1490" s="178" t="s">
        <v>1222</v>
      </c>
      <c r="C1490" s="256" t="s">
        <v>18</v>
      </c>
      <c r="D1490" s="267"/>
    </row>
    <row r="1491" spans="1:4" x14ac:dyDescent="0.3">
      <c r="A1491" s="266" t="s">
        <v>2301</v>
      </c>
      <c r="B1491" s="178" t="s">
        <v>1222</v>
      </c>
      <c r="C1491" s="256" t="s">
        <v>18</v>
      </c>
      <c r="D1491" s="267"/>
    </row>
    <row r="1492" spans="1:4" x14ac:dyDescent="0.3">
      <c r="A1492" s="266" t="s">
        <v>2302</v>
      </c>
      <c r="B1492" s="178" t="s">
        <v>1222</v>
      </c>
      <c r="C1492" s="256" t="s">
        <v>18</v>
      </c>
      <c r="D1492" s="267"/>
    </row>
    <row r="1493" spans="1:4" x14ac:dyDescent="0.3">
      <c r="A1493" s="266" t="s">
        <v>2303</v>
      </c>
      <c r="B1493" s="178" t="s">
        <v>1222</v>
      </c>
      <c r="C1493" s="256" t="s">
        <v>18</v>
      </c>
      <c r="D1493" s="267"/>
    </row>
    <row r="1494" spans="1:4" x14ac:dyDescent="0.3">
      <c r="A1494" s="266" t="s">
        <v>2304</v>
      </c>
      <c r="B1494" s="178" t="s">
        <v>1222</v>
      </c>
      <c r="C1494" s="256" t="s">
        <v>18</v>
      </c>
      <c r="D1494" s="267"/>
    </row>
    <row r="1495" spans="1:4" x14ac:dyDescent="0.3">
      <c r="A1495" s="266" t="s">
        <v>2305</v>
      </c>
      <c r="B1495" s="178" t="s">
        <v>1222</v>
      </c>
      <c r="C1495" s="256" t="s">
        <v>18</v>
      </c>
      <c r="D1495" s="267"/>
    </row>
    <row r="1496" spans="1:4" x14ac:dyDescent="0.3">
      <c r="A1496" s="266" t="s">
        <v>2306</v>
      </c>
      <c r="B1496" s="179" t="s">
        <v>1342</v>
      </c>
      <c r="C1496" s="256"/>
      <c r="D1496" s="267"/>
    </row>
    <row r="1497" spans="1:4" x14ac:dyDescent="0.3">
      <c r="A1497" s="266" t="s">
        <v>2307</v>
      </c>
      <c r="B1497" s="178" t="s">
        <v>1222</v>
      </c>
      <c r="C1497" s="256" t="s">
        <v>18</v>
      </c>
      <c r="D1497" s="267"/>
    </row>
    <row r="1498" spans="1:4" x14ac:dyDescent="0.3">
      <c r="A1498" s="266" t="s">
        <v>2308</v>
      </c>
      <c r="B1498" s="178" t="s">
        <v>1222</v>
      </c>
      <c r="C1498" s="256" t="s">
        <v>18</v>
      </c>
      <c r="D1498" s="267"/>
    </row>
    <row r="1499" spans="1:4" x14ac:dyDescent="0.3">
      <c r="A1499" s="266" t="s">
        <v>2309</v>
      </c>
      <c r="B1499" s="178" t="s">
        <v>1222</v>
      </c>
      <c r="C1499" s="256" t="s">
        <v>18</v>
      </c>
      <c r="D1499" s="267"/>
    </row>
    <row r="1500" spans="1:4" x14ac:dyDescent="0.3">
      <c r="A1500" s="266" t="s">
        <v>2310</v>
      </c>
      <c r="B1500" s="178" t="s">
        <v>1222</v>
      </c>
      <c r="C1500" s="256" t="s">
        <v>18</v>
      </c>
      <c r="D1500" s="267"/>
    </row>
    <row r="1501" spans="1:4" x14ac:dyDescent="0.3">
      <c r="A1501" s="266" t="s">
        <v>2311</v>
      </c>
      <c r="B1501" s="178" t="s">
        <v>1222</v>
      </c>
      <c r="C1501" s="256" t="s">
        <v>18</v>
      </c>
      <c r="D1501" s="267"/>
    </row>
    <row r="1502" spans="1:4" x14ac:dyDescent="0.3">
      <c r="A1502" s="266" t="s">
        <v>2312</v>
      </c>
      <c r="B1502" s="178" t="s">
        <v>1222</v>
      </c>
      <c r="C1502" s="256" t="s">
        <v>18</v>
      </c>
      <c r="D1502" s="267"/>
    </row>
    <row r="1503" spans="1:4" x14ac:dyDescent="0.3">
      <c r="A1503" s="266" t="s">
        <v>2313</v>
      </c>
      <c r="B1503" s="179" t="s">
        <v>2314</v>
      </c>
      <c r="C1503" s="255"/>
      <c r="D1503" s="267"/>
    </row>
    <row r="1504" spans="1:4" x14ac:dyDescent="0.3">
      <c r="A1504" s="266" t="s">
        <v>2315</v>
      </c>
      <c r="B1504" s="179" t="s">
        <v>1340</v>
      </c>
      <c r="C1504" s="256"/>
      <c r="D1504" s="267"/>
    </row>
    <row r="1505" spans="1:4" x14ac:dyDescent="0.3">
      <c r="A1505" s="266" t="s">
        <v>2316</v>
      </c>
      <c r="B1505" s="178" t="s">
        <v>1222</v>
      </c>
      <c r="C1505" s="256" t="s">
        <v>9</v>
      </c>
      <c r="D1505" s="267"/>
    </row>
    <row r="1506" spans="1:4" x14ac:dyDescent="0.3">
      <c r="A1506" s="266" t="s">
        <v>2317</v>
      </c>
      <c r="B1506" s="178" t="s">
        <v>1222</v>
      </c>
      <c r="C1506" s="256" t="s">
        <v>9</v>
      </c>
      <c r="D1506" s="267"/>
    </row>
    <row r="1507" spans="1:4" x14ac:dyDescent="0.3">
      <c r="A1507" s="266" t="s">
        <v>2318</v>
      </c>
      <c r="B1507" s="178" t="s">
        <v>1222</v>
      </c>
      <c r="C1507" s="256" t="s">
        <v>9</v>
      </c>
      <c r="D1507" s="267"/>
    </row>
    <row r="1508" spans="1:4" x14ac:dyDescent="0.3">
      <c r="A1508" s="266" t="s">
        <v>2319</v>
      </c>
      <c r="B1508" s="178" t="s">
        <v>1222</v>
      </c>
      <c r="C1508" s="256" t="s">
        <v>9</v>
      </c>
      <c r="D1508" s="267"/>
    </row>
    <row r="1509" spans="1:4" x14ac:dyDescent="0.3">
      <c r="A1509" s="266" t="s">
        <v>2320</v>
      </c>
      <c r="B1509" s="178" t="s">
        <v>1222</v>
      </c>
      <c r="C1509" s="256" t="s">
        <v>9</v>
      </c>
      <c r="D1509" s="267"/>
    </row>
    <row r="1510" spans="1:4" x14ac:dyDescent="0.3">
      <c r="A1510" s="266" t="s">
        <v>2321</v>
      </c>
      <c r="B1510" s="178" t="s">
        <v>1222</v>
      </c>
      <c r="C1510" s="256" t="s">
        <v>9</v>
      </c>
      <c r="D1510" s="267"/>
    </row>
    <row r="1511" spans="1:4" x14ac:dyDescent="0.3">
      <c r="A1511" s="266" t="s">
        <v>2322</v>
      </c>
      <c r="B1511" s="179" t="s">
        <v>1342</v>
      </c>
      <c r="C1511" s="256"/>
      <c r="D1511" s="267"/>
    </row>
    <row r="1512" spans="1:4" x14ac:dyDescent="0.3">
      <c r="A1512" s="266" t="s">
        <v>2323</v>
      </c>
      <c r="B1512" s="178" t="s">
        <v>1222</v>
      </c>
      <c r="C1512" s="256" t="s">
        <v>9</v>
      </c>
      <c r="D1512" s="267"/>
    </row>
    <row r="1513" spans="1:4" x14ac:dyDescent="0.3">
      <c r="A1513" s="266" t="s">
        <v>2324</v>
      </c>
      <c r="B1513" s="178" t="s">
        <v>1222</v>
      </c>
      <c r="C1513" s="256" t="s">
        <v>9</v>
      </c>
      <c r="D1513" s="267"/>
    </row>
    <row r="1514" spans="1:4" x14ac:dyDescent="0.3">
      <c r="A1514" s="266" t="s">
        <v>2325</v>
      </c>
      <c r="B1514" s="178" t="s">
        <v>1222</v>
      </c>
      <c r="C1514" s="256" t="s">
        <v>9</v>
      </c>
      <c r="D1514" s="267"/>
    </row>
    <row r="1515" spans="1:4" x14ac:dyDescent="0.3">
      <c r="A1515" s="266" t="s">
        <v>2326</v>
      </c>
      <c r="B1515" s="178" t="s">
        <v>1222</v>
      </c>
      <c r="C1515" s="256" t="s">
        <v>9</v>
      </c>
      <c r="D1515" s="267"/>
    </row>
    <row r="1516" spans="1:4" x14ac:dyDescent="0.3">
      <c r="A1516" s="266" t="s">
        <v>2327</v>
      </c>
      <c r="B1516" s="178" t="s">
        <v>1222</v>
      </c>
      <c r="C1516" s="256" t="s">
        <v>9</v>
      </c>
      <c r="D1516" s="267"/>
    </row>
    <row r="1517" spans="1:4" x14ac:dyDescent="0.3">
      <c r="A1517" s="266" t="s">
        <v>2328</v>
      </c>
      <c r="B1517" s="178" t="s">
        <v>1222</v>
      </c>
      <c r="C1517" s="256" t="s">
        <v>9</v>
      </c>
      <c r="D1517" s="267"/>
    </row>
    <row r="1518" spans="1:4" x14ac:dyDescent="0.3">
      <c r="A1518" s="266" t="s">
        <v>2329</v>
      </c>
      <c r="B1518" s="179" t="s">
        <v>2330</v>
      </c>
      <c r="C1518" s="255"/>
      <c r="D1518" s="267"/>
    </row>
    <row r="1519" spans="1:4" x14ac:dyDescent="0.3">
      <c r="A1519" s="266" t="s">
        <v>2331</v>
      </c>
      <c r="B1519" s="179" t="s">
        <v>1340</v>
      </c>
      <c r="C1519" s="255"/>
      <c r="D1519" s="267"/>
    </row>
    <row r="1520" spans="1:4" x14ac:dyDescent="0.3">
      <c r="A1520" s="266" t="s">
        <v>2332</v>
      </c>
      <c r="B1520" s="178" t="s">
        <v>1222</v>
      </c>
      <c r="C1520" s="255" t="s">
        <v>64</v>
      </c>
      <c r="D1520" s="267"/>
    </row>
    <row r="1521" spans="1:4" x14ac:dyDescent="0.3">
      <c r="A1521" s="266" t="s">
        <v>2333</v>
      </c>
      <c r="B1521" s="178" t="s">
        <v>1222</v>
      </c>
      <c r="C1521" s="255" t="s">
        <v>64</v>
      </c>
      <c r="D1521" s="267"/>
    </row>
    <row r="1522" spans="1:4" x14ac:dyDescent="0.3">
      <c r="A1522" s="266" t="s">
        <v>2334</v>
      </c>
      <c r="B1522" s="178" t="s">
        <v>1222</v>
      </c>
      <c r="C1522" s="255" t="s">
        <v>64</v>
      </c>
      <c r="D1522" s="267"/>
    </row>
    <row r="1523" spans="1:4" x14ac:dyDescent="0.3">
      <c r="A1523" s="266" t="s">
        <v>2335</v>
      </c>
      <c r="B1523" s="178" t="s">
        <v>1222</v>
      </c>
      <c r="C1523" s="255" t="s">
        <v>64</v>
      </c>
      <c r="D1523" s="267"/>
    </row>
    <row r="1524" spans="1:4" x14ac:dyDescent="0.3">
      <c r="A1524" s="266" t="s">
        <v>2336</v>
      </c>
      <c r="B1524" s="178" t="s">
        <v>1222</v>
      </c>
      <c r="C1524" s="255" t="s">
        <v>64</v>
      </c>
      <c r="D1524" s="267"/>
    </row>
    <row r="1525" spans="1:4" x14ac:dyDescent="0.3">
      <c r="A1525" s="266" t="s">
        <v>2337</v>
      </c>
      <c r="B1525" s="178" t="s">
        <v>1222</v>
      </c>
      <c r="C1525" s="255" t="s">
        <v>64</v>
      </c>
      <c r="D1525" s="267"/>
    </row>
    <row r="1526" spans="1:4" x14ac:dyDescent="0.3">
      <c r="A1526" s="266" t="s">
        <v>2338</v>
      </c>
      <c r="B1526" s="179" t="s">
        <v>1342</v>
      </c>
      <c r="C1526" s="255"/>
      <c r="D1526" s="267"/>
    </row>
    <row r="1527" spans="1:4" x14ac:dyDescent="0.3">
      <c r="A1527" s="266" t="s">
        <v>2339</v>
      </c>
      <c r="B1527" s="178" t="s">
        <v>1222</v>
      </c>
      <c r="C1527" s="255" t="s">
        <v>64</v>
      </c>
      <c r="D1527" s="267"/>
    </row>
    <row r="1528" spans="1:4" x14ac:dyDescent="0.3">
      <c r="A1528" s="266" t="s">
        <v>2340</v>
      </c>
      <c r="B1528" s="178" t="s">
        <v>1222</v>
      </c>
      <c r="C1528" s="255" t="s">
        <v>64</v>
      </c>
      <c r="D1528" s="267"/>
    </row>
    <row r="1529" spans="1:4" x14ac:dyDescent="0.3">
      <c r="A1529" s="266" t="s">
        <v>2341</v>
      </c>
      <c r="B1529" s="178" t="s">
        <v>1222</v>
      </c>
      <c r="C1529" s="255" t="s">
        <v>64</v>
      </c>
      <c r="D1529" s="267"/>
    </row>
    <row r="1530" spans="1:4" x14ac:dyDescent="0.3">
      <c r="A1530" s="266" t="s">
        <v>2342</v>
      </c>
      <c r="B1530" s="178" t="s">
        <v>1222</v>
      </c>
      <c r="C1530" s="255" t="s">
        <v>64</v>
      </c>
      <c r="D1530" s="267"/>
    </row>
    <row r="1531" spans="1:4" x14ac:dyDescent="0.3">
      <c r="A1531" s="266" t="s">
        <v>2343</v>
      </c>
      <c r="B1531" s="178" t="s">
        <v>1222</v>
      </c>
      <c r="C1531" s="255" t="s">
        <v>64</v>
      </c>
      <c r="D1531" s="267"/>
    </row>
    <row r="1532" spans="1:4" x14ac:dyDescent="0.3">
      <c r="A1532" s="266" t="s">
        <v>2344</v>
      </c>
      <c r="B1532" s="178" t="s">
        <v>1222</v>
      </c>
      <c r="C1532" s="255" t="s">
        <v>64</v>
      </c>
      <c r="D1532" s="267"/>
    </row>
    <row r="1533" spans="1:4" x14ac:dyDescent="0.3">
      <c r="A1533" s="266" t="s">
        <v>2345</v>
      </c>
      <c r="B1533" s="179" t="s">
        <v>1342</v>
      </c>
      <c r="C1533" s="61"/>
      <c r="D1533" s="267"/>
    </row>
    <row r="1534" spans="1:4" x14ac:dyDescent="0.3">
      <c r="A1534" s="266" t="s">
        <v>2346</v>
      </c>
      <c r="B1534" s="178" t="s">
        <v>1222</v>
      </c>
      <c r="C1534" s="61" t="s">
        <v>2347</v>
      </c>
      <c r="D1534" s="267"/>
    </row>
    <row r="1535" spans="1:4" x14ac:dyDescent="0.3">
      <c r="A1535" s="266" t="s">
        <v>2348</v>
      </c>
      <c r="B1535" s="178" t="s">
        <v>1222</v>
      </c>
      <c r="C1535" s="61" t="s">
        <v>2347</v>
      </c>
      <c r="D1535" s="267"/>
    </row>
    <row r="1536" spans="1:4" x14ac:dyDescent="0.3">
      <c r="A1536" s="266" t="s">
        <v>2349</v>
      </c>
      <c r="B1536" s="178" t="s">
        <v>1222</v>
      </c>
      <c r="C1536" s="61" t="s">
        <v>2347</v>
      </c>
      <c r="D1536" s="267"/>
    </row>
    <row r="1537" spans="1:4" x14ac:dyDescent="0.3">
      <c r="A1537" s="266" t="s">
        <v>2350</v>
      </c>
      <c r="B1537" s="178" t="s">
        <v>1222</v>
      </c>
      <c r="C1537" s="61" t="s">
        <v>2347</v>
      </c>
      <c r="D1537" s="267"/>
    </row>
    <row r="1538" spans="1:4" x14ac:dyDescent="0.3">
      <c r="A1538" s="266" t="s">
        <v>2351</v>
      </c>
      <c r="B1538" s="178" t="s">
        <v>1222</v>
      </c>
      <c r="C1538" s="61" t="s">
        <v>2347</v>
      </c>
      <c r="D1538" s="267"/>
    </row>
    <row r="1539" spans="1:4" x14ac:dyDescent="0.3">
      <c r="A1539" s="266" t="s">
        <v>2352</v>
      </c>
      <c r="B1539" s="178" t="s">
        <v>1222</v>
      </c>
      <c r="C1539" s="61" t="s">
        <v>2347</v>
      </c>
      <c r="D1539" s="267"/>
    </row>
    <row r="1540" spans="1:4" x14ac:dyDescent="0.3">
      <c r="A1540" s="266" t="s">
        <v>2353</v>
      </c>
      <c r="B1540" s="179" t="s">
        <v>1340</v>
      </c>
      <c r="C1540" s="61"/>
      <c r="D1540" s="267"/>
    </row>
    <row r="1541" spans="1:4" x14ac:dyDescent="0.3">
      <c r="A1541" s="266" t="s">
        <v>2354</v>
      </c>
      <c r="B1541" s="178" t="s">
        <v>1222</v>
      </c>
      <c r="C1541" s="61" t="s">
        <v>2347</v>
      </c>
      <c r="D1541" s="267"/>
    </row>
    <row r="1542" spans="1:4" x14ac:dyDescent="0.3">
      <c r="A1542" s="266" t="s">
        <v>2355</v>
      </c>
      <c r="B1542" s="178" t="s">
        <v>1222</v>
      </c>
      <c r="C1542" s="61" t="s">
        <v>2347</v>
      </c>
      <c r="D1542" s="267"/>
    </row>
    <row r="1543" spans="1:4" x14ac:dyDescent="0.3">
      <c r="A1543" s="266" t="s">
        <v>2356</v>
      </c>
      <c r="B1543" s="178" t="s">
        <v>1222</v>
      </c>
      <c r="C1543" s="61" t="s">
        <v>2347</v>
      </c>
      <c r="D1543" s="267"/>
    </row>
    <row r="1544" spans="1:4" x14ac:dyDescent="0.3">
      <c r="A1544" s="266" t="s">
        <v>2357</v>
      </c>
      <c r="B1544" s="178" t="s">
        <v>1222</v>
      </c>
      <c r="C1544" s="61" t="s">
        <v>2347</v>
      </c>
      <c r="D1544" s="267"/>
    </row>
    <row r="1545" spans="1:4" x14ac:dyDescent="0.3">
      <c r="A1545" s="266" t="s">
        <v>2358</v>
      </c>
      <c r="B1545" s="178" t="s">
        <v>1222</v>
      </c>
      <c r="C1545" s="61" t="s">
        <v>2347</v>
      </c>
      <c r="D1545" s="267"/>
    </row>
    <row r="1546" spans="1:4" x14ac:dyDescent="0.3">
      <c r="A1546" s="266" t="s">
        <v>2359</v>
      </c>
      <c r="B1546" s="178" t="s">
        <v>1222</v>
      </c>
      <c r="C1546" s="61" t="s">
        <v>2347</v>
      </c>
      <c r="D1546" s="267"/>
    </row>
    <row r="1547" spans="1:4" x14ac:dyDescent="0.3">
      <c r="A1547" s="266" t="s">
        <v>2360</v>
      </c>
      <c r="B1547" s="62" t="s">
        <v>2361</v>
      </c>
      <c r="C1547" s="255"/>
      <c r="D1547" s="267"/>
    </row>
    <row r="1548" spans="1:4" x14ac:dyDescent="0.3">
      <c r="A1548" s="266" t="s">
        <v>2362</v>
      </c>
      <c r="B1548" s="179" t="s">
        <v>1340</v>
      </c>
      <c r="C1548" s="255"/>
      <c r="D1548" s="267"/>
    </row>
    <row r="1549" spans="1:4" x14ac:dyDescent="0.3">
      <c r="A1549" s="266" t="s">
        <v>2363</v>
      </c>
      <c r="B1549" s="178" t="s">
        <v>1222</v>
      </c>
      <c r="C1549" s="255" t="s">
        <v>9</v>
      </c>
      <c r="D1549" s="267"/>
    </row>
    <row r="1550" spans="1:4" x14ac:dyDescent="0.3">
      <c r="A1550" s="266" t="s">
        <v>2364</v>
      </c>
      <c r="B1550" s="178" t="s">
        <v>1222</v>
      </c>
      <c r="C1550" s="255" t="s">
        <v>9</v>
      </c>
      <c r="D1550" s="267"/>
    </row>
    <row r="1551" spans="1:4" x14ac:dyDescent="0.3">
      <c r="A1551" s="266" t="s">
        <v>2365</v>
      </c>
      <c r="B1551" s="178" t="s">
        <v>1222</v>
      </c>
      <c r="C1551" s="255" t="s">
        <v>9</v>
      </c>
      <c r="D1551" s="267"/>
    </row>
    <row r="1552" spans="1:4" x14ac:dyDescent="0.3">
      <c r="A1552" s="266" t="s">
        <v>2366</v>
      </c>
      <c r="B1552" s="178" t="s">
        <v>1222</v>
      </c>
      <c r="C1552" s="255" t="s">
        <v>9</v>
      </c>
      <c r="D1552" s="267"/>
    </row>
    <row r="1553" spans="1:4" x14ac:dyDescent="0.3">
      <c r="A1553" s="266" t="s">
        <v>2367</v>
      </c>
      <c r="B1553" s="178" t="s">
        <v>1222</v>
      </c>
      <c r="C1553" s="255" t="s">
        <v>9</v>
      </c>
      <c r="D1553" s="267"/>
    </row>
    <row r="1554" spans="1:4" x14ac:dyDescent="0.3">
      <c r="A1554" s="266" t="s">
        <v>2368</v>
      </c>
      <c r="B1554" s="178" t="s">
        <v>1222</v>
      </c>
      <c r="C1554" s="255" t="s">
        <v>9</v>
      </c>
      <c r="D1554" s="267"/>
    </row>
    <row r="1555" spans="1:4" x14ac:dyDescent="0.3">
      <c r="A1555" s="266" t="s">
        <v>2369</v>
      </c>
      <c r="B1555" s="315" t="s">
        <v>2370</v>
      </c>
      <c r="C1555" s="316" t="s">
        <v>9</v>
      </c>
      <c r="D1555" s="267"/>
    </row>
    <row r="1556" spans="1:4" x14ac:dyDescent="0.3">
      <c r="A1556" s="266" t="s">
        <v>2371</v>
      </c>
      <c r="B1556" s="179" t="s">
        <v>1342</v>
      </c>
      <c r="C1556" s="255"/>
      <c r="D1556" s="267"/>
    </row>
    <row r="1557" spans="1:4" x14ac:dyDescent="0.3">
      <c r="A1557" s="266" t="s">
        <v>2372</v>
      </c>
      <c r="B1557" s="178" t="s">
        <v>1222</v>
      </c>
      <c r="C1557" s="255" t="s">
        <v>9</v>
      </c>
      <c r="D1557" s="267"/>
    </row>
    <row r="1558" spans="1:4" x14ac:dyDescent="0.3">
      <c r="A1558" s="266" t="s">
        <v>2373</v>
      </c>
      <c r="B1558" s="178" t="s">
        <v>1222</v>
      </c>
      <c r="C1558" s="255" t="s">
        <v>9</v>
      </c>
      <c r="D1558" s="267"/>
    </row>
    <row r="1559" spans="1:4" x14ac:dyDescent="0.3">
      <c r="A1559" s="266" t="s">
        <v>2374</v>
      </c>
      <c r="B1559" s="178" t="s">
        <v>1222</v>
      </c>
      <c r="C1559" s="255" t="s">
        <v>9</v>
      </c>
      <c r="D1559" s="267"/>
    </row>
    <row r="1560" spans="1:4" x14ac:dyDescent="0.3">
      <c r="A1560" s="266" t="s">
        <v>2375</v>
      </c>
      <c r="B1560" s="178" t="s">
        <v>1222</v>
      </c>
      <c r="C1560" s="255" t="s">
        <v>9</v>
      </c>
      <c r="D1560" s="267"/>
    </row>
    <row r="1561" spans="1:4" x14ac:dyDescent="0.3">
      <c r="A1561" s="266" t="s">
        <v>2376</v>
      </c>
      <c r="B1561" s="178" t="s">
        <v>1222</v>
      </c>
      <c r="C1561" s="255" t="s">
        <v>9</v>
      </c>
      <c r="D1561" s="267"/>
    </row>
    <row r="1562" spans="1:4" x14ac:dyDescent="0.3">
      <c r="A1562" s="266" t="s">
        <v>2377</v>
      </c>
      <c r="B1562" s="178" t="s">
        <v>1222</v>
      </c>
      <c r="C1562" s="255" t="s">
        <v>9</v>
      </c>
      <c r="D1562" s="267"/>
    </row>
    <row r="1563" spans="1:4" x14ac:dyDescent="0.3">
      <c r="A1563" s="266" t="s">
        <v>2378</v>
      </c>
      <c r="B1563" s="315" t="s">
        <v>2370</v>
      </c>
      <c r="C1563" s="316" t="s">
        <v>9</v>
      </c>
      <c r="D1563" s="267"/>
    </row>
    <row r="1564" spans="1:4" x14ac:dyDescent="0.3">
      <c r="A1564" s="266" t="s">
        <v>2379</v>
      </c>
      <c r="B1564" s="62" t="s">
        <v>2380</v>
      </c>
      <c r="C1564" s="255"/>
      <c r="D1564" s="267"/>
    </row>
    <row r="1565" spans="1:4" x14ac:dyDescent="0.3">
      <c r="A1565" s="266" t="s">
        <v>2381</v>
      </c>
      <c r="B1565" s="179" t="s">
        <v>1340</v>
      </c>
      <c r="C1565" s="255"/>
      <c r="D1565" s="267"/>
    </row>
    <row r="1566" spans="1:4" x14ac:dyDescent="0.3">
      <c r="A1566" s="266" t="s">
        <v>2382</v>
      </c>
      <c r="B1566" s="178" t="s">
        <v>1222</v>
      </c>
      <c r="C1566" s="255" t="s">
        <v>64</v>
      </c>
      <c r="D1566" s="267"/>
    </row>
    <row r="1567" spans="1:4" x14ac:dyDescent="0.3">
      <c r="A1567" s="266" t="s">
        <v>2383</v>
      </c>
      <c r="B1567" s="178" t="s">
        <v>1222</v>
      </c>
      <c r="C1567" s="255" t="s">
        <v>64</v>
      </c>
      <c r="D1567" s="267"/>
    </row>
    <row r="1568" spans="1:4" x14ac:dyDescent="0.3">
      <c r="A1568" s="266" t="s">
        <v>2384</v>
      </c>
      <c r="B1568" s="178" t="s">
        <v>1222</v>
      </c>
      <c r="C1568" s="255" t="s">
        <v>64</v>
      </c>
      <c r="D1568" s="267"/>
    </row>
    <row r="1569" spans="1:4" x14ac:dyDescent="0.3">
      <c r="A1569" s="266" t="s">
        <v>2385</v>
      </c>
      <c r="B1569" s="178" t="s">
        <v>1222</v>
      </c>
      <c r="C1569" s="255" t="s">
        <v>64</v>
      </c>
      <c r="D1569" s="267"/>
    </row>
    <row r="1570" spans="1:4" x14ac:dyDescent="0.3">
      <c r="A1570" s="266" t="s">
        <v>2386</v>
      </c>
      <c r="B1570" s="178" t="s">
        <v>1222</v>
      </c>
      <c r="C1570" s="255" t="s">
        <v>64</v>
      </c>
      <c r="D1570" s="267"/>
    </row>
    <row r="1571" spans="1:4" x14ac:dyDescent="0.3">
      <c r="A1571" s="266" t="s">
        <v>2387</v>
      </c>
      <c r="B1571" s="178" t="s">
        <v>1222</v>
      </c>
      <c r="C1571" s="255" t="s">
        <v>64</v>
      </c>
      <c r="D1571" s="267"/>
    </row>
    <row r="1572" spans="1:4" x14ac:dyDescent="0.3">
      <c r="A1572" s="266" t="s">
        <v>2388</v>
      </c>
      <c r="B1572" s="179" t="s">
        <v>1342</v>
      </c>
      <c r="C1572" s="255"/>
      <c r="D1572" s="267"/>
    </row>
    <row r="1573" spans="1:4" x14ac:dyDescent="0.3">
      <c r="A1573" s="266" t="s">
        <v>2389</v>
      </c>
      <c r="B1573" s="178" t="s">
        <v>1222</v>
      </c>
      <c r="C1573" s="255" t="s">
        <v>64</v>
      </c>
      <c r="D1573" s="267"/>
    </row>
    <row r="1574" spans="1:4" x14ac:dyDescent="0.3">
      <c r="A1574" s="266" t="s">
        <v>2390</v>
      </c>
      <c r="B1574" s="178" t="s">
        <v>1222</v>
      </c>
      <c r="C1574" s="255" t="s">
        <v>64</v>
      </c>
      <c r="D1574" s="267"/>
    </row>
    <row r="1575" spans="1:4" x14ac:dyDescent="0.3">
      <c r="A1575" s="266" t="s">
        <v>2391</v>
      </c>
      <c r="B1575" s="178" t="s">
        <v>1222</v>
      </c>
      <c r="C1575" s="255" t="s">
        <v>64</v>
      </c>
      <c r="D1575" s="267"/>
    </row>
    <row r="1576" spans="1:4" x14ac:dyDescent="0.3">
      <c r="A1576" s="266" t="s">
        <v>2392</v>
      </c>
      <c r="B1576" s="178" t="s">
        <v>1222</v>
      </c>
      <c r="C1576" s="255" t="s">
        <v>64</v>
      </c>
      <c r="D1576" s="267"/>
    </row>
    <row r="1577" spans="1:4" x14ac:dyDescent="0.3">
      <c r="A1577" s="266" t="s">
        <v>2393</v>
      </c>
      <c r="B1577" s="178" t="s">
        <v>1222</v>
      </c>
      <c r="C1577" s="255" t="s">
        <v>64</v>
      </c>
      <c r="D1577" s="267"/>
    </row>
    <row r="1578" spans="1:4" x14ac:dyDescent="0.3">
      <c r="A1578" s="266" t="s">
        <v>2394</v>
      </c>
      <c r="B1578" s="178" t="s">
        <v>1222</v>
      </c>
      <c r="C1578" s="255" t="s">
        <v>64</v>
      </c>
      <c r="D1578" s="267"/>
    </row>
    <row r="1579" spans="1:4" x14ac:dyDescent="0.3">
      <c r="A1579" s="266" t="s">
        <v>2395</v>
      </c>
      <c r="B1579" s="209" t="s">
        <v>2396</v>
      </c>
      <c r="C1579" s="209" t="s">
        <v>955</v>
      </c>
      <c r="D1579" s="267"/>
    </row>
    <row r="1580" spans="1:4" x14ac:dyDescent="0.3">
      <c r="A1580" s="266" t="s">
        <v>2397</v>
      </c>
      <c r="B1580" s="209" t="s">
        <v>2398</v>
      </c>
      <c r="C1580" s="209" t="s">
        <v>955</v>
      </c>
      <c r="D1580" s="267"/>
    </row>
    <row r="1581" spans="1:4" x14ac:dyDescent="0.3">
      <c r="A1581" s="266" t="s">
        <v>2399</v>
      </c>
      <c r="B1581" s="62" t="s">
        <v>2400</v>
      </c>
      <c r="C1581" s="255"/>
      <c r="D1581" s="267"/>
    </row>
    <row r="1582" spans="1:4" x14ac:dyDescent="0.3">
      <c r="A1582" s="266" t="s">
        <v>2401</v>
      </c>
      <c r="B1582" s="61" t="s">
        <v>2402</v>
      </c>
      <c r="C1582" s="255" t="s">
        <v>181</v>
      </c>
      <c r="D1582" s="267"/>
    </row>
    <row r="1583" spans="1:4" x14ac:dyDescent="0.3">
      <c r="A1583" s="266" t="s">
        <v>2403</v>
      </c>
      <c r="B1583" s="61" t="s">
        <v>2404</v>
      </c>
      <c r="C1583" s="255" t="s">
        <v>2405</v>
      </c>
      <c r="D1583" s="267"/>
    </row>
    <row r="1584" spans="1:4" x14ac:dyDescent="0.3">
      <c r="A1584" s="266" t="s">
        <v>2406</v>
      </c>
      <c r="B1584" s="61" t="s">
        <v>2407</v>
      </c>
      <c r="C1584" s="255"/>
      <c r="D1584" s="267"/>
    </row>
    <row r="1585" spans="1:4" x14ac:dyDescent="0.3">
      <c r="A1585" s="266" t="s">
        <v>2408</v>
      </c>
      <c r="B1585" s="61" t="s">
        <v>2409</v>
      </c>
      <c r="C1585" s="255" t="s">
        <v>955</v>
      </c>
      <c r="D1585" s="267"/>
    </row>
    <row r="1586" spans="1:4" x14ac:dyDescent="0.3">
      <c r="A1586" s="266" t="s">
        <v>2410</v>
      </c>
      <c r="B1586" s="61" t="s">
        <v>2411</v>
      </c>
      <c r="C1586" s="255" t="s">
        <v>955</v>
      </c>
      <c r="D1586" s="267"/>
    </row>
    <row r="1587" spans="1:4" x14ac:dyDescent="0.3">
      <c r="A1587" s="266" t="s">
        <v>2412</v>
      </c>
      <c r="B1587" s="61" t="s">
        <v>2413</v>
      </c>
      <c r="C1587" s="255" t="s">
        <v>955</v>
      </c>
      <c r="D1587" s="267"/>
    </row>
    <row r="1588" spans="1:4" x14ac:dyDescent="0.3">
      <c r="A1588" s="266" t="s">
        <v>2414</v>
      </c>
      <c r="B1588" s="61" t="s">
        <v>2415</v>
      </c>
      <c r="C1588" s="255" t="s">
        <v>955</v>
      </c>
      <c r="D1588" s="267"/>
    </row>
    <row r="1589" spans="1:4" x14ac:dyDescent="0.3">
      <c r="A1589" s="266" t="s">
        <v>2416</v>
      </c>
      <c r="B1589" s="61" t="s">
        <v>2417</v>
      </c>
      <c r="C1589" s="255" t="s">
        <v>955</v>
      </c>
      <c r="D1589" s="267"/>
    </row>
    <row r="1590" spans="1:4" x14ac:dyDescent="0.3">
      <c r="A1590" s="266" t="s">
        <v>2418</v>
      </c>
      <c r="B1590" s="61" t="s">
        <v>1265</v>
      </c>
      <c r="C1590" s="255"/>
      <c r="D1590" s="267"/>
    </row>
    <row r="1591" spans="1:4" x14ac:dyDescent="0.3">
      <c r="A1591" s="266" t="s">
        <v>2419</v>
      </c>
      <c r="B1591" s="61" t="s">
        <v>1267</v>
      </c>
      <c r="C1591" s="255" t="s">
        <v>9</v>
      </c>
      <c r="D1591" s="267"/>
    </row>
    <row r="1592" spans="1:4" x14ac:dyDescent="0.3">
      <c r="A1592" s="266" t="s">
        <v>2420</v>
      </c>
      <c r="B1592" s="61" t="s">
        <v>1269</v>
      </c>
      <c r="C1592" s="255" t="s">
        <v>9</v>
      </c>
      <c r="D1592" s="267"/>
    </row>
    <row r="1593" spans="1:4" x14ac:dyDescent="0.3">
      <c r="A1593" s="266" t="s">
        <v>2421</v>
      </c>
      <c r="B1593" s="61" t="s">
        <v>1271</v>
      </c>
      <c r="C1593" s="255" t="s">
        <v>9</v>
      </c>
      <c r="D1593" s="267"/>
    </row>
    <row r="1594" spans="1:4" ht="15" thickBot="1" x14ac:dyDescent="0.35">
      <c r="A1594" s="323" t="s">
        <v>2422</v>
      </c>
      <c r="B1594" s="265" t="s">
        <v>2423</v>
      </c>
      <c r="C1594" s="259" t="s">
        <v>18</v>
      </c>
      <c r="D1594" s="328"/>
    </row>
    <row r="1595" spans="1:4" ht="24" customHeight="1" thickBot="1" x14ac:dyDescent="0.35">
      <c r="A1595" s="799" t="s">
        <v>2424</v>
      </c>
      <c r="B1595" s="800"/>
      <c r="C1595" s="800"/>
      <c r="D1595" s="819"/>
    </row>
    <row r="1596" spans="1:4" x14ac:dyDescent="0.3">
      <c r="A1596" s="325" t="s">
        <v>2425</v>
      </c>
      <c r="B1596" s="68" t="s">
        <v>3072</v>
      </c>
      <c r="C1596" s="239"/>
      <c r="D1596" s="330"/>
    </row>
    <row r="1597" spans="1:4" x14ac:dyDescent="0.3">
      <c r="A1597" s="266" t="s">
        <v>2427</v>
      </c>
      <c r="B1597" s="178" t="s">
        <v>2428</v>
      </c>
      <c r="C1597" s="256"/>
      <c r="D1597" s="267"/>
    </row>
    <row r="1598" spans="1:4" x14ac:dyDescent="0.3">
      <c r="A1598" s="266" t="s">
        <v>2429</v>
      </c>
      <c r="B1598" s="178" t="s">
        <v>1222</v>
      </c>
      <c r="C1598" s="256" t="s">
        <v>9</v>
      </c>
      <c r="D1598" s="267"/>
    </row>
    <row r="1599" spans="1:4" x14ac:dyDescent="0.3">
      <c r="A1599" s="266" t="s">
        <v>2430</v>
      </c>
      <c r="B1599" s="178" t="s">
        <v>1222</v>
      </c>
      <c r="C1599" s="256" t="s">
        <v>9</v>
      </c>
      <c r="D1599" s="267"/>
    </row>
    <row r="1600" spans="1:4" x14ac:dyDescent="0.3">
      <c r="A1600" s="266" t="s">
        <v>2431</v>
      </c>
      <c r="B1600" s="178" t="s">
        <v>1222</v>
      </c>
      <c r="C1600" s="256" t="s">
        <v>9</v>
      </c>
      <c r="D1600" s="267"/>
    </row>
    <row r="1601" spans="1:4" x14ac:dyDescent="0.3">
      <c r="A1601" s="266" t="s">
        <v>2432</v>
      </c>
      <c r="B1601" s="178" t="s">
        <v>1222</v>
      </c>
      <c r="C1601" s="256" t="s">
        <v>9</v>
      </c>
      <c r="D1601" s="267"/>
    </row>
    <row r="1602" spans="1:4" x14ac:dyDescent="0.3">
      <c r="A1602" s="266" t="s">
        <v>2433</v>
      </c>
      <c r="B1602" s="178" t="s">
        <v>1222</v>
      </c>
      <c r="C1602" s="256" t="s">
        <v>9</v>
      </c>
      <c r="D1602" s="267"/>
    </row>
    <row r="1603" spans="1:4" x14ac:dyDescent="0.3">
      <c r="A1603" s="266" t="s">
        <v>2434</v>
      </c>
      <c r="B1603" s="178" t="s">
        <v>1222</v>
      </c>
      <c r="C1603" s="256" t="s">
        <v>9</v>
      </c>
      <c r="D1603" s="267"/>
    </row>
    <row r="1604" spans="1:4" x14ac:dyDescent="0.3">
      <c r="A1604" s="266" t="s">
        <v>2435</v>
      </c>
      <c r="B1604" s="178" t="s">
        <v>2436</v>
      </c>
      <c r="C1604" s="256"/>
      <c r="D1604" s="267"/>
    </row>
    <row r="1605" spans="1:4" x14ac:dyDescent="0.3">
      <c r="A1605" s="266" t="s">
        <v>2437</v>
      </c>
      <c r="B1605" s="178" t="s">
        <v>1222</v>
      </c>
      <c r="C1605" s="256" t="s">
        <v>9</v>
      </c>
      <c r="D1605" s="267"/>
    </row>
    <row r="1606" spans="1:4" x14ac:dyDescent="0.3">
      <c r="A1606" s="266" t="s">
        <v>2438</v>
      </c>
      <c r="B1606" s="178" t="s">
        <v>1222</v>
      </c>
      <c r="C1606" s="256" t="s">
        <v>9</v>
      </c>
      <c r="D1606" s="267"/>
    </row>
    <row r="1607" spans="1:4" x14ac:dyDescent="0.3">
      <c r="A1607" s="266" t="s">
        <v>2439</v>
      </c>
      <c r="B1607" s="178" t="s">
        <v>1222</v>
      </c>
      <c r="C1607" s="256" t="s">
        <v>9</v>
      </c>
      <c r="D1607" s="267"/>
    </row>
    <row r="1608" spans="1:4" ht="17.25" customHeight="1" x14ac:dyDescent="0.3">
      <c r="A1608" s="266" t="s">
        <v>2440</v>
      </c>
      <c r="B1608" s="178" t="s">
        <v>1222</v>
      </c>
      <c r="C1608" s="256" t="s">
        <v>9</v>
      </c>
      <c r="D1608" s="267"/>
    </row>
    <row r="1609" spans="1:4" x14ac:dyDescent="0.3">
      <c r="A1609" s="266" t="s">
        <v>2441</v>
      </c>
      <c r="B1609" s="178" t="s">
        <v>1222</v>
      </c>
      <c r="C1609" s="256" t="s">
        <v>9</v>
      </c>
      <c r="D1609" s="267"/>
    </row>
    <row r="1610" spans="1:4" x14ac:dyDescent="0.3">
      <c r="A1610" s="266" t="s">
        <v>2442</v>
      </c>
      <c r="B1610" s="178" t="s">
        <v>1222</v>
      </c>
      <c r="C1610" s="256" t="s">
        <v>9</v>
      </c>
      <c r="D1610" s="267"/>
    </row>
    <row r="1611" spans="1:4" x14ac:dyDescent="0.3">
      <c r="A1611" s="266" t="s">
        <v>2443</v>
      </c>
      <c r="B1611" s="178" t="s">
        <v>2444</v>
      </c>
      <c r="C1611" s="256" t="s">
        <v>16</v>
      </c>
      <c r="D1611" s="267"/>
    </row>
    <row r="1612" spans="1:4" x14ac:dyDescent="0.3">
      <c r="A1612" s="268" t="s">
        <v>2445</v>
      </c>
      <c r="B1612" s="231" t="s">
        <v>2444</v>
      </c>
      <c r="C1612" s="262" t="s">
        <v>18</v>
      </c>
      <c r="D1612" s="267"/>
    </row>
    <row r="1613" spans="1:4" x14ac:dyDescent="0.3">
      <c r="A1613" s="266" t="s">
        <v>2446</v>
      </c>
      <c r="B1613" s="178" t="s">
        <v>2447</v>
      </c>
      <c r="C1613" s="256" t="s">
        <v>21</v>
      </c>
      <c r="D1613" s="267"/>
    </row>
    <row r="1614" spans="1:4" x14ac:dyDescent="0.3">
      <c r="A1614" s="266" t="s">
        <v>2448</v>
      </c>
      <c r="B1614" s="313" t="s">
        <v>3073</v>
      </c>
      <c r="C1614" s="317"/>
      <c r="D1614" s="267"/>
    </row>
    <row r="1615" spans="1:4" x14ac:dyDescent="0.3">
      <c r="A1615" s="266" t="s">
        <v>2450</v>
      </c>
      <c r="B1615" s="61" t="s">
        <v>2451</v>
      </c>
      <c r="C1615" s="255" t="s">
        <v>181</v>
      </c>
      <c r="D1615" s="267"/>
    </row>
    <row r="1616" spans="1:4" x14ac:dyDescent="0.3">
      <c r="A1616" s="266" t="s">
        <v>2452</v>
      </c>
      <c r="B1616" s="61" t="s">
        <v>2453</v>
      </c>
      <c r="C1616" s="255" t="s">
        <v>2405</v>
      </c>
      <c r="D1616" s="267"/>
    </row>
    <row r="1617" spans="1:4" ht="15" customHeight="1" x14ac:dyDescent="0.3">
      <c r="A1617" s="266" t="s">
        <v>2454</v>
      </c>
      <c r="B1617" s="61" t="s">
        <v>2455</v>
      </c>
      <c r="C1617" s="255" t="s">
        <v>955</v>
      </c>
      <c r="D1617" s="267"/>
    </row>
    <row r="1618" spans="1:4" x14ac:dyDescent="0.3">
      <c r="A1618" s="266" t="s">
        <v>2456</v>
      </c>
      <c r="B1618" s="61" t="s">
        <v>2457</v>
      </c>
      <c r="C1618" s="255" t="s">
        <v>955</v>
      </c>
      <c r="D1618" s="267"/>
    </row>
    <row r="1619" spans="1:4" x14ac:dyDescent="0.3">
      <c r="A1619" s="266" t="s">
        <v>2458</v>
      </c>
      <c r="B1619" s="61" t="s">
        <v>2459</v>
      </c>
      <c r="C1619" s="255" t="s">
        <v>181</v>
      </c>
      <c r="D1619" s="267"/>
    </row>
    <row r="1620" spans="1:4" x14ac:dyDescent="0.3">
      <c r="A1620" s="266" t="s">
        <v>2460</v>
      </c>
      <c r="B1620" s="61" t="s">
        <v>2461</v>
      </c>
      <c r="C1620" s="255"/>
      <c r="D1620" s="267"/>
    </row>
    <row r="1621" spans="1:4" x14ac:dyDescent="0.3">
      <c r="A1621" s="266" t="s">
        <v>2462</v>
      </c>
      <c r="B1621" s="61" t="s">
        <v>2463</v>
      </c>
      <c r="C1621" s="255" t="s">
        <v>9</v>
      </c>
      <c r="D1621" s="267"/>
    </row>
    <row r="1622" spans="1:4" x14ac:dyDescent="0.3">
      <c r="A1622" s="266" t="s">
        <v>2464</v>
      </c>
      <c r="B1622" s="61" t="s">
        <v>2465</v>
      </c>
      <c r="C1622" s="61" t="s">
        <v>9</v>
      </c>
      <c r="D1622" s="267"/>
    </row>
    <row r="1623" spans="1:4" x14ac:dyDescent="0.3">
      <c r="A1623" s="266" t="s">
        <v>2466</v>
      </c>
      <c r="B1623" s="61" t="s">
        <v>2465</v>
      </c>
      <c r="C1623" s="61" t="s">
        <v>9</v>
      </c>
      <c r="D1623" s="267"/>
    </row>
    <row r="1624" spans="1:4" x14ac:dyDescent="0.3">
      <c r="A1624" s="266" t="s">
        <v>2467</v>
      </c>
      <c r="B1624" s="61" t="s">
        <v>2465</v>
      </c>
      <c r="C1624" s="61" t="s">
        <v>9</v>
      </c>
      <c r="D1624" s="267"/>
    </row>
    <row r="1625" spans="1:4" x14ac:dyDescent="0.3">
      <c r="A1625" s="266" t="s">
        <v>2468</v>
      </c>
      <c r="B1625" s="61" t="s">
        <v>2465</v>
      </c>
      <c r="C1625" s="61" t="s">
        <v>9</v>
      </c>
      <c r="D1625" s="267"/>
    </row>
    <row r="1626" spans="1:4" x14ac:dyDescent="0.3">
      <c r="A1626" s="266" t="s">
        <v>2469</v>
      </c>
      <c r="B1626" s="61" t="s">
        <v>2470</v>
      </c>
      <c r="C1626" s="255" t="s">
        <v>9</v>
      </c>
      <c r="D1626" s="267"/>
    </row>
    <row r="1627" spans="1:4" x14ac:dyDescent="0.3">
      <c r="A1627" s="266" t="s">
        <v>2471</v>
      </c>
      <c r="B1627" s="61" t="s">
        <v>2465</v>
      </c>
      <c r="C1627" s="61" t="s">
        <v>9</v>
      </c>
      <c r="D1627" s="267"/>
    </row>
    <row r="1628" spans="1:4" x14ac:dyDescent="0.3">
      <c r="A1628" s="266" t="s">
        <v>2472</v>
      </c>
      <c r="B1628" s="61" t="s">
        <v>2465</v>
      </c>
      <c r="C1628" s="61" t="s">
        <v>9</v>
      </c>
      <c r="D1628" s="267"/>
    </row>
    <row r="1629" spans="1:4" x14ac:dyDescent="0.3">
      <c r="A1629" s="266" t="s">
        <v>2473</v>
      </c>
      <c r="B1629" s="61" t="s">
        <v>2465</v>
      </c>
      <c r="C1629" s="61" t="s">
        <v>9</v>
      </c>
      <c r="D1629" s="267"/>
    </row>
    <row r="1630" spans="1:4" x14ac:dyDescent="0.3">
      <c r="A1630" s="266" t="s">
        <v>2474</v>
      </c>
      <c r="B1630" s="61" t="s">
        <v>2465</v>
      </c>
      <c r="C1630" s="61" t="s">
        <v>9</v>
      </c>
      <c r="D1630" s="267"/>
    </row>
    <row r="1631" spans="1:4" ht="15" customHeight="1" x14ac:dyDescent="0.3">
      <c r="A1631" s="266" t="s">
        <v>2475</v>
      </c>
      <c r="B1631" s="65" t="s">
        <v>2476</v>
      </c>
      <c r="C1631" s="317"/>
      <c r="D1631" s="267"/>
    </row>
    <row r="1632" spans="1:4" x14ac:dyDescent="0.3">
      <c r="A1632" s="266" t="s">
        <v>2477</v>
      </c>
      <c r="B1632" s="61" t="s">
        <v>2463</v>
      </c>
      <c r="C1632" s="255"/>
      <c r="D1632" s="267"/>
    </row>
    <row r="1633" spans="1:4" x14ac:dyDescent="0.3">
      <c r="A1633" s="266" t="s">
        <v>2478</v>
      </c>
      <c r="B1633" s="178" t="s">
        <v>1222</v>
      </c>
      <c r="C1633" s="256" t="s">
        <v>9</v>
      </c>
      <c r="D1633" s="267"/>
    </row>
    <row r="1634" spans="1:4" x14ac:dyDescent="0.3">
      <c r="A1634" s="266" t="s">
        <v>2479</v>
      </c>
      <c r="B1634" s="178" t="s">
        <v>1222</v>
      </c>
      <c r="C1634" s="256" t="s">
        <v>9</v>
      </c>
      <c r="D1634" s="267"/>
    </row>
    <row r="1635" spans="1:4" x14ac:dyDescent="0.3">
      <c r="A1635" s="266" t="s">
        <v>2480</v>
      </c>
      <c r="B1635" s="178" t="s">
        <v>1222</v>
      </c>
      <c r="C1635" s="256" t="s">
        <v>9</v>
      </c>
      <c r="D1635" s="267"/>
    </row>
    <row r="1636" spans="1:4" x14ac:dyDescent="0.3">
      <c r="A1636" s="266" t="s">
        <v>2481</v>
      </c>
      <c r="B1636" s="178" t="s">
        <v>1222</v>
      </c>
      <c r="C1636" s="256" t="s">
        <v>9</v>
      </c>
      <c r="D1636" s="267"/>
    </row>
    <row r="1637" spans="1:4" x14ac:dyDescent="0.3">
      <c r="A1637" s="266" t="s">
        <v>2482</v>
      </c>
      <c r="B1637" s="61" t="s">
        <v>2470</v>
      </c>
      <c r="C1637" s="255"/>
      <c r="D1637" s="267"/>
    </row>
    <row r="1638" spans="1:4" x14ac:dyDescent="0.3">
      <c r="A1638" s="266" t="s">
        <v>2483</v>
      </c>
      <c r="B1638" s="178" t="s">
        <v>1222</v>
      </c>
      <c r="C1638" s="256" t="s">
        <v>9</v>
      </c>
      <c r="D1638" s="267"/>
    </row>
    <row r="1639" spans="1:4" x14ac:dyDescent="0.3">
      <c r="A1639" s="266" t="s">
        <v>2484</v>
      </c>
      <c r="B1639" s="178" t="s">
        <v>1222</v>
      </c>
      <c r="C1639" s="256" t="s">
        <v>9</v>
      </c>
      <c r="D1639" s="267"/>
    </row>
    <row r="1640" spans="1:4" x14ac:dyDescent="0.3">
      <c r="A1640" s="266" t="s">
        <v>2485</v>
      </c>
      <c r="B1640" s="178" t="s">
        <v>1222</v>
      </c>
      <c r="C1640" s="256" t="s">
        <v>9</v>
      </c>
      <c r="D1640" s="267"/>
    </row>
    <row r="1641" spans="1:4" x14ac:dyDescent="0.3">
      <c r="A1641" s="266" t="s">
        <v>2486</v>
      </c>
      <c r="B1641" s="178" t="s">
        <v>1222</v>
      </c>
      <c r="C1641" s="256" t="s">
        <v>9</v>
      </c>
      <c r="D1641" s="267"/>
    </row>
    <row r="1642" spans="1:4" x14ac:dyDescent="0.3">
      <c r="A1642" s="266" t="s">
        <v>2487</v>
      </c>
      <c r="B1642" s="313" t="s">
        <v>2488</v>
      </c>
      <c r="C1642" s="255"/>
      <c r="D1642" s="267"/>
    </row>
    <row r="1643" spans="1:4" x14ac:dyDescent="0.3">
      <c r="A1643" s="266" t="s">
        <v>2489</v>
      </c>
      <c r="B1643" s="61" t="s">
        <v>2463</v>
      </c>
      <c r="C1643" s="255"/>
      <c r="D1643" s="267"/>
    </row>
    <row r="1644" spans="1:4" x14ac:dyDescent="0.3">
      <c r="A1644" s="266" t="s">
        <v>2490</v>
      </c>
      <c r="B1644" s="178" t="s">
        <v>1222</v>
      </c>
      <c r="C1644" s="256" t="s">
        <v>9</v>
      </c>
      <c r="D1644" s="267"/>
    </row>
    <row r="1645" spans="1:4" x14ac:dyDescent="0.3">
      <c r="A1645" s="266" t="s">
        <v>2491</v>
      </c>
      <c r="B1645" s="178" t="s">
        <v>1222</v>
      </c>
      <c r="C1645" s="256" t="s">
        <v>9</v>
      </c>
      <c r="D1645" s="267"/>
    </row>
    <row r="1646" spans="1:4" x14ac:dyDescent="0.3">
      <c r="A1646" s="266" t="s">
        <v>2492</v>
      </c>
      <c r="B1646" s="178" t="s">
        <v>1222</v>
      </c>
      <c r="C1646" s="256" t="s">
        <v>9</v>
      </c>
      <c r="D1646" s="267"/>
    </row>
    <row r="1647" spans="1:4" ht="15" customHeight="1" x14ac:dyDescent="0.3">
      <c r="A1647" s="266" t="s">
        <v>2493</v>
      </c>
      <c r="B1647" s="178" t="s">
        <v>1222</v>
      </c>
      <c r="C1647" s="256" t="s">
        <v>9</v>
      </c>
      <c r="D1647" s="267"/>
    </row>
    <row r="1648" spans="1:4" x14ac:dyDescent="0.3">
      <c r="A1648" s="266" t="s">
        <v>2494</v>
      </c>
      <c r="B1648" s="178" t="s">
        <v>1222</v>
      </c>
      <c r="C1648" s="256" t="s">
        <v>9</v>
      </c>
      <c r="D1648" s="267"/>
    </row>
    <row r="1649" spans="1:4" x14ac:dyDescent="0.3">
      <c r="A1649" s="266" t="s">
        <v>2495</v>
      </c>
      <c r="B1649" s="178" t="s">
        <v>1222</v>
      </c>
      <c r="C1649" s="256" t="s">
        <v>9</v>
      </c>
      <c r="D1649" s="267"/>
    </row>
    <row r="1650" spans="1:4" x14ac:dyDescent="0.3">
      <c r="A1650" s="266" t="s">
        <v>2496</v>
      </c>
      <c r="B1650" s="61" t="s">
        <v>2470</v>
      </c>
      <c r="C1650" s="255"/>
      <c r="D1650" s="267"/>
    </row>
    <row r="1651" spans="1:4" x14ac:dyDescent="0.3">
      <c r="A1651" s="266" t="s">
        <v>2497</v>
      </c>
      <c r="B1651" s="178" t="s">
        <v>1222</v>
      </c>
      <c r="C1651" s="256" t="s">
        <v>9</v>
      </c>
      <c r="D1651" s="267"/>
    </row>
    <row r="1652" spans="1:4" x14ac:dyDescent="0.3">
      <c r="A1652" s="266" t="s">
        <v>2498</v>
      </c>
      <c r="B1652" s="178" t="s">
        <v>1222</v>
      </c>
      <c r="C1652" s="256" t="s">
        <v>9</v>
      </c>
      <c r="D1652" s="267"/>
    </row>
    <row r="1653" spans="1:4" x14ac:dyDescent="0.3">
      <c r="A1653" s="266" t="s">
        <v>2499</v>
      </c>
      <c r="B1653" s="178" t="s">
        <v>1222</v>
      </c>
      <c r="C1653" s="256" t="s">
        <v>9</v>
      </c>
      <c r="D1653" s="267"/>
    </row>
    <row r="1654" spans="1:4" x14ac:dyDescent="0.3">
      <c r="A1654" s="266" t="s">
        <v>2500</v>
      </c>
      <c r="B1654" s="178" t="s">
        <v>1222</v>
      </c>
      <c r="C1654" s="256" t="s">
        <v>9</v>
      </c>
      <c r="D1654" s="267"/>
    </row>
    <row r="1655" spans="1:4" x14ac:dyDescent="0.3">
      <c r="A1655" s="266" t="s">
        <v>2501</v>
      </c>
      <c r="B1655" s="178" t="s">
        <v>1222</v>
      </c>
      <c r="C1655" s="256" t="s">
        <v>9</v>
      </c>
      <c r="D1655" s="267"/>
    </row>
    <row r="1656" spans="1:4" ht="15" thickBot="1" x14ac:dyDescent="0.35">
      <c r="A1656" s="323" t="s">
        <v>2502</v>
      </c>
      <c r="B1656" s="180" t="s">
        <v>1222</v>
      </c>
      <c r="C1656" s="257" t="s">
        <v>9</v>
      </c>
      <c r="D1656" s="328"/>
    </row>
    <row r="1657" spans="1:4" ht="24" customHeight="1" thickBot="1" x14ac:dyDescent="0.35">
      <c r="A1657" s="799" t="s">
        <v>2503</v>
      </c>
      <c r="B1657" s="800"/>
      <c r="C1657" s="800"/>
      <c r="D1657" s="819"/>
    </row>
    <row r="1658" spans="1:4" x14ac:dyDescent="0.3">
      <c r="A1658" s="325" t="s">
        <v>2504</v>
      </c>
      <c r="B1658" s="68" t="s">
        <v>2505</v>
      </c>
      <c r="C1658" s="239"/>
      <c r="D1658" s="330"/>
    </row>
    <row r="1659" spans="1:4" x14ac:dyDescent="0.3">
      <c r="A1659" s="266" t="s">
        <v>2506</v>
      </c>
      <c r="B1659" s="61" t="s">
        <v>2507</v>
      </c>
      <c r="C1659" s="255"/>
      <c r="D1659" s="267"/>
    </row>
    <row r="1660" spans="1:4" x14ac:dyDescent="0.3">
      <c r="A1660" s="266" t="s">
        <v>2508</v>
      </c>
      <c r="B1660" s="65" t="s">
        <v>2509</v>
      </c>
      <c r="C1660" s="255" t="s">
        <v>18</v>
      </c>
      <c r="D1660" s="267"/>
    </row>
    <row r="1661" spans="1:4" x14ac:dyDescent="0.3">
      <c r="A1661" s="266" t="s">
        <v>2510</v>
      </c>
      <c r="B1661" s="178" t="s">
        <v>1222</v>
      </c>
      <c r="C1661" s="256" t="s">
        <v>9</v>
      </c>
      <c r="D1661" s="267"/>
    </row>
    <row r="1662" spans="1:4" x14ac:dyDescent="0.3">
      <c r="A1662" s="266" t="s">
        <v>2511</v>
      </c>
      <c r="B1662" s="178" t="s">
        <v>1222</v>
      </c>
      <c r="C1662" s="256" t="s">
        <v>9</v>
      </c>
      <c r="D1662" s="267"/>
    </row>
    <row r="1663" spans="1:4" x14ac:dyDescent="0.3">
      <c r="A1663" s="266" t="s">
        <v>2512</v>
      </c>
      <c r="B1663" s="178" t="s">
        <v>1222</v>
      </c>
      <c r="C1663" s="256" t="s">
        <v>9</v>
      </c>
      <c r="D1663" s="267"/>
    </row>
    <row r="1664" spans="1:4" x14ac:dyDescent="0.3">
      <c r="A1664" s="266" t="s">
        <v>2513</v>
      </c>
      <c r="B1664" s="178" t="s">
        <v>1222</v>
      </c>
      <c r="C1664" s="256" t="s">
        <v>9</v>
      </c>
      <c r="D1664" s="267"/>
    </row>
    <row r="1665" spans="1:4" x14ac:dyDescent="0.3">
      <c r="A1665" s="266" t="s">
        <v>2514</v>
      </c>
      <c r="B1665" s="178" t="s">
        <v>1222</v>
      </c>
      <c r="C1665" s="256" t="s">
        <v>9</v>
      </c>
      <c r="D1665" s="267"/>
    </row>
    <row r="1666" spans="1:4" x14ac:dyDescent="0.3">
      <c r="A1666" s="266" t="s">
        <v>2515</v>
      </c>
      <c r="B1666" s="178" t="s">
        <v>1222</v>
      </c>
      <c r="C1666" s="256" t="s">
        <v>9</v>
      </c>
      <c r="D1666" s="267"/>
    </row>
    <row r="1667" spans="1:4" x14ac:dyDescent="0.3">
      <c r="A1667" s="266" t="s">
        <v>2516</v>
      </c>
      <c r="B1667" s="65" t="s">
        <v>2517</v>
      </c>
      <c r="C1667" s="255" t="s">
        <v>18</v>
      </c>
      <c r="D1667" s="267"/>
    </row>
    <row r="1668" spans="1:4" x14ac:dyDescent="0.3">
      <c r="A1668" s="266" t="s">
        <v>2518</v>
      </c>
      <c r="B1668" s="65" t="s">
        <v>2519</v>
      </c>
      <c r="C1668" s="255"/>
      <c r="D1668" s="267"/>
    </row>
    <row r="1669" spans="1:4" x14ac:dyDescent="0.3">
      <c r="A1669" s="266" t="s">
        <v>2520</v>
      </c>
      <c r="B1669" s="178" t="s">
        <v>1222</v>
      </c>
      <c r="C1669" s="255" t="s">
        <v>9</v>
      </c>
      <c r="D1669" s="267"/>
    </row>
    <row r="1670" spans="1:4" x14ac:dyDescent="0.3">
      <c r="A1670" s="266" t="s">
        <v>2521</v>
      </c>
      <c r="B1670" s="178" t="s">
        <v>1222</v>
      </c>
      <c r="C1670" s="255" t="s">
        <v>9</v>
      </c>
      <c r="D1670" s="267"/>
    </row>
    <row r="1671" spans="1:4" x14ac:dyDescent="0.3">
      <c r="A1671" s="266" t="s">
        <v>2522</v>
      </c>
      <c r="B1671" s="178" t="s">
        <v>1222</v>
      </c>
      <c r="C1671" s="255" t="s">
        <v>9</v>
      </c>
      <c r="D1671" s="267"/>
    </row>
    <row r="1672" spans="1:4" x14ac:dyDescent="0.3">
      <c r="A1672" s="266" t="s">
        <v>2523</v>
      </c>
      <c r="B1672" s="178" t="s">
        <v>1222</v>
      </c>
      <c r="C1672" s="255" t="s">
        <v>9</v>
      </c>
      <c r="D1672" s="267"/>
    </row>
    <row r="1673" spans="1:4" x14ac:dyDescent="0.3">
      <c r="A1673" s="266" t="s">
        <v>2524</v>
      </c>
      <c r="B1673" s="178" t="s">
        <v>1222</v>
      </c>
      <c r="C1673" s="255" t="s">
        <v>9</v>
      </c>
      <c r="D1673" s="267"/>
    </row>
    <row r="1674" spans="1:4" x14ac:dyDescent="0.3">
      <c r="A1674" s="266" t="s">
        <v>2525</v>
      </c>
      <c r="B1674" s="178" t="s">
        <v>1222</v>
      </c>
      <c r="C1674" s="255" t="s">
        <v>9</v>
      </c>
      <c r="D1674" s="267"/>
    </row>
    <row r="1675" spans="1:4" x14ac:dyDescent="0.3">
      <c r="A1675" s="266" t="s">
        <v>2526</v>
      </c>
      <c r="B1675" s="62" t="s">
        <v>2527</v>
      </c>
      <c r="C1675" s="255"/>
      <c r="D1675" s="267"/>
    </row>
    <row r="1676" spans="1:4" x14ac:dyDescent="0.3">
      <c r="A1676" s="266" t="s">
        <v>2528</v>
      </c>
      <c r="B1676" s="61" t="s">
        <v>2529</v>
      </c>
      <c r="C1676" s="255" t="s">
        <v>9</v>
      </c>
      <c r="D1676" s="267"/>
    </row>
    <row r="1677" spans="1:4" x14ac:dyDescent="0.3">
      <c r="A1677" s="266" t="s">
        <v>2530</v>
      </c>
      <c r="B1677" s="61" t="s">
        <v>2531</v>
      </c>
      <c r="C1677" s="255" t="s">
        <v>9</v>
      </c>
      <c r="D1677" s="267"/>
    </row>
    <row r="1678" spans="1:4" x14ac:dyDescent="0.3">
      <c r="A1678" s="266" t="s">
        <v>2532</v>
      </c>
      <c r="B1678" s="61" t="s">
        <v>2533</v>
      </c>
      <c r="C1678" s="255" t="s">
        <v>9</v>
      </c>
      <c r="D1678" s="267"/>
    </row>
    <row r="1679" spans="1:4" x14ac:dyDescent="0.3">
      <c r="A1679" s="266" t="s">
        <v>2534</v>
      </c>
      <c r="B1679" s="61" t="s">
        <v>2535</v>
      </c>
      <c r="C1679" s="255" t="s">
        <v>9</v>
      </c>
      <c r="D1679" s="267"/>
    </row>
    <row r="1680" spans="1:4" ht="15" customHeight="1" x14ac:dyDescent="0.3">
      <c r="A1680" s="266" t="s">
        <v>2536</v>
      </c>
      <c r="B1680" s="61" t="s">
        <v>2537</v>
      </c>
      <c r="C1680" s="255" t="s">
        <v>9</v>
      </c>
      <c r="D1680" s="267"/>
    </row>
    <row r="1681" spans="1:4" x14ac:dyDescent="0.3">
      <c r="A1681" s="266" t="s">
        <v>2538</v>
      </c>
      <c r="B1681" s="62" t="s">
        <v>2539</v>
      </c>
      <c r="C1681" s="255"/>
      <c r="D1681" s="267"/>
    </row>
    <row r="1682" spans="1:4" x14ac:dyDescent="0.3">
      <c r="A1682" s="266" t="s">
        <v>2540</v>
      </c>
      <c r="B1682" s="178" t="s">
        <v>2541</v>
      </c>
      <c r="C1682" s="255"/>
      <c r="D1682" s="267"/>
    </row>
    <row r="1683" spans="1:4" x14ac:dyDescent="0.3">
      <c r="A1683" s="266" t="s">
        <v>2542</v>
      </c>
      <c r="B1683" s="178" t="s">
        <v>1222</v>
      </c>
      <c r="C1683" s="255" t="s">
        <v>9</v>
      </c>
      <c r="D1683" s="267"/>
    </row>
    <row r="1684" spans="1:4" x14ac:dyDescent="0.3">
      <c r="A1684" s="266" t="s">
        <v>2543</v>
      </c>
      <c r="B1684" s="178" t="s">
        <v>1222</v>
      </c>
      <c r="C1684" s="255" t="s">
        <v>9</v>
      </c>
      <c r="D1684" s="267"/>
    </row>
    <row r="1685" spans="1:4" x14ac:dyDescent="0.3">
      <c r="A1685" s="266" t="s">
        <v>2544</v>
      </c>
      <c r="B1685" s="178" t="s">
        <v>1222</v>
      </c>
      <c r="C1685" s="255" t="s">
        <v>9</v>
      </c>
      <c r="D1685" s="267"/>
    </row>
    <row r="1686" spans="1:4" x14ac:dyDescent="0.3">
      <c r="A1686" s="266" t="s">
        <v>2545</v>
      </c>
      <c r="B1686" s="178" t="s">
        <v>1222</v>
      </c>
      <c r="C1686" s="255" t="s">
        <v>9</v>
      </c>
      <c r="D1686" s="267"/>
    </row>
    <row r="1687" spans="1:4" x14ac:dyDescent="0.3">
      <c r="A1687" s="266" t="s">
        <v>2546</v>
      </c>
      <c r="B1687" s="178" t="s">
        <v>1222</v>
      </c>
      <c r="C1687" s="255" t="s">
        <v>9</v>
      </c>
      <c r="D1687" s="267"/>
    </row>
    <row r="1688" spans="1:4" x14ac:dyDescent="0.3">
      <c r="A1688" s="266" t="s">
        <v>2547</v>
      </c>
      <c r="B1688" s="178" t="s">
        <v>1222</v>
      </c>
      <c r="C1688" s="255" t="s">
        <v>9</v>
      </c>
      <c r="D1688" s="267"/>
    </row>
    <row r="1689" spans="1:4" x14ac:dyDescent="0.3">
      <c r="A1689" s="266" t="s">
        <v>2548</v>
      </c>
      <c r="B1689" s="65" t="s">
        <v>2549</v>
      </c>
      <c r="C1689" s="255"/>
      <c r="D1689" s="267"/>
    </row>
    <row r="1690" spans="1:4" x14ac:dyDescent="0.3">
      <c r="A1690" s="266" t="s">
        <v>2550</v>
      </c>
      <c r="B1690" s="178" t="s">
        <v>1222</v>
      </c>
      <c r="C1690" s="255" t="s">
        <v>9</v>
      </c>
      <c r="D1690" s="267"/>
    </row>
    <row r="1691" spans="1:4" x14ac:dyDescent="0.3">
      <c r="A1691" s="266" t="s">
        <v>2551</v>
      </c>
      <c r="B1691" s="178" t="s">
        <v>1222</v>
      </c>
      <c r="C1691" s="255" t="s">
        <v>9</v>
      </c>
      <c r="D1691" s="267"/>
    </row>
    <row r="1692" spans="1:4" x14ac:dyDescent="0.3">
      <c r="A1692" s="266" t="s">
        <v>2552</v>
      </c>
      <c r="B1692" s="178" t="s">
        <v>1222</v>
      </c>
      <c r="C1692" s="255" t="s">
        <v>9</v>
      </c>
      <c r="D1692" s="267"/>
    </row>
    <row r="1693" spans="1:4" x14ac:dyDescent="0.3">
      <c r="A1693" s="266" t="s">
        <v>2553</v>
      </c>
      <c r="B1693" s="178" t="s">
        <v>1222</v>
      </c>
      <c r="C1693" s="255" t="s">
        <v>9</v>
      </c>
      <c r="D1693" s="267"/>
    </row>
    <row r="1694" spans="1:4" x14ac:dyDescent="0.3">
      <c r="A1694" s="266" t="s">
        <v>2554</v>
      </c>
      <c r="B1694" s="178" t="s">
        <v>1222</v>
      </c>
      <c r="C1694" s="255" t="s">
        <v>9</v>
      </c>
      <c r="D1694" s="267"/>
    </row>
    <row r="1695" spans="1:4" x14ac:dyDescent="0.3">
      <c r="A1695" s="266" t="s">
        <v>2555</v>
      </c>
      <c r="B1695" s="178" t="s">
        <v>1222</v>
      </c>
      <c r="C1695" s="255" t="s">
        <v>9</v>
      </c>
      <c r="D1695" s="267"/>
    </row>
    <row r="1696" spans="1:4" x14ac:dyDescent="0.3">
      <c r="A1696" s="266" t="s">
        <v>2556</v>
      </c>
      <c r="B1696" s="61" t="s">
        <v>2557</v>
      </c>
      <c r="C1696" s="255" t="s">
        <v>955</v>
      </c>
      <c r="D1696" s="267"/>
    </row>
    <row r="1697" spans="1:4" x14ac:dyDescent="0.3">
      <c r="A1697" s="266" t="s">
        <v>2558</v>
      </c>
      <c r="B1697" s="179" t="s">
        <v>2559</v>
      </c>
      <c r="C1697" s="256" t="s">
        <v>2405</v>
      </c>
      <c r="D1697" s="267"/>
    </row>
    <row r="1698" spans="1:4" x14ac:dyDescent="0.3">
      <c r="A1698" s="266" t="s">
        <v>2560</v>
      </c>
      <c r="B1698" s="318" t="s">
        <v>2561</v>
      </c>
      <c r="C1698" s="256"/>
      <c r="D1698" s="267"/>
    </row>
    <row r="1699" spans="1:4" x14ac:dyDescent="0.3">
      <c r="A1699" s="266" t="s">
        <v>2562</v>
      </c>
      <c r="B1699" s="299" t="s">
        <v>2563</v>
      </c>
      <c r="C1699" s="255" t="s">
        <v>9</v>
      </c>
      <c r="D1699" s="267"/>
    </row>
    <row r="1700" spans="1:4" x14ac:dyDescent="0.3">
      <c r="A1700" s="266" t="s">
        <v>2564</v>
      </c>
      <c r="B1700" s="299" t="s">
        <v>2565</v>
      </c>
      <c r="C1700" s="255" t="s">
        <v>9</v>
      </c>
      <c r="D1700" s="267"/>
    </row>
    <row r="1701" spans="1:4" x14ac:dyDescent="0.3">
      <c r="A1701" s="266" t="s">
        <v>2566</v>
      </c>
      <c r="B1701" s="299" t="s">
        <v>2567</v>
      </c>
      <c r="C1701" s="255" t="s">
        <v>9</v>
      </c>
      <c r="D1701" s="267"/>
    </row>
    <row r="1702" spans="1:4" x14ac:dyDescent="0.3">
      <c r="A1702" s="266" t="s">
        <v>2568</v>
      </c>
      <c r="B1702" s="299" t="s">
        <v>2569</v>
      </c>
      <c r="C1702" s="255" t="s">
        <v>9</v>
      </c>
      <c r="D1702" s="267"/>
    </row>
    <row r="1703" spans="1:4" ht="15" thickBot="1" x14ac:dyDescent="0.35">
      <c r="A1703" s="323" t="s">
        <v>2570</v>
      </c>
      <c r="B1703" s="331" t="s">
        <v>2571</v>
      </c>
      <c r="C1703" s="332" t="s">
        <v>9</v>
      </c>
      <c r="D1703" s="328"/>
    </row>
    <row r="1704" spans="1:4" ht="24" customHeight="1" thickBot="1" x14ac:dyDescent="0.35">
      <c r="A1704" s="799" t="s">
        <v>2572</v>
      </c>
      <c r="B1704" s="800"/>
      <c r="C1704" s="800"/>
      <c r="D1704" s="819"/>
    </row>
    <row r="1705" spans="1:4" x14ac:dyDescent="0.3">
      <c r="A1705" s="325" t="s">
        <v>2573</v>
      </c>
      <c r="B1705" s="68" t="s">
        <v>2574</v>
      </c>
      <c r="C1705" s="239"/>
      <c r="D1705" s="330"/>
    </row>
    <row r="1706" spans="1:4" x14ac:dyDescent="0.3">
      <c r="A1706" s="266" t="s">
        <v>2575</v>
      </c>
      <c r="B1706" s="61" t="s">
        <v>2576</v>
      </c>
      <c r="C1706" s="255" t="s">
        <v>9</v>
      </c>
      <c r="D1706" s="267"/>
    </row>
    <row r="1707" spans="1:4" x14ac:dyDescent="0.3">
      <c r="A1707" s="266" t="s">
        <v>2577</v>
      </c>
      <c r="B1707" s="61" t="s">
        <v>2578</v>
      </c>
      <c r="C1707" s="255" t="s">
        <v>9</v>
      </c>
      <c r="D1707" s="267"/>
    </row>
    <row r="1708" spans="1:4" x14ac:dyDescent="0.3">
      <c r="A1708" s="266" t="s">
        <v>2579</v>
      </c>
      <c r="B1708" s="61" t="s">
        <v>2580</v>
      </c>
      <c r="C1708" s="255" t="s">
        <v>9</v>
      </c>
      <c r="D1708" s="267"/>
    </row>
    <row r="1709" spans="1:4" x14ac:dyDescent="0.3">
      <c r="A1709" s="266" t="s">
        <v>2581</v>
      </c>
      <c r="B1709" s="62" t="s">
        <v>2582</v>
      </c>
      <c r="C1709" s="255"/>
      <c r="D1709" s="267"/>
    </row>
    <row r="1710" spans="1:4" x14ac:dyDescent="0.3">
      <c r="A1710" s="266" t="s">
        <v>2583</v>
      </c>
      <c r="B1710" s="178" t="s">
        <v>2584</v>
      </c>
      <c r="C1710" s="256"/>
      <c r="D1710" s="267"/>
    </row>
    <row r="1711" spans="1:4" x14ac:dyDescent="0.3">
      <c r="A1711" s="266" t="s">
        <v>3074</v>
      </c>
      <c r="B1711" s="178" t="s">
        <v>1222</v>
      </c>
      <c r="C1711" s="255" t="s">
        <v>9</v>
      </c>
      <c r="D1711" s="267"/>
    </row>
    <row r="1712" spans="1:4" x14ac:dyDescent="0.3">
      <c r="A1712" s="266" t="s">
        <v>3075</v>
      </c>
      <c r="B1712" s="178" t="s">
        <v>1222</v>
      </c>
      <c r="C1712" s="255" t="s">
        <v>9</v>
      </c>
      <c r="D1712" s="267"/>
    </row>
    <row r="1713" spans="1:4" x14ac:dyDescent="0.3">
      <c r="A1713" s="266" t="s">
        <v>3076</v>
      </c>
      <c r="B1713" s="178" t="s">
        <v>1222</v>
      </c>
      <c r="C1713" s="255" t="s">
        <v>9</v>
      </c>
      <c r="D1713" s="267"/>
    </row>
    <row r="1714" spans="1:4" x14ac:dyDescent="0.3">
      <c r="A1714" s="266" t="s">
        <v>3077</v>
      </c>
      <c r="B1714" s="178" t="s">
        <v>1222</v>
      </c>
      <c r="C1714" s="255" t="s">
        <v>9</v>
      </c>
      <c r="D1714" s="267"/>
    </row>
    <row r="1715" spans="1:4" x14ac:dyDescent="0.3">
      <c r="A1715" s="266" t="s">
        <v>3078</v>
      </c>
      <c r="B1715" s="178" t="s">
        <v>1222</v>
      </c>
      <c r="C1715" s="255" t="s">
        <v>9</v>
      </c>
      <c r="D1715" s="267"/>
    </row>
    <row r="1716" spans="1:4" x14ac:dyDescent="0.3">
      <c r="A1716" s="266" t="s">
        <v>3079</v>
      </c>
      <c r="B1716" s="178" t="s">
        <v>1222</v>
      </c>
      <c r="C1716" s="255" t="s">
        <v>9</v>
      </c>
      <c r="D1716" s="267"/>
    </row>
    <row r="1717" spans="1:4" x14ac:dyDescent="0.3">
      <c r="A1717" s="266" t="s">
        <v>2585</v>
      </c>
      <c r="B1717" s="62" t="s">
        <v>2586</v>
      </c>
      <c r="C1717" s="255" t="s">
        <v>9</v>
      </c>
      <c r="D1717" s="267"/>
    </row>
    <row r="1718" spans="1:4" x14ac:dyDescent="0.3">
      <c r="A1718" s="266" t="s">
        <v>2587</v>
      </c>
      <c r="B1718" s="62" t="s">
        <v>2588</v>
      </c>
      <c r="C1718" s="255"/>
      <c r="D1718" s="267"/>
    </row>
    <row r="1719" spans="1:4" x14ac:dyDescent="0.3">
      <c r="A1719" s="266" t="s">
        <v>2589</v>
      </c>
      <c r="B1719" s="61" t="s">
        <v>2590</v>
      </c>
      <c r="C1719" s="255" t="s">
        <v>9</v>
      </c>
      <c r="D1719" s="267"/>
    </row>
    <row r="1720" spans="1:4" x14ac:dyDescent="0.3">
      <c r="A1720" s="266" t="s">
        <v>2591</v>
      </c>
      <c r="B1720" s="61" t="s">
        <v>2592</v>
      </c>
      <c r="C1720" s="255" t="s">
        <v>9</v>
      </c>
      <c r="D1720" s="267"/>
    </row>
    <row r="1721" spans="1:4" x14ac:dyDescent="0.3">
      <c r="A1721" s="266" t="s">
        <v>2593</v>
      </c>
      <c r="B1721" s="62" t="s">
        <v>2594</v>
      </c>
      <c r="C1721" s="255"/>
      <c r="D1721" s="267"/>
    </row>
    <row r="1722" spans="1:4" x14ac:dyDescent="0.3">
      <c r="A1722" s="266" t="s">
        <v>2595</v>
      </c>
      <c r="B1722" s="61" t="s">
        <v>2594</v>
      </c>
      <c r="C1722" s="255" t="s">
        <v>16</v>
      </c>
      <c r="D1722" s="267"/>
    </row>
    <row r="1723" spans="1:4" x14ac:dyDescent="0.3">
      <c r="A1723" s="268" t="s">
        <v>2596</v>
      </c>
      <c r="B1723" s="230" t="s">
        <v>2594</v>
      </c>
      <c r="C1723" s="258" t="s">
        <v>18</v>
      </c>
      <c r="D1723" s="267"/>
    </row>
    <row r="1724" spans="1:4" x14ac:dyDescent="0.3">
      <c r="A1724" s="266" t="s">
        <v>2597</v>
      </c>
      <c r="B1724" s="61" t="s">
        <v>2598</v>
      </c>
      <c r="C1724" s="255" t="s">
        <v>21</v>
      </c>
      <c r="D1724" s="267"/>
    </row>
    <row r="1725" spans="1:4" x14ac:dyDescent="0.3">
      <c r="A1725" s="266" t="s">
        <v>2599</v>
      </c>
      <c r="B1725" s="62" t="s">
        <v>2600</v>
      </c>
      <c r="C1725" s="255" t="s">
        <v>2601</v>
      </c>
      <c r="D1725" s="267"/>
    </row>
    <row r="1726" spans="1:4" x14ac:dyDescent="0.3">
      <c r="A1726" s="266" t="s">
        <v>2602</v>
      </c>
      <c r="B1726" s="62" t="s">
        <v>2603</v>
      </c>
      <c r="C1726" s="255"/>
      <c r="D1726" s="267"/>
    </row>
    <row r="1727" spans="1:4" ht="15" customHeight="1" x14ac:dyDescent="0.3">
      <c r="A1727" s="266" t="s">
        <v>2604</v>
      </c>
      <c r="B1727" s="61" t="s">
        <v>2605</v>
      </c>
      <c r="C1727" s="255" t="s">
        <v>9</v>
      </c>
      <c r="D1727" s="267"/>
    </row>
    <row r="1728" spans="1:4" x14ac:dyDescent="0.3">
      <c r="A1728" s="266" t="s">
        <v>2606</v>
      </c>
      <c r="B1728" s="61" t="s">
        <v>2607</v>
      </c>
      <c r="C1728" s="255" t="s">
        <v>9</v>
      </c>
      <c r="D1728" s="267"/>
    </row>
    <row r="1729" spans="1:4" ht="15" thickBot="1" x14ac:dyDescent="0.35">
      <c r="A1729" s="323" t="s">
        <v>2608</v>
      </c>
      <c r="B1729" s="189" t="s">
        <v>2609</v>
      </c>
      <c r="C1729" s="259" t="s">
        <v>9</v>
      </c>
      <c r="D1729" s="328"/>
    </row>
    <row r="1730" spans="1:4" ht="24" customHeight="1" thickBot="1" x14ac:dyDescent="0.35">
      <c r="A1730" s="799" t="s">
        <v>2610</v>
      </c>
      <c r="B1730" s="800"/>
      <c r="C1730" s="800"/>
      <c r="D1730" s="819"/>
    </row>
    <row r="1731" spans="1:4" ht="15.75" customHeight="1" x14ac:dyDescent="0.3">
      <c r="A1731" s="325" t="s">
        <v>2611</v>
      </c>
      <c r="B1731" s="68" t="s">
        <v>2612</v>
      </c>
      <c r="C1731" s="239"/>
      <c r="D1731" s="330"/>
    </row>
    <row r="1732" spans="1:4" ht="16.5" customHeight="1" x14ac:dyDescent="0.3">
      <c r="A1732" s="266" t="s">
        <v>2613</v>
      </c>
      <c r="B1732" s="61" t="s">
        <v>2614</v>
      </c>
      <c r="C1732" s="255" t="s">
        <v>181</v>
      </c>
      <c r="D1732" s="267"/>
    </row>
    <row r="1733" spans="1:4" x14ac:dyDescent="0.3">
      <c r="A1733" s="266" t="s">
        <v>2615</v>
      </c>
      <c r="B1733" s="61" t="s">
        <v>2616</v>
      </c>
      <c r="C1733" s="255" t="s">
        <v>181</v>
      </c>
      <c r="D1733" s="267"/>
    </row>
    <row r="1734" spans="1:4" x14ac:dyDescent="0.3">
      <c r="A1734" s="266" t="s">
        <v>2617</v>
      </c>
      <c r="B1734" s="62" t="s">
        <v>2618</v>
      </c>
      <c r="C1734" s="255"/>
      <c r="D1734" s="267"/>
    </row>
    <row r="1735" spans="1:4" x14ac:dyDescent="0.3">
      <c r="A1735" s="266" t="s">
        <v>2619</v>
      </c>
      <c r="B1735" s="61" t="s">
        <v>2620</v>
      </c>
      <c r="C1735" s="255" t="s">
        <v>2405</v>
      </c>
      <c r="D1735" s="267"/>
    </row>
    <row r="1736" spans="1:4" x14ac:dyDescent="0.3">
      <c r="A1736" s="266" t="s">
        <v>2621</v>
      </c>
      <c r="B1736" s="61" t="s">
        <v>2622</v>
      </c>
      <c r="C1736" s="255" t="s">
        <v>2405</v>
      </c>
      <c r="D1736" s="267"/>
    </row>
    <row r="1737" spans="1:4" ht="15" customHeight="1" x14ac:dyDescent="0.3">
      <c r="A1737" s="266" t="s">
        <v>2623</v>
      </c>
      <c r="B1737" s="62" t="s">
        <v>2624</v>
      </c>
      <c r="C1737" s="255"/>
      <c r="D1737" s="267"/>
    </row>
    <row r="1738" spans="1:4" s="182" customFormat="1" x14ac:dyDescent="0.3">
      <c r="A1738" s="266" t="s">
        <v>2625</v>
      </c>
      <c r="B1738" s="61" t="s">
        <v>2626</v>
      </c>
      <c r="C1738" s="255" t="s">
        <v>221</v>
      </c>
      <c r="D1738" s="312"/>
    </row>
    <row r="1739" spans="1:4" s="182" customFormat="1" x14ac:dyDescent="0.3">
      <c r="A1739" s="266" t="s">
        <v>2627</v>
      </c>
      <c r="B1739" s="61" t="s">
        <v>2628</v>
      </c>
      <c r="C1739" s="255" t="s">
        <v>221</v>
      </c>
      <c r="D1739" s="312"/>
    </row>
    <row r="1740" spans="1:4" s="182" customFormat="1" x14ac:dyDescent="0.3">
      <c r="A1740" s="266" t="s">
        <v>2629</v>
      </c>
      <c r="B1740" s="62" t="s">
        <v>2630</v>
      </c>
      <c r="C1740" s="255" t="s">
        <v>1318</v>
      </c>
      <c r="D1740" s="312"/>
    </row>
    <row r="1741" spans="1:4" s="182" customFormat="1" x14ac:dyDescent="0.3">
      <c r="A1741" s="266" t="s">
        <v>2631</v>
      </c>
      <c r="B1741" s="313" t="s">
        <v>2632</v>
      </c>
      <c r="C1741" s="317" t="s">
        <v>262</v>
      </c>
      <c r="D1741" s="312"/>
    </row>
    <row r="1742" spans="1:4" s="182" customFormat="1" x14ac:dyDescent="0.3">
      <c r="A1742" s="266" t="s">
        <v>2633</v>
      </c>
      <c r="B1742" s="62" t="s">
        <v>2634</v>
      </c>
      <c r="C1742" s="255" t="s">
        <v>181</v>
      </c>
      <c r="D1742" s="312"/>
    </row>
    <row r="1743" spans="1:4" s="182" customFormat="1" x14ac:dyDescent="0.3">
      <c r="A1743" s="266" t="s">
        <v>2635</v>
      </c>
      <c r="B1743" s="62" t="s">
        <v>2636</v>
      </c>
      <c r="C1743" s="255"/>
      <c r="D1743" s="312"/>
    </row>
    <row r="1744" spans="1:4" s="182" customFormat="1" x14ac:dyDescent="0.3">
      <c r="A1744" s="266" t="s">
        <v>2637</v>
      </c>
      <c r="B1744" s="61" t="s">
        <v>2638</v>
      </c>
      <c r="C1744" s="255" t="s">
        <v>181</v>
      </c>
      <c r="D1744" s="312"/>
    </row>
    <row r="1745" spans="1:4" s="182" customFormat="1" x14ac:dyDescent="0.3">
      <c r="A1745" s="266" t="s">
        <v>2639</v>
      </c>
      <c r="B1745" s="61" t="s">
        <v>2640</v>
      </c>
      <c r="C1745" s="314"/>
      <c r="D1745" s="312"/>
    </row>
    <row r="1746" spans="1:4" s="182" customFormat="1" x14ac:dyDescent="0.3">
      <c r="A1746" s="266" t="s">
        <v>2641</v>
      </c>
      <c r="B1746" s="61" t="s">
        <v>2642</v>
      </c>
      <c r="C1746" s="255" t="s">
        <v>181</v>
      </c>
      <c r="D1746" s="312"/>
    </row>
    <row r="1747" spans="1:4" ht="15" customHeight="1" x14ac:dyDescent="0.3">
      <c r="A1747" s="266" t="s">
        <v>2643</v>
      </c>
      <c r="B1747" s="61" t="s">
        <v>2644</v>
      </c>
      <c r="C1747" s="255" t="s">
        <v>181</v>
      </c>
      <c r="D1747" s="267"/>
    </row>
    <row r="1748" spans="1:4" x14ac:dyDescent="0.3">
      <c r="A1748" s="266" t="s">
        <v>2645</v>
      </c>
      <c r="B1748" s="61" t="s">
        <v>2646</v>
      </c>
      <c r="C1748" s="255"/>
      <c r="D1748" s="267"/>
    </row>
    <row r="1749" spans="1:4" x14ac:dyDescent="0.3">
      <c r="A1749" s="266" t="s">
        <v>2647</v>
      </c>
      <c r="B1749" s="61" t="s">
        <v>2648</v>
      </c>
      <c r="C1749" s="255" t="s">
        <v>721</v>
      </c>
      <c r="D1749" s="267"/>
    </row>
    <row r="1750" spans="1:4" x14ac:dyDescent="0.3">
      <c r="A1750" s="266" t="s">
        <v>2649</v>
      </c>
      <c r="B1750" s="61" t="s">
        <v>2650</v>
      </c>
      <c r="C1750" s="255" t="s">
        <v>2405</v>
      </c>
      <c r="D1750" s="267"/>
    </row>
    <row r="1751" spans="1:4" ht="15" customHeight="1" x14ac:dyDescent="0.3">
      <c r="A1751" s="266" t="s">
        <v>2651</v>
      </c>
      <c r="B1751" s="61" t="s">
        <v>2652</v>
      </c>
      <c r="C1751" s="255" t="s">
        <v>181</v>
      </c>
      <c r="D1751" s="267"/>
    </row>
    <row r="1752" spans="1:4" ht="15" customHeight="1" x14ac:dyDescent="0.3">
      <c r="A1752" s="266" t="s">
        <v>2653</v>
      </c>
      <c r="B1752" s="225" t="s">
        <v>2654</v>
      </c>
      <c r="C1752" s="260" t="s">
        <v>1377</v>
      </c>
      <c r="D1752" s="267"/>
    </row>
    <row r="1753" spans="1:4" ht="15" customHeight="1" x14ac:dyDescent="0.3">
      <c r="A1753" s="268" t="s">
        <v>2655</v>
      </c>
      <c r="B1753" s="234" t="s">
        <v>2654</v>
      </c>
      <c r="C1753" s="307" t="s">
        <v>18</v>
      </c>
      <c r="D1753" s="267"/>
    </row>
    <row r="1754" spans="1:4" ht="15" customHeight="1" thickBot="1" x14ac:dyDescent="0.35">
      <c r="A1754" s="323" t="s">
        <v>2656</v>
      </c>
      <c r="B1754" s="233" t="s">
        <v>3080</v>
      </c>
      <c r="C1754" s="327" t="s">
        <v>21</v>
      </c>
      <c r="D1754" s="328"/>
    </row>
    <row r="1755" spans="1:4" s="182" customFormat="1" ht="24" customHeight="1" thickBot="1" x14ac:dyDescent="0.35">
      <c r="A1755" s="799" t="s">
        <v>2657</v>
      </c>
      <c r="B1755" s="800"/>
      <c r="C1755" s="800"/>
      <c r="D1755" s="819"/>
    </row>
    <row r="1756" spans="1:4" s="182" customFormat="1" x14ac:dyDescent="0.3">
      <c r="A1756" s="325" t="s">
        <v>2658</v>
      </c>
      <c r="B1756" s="68" t="s">
        <v>2659</v>
      </c>
      <c r="C1756" s="329"/>
      <c r="D1756" s="326"/>
    </row>
    <row r="1757" spans="1:4" s="182" customFormat="1" x14ac:dyDescent="0.3">
      <c r="A1757" s="266" t="s">
        <v>2660</v>
      </c>
      <c r="B1757" s="61" t="s">
        <v>2661</v>
      </c>
      <c r="C1757" s="255" t="s">
        <v>64</v>
      </c>
      <c r="D1757" s="312"/>
    </row>
    <row r="1758" spans="1:4" s="182" customFormat="1" x14ac:dyDescent="0.3">
      <c r="A1758" s="266" t="s">
        <v>2662</v>
      </c>
      <c r="B1758" s="61" t="s">
        <v>2663</v>
      </c>
      <c r="C1758" s="255" t="s">
        <v>64</v>
      </c>
      <c r="D1758" s="312"/>
    </row>
    <row r="1759" spans="1:4" s="182" customFormat="1" x14ac:dyDescent="0.3">
      <c r="A1759" s="266" t="s">
        <v>2664</v>
      </c>
      <c r="B1759" s="61" t="s">
        <v>2665</v>
      </c>
      <c r="C1759" s="255" t="s">
        <v>955</v>
      </c>
      <c r="D1759" s="312"/>
    </row>
    <row r="1760" spans="1:4" s="182" customFormat="1" x14ac:dyDescent="0.3">
      <c r="A1760" s="266" t="s">
        <v>2666</v>
      </c>
      <c r="B1760" s="62" t="s">
        <v>2667</v>
      </c>
      <c r="C1760" s="255"/>
      <c r="D1760" s="312"/>
    </row>
    <row r="1761" spans="1:4" s="182" customFormat="1" x14ac:dyDescent="0.3">
      <c r="A1761" s="266" t="s">
        <v>2668</v>
      </c>
      <c r="B1761" s="61" t="s">
        <v>2669</v>
      </c>
      <c r="C1761" s="255" t="s">
        <v>16</v>
      </c>
      <c r="D1761" s="312"/>
    </row>
    <row r="1762" spans="1:4" s="182" customFormat="1" x14ac:dyDescent="0.3">
      <c r="A1762" s="268" t="s">
        <v>2670</v>
      </c>
      <c r="B1762" s="230" t="s">
        <v>2669</v>
      </c>
      <c r="C1762" s="258" t="s">
        <v>18</v>
      </c>
      <c r="D1762" s="312"/>
    </row>
    <row r="1763" spans="1:4" s="182" customFormat="1" x14ac:dyDescent="0.3">
      <c r="A1763" s="266" t="s">
        <v>2671</v>
      </c>
      <c r="B1763" s="61" t="s">
        <v>2672</v>
      </c>
      <c r="C1763" s="255" t="s">
        <v>64</v>
      </c>
      <c r="D1763" s="312"/>
    </row>
    <row r="1764" spans="1:4" s="182" customFormat="1" ht="15" thickBot="1" x14ac:dyDescent="0.35">
      <c r="A1764" s="323" t="s">
        <v>2673</v>
      </c>
      <c r="B1764" s="189" t="s">
        <v>2674</v>
      </c>
      <c r="C1764" s="259" t="s">
        <v>21</v>
      </c>
      <c r="D1764" s="324"/>
    </row>
    <row r="1765" spans="1:4" s="182" customFormat="1" ht="24" customHeight="1" thickBot="1" x14ac:dyDescent="0.35">
      <c r="A1765" s="799" t="s">
        <v>2675</v>
      </c>
      <c r="B1765" s="800"/>
      <c r="C1765" s="800"/>
      <c r="D1765" s="819"/>
    </row>
    <row r="1766" spans="1:4" s="182" customFormat="1" x14ac:dyDescent="0.3">
      <c r="A1766" s="325" t="s">
        <v>2676</v>
      </c>
      <c r="B1766" s="68" t="s">
        <v>2677</v>
      </c>
      <c r="C1766" s="239"/>
      <c r="D1766" s="326"/>
    </row>
    <row r="1767" spans="1:4" s="182" customFormat="1" x14ac:dyDescent="0.3">
      <c r="A1767" s="266" t="s">
        <v>2678</v>
      </c>
      <c r="B1767" s="52" t="s">
        <v>2679</v>
      </c>
      <c r="C1767" s="255" t="s">
        <v>88</v>
      </c>
      <c r="D1767" s="312"/>
    </row>
    <row r="1768" spans="1:4" s="182" customFormat="1" x14ac:dyDescent="0.3">
      <c r="A1768" s="266" t="s">
        <v>2680</v>
      </c>
      <c r="B1768" s="52" t="s">
        <v>2681</v>
      </c>
      <c r="C1768" s="255" t="s">
        <v>88</v>
      </c>
      <c r="D1768" s="312"/>
    </row>
    <row r="1769" spans="1:4" s="182" customFormat="1" x14ac:dyDescent="0.3">
      <c r="A1769" s="266" t="s">
        <v>2682</v>
      </c>
      <c r="B1769" s="61" t="s">
        <v>2683</v>
      </c>
      <c r="C1769" s="255" t="s">
        <v>88</v>
      </c>
      <c r="D1769" s="312"/>
    </row>
    <row r="1770" spans="1:4" s="182" customFormat="1" x14ac:dyDescent="0.3">
      <c r="A1770" s="266" t="s">
        <v>2684</v>
      </c>
      <c r="B1770" s="61" t="s">
        <v>2685</v>
      </c>
      <c r="C1770" s="255" t="s">
        <v>88</v>
      </c>
      <c r="D1770" s="312"/>
    </row>
    <row r="1771" spans="1:4" s="182" customFormat="1" x14ac:dyDescent="0.3">
      <c r="A1771" s="266" t="s">
        <v>2686</v>
      </c>
      <c r="B1771" s="61" t="s">
        <v>2687</v>
      </c>
      <c r="C1771" s="255" t="s">
        <v>88</v>
      </c>
      <c r="D1771" s="312"/>
    </row>
    <row r="1772" spans="1:4" s="182" customFormat="1" x14ac:dyDescent="0.3">
      <c r="A1772" s="266" t="s">
        <v>2688</v>
      </c>
      <c r="B1772" s="52" t="s">
        <v>2689</v>
      </c>
      <c r="C1772" s="61" t="s">
        <v>88</v>
      </c>
      <c r="D1772" s="312"/>
    </row>
    <row r="1773" spans="1:4" s="182" customFormat="1" x14ac:dyDescent="0.3">
      <c r="A1773" s="266" t="s">
        <v>2690</v>
      </c>
      <c r="B1773" s="62" t="s">
        <v>2691</v>
      </c>
      <c r="C1773" s="255"/>
      <c r="D1773" s="312"/>
    </row>
    <row r="1774" spans="1:4" s="182" customFormat="1" x14ac:dyDescent="0.3">
      <c r="A1774" s="266" t="s">
        <v>2692</v>
      </c>
      <c r="B1774" s="61" t="s">
        <v>2691</v>
      </c>
      <c r="C1774" s="255" t="s">
        <v>16</v>
      </c>
      <c r="D1774" s="312"/>
    </row>
    <row r="1775" spans="1:4" s="182" customFormat="1" x14ac:dyDescent="0.3">
      <c r="A1775" s="268" t="s">
        <v>2693</v>
      </c>
      <c r="B1775" s="230" t="s">
        <v>2691</v>
      </c>
      <c r="C1775" s="258" t="s">
        <v>18</v>
      </c>
      <c r="D1775" s="312"/>
    </row>
    <row r="1776" spans="1:4" s="182" customFormat="1" ht="15" thickBot="1" x14ac:dyDescent="0.35">
      <c r="A1776" s="323" t="s">
        <v>2694</v>
      </c>
      <c r="B1776" s="180" t="s">
        <v>2695</v>
      </c>
      <c r="C1776" s="257" t="s">
        <v>21</v>
      </c>
      <c r="D1776" s="324"/>
    </row>
    <row r="1777" spans="1:4" s="182" customFormat="1" ht="24" customHeight="1" thickBot="1" x14ac:dyDescent="0.35">
      <c r="A1777" s="799" t="s">
        <v>2696</v>
      </c>
      <c r="B1777" s="800"/>
      <c r="C1777" s="800"/>
      <c r="D1777" s="819"/>
    </row>
    <row r="1778" spans="1:4" s="182" customFormat="1" x14ac:dyDescent="0.3">
      <c r="A1778" s="325" t="s">
        <v>2697</v>
      </c>
      <c r="B1778" s="68" t="s">
        <v>2698</v>
      </c>
      <c r="C1778" s="239"/>
      <c r="D1778" s="326"/>
    </row>
    <row r="1779" spans="1:4" s="182" customFormat="1" x14ac:dyDescent="0.3">
      <c r="A1779" s="266" t="s">
        <v>2699</v>
      </c>
      <c r="B1779" s="61" t="s">
        <v>1885</v>
      </c>
      <c r="C1779" s="255" t="s">
        <v>16</v>
      </c>
      <c r="D1779" s="312"/>
    </row>
    <row r="1780" spans="1:4" s="182" customFormat="1" x14ac:dyDescent="0.3">
      <c r="A1780" s="268" t="s">
        <v>2700</v>
      </c>
      <c r="B1780" s="230" t="s">
        <v>2698</v>
      </c>
      <c r="C1780" s="258" t="s">
        <v>18</v>
      </c>
      <c r="D1780" s="312"/>
    </row>
    <row r="1781" spans="1:4" s="182" customFormat="1" x14ac:dyDescent="0.3">
      <c r="A1781" s="266" t="s">
        <v>2701</v>
      </c>
      <c r="B1781" s="178" t="s">
        <v>2702</v>
      </c>
      <c r="C1781" s="256" t="s">
        <v>21</v>
      </c>
      <c r="D1781" s="312"/>
    </row>
    <row r="1782" spans="1:4" s="182" customFormat="1" x14ac:dyDescent="0.3">
      <c r="A1782" s="266" t="s">
        <v>2703</v>
      </c>
      <c r="B1782" s="179" t="s">
        <v>2704</v>
      </c>
      <c r="C1782" s="255"/>
      <c r="D1782" s="312"/>
    </row>
    <row r="1783" spans="1:4" s="182" customFormat="1" x14ac:dyDescent="0.3">
      <c r="A1783" s="266" t="s">
        <v>2705</v>
      </c>
      <c r="B1783" s="178" t="s">
        <v>2706</v>
      </c>
      <c r="C1783" s="255" t="s">
        <v>300</v>
      </c>
      <c r="D1783" s="312"/>
    </row>
    <row r="1784" spans="1:4" s="182" customFormat="1" ht="15" thickBot="1" x14ac:dyDescent="0.35">
      <c r="A1784" s="323" t="s">
        <v>2707</v>
      </c>
      <c r="B1784" s="180" t="s">
        <v>2708</v>
      </c>
      <c r="C1784" s="257" t="s">
        <v>300</v>
      </c>
      <c r="D1784" s="324"/>
    </row>
    <row r="1785" spans="1:4" s="182" customFormat="1" ht="24" customHeight="1" thickBot="1" x14ac:dyDescent="0.35">
      <c r="A1785" s="799" t="s">
        <v>2709</v>
      </c>
      <c r="B1785" s="800"/>
      <c r="C1785" s="800"/>
      <c r="D1785" s="819"/>
    </row>
    <row r="1786" spans="1:4" s="182" customFormat="1" x14ac:dyDescent="0.3">
      <c r="A1786" s="325" t="s">
        <v>2710</v>
      </c>
      <c r="B1786" s="68" t="s">
        <v>2711</v>
      </c>
      <c r="C1786" s="239"/>
      <c r="D1786" s="326"/>
    </row>
    <row r="1787" spans="1:4" s="182" customFormat="1" x14ac:dyDescent="0.3">
      <c r="A1787" s="266" t="s">
        <v>2712</v>
      </c>
      <c r="B1787" s="61" t="s">
        <v>2713</v>
      </c>
      <c r="C1787" s="255" t="s">
        <v>88</v>
      </c>
      <c r="D1787" s="312"/>
    </row>
    <row r="1788" spans="1:4" s="182" customFormat="1" x14ac:dyDescent="0.3">
      <c r="A1788" s="266" t="s">
        <v>2714</v>
      </c>
      <c r="B1788" s="61" t="s">
        <v>2715</v>
      </c>
      <c r="C1788" s="255" t="s">
        <v>88</v>
      </c>
      <c r="D1788" s="312"/>
    </row>
    <row r="1789" spans="1:4" s="182" customFormat="1" x14ac:dyDescent="0.3">
      <c r="A1789" s="266" t="s">
        <v>2716</v>
      </c>
      <c r="B1789" s="61" t="s">
        <v>2717</v>
      </c>
      <c r="C1789" s="255" t="s">
        <v>88</v>
      </c>
      <c r="D1789" s="312"/>
    </row>
    <row r="1790" spans="1:4" s="182" customFormat="1" x14ac:dyDescent="0.3">
      <c r="A1790" s="266" t="s">
        <v>2718</v>
      </c>
      <c r="B1790" s="61" t="s">
        <v>2719</v>
      </c>
      <c r="C1790" s="255" t="s">
        <v>88</v>
      </c>
      <c r="D1790" s="312"/>
    </row>
    <row r="1791" spans="1:4" s="182" customFormat="1" x14ac:dyDescent="0.3">
      <c r="A1791" s="266" t="s">
        <v>2720</v>
      </c>
      <c r="B1791" s="61" t="s">
        <v>2721</v>
      </c>
      <c r="C1791" s="255" t="s">
        <v>88</v>
      </c>
      <c r="D1791" s="312"/>
    </row>
    <row r="1792" spans="1:4" s="182" customFormat="1" x14ac:dyDescent="0.3">
      <c r="A1792" s="266" t="s">
        <v>2722</v>
      </c>
      <c r="B1792" s="191" t="s">
        <v>2723</v>
      </c>
      <c r="C1792" s="255" t="s">
        <v>88</v>
      </c>
      <c r="D1792" s="312"/>
    </row>
    <row r="1793" spans="1:4" s="182" customFormat="1" x14ac:dyDescent="0.3">
      <c r="A1793" s="266" t="s">
        <v>2724</v>
      </c>
      <c r="B1793" s="191" t="s">
        <v>2725</v>
      </c>
      <c r="C1793" s="255" t="s">
        <v>88</v>
      </c>
      <c r="D1793" s="312"/>
    </row>
    <row r="1794" spans="1:4" s="182" customFormat="1" x14ac:dyDescent="0.3">
      <c r="A1794" s="266" t="s">
        <v>2726</v>
      </c>
      <c r="B1794" s="61" t="s">
        <v>2727</v>
      </c>
      <c r="C1794" s="61" t="s">
        <v>88</v>
      </c>
      <c r="D1794" s="312"/>
    </row>
    <row r="1795" spans="1:4" s="182" customFormat="1" x14ac:dyDescent="0.3">
      <c r="A1795" s="266" t="s">
        <v>2728</v>
      </c>
      <c r="B1795" s="62" t="s">
        <v>2729</v>
      </c>
      <c r="C1795" s="255"/>
      <c r="D1795" s="312"/>
    </row>
    <row r="1796" spans="1:4" s="182" customFormat="1" x14ac:dyDescent="0.3">
      <c r="A1796" s="266" t="s">
        <v>2730</v>
      </c>
      <c r="B1796" s="61" t="s">
        <v>2731</v>
      </c>
      <c r="C1796" s="255"/>
      <c r="D1796" s="312"/>
    </row>
    <row r="1797" spans="1:4" s="182" customFormat="1" x14ac:dyDescent="0.3">
      <c r="A1797" s="266" t="s">
        <v>2732</v>
      </c>
      <c r="B1797" s="61" t="s">
        <v>2713</v>
      </c>
      <c r="C1797" s="255" t="s">
        <v>88</v>
      </c>
      <c r="D1797" s="312"/>
    </row>
    <row r="1798" spans="1:4" s="182" customFormat="1" x14ac:dyDescent="0.3">
      <c r="A1798" s="266" t="s">
        <v>2733</v>
      </c>
      <c r="B1798" s="61" t="s">
        <v>2715</v>
      </c>
      <c r="C1798" s="255" t="s">
        <v>88</v>
      </c>
      <c r="D1798" s="312"/>
    </row>
    <row r="1799" spans="1:4" s="182" customFormat="1" x14ac:dyDescent="0.3">
      <c r="A1799" s="266" t="s">
        <v>2734</v>
      </c>
      <c r="B1799" s="61" t="s">
        <v>2717</v>
      </c>
      <c r="C1799" s="255" t="s">
        <v>88</v>
      </c>
      <c r="D1799" s="312"/>
    </row>
    <row r="1800" spans="1:4" s="182" customFormat="1" x14ac:dyDescent="0.3">
      <c r="A1800" s="266" t="s">
        <v>2735</v>
      </c>
      <c r="B1800" s="61" t="s">
        <v>2719</v>
      </c>
      <c r="C1800" s="255" t="s">
        <v>88</v>
      </c>
      <c r="D1800" s="312"/>
    </row>
    <row r="1801" spans="1:4" s="182" customFormat="1" x14ac:dyDescent="0.3">
      <c r="A1801" s="266" t="s">
        <v>2736</v>
      </c>
      <c r="B1801" s="61" t="s">
        <v>2721</v>
      </c>
      <c r="C1801" s="255" t="s">
        <v>88</v>
      </c>
      <c r="D1801" s="312"/>
    </row>
    <row r="1802" spans="1:4" s="182" customFormat="1" x14ac:dyDescent="0.3">
      <c r="A1802" s="266" t="s">
        <v>2737</v>
      </c>
      <c r="B1802" s="61" t="s">
        <v>2738</v>
      </c>
      <c r="C1802" s="255"/>
      <c r="D1802" s="312"/>
    </row>
    <row r="1803" spans="1:4" s="182" customFormat="1" x14ac:dyDescent="0.3">
      <c r="A1803" s="266" t="s">
        <v>2739</v>
      </c>
      <c r="B1803" s="61" t="s">
        <v>2713</v>
      </c>
      <c r="C1803" s="255" t="s">
        <v>88</v>
      </c>
      <c r="D1803" s="312"/>
    </row>
    <row r="1804" spans="1:4" s="182" customFormat="1" x14ac:dyDescent="0.3">
      <c r="A1804" s="266" t="s">
        <v>2740</v>
      </c>
      <c r="B1804" s="61" t="s">
        <v>2715</v>
      </c>
      <c r="C1804" s="255" t="s">
        <v>88</v>
      </c>
      <c r="D1804" s="312"/>
    </row>
    <row r="1805" spans="1:4" s="182" customFormat="1" x14ac:dyDescent="0.3">
      <c r="A1805" s="266" t="s">
        <v>2741</v>
      </c>
      <c r="B1805" s="61" t="s">
        <v>2717</v>
      </c>
      <c r="C1805" s="255" t="s">
        <v>88</v>
      </c>
      <c r="D1805" s="312"/>
    </row>
    <row r="1806" spans="1:4" s="182" customFormat="1" x14ac:dyDescent="0.3">
      <c r="A1806" s="266" t="s">
        <v>2742</v>
      </c>
      <c r="B1806" s="61" t="s">
        <v>2719</v>
      </c>
      <c r="C1806" s="255" t="s">
        <v>88</v>
      </c>
      <c r="D1806" s="312"/>
    </row>
    <row r="1807" spans="1:4" s="182" customFormat="1" x14ac:dyDescent="0.3">
      <c r="A1807" s="266" t="s">
        <v>2743</v>
      </c>
      <c r="B1807" s="61" t="s">
        <v>2721</v>
      </c>
      <c r="C1807" s="255" t="s">
        <v>88</v>
      </c>
      <c r="D1807" s="312"/>
    </row>
    <row r="1808" spans="1:4" s="182" customFormat="1" x14ac:dyDescent="0.3">
      <c r="A1808" s="266" t="s">
        <v>2744</v>
      </c>
      <c r="B1808" s="61" t="s">
        <v>2727</v>
      </c>
      <c r="C1808" s="61" t="s">
        <v>88</v>
      </c>
      <c r="D1808" s="312"/>
    </row>
    <row r="1809" spans="1:4" s="182" customFormat="1" x14ac:dyDescent="0.3">
      <c r="A1809" s="266" t="s">
        <v>2745</v>
      </c>
      <c r="B1809" s="62" t="s">
        <v>2746</v>
      </c>
      <c r="C1809" s="255"/>
      <c r="D1809" s="312"/>
    </row>
    <row r="1810" spans="1:4" s="182" customFormat="1" x14ac:dyDescent="0.3">
      <c r="A1810" s="266" t="s">
        <v>2747</v>
      </c>
      <c r="B1810" s="61" t="s">
        <v>2748</v>
      </c>
      <c r="C1810" s="255"/>
      <c r="D1810" s="312"/>
    </row>
    <row r="1811" spans="1:4" s="182" customFormat="1" x14ac:dyDescent="0.3">
      <c r="A1811" s="266" t="s">
        <v>2749</v>
      </c>
      <c r="B1811" s="61" t="s">
        <v>2750</v>
      </c>
      <c r="C1811" s="255" t="s">
        <v>88</v>
      </c>
      <c r="D1811" s="312"/>
    </row>
    <row r="1812" spans="1:4" s="182" customFormat="1" x14ac:dyDescent="0.3">
      <c r="A1812" s="266" t="s">
        <v>2751</v>
      </c>
      <c r="B1812" s="61" t="s">
        <v>2752</v>
      </c>
      <c r="C1812" s="255" t="s">
        <v>88</v>
      </c>
      <c r="D1812" s="312"/>
    </row>
    <row r="1813" spans="1:4" s="182" customFormat="1" x14ac:dyDescent="0.3">
      <c r="A1813" s="266" t="s">
        <v>2753</v>
      </c>
      <c r="B1813" s="61" t="s">
        <v>2754</v>
      </c>
      <c r="C1813" s="255" t="s">
        <v>88</v>
      </c>
      <c r="D1813" s="312"/>
    </row>
    <row r="1814" spans="1:4" s="182" customFormat="1" x14ac:dyDescent="0.3">
      <c r="A1814" s="266" t="s">
        <v>2755</v>
      </c>
      <c r="B1814" s="61" t="s">
        <v>2756</v>
      </c>
      <c r="C1814" s="255" t="s">
        <v>88</v>
      </c>
      <c r="D1814" s="312"/>
    </row>
    <row r="1815" spans="1:4" s="182" customFormat="1" x14ac:dyDescent="0.3">
      <c r="A1815" s="266" t="s">
        <v>2757</v>
      </c>
      <c r="B1815" s="61" t="s">
        <v>2758</v>
      </c>
      <c r="C1815" s="255" t="s">
        <v>88</v>
      </c>
      <c r="D1815" s="312"/>
    </row>
    <row r="1816" spans="1:4" s="182" customFormat="1" x14ac:dyDescent="0.3">
      <c r="A1816" s="266" t="s">
        <v>2759</v>
      </c>
      <c r="B1816" s="61" t="s">
        <v>2760</v>
      </c>
      <c r="C1816" s="255" t="s">
        <v>88</v>
      </c>
      <c r="D1816" s="312"/>
    </row>
    <row r="1817" spans="1:4" s="182" customFormat="1" x14ac:dyDescent="0.3">
      <c r="A1817" s="266" t="s">
        <v>2761</v>
      </c>
      <c r="B1817" s="61" t="s">
        <v>2762</v>
      </c>
      <c r="C1817" s="255" t="s">
        <v>88</v>
      </c>
      <c r="D1817" s="312"/>
    </row>
    <row r="1818" spans="1:4" s="182" customFormat="1" x14ac:dyDescent="0.3">
      <c r="A1818" s="266" t="s">
        <v>2763</v>
      </c>
      <c r="B1818" s="61" t="s">
        <v>2764</v>
      </c>
      <c r="C1818" s="255" t="s">
        <v>88</v>
      </c>
      <c r="D1818" s="312"/>
    </row>
    <row r="1819" spans="1:4" s="182" customFormat="1" x14ac:dyDescent="0.3">
      <c r="A1819" s="266" t="s">
        <v>2765</v>
      </c>
      <c r="B1819" s="61" t="s">
        <v>2766</v>
      </c>
      <c r="C1819" s="255" t="s">
        <v>88</v>
      </c>
      <c r="D1819" s="312"/>
    </row>
    <row r="1820" spans="1:4" s="182" customFormat="1" x14ac:dyDescent="0.3">
      <c r="A1820" s="266" t="s">
        <v>2767</v>
      </c>
      <c r="B1820" s="61" t="s">
        <v>2768</v>
      </c>
      <c r="C1820" s="255" t="s">
        <v>88</v>
      </c>
      <c r="D1820" s="312"/>
    </row>
    <row r="1821" spans="1:4" s="182" customFormat="1" x14ac:dyDescent="0.3">
      <c r="A1821" s="266" t="s">
        <v>2769</v>
      </c>
      <c r="B1821" s="61" t="s">
        <v>2770</v>
      </c>
      <c r="C1821" s="255" t="s">
        <v>88</v>
      </c>
      <c r="D1821" s="312"/>
    </row>
    <row r="1822" spans="1:4" s="182" customFormat="1" x14ac:dyDescent="0.3">
      <c r="A1822" s="266" t="s">
        <v>2771</v>
      </c>
      <c r="B1822" s="61" t="s">
        <v>2772</v>
      </c>
      <c r="C1822" s="255" t="s">
        <v>88</v>
      </c>
      <c r="D1822" s="312"/>
    </row>
    <row r="1823" spans="1:4" s="182" customFormat="1" x14ac:dyDescent="0.3">
      <c r="A1823" s="266" t="s">
        <v>2773</v>
      </c>
      <c r="B1823" s="61" t="s">
        <v>2774</v>
      </c>
      <c r="C1823" s="255" t="s">
        <v>88</v>
      </c>
      <c r="D1823" s="312"/>
    </row>
    <row r="1824" spans="1:4" s="182" customFormat="1" x14ac:dyDescent="0.3">
      <c r="A1824" s="266" t="s">
        <v>2775</v>
      </c>
      <c r="B1824" s="61" t="s">
        <v>2776</v>
      </c>
      <c r="C1824" s="255" t="s">
        <v>88</v>
      </c>
      <c r="D1824" s="312"/>
    </row>
    <row r="1825" spans="1:4" s="182" customFormat="1" x14ac:dyDescent="0.3">
      <c r="A1825" s="266" t="s">
        <v>2777</v>
      </c>
      <c r="B1825" s="61" t="s">
        <v>2778</v>
      </c>
      <c r="C1825" s="255" t="s">
        <v>88</v>
      </c>
      <c r="D1825" s="312"/>
    </row>
    <row r="1826" spans="1:4" s="182" customFormat="1" x14ac:dyDescent="0.3">
      <c r="A1826" s="266" t="s">
        <v>2779</v>
      </c>
      <c r="B1826" s="61" t="s">
        <v>2780</v>
      </c>
      <c r="C1826" s="255" t="s">
        <v>88</v>
      </c>
      <c r="D1826" s="312"/>
    </row>
    <row r="1827" spans="1:4" s="182" customFormat="1" x14ac:dyDescent="0.3">
      <c r="A1827" s="266" t="s">
        <v>2781</v>
      </c>
      <c r="B1827" s="61" t="s">
        <v>2782</v>
      </c>
      <c r="C1827" s="255" t="s">
        <v>88</v>
      </c>
      <c r="D1827" s="312"/>
    </row>
    <row r="1828" spans="1:4" s="182" customFormat="1" x14ac:dyDescent="0.3">
      <c r="A1828" s="266" t="s">
        <v>2783</v>
      </c>
      <c r="B1828" s="61" t="s">
        <v>2784</v>
      </c>
      <c r="C1828" s="255" t="s">
        <v>88</v>
      </c>
      <c r="D1828" s="312"/>
    </row>
    <row r="1829" spans="1:4" s="182" customFormat="1" x14ac:dyDescent="0.3">
      <c r="A1829" s="266" t="s">
        <v>2785</v>
      </c>
      <c r="B1829" s="61" t="s">
        <v>2786</v>
      </c>
      <c r="C1829" s="255" t="s">
        <v>88</v>
      </c>
      <c r="D1829" s="312"/>
    </row>
    <row r="1830" spans="1:4" s="182" customFormat="1" x14ac:dyDescent="0.3">
      <c r="A1830" s="266" t="s">
        <v>2787</v>
      </c>
      <c r="B1830" s="186" t="s">
        <v>2788</v>
      </c>
      <c r="C1830" s="255" t="s">
        <v>9</v>
      </c>
      <c r="D1830" s="312"/>
    </row>
    <row r="1831" spans="1:4" s="182" customFormat="1" x14ac:dyDescent="0.3">
      <c r="A1831" s="266" t="s">
        <v>2789</v>
      </c>
      <c r="B1831" s="186" t="s">
        <v>2790</v>
      </c>
      <c r="C1831" s="261" t="s">
        <v>9</v>
      </c>
      <c r="D1831" s="312"/>
    </row>
    <row r="1832" spans="1:4" s="182" customFormat="1" x14ac:dyDescent="0.3">
      <c r="A1832" s="266" t="s">
        <v>2791</v>
      </c>
      <c r="B1832" s="61" t="s">
        <v>2792</v>
      </c>
      <c r="C1832" s="255" t="s">
        <v>88</v>
      </c>
      <c r="D1832" s="312"/>
    </row>
    <row r="1833" spans="1:4" s="182" customFormat="1" x14ac:dyDescent="0.3">
      <c r="A1833" s="266" t="s">
        <v>2793</v>
      </c>
      <c r="B1833" s="61" t="s">
        <v>2794</v>
      </c>
      <c r="C1833" s="61" t="s">
        <v>88</v>
      </c>
      <c r="D1833" s="312"/>
    </row>
    <row r="1834" spans="1:4" s="182" customFormat="1" x14ac:dyDescent="0.3">
      <c r="A1834" s="266" t="s">
        <v>2795</v>
      </c>
      <c r="B1834" s="212" t="s">
        <v>2796</v>
      </c>
      <c r="C1834" s="212" t="s">
        <v>88</v>
      </c>
      <c r="D1834" s="312"/>
    </row>
    <row r="1835" spans="1:4" s="182" customFormat="1" x14ac:dyDescent="0.3">
      <c r="A1835" s="266" t="s">
        <v>2797</v>
      </c>
      <c r="B1835" s="212" t="s">
        <v>2798</v>
      </c>
      <c r="C1835" s="212" t="s">
        <v>88</v>
      </c>
      <c r="D1835" s="312"/>
    </row>
    <row r="1836" spans="1:4" s="182" customFormat="1" x14ac:dyDescent="0.3">
      <c r="A1836" s="266" t="s">
        <v>2799</v>
      </c>
      <c r="B1836" s="61" t="s">
        <v>2800</v>
      </c>
      <c r="C1836" s="255"/>
      <c r="D1836" s="312"/>
    </row>
    <row r="1837" spans="1:4" s="182" customFormat="1" x14ac:dyDescent="0.3">
      <c r="A1837" s="266" t="s">
        <v>2801</v>
      </c>
      <c r="B1837" s="61" t="s">
        <v>2802</v>
      </c>
      <c r="C1837" s="255" t="s">
        <v>88</v>
      </c>
      <c r="D1837" s="312"/>
    </row>
    <row r="1838" spans="1:4" x14ac:dyDescent="0.3">
      <c r="A1838" s="266" t="s">
        <v>2803</v>
      </c>
      <c r="B1838" s="61" t="s">
        <v>2804</v>
      </c>
      <c r="C1838" s="255" t="s">
        <v>88</v>
      </c>
      <c r="D1838" s="267"/>
    </row>
    <row r="1839" spans="1:4" x14ac:dyDescent="0.3">
      <c r="A1839" s="266" t="s">
        <v>2805</v>
      </c>
      <c r="B1839" s="61" t="s">
        <v>2806</v>
      </c>
      <c r="C1839" s="261" t="s">
        <v>9</v>
      </c>
      <c r="D1839" s="267"/>
    </row>
    <row r="1840" spans="1:4" x14ac:dyDescent="0.3">
      <c r="A1840" s="266" t="s">
        <v>2807</v>
      </c>
      <c r="B1840" s="61" t="s">
        <v>2808</v>
      </c>
      <c r="C1840" s="261" t="s">
        <v>9</v>
      </c>
      <c r="D1840" s="267"/>
    </row>
    <row r="1841" spans="1:4" x14ac:dyDescent="0.3">
      <c r="A1841" s="266" t="s">
        <v>2809</v>
      </c>
      <c r="B1841" s="61" t="s">
        <v>2810</v>
      </c>
      <c r="C1841" s="261" t="s">
        <v>9</v>
      </c>
      <c r="D1841" s="267"/>
    </row>
    <row r="1842" spans="1:4" x14ac:dyDescent="0.3">
      <c r="A1842" s="266" t="s">
        <v>2811</v>
      </c>
      <c r="B1842" s="62" t="s">
        <v>2691</v>
      </c>
      <c r="C1842" s="255"/>
      <c r="D1842" s="267"/>
    </row>
    <row r="1843" spans="1:4" x14ac:dyDescent="0.3">
      <c r="A1843" s="266" t="s">
        <v>2812</v>
      </c>
      <c r="B1843" s="61" t="s">
        <v>2691</v>
      </c>
      <c r="C1843" s="255" t="s">
        <v>16</v>
      </c>
      <c r="D1843" s="267"/>
    </row>
    <row r="1844" spans="1:4" x14ac:dyDescent="0.3">
      <c r="A1844" s="268" t="s">
        <v>2813</v>
      </c>
      <c r="B1844" s="230" t="s">
        <v>2691</v>
      </c>
      <c r="C1844" s="258" t="s">
        <v>18</v>
      </c>
      <c r="D1844" s="267"/>
    </row>
    <row r="1845" spans="1:4" x14ac:dyDescent="0.3">
      <c r="A1845" s="266" t="s">
        <v>2814</v>
      </c>
      <c r="B1845" s="178" t="s">
        <v>2815</v>
      </c>
      <c r="C1845" s="256" t="s">
        <v>21</v>
      </c>
      <c r="D1845" s="267"/>
    </row>
    <row r="1846" spans="1:4" x14ac:dyDescent="0.3">
      <c r="A1846" s="266" t="s">
        <v>2816</v>
      </c>
      <c r="B1846" s="62" t="s">
        <v>2817</v>
      </c>
      <c r="C1846" s="255"/>
      <c r="D1846" s="267"/>
    </row>
    <row r="1847" spans="1:4" x14ac:dyDescent="0.3">
      <c r="A1847" s="266" t="s">
        <v>2818</v>
      </c>
      <c r="B1847" s="61" t="s">
        <v>2748</v>
      </c>
      <c r="C1847" s="256" t="s">
        <v>9</v>
      </c>
      <c r="D1847" s="267"/>
    </row>
    <row r="1848" spans="1:4" x14ac:dyDescent="0.3">
      <c r="A1848" s="266" t="s">
        <v>2819</v>
      </c>
      <c r="B1848" s="61" t="s">
        <v>2750</v>
      </c>
      <c r="C1848" s="256" t="s">
        <v>9</v>
      </c>
      <c r="D1848" s="267"/>
    </row>
    <row r="1849" spans="1:4" x14ac:dyDescent="0.3">
      <c r="A1849" s="266" t="s">
        <v>2820</v>
      </c>
      <c r="B1849" s="61" t="s">
        <v>2752</v>
      </c>
      <c r="C1849" s="255" t="s">
        <v>9</v>
      </c>
      <c r="D1849" s="267"/>
    </row>
    <row r="1850" spans="1:4" x14ac:dyDescent="0.3">
      <c r="A1850" s="266" t="s">
        <v>2821</v>
      </c>
      <c r="B1850" s="184" t="s">
        <v>2754</v>
      </c>
      <c r="C1850" s="255" t="s">
        <v>9</v>
      </c>
      <c r="D1850" s="267"/>
    </row>
    <row r="1851" spans="1:4" x14ac:dyDescent="0.3">
      <c r="A1851" s="266" t="s">
        <v>2822</v>
      </c>
      <c r="B1851" s="186" t="s">
        <v>2772</v>
      </c>
      <c r="C1851" s="255" t="s">
        <v>9</v>
      </c>
      <c r="D1851" s="267"/>
    </row>
    <row r="1852" spans="1:4" x14ac:dyDescent="0.3">
      <c r="A1852" s="266" t="s">
        <v>2823</v>
      </c>
      <c r="B1852" s="186" t="s">
        <v>2760</v>
      </c>
      <c r="C1852" s="255" t="s">
        <v>9</v>
      </c>
      <c r="D1852" s="267"/>
    </row>
    <row r="1853" spans="1:4" x14ac:dyDescent="0.3">
      <c r="A1853" s="266" t="s">
        <v>2824</v>
      </c>
      <c r="B1853" s="61" t="s">
        <v>2792</v>
      </c>
      <c r="C1853" s="255" t="s">
        <v>9</v>
      </c>
      <c r="D1853" s="267"/>
    </row>
    <row r="1854" spans="1:4" x14ac:dyDescent="0.3">
      <c r="A1854" s="266" t="s">
        <v>2825</v>
      </c>
      <c r="B1854" s="61" t="s">
        <v>2826</v>
      </c>
      <c r="C1854" s="255" t="s">
        <v>9</v>
      </c>
      <c r="D1854" s="267"/>
    </row>
    <row r="1855" spans="1:4" x14ac:dyDescent="0.3">
      <c r="A1855" s="266" t="s">
        <v>2827</v>
      </c>
      <c r="B1855" s="271" t="s">
        <v>2810</v>
      </c>
      <c r="C1855" s="248" t="s">
        <v>3081</v>
      </c>
      <c r="D1855" s="267"/>
    </row>
    <row r="1856" spans="1:4" x14ac:dyDescent="0.3">
      <c r="A1856" s="266" t="s">
        <v>2828</v>
      </c>
      <c r="B1856" s="62" t="s">
        <v>2829</v>
      </c>
      <c r="C1856" s="255"/>
      <c r="D1856" s="267"/>
    </row>
    <row r="1857" spans="1:4" x14ac:dyDescent="0.3">
      <c r="A1857" s="266" t="s">
        <v>2830</v>
      </c>
      <c r="B1857" s="61" t="s">
        <v>2831</v>
      </c>
      <c r="C1857" s="255" t="s">
        <v>16</v>
      </c>
      <c r="D1857" s="267"/>
    </row>
    <row r="1858" spans="1:4" x14ac:dyDescent="0.3">
      <c r="A1858" s="268" t="s">
        <v>2832</v>
      </c>
      <c r="B1858" s="230" t="s">
        <v>2831</v>
      </c>
      <c r="C1858" s="258" t="s">
        <v>18</v>
      </c>
      <c r="D1858" s="267"/>
    </row>
    <row r="1859" spans="1:4" x14ac:dyDescent="0.3">
      <c r="A1859" s="266" t="s">
        <v>2833</v>
      </c>
      <c r="B1859" s="178" t="s">
        <v>2834</v>
      </c>
      <c r="C1859" s="256" t="s">
        <v>21</v>
      </c>
      <c r="D1859" s="267"/>
    </row>
    <row r="1860" spans="1:4" x14ac:dyDescent="0.3">
      <c r="A1860" s="266" t="s">
        <v>2835</v>
      </c>
      <c r="B1860" s="179" t="s">
        <v>2836</v>
      </c>
      <c r="C1860" s="256"/>
      <c r="D1860" s="267"/>
    </row>
    <row r="1861" spans="1:4" x14ac:dyDescent="0.3">
      <c r="A1861" s="266" t="s">
        <v>2837</v>
      </c>
      <c r="B1861" s="178" t="s">
        <v>2838</v>
      </c>
      <c r="C1861" s="256" t="s">
        <v>16</v>
      </c>
      <c r="D1861" s="267"/>
    </row>
    <row r="1862" spans="1:4" x14ac:dyDescent="0.3">
      <c r="A1862" s="268" t="s">
        <v>2839</v>
      </c>
      <c r="B1862" s="231" t="s">
        <v>2838</v>
      </c>
      <c r="C1862" s="262" t="s">
        <v>18</v>
      </c>
      <c r="D1862" s="267"/>
    </row>
    <row r="1863" spans="1:4" x14ac:dyDescent="0.3">
      <c r="A1863" s="266" t="s">
        <v>2840</v>
      </c>
      <c r="B1863" s="187" t="s">
        <v>2841</v>
      </c>
      <c r="C1863" s="263" t="s">
        <v>21</v>
      </c>
      <c r="D1863" s="267"/>
    </row>
    <row r="1864" spans="1:4" x14ac:dyDescent="0.3">
      <c r="A1864" s="266" t="s">
        <v>2842</v>
      </c>
      <c r="B1864" s="185" t="s">
        <v>2843</v>
      </c>
      <c r="C1864" s="256"/>
      <c r="D1864" s="267"/>
    </row>
    <row r="1865" spans="1:4" x14ac:dyDescent="0.3">
      <c r="A1865" s="266" t="s">
        <v>2844</v>
      </c>
      <c r="B1865" s="183" t="s">
        <v>2843</v>
      </c>
      <c r="C1865" s="256" t="s">
        <v>16</v>
      </c>
      <c r="D1865" s="267"/>
    </row>
    <row r="1866" spans="1:4" x14ac:dyDescent="0.3">
      <c r="A1866" s="268" t="s">
        <v>2845</v>
      </c>
      <c r="B1866" s="232" t="s">
        <v>2843</v>
      </c>
      <c r="C1866" s="262" t="s">
        <v>18</v>
      </c>
      <c r="D1866" s="267"/>
    </row>
    <row r="1867" spans="1:4" ht="15" thickBot="1" x14ac:dyDescent="0.35">
      <c r="A1867" s="319" t="s">
        <v>2846</v>
      </c>
      <c r="B1867" s="320" t="s">
        <v>2847</v>
      </c>
      <c r="C1867" s="321" t="s">
        <v>21</v>
      </c>
      <c r="D1867" s="322"/>
    </row>
    <row r="1869" spans="1:4" x14ac:dyDescent="0.3">
      <c r="A1869" s="190"/>
    </row>
    <row r="1870" spans="1:4" x14ac:dyDescent="0.3">
      <c r="A1870" s="190"/>
    </row>
    <row r="1871" spans="1:4" x14ac:dyDescent="0.3">
      <c r="A1871" s="190"/>
    </row>
    <row r="1872" spans="1:4" x14ac:dyDescent="0.3">
      <c r="A1872" s="4"/>
    </row>
  </sheetData>
  <sheetProtection selectLockedCells="1"/>
  <mergeCells count="51">
    <mergeCell ref="A146:D146"/>
    <mergeCell ref="A1:D3"/>
    <mergeCell ref="A5:D5"/>
    <mergeCell ref="A59:D59"/>
    <mergeCell ref="A105:D105"/>
    <mergeCell ref="A117:D117"/>
    <mergeCell ref="A389:D389"/>
    <mergeCell ref="A235:D235"/>
    <mergeCell ref="A250:D250"/>
    <mergeCell ref="A258:D258"/>
    <mergeCell ref="A266:D266"/>
    <mergeCell ref="A272:D272"/>
    <mergeCell ref="A287:D287"/>
    <mergeCell ref="A296:D296"/>
    <mergeCell ref="A315:D315"/>
    <mergeCell ref="A344:D344"/>
    <mergeCell ref="A366:D366"/>
    <mergeCell ref="A378:D378"/>
    <mergeCell ref="A909:D909"/>
    <mergeCell ref="A424:D424"/>
    <mergeCell ref="A466:D466"/>
    <mergeCell ref="A496:D496"/>
    <mergeCell ref="A505:D505"/>
    <mergeCell ref="A536:D536"/>
    <mergeCell ref="A589:D589"/>
    <mergeCell ref="A599:D599"/>
    <mergeCell ref="A615:D615"/>
    <mergeCell ref="A656:D656"/>
    <mergeCell ref="A819:D819"/>
    <mergeCell ref="A872:D872"/>
    <mergeCell ref="A1396:D1396"/>
    <mergeCell ref="A918:D918"/>
    <mergeCell ref="A930:D930"/>
    <mergeCell ref="A1050:D1050"/>
    <mergeCell ref="A1070:D1070"/>
    <mergeCell ref="A1085:D1085"/>
    <mergeCell ref="A1111:D1111"/>
    <mergeCell ref="A1260:D1260"/>
    <mergeCell ref="A1268:D1268"/>
    <mergeCell ref="A1333:D1333"/>
    <mergeCell ref="A1343:D1343"/>
    <mergeCell ref="A1353:D1353"/>
    <mergeCell ref="A1765:D1765"/>
    <mergeCell ref="A1777:D1777"/>
    <mergeCell ref="A1785:D1785"/>
    <mergeCell ref="A1411:D1411"/>
    <mergeCell ref="A1595:D1595"/>
    <mergeCell ref="A1657:D1657"/>
    <mergeCell ref="A1704:D1704"/>
    <mergeCell ref="A1730:D1730"/>
    <mergeCell ref="A1755:D1755"/>
  </mergeCells>
  <conditionalFormatting sqref="A342">
    <cfRule type="duplicateValues" dxfId="1538" priority="1"/>
  </conditionalFormatting>
  <conditionalFormatting sqref="A361">
    <cfRule type="duplicateValues" dxfId="1537" priority="3"/>
  </conditionalFormatting>
  <conditionalFormatting sqref="A364">
    <cfRule type="duplicateValues" dxfId="1536" priority="2"/>
  </conditionalFormatting>
  <conditionalFormatting sqref="A461">
    <cfRule type="duplicateValues" dxfId="1535" priority="4"/>
  </conditionalFormatting>
  <conditionalFormatting sqref="A499">
    <cfRule type="duplicateValues" dxfId="1534" priority="5"/>
  </conditionalFormatting>
  <conditionalFormatting sqref="A654">
    <cfRule type="duplicateValues" dxfId="1533" priority="6"/>
  </conditionalFormatting>
  <conditionalFormatting sqref="A694">
    <cfRule type="duplicateValues" dxfId="1532" priority="7"/>
  </conditionalFormatting>
  <conditionalFormatting sqref="A699">
    <cfRule type="duplicateValues" dxfId="1531" priority="8"/>
  </conditionalFormatting>
  <conditionalFormatting sqref="A740">
    <cfRule type="duplicateValues" dxfId="1530" priority="9"/>
  </conditionalFormatting>
  <conditionalFormatting sqref="A751">
    <cfRule type="duplicateValues" dxfId="1529" priority="10"/>
  </conditionalFormatting>
  <conditionalFormatting sqref="A870">
    <cfRule type="duplicateValues" dxfId="1528" priority="11"/>
  </conditionalFormatting>
  <conditionalFormatting sqref="A916">
    <cfRule type="duplicateValues" dxfId="1527" priority="12"/>
  </conditionalFormatting>
  <conditionalFormatting sqref="A928">
    <cfRule type="duplicateValues" dxfId="1526" priority="13"/>
  </conditionalFormatting>
  <conditionalFormatting sqref="A1014">
    <cfRule type="duplicateValues" dxfId="1525" priority="14"/>
  </conditionalFormatting>
  <conditionalFormatting sqref="A1031">
    <cfRule type="duplicateValues" dxfId="1524" priority="15"/>
  </conditionalFormatting>
  <conditionalFormatting sqref="A1079">
    <cfRule type="duplicateValues" dxfId="1523" priority="16"/>
  </conditionalFormatting>
  <conditionalFormatting sqref="A1389">
    <cfRule type="duplicateValues" dxfId="1522" priority="18"/>
  </conditionalFormatting>
  <conditionalFormatting sqref="A1393">
    <cfRule type="duplicateValues" dxfId="1521" priority="17"/>
  </conditionalFormatting>
  <conditionalFormatting sqref="A1612">
    <cfRule type="duplicateValues" dxfId="1520" priority="19"/>
  </conditionalFormatting>
  <conditionalFormatting sqref="A1613:A1048576 A1390:A1392 A1394:A1611 A1080:A1388 A1032:A1078 A1015:A1030 A929:A1013 A917:A927 A871:A915 A752:A869 A741:A750 A700:A739 A695:A698 A655:A693 A500:A653 A462:A498 A1:A341 A362:A363 A365:A460 A343:A360">
    <cfRule type="duplicateValues" dxfId="1519" priority="20"/>
  </conditionalFormatting>
  <conditionalFormatting sqref="C1:C1048576">
    <cfRule type="cellIs" dxfId="1518" priority="21" operator="equal">
      <formula>$C$14</formula>
    </cfRule>
  </conditionalFormatting>
  <pageMargins left="0.70866141732283472" right="0.70866141732283472" top="0.74803149606299213" bottom="0.74803149606299213" header="0.31496062992125984" footer="0.31496062992125984"/>
  <pageSetup paperSize="9" scale="75" orientation="landscape" r:id="rId1"/>
  <headerFooter>
    <oddHeader>&amp;L&amp;"Calibri"&amp;10&amp;K000000Sensitivity - General&amp;1#</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130"/>
  <sheetViews>
    <sheetView workbookViewId="0">
      <selection activeCell="B9" sqref="B9"/>
    </sheetView>
  </sheetViews>
  <sheetFormatPr defaultRowHeight="14.4" x14ac:dyDescent="0.3"/>
  <cols>
    <col min="1" max="1" width="15.77734375" customWidth="1"/>
    <col min="2" max="2" width="15.77734375" style="7" customWidth="1"/>
    <col min="3" max="3" width="9.77734375" style="7" customWidth="1"/>
    <col min="4" max="4" width="98.21875" style="7" customWidth="1"/>
    <col min="5" max="5" width="9.77734375" style="7" customWidth="1"/>
  </cols>
  <sheetData>
    <row r="1" spans="1:5" ht="15" customHeight="1" x14ac:dyDescent="0.3">
      <c r="A1" s="831" t="s">
        <v>3082</v>
      </c>
      <c r="B1" s="832"/>
      <c r="C1" s="832"/>
      <c r="D1" s="832"/>
      <c r="E1" s="833"/>
    </row>
    <row r="2" spans="1:5" ht="15" customHeight="1" x14ac:dyDescent="0.3">
      <c r="A2" s="834"/>
      <c r="B2" s="835"/>
      <c r="C2" s="835"/>
      <c r="D2" s="835"/>
      <c r="E2" s="836"/>
    </row>
    <row r="3" spans="1:5" ht="15.75" customHeight="1" thickBot="1" x14ac:dyDescent="0.35">
      <c r="A3" s="837"/>
      <c r="B3" s="838"/>
      <c r="C3" s="838"/>
      <c r="D3" s="838"/>
      <c r="E3" s="839"/>
    </row>
    <row r="4" spans="1:5" ht="26.25" customHeight="1" thickBot="1" x14ac:dyDescent="0.35">
      <c r="A4" s="174" t="s">
        <v>3083</v>
      </c>
      <c r="B4" s="168" t="s">
        <v>3084</v>
      </c>
      <c r="C4" s="169"/>
      <c r="D4" s="170" t="s">
        <v>1</v>
      </c>
      <c r="E4" s="171" t="s">
        <v>2</v>
      </c>
    </row>
    <row r="5" spans="1:5" ht="24" customHeight="1" thickBot="1" x14ac:dyDescent="0.35">
      <c r="A5" s="829" t="s">
        <v>4</v>
      </c>
      <c r="B5" s="830"/>
      <c r="C5" s="830"/>
      <c r="D5" s="830"/>
      <c r="E5" s="819"/>
    </row>
    <row r="6" spans="1:5" x14ac:dyDescent="0.3">
      <c r="A6" s="174" t="s">
        <v>5</v>
      </c>
      <c r="B6" s="119" t="s">
        <v>5</v>
      </c>
      <c r="C6" s="840"/>
      <c r="D6" s="68" t="s">
        <v>6</v>
      </c>
      <c r="E6" s="86"/>
    </row>
    <row r="7" spans="1:5" x14ac:dyDescent="0.3">
      <c r="A7" s="174" t="s">
        <v>7</v>
      </c>
      <c r="B7" s="89" t="s">
        <v>7</v>
      </c>
      <c r="C7" s="841"/>
      <c r="D7" s="6" t="s">
        <v>8</v>
      </c>
      <c r="E7" s="88" t="s">
        <v>9</v>
      </c>
    </row>
    <row r="8" spans="1:5" x14ac:dyDescent="0.3">
      <c r="A8" s="174" t="s">
        <v>10</v>
      </c>
      <c r="B8" s="89" t="s">
        <v>10</v>
      </c>
      <c r="C8" s="841"/>
      <c r="D8" s="6" t="s">
        <v>11</v>
      </c>
      <c r="E8" s="88" t="s">
        <v>9</v>
      </c>
    </row>
    <row r="9" spans="1:5" x14ac:dyDescent="0.3">
      <c r="A9" s="174" t="s">
        <v>12</v>
      </c>
      <c r="B9" s="89" t="s">
        <v>12</v>
      </c>
      <c r="C9" s="841"/>
      <c r="D9" s="5" t="s">
        <v>13</v>
      </c>
      <c r="E9" s="88"/>
    </row>
    <row r="10" spans="1:5" x14ac:dyDescent="0.3">
      <c r="A10" s="174" t="s">
        <v>14</v>
      </c>
      <c r="B10" s="89" t="s">
        <v>14</v>
      </c>
      <c r="C10" s="841"/>
      <c r="D10" s="6" t="s">
        <v>15</v>
      </c>
      <c r="E10" s="88" t="s">
        <v>16</v>
      </c>
    </row>
    <row r="11" spans="1:5" x14ac:dyDescent="0.3">
      <c r="A11" s="174" t="s">
        <v>19</v>
      </c>
      <c r="B11" s="89" t="s">
        <v>19</v>
      </c>
      <c r="C11" s="841"/>
      <c r="D11" s="8" t="s">
        <v>3085</v>
      </c>
      <c r="E11" s="88" t="s">
        <v>21</v>
      </c>
    </row>
    <row r="12" spans="1:5" x14ac:dyDescent="0.3">
      <c r="A12" s="174" t="s">
        <v>22</v>
      </c>
      <c r="B12" s="89" t="s">
        <v>22</v>
      </c>
      <c r="C12" s="841"/>
      <c r="D12" s="5" t="s">
        <v>23</v>
      </c>
      <c r="E12" s="88"/>
    </row>
    <row r="13" spans="1:5" x14ac:dyDescent="0.3">
      <c r="A13" s="174" t="s">
        <v>24</v>
      </c>
      <c r="B13" s="89" t="s">
        <v>24</v>
      </c>
      <c r="C13" s="841"/>
      <c r="D13" s="6" t="s">
        <v>25</v>
      </c>
      <c r="E13" s="88" t="s">
        <v>16</v>
      </c>
    </row>
    <row r="14" spans="1:5" x14ac:dyDescent="0.3">
      <c r="A14" s="174" t="s">
        <v>28</v>
      </c>
      <c r="B14" s="89" t="s">
        <v>28</v>
      </c>
      <c r="C14" s="841"/>
      <c r="D14" s="8" t="s">
        <v>3086</v>
      </c>
      <c r="E14" s="88" t="s">
        <v>21</v>
      </c>
    </row>
    <row r="15" spans="1:5" x14ac:dyDescent="0.3">
      <c r="A15" s="174" t="s">
        <v>30</v>
      </c>
      <c r="B15" s="87" t="s">
        <v>3087</v>
      </c>
      <c r="C15" s="841"/>
      <c r="D15" s="5" t="s">
        <v>31</v>
      </c>
      <c r="E15" s="88"/>
    </row>
    <row r="16" spans="1:5" x14ac:dyDescent="0.3">
      <c r="A16" s="174" t="s">
        <v>32</v>
      </c>
      <c r="B16" s="87" t="s">
        <v>3088</v>
      </c>
      <c r="C16" s="841"/>
      <c r="D16" s="6" t="s">
        <v>35</v>
      </c>
      <c r="E16" s="88" t="s">
        <v>16</v>
      </c>
    </row>
    <row r="17" spans="1:5" x14ac:dyDescent="0.3">
      <c r="A17" s="174" t="s">
        <v>36</v>
      </c>
      <c r="B17" s="87" t="s">
        <v>3089</v>
      </c>
      <c r="C17" s="841"/>
      <c r="D17" s="8" t="s">
        <v>3090</v>
      </c>
      <c r="E17" s="88" t="s">
        <v>21</v>
      </c>
    </row>
    <row r="18" spans="1:5" x14ac:dyDescent="0.3">
      <c r="A18" s="174" t="s">
        <v>38</v>
      </c>
      <c r="B18" s="85" t="s">
        <v>3091</v>
      </c>
      <c r="C18" s="841"/>
      <c r="D18" s="66" t="s">
        <v>39</v>
      </c>
      <c r="E18" s="86"/>
    </row>
    <row r="19" spans="1:5" x14ac:dyDescent="0.3">
      <c r="A19" s="174" t="s">
        <v>40</v>
      </c>
      <c r="B19" s="87" t="s">
        <v>3092</v>
      </c>
      <c r="C19" s="841"/>
      <c r="D19" s="6" t="s">
        <v>41</v>
      </c>
      <c r="E19" s="88" t="s">
        <v>16</v>
      </c>
    </row>
    <row r="20" spans="1:5" x14ac:dyDescent="0.3">
      <c r="A20" s="174" t="s">
        <v>44</v>
      </c>
      <c r="B20" s="87" t="s">
        <v>3093</v>
      </c>
      <c r="C20" s="841"/>
      <c r="D20" s="6" t="s">
        <v>45</v>
      </c>
      <c r="E20" s="88" t="s">
        <v>16</v>
      </c>
    </row>
    <row r="21" spans="1:5" x14ac:dyDescent="0.3">
      <c r="A21" s="174" t="s">
        <v>47</v>
      </c>
      <c r="B21" s="87" t="s">
        <v>3094</v>
      </c>
      <c r="C21" s="841"/>
      <c r="D21" s="6" t="s">
        <v>48</v>
      </c>
      <c r="E21" s="88" t="s">
        <v>16</v>
      </c>
    </row>
    <row r="22" spans="1:5" x14ac:dyDescent="0.3">
      <c r="A22" s="174" t="s">
        <v>50</v>
      </c>
      <c r="B22" s="87" t="s">
        <v>3095</v>
      </c>
      <c r="C22" s="841"/>
      <c r="D22" s="6" t="s">
        <v>51</v>
      </c>
      <c r="E22" s="88" t="s">
        <v>16</v>
      </c>
    </row>
    <row r="23" spans="1:5" x14ac:dyDescent="0.3">
      <c r="A23" s="174" t="s">
        <v>54</v>
      </c>
      <c r="B23" s="87" t="s">
        <v>3096</v>
      </c>
      <c r="C23" s="841"/>
      <c r="D23" s="6" t="s">
        <v>55</v>
      </c>
      <c r="E23" s="88" t="s">
        <v>16</v>
      </c>
    </row>
    <row r="24" spans="1:5" x14ac:dyDescent="0.3">
      <c r="A24" s="174" t="s">
        <v>58</v>
      </c>
      <c r="B24" s="87" t="s">
        <v>3097</v>
      </c>
      <c r="C24" s="841"/>
      <c r="D24" s="8" t="s">
        <v>3098</v>
      </c>
      <c r="E24" s="88" t="s">
        <v>21</v>
      </c>
    </row>
    <row r="25" spans="1:5" x14ac:dyDescent="0.3">
      <c r="A25" s="174" t="s">
        <v>60</v>
      </c>
      <c r="B25" s="87" t="s">
        <v>3099</v>
      </c>
      <c r="C25" s="841"/>
      <c r="D25" s="2" t="s">
        <v>61</v>
      </c>
      <c r="E25" s="90"/>
    </row>
    <row r="26" spans="1:5" x14ac:dyDescent="0.3">
      <c r="A26" s="174" t="s">
        <v>62</v>
      </c>
      <c r="B26" s="87" t="s">
        <v>3100</v>
      </c>
      <c r="C26" s="841"/>
      <c r="D26" s="1" t="s">
        <v>63</v>
      </c>
      <c r="E26" s="90" t="s">
        <v>2078</v>
      </c>
    </row>
    <row r="27" spans="1:5" x14ac:dyDescent="0.3">
      <c r="A27" s="174" t="s">
        <v>65</v>
      </c>
      <c r="B27" s="87" t="s">
        <v>3101</v>
      </c>
      <c r="C27" s="841"/>
      <c r="D27" s="1" t="s">
        <v>66</v>
      </c>
      <c r="E27" s="88" t="s">
        <v>16</v>
      </c>
    </row>
    <row r="28" spans="1:5" x14ac:dyDescent="0.3">
      <c r="A28" s="174" t="s">
        <v>67</v>
      </c>
      <c r="B28" s="87" t="s">
        <v>3102</v>
      </c>
      <c r="C28" s="841"/>
      <c r="D28" s="1" t="s">
        <v>68</v>
      </c>
      <c r="E28" s="88" t="s">
        <v>16</v>
      </c>
    </row>
    <row r="29" spans="1:5" x14ac:dyDescent="0.3">
      <c r="A29" s="174" t="s">
        <v>69</v>
      </c>
      <c r="B29" s="87" t="s">
        <v>3103</v>
      </c>
      <c r="C29" s="841"/>
      <c r="D29" s="1" t="s">
        <v>70</v>
      </c>
      <c r="E29" s="88" t="s">
        <v>16</v>
      </c>
    </row>
    <row r="30" spans="1:5" x14ac:dyDescent="0.3">
      <c r="A30" s="174" t="s">
        <v>71</v>
      </c>
      <c r="B30" s="87" t="s">
        <v>3104</v>
      </c>
      <c r="C30" s="841"/>
      <c r="D30" s="1" t="s">
        <v>72</v>
      </c>
      <c r="E30" s="88" t="s">
        <v>16</v>
      </c>
    </row>
    <row r="31" spans="1:5" x14ac:dyDescent="0.3">
      <c r="A31" s="174" t="s">
        <v>73</v>
      </c>
      <c r="B31" s="91" t="s">
        <v>3105</v>
      </c>
      <c r="C31" s="841"/>
      <c r="D31" s="67" t="s">
        <v>3106</v>
      </c>
      <c r="E31" s="92" t="s">
        <v>21</v>
      </c>
    </row>
    <row r="32" spans="1:5" x14ac:dyDescent="0.3">
      <c r="A32" s="174" t="s">
        <v>75</v>
      </c>
      <c r="B32" s="165" t="s">
        <v>3107</v>
      </c>
      <c r="C32" s="841"/>
      <c r="D32" s="6" t="s">
        <v>3108</v>
      </c>
      <c r="E32" s="88" t="s">
        <v>16</v>
      </c>
    </row>
    <row r="33" spans="1:5" ht="15" thickBot="1" x14ac:dyDescent="0.35">
      <c r="A33" s="174" t="s">
        <v>3109</v>
      </c>
      <c r="B33" s="166" t="s">
        <v>3110</v>
      </c>
      <c r="C33" s="841"/>
      <c r="D33" s="9" t="s">
        <v>3111</v>
      </c>
      <c r="E33" s="96" t="s">
        <v>21</v>
      </c>
    </row>
    <row r="34" spans="1:5" ht="24" customHeight="1" thickBot="1" x14ac:dyDescent="0.35">
      <c r="A34" s="829" t="s">
        <v>97</v>
      </c>
      <c r="B34" s="830"/>
      <c r="C34" s="830"/>
      <c r="D34" s="830"/>
      <c r="E34" s="819"/>
    </row>
    <row r="35" spans="1:5" x14ac:dyDescent="0.3">
      <c r="A35" s="174" t="s">
        <v>98</v>
      </c>
      <c r="B35" s="119" t="s">
        <v>98</v>
      </c>
      <c r="C35" s="840"/>
      <c r="D35" s="3" t="s">
        <v>99</v>
      </c>
      <c r="E35" s="86" t="s">
        <v>18</v>
      </c>
    </row>
    <row r="36" spans="1:5" x14ac:dyDescent="0.3">
      <c r="A36" s="174" t="s">
        <v>100</v>
      </c>
      <c r="B36" s="89" t="s">
        <v>100</v>
      </c>
      <c r="C36" s="840"/>
      <c r="D36" s="6" t="s">
        <v>101</v>
      </c>
      <c r="E36" s="88" t="s">
        <v>18</v>
      </c>
    </row>
    <row r="37" spans="1:5" x14ac:dyDescent="0.3">
      <c r="A37" s="174" t="s">
        <v>102</v>
      </c>
      <c r="B37" s="87" t="s">
        <v>3112</v>
      </c>
      <c r="C37" s="840"/>
      <c r="D37" s="6" t="s">
        <v>103</v>
      </c>
      <c r="E37" s="88" t="s">
        <v>64</v>
      </c>
    </row>
    <row r="38" spans="1:5" x14ac:dyDescent="0.3">
      <c r="A38" s="174" t="s">
        <v>104</v>
      </c>
      <c r="B38" s="87" t="s">
        <v>3113</v>
      </c>
      <c r="C38" s="840"/>
      <c r="D38" s="6" t="s">
        <v>105</v>
      </c>
      <c r="E38" s="88" t="s">
        <v>64</v>
      </c>
    </row>
    <row r="39" spans="1:5" x14ac:dyDescent="0.3">
      <c r="A39" s="174" t="s">
        <v>106</v>
      </c>
      <c r="B39" s="87" t="s">
        <v>3114</v>
      </c>
      <c r="C39" s="840"/>
      <c r="D39" s="6" t="s">
        <v>107</v>
      </c>
      <c r="E39" s="88" t="s">
        <v>64</v>
      </c>
    </row>
    <row r="40" spans="1:5" x14ac:dyDescent="0.3">
      <c r="A40" s="174" t="s">
        <v>108</v>
      </c>
      <c r="B40" s="87" t="s">
        <v>3115</v>
      </c>
      <c r="C40" s="840"/>
      <c r="D40" s="6" t="s">
        <v>109</v>
      </c>
      <c r="E40" s="88" t="s">
        <v>64</v>
      </c>
    </row>
    <row r="41" spans="1:5" x14ac:dyDescent="0.3">
      <c r="A41" s="174" t="s">
        <v>110</v>
      </c>
      <c r="B41" s="87" t="s">
        <v>3116</v>
      </c>
      <c r="C41" s="840"/>
      <c r="D41" s="6" t="s">
        <v>111</v>
      </c>
      <c r="E41" s="88" t="s">
        <v>64</v>
      </c>
    </row>
    <row r="42" spans="1:5" x14ac:dyDescent="0.3">
      <c r="A42" s="174" t="s">
        <v>112</v>
      </c>
      <c r="B42" s="85" t="s">
        <v>3117</v>
      </c>
      <c r="C42" s="840"/>
      <c r="D42" s="68" t="s">
        <v>113</v>
      </c>
      <c r="E42" s="86"/>
    </row>
    <row r="43" spans="1:5" x14ac:dyDescent="0.3">
      <c r="A43" s="174" t="s">
        <v>114</v>
      </c>
      <c r="B43" s="87" t="s">
        <v>3118</v>
      </c>
      <c r="C43" s="840"/>
      <c r="D43" s="65" t="s">
        <v>3119</v>
      </c>
      <c r="E43" s="88" t="s">
        <v>16</v>
      </c>
    </row>
    <row r="44" spans="1:5" x14ac:dyDescent="0.3">
      <c r="A44" s="174" t="s">
        <v>116</v>
      </c>
      <c r="B44" s="87" t="s">
        <v>3120</v>
      </c>
      <c r="C44" s="840"/>
      <c r="D44" s="61" t="s">
        <v>117</v>
      </c>
      <c r="E44" s="88" t="s">
        <v>16</v>
      </c>
    </row>
    <row r="45" spans="1:5" x14ac:dyDescent="0.3">
      <c r="A45" s="174" t="s">
        <v>119</v>
      </c>
      <c r="B45" s="87" t="s">
        <v>3121</v>
      </c>
      <c r="C45" s="840"/>
      <c r="D45" s="62" t="s">
        <v>120</v>
      </c>
      <c r="E45" s="88"/>
    </row>
    <row r="46" spans="1:5" x14ac:dyDescent="0.3">
      <c r="A46" s="174" t="s">
        <v>121</v>
      </c>
      <c r="B46" s="87" t="s">
        <v>3122</v>
      </c>
      <c r="C46" s="840"/>
      <c r="D46" s="61" t="s">
        <v>122</v>
      </c>
      <c r="E46" s="88" t="s">
        <v>9</v>
      </c>
    </row>
    <row r="47" spans="1:5" x14ac:dyDescent="0.3">
      <c r="A47" s="174" t="s">
        <v>123</v>
      </c>
      <c r="B47" s="87" t="s">
        <v>3123</v>
      </c>
      <c r="C47" s="840"/>
      <c r="D47" s="6" t="s">
        <v>124</v>
      </c>
      <c r="E47" s="88" t="s">
        <v>9</v>
      </c>
    </row>
    <row r="48" spans="1:5" x14ac:dyDescent="0.3">
      <c r="A48" s="174" t="s">
        <v>125</v>
      </c>
      <c r="B48" s="87" t="s">
        <v>3124</v>
      </c>
      <c r="C48" s="840"/>
      <c r="D48" s="62" t="s">
        <v>126</v>
      </c>
      <c r="E48" s="88" t="s">
        <v>64</v>
      </c>
    </row>
    <row r="49" spans="1:5" x14ac:dyDescent="0.3">
      <c r="A49" s="174" t="s">
        <v>127</v>
      </c>
      <c r="B49" s="87" t="s">
        <v>3125</v>
      </c>
      <c r="C49" s="840"/>
      <c r="D49" s="62" t="s">
        <v>128</v>
      </c>
      <c r="E49" s="88"/>
    </row>
    <row r="50" spans="1:5" x14ac:dyDescent="0.3">
      <c r="A50" s="174" t="s">
        <v>129</v>
      </c>
      <c r="B50" s="93" t="s">
        <v>3126</v>
      </c>
      <c r="C50" s="840"/>
      <c r="D50" s="61" t="s">
        <v>130</v>
      </c>
      <c r="E50" s="88" t="s">
        <v>16</v>
      </c>
    </row>
    <row r="51" spans="1:5" x14ac:dyDescent="0.3">
      <c r="A51" s="174" t="s">
        <v>131</v>
      </c>
      <c r="B51" s="93" t="s">
        <v>3127</v>
      </c>
      <c r="C51" s="840"/>
      <c r="D51" s="65" t="s">
        <v>3128</v>
      </c>
      <c r="E51" s="88" t="s">
        <v>21</v>
      </c>
    </row>
    <row r="52" spans="1:5" x14ac:dyDescent="0.3">
      <c r="A52" s="174" t="s">
        <v>133</v>
      </c>
      <c r="B52" s="87" t="s">
        <v>3129</v>
      </c>
      <c r="C52" s="840"/>
      <c r="D52" s="62" t="s">
        <v>134</v>
      </c>
      <c r="E52" s="88" t="s">
        <v>64</v>
      </c>
    </row>
    <row r="53" spans="1:5" x14ac:dyDescent="0.3">
      <c r="A53" s="174" t="s">
        <v>135</v>
      </c>
      <c r="B53" s="87" t="s">
        <v>3130</v>
      </c>
      <c r="C53" s="840"/>
      <c r="D53" s="62" t="s">
        <v>136</v>
      </c>
      <c r="E53" s="94"/>
    </row>
    <row r="54" spans="1:5" x14ac:dyDescent="0.3">
      <c r="A54" s="174" t="s">
        <v>137</v>
      </c>
      <c r="B54" s="93" t="s">
        <v>3131</v>
      </c>
      <c r="C54" s="840"/>
      <c r="D54" s="61" t="s">
        <v>136</v>
      </c>
      <c r="E54" s="88" t="s">
        <v>16</v>
      </c>
    </row>
    <row r="55" spans="1:5" x14ac:dyDescent="0.3">
      <c r="A55" s="174" t="s">
        <v>138</v>
      </c>
      <c r="B55" s="93" t="s">
        <v>3132</v>
      </c>
      <c r="C55" s="840"/>
      <c r="D55" s="65" t="s">
        <v>3133</v>
      </c>
      <c r="E55" s="88" t="s">
        <v>21</v>
      </c>
    </row>
    <row r="56" spans="1:5" x14ac:dyDescent="0.3">
      <c r="A56" s="174" t="s">
        <v>140</v>
      </c>
      <c r="B56" s="87" t="s">
        <v>3134</v>
      </c>
      <c r="C56" s="840"/>
      <c r="D56" s="62" t="s">
        <v>141</v>
      </c>
      <c r="E56" s="88"/>
    </row>
    <row r="57" spans="1:5" x14ac:dyDescent="0.3">
      <c r="A57" s="174" t="s">
        <v>142</v>
      </c>
      <c r="B57" s="93" t="s">
        <v>3135</v>
      </c>
      <c r="C57" s="840"/>
      <c r="D57" s="61" t="s">
        <v>143</v>
      </c>
      <c r="E57" s="88" t="s">
        <v>16</v>
      </c>
    </row>
    <row r="58" spans="1:5" x14ac:dyDescent="0.3">
      <c r="A58" s="174" t="s">
        <v>144</v>
      </c>
      <c r="B58" s="93" t="s">
        <v>3136</v>
      </c>
      <c r="C58" s="840"/>
      <c r="D58" s="65" t="s">
        <v>3137</v>
      </c>
      <c r="E58" s="88" t="s">
        <v>21</v>
      </c>
    </row>
    <row r="59" spans="1:5" x14ac:dyDescent="0.3">
      <c r="A59" s="174" t="s">
        <v>146</v>
      </c>
      <c r="B59" s="87" t="s">
        <v>3138</v>
      </c>
      <c r="C59" s="840"/>
      <c r="D59" s="62" t="s">
        <v>147</v>
      </c>
      <c r="E59" s="88"/>
    </row>
    <row r="60" spans="1:5" x14ac:dyDescent="0.3">
      <c r="A60" s="174" t="s">
        <v>148</v>
      </c>
      <c r="B60" s="93" t="s">
        <v>3139</v>
      </c>
      <c r="C60" s="840"/>
      <c r="D60" s="61" t="s">
        <v>149</v>
      </c>
      <c r="E60" s="88" t="s">
        <v>16</v>
      </c>
    </row>
    <row r="61" spans="1:5" x14ac:dyDescent="0.3">
      <c r="A61" s="174" t="s">
        <v>150</v>
      </c>
      <c r="B61" s="93" t="s">
        <v>3140</v>
      </c>
      <c r="C61" s="840"/>
      <c r="D61" s="8" t="s">
        <v>3141</v>
      </c>
      <c r="E61" s="88" t="s">
        <v>21</v>
      </c>
    </row>
    <row r="62" spans="1:5" x14ac:dyDescent="0.3">
      <c r="A62" s="174" t="s">
        <v>2868</v>
      </c>
      <c r="B62" s="93" t="s">
        <v>2868</v>
      </c>
      <c r="C62" s="840"/>
      <c r="D62" s="6" t="s">
        <v>2869</v>
      </c>
      <c r="E62" s="88"/>
    </row>
    <row r="63" spans="1:5" x14ac:dyDescent="0.3">
      <c r="A63" s="174" t="s">
        <v>2870</v>
      </c>
      <c r="B63" s="93" t="s">
        <v>2870</v>
      </c>
      <c r="C63" s="840"/>
      <c r="D63" s="6" t="s">
        <v>2871</v>
      </c>
      <c r="E63" s="88"/>
    </row>
    <row r="64" spans="1:5" x14ac:dyDescent="0.3">
      <c r="A64" s="174" t="s">
        <v>3142</v>
      </c>
      <c r="B64" s="93" t="s">
        <v>3142</v>
      </c>
      <c r="C64" s="840"/>
      <c r="D64" s="6" t="s">
        <v>2873</v>
      </c>
      <c r="E64" s="88" t="s">
        <v>16</v>
      </c>
    </row>
    <row r="65" spans="1:5" x14ac:dyDescent="0.3">
      <c r="A65" s="174" t="s">
        <v>3143</v>
      </c>
      <c r="B65" s="93" t="s">
        <v>3143</v>
      </c>
      <c r="C65" s="840"/>
      <c r="D65" s="8" t="s">
        <v>3144</v>
      </c>
      <c r="E65" s="88" t="s">
        <v>21</v>
      </c>
    </row>
    <row r="66" spans="1:5" x14ac:dyDescent="0.3">
      <c r="A66" s="174" t="s">
        <v>2872</v>
      </c>
      <c r="B66" s="93" t="s">
        <v>2872</v>
      </c>
      <c r="C66" s="840"/>
      <c r="D66" s="6" t="s">
        <v>2878</v>
      </c>
      <c r="E66" s="88"/>
    </row>
    <row r="67" spans="1:5" x14ac:dyDescent="0.3">
      <c r="A67" s="174" t="s">
        <v>2874</v>
      </c>
      <c r="B67" s="93" t="s">
        <v>2874</v>
      </c>
      <c r="C67" s="840"/>
      <c r="D67" s="6" t="s">
        <v>2880</v>
      </c>
      <c r="E67" s="88" t="s">
        <v>16</v>
      </c>
    </row>
    <row r="68" spans="1:5" ht="15" thickBot="1" x14ac:dyDescent="0.35">
      <c r="A68" s="174" t="s">
        <v>3145</v>
      </c>
      <c r="B68" s="95" t="s">
        <v>3145</v>
      </c>
      <c r="C68" s="840"/>
      <c r="D68" s="173" t="s">
        <v>3146</v>
      </c>
      <c r="E68" s="96" t="s">
        <v>21</v>
      </c>
    </row>
    <row r="69" spans="1:5" ht="24" customHeight="1" thickBot="1" x14ac:dyDescent="0.35">
      <c r="A69" s="829" t="s">
        <v>152</v>
      </c>
      <c r="B69" s="830"/>
      <c r="C69" s="830"/>
      <c r="D69" s="830"/>
      <c r="E69" s="819"/>
    </row>
    <row r="70" spans="1:5" x14ac:dyDescent="0.3">
      <c r="A70" s="174" t="s">
        <v>153</v>
      </c>
      <c r="B70" s="85" t="s">
        <v>3147</v>
      </c>
      <c r="C70" s="840"/>
      <c r="D70" s="66" t="s">
        <v>3148</v>
      </c>
      <c r="E70" s="97"/>
    </row>
    <row r="71" spans="1:5" x14ac:dyDescent="0.3">
      <c r="A71" s="174" t="s">
        <v>155</v>
      </c>
      <c r="B71" s="93" t="s">
        <v>155</v>
      </c>
      <c r="C71" s="840"/>
      <c r="D71" s="52" t="s">
        <v>3149</v>
      </c>
      <c r="E71" s="98" t="s">
        <v>2078</v>
      </c>
    </row>
    <row r="72" spans="1:5" x14ac:dyDescent="0.3">
      <c r="A72" s="174" t="s">
        <v>2891</v>
      </c>
      <c r="B72" s="93" t="s">
        <v>2891</v>
      </c>
      <c r="C72" s="840"/>
      <c r="D72" s="52" t="s">
        <v>3150</v>
      </c>
      <c r="E72" s="98" t="s">
        <v>2078</v>
      </c>
    </row>
    <row r="73" spans="1:5" x14ac:dyDescent="0.3">
      <c r="A73" s="174" t="s">
        <v>157</v>
      </c>
      <c r="B73" s="93" t="s">
        <v>157</v>
      </c>
      <c r="C73" s="840"/>
      <c r="D73" s="52" t="s">
        <v>3151</v>
      </c>
      <c r="E73" s="94"/>
    </row>
    <row r="74" spans="1:5" x14ac:dyDescent="0.3">
      <c r="A74" s="174" t="s">
        <v>159</v>
      </c>
      <c r="B74" s="93" t="s">
        <v>159</v>
      </c>
      <c r="C74" s="841"/>
      <c r="D74" s="52" t="s">
        <v>3152</v>
      </c>
      <c r="E74" s="98" t="s">
        <v>2078</v>
      </c>
    </row>
    <row r="75" spans="1:5" x14ac:dyDescent="0.3">
      <c r="A75" s="174" t="s">
        <v>161</v>
      </c>
      <c r="B75" s="95" t="s">
        <v>161</v>
      </c>
      <c r="C75" s="841"/>
      <c r="D75" s="52" t="s">
        <v>383</v>
      </c>
      <c r="E75" s="98" t="s">
        <v>2078</v>
      </c>
    </row>
    <row r="76" spans="1:5" x14ac:dyDescent="0.3">
      <c r="A76" s="174" t="s">
        <v>3153</v>
      </c>
      <c r="B76" s="93" t="s">
        <v>3153</v>
      </c>
      <c r="C76" s="841"/>
      <c r="D76" s="5" t="s">
        <v>158</v>
      </c>
      <c r="E76" s="88"/>
    </row>
    <row r="77" spans="1:5" x14ac:dyDescent="0.3">
      <c r="A77" s="174" t="s">
        <v>3154</v>
      </c>
      <c r="B77" s="93" t="s">
        <v>3154</v>
      </c>
      <c r="C77" s="841"/>
      <c r="D77" s="8" t="s">
        <v>160</v>
      </c>
      <c r="E77" s="99" t="s">
        <v>16</v>
      </c>
    </row>
    <row r="78" spans="1:5" ht="15" thickBot="1" x14ac:dyDescent="0.35">
      <c r="A78" s="174" t="s">
        <v>3155</v>
      </c>
      <c r="B78" s="95" t="s">
        <v>3155</v>
      </c>
      <c r="C78" s="841"/>
      <c r="D78" s="173" t="s">
        <v>3156</v>
      </c>
      <c r="E78" s="100" t="s">
        <v>21</v>
      </c>
    </row>
    <row r="79" spans="1:5" ht="24" customHeight="1" thickBot="1" x14ac:dyDescent="0.35">
      <c r="A79" s="829" t="s">
        <v>3157</v>
      </c>
      <c r="B79" s="830"/>
      <c r="C79" s="830"/>
      <c r="D79" s="830"/>
      <c r="E79" s="819"/>
    </row>
    <row r="80" spans="1:5" x14ac:dyDescent="0.3">
      <c r="A80" s="174" t="s">
        <v>164</v>
      </c>
      <c r="B80" s="85" t="s">
        <v>3158</v>
      </c>
      <c r="C80" s="840"/>
      <c r="D80" s="66" t="s">
        <v>165</v>
      </c>
      <c r="E80" s="86"/>
    </row>
    <row r="81" spans="1:5" x14ac:dyDescent="0.3">
      <c r="A81" s="174" t="s">
        <v>166</v>
      </c>
      <c r="B81" s="87" t="s">
        <v>3159</v>
      </c>
      <c r="C81" s="840"/>
      <c r="D81" s="5" t="s">
        <v>167</v>
      </c>
      <c r="E81" s="88" t="s">
        <v>9</v>
      </c>
    </row>
    <row r="82" spans="1:5" x14ac:dyDescent="0.3">
      <c r="A82" s="174" t="s">
        <v>168</v>
      </c>
      <c r="B82" s="87" t="s">
        <v>3160</v>
      </c>
      <c r="C82" s="840"/>
      <c r="D82" s="5" t="s">
        <v>169</v>
      </c>
      <c r="E82" s="88"/>
    </row>
    <row r="83" spans="1:5" x14ac:dyDescent="0.3">
      <c r="A83" s="174" t="s">
        <v>170</v>
      </c>
      <c r="B83" s="87" t="s">
        <v>3161</v>
      </c>
      <c r="C83" s="840"/>
      <c r="D83" s="6" t="s">
        <v>171</v>
      </c>
      <c r="E83" s="88" t="s">
        <v>9</v>
      </c>
    </row>
    <row r="84" spans="1:5" x14ac:dyDescent="0.3">
      <c r="A84" s="174" t="s">
        <v>172</v>
      </c>
      <c r="B84" s="87" t="s">
        <v>3162</v>
      </c>
      <c r="C84" s="840"/>
      <c r="D84" s="6" t="s">
        <v>173</v>
      </c>
      <c r="E84" s="88" t="s">
        <v>9</v>
      </c>
    </row>
    <row r="85" spans="1:5" x14ac:dyDescent="0.3">
      <c r="A85" s="174" t="s">
        <v>174</v>
      </c>
      <c r="B85" s="87" t="s">
        <v>3163</v>
      </c>
      <c r="C85" s="840"/>
      <c r="D85" s="5" t="s">
        <v>175</v>
      </c>
      <c r="E85" s="88"/>
    </row>
    <row r="86" spans="1:5" x14ac:dyDescent="0.3">
      <c r="A86" s="174" t="s">
        <v>176</v>
      </c>
      <c r="B86" s="87" t="s">
        <v>3164</v>
      </c>
      <c r="C86" s="840"/>
      <c r="D86" s="6" t="s">
        <v>177</v>
      </c>
      <c r="E86" s="88" t="s">
        <v>9</v>
      </c>
    </row>
    <row r="87" spans="1:5" x14ac:dyDescent="0.3">
      <c r="A87" s="174" t="s">
        <v>178</v>
      </c>
      <c r="B87" s="87" t="s">
        <v>3165</v>
      </c>
      <c r="C87" s="840"/>
      <c r="D87" s="6" t="s">
        <v>171</v>
      </c>
      <c r="E87" s="88" t="s">
        <v>9</v>
      </c>
    </row>
    <row r="88" spans="1:5" x14ac:dyDescent="0.3">
      <c r="A88" s="174" t="s">
        <v>179</v>
      </c>
      <c r="B88" s="87" t="s">
        <v>3166</v>
      </c>
      <c r="C88" s="840"/>
      <c r="D88" s="10" t="s">
        <v>180</v>
      </c>
      <c r="E88" s="88" t="s">
        <v>3167</v>
      </c>
    </row>
    <row r="89" spans="1:5" x14ac:dyDescent="0.3">
      <c r="A89" s="174" t="s">
        <v>182</v>
      </c>
      <c r="B89" s="87" t="s">
        <v>3168</v>
      </c>
      <c r="C89" s="840"/>
      <c r="D89" s="5" t="s">
        <v>183</v>
      </c>
      <c r="E89" s="88"/>
    </row>
    <row r="90" spans="1:5" x14ac:dyDescent="0.3">
      <c r="A90" s="174" t="s">
        <v>184</v>
      </c>
      <c r="B90" s="87" t="s">
        <v>3169</v>
      </c>
      <c r="C90" s="840"/>
      <c r="D90" s="6" t="s">
        <v>185</v>
      </c>
      <c r="E90" s="88" t="s">
        <v>9</v>
      </c>
    </row>
    <row r="91" spans="1:5" x14ac:dyDescent="0.3">
      <c r="A91" s="174" t="s">
        <v>186</v>
      </c>
      <c r="B91" s="87" t="s">
        <v>3170</v>
      </c>
      <c r="C91" s="840"/>
      <c r="D91" s="6" t="s">
        <v>187</v>
      </c>
      <c r="E91" s="88" t="s">
        <v>9</v>
      </c>
    </row>
    <row r="92" spans="1:5" x14ac:dyDescent="0.3">
      <c r="A92" s="174" t="s">
        <v>192</v>
      </c>
      <c r="B92" s="87" t="s">
        <v>3171</v>
      </c>
      <c r="C92" s="840"/>
      <c r="D92" s="5" t="s">
        <v>193</v>
      </c>
      <c r="E92" s="88"/>
    </row>
    <row r="93" spans="1:5" x14ac:dyDescent="0.3">
      <c r="A93" s="174" t="s">
        <v>194</v>
      </c>
      <c r="B93" s="87" t="s">
        <v>3172</v>
      </c>
      <c r="C93" s="840"/>
      <c r="D93" s="6" t="s">
        <v>195</v>
      </c>
      <c r="E93" s="88" t="s">
        <v>9</v>
      </c>
    </row>
    <row r="94" spans="1:5" x14ac:dyDescent="0.3">
      <c r="A94" s="174" t="s">
        <v>196</v>
      </c>
      <c r="B94" s="87" t="s">
        <v>3173</v>
      </c>
      <c r="C94" s="840"/>
      <c r="D94" s="6" t="s">
        <v>197</v>
      </c>
      <c r="E94" s="88" t="s">
        <v>9</v>
      </c>
    </row>
    <row r="95" spans="1:5" x14ac:dyDescent="0.3">
      <c r="A95" s="174" t="s">
        <v>198</v>
      </c>
      <c r="B95" s="87" t="s">
        <v>3174</v>
      </c>
      <c r="C95" s="840"/>
      <c r="D95" s="5" t="s">
        <v>199</v>
      </c>
      <c r="E95" s="88" t="s">
        <v>9</v>
      </c>
    </row>
    <row r="96" spans="1:5" x14ac:dyDescent="0.3">
      <c r="A96" s="174" t="s">
        <v>200</v>
      </c>
      <c r="B96" s="89" t="s">
        <v>200</v>
      </c>
      <c r="C96" s="840"/>
      <c r="D96" s="6" t="s">
        <v>201</v>
      </c>
      <c r="E96" s="88" t="s">
        <v>18</v>
      </c>
    </row>
    <row r="97" spans="1:5" x14ac:dyDescent="0.3">
      <c r="A97" s="174" t="s">
        <v>200</v>
      </c>
      <c r="B97" s="87" t="s">
        <v>3175</v>
      </c>
      <c r="C97" s="840"/>
      <c r="D97" s="5" t="s">
        <v>203</v>
      </c>
      <c r="E97" s="88"/>
    </row>
    <row r="98" spans="1:5" x14ac:dyDescent="0.3">
      <c r="A98" s="174" t="s">
        <v>3176</v>
      </c>
      <c r="B98" s="87" t="s">
        <v>3177</v>
      </c>
      <c r="C98" s="840"/>
      <c r="D98" s="11" t="s">
        <v>205</v>
      </c>
      <c r="E98" s="88" t="s">
        <v>2078</v>
      </c>
    </row>
    <row r="99" spans="1:5" x14ac:dyDescent="0.3">
      <c r="A99" s="174" t="s">
        <v>3178</v>
      </c>
      <c r="B99" s="87" t="s">
        <v>3179</v>
      </c>
      <c r="C99" s="840"/>
      <c r="D99" s="6" t="s">
        <v>207</v>
      </c>
      <c r="E99" s="88" t="s">
        <v>2078</v>
      </c>
    </row>
    <row r="100" spans="1:5" ht="15" thickBot="1" x14ac:dyDescent="0.35">
      <c r="A100" s="174" t="s">
        <v>3180</v>
      </c>
      <c r="B100" s="91" t="s">
        <v>3181</v>
      </c>
      <c r="C100" s="840"/>
      <c r="D100" s="9" t="s">
        <v>209</v>
      </c>
      <c r="E100" s="96" t="s">
        <v>2078</v>
      </c>
    </row>
    <row r="101" spans="1:5" ht="24" customHeight="1" thickBot="1" x14ac:dyDescent="0.35">
      <c r="A101" s="842" t="s">
        <v>3182</v>
      </c>
      <c r="B101" s="830"/>
      <c r="C101" s="830"/>
      <c r="D101" s="830"/>
      <c r="E101" s="819"/>
    </row>
    <row r="102" spans="1:5" ht="15" thickBot="1" x14ac:dyDescent="0.35">
      <c r="A102" s="175"/>
      <c r="B102" s="101"/>
      <c r="C102" s="69"/>
      <c r="D102" s="69"/>
      <c r="E102" s="102"/>
    </row>
    <row r="103" spans="1:5" ht="24" customHeight="1" thickBot="1" x14ac:dyDescent="0.35">
      <c r="A103" s="829" t="s">
        <v>216</v>
      </c>
      <c r="B103" s="830"/>
      <c r="C103" s="830"/>
      <c r="D103" s="830"/>
      <c r="E103" s="819"/>
    </row>
    <row r="104" spans="1:5" x14ac:dyDescent="0.3">
      <c r="A104" s="174" t="s">
        <v>217</v>
      </c>
      <c r="B104" s="103" t="s">
        <v>217</v>
      </c>
      <c r="C104" s="840"/>
      <c r="D104" s="70" t="s">
        <v>218</v>
      </c>
      <c r="E104" s="167"/>
    </row>
    <row r="105" spans="1:5" x14ac:dyDescent="0.3">
      <c r="A105" s="174" t="s">
        <v>219</v>
      </c>
      <c r="B105" s="104" t="s">
        <v>219</v>
      </c>
      <c r="C105" s="840"/>
      <c r="D105" s="22" t="s">
        <v>220</v>
      </c>
      <c r="E105" s="105" t="s">
        <v>1367</v>
      </c>
    </row>
    <row r="106" spans="1:5" x14ac:dyDescent="0.3">
      <c r="A106" s="174" t="s">
        <v>222</v>
      </c>
      <c r="B106" s="104" t="s">
        <v>222</v>
      </c>
      <c r="C106" s="840"/>
      <c r="D106" s="22" t="s">
        <v>223</v>
      </c>
      <c r="E106" s="105" t="s">
        <v>1367</v>
      </c>
    </row>
    <row r="107" spans="1:5" x14ac:dyDescent="0.3">
      <c r="A107" s="174" t="s">
        <v>224</v>
      </c>
      <c r="B107" s="104" t="s">
        <v>224</v>
      </c>
      <c r="C107" s="840"/>
      <c r="D107" s="22" t="s">
        <v>225</v>
      </c>
      <c r="E107" s="105" t="s">
        <v>1367</v>
      </c>
    </row>
    <row r="108" spans="1:5" x14ac:dyDescent="0.3">
      <c r="A108" s="174" t="s">
        <v>226</v>
      </c>
      <c r="B108" s="104" t="s">
        <v>226</v>
      </c>
      <c r="C108" s="840"/>
      <c r="D108" s="71" t="s">
        <v>227</v>
      </c>
      <c r="E108" s="105"/>
    </row>
    <row r="109" spans="1:5" ht="18" customHeight="1" x14ac:dyDescent="0.3">
      <c r="A109" s="174" t="s">
        <v>243</v>
      </c>
      <c r="B109" s="104" t="s">
        <v>243</v>
      </c>
      <c r="C109" s="840"/>
      <c r="D109" s="72" t="s">
        <v>3183</v>
      </c>
      <c r="E109" s="106"/>
    </row>
    <row r="110" spans="1:5" x14ac:dyDescent="0.3">
      <c r="A110" s="174" t="s">
        <v>245</v>
      </c>
      <c r="B110" s="104" t="s">
        <v>245</v>
      </c>
      <c r="C110" s="840"/>
      <c r="D110" s="71" t="s">
        <v>246</v>
      </c>
      <c r="E110" s="105"/>
    </row>
    <row r="111" spans="1:5" x14ac:dyDescent="0.3">
      <c r="A111" s="174" t="s">
        <v>247</v>
      </c>
      <c r="B111" s="104" t="s">
        <v>247</v>
      </c>
      <c r="C111" s="840"/>
      <c r="D111" s="22" t="s">
        <v>220</v>
      </c>
      <c r="E111" s="105" t="s">
        <v>1367</v>
      </c>
    </row>
    <row r="112" spans="1:5" x14ac:dyDescent="0.3">
      <c r="A112" s="174" t="s">
        <v>248</v>
      </c>
      <c r="B112" s="104" t="s">
        <v>248</v>
      </c>
      <c r="C112" s="840"/>
      <c r="D112" s="22" t="s">
        <v>223</v>
      </c>
      <c r="E112" s="105" t="s">
        <v>1367</v>
      </c>
    </row>
    <row r="113" spans="1:5" x14ac:dyDescent="0.3">
      <c r="A113" s="174" t="s">
        <v>249</v>
      </c>
      <c r="B113" s="104" t="s">
        <v>249</v>
      </c>
      <c r="C113" s="840"/>
      <c r="D113" s="22" t="s">
        <v>225</v>
      </c>
      <c r="E113" s="105" t="s">
        <v>1367</v>
      </c>
    </row>
    <row r="114" spans="1:5" x14ac:dyDescent="0.3">
      <c r="A114" s="174" t="s">
        <v>250</v>
      </c>
      <c r="B114" s="107" t="s">
        <v>250</v>
      </c>
      <c r="C114" s="840"/>
      <c r="D114" s="73" t="s">
        <v>3184</v>
      </c>
      <c r="E114" s="105" t="s">
        <v>1367</v>
      </c>
    </row>
    <row r="115" spans="1:5" x14ac:dyDescent="0.3">
      <c r="A115" s="174" t="s">
        <v>252</v>
      </c>
      <c r="B115" s="104" t="s">
        <v>252</v>
      </c>
      <c r="C115" s="840"/>
      <c r="D115" s="71" t="s">
        <v>253</v>
      </c>
      <c r="E115" s="105"/>
    </row>
    <row r="116" spans="1:5" x14ac:dyDescent="0.3">
      <c r="A116" s="174" t="s">
        <v>254</v>
      </c>
      <c r="B116" s="104" t="s">
        <v>254</v>
      </c>
      <c r="C116" s="840"/>
      <c r="D116" s="22" t="s">
        <v>220</v>
      </c>
      <c r="E116" s="105" t="s">
        <v>1367</v>
      </c>
    </row>
    <row r="117" spans="1:5" x14ac:dyDescent="0.3">
      <c r="A117" s="174" t="s">
        <v>255</v>
      </c>
      <c r="B117" s="104" t="s">
        <v>255</v>
      </c>
      <c r="C117" s="840"/>
      <c r="D117" s="22" t="s">
        <v>223</v>
      </c>
      <c r="E117" s="105" t="s">
        <v>1367</v>
      </c>
    </row>
    <row r="118" spans="1:5" x14ac:dyDescent="0.3">
      <c r="A118" s="174" t="s">
        <v>256</v>
      </c>
      <c r="B118" s="104" t="s">
        <v>256</v>
      </c>
      <c r="C118" s="840"/>
      <c r="D118" s="22" t="s">
        <v>225</v>
      </c>
      <c r="E118" s="105" t="s">
        <v>1367</v>
      </c>
    </row>
    <row r="119" spans="1:5" x14ac:dyDescent="0.3">
      <c r="A119" s="174" t="s">
        <v>257</v>
      </c>
      <c r="B119" s="108" t="s">
        <v>3185</v>
      </c>
      <c r="C119" s="840"/>
      <c r="D119" s="22" t="s">
        <v>258</v>
      </c>
      <c r="E119" s="105" t="s">
        <v>1367</v>
      </c>
    </row>
    <row r="120" spans="1:5" x14ac:dyDescent="0.3">
      <c r="A120" s="174" t="s">
        <v>259</v>
      </c>
      <c r="B120" s="104" t="s">
        <v>259</v>
      </c>
      <c r="C120" s="840"/>
      <c r="D120" s="71" t="s">
        <v>260</v>
      </c>
      <c r="E120" s="105"/>
    </row>
    <row r="121" spans="1:5" x14ac:dyDescent="0.3">
      <c r="A121" s="174" t="s">
        <v>261</v>
      </c>
      <c r="B121" s="104" t="s">
        <v>261</v>
      </c>
      <c r="C121" s="840"/>
      <c r="D121" s="22" t="s">
        <v>220</v>
      </c>
      <c r="E121" s="105" t="s">
        <v>262</v>
      </c>
    </row>
    <row r="122" spans="1:5" x14ac:dyDescent="0.3">
      <c r="A122" s="174" t="s">
        <v>263</v>
      </c>
      <c r="B122" s="104" t="s">
        <v>263</v>
      </c>
      <c r="C122" s="840"/>
      <c r="D122" s="22" t="s">
        <v>223</v>
      </c>
      <c r="E122" s="105" t="s">
        <v>262</v>
      </c>
    </row>
    <row r="123" spans="1:5" x14ac:dyDescent="0.3">
      <c r="A123" s="174" t="s">
        <v>264</v>
      </c>
      <c r="B123" s="104" t="s">
        <v>264</v>
      </c>
      <c r="C123" s="840"/>
      <c r="D123" s="22" t="s">
        <v>225</v>
      </c>
      <c r="E123" s="105" t="s">
        <v>262</v>
      </c>
    </row>
    <row r="124" spans="1:5" x14ac:dyDescent="0.3">
      <c r="A124" s="174" t="s">
        <v>265</v>
      </c>
      <c r="B124" s="107" t="s">
        <v>265</v>
      </c>
      <c r="C124" s="840"/>
      <c r="D124" s="71" t="s">
        <v>3186</v>
      </c>
      <c r="E124" s="105"/>
    </row>
    <row r="125" spans="1:5" x14ac:dyDescent="0.3">
      <c r="A125" s="174" t="s">
        <v>267</v>
      </c>
      <c r="B125" s="107" t="s">
        <v>267</v>
      </c>
      <c r="C125" s="840"/>
      <c r="D125" s="22" t="s">
        <v>3187</v>
      </c>
      <c r="E125" s="105" t="s">
        <v>16</v>
      </c>
    </row>
    <row r="126" spans="1:5" x14ac:dyDescent="0.3">
      <c r="A126" s="174" t="s">
        <v>268</v>
      </c>
      <c r="B126" s="107" t="s">
        <v>268</v>
      </c>
      <c r="C126" s="840"/>
      <c r="D126" s="73" t="s">
        <v>3188</v>
      </c>
      <c r="E126" s="109" t="s">
        <v>21</v>
      </c>
    </row>
    <row r="127" spans="1:5" x14ac:dyDescent="0.3">
      <c r="A127" s="174" t="s">
        <v>277</v>
      </c>
      <c r="B127" s="104" t="s">
        <v>277</v>
      </c>
      <c r="C127" s="840"/>
      <c r="D127" s="71" t="s">
        <v>278</v>
      </c>
      <c r="E127" s="105"/>
    </row>
    <row r="128" spans="1:5" x14ac:dyDescent="0.3">
      <c r="A128" s="174" t="s">
        <v>279</v>
      </c>
      <c r="B128" s="104" t="s">
        <v>279</v>
      </c>
      <c r="C128" s="840"/>
      <c r="D128" s="71" t="s">
        <v>3189</v>
      </c>
      <c r="E128" s="105"/>
    </row>
    <row r="129" spans="1:5" x14ac:dyDescent="0.3">
      <c r="A129" s="174" t="s">
        <v>281</v>
      </c>
      <c r="B129" s="104" t="s">
        <v>281</v>
      </c>
      <c r="C129" s="840"/>
      <c r="D129" s="22" t="s">
        <v>220</v>
      </c>
      <c r="E129" s="105" t="s">
        <v>1367</v>
      </c>
    </row>
    <row r="130" spans="1:5" x14ac:dyDescent="0.3">
      <c r="A130" s="174" t="s">
        <v>282</v>
      </c>
      <c r="B130" s="104" t="s">
        <v>282</v>
      </c>
      <c r="C130" s="840"/>
      <c r="D130" s="22" t="s">
        <v>223</v>
      </c>
      <c r="E130" s="105" t="s">
        <v>1367</v>
      </c>
    </row>
    <row r="131" spans="1:5" x14ac:dyDescent="0.3">
      <c r="A131" s="174" t="s">
        <v>283</v>
      </c>
      <c r="B131" s="104" t="s">
        <v>283</v>
      </c>
      <c r="C131" s="840"/>
      <c r="D131" s="22" t="s">
        <v>225</v>
      </c>
      <c r="E131" s="105" t="s">
        <v>1367</v>
      </c>
    </row>
    <row r="132" spans="1:5" x14ac:dyDescent="0.3">
      <c r="A132" s="174" t="s">
        <v>284</v>
      </c>
      <c r="B132" s="104" t="s">
        <v>284</v>
      </c>
      <c r="C132" s="840"/>
      <c r="D132" s="71" t="s">
        <v>3190</v>
      </c>
      <c r="E132" s="105"/>
    </row>
    <row r="133" spans="1:5" x14ac:dyDescent="0.3">
      <c r="A133" s="174" t="s">
        <v>286</v>
      </c>
      <c r="B133" s="104" t="s">
        <v>286</v>
      </c>
      <c r="C133" s="840"/>
      <c r="D133" s="22" t="s">
        <v>220</v>
      </c>
      <c r="E133" s="105" t="s">
        <v>1367</v>
      </c>
    </row>
    <row r="134" spans="1:5" x14ac:dyDescent="0.3">
      <c r="A134" s="174" t="s">
        <v>287</v>
      </c>
      <c r="B134" s="104" t="s">
        <v>287</v>
      </c>
      <c r="C134" s="840"/>
      <c r="D134" s="22" t="s">
        <v>223</v>
      </c>
      <c r="E134" s="105" t="s">
        <v>1367</v>
      </c>
    </row>
    <row r="135" spans="1:5" x14ac:dyDescent="0.3">
      <c r="A135" s="174" t="s">
        <v>288</v>
      </c>
      <c r="B135" s="104" t="s">
        <v>288</v>
      </c>
      <c r="C135" s="840"/>
      <c r="D135" s="22" t="s">
        <v>225</v>
      </c>
      <c r="E135" s="105" t="s">
        <v>1367</v>
      </c>
    </row>
    <row r="136" spans="1:5" x14ac:dyDescent="0.3">
      <c r="A136" s="174" t="s">
        <v>289</v>
      </c>
      <c r="B136" s="104" t="s">
        <v>289</v>
      </c>
      <c r="C136" s="840"/>
      <c r="D136" s="71" t="s">
        <v>3191</v>
      </c>
      <c r="E136" s="105"/>
    </row>
    <row r="137" spans="1:5" x14ac:dyDescent="0.3">
      <c r="A137" s="174" t="s">
        <v>291</v>
      </c>
      <c r="B137" s="104" t="s">
        <v>291</v>
      </c>
      <c r="C137" s="840"/>
      <c r="D137" s="22" t="s">
        <v>220</v>
      </c>
      <c r="E137" s="105" t="s">
        <v>1367</v>
      </c>
    </row>
    <row r="138" spans="1:5" x14ac:dyDescent="0.3">
      <c r="A138" s="174" t="s">
        <v>292</v>
      </c>
      <c r="B138" s="104" t="s">
        <v>292</v>
      </c>
      <c r="C138" s="840"/>
      <c r="D138" s="22" t="s">
        <v>223</v>
      </c>
      <c r="E138" s="105" t="s">
        <v>1367</v>
      </c>
    </row>
    <row r="139" spans="1:5" x14ac:dyDescent="0.3">
      <c r="A139" s="174" t="s">
        <v>293</v>
      </c>
      <c r="B139" s="104" t="s">
        <v>293</v>
      </c>
      <c r="C139" s="840"/>
      <c r="D139" s="22" t="s">
        <v>225</v>
      </c>
      <c r="E139" s="105" t="s">
        <v>1367</v>
      </c>
    </row>
    <row r="140" spans="1:5" x14ac:dyDescent="0.3">
      <c r="A140" s="174" t="s">
        <v>294</v>
      </c>
      <c r="B140" s="104" t="s">
        <v>294</v>
      </c>
      <c r="C140" s="840"/>
      <c r="D140" s="71" t="s">
        <v>295</v>
      </c>
      <c r="E140" s="105"/>
    </row>
    <row r="141" spans="1:5" x14ac:dyDescent="0.3">
      <c r="A141" s="174" t="s">
        <v>296</v>
      </c>
      <c r="B141" s="104" t="s">
        <v>296</v>
      </c>
      <c r="C141" s="840"/>
      <c r="D141" s="22" t="s">
        <v>297</v>
      </c>
      <c r="E141" s="105" t="s">
        <v>262</v>
      </c>
    </row>
    <row r="142" spans="1:5" x14ac:dyDescent="0.3">
      <c r="A142" s="174" t="s">
        <v>306</v>
      </c>
      <c r="B142" s="104" t="s">
        <v>306</v>
      </c>
      <c r="C142" s="840"/>
      <c r="D142" s="71" t="s">
        <v>307</v>
      </c>
      <c r="E142" s="105"/>
    </row>
    <row r="143" spans="1:5" x14ac:dyDescent="0.3">
      <c r="A143" s="174" t="s">
        <v>308</v>
      </c>
      <c r="B143" s="104" t="s">
        <v>308</v>
      </c>
      <c r="C143" s="840"/>
      <c r="D143" s="22" t="s">
        <v>309</v>
      </c>
      <c r="E143" s="105" t="s">
        <v>262</v>
      </c>
    </row>
    <row r="144" spans="1:5" x14ac:dyDescent="0.3">
      <c r="A144" s="174" t="s">
        <v>310</v>
      </c>
      <c r="B144" s="104" t="s">
        <v>310</v>
      </c>
      <c r="C144" s="840"/>
      <c r="D144" s="22" t="s">
        <v>311</v>
      </c>
      <c r="E144" s="105" t="s">
        <v>262</v>
      </c>
    </row>
    <row r="145" spans="1:5" x14ac:dyDescent="0.3">
      <c r="A145" s="174" t="s">
        <v>312</v>
      </c>
      <c r="B145" s="104" t="s">
        <v>312</v>
      </c>
      <c r="C145" s="840"/>
      <c r="D145" s="71" t="s">
        <v>313</v>
      </c>
      <c r="E145" s="105"/>
    </row>
    <row r="146" spans="1:5" x14ac:dyDescent="0.3">
      <c r="A146" s="174" t="s">
        <v>314</v>
      </c>
      <c r="B146" s="104" t="s">
        <v>314</v>
      </c>
      <c r="C146" s="840"/>
      <c r="D146" s="22" t="s">
        <v>315</v>
      </c>
      <c r="E146" s="105" t="s">
        <v>3192</v>
      </c>
    </row>
    <row r="147" spans="1:5" x14ac:dyDescent="0.3">
      <c r="A147" s="174" t="s">
        <v>317</v>
      </c>
      <c r="B147" s="107" t="s">
        <v>317</v>
      </c>
      <c r="C147" s="840"/>
      <c r="D147" s="74" t="s">
        <v>3193</v>
      </c>
      <c r="E147" s="110" t="s">
        <v>16</v>
      </c>
    </row>
    <row r="148" spans="1:5" x14ac:dyDescent="0.3">
      <c r="A148" s="174" t="s">
        <v>319</v>
      </c>
      <c r="B148" s="107" t="s">
        <v>319</v>
      </c>
      <c r="C148" s="840"/>
      <c r="D148" s="75" t="s">
        <v>320</v>
      </c>
      <c r="E148" s="88"/>
    </row>
    <row r="149" spans="1:5" x14ac:dyDescent="0.3">
      <c r="A149" s="174" t="s">
        <v>321</v>
      </c>
      <c r="B149" s="107" t="s">
        <v>321</v>
      </c>
      <c r="C149" s="840"/>
      <c r="D149" s="76" t="s">
        <v>322</v>
      </c>
      <c r="E149" s="88" t="s">
        <v>262</v>
      </c>
    </row>
    <row r="150" spans="1:5" x14ac:dyDescent="0.3">
      <c r="A150" s="174" t="s">
        <v>323</v>
      </c>
      <c r="B150" s="107" t="s">
        <v>323</v>
      </c>
      <c r="C150" s="840"/>
      <c r="D150" s="77" t="s">
        <v>324</v>
      </c>
      <c r="E150" s="88" t="s">
        <v>262</v>
      </c>
    </row>
    <row r="151" spans="1:5" x14ac:dyDescent="0.3">
      <c r="A151" s="174" t="s">
        <v>325</v>
      </c>
      <c r="B151" s="107" t="s">
        <v>325</v>
      </c>
      <c r="C151" s="840"/>
      <c r="D151" s="77" t="s">
        <v>326</v>
      </c>
      <c r="E151" s="88" t="s">
        <v>262</v>
      </c>
    </row>
    <row r="152" spans="1:5" x14ac:dyDescent="0.3">
      <c r="A152" s="174" t="s">
        <v>327</v>
      </c>
      <c r="B152" s="107" t="s">
        <v>327</v>
      </c>
      <c r="C152" s="840"/>
      <c r="D152" s="75" t="s">
        <v>3194</v>
      </c>
      <c r="E152" s="111"/>
    </row>
    <row r="153" spans="1:5" ht="16.2" x14ac:dyDescent="0.3">
      <c r="A153" s="174" t="s">
        <v>329</v>
      </c>
      <c r="B153" s="107" t="s">
        <v>329</v>
      </c>
      <c r="C153" s="840"/>
      <c r="D153" s="75" t="s">
        <v>322</v>
      </c>
      <c r="E153" s="111" t="s">
        <v>3195</v>
      </c>
    </row>
    <row r="154" spans="1:5" x14ac:dyDescent="0.3">
      <c r="A154" s="174" t="s">
        <v>331</v>
      </c>
      <c r="B154" s="107" t="s">
        <v>331</v>
      </c>
      <c r="C154" s="840"/>
      <c r="D154" s="78" t="s">
        <v>332</v>
      </c>
      <c r="E154" s="111"/>
    </row>
    <row r="155" spans="1:5" ht="16.2" x14ac:dyDescent="0.3">
      <c r="A155" s="174" t="s">
        <v>333</v>
      </c>
      <c r="B155" s="107" t="s">
        <v>333</v>
      </c>
      <c r="C155" s="840"/>
      <c r="D155" s="75" t="s">
        <v>322</v>
      </c>
      <c r="E155" s="111" t="s">
        <v>3195</v>
      </c>
    </row>
    <row r="156" spans="1:5" ht="16.2" x14ac:dyDescent="0.3">
      <c r="A156" s="174" t="s">
        <v>334</v>
      </c>
      <c r="B156" s="107" t="s">
        <v>334</v>
      </c>
      <c r="C156" s="840"/>
      <c r="D156" s="79" t="s">
        <v>335</v>
      </c>
      <c r="E156" s="111" t="s">
        <v>3195</v>
      </c>
    </row>
    <row r="157" spans="1:5" x14ac:dyDescent="0.3">
      <c r="A157" s="174" t="s">
        <v>336</v>
      </c>
      <c r="B157" s="107" t="s">
        <v>336</v>
      </c>
      <c r="C157" s="840"/>
      <c r="D157" s="76" t="s">
        <v>3196</v>
      </c>
      <c r="E157" s="94"/>
    </row>
    <row r="158" spans="1:5" x14ac:dyDescent="0.3">
      <c r="A158" s="174" t="s">
        <v>338</v>
      </c>
      <c r="B158" s="107" t="s">
        <v>338</v>
      </c>
      <c r="C158" s="840"/>
      <c r="D158" s="76" t="s">
        <v>3196</v>
      </c>
      <c r="E158" s="88" t="s">
        <v>16</v>
      </c>
    </row>
    <row r="159" spans="1:5" x14ac:dyDescent="0.3">
      <c r="A159" s="174" t="s">
        <v>340</v>
      </c>
      <c r="B159" s="107" t="s">
        <v>340</v>
      </c>
      <c r="C159" s="840"/>
      <c r="D159" s="75" t="s">
        <v>3197</v>
      </c>
      <c r="E159" s="94"/>
    </row>
    <row r="160" spans="1:5" x14ac:dyDescent="0.3">
      <c r="A160" s="174" t="s">
        <v>342</v>
      </c>
      <c r="B160" s="107" t="s">
        <v>342</v>
      </c>
      <c r="C160" s="841"/>
      <c r="D160" s="75" t="s">
        <v>343</v>
      </c>
      <c r="E160" s="94" t="s">
        <v>9</v>
      </c>
    </row>
    <row r="161" spans="1:5" x14ac:dyDescent="0.3">
      <c r="A161" s="174" t="s">
        <v>344</v>
      </c>
      <c r="B161" s="107" t="s">
        <v>344</v>
      </c>
      <c r="C161" s="841"/>
      <c r="D161" s="75" t="s">
        <v>345</v>
      </c>
      <c r="E161" s="88"/>
    </row>
    <row r="162" spans="1:5" x14ac:dyDescent="0.3">
      <c r="A162" s="174" t="s">
        <v>346</v>
      </c>
      <c r="B162" s="107" t="s">
        <v>346</v>
      </c>
      <c r="C162" s="841"/>
      <c r="D162" s="80" t="s">
        <v>324</v>
      </c>
      <c r="E162" s="88" t="s">
        <v>262</v>
      </c>
    </row>
    <row r="163" spans="1:5" x14ac:dyDescent="0.3">
      <c r="A163" s="174" t="s">
        <v>347</v>
      </c>
      <c r="B163" s="107" t="s">
        <v>347</v>
      </c>
      <c r="C163" s="841"/>
      <c r="D163" s="80" t="s">
        <v>326</v>
      </c>
      <c r="E163" s="88" t="s">
        <v>262</v>
      </c>
    </row>
    <row r="164" spans="1:5" ht="15" thickBot="1" x14ac:dyDescent="0.35">
      <c r="A164" s="174" t="s">
        <v>348</v>
      </c>
      <c r="B164" s="112" t="s">
        <v>348</v>
      </c>
      <c r="C164" s="841"/>
      <c r="D164" s="81" t="s">
        <v>349</v>
      </c>
      <c r="E164" s="113" t="s">
        <v>9</v>
      </c>
    </row>
    <row r="165" spans="1:5" ht="24" customHeight="1" thickBot="1" x14ac:dyDescent="0.35">
      <c r="A165" s="829" t="s">
        <v>355</v>
      </c>
      <c r="B165" s="830"/>
      <c r="C165" s="830"/>
      <c r="D165" s="830"/>
      <c r="E165" s="819"/>
    </row>
    <row r="166" spans="1:5" x14ac:dyDescent="0.3">
      <c r="A166" s="174" t="s">
        <v>356</v>
      </c>
      <c r="B166" s="103" t="s">
        <v>356</v>
      </c>
      <c r="C166" s="840"/>
      <c r="D166" s="41" t="s">
        <v>3198</v>
      </c>
      <c r="E166" s="114" t="s">
        <v>9</v>
      </c>
    </row>
    <row r="167" spans="1:5" x14ac:dyDescent="0.3">
      <c r="A167" s="174" t="s">
        <v>2916</v>
      </c>
      <c r="B167" s="107" t="s">
        <v>2916</v>
      </c>
      <c r="C167" s="840"/>
      <c r="D167" s="21" t="s">
        <v>2917</v>
      </c>
      <c r="E167" s="114" t="s">
        <v>9</v>
      </c>
    </row>
    <row r="168" spans="1:5" x14ac:dyDescent="0.3">
      <c r="A168" s="174" t="s">
        <v>2918</v>
      </c>
      <c r="B168" s="107" t="s">
        <v>2918</v>
      </c>
      <c r="C168" s="840"/>
      <c r="D168" s="21" t="s">
        <v>370</v>
      </c>
      <c r="E168" s="114" t="s">
        <v>9</v>
      </c>
    </row>
    <row r="169" spans="1:5" x14ac:dyDescent="0.3">
      <c r="A169" s="174" t="s">
        <v>2919</v>
      </c>
      <c r="B169" s="107" t="s">
        <v>2919</v>
      </c>
      <c r="C169" s="840"/>
      <c r="D169" s="21" t="s">
        <v>362</v>
      </c>
      <c r="E169" s="115" t="s">
        <v>9</v>
      </c>
    </row>
    <row r="170" spans="1:5" x14ac:dyDescent="0.3">
      <c r="A170" s="174" t="s">
        <v>2920</v>
      </c>
      <c r="B170" s="107" t="s">
        <v>2920</v>
      </c>
      <c r="C170" s="840"/>
      <c r="D170" s="22" t="s">
        <v>2921</v>
      </c>
      <c r="E170" s="116" t="s">
        <v>9</v>
      </c>
    </row>
    <row r="171" spans="1:5" x14ac:dyDescent="0.3">
      <c r="A171" s="174" t="s">
        <v>2923</v>
      </c>
      <c r="B171" s="107" t="s">
        <v>2923</v>
      </c>
      <c r="C171" s="840"/>
      <c r="D171" s="71" t="s">
        <v>2924</v>
      </c>
      <c r="E171" s="117" t="s">
        <v>2078</v>
      </c>
    </row>
    <row r="172" spans="1:5" x14ac:dyDescent="0.3">
      <c r="A172" s="174" t="s">
        <v>2929</v>
      </c>
      <c r="B172" s="107" t="s">
        <v>2929</v>
      </c>
      <c r="C172" s="840"/>
      <c r="D172" s="71" t="s">
        <v>3199</v>
      </c>
      <c r="E172" s="105"/>
    </row>
    <row r="173" spans="1:5" x14ac:dyDescent="0.3">
      <c r="A173" s="174" t="s">
        <v>3200</v>
      </c>
      <c r="B173" s="107" t="s">
        <v>3200</v>
      </c>
      <c r="C173" s="840"/>
      <c r="D173" s="22" t="s">
        <v>2917</v>
      </c>
      <c r="E173" s="105" t="s">
        <v>721</v>
      </c>
    </row>
    <row r="174" spans="1:5" ht="15" thickBot="1" x14ac:dyDescent="0.35">
      <c r="A174" s="174" t="s">
        <v>3201</v>
      </c>
      <c r="B174" s="112" t="s">
        <v>3201</v>
      </c>
      <c r="C174" s="840"/>
      <c r="D174" s="26" t="s">
        <v>370</v>
      </c>
      <c r="E174" s="118" t="s">
        <v>721</v>
      </c>
    </row>
    <row r="175" spans="1:5" ht="24" customHeight="1" thickBot="1" x14ac:dyDescent="0.35">
      <c r="A175" s="829" t="s">
        <v>358</v>
      </c>
      <c r="B175" s="830"/>
      <c r="C175" s="830"/>
      <c r="D175" s="830"/>
      <c r="E175" s="819"/>
    </row>
    <row r="176" spans="1:5" x14ac:dyDescent="0.3">
      <c r="A176" s="174" t="s">
        <v>359</v>
      </c>
      <c r="B176" s="103" t="s">
        <v>359</v>
      </c>
      <c r="C176" s="840"/>
      <c r="D176" s="82" t="s">
        <v>3202</v>
      </c>
      <c r="E176" s="86"/>
    </row>
    <row r="177" spans="1:5" x14ac:dyDescent="0.3">
      <c r="A177" s="174" t="s">
        <v>361</v>
      </c>
      <c r="B177" s="107" t="s">
        <v>361</v>
      </c>
      <c r="C177" s="840"/>
      <c r="D177" s="21" t="s">
        <v>2917</v>
      </c>
      <c r="E177" s="114" t="s">
        <v>9</v>
      </c>
    </row>
    <row r="178" spans="1:5" x14ac:dyDescent="0.3">
      <c r="A178" s="174" t="s">
        <v>2938</v>
      </c>
      <c r="B178" s="107" t="s">
        <v>2938</v>
      </c>
      <c r="C178" s="840"/>
      <c r="D178" s="21" t="s">
        <v>370</v>
      </c>
      <c r="E178" s="114" t="s">
        <v>9</v>
      </c>
    </row>
    <row r="179" spans="1:5" x14ac:dyDescent="0.3">
      <c r="A179" s="174" t="s">
        <v>2939</v>
      </c>
      <c r="B179" s="107" t="s">
        <v>2939</v>
      </c>
      <c r="C179" s="840"/>
      <c r="D179" s="21" t="s">
        <v>362</v>
      </c>
      <c r="E179" s="114" t="s">
        <v>9</v>
      </c>
    </row>
    <row r="180" spans="1:5" x14ac:dyDescent="0.3">
      <c r="A180" s="174" t="s">
        <v>2940</v>
      </c>
      <c r="B180" s="107" t="s">
        <v>2940</v>
      </c>
      <c r="C180" s="840"/>
      <c r="D180" s="21" t="s">
        <v>2921</v>
      </c>
      <c r="E180" s="115" t="s">
        <v>9</v>
      </c>
    </row>
    <row r="181" spans="1:5" ht="15" thickBot="1" x14ac:dyDescent="0.35">
      <c r="A181" s="174" t="s">
        <v>2942</v>
      </c>
      <c r="B181" s="112" t="s">
        <v>2942</v>
      </c>
      <c r="C181" s="840"/>
      <c r="D181" s="83" t="s">
        <v>3203</v>
      </c>
      <c r="E181" s="96" t="s">
        <v>2078</v>
      </c>
    </row>
    <row r="182" spans="1:5" ht="24" customHeight="1" thickBot="1" x14ac:dyDescent="0.35">
      <c r="A182" s="829" t="s">
        <v>364</v>
      </c>
      <c r="B182" s="830"/>
      <c r="C182" s="830"/>
      <c r="D182" s="830"/>
      <c r="E182" s="819"/>
    </row>
    <row r="183" spans="1:5" x14ac:dyDescent="0.3">
      <c r="A183" s="174" t="s">
        <v>365</v>
      </c>
      <c r="B183" s="103" t="s">
        <v>365</v>
      </c>
      <c r="C183" s="840"/>
      <c r="D183" s="82" t="s">
        <v>3204</v>
      </c>
      <c r="E183" s="86"/>
    </row>
    <row r="184" spans="1:5" x14ac:dyDescent="0.3">
      <c r="A184" s="174" t="s">
        <v>367</v>
      </c>
      <c r="B184" s="107" t="s">
        <v>367</v>
      </c>
      <c r="C184" s="840"/>
      <c r="D184" s="21" t="s">
        <v>368</v>
      </c>
      <c r="E184" s="114" t="s">
        <v>9</v>
      </c>
    </row>
    <row r="185" spans="1:5" x14ac:dyDescent="0.3">
      <c r="A185" s="174" t="s">
        <v>369</v>
      </c>
      <c r="B185" s="107" t="s">
        <v>369</v>
      </c>
      <c r="C185" s="840"/>
      <c r="D185" s="21" t="s">
        <v>370</v>
      </c>
      <c r="E185" s="114" t="s">
        <v>9</v>
      </c>
    </row>
    <row r="186" spans="1:5" x14ac:dyDescent="0.3">
      <c r="A186" s="174" t="s">
        <v>371</v>
      </c>
      <c r="B186" s="107" t="s">
        <v>371</v>
      </c>
      <c r="C186" s="840"/>
      <c r="D186" s="21" t="s">
        <v>362</v>
      </c>
      <c r="E186" s="114" t="s">
        <v>9</v>
      </c>
    </row>
    <row r="187" spans="1:5" x14ac:dyDescent="0.3">
      <c r="A187" s="174" t="s">
        <v>372</v>
      </c>
      <c r="B187" s="107" t="s">
        <v>372</v>
      </c>
      <c r="C187" s="840"/>
      <c r="D187" s="21" t="s">
        <v>373</v>
      </c>
      <c r="E187" s="115" t="s">
        <v>9</v>
      </c>
    </row>
    <row r="188" spans="1:5" ht="15" thickBot="1" x14ac:dyDescent="0.35">
      <c r="A188" s="174" t="s">
        <v>375</v>
      </c>
      <c r="B188" s="112" t="s">
        <v>375</v>
      </c>
      <c r="C188" s="840"/>
      <c r="D188" s="83" t="s">
        <v>376</v>
      </c>
      <c r="E188" s="96" t="s">
        <v>2078</v>
      </c>
    </row>
    <row r="189" spans="1:5" ht="24" customHeight="1" thickBot="1" x14ac:dyDescent="0.35">
      <c r="A189" s="829" t="s">
        <v>3205</v>
      </c>
      <c r="B189" s="830"/>
      <c r="C189" s="830"/>
      <c r="D189" s="830"/>
      <c r="E189" s="819"/>
    </row>
    <row r="190" spans="1:5" ht="24.75" customHeight="1" x14ac:dyDescent="0.3">
      <c r="A190" s="174" t="s">
        <v>378</v>
      </c>
      <c r="B190" s="119" t="s">
        <v>378</v>
      </c>
      <c r="C190" s="844"/>
      <c r="D190" s="84" t="s">
        <v>3206</v>
      </c>
      <c r="E190" s="120"/>
    </row>
    <row r="191" spans="1:5" x14ac:dyDescent="0.3">
      <c r="A191" s="174" t="s">
        <v>380</v>
      </c>
      <c r="B191" s="89" t="s">
        <v>380</v>
      </c>
      <c r="C191" s="844"/>
      <c r="D191" s="20" t="s">
        <v>3207</v>
      </c>
      <c r="E191" s="114" t="s">
        <v>9</v>
      </c>
    </row>
    <row r="192" spans="1:5" x14ac:dyDescent="0.3">
      <c r="A192" s="174" t="s">
        <v>382</v>
      </c>
      <c r="B192" s="89" t="s">
        <v>382</v>
      </c>
      <c r="C192" s="844"/>
      <c r="D192" s="20" t="s">
        <v>383</v>
      </c>
      <c r="E192" s="114" t="s">
        <v>9</v>
      </c>
    </row>
    <row r="193" spans="1:5" x14ac:dyDescent="0.3">
      <c r="A193" s="174" t="s">
        <v>384</v>
      </c>
      <c r="B193" s="89" t="s">
        <v>384</v>
      </c>
      <c r="C193" s="844"/>
      <c r="D193" s="36" t="s">
        <v>385</v>
      </c>
      <c r="E193" s="121"/>
    </row>
    <row r="194" spans="1:5" ht="15" thickBot="1" x14ac:dyDescent="0.35">
      <c r="A194" s="174" t="s">
        <v>386</v>
      </c>
      <c r="B194" s="122" t="s">
        <v>386</v>
      </c>
      <c r="C194" s="844"/>
      <c r="D194" s="23" t="s">
        <v>3208</v>
      </c>
      <c r="E194" s="115" t="s">
        <v>9</v>
      </c>
    </row>
    <row r="195" spans="1:5" ht="24" customHeight="1" thickBot="1" x14ac:dyDescent="0.35">
      <c r="A195" s="829" t="s">
        <v>388</v>
      </c>
      <c r="B195" s="830"/>
      <c r="C195" s="830"/>
      <c r="D195" s="830"/>
      <c r="E195" s="819"/>
    </row>
    <row r="196" spans="1:5" x14ac:dyDescent="0.3">
      <c r="A196" s="174" t="s">
        <v>389</v>
      </c>
      <c r="B196" s="103" t="s">
        <v>389</v>
      </c>
      <c r="C196" s="845"/>
      <c r="D196" s="13" t="s">
        <v>3209</v>
      </c>
      <c r="E196" s="123"/>
    </row>
    <row r="197" spans="1:5" x14ac:dyDescent="0.3">
      <c r="A197" s="174" t="s">
        <v>391</v>
      </c>
      <c r="B197" s="104" t="s">
        <v>391</v>
      </c>
      <c r="C197" s="845"/>
      <c r="D197" s="15" t="s">
        <v>392</v>
      </c>
      <c r="E197" s="124"/>
    </row>
    <row r="198" spans="1:5" x14ac:dyDescent="0.3">
      <c r="A198" s="174" t="s">
        <v>393</v>
      </c>
      <c r="B198" s="104" t="s">
        <v>393</v>
      </c>
      <c r="C198" s="845"/>
      <c r="D198" s="14" t="s">
        <v>394</v>
      </c>
      <c r="E198" s="124" t="s">
        <v>363</v>
      </c>
    </row>
    <row r="199" spans="1:5" x14ac:dyDescent="0.3">
      <c r="A199" s="174" t="s">
        <v>395</v>
      </c>
      <c r="B199" s="104" t="s">
        <v>395</v>
      </c>
      <c r="C199" s="845"/>
      <c r="D199" s="14" t="s">
        <v>408</v>
      </c>
      <c r="E199" s="124" t="s">
        <v>363</v>
      </c>
    </row>
    <row r="200" spans="1:5" x14ac:dyDescent="0.3">
      <c r="A200" s="174" t="s">
        <v>397</v>
      </c>
      <c r="B200" s="104" t="s">
        <v>397</v>
      </c>
      <c r="C200" s="845"/>
      <c r="D200" s="15" t="s">
        <v>398</v>
      </c>
      <c r="E200" s="124" t="s">
        <v>363</v>
      </c>
    </row>
    <row r="201" spans="1:5" x14ac:dyDescent="0.3">
      <c r="A201" s="174" t="s">
        <v>399</v>
      </c>
      <c r="B201" s="104" t="s">
        <v>399</v>
      </c>
      <c r="C201" s="845"/>
      <c r="D201" s="15" t="s">
        <v>400</v>
      </c>
      <c r="E201" s="124" t="s">
        <v>363</v>
      </c>
    </row>
    <row r="202" spans="1:5" x14ac:dyDescent="0.3">
      <c r="A202" s="174" t="s">
        <v>401</v>
      </c>
      <c r="B202" s="104" t="s">
        <v>401</v>
      </c>
      <c r="C202" s="845"/>
      <c r="D202" s="15" t="s">
        <v>402</v>
      </c>
      <c r="E202" s="124" t="s">
        <v>363</v>
      </c>
    </row>
    <row r="203" spans="1:5" x14ac:dyDescent="0.3">
      <c r="A203" s="174" t="s">
        <v>403</v>
      </c>
      <c r="B203" s="104" t="s">
        <v>403</v>
      </c>
      <c r="C203" s="845"/>
      <c r="D203" s="16" t="s">
        <v>3210</v>
      </c>
      <c r="E203" s="125"/>
    </row>
    <row r="204" spans="1:5" x14ac:dyDescent="0.3">
      <c r="A204" s="174" t="s">
        <v>405</v>
      </c>
      <c r="B204" s="104" t="s">
        <v>405</v>
      </c>
      <c r="C204" s="845"/>
      <c r="D204" s="15" t="s">
        <v>392</v>
      </c>
      <c r="E204" s="124"/>
    </row>
    <row r="205" spans="1:5" x14ac:dyDescent="0.3">
      <c r="A205" s="174" t="s">
        <v>406</v>
      </c>
      <c r="B205" s="104" t="s">
        <v>406</v>
      </c>
      <c r="C205" s="845"/>
      <c r="D205" s="14" t="s">
        <v>394</v>
      </c>
      <c r="E205" s="124" t="s">
        <v>363</v>
      </c>
    </row>
    <row r="206" spans="1:5" x14ac:dyDescent="0.3">
      <c r="A206" s="174" t="s">
        <v>407</v>
      </c>
      <c r="B206" s="104" t="s">
        <v>407</v>
      </c>
      <c r="C206" s="845"/>
      <c r="D206" s="14" t="s">
        <v>408</v>
      </c>
      <c r="E206" s="124" t="s">
        <v>363</v>
      </c>
    </row>
    <row r="207" spans="1:5" x14ac:dyDescent="0.3">
      <c r="A207" s="174" t="s">
        <v>409</v>
      </c>
      <c r="B207" s="104" t="s">
        <v>409</v>
      </c>
      <c r="C207" s="845"/>
      <c r="D207" s="15" t="s">
        <v>398</v>
      </c>
      <c r="E207" s="124" t="s">
        <v>363</v>
      </c>
    </row>
    <row r="208" spans="1:5" x14ac:dyDescent="0.3">
      <c r="A208" s="174" t="s">
        <v>410</v>
      </c>
      <c r="B208" s="104" t="s">
        <v>410</v>
      </c>
      <c r="C208" s="845"/>
      <c r="D208" s="15" t="s">
        <v>400</v>
      </c>
      <c r="E208" s="124" t="s">
        <v>363</v>
      </c>
    </row>
    <row r="209" spans="1:5" ht="15" thickBot="1" x14ac:dyDescent="0.35">
      <c r="A209" s="174" t="s">
        <v>411</v>
      </c>
      <c r="B209" s="126" t="s">
        <v>411</v>
      </c>
      <c r="C209" s="845"/>
      <c r="D209" s="34" t="s">
        <v>402</v>
      </c>
      <c r="E209" s="127" t="s">
        <v>363</v>
      </c>
    </row>
    <row r="210" spans="1:5" ht="24" customHeight="1" thickBot="1" x14ac:dyDescent="0.35">
      <c r="A210" s="829" t="s">
        <v>412</v>
      </c>
      <c r="B210" s="830"/>
      <c r="C210" s="830"/>
      <c r="D210" s="830"/>
      <c r="E210" s="819"/>
    </row>
    <row r="211" spans="1:5" x14ac:dyDescent="0.3">
      <c r="A211" s="174" t="s">
        <v>413</v>
      </c>
      <c r="B211" s="103" t="s">
        <v>413</v>
      </c>
      <c r="C211" s="845"/>
      <c r="D211" s="37" t="s">
        <v>414</v>
      </c>
      <c r="E211" s="128"/>
    </row>
    <row r="212" spans="1:5" x14ac:dyDescent="0.3">
      <c r="A212" s="174" t="s">
        <v>415</v>
      </c>
      <c r="B212" s="104" t="s">
        <v>415</v>
      </c>
      <c r="C212" s="845"/>
      <c r="D212" s="15" t="s">
        <v>416</v>
      </c>
      <c r="E212" s="124" t="s">
        <v>3167</v>
      </c>
    </row>
    <row r="213" spans="1:5" x14ac:dyDescent="0.3">
      <c r="A213" s="174" t="s">
        <v>417</v>
      </c>
      <c r="B213" s="104" t="s">
        <v>417</v>
      </c>
      <c r="C213" s="845"/>
      <c r="D213" s="15" t="s">
        <v>418</v>
      </c>
      <c r="E213" s="124" t="s">
        <v>3167</v>
      </c>
    </row>
    <row r="214" spans="1:5" x14ac:dyDescent="0.3">
      <c r="A214" s="174" t="s">
        <v>419</v>
      </c>
      <c r="B214" s="104" t="s">
        <v>419</v>
      </c>
      <c r="C214" s="845"/>
      <c r="D214" s="15" t="s">
        <v>402</v>
      </c>
      <c r="E214" s="124" t="s">
        <v>363</v>
      </c>
    </row>
    <row r="215" spans="1:5" x14ac:dyDescent="0.3">
      <c r="A215" s="174" t="s">
        <v>420</v>
      </c>
      <c r="B215" s="104" t="s">
        <v>420</v>
      </c>
      <c r="C215" s="845"/>
      <c r="D215" s="16" t="s">
        <v>421</v>
      </c>
      <c r="E215" s="125"/>
    </row>
    <row r="216" spans="1:5" x14ac:dyDescent="0.3">
      <c r="A216" s="174" t="s">
        <v>422</v>
      </c>
      <c r="B216" s="104" t="s">
        <v>422</v>
      </c>
      <c r="C216" s="845"/>
      <c r="D216" s="15" t="s">
        <v>416</v>
      </c>
      <c r="E216" s="124" t="s">
        <v>3167</v>
      </c>
    </row>
    <row r="217" spans="1:5" x14ac:dyDescent="0.3">
      <c r="A217" s="174" t="s">
        <v>423</v>
      </c>
      <c r="B217" s="104" t="s">
        <v>423</v>
      </c>
      <c r="C217" s="845"/>
      <c r="D217" s="15" t="s">
        <v>418</v>
      </c>
      <c r="E217" s="124" t="s">
        <v>3167</v>
      </c>
    </row>
    <row r="218" spans="1:5" ht="15" thickBot="1" x14ac:dyDescent="0.35">
      <c r="A218" s="174" t="s">
        <v>424</v>
      </c>
      <c r="B218" s="126" t="s">
        <v>424</v>
      </c>
      <c r="C218" s="845"/>
      <c r="D218" s="34" t="s">
        <v>402</v>
      </c>
      <c r="E218" s="127" t="s">
        <v>363</v>
      </c>
    </row>
    <row r="219" spans="1:5" ht="24" customHeight="1" thickBot="1" x14ac:dyDescent="0.35">
      <c r="A219" s="846" t="s">
        <v>425</v>
      </c>
      <c r="B219" s="830"/>
      <c r="C219" s="830"/>
      <c r="D219" s="830"/>
      <c r="E219" s="819"/>
    </row>
    <row r="220" spans="1:5" ht="15.75" customHeight="1" x14ac:dyDescent="0.3">
      <c r="A220" s="174" t="s">
        <v>426</v>
      </c>
      <c r="B220" s="103" t="s">
        <v>426</v>
      </c>
      <c r="C220" s="840"/>
      <c r="D220" s="38" t="s">
        <v>427</v>
      </c>
      <c r="E220" s="129"/>
    </row>
    <row r="221" spans="1:5" x14ac:dyDescent="0.3">
      <c r="A221" s="174" t="s">
        <v>428</v>
      </c>
      <c r="B221" s="104" t="s">
        <v>428</v>
      </c>
      <c r="C221" s="840"/>
      <c r="D221" s="36" t="s">
        <v>429</v>
      </c>
      <c r="E221" s="121"/>
    </row>
    <row r="222" spans="1:5" x14ac:dyDescent="0.3">
      <c r="A222" s="174" t="s">
        <v>430</v>
      </c>
      <c r="B222" s="104" t="s">
        <v>430</v>
      </c>
      <c r="C222" s="840"/>
      <c r="D222" s="21" t="s">
        <v>431</v>
      </c>
      <c r="E222" s="121" t="s">
        <v>363</v>
      </c>
    </row>
    <row r="223" spans="1:5" x14ac:dyDescent="0.3">
      <c r="A223" s="174" t="s">
        <v>432</v>
      </c>
      <c r="B223" s="104" t="s">
        <v>432</v>
      </c>
      <c r="C223" s="840"/>
      <c r="D223" s="21" t="s">
        <v>433</v>
      </c>
      <c r="E223" s="121" t="s">
        <v>434</v>
      </c>
    </row>
    <row r="224" spans="1:5" x14ac:dyDescent="0.3">
      <c r="A224" s="174" t="s">
        <v>435</v>
      </c>
      <c r="B224" s="104" t="s">
        <v>435</v>
      </c>
      <c r="C224" s="840"/>
      <c r="D224" s="36" t="s">
        <v>436</v>
      </c>
      <c r="E224" s="121"/>
    </row>
    <row r="225" spans="1:5" x14ac:dyDescent="0.3">
      <c r="A225" s="174" t="s">
        <v>437</v>
      </c>
      <c r="B225" s="126" t="s">
        <v>437</v>
      </c>
      <c r="C225" s="840"/>
      <c r="D225" s="36" t="s">
        <v>2945</v>
      </c>
      <c r="E225" s="121" t="s">
        <v>363</v>
      </c>
    </row>
    <row r="226" spans="1:5" x14ac:dyDescent="0.3">
      <c r="A226" s="174" t="s">
        <v>444</v>
      </c>
      <c r="B226" s="89" t="s">
        <v>444</v>
      </c>
      <c r="C226" s="840"/>
      <c r="D226" s="39" t="s">
        <v>2946</v>
      </c>
      <c r="E226" s="130" t="s">
        <v>363</v>
      </c>
    </row>
    <row r="227" spans="1:5" x14ac:dyDescent="0.3">
      <c r="A227" s="174" t="s">
        <v>445</v>
      </c>
      <c r="B227" s="131" t="s">
        <v>445</v>
      </c>
      <c r="C227" s="840"/>
      <c r="D227" s="21" t="s">
        <v>448</v>
      </c>
      <c r="E227" s="121" t="s">
        <v>363</v>
      </c>
    </row>
    <row r="228" spans="1:5" ht="15" thickBot="1" x14ac:dyDescent="0.35">
      <c r="A228" s="174" t="s">
        <v>447</v>
      </c>
      <c r="B228" s="132" t="s">
        <v>447</v>
      </c>
      <c r="C228" s="840"/>
      <c r="D228" s="25" t="s">
        <v>450</v>
      </c>
      <c r="E228" s="133" t="s">
        <v>363</v>
      </c>
    </row>
    <row r="229" spans="1:5" ht="24" customHeight="1" thickBot="1" x14ac:dyDescent="0.35">
      <c r="A229" s="829" t="s">
        <v>463</v>
      </c>
      <c r="B229" s="830"/>
      <c r="C229" s="830"/>
      <c r="D229" s="830"/>
      <c r="E229" s="819"/>
    </row>
    <row r="230" spans="1:5" ht="15.75" customHeight="1" x14ac:dyDescent="0.3">
      <c r="A230" s="174" t="s">
        <v>464</v>
      </c>
      <c r="B230" s="103" t="s">
        <v>464</v>
      </c>
      <c r="C230" s="847"/>
      <c r="D230" s="37" t="s">
        <v>3211</v>
      </c>
      <c r="E230" s="128"/>
    </row>
    <row r="231" spans="1:5" x14ac:dyDescent="0.3">
      <c r="A231" s="174" t="s">
        <v>466</v>
      </c>
      <c r="B231" s="104" t="s">
        <v>466</v>
      </c>
      <c r="C231" s="847"/>
      <c r="D231" s="14" t="s">
        <v>467</v>
      </c>
      <c r="E231" s="124" t="s">
        <v>3167</v>
      </c>
    </row>
    <row r="232" spans="1:5" x14ac:dyDescent="0.3">
      <c r="A232" s="174" t="s">
        <v>468</v>
      </c>
      <c r="B232" s="104" t="s">
        <v>468</v>
      </c>
      <c r="C232" s="847"/>
      <c r="D232" s="14" t="s">
        <v>469</v>
      </c>
      <c r="E232" s="124" t="s">
        <v>3167</v>
      </c>
    </row>
    <row r="233" spans="1:5" x14ac:dyDescent="0.3">
      <c r="A233" s="174" t="s">
        <v>470</v>
      </c>
      <c r="B233" s="104" t="s">
        <v>470</v>
      </c>
      <c r="C233" s="847"/>
      <c r="D233" s="14" t="s">
        <v>471</v>
      </c>
      <c r="E233" s="124" t="s">
        <v>3167</v>
      </c>
    </row>
    <row r="234" spans="1:5" ht="15.75" customHeight="1" x14ac:dyDescent="0.3">
      <c r="A234" s="174" t="s">
        <v>472</v>
      </c>
      <c r="B234" s="104" t="s">
        <v>472</v>
      </c>
      <c r="C234" s="847"/>
      <c r="D234" s="37" t="s">
        <v>3212</v>
      </c>
      <c r="E234" s="134"/>
    </row>
    <row r="235" spans="1:5" x14ac:dyDescent="0.3">
      <c r="A235" s="174" t="s">
        <v>474</v>
      </c>
      <c r="B235" s="104" t="s">
        <v>474</v>
      </c>
      <c r="C235" s="847"/>
      <c r="D235" s="14" t="s">
        <v>467</v>
      </c>
      <c r="E235" s="124" t="s">
        <v>3167</v>
      </c>
    </row>
    <row r="236" spans="1:5" x14ac:dyDescent="0.3">
      <c r="A236" s="174" t="s">
        <v>475</v>
      </c>
      <c r="B236" s="104" t="s">
        <v>475</v>
      </c>
      <c r="C236" s="847"/>
      <c r="D236" s="14" t="s">
        <v>469</v>
      </c>
      <c r="E236" s="124" t="s">
        <v>3167</v>
      </c>
    </row>
    <row r="237" spans="1:5" x14ac:dyDescent="0.3">
      <c r="A237" s="174" t="s">
        <v>476</v>
      </c>
      <c r="B237" s="104" t="s">
        <v>476</v>
      </c>
      <c r="C237" s="847"/>
      <c r="D237" s="14" t="s">
        <v>471</v>
      </c>
      <c r="E237" s="124" t="s">
        <v>3167</v>
      </c>
    </row>
    <row r="238" spans="1:5" x14ac:dyDescent="0.3">
      <c r="A238" s="174" t="s">
        <v>477</v>
      </c>
      <c r="B238" s="104" t="s">
        <v>477</v>
      </c>
      <c r="C238" s="847"/>
      <c r="D238" s="15" t="s">
        <v>478</v>
      </c>
      <c r="E238" s="124" t="s">
        <v>1367</v>
      </c>
    </row>
    <row r="239" spans="1:5" x14ac:dyDescent="0.3">
      <c r="A239" s="174" t="s">
        <v>479</v>
      </c>
      <c r="B239" s="104" t="s">
        <v>479</v>
      </c>
      <c r="C239" s="847"/>
      <c r="D239" s="15" t="s">
        <v>480</v>
      </c>
      <c r="E239" s="124"/>
    </row>
    <row r="240" spans="1:5" x14ac:dyDescent="0.3">
      <c r="A240" s="174" t="s">
        <v>481</v>
      </c>
      <c r="B240" s="104" t="s">
        <v>481</v>
      </c>
      <c r="C240" s="847"/>
      <c r="D240" s="14" t="s">
        <v>467</v>
      </c>
      <c r="E240" s="124" t="s">
        <v>1367</v>
      </c>
    </row>
    <row r="241" spans="1:5" x14ac:dyDescent="0.3">
      <c r="A241" s="174" t="s">
        <v>482</v>
      </c>
      <c r="B241" s="104" t="s">
        <v>482</v>
      </c>
      <c r="C241" s="847"/>
      <c r="D241" s="14" t="s">
        <v>483</v>
      </c>
      <c r="E241" s="124" t="s">
        <v>1367</v>
      </c>
    </row>
    <row r="242" spans="1:5" x14ac:dyDescent="0.3">
      <c r="A242" s="174" t="s">
        <v>484</v>
      </c>
      <c r="B242" s="104" t="s">
        <v>484</v>
      </c>
      <c r="C242" s="847"/>
      <c r="D242" s="14" t="s">
        <v>471</v>
      </c>
      <c r="E242" s="124" t="s">
        <v>1367</v>
      </c>
    </row>
    <row r="243" spans="1:5" x14ac:dyDescent="0.3">
      <c r="A243" s="174" t="s">
        <v>485</v>
      </c>
      <c r="B243" s="104" t="s">
        <v>485</v>
      </c>
      <c r="C243" s="847"/>
      <c r="D243" s="15" t="s">
        <v>486</v>
      </c>
      <c r="E243" s="124"/>
    </row>
    <row r="244" spans="1:5" x14ac:dyDescent="0.3">
      <c r="A244" s="174" t="s">
        <v>492</v>
      </c>
      <c r="B244" s="104" t="s">
        <v>492</v>
      </c>
      <c r="C244" s="847"/>
      <c r="D244" s="15" t="s">
        <v>493</v>
      </c>
      <c r="E244" s="124"/>
    </row>
    <row r="245" spans="1:5" x14ac:dyDescent="0.3">
      <c r="A245" s="174" t="s">
        <v>494</v>
      </c>
      <c r="B245" s="104" t="s">
        <v>494</v>
      </c>
      <c r="C245" s="847"/>
      <c r="D245" s="14" t="s">
        <v>495</v>
      </c>
      <c r="E245" s="124" t="s">
        <v>3213</v>
      </c>
    </row>
    <row r="246" spans="1:5" x14ac:dyDescent="0.3">
      <c r="A246" s="174" t="s">
        <v>496</v>
      </c>
      <c r="B246" s="104" t="s">
        <v>496</v>
      </c>
      <c r="C246" s="847"/>
      <c r="D246" s="14" t="s">
        <v>497</v>
      </c>
      <c r="E246" s="124" t="s">
        <v>3213</v>
      </c>
    </row>
    <row r="247" spans="1:5" x14ac:dyDescent="0.3">
      <c r="A247" s="174" t="s">
        <v>498</v>
      </c>
      <c r="B247" s="104" t="s">
        <v>498</v>
      </c>
      <c r="C247" s="847"/>
      <c r="D247" s="15" t="s">
        <v>3214</v>
      </c>
      <c r="E247" s="124"/>
    </row>
    <row r="248" spans="1:5" x14ac:dyDescent="0.3">
      <c r="A248" s="174" t="s">
        <v>500</v>
      </c>
      <c r="B248" s="104" t="s">
        <v>500</v>
      </c>
      <c r="C248" s="847"/>
      <c r="D248" s="14" t="s">
        <v>501</v>
      </c>
      <c r="E248" s="124" t="s">
        <v>1367</v>
      </c>
    </row>
    <row r="249" spans="1:5" x14ac:dyDescent="0.3">
      <c r="A249" s="174" t="s">
        <v>502</v>
      </c>
      <c r="B249" s="126" t="s">
        <v>502</v>
      </c>
      <c r="C249" s="847"/>
      <c r="D249" s="18" t="s">
        <v>503</v>
      </c>
      <c r="E249" s="124" t="s">
        <v>1367</v>
      </c>
    </row>
    <row r="250" spans="1:5" ht="15" thickBot="1" x14ac:dyDescent="0.35">
      <c r="A250" s="174" t="s">
        <v>504</v>
      </c>
      <c r="B250" s="146" t="s">
        <v>504</v>
      </c>
      <c r="C250" s="835"/>
      <c r="D250" s="156" t="s">
        <v>505</v>
      </c>
      <c r="E250" s="133" t="s">
        <v>1367</v>
      </c>
    </row>
    <row r="251" spans="1:5" ht="24" customHeight="1" thickBot="1" x14ac:dyDescent="0.35">
      <c r="A251" s="829" t="s">
        <v>3215</v>
      </c>
      <c r="B251" s="830"/>
      <c r="C251" s="830"/>
      <c r="D251" s="830"/>
      <c r="E251" s="819"/>
    </row>
    <row r="252" spans="1:5" ht="18.75" customHeight="1" x14ac:dyDescent="0.3">
      <c r="A252" s="174" t="s">
        <v>513</v>
      </c>
      <c r="B252" s="103" t="s">
        <v>513</v>
      </c>
      <c r="C252" s="843"/>
      <c r="D252" s="136" t="s">
        <v>514</v>
      </c>
      <c r="E252" s="123"/>
    </row>
    <row r="253" spans="1:5" x14ac:dyDescent="0.3">
      <c r="A253" s="174" t="s">
        <v>515</v>
      </c>
      <c r="B253" s="104" t="s">
        <v>515</v>
      </c>
      <c r="C253" s="843"/>
      <c r="D253" s="15" t="s">
        <v>516</v>
      </c>
      <c r="E253" s="124" t="s">
        <v>363</v>
      </c>
    </row>
    <row r="254" spans="1:5" x14ac:dyDescent="0.3">
      <c r="A254" s="174" t="s">
        <v>517</v>
      </c>
      <c r="B254" s="104" t="s">
        <v>517</v>
      </c>
      <c r="C254" s="843"/>
      <c r="D254" s="15" t="s">
        <v>518</v>
      </c>
      <c r="E254" s="124"/>
    </row>
    <row r="255" spans="1:5" x14ac:dyDescent="0.3">
      <c r="A255" s="174" t="s">
        <v>519</v>
      </c>
      <c r="B255" s="104" t="s">
        <v>519</v>
      </c>
      <c r="C255" s="843"/>
      <c r="D255" s="14" t="s">
        <v>3216</v>
      </c>
      <c r="E255" s="124" t="s">
        <v>363</v>
      </c>
    </row>
    <row r="256" spans="1:5" x14ac:dyDescent="0.3">
      <c r="A256" s="174" t="s">
        <v>521</v>
      </c>
      <c r="B256" s="104" t="s">
        <v>521</v>
      </c>
      <c r="C256" s="843"/>
      <c r="D256" s="14" t="s">
        <v>3217</v>
      </c>
      <c r="E256" s="124" t="s">
        <v>363</v>
      </c>
    </row>
    <row r="257" spans="1:5" x14ac:dyDescent="0.3">
      <c r="A257" s="174" t="s">
        <v>529</v>
      </c>
      <c r="B257" s="104" t="s">
        <v>529</v>
      </c>
      <c r="C257" s="843"/>
      <c r="D257" s="15" t="s">
        <v>530</v>
      </c>
      <c r="E257" s="124"/>
    </row>
    <row r="258" spans="1:5" x14ac:dyDescent="0.3">
      <c r="A258" s="174" t="s">
        <v>531</v>
      </c>
      <c r="B258" s="104" t="s">
        <v>531</v>
      </c>
      <c r="C258" s="843"/>
      <c r="D258" s="14" t="s">
        <v>3216</v>
      </c>
      <c r="E258" s="124" t="s">
        <v>363</v>
      </c>
    </row>
    <row r="259" spans="1:5" x14ac:dyDescent="0.3">
      <c r="A259" s="174" t="s">
        <v>532</v>
      </c>
      <c r="B259" s="104" t="s">
        <v>532</v>
      </c>
      <c r="C259" s="843"/>
      <c r="D259" s="14" t="s">
        <v>3217</v>
      </c>
      <c r="E259" s="124" t="s">
        <v>363</v>
      </c>
    </row>
    <row r="260" spans="1:5" x14ac:dyDescent="0.3">
      <c r="A260" s="174" t="s">
        <v>536</v>
      </c>
      <c r="B260" s="135" t="s">
        <v>536</v>
      </c>
      <c r="C260" s="843"/>
      <c r="D260" s="15" t="s">
        <v>537</v>
      </c>
      <c r="E260" s="124"/>
    </row>
    <row r="261" spans="1:5" x14ac:dyDescent="0.3">
      <c r="A261" s="174" t="s">
        <v>538</v>
      </c>
      <c r="B261" s="135" t="s">
        <v>538</v>
      </c>
      <c r="C261" s="843"/>
      <c r="D261" s="14" t="s">
        <v>539</v>
      </c>
      <c r="E261" s="124" t="s">
        <v>16</v>
      </c>
    </row>
    <row r="262" spans="1:5" x14ac:dyDescent="0.3">
      <c r="A262" s="174" t="s">
        <v>541</v>
      </c>
      <c r="B262" s="135" t="s">
        <v>541</v>
      </c>
      <c r="C262" s="843"/>
      <c r="D262" s="24" t="s">
        <v>3218</v>
      </c>
      <c r="E262" s="125" t="s">
        <v>21</v>
      </c>
    </row>
    <row r="263" spans="1:5" x14ac:dyDescent="0.3">
      <c r="A263" s="174" t="s">
        <v>3219</v>
      </c>
      <c r="B263" s="135" t="s">
        <v>3219</v>
      </c>
      <c r="C263" s="843"/>
      <c r="D263" s="40" t="s">
        <v>385</v>
      </c>
      <c r="E263" s="134"/>
    </row>
    <row r="264" spans="1:5" ht="18" customHeight="1" thickBot="1" x14ac:dyDescent="0.35">
      <c r="A264" s="174" t="s">
        <v>3220</v>
      </c>
      <c r="B264" s="146" t="s">
        <v>3220</v>
      </c>
      <c r="C264" s="843"/>
      <c r="D264" s="27" t="s">
        <v>3221</v>
      </c>
      <c r="E264" s="137"/>
    </row>
    <row r="265" spans="1:5" ht="24" customHeight="1" thickBot="1" x14ac:dyDescent="0.35">
      <c r="A265" s="829" t="s">
        <v>3222</v>
      </c>
      <c r="B265" s="830"/>
      <c r="C265" s="830"/>
      <c r="D265" s="830"/>
      <c r="E265" s="819"/>
    </row>
    <row r="266" spans="1:5" x14ac:dyDescent="0.3">
      <c r="A266" s="174" t="s">
        <v>549</v>
      </c>
      <c r="B266" s="103" t="s">
        <v>549</v>
      </c>
      <c r="C266" s="845"/>
      <c r="D266" s="60" t="s">
        <v>550</v>
      </c>
      <c r="E266" s="114"/>
    </row>
    <row r="267" spans="1:5" x14ac:dyDescent="0.3">
      <c r="A267" s="174" t="s">
        <v>551</v>
      </c>
      <c r="B267" s="104" t="s">
        <v>551</v>
      </c>
      <c r="C267" s="845"/>
      <c r="D267" s="15" t="s">
        <v>552</v>
      </c>
      <c r="E267" s="124" t="s">
        <v>300</v>
      </c>
    </row>
    <row r="268" spans="1:5" x14ac:dyDescent="0.3">
      <c r="A268" s="174" t="s">
        <v>553</v>
      </c>
      <c r="B268" s="104" t="s">
        <v>553</v>
      </c>
      <c r="C268" s="845"/>
      <c r="D268" s="15" t="s">
        <v>554</v>
      </c>
      <c r="E268" s="124"/>
    </row>
    <row r="269" spans="1:5" x14ac:dyDescent="0.3">
      <c r="A269" s="174" t="s">
        <v>555</v>
      </c>
      <c r="B269" s="104" t="s">
        <v>555</v>
      </c>
      <c r="C269" s="845"/>
      <c r="D269" s="14" t="s">
        <v>556</v>
      </c>
      <c r="E269" s="124" t="s">
        <v>1367</v>
      </c>
    </row>
    <row r="270" spans="1:5" x14ac:dyDescent="0.3">
      <c r="A270" s="174" t="s">
        <v>557</v>
      </c>
      <c r="B270" s="104" t="s">
        <v>557</v>
      </c>
      <c r="C270" s="845"/>
      <c r="D270" s="14" t="s">
        <v>3223</v>
      </c>
      <c r="E270" s="124" t="s">
        <v>1367</v>
      </c>
    </row>
    <row r="271" spans="1:5" x14ac:dyDescent="0.3">
      <c r="A271" s="174" t="s">
        <v>559</v>
      </c>
      <c r="B271" s="135" t="s">
        <v>559</v>
      </c>
      <c r="C271" s="845"/>
      <c r="D271" s="138" t="s">
        <v>560</v>
      </c>
      <c r="E271" s="124" t="s">
        <v>300</v>
      </c>
    </row>
    <row r="272" spans="1:5" x14ac:dyDescent="0.3">
      <c r="A272" s="174" t="s">
        <v>561</v>
      </c>
      <c r="B272" s="104" t="s">
        <v>561</v>
      </c>
      <c r="C272" s="845"/>
      <c r="D272" s="15" t="s">
        <v>562</v>
      </c>
      <c r="E272" s="124"/>
    </row>
    <row r="273" spans="1:5" x14ac:dyDescent="0.3">
      <c r="A273" s="174" t="s">
        <v>563</v>
      </c>
      <c r="B273" s="104" t="s">
        <v>563</v>
      </c>
      <c r="C273" s="845"/>
      <c r="D273" s="15" t="s">
        <v>564</v>
      </c>
      <c r="E273" s="124" t="s">
        <v>300</v>
      </c>
    </row>
    <row r="274" spans="1:5" x14ac:dyDescent="0.3">
      <c r="A274" s="174" t="s">
        <v>565</v>
      </c>
      <c r="B274" s="104" t="s">
        <v>565</v>
      </c>
      <c r="C274" s="845"/>
      <c r="D274" s="15" t="s">
        <v>554</v>
      </c>
      <c r="E274" s="124"/>
    </row>
    <row r="275" spans="1:5" x14ac:dyDescent="0.3">
      <c r="A275" s="174" t="s">
        <v>566</v>
      </c>
      <c r="B275" s="104" t="s">
        <v>566</v>
      </c>
      <c r="C275" s="845"/>
      <c r="D275" s="14" t="s">
        <v>556</v>
      </c>
      <c r="E275" s="124" t="s">
        <v>1367</v>
      </c>
    </row>
    <row r="276" spans="1:5" ht="15" thickBot="1" x14ac:dyDescent="0.35">
      <c r="A276" s="174" t="s">
        <v>567</v>
      </c>
      <c r="B276" s="126" t="s">
        <v>567</v>
      </c>
      <c r="C276" s="845"/>
      <c r="D276" s="18" t="s">
        <v>3223</v>
      </c>
      <c r="E276" s="127" t="s">
        <v>1367</v>
      </c>
    </row>
    <row r="277" spans="1:5" ht="24" customHeight="1" thickBot="1" x14ac:dyDescent="0.35">
      <c r="A277" s="829" t="s">
        <v>569</v>
      </c>
      <c r="B277" s="830"/>
      <c r="C277" s="830"/>
      <c r="D277" s="830"/>
      <c r="E277" s="819"/>
    </row>
    <row r="278" spans="1:5" x14ac:dyDescent="0.3">
      <c r="A278" s="174" t="s">
        <v>570</v>
      </c>
      <c r="B278" s="103" t="s">
        <v>570</v>
      </c>
      <c r="C278" s="849"/>
      <c r="D278" s="41" t="s">
        <v>571</v>
      </c>
      <c r="E278" s="114"/>
    </row>
    <row r="279" spans="1:5" x14ac:dyDescent="0.3">
      <c r="A279" s="174" t="s">
        <v>572</v>
      </c>
      <c r="B279" s="104" t="s">
        <v>572</v>
      </c>
      <c r="C279" s="849"/>
      <c r="D279" s="15" t="s">
        <v>552</v>
      </c>
      <c r="E279" s="124" t="s">
        <v>300</v>
      </c>
    </row>
    <row r="280" spans="1:5" x14ac:dyDescent="0.3">
      <c r="A280" s="174" t="s">
        <v>574</v>
      </c>
      <c r="B280" s="104" t="s">
        <v>574</v>
      </c>
      <c r="C280" s="849"/>
      <c r="D280" s="42" t="s">
        <v>573</v>
      </c>
      <c r="E280" s="124" t="s">
        <v>1367</v>
      </c>
    </row>
    <row r="281" spans="1:5" ht="24" customHeight="1" x14ac:dyDescent="0.3">
      <c r="A281" s="174" t="s">
        <v>576</v>
      </c>
      <c r="B281" s="104" t="s">
        <v>576</v>
      </c>
      <c r="C281" s="849"/>
      <c r="D281" s="42" t="s">
        <v>575</v>
      </c>
      <c r="E281" s="124" t="s">
        <v>1367</v>
      </c>
    </row>
    <row r="282" spans="1:5" x14ac:dyDescent="0.3">
      <c r="A282" s="174" t="s">
        <v>577</v>
      </c>
      <c r="B282" s="107" t="s">
        <v>577</v>
      </c>
      <c r="C282" s="849"/>
      <c r="D282" s="138" t="s">
        <v>3224</v>
      </c>
      <c r="E282" s="124" t="s">
        <v>300</v>
      </c>
    </row>
    <row r="283" spans="1:5" x14ac:dyDescent="0.3">
      <c r="A283" s="174" t="s">
        <v>579</v>
      </c>
      <c r="B283" s="104" t="s">
        <v>579</v>
      </c>
      <c r="C283" s="849"/>
      <c r="D283" s="36" t="s">
        <v>580</v>
      </c>
      <c r="E283" s="124"/>
    </row>
    <row r="284" spans="1:5" x14ac:dyDescent="0.3">
      <c r="A284" s="174" t="s">
        <v>581</v>
      </c>
      <c r="B284" s="104" t="s">
        <v>581</v>
      </c>
      <c r="C284" s="849"/>
      <c r="D284" s="21" t="s">
        <v>3225</v>
      </c>
      <c r="E284" s="124" t="s">
        <v>300</v>
      </c>
    </row>
    <row r="285" spans="1:5" x14ac:dyDescent="0.3">
      <c r="A285" s="174" t="s">
        <v>582</v>
      </c>
      <c r="B285" s="104" t="s">
        <v>582</v>
      </c>
      <c r="C285" s="850"/>
      <c r="D285" s="42" t="s">
        <v>573</v>
      </c>
      <c r="E285" s="124" t="s">
        <v>1367</v>
      </c>
    </row>
    <row r="286" spans="1:5" ht="23.25" customHeight="1" x14ac:dyDescent="0.3">
      <c r="A286" s="174" t="s">
        <v>583</v>
      </c>
      <c r="B286" s="104" t="s">
        <v>583</v>
      </c>
      <c r="C286" s="849"/>
      <c r="D286" s="42" t="s">
        <v>575</v>
      </c>
      <c r="E286" s="124" t="s">
        <v>1367</v>
      </c>
    </row>
    <row r="287" spans="1:5" ht="15" thickBot="1" x14ac:dyDescent="0.35">
      <c r="A287" s="174" t="s">
        <v>585</v>
      </c>
      <c r="B287" s="112" t="s">
        <v>585</v>
      </c>
      <c r="C287" s="849"/>
      <c r="D287" s="25" t="s">
        <v>586</v>
      </c>
      <c r="E287" s="127" t="s">
        <v>3167</v>
      </c>
    </row>
    <row r="288" spans="1:5" ht="24" customHeight="1" thickBot="1" x14ac:dyDescent="0.35">
      <c r="A288" s="829" t="s">
        <v>587</v>
      </c>
      <c r="B288" s="830"/>
      <c r="C288" s="830"/>
      <c r="D288" s="830"/>
      <c r="E288" s="819"/>
    </row>
    <row r="289" spans="1:5" x14ac:dyDescent="0.3">
      <c r="A289" s="174" t="s">
        <v>588</v>
      </c>
      <c r="B289" s="103" t="s">
        <v>588</v>
      </c>
      <c r="C289" s="848"/>
      <c r="D289" s="13" t="s">
        <v>3226</v>
      </c>
      <c r="E289" s="123"/>
    </row>
    <row r="290" spans="1:5" x14ac:dyDescent="0.3">
      <c r="A290" s="174" t="s">
        <v>590</v>
      </c>
      <c r="B290" s="104" t="s">
        <v>590</v>
      </c>
      <c r="C290" s="848"/>
      <c r="D290" s="139" t="s">
        <v>3227</v>
      </c>
      <c r="E290" s="125"/>
    </row>
    <row r="291" spans="1:5" x14ac:dyDescent="0.3">
      <c r="A291" s="174" t="s">
        <v>592</v>
      </c>
      <c r="B291" s="104" t="s">
        <v>592</v>
      </c>
      <c r="C291" s="848"/>
      <c r="D291" s="14" t="s">
        <v>593</v>
      </c>
      <c r="E291" s="124" t="s">
        <v>1367</v>
      </c>
    </row>
    <row r="292" spans="1:5" x14ac:dyDescent="0.3">
      <c r="A292" s="174" t="s">
        <v>594</v>
      </c>
      <c r="B292" s="104" t="s">
        <v>594</v>
      </c>
      <c r="C292" s="848"/>
      <c r="D292" s="14" t="s">
        <v>595</v>
      </c>
      <c r="E292" s="124" t="s">
        <v>1367</v>
      </c>
    </row>
    <row r="293" spans="1:5" x14ac:dyDescent="0.3">
      <c r="A293" s="174" t="s">
        <v>596</v>
      </c>
      <c r="B293" s="104" t="s">
        <v>596</v>
      </c>
      <c r="C293" s="848"/>
      <c r="D293" s="14" t="s">
        <v>597</v>
      </c>
      <c r="E293" s="124" t="s">
        <v>1367</v>
      </c>
    </row>
    <row r="294" spans="1:5" x14ac:dyDescent="0.3">
      <c r="A294" s="174" t="s">
        <v>598</v>
      </c>
      <c r="B294" s="104" t="s">
        <v>598</v>
      </c>
      <c r="C294" s="848"/>
      <c r="D294" s="15" t="s">
        <v>599</v>
      </c>
      <c r="E294" s="124" t="s">
        <v>1367</v>
      </c>
    </row>
    <row r="295" spans="1:5" x14ac:dyDescent="0.3">
      <c r="A295" s="174" t="s">
        <v>600</v>
      </c>
      <c r="B295" s="104" t="s">
        <v>600</v>
      </c>
      <c r="C295" s="848"/>
      <c r="D295" s="15" t="s">
        <v>3228</v>
      </c>
      <c r="E295" s="124" t="s">
        <v>1367</v>
      </c>
    </row>
    <row r="296" spans="1:5" x14ac:dyDescent="0.3">
      <c r="A296" s="174" t="s">
        <v>602</v>
      </c>
      <c r="B296" s="104" t="s">
        <v>602</v>
      </c>
      <c r="C296" s="848"/>
      <c r="D296" s="15" t="s">
        <v>603</v>
      </c>
      <c r="E296" s="124" t="s">
        <v>1367</v>
      </c>
    </row>
    <row r="297" spans="1:5" x14ac:dyDescent="0.3">
      <c r="A297" s="174" t="s">
        <v>604</v>
      </c>
      <c r="B297" s="104" t="s">
        <v>604</v>
      </c>
      <c r="C297" s="848"/>
      <c r="D297" s="14" t="s">
        <v>3229</v>
      </c>
      <c r="E297" s="124" t="s">
        <v>1367</v>
      </c>
    </row>
    <row r="298" spans="1:5" x14ac:dyDescent="0.3">
      <c r="A298" s="174" t="s">
        <v>606</v>
      </c>
      <c r="B298" s="104" t="s">
        <v>606</v>
      </c>
      <c r="C298" s="848"/>
      <c r="D298" s="14" t="s">
        <v>3230</v>
      </c>
      <c r="E298" s="124" t="s">
        <v>1367</v>
      </c>
    </row>
    <row r="299" spans="1:5" x14ac:dyDescent="0.3">
      <c r="A299" s="174" t="s">
        <v>610</v>
      </c>
      <c r="B299" s="104" t="s">
        <v>610</v>
      </c>
      <c r="C299" s="848"/>
      <c r="D299" s="15" t="s">
        <v>611</v>
      </c>
      <c r="E299" s="124"/>
    </row>
    <row r="300" spans="1:5" x14ac:dyDescent="0.3">
      <c r="A300" s="174" t="s">
        <v>612</v>
      </c>
      <c r="B300" s="104" t="s">
        <v>612</v>
      </c>
      <c r="C300" s="848"/>
      <c r="D300" s="14" t="s">
        <v>613</v>
      </c>
      <c r="E300" s="124" t="s">
        <v>1367</v>
      </c>
    </row>
    <row r="301" spans="1:5" x14ac:dyDescent="0.3">
      <c r="A301" s="174" t="s">
        <v>618</v>
      </c>
      <c r="B301" s="104" t="s">
        <v>618</v>
      </c>
      <c r="C301" s="848"/>
      <c r="D301" s="14" t="s">
        <v>619</v>
      </c>
      <c r="E301" s="124" t="s">
        <v>1367</v>
      </c>
    </row>
    <row r="302" spans="1:5" x14ac:dyDescent="0.3">
      <c r="A302" s="174" t="s">
        <v>620</v>
      </c>
      <c r="B302" s="104" t="s">
        <v>620</v>
      </c>
      <c r="C302" s="848"/>
      <c r="D302" s="14" t="s">
        <v>621</v>
      </c>
      <c r="E302" s="124" t="s">
        <v>1367</v>
      </c>
    </row>
    <row r="303" spans="1:5" x14ac:dyDescent="0.3">
      <c r="A303" s="174" t="s">
        <v>622</v>
      </c>
      <c r="B303" s="104" t="s">
        <v>622</v>
      </c>
      <c r="C303" s="848"/>
      <c r="D303" s="14" t="s">
        <v>623</v>
      </c>
      <c r="E303" s="124" t="s">
        <v>262</v>
      </c>
    </row>
    <row r="304" spans="1:5" x14ac:dyDescent="0.3">
      <c r="A304" s="174" t="s">
        <v>624</v>
      </c>
      <c r="B304" s="104" t="s">
        <v>624</v>
      </c>
      <c r="C304" s="848"/>
      <c r="D304" s="14" t="s">
        <v>625</v>
      </c>
      <c r="E304" s="124" t="s">
        <v>262</v>
      </c>
    </row>
    <row r="305" spans="1:5" x14ac:dyDescent="0.3">
      <c r="A305" s="174" t="s">
        <v>626</v>
      </c>
      <c r="B305" s="104" t="s">
        <v>626</v>
      </c>
      <c r="C305" s="848"/>
      <c r="D305" s="14" t="s">
        <v>627</v>
      </c>
      <c r="E305" s="124" t="s">
        <v>262</v>
      </c>
    </row>
    <row r="306" spans="1:5" x14ac:dyDescent="0.3">
      <c r="A306" s="174" t="s">
        <v>636</v>
      </c>
      <c r="B306" s="104" t="s">
        <v>636</v>
      </c>
      <c r="C306" s="848"/>
      <c r="D306" s="15" t="s">
        <v>3231</v>
      </c>
      <c r="E306" s="124"/>
    </row>
    <row r="307" spans="1:5" x14ac:dyDescent="0.3">
      <c r="A307" s="174" t="s">
        <v>638</v>
      </c>
      <c r="B307" s="104" t="s">
        <v>638</v>
      </c>
      <c r="C307" s="848"/>
      <c r="D307" s="14" t="s">
        <v>639</v>
      </c>
      <c r="E307" s="124" t="s">
        <v>3167</v>
      </c>
    </row>
    <row r="308" spans="1:5" x14ac:dyDescent="0.3">
      <c r="A308" s="174" t="s">
        <v>642</v>
      </c>
      <c r="B308" s="104" t="s">
        <v>642</v>
      </c>
      <c r="C308" s="848"/>
      <c r="D308" s="14" t="s">
        <v>643</v>
      </c>
      <c r="E308" s="124" t="s">
        <v>3192</v>
      </c>
    </row>
    <row r="309" spans="1:5" x14ac:dyDescent="0.3">
      <c r="A309" s="174" t="s">
        <v>646</v>
      </c>
      <c r="B309" s="135" t="s">
        <v>646</v>
      </c>
      <c r="C309" s="848"/>
      <c r="D309" s="14" t="s">
        <v>647</v>
      </c>
      <c r="E309" s="124"/>
    </row>
    <row r="310" spans="1:5" x14ac:dyDescent="0.3">
      <c r="A310" s="174" t="s">
        <v>648</v>
      </c>
      <c r="B310" s="135" t="s">
        <v>648</v>
      </c>
      <c r="C310" s="848"/>
      <c r="D310" s="14" t="s">
        <v>649</v>
      </c>
      <c r="E310" s="124" t="s">
        <v>16</v>
      </c>
    </row>
    <row r="311" spans="1:5" ht="15" thickBot="1" x14ac:dyDescent="0.35">
      <c r="A311" s="174" t="s">
        <v>651</v>
      </c>
      <c r="B311" s="146" t="s">
        <v>651</v>
      </c>
      <c r="C311" s="848"/>
      <c r="D311" s="28" t="s">
        <v>3232</v>
      </c>
      <c r="E311" s="140" t="s">
        <v>21</v>
      </c>
    </row>
    <row r="312" spans="1:5" ht="24" customHeight="1" thickBot="1" x14ac:dyDescent="0.35">
      <c r="A312" s="846" t="s">
        <v>653</v>
      </c>
      <c r="B312" s="830"/>
      <c r="C312" s="830"/>
      <c r="D312" s="830"/>
      <c r="E312" s="819"/>
    </row>
    <row r="313" spans="1:5" x14ac:dyDescent="0.3">
      <c r="A313" s="174" t="s">
        <v>654</v>
      </c>
      <c r="B313" s="103" t="s">
        <v>654</v>
      </c>
      <c r="C313" s="848"/>
      <c r="D313" s="19" t="s">
        <v>655</v>
      </c>
      <c r="E313" s="114" t="s">
        <v>1367</v>
      </c>
    </row>
    <row r="314" spans="1:5" x14ac:dyDescent="0.3">
      <c r="A314" s="174" t="s">
        <v>660</v>
      </c>
      <c r="B314" s="104" t="s">
        <v>660</v>
      </c>
      <c r="C314" s="848"/>
      <c r="D314" s="15" t="s">
        <v>661</v>
      </c>
      <c r="E314" s="124"/>
    </row>
    <row r="315" spans="1:5" x14ac:dyDescent="0.3">
      <c r="A315" s="174" t="s">
        <v>662</v>
      </c>
      <c r="B315" s="104" t="s">
        <v>662</v>
      </c>
      <c r="C315" s="848"/>
      <c r="D315" s="14" t="s">
        <v>663</v>
      </c>
      <c r="E315" s="124" t="s">
        <v>1367</v>
      </c>
    </row>
    <row r="316" spans="1:5" x14ac:dyDescent="0.3">
      <c r="A316" s="174" t="s">
        <v>664</v>
      </c>
      <c r="B316" s="104" t="s">
        <v>664</v>
      </c>
      <c r="C316" s="848"/>
      <c r="D316" s="14" t="s">
        <v>665</v>
      </c>
      <c r="E316" s="124" t="s">
        <v>1367</v>
      </c>
    </row>
    <row r="317" spans="1:5" x14ac:dyDescent="0.3">
      <c r="A317" s="174" t="s">
        <v>666</v>
      </c>
      <c r="B317" s="104" t="s">
        <v>666</v>
      </c>
      <c r="C317" s="848"/>
      <c r="D317" s="15" t="s">
        <v>667</v>
      </c>
      <c r="E317" s="124"/>
    </row>
    <row r="318" spans="1:5" x14ac:dyDescent="0.3">
      <c r="A318" s="174" t="s">
        <v>668</v>
      </c>
      <c r="B318" s="104" t="s">
        <v>668</v>
      </c>
      <c r="C318" s="848"/>
      <c r="D318" s="14" t="s">
        <v>669</v>
      </c>
      <c r="E318" s="124" t="s">
        <v>1367</v>
      </c>
    </row>
    <row r="319" spans="1:5" x14ac:dyDescent="0.3">
      <c r="A319" s="174" t="s">
        <v>670</v>
      </c>
      <c r="B319" s="104" t="s">
        <v>670</v>
      </c>
      <c r="C319" s="848"/>
      <c r="D319" s="14" t="s">
        <v>671</v>
      </c>
      <c r="E319" s="124" t="s">
        <v>1367</v>
      </c>
    </row>
    <row r="320" spans="1:5" x14ac:dyDescent="0.3">
      <c r="A320" s="174" t="s">
        <v>672</v>
      </c>
      <c r="B320" s="104" t="s">
        <v>672</v>
      </c>
      <c r="C320" s="848"/>
      <c r="D320" s="14" t="s">
        <v>673</v>
      </c>
      <c r="E320" s="124" t="s">
        <v>3167</v>
      </c>
    </row>
    <row r="321" spans="1:5" x14ac:dyDescent="0.3">
      <c r="A321" s="174" t="s">
        <v>674</v>
      </c>
      <c r="B321" s="107" t="s">
        <v>674</v>
      </c>
      <c r="C321" s="848"/>
      <c r="D321" s="18" t="s">
        <v>675</v>
      </c>
      <c r="E321" s="124"/>
    </row>
    <row r="322" spans="1:5" x14ac:dyDescent="0.3">
      <c r="A322" s="174" t="s">
        <v>676</v>
      </c>
      <c r="B322" s="107" t="s">
        <v>676</v>
      </c>
      <c r="C322" s="848"/>
      <c r="D322" s="50" t="s">
        <v>677</v>
      </c>
      <c r="E322" s="121" t="s">
        <v>16</v>
      </c>
    </row>
    <row r="323" spans="1:5" x14ac:dyDescent="0.3">
      <c r="A323" s="174" t="s">
        <v>678</v>
      </c>
      <c r="B323" s="107" t="s">
        <v>678</v>
      </c>
      <c r="C323" s="848"/>
      <c r="D323" s="139" t="s">
        <v>680</v>
      </c>
      <c r="E323" s="124" t="s">
        <v>21</v>
      </c>
    </row>
    <row r="324" spans="1:5" x14ac:dyDescent="0.3">
      <c r="A324" s="174" t="s">
        <v>683</v>
      </c>
      <c r="B324" s="104" t="s">
        <v>683</v>
      </c>
      <c r="C324" s="848"/>
      <c r="D324" s="15" t="s">
        <v>684</v>
      </c>
      <c r="E324" s="124"/>
    </row>
    <row r="325" spans="1:5" x14ac:dyDescent="0.3">
      <c r="A325" s="174" t="s">
        <v>685</v>
      </c>
      <c r="B325" s="104" t="s">
        <v>685</v>
      </c>
      <c r="C325" s="848"/>
      <c r="D325" s="54" t="s">
        <v>686</v>
      </c>
      <c r="E325" s="124" t="s">
        <v>16</v>
      </c>
    </row>
    <row r="326" spans="1:5" x14ac:dyDescent="0.3">
      <c r="A326" s="174" t="s">
        <v>689</v>
      </c>
      <c r="B326" s="104" t="s">
        <v>689</v>
      </c>
      <c r="C326" s="848"/>
      <c r="D326" s="55" t="s">
        <v>3233</v>
      </c>
      <c r="E326" s="124" t="s">
        <v>21</v>
      </c>
    </row>
    <row r="327" spans="1:5" x14ac:dyDescent="0.3">
      <c r="A327" s="174" t="s">
        <v>691</v>
      </c>
      <c r="B327" s="104" t="s">
        <v>691</v>
      </c>
      <c r="C327" s="848"/>
      <c r="D327" s="15" t="s">
        <v>692</v>
      </c>
      <c r="E327" s="124"/>
    </row>
    <row r="328" spans="1:5" x14ac:dyDescent="0.3">
      <c r="A328" s="174" t="s">
        <v>693</v>
      </c>
      <c r="B328" s="104" t="s">
        <v>693</v>
      </c>
      <c r="C328" s="848"/>
      <c r="D328" s="14" t="s">
        <v>694</v>
      </c>
      <c r="E328" s="124" t="s">
        <v>1367</v>
      </c>
    </row>
    <row r="329" spans="1:5" x14ac:dyDescent="0.3">
      <c r="A329" s="174" t="s">
        <v>695</v>
      </c>
      <c r="B329" s="104" t="s">
        <v>695</v>
      </c>
      <c r="C329" s="848"/>
      <c r="D329" s="14" t="s">
        <v>696</v>
      </c>
      <c r="E329" s="124" t="s">
        <v>1367</v>
      </c>
    </row>
    <row r="330" spans="1:5" x14ac:dyDescent="0.3">
      <c r="A330" s="174" t="s">
        <v>697</v>
      </c>
      <c r="B330" s="104" t="s">
        <v>697</v>
      </c>
      <c r="C330" s="848"/>
      <c r="D330" s="14" t="s">
        <v>698</v>
      </c>
      <c r="E330" s="124" t="s">
        <v>1367</v>
      </c>
    </row>
    <row r="331" spans="1:5" x14ac:dyDescent="0.3">
      <c r="A331" s="174" t="s">
        <v>699</v>
      </c>
      <c r="B331" s="104" t="s">
        <v>699</v>
      </c>
      <c r="C331" s="848"/>
      <c r="D331" s="14" t="s">
        <v>700</v>
      </c>
      <c r="E331" s="124" t="s">
        <v>1367</v>
      </c>
    </row>
    <row r="332" spans="1:5" x14ac:dyDescent="0.3">
      <c r="A332" s="174" t="s">
        <v>701</v>
      </c>
      <c r="B332" s="104" t="s">
        <v>701</v>
      </c>
      <c r="C332" s="848"/>
      <c r="D332" s="15" t="s">
        <v>702</v>
      </c>
      <c r="E332" s="124"/>
    </row>
    <row r="333" spans="1:5" x14ac:dyDescent="0.3">
      <c r="A333" s="174" t="s">
        <v>703</v>
      </c>
      <c r="B333" s="104" t="s">
        <v>703</v>
      </c>
      <c r="C333" s="848"/>
      <c r="D333" s="14" t="s">
        <v>704</v>
      </c>
      <c r="E333" s="124" t="s">
        <v>1367</v>
      </c>
    </row>
    <row r="334" spans="1:5" x14ac:dyDescent="0.3">
      <c r="A334" s="174" t="s">
        <v>705</v>
      </c>
      <c r="B334" s="104" t="s">
        <v>705</v>
      </c>
      <c r="C334" s="848"/>
      <c r="D334" s="14" t="s">
        <v>706</v>
      </c>
      <c r="E334" s="124" t="s">
        <v>1367</v>
      </c>
    </row>
    <row r="335" spans="1:5" x14ac:dyDescent="0.3">
      <c r="A335" s="174" t="s">
        <v>707</v>
      </c>
      <c r="B335" s="104" t="s">
        <v>707</v>
      </c>
      <c r="C335" s="848"/>
      <c r="D335" s="14" t="s">
        <v>708</v>
      </c>
      <c r="E335" s="124" t="s">
        <v>9</v>
      </c>
    </row>
    <row r="336" spans="1:5" x14ac:dyDescent="0.3">
      <c r="A336" s="174" t="s">
        <v>709</v>
      </c>
      <c r="B336" s="104" t="s">
        <v>709</v>
      </c>
      <c r="C336" s="848"/>
      <c r="D336" s="14" t="s">
        <v>710</v>
      </c>
      <c r="E336" s="124" t="s">
        <v>1367</v>
      </c>
    </row>
    <row r="337" spans="1:5" x14ac:dyDescent="0.3">
      <c r="A337" s="174" t="s">
        <v>711</v>
      </c>
      <c r="B337" s="104" t="s">
        <v>711</v>
      </c>
      <c r="C337" s="848"/>
      <c r="D337" s="14" t="s">
        <v>381</v>
      </c>
      <c r="E337" s="124" t="s">
        <v>1367</v>
      </c>
    </row>
    <row r="338" spans="1:5" x14ac:dyDescent="0.3">
      <c r="A338" s="174" t="s">
        <v>712</v>
      </c>
      <c r="B338" s="104" t="s">
        <v>712</v>
      </c>
      <c r="C338" s="848"/>
      <c r="D338" s="14" t="s">
        <v>673</v>
      </c>
      <c r="E338" s="124" t="s">
        <v>3167</v>
      </c>
    </row>
    <row r="339" spans="1:5" x14ac:dyDescent="0.3">
      <c r="A339" s="174" t="s">
        <v>713</v>
      </c>
      <c r="B339" s="104" t="s">
        <v>713</v>
      </c>
      <c r="C339" s="848"/>
      <c r="D339" s="15" t="s">
        <v>714</v>
      </c>
      <c r="E339" s="124"/>
    </row>
    <row r="340" spans="1:5" x14ac:dyDescent="0.3">
      <c r="A340" s="174" t="s">
        <v>715</v>
      </c>
      <c r="B340" s="104" t="s">
        <v>715</v>
      </c>
      <c r="C340" s="848"/>
      <c r="D340" s="14" t="s">
        <v>716</v>
      </c>
      <c r="E340" s="124" t="s">
        <v>262</v>
      </c>
    </row>
    <row r="341" spans="1:5" x14ac:dyDescent="0.3">
      <c r="A341" s="174" t="s">
        <v>717</v>
      </c>
      <c r="B341" s="104" t="s">
        <v>717</v>
      </c>
      <c r="C341" s="848"/>
      <c r="D341" s="14" t="s">
        <v>718</v>
      </c>
      <c r="E341" s="124" t="s">
        <v>262</v>
      </c>
    </row>
    <row r="342" spans="1:5" x14ac:dyDescent="0.3">
      <c r="A342" s="174" t="s">
        <v>719</v>
      </c>
      <c r="B342" s="104" t="s">
        <v>719</v>
      </c>
      <c r="C342" s="848"/>
      <c r="D342" s="14" t="s">
        <v>720</v>
      </c>
      <c r="E342" s="124" t="s">
        <v>721</v>
      </c>
    </row>
    <row r="343" spans="1:5" x14ac:dyDescent="0.3">
      <c r="A343" s="174" t="s">
        <v>3234</v>
      </c>
      <c r="B343" s="107" t="s">
        <v>3234</v>
      </c>
      <c r="C343" s="848"/>
      <c r="D343" s="50" t="s">
        <v>710</v>
      </c>
      <c r="E343" s="124" t="s">
        <v>1367</v>
      </c>
    </row>
    <row r="344" spans="1:5" x14ac:dyDescent="0.3">
      <c r="A344" s="174" t="s">
        <v>3235</v>
      </c>
      <c r="B344" s="107" t="s">
        <v>3235</v>
      </c>
      <c r="C344" s="848"/>
      <c r="D344" s="50" t="s">
        <v>381</v>
      </c>
      <c r="E344" s="124" t="s">
        <v>1367</v>
      </c>
    </row>
    <row r="345" spans="1:5" x14ac:dyDescent="0.3">
      <c r="A345" s="174" t="s">
        <v>722</v>
      </c>
      <c r="B345" s="107" t="s">
        <v>722</v>
      </c>
      <c r="C345" s="848"/>
      <c r="D345" s="50" t="s">
        <v>3236</v>
      </c>
      <c r="E345" s="124" t="s">
        <v>3167</v>
      </c>
    </row>
    <row r="346" spans="1:5" x14ac:dyDescent="0.3">
      <c r="A346" s="174" t="s">
        <v>727</v>
      </c>
      <c r="B346" s="104" t="s">
        <v>727</v>
      </c>
      <c r="C346" s="848"/>
      <c r="D346" s="15" t="s">
        <v>728</v>
      </c>
      <c r="E346" s="124"/>
    </row>
    <row r="347" spans="1:5" x14ac:dyDescent="0.3">
      <c r="A347" s="174" t="s">
        <v>729</v>
      </c>
      <c r="B347" s="104" t="s">
        <v>729</v>
      </c>
      <c r="C347" s="848"/>
      <c r="D347" s="14" t="s">
        <v>730</v>
      </c>
      <c r="E347" s="127" t="s">
        <v>3192</v>
      </c>
    </row>
    <row r="348" spans="1:5" ht="15" thickBot="1" x14ac:dyDescent="0.35">
      <c r="A348" s="174" t="s">
        <v>731</v>
      </c>
      <c r="B348" s="126" t="s">
        <v>731</v>
      </c>
      <c r="C348" s="848"/>
      <c r="D348" s="18" t="s">
        <v>732</v>
      </c>
      <c r="E348" s="127" t="s">
        <v>3192</v>
      </c>
    </row>
    <row r="349" spans="1:5" ht="24" customHeight="1" thickBot="1" x14ac:dyDescent="0.35">
      <c r="A349" s="829" t="s">
        <v>733</v>
      </c>
      <c r="B349" s="830"/>
      <c r="C349" s="830"/>
      <c r="D349" s="830"/>
      <c r="E349" s="819"/>
    </row>
    <row r="350" spans="1:5" x14ac:dyDescent="0.3">
      <c r="A350" s="174" t="s">
        <v>734</v>
      </c>
      <c r="B350" s="103" t="s">
        <v>734</v>
      </c>
      <c r="C350" s="848"/>
      <c r="D350" s="19" t="s">
        <v>655</v>
      </c>
      <c r="E350" s="114"/>
    </row>
    <row r="351" spans="1:5" x14ac:dyDescent="0.3">
      <c r="A351" s="174" t="s">
        <v>735</v>
      </c>
      <c r="B351" s="104" t="s">
        <v>735</v>
      </c>
      <c r="C351" s="848"/>
      <c r="D351" s="14" t="s">
        <v>657</v>
      </c>
      <c r="E351" s="124" t="s">
        <v>1367</v>
      </c>
    </row>
    <row r="352" spans="1:5" x14ac:dyDescent="0.3">
      <c r="A352" s="174" t="s">
        <v>736</v>
      </c>
      <c r="B352" s="104" t="s">
        <v>736</v>
      </c>
      <c r="C352" s="848"/>
      <c r="D352" s="14" t="s">
        <v>659</v>
      </c>
      <c r="E352" s="124" t="s">
        <v>1367</v>
      </c>
    </row>
    <row r="353" spans="1:5" x14ac:dyDescent="0.3">
      <c r="A353" s="174" t="s">
        <v>737</v>
      </c>
      <c r="B353" s="104" t="s">
        <v>737</v>
      </c>
      <c r="C353" s="848"/>
      <c r="D353" s="15" t="s">
        <v>738</v>
      </c>
      <c r="E353" s="124" t="s">
        <v>1367</v>
      </c>
    </row>
    <row r="354" spans="1:5" x14ac:dyDescent="0.3">
      <c r="A354" s="174" t="s">
        <v>739</v>
      </c>
      <c r="B354" s="104" t="s">
        <v>739</v>
      </c>
      <c r="C354" s="848"/>
      <c r="D354" s="15" t="s">
        <v>740</v>
      </c>
      <c r="E354" s="124"/>
    </row>
    <row r="355" spans="1:5" x14ac:dyDescent="0.3">
      <c r="A355" s="174" t="s">
        <v>741</v>
      </c>
      <c r="B355" s="104" t="s">
        <v>741</v>
      </c>
      <c r="C355" s="848"/>
      <c r="D355" s="14" t="s">
        <v>742</v>
      </c>
      <c r="E355" s="124" t="s">
        <v>1367</v>
      </c>
    </row>
    <row r="356" spans="1:5" x14ac:dyDescent="0.3">
      <c r="A356" s="174" t="s">
        <v>747</v>
      </c>
      <c r="B356" s="104" t="s">
        <v>747</v>
      </c>
      <c r="C356" s="848"/>
      <c r="D356" s="14" t="s">
        <v>748</v>
      </c>
      <c r="E356" s="124" t="s">
        <v>1367</v>
      </c>
    </row>
    <row r="357" spans="1:5" x14ac:dyDescent="0.3">
      <c r="A357" s="174" t="s">
        <v>751</v>
      </c>
      <c r="B357" s="104" t="s">
        <v>751</v>
      </c>
      <c r="C357" s="848"/>
      <c r="D357" s="14" t="s">
        <v>752</v>
      </c>
      <c r="E357" s="124" t="s">
        <v>1367</v>
      </c>
    </row>
    <row r="358" spans="1:5" x14ac:dyDescent="0.3">
      <c r="A358" s="174" t="s">
        <v>755</v>
      </c>
      <c r="B358" s="104" t="s">
        <v>755</v>
      </c>
      <c r="C358" s="848"/>
      <c r="D358" s="15" t="s">
        <v>756</v>
      </c>
      <c r="E358" s="124"/>
    </row>
    <row r="359" spans="1:5" ht="24.75" customHeight="1" x14ac:dyDescent="0.3">
      <c r="A359" s="174" t="s">
        <v>757</v>
      </c>
      <c r="B359" s="104" t="s">
        <v>757</v>
      </c>
      <c r="C359" s="848"/>
      <c r="D359" s="24" t="s">
        <v>758</v>
      </c>
      <c r="E359" s="124" t="s">
        <v>363</v>
      </c>
    </row>
    <row r="360" spans="1:5" ht="23.25" customHeight="1" x14ac:dyDescent="0.3">
      <c r="A360" s="174" t="s">
        <v>759</v>
      </c>
      <c r="B360" s="104" t="s">
        <v>759</v>
      </c>
      <c r="C360" s="848"/>
      <c r="D360" s="24" t="s">
        <v>760</v>
      </c>
      <c r="E360" s="124" t="s">
        <v>363</v>
      </c>
    </row>
    <row r="361" spans="1:5" x14ac:dyDescent="0.3">
      <c r="A361" s="174" t="s">
        <v>761</v>
      </c>
      <c r="B361" s="104" t="s">
        <v>761</v>
      </c>
      <c r="C361" s="848"/>
      <c r="D361" s="15" t="s">
        <v>762</v>
      </c>
      <c r="E361" s="124" t="s">
        <v>3167</v>
      </c>
    </row>
    <row r="362" spans="1:5" x14ac:dyDescent="0.3">
      <c r="A362" s="174" t="s">
        <v>763</v>
      </c>
      <c r="B362" s="104" t="s">
        <v>763</v>
      </c>
      <c r="C362" s="848"/>
      <c r="D362" s="15" t="s">
        <v>764</v>
      </c>
      <c r="E362" s="124" t="s">
        <v>3167</v>
      </c>
    </row>
    <row r="363" spans="1:5" x14ac:dyDescent="0.3">
      <c r="A363" s="174" t="s">
        <v>769</v>
      </c>
      <c r="B363" s="104" t="s">
        <v>769</v>
      </c>
      <c r="C363" s="848"/>
      <c r="D363" s="40" t="s">
        <v>770</v>
      </c>
      <c r="E363" s="124" t="s">
        <v>363</v>
      </c>
    </row>
    <row r="364" spans="1:5" x14ac:dyDescent="0.3">
      <c r="A364" s="174" t="s">
        <v>771</v>
      </c>
      <c r="B364" s="104" t="s">
        <v>771</v>
      </c>
      <c r="C364" s="848"/>
      <c r="D364" s="15" t="s">
        <v>772</v>
      </c>
      <c r="E364" s="124"/>
    </row>
    <row r="365" spans="1:5" x14ac:dyDescent="0.3">
      <c r="A365" s="174" t="s">
        <v>773</v>
      </c>
      <c r="B365" s="104" t="s">
        <v>773</v>
      </c>
      <c r="C365" s="848"/>
      <c r="D365" s="14" t="s">
        <v>774</v>
      </c>
      <c r="E365" s="124" t="s">
        <v>9</v>
      </c>
    </row>
    <row r="366" spans="1:5" x14ac:dyDescent="0.3">
      <c r="A366" s="174" t="s">
        <v>775</v>
      </c>
      <c r="B366" s="104" t="s">
        <v>775</v>
      </c>
      <c r="C366" s="848"/>
      <c r="D366" s="14" t="s">
        <v>776</v>
      </c>
      <c r="E366" s="124" t="s">
        <v>9</v>
      </c>
    </row>
    <row r="367" spans="1:5" x14ac:dyDescent="0.3">
      <c r="A367" s="174" t="s">
        <v>777</v>
      </c>
      <c r="B367" s="104" t="s">
        <v>777</v>
      </c>
      <c r="C367" s="848"/>
      <c r="D367" s="15" t="s">
        <v>778</v>
      </c>
      <c r="E367" s="124" t="s">
        <v>1367</v>
      </c>
    </row>
    <row r="368" spans="1:5" x14ac:dyDescent="0.3">
      <c r="A368" s="174" t="s">
        <v>779</v>
      </c>
      <c r="B368" s="104" t="s">
        <v>779</v>
      </c>
      <c r="C368" s="848"/>
      <c r="D368" s="15" t="s">
        <v>780</v>
      </c>
      <c r="E368" s="124" t="s">
        <v>363</v>
      </c>
    </row>
    <row r="369" spans="1:5" x14ac:dyDescent="0.3">
      <c r="A369" s="174" t="s">
        <v>781</v>
      </c>
      <c r="B369" s="104" t="s">
        <v>781</v>
      </c>
      <c r="C369" s="848"/>
      <c r="D369" s="15" t="s">
        <v>782</v>
      </c>
      <c r="E369" s="124"/>
    </row>
    <row r="370" spans="1:5" ht="15" thickBot="1" x14ac:dyDescent="0.35">
      <c r="A370" s="174" t="s">
        <v>783</v>
      </c>
      <c r="B370" s="126" t="s">
        <v>783</v>
      </c>
      <c r="C370" s="848"/>
      <c r="D370" s="18" t="s">
        <v>315</v>
      </c>
      <c r="E370" s="127" t="s">
        <v>3192</v>
      </c>
    </row>
    <row r="371" spans="1:5" ht="23.25" customHeight="1" thickBot="1" x14ac:dyDescent="0.35">
      <c r="A371" s="842" t="s">
        <v>784</v>
      </c>
      <c r="B371" s="830"/>
      <c r="C371" s="830"/>
      <c r="D371" s="830"/>
      <c r="E371" s="819"/>
    </row>
    <row r="372" spans="1:5" x14ac:dyDescent="0.3">
      <c r="A372" s="174" t="s">
        <v>785</v>
      </c>
      <c r="B372" s="141" t="s">
        <v>3237</v>
      </c>
      <c r="C372" s="848"/>
      <c r="D372" s="19" t="s">
        <v>786</v>
      </c>
      <c r="E372" s="114"/>
    </row>
    <row r="373" spans="1:5" x14ac:dyDescent="0.3">
      <c r="A373" s="174" t="s">
        <v>787</v>
      </c>
      <c r="B373" s="108" t="s">
        <v>3238</v>
      </c>
      <c r="C373" s="848"/>
      <c r="D373" s="17" t="s">
        <v>788</v>
      </c>
      <c r="E373" s="124" t="s">
        <v>16</v>
      </c>
    </row>
    <row r="374" spans="1:5" x14ac:dyDescent="0.3">
      <c r="A374" s="174" t="s">
        <v>794</v>
      </c>
      <c r="B374" s="108" t="s">
        <v>3239</v>
      </c>
      <c r="C374" s="848"/>
      <c r="D374" s="55" t="s">
        <v>795</v>
      </c>
      <c r="E374" s="124" t="s">
        <v>21</v>
      </c>
    </row>
    <row r="375" spans="1:5" ht="15" thickBot="1" x14ac:dyDescent="0.35">
      <c r="A375" s="174" t="s">
        <v>796</v>
      </c>
      <c r="B375" s="142" t="s">
        <v>3240</v>
      </c>
      <c r="C375" s="848"/>
      <c r="D375" s="34" t="s">
        <v>797</v>
      </c>
      <c r="E375" s="127" t="s">
        <v>3192</v>
      </c>
    </row>
    <row r="376" spans="1:5" ht="24" customHeight="1" thickBot="1" x14ac:dyDescent="0.35">
      <c r="A376" s="842" t="s">
        <v>798</v>
      </c>
      <c r="B376" s="830"/>
      <c r="C376" s="830"/>
      <c r="D376" s="830"/>
      <c r="E376" s="819"/>
    </row>
    <row r="377" spans="1:5" x14ac:dyDescent="0.3">
      <c r="A377" s="174" t="s">
        <v>799</v>
      </c>
      <c r="B377" s="141" t="s">
        <v>3241</v>
      </c>
      <c r="C377" s="849"/>
      <c r="D377" s="53" t="s">
        <v>800</v>
      </c>
      <c r="E377" s="128"/>
    </row>
    <row r="378" spans="1:5" x14ac:dyDescent="0.3">
      <c r="A378" s="174" t="s">
        <v>801</v>
      </c>
      <c r="B378" s="108" t="s">
        <v>3242</v>
      </c>
      <c r="C378" s="849"/>
      <c r="D378" s="21" t="s">
        <v>3243</v>
      </c>
      <c r="E378" s="143"/>
    </row>
    <row r="379" spans="1:5" x14ac:dyDescent="0.3">
      <c r="A379" s="174" t="s">
        <v>803</v>
      </c>
      <c r="B379" s="108" t="s">
        <v>3244</v>
      </c>
      <c r="C379" s="849"/>
      <c r="D379" s="21" t="s">
        <v>804</v>
      </c>
      <c r="E379" s="124" t="s">
        <v>1367</v>
      </c>
    </row>
    <row r="380" spans="1:5" x14ac:dyDescent="0.3">
      <c r="A380" s="174" t="s">
        <v>805</v>
      </c>
      <c r="B380" s="108" t="s">
        <v>3245</v>
      </c>
      <c r="C380" s="849"/>
      <c r="D380" s="21" t="s">
        <v>806</v>
      </c>
      <c r="E380" s="124" t="s">
        <v>1367</v>
      </c>
    </row>
    <row r="381" spans="1:5" x14ac:dyDescent="0.3">
      <c r="A381" s="174" t="s">
        <v>807</v>
      </c>
      <c r="B381" s="108" t="s">
        <v>3246</v>
      </c>
      <c r="C381" s="849"/>
      <c r="D381" s="21" t="s">
        <v>808</v>
      </c>
      <c r="E381" s="124" t="s">
        <v>1367</v>
      </c>
    </row>
    <row r="382" spans="1:5" x14ac:dyDescent="0.3">
      <c r="A382" s="174" t="s">
        <v>809</v>
      </c>
      <c r="B382" s="108" t="s">
        <v>3247</v>
      </c>
      <c r="C382" s="849"/>
      <c r="D382" s="25" t="s">
        <v>810</v>
      </c>
      <c r="E382" s="124" t="s">
        <v>1367</v>
      </c>
    </row>
    <row r="383" spans="1:5" ht="19.5" customHeight="1" x14ac:dyDescent="0.3">
      <c r="A383" s="174" t="s">
        <v>823</v>
      </c>
      <c r="B383" s="93" t="s">
        <v>823</v>
      </c>
      <c r="C383" s="849"/>
      <c r="D383" s="51" t="s">
        <v>3248</v>
      </c>
      <c r="E383" s="144"/>
    </row>
    <row r="384" spans="1:5" x14ac:dyDescent="0.3">
      <c r="A384" s="174" t="s">
        <v>825</v>
      </c>
      <c r="B384" s="93" t="s">
        <v>825</v>
      </c>
      <c r="C384" s="849"/>
      <c r="D384" s="139" t="s">
        <v>816</v>
      </c>
      <c r="E384" s="88" t="s">
        <v>18</v>
      </c>
    </row>
    <row r="385" spans="1:5" x14ac:dyDescent="0.3">
      <c r="A385" s="174" t="s">
        <v>826</v>
      </c>
      <c r="B385" s="93" t="s">
        <v>826</v>
      </c>
      <c r="C385" s="849"/>
      <c r="D385" s="50" t="s">
        <v>824</v>
      </c>
      <c r="E385" s="88" t="s">
        <v>2078</v>
      </c>
    </row>
    <row r="386" spans="1:5" ht="15" thickBot="1" x14ac:dyDescent="0.35">
      <c r="A386" s="174" t="s">
        <v>831</v>
      </c>
      <c r="B386" s="95" t="s">
        <v>831</v>
      </c>
      <c r="C386" s="852"/>
      <c r="D386" s="139" t="s">
        <v>645</v>
      </c>
      <c r="E386" s="115" t="s">
        <v>3192</v>
      </c>
    </row>
    <row r="387" spans="1:5" ht="24" customHeight="1" thickBot="1" x14ac:dyDescent="0.35">
      <c r="A387" s="829" t="s">
        <v>847</v>
      </c>
      <c r="B387" s="830"/>
      <c r="C387" s="830"/>
      <c r="D387" s="830"/>
      <c r="E387" s="819"/>
    </row>
    <row r="388" spans="1:5" x14ac:dyDescent="0.3">
      <c r="A388" s="174" t="s">
        <v>848</v>
      </c>
      <c r="B388" s="141" t="s">
        <v>3249</v>
      </c>
      <c r="C388" s="849"/>
      <c r="D388" s="41" t="s">
        <v>3250</v>
      </c>
      <c r="E388" s="114" t="s">
        <v>1367</v>
      </c>
    </row>
    <row r="389" spans="1:5" x14ac:dyDescent="0.3">
      <c r="A389" s="174" t="s">
        <v>873</v>
      </c>
      <c r="B389" s="108" t="s">
        <v>3251</v>
      </c>
      <c r="C389" s="849"/>
      <c r="D389" s="48" t="s">
        <v>3252</v>
      </c>
      <c r="E389" s="124"/>
    </row>
    <row r="390" spans="1:5" x14ac:dyDescent="0.3">
      <c r="A390" s="174" t="s">
        <v>875</v>
      </c>
      <c r="B390" s="108" t="s">
        <v>3253</v>
      </c>
      <c r="C390" s="849"/>
      <c r="D390" s="21" t="s">
        <v>856</v>
      </c>
      <c r="E390" s="124" t="s">
        <v>1367</v>
      </c>
    </row>
    <row r="391" spans="1:5" x14ac:dyDescent="0.3">
      <c r="A391" s="174" t="s">
        <v>883</v>
      </c>
      <c r="B391" s="108" t="s">
        <v>3254</v>
      </c>
      <c r="C391" s="849"/>
      <c r="D391" s="21" t="s">
        <v>857</v>
      </c>
      <c r="E391" s="124" t="s">
        <v>1367</v>
      </c>
    </row>
    <row r="392" spans="1:5" x14ac:dyDescent="0.3">
      <c r="A392" s="174" t="s">
        <v>900</v>
      </c>
      <c r="B392" s="107" t="s">
        <v>900</v>
      </c>
      <c r="C392" s="849"/>
      <c r="D392" s="21" t="s">
        <v>3255</v>
      </c>
      <c r="E392" s="124" t="s">
        <v>1367</v>
      </c>
    </row>
    <row r="393" spans="1:5" x14ac:dyDescent="0.3">
      <c r="A393" s="174" t="s">
        <v>901</v>
      </c>
      <c r="B393" s="107" t="s">
        <v>901</v>
      </c>
      <c r="C393" s="849"/>
      <c r="D393" s="20" t="s">
        <v>3256</v>
      </c>
      <c r="E393" s="125" t="s">
        <v>18</v>
      </c>
    </row>
    <row r="394" spans="1:5" ht="15" thickBot="1" x14ac:dyDescent="0.35">
      <c r="A394" s="174" t="s">
        <v>905</v>
      </c>
      <c r="B394" s="112" t="s">
        <v>905</v>
      </c>
      <c r="C394" s="849"/>
      <c r="D394" s="23" t="s">
        <v>3257</v>
      </c>
      <c r="E394" s="140" t="s">
        <v>2078</v>
      </c>
    </row>
    <row r="395" spans="1:5" ht="24" customHeight="1" thickBot="1" x14ac:dyDescent="0.35">
      <c r="A395" s="829" t="s">
        <v>926</v>
      </c>
      <c r="B395" s="830"/>
      <c r="C395" s="830"/>
      <c r="D395" s="830"/>
      <c r="E395" s="819"/>
    </row>
    <row r="396" spans="1:5" x14ac:dyDescent="0.3">
      <c r="A396" s="174" t="s">
        <v>927</v>
      </c>
      <c r="B396" s="103" t="s">
        <v>927</v>
      </c>
      <c r="C396" s="849"/>
      <c r="D396" s="41" t="s">
        <v>928</v>
      </c>
      <c r="E396" s="114" t="s">
        <v>1367</v>
      </c>
    </row>
    <row r="397" spans="1:5" x14ac:dyDescent="0.3">
      <c r="A397" s="174" t="s">
        <v>929</v>
      </c>
      <c r="B397" s="107" t="s">
        <v>929</v>
      </c>
      <c r="C397" s="849"/>
      <c r="D397" s="21" t="s">
        <v>930</v>
      </c>
      <c r="E397" s="124" t="s">
        <v>1367</v>
      </c>
    </row>
    <row r="398" spans="1:5" x14ac:dyDescent="0.3">
      <c r="A398" s="174" t="s">
        <v>931</v>
      </c>
      <c r="B398" s="107" t="s">
        <v>931</v>
      </c>
      <c r="C398" s="849"/>
      <c r="D398" s="21" t="s">
        <v>932</v>
      </c>
      <c r="E398" s="124" t="s">
        <v>1367</v>
      </c>
    </row>
    <row r="399" spans="1:5" x14ac:dyDescent="0.3">
      <c r="A399" s="174" t="s">
        <v>933</v>
      </c>
      <c r="B399" s="107" t="s">
        <v>933</v>
      </c>
      <c r="C399" s="849"/>
      <c r="D399" s="56" t="s">
        <v>3258</v>
      </c>
      <c r="E399" s="124" t="s">
        <v>1367</v>
      </c>
    </row>
    <row r="400" spans="1:5" x14ac:dyDescent="0.3">
      <c r="A400" s="174" t="s">
        <v>935</v>
      </c>
      <c r="B400" s="104" t="s">
        <v>935</v>
      </c>
      <c r="C400" s="849"/>
      <c r="D400" s="36" t="s">
        <v>936</v>
      </c>
      <c r="E400" s="124" t="s">
        <v>1367</v>
      </c>
    </row>
    <row r="401" spans="1:5" x14ac:dyDescent="0.3">
      <c r="A401" s="174" t="s">
        <v>937</v>
      </c>
      <c r="B401" s="126" t="s">
        <v>937</v>
      </c>
      <c r="C401" s="849"/>
      <c r="D401" s="43" t="s">
        <v>938</v>
      </c>
      <c r="E401" s="124" t="s">
        <v>1367</v>
      </c>
    </row>
    <row r="402" spans="1:5" x14ac:dyDescent="0.3">
      <c r="A402" s="174" t="s">
        <v>939</v>
      </c>
      <c r="B402" s="89" t="s">
        <v>939</v>
      </c>
      <c r="C402" s="849"/>
      <c r="D402" s="5" t="s">
        <v>940</v>
      </c>
      <c r="E402" s="145" t="s">
        <v>3192</v>
      </c>
    </row>
    <row r="403" spans="1:5" ht="15" thickBot="1" x14ac:dyDescent="0.35">
      <c r="A403" s="174" t="s">
        <v>943</v>
      </c>
      <c r="B403" s="112" t="s">
        <v>943</v>
      </c>
      <c r="C403" s="852"/>
      <c r="D403" s="157" t="s">
        <v>944</v>
      </c>
      <c r="E403" s="133" t="s">
        <v>1367</v>
      </c>
    </row>
    <row r="404" spans="1:5" ht="24" customHeight="1" thickBot="1" x14ac:dyDescent="0.35">
      <c r="A404" s="829" t="s">
        <v>945</v>
      </c>
      <c r="B404" s="830"/>
      <c r="C404" s="830"/>
      <c r="D404" s="830"/>
      <c r="E404" s="819"/>
    </row>
    <row r="405" spans="1:5" x14ac:dyDescent="0.3">
      <c r="A405" s="174" t="s">
        <v>946</v>
      </c>
      <c r="B405" s="141" t="s">
        <v>3259</v>
      </c>
      <c r="C405" s="849"/>
      <c r="D405" s="41" t="s">
        <v>968</v>
      </c>
      <c r="E405" s="114"/>
    </row>
    <row r="406" spans="1:5" x14ac:dyDescent="0.3">
      <c r="A406" s="174" t="s">
        <v>948</v>
      </c>
      <c r="B406" s="108" t="s">
        <v>3260</v>
      </c>
      <c r="C406" s="849"/>
      <c r="D406" s="48" t="s">
        <v>968</v>
      </c>
      <c r="E406" s="124"/>
    </row>
    <row r="407" spans="1:5" x14ac:dyDescent="0.3">
      <c r="A407" s="174" t="s">
        <v>949</v>
      </c>
      <c r="B407" s="108" t="s">
        <v>3261</v>
      </c>
      <c r="C407" s="849"/>
      <c r="D407" s="56" t="s">
        <v>950</v>
      </c>
      <c r="E407" s="124" t="s">
        <v>363</v>
      </c>
    </row>
    <row r="408" spans="1:5" x14ac:dyDescent="0.3">
      <c r="A408" s="174" t="s">
        <v>951</v>
      </c>
      <c r="B408" s="108" t="s">
        <v>3262</v>
      </c>
      <c r="C408" s="849"/>
      <c r="D408" s="56" t="s">
        <v>952</v>
      </c>
      <c r="E408" s="124" t="s">
        <v>363</v>
      </c>
    </row>
    <row r="409" spans="1:5" x14ac:dyDescent="0.3">
      <c r="A409" s="174" t="s">
        <v>953</v>
      </c>
      <c r="B409" s="108" t="s">
        <v>3263</v>
      </c>
      <c r="C409" s="849"/>
      <c r="D409" s="57" t="s">
        <v>954</v>
      </c>
      <c r="E409" s="125" t="s">
        <v>955</v>
      </c>
    </row>
    <row r="410" spans="1:5" x14ac:dyDescent="0.3">
      <c r="A410" s="174" t="s">
        <v>956</v>
      </c>
      <c r="B410" s="108" t="s">
        <v>3264</v>
      </c>
      <c r="C410" s="849"/>
      <c r="D410" s="56" t="s">
        <v>957</v>
      </c>
      <c r="E410" s="124" t="s">
        <v>955</v>
      </c>
    </row>
    <row r="411" spans="1:5" x14ac:dyDescent="0.3">
      <c r="A411" s="174" t="s">
        <v>960</v>
      </c>
      <c r="B411" s="108" t="s">
        <v>3265</v>
      </c>
      <c r="C411" s="849"/>
      <c r="D411" s="31" t="s">
        <v>645</v>
      </c>
      <c r="E411" s="134" t="s">
        <v>3192</v>
      </c>
    </row>
    <row r="412" spans="1:5" x14ac:dyDescent="0.3">
      <c r="A412" s="174" t="s">
        <v>965</v>
      </c>
      <c r="B412" s="107" t="s">
        <v>965</v>
      </c>
      <c r="C412" s="849"/>
      <c r="D412" s="30" t="s">
        <v>3266</v>
      </c>
      <c r="E412" s="134" t="s">
        <v>18</v>
      </c>
    </row>
    <row r="413" spans="1:5" ht="15" thickBot="1" x14ac:dyDescent="0.35">
      <c r="A413" s="174" t="s">
        <v>967</v>
      </c>
      <c r="B413" s="112" t="s">
        <v>967</v>
      </c>
      <c r="C413" s="849"/>
      <c r="D413" s="158" t="s">
        <v>3267</v>
      </c>
      <c r="E413" s="153" t="s">
        <v>2078</v>
      </c>
    </row>
    <row r="414" spans="1:5" ht="24" customHeight="1" thickBot="1" x14ac:dyDescent="0.35">
      <c r="A414" s="829" t="s">
        <v>973</v>
      </c>
      <c r="B414" s="830"/>
      <c r="C414" s="830"/>
      <c r="D414" s="830"/>
      <c r="E414" s="819"/>
    </row>
    <row r="415" spans="1:5" x14ac:dyDescent="0.3">
      <c r="A415" s="174" t="s">
        <v>974</v>
      </c>
      <c r="B415" s="103" t="s">
        <v>974</v>
      </c>
      <c r="C415" s="849"/>
      <c r="D415" s="41" t="s">
        <v>655</v>
      </c>
      <c r="E415" s="114"/>
    </row>
    <row r="416" spans="1:5" x14ac:dyDescent="0.3">
      <c r="A416" s="174" t="s">
        <v>975</v>
      </c>
      <c r="B416" s="104" t="s">
        <v>975</v>
      </c>
      <c r="C416" s="849"/>
      <c r="D416" s="36" t="s">
        <v>976</v>
      </c>
      <c r="E416" s="124"/>
    </row>
    <row r="417" spans="1:5" x14ac:dyDescent="0.3">
      <c r="A417" s="174" t="s">
        <v>977</v>
      </c>
      <c r="B417" s="104" t="s">
        <v>977</v>
      </c>
      <c r="C417" s="849"/>
      <c r="D417" s="21" t="s">
        <v>593</v>
      </c>
      <c r="E417" s="124" t="s">
        <v>1367</v>
      </c>
    </row>
    <row r="418" spans="1:5" x14ac:dyDescent="0.3">
      <c r="A418" s="174" t="s">
        <v>978</v>
      </c>
      <c r="B418" s="104" t="s">
        <v>978</v>
      </c>
      <c r="C418" s="849"/>
      <c r="D418" s="21" t="s">
        <v>979</v>
      </c>
      <c r="E418" s="124" t="s">
        <v>1367</v>
      </c>
    </row>
    <row r="419" spans="1:5" x14ac:dyDescent="0.3">
      <c r="A419" s="174" t="s">
        <v>980</v>
      </c>
      <c r="B419" s="104" t="s">
        <v>980</v>
      </c>
      <c r="C419" s="849"/>
      <c r="D419" s="36" t="s">
        <v>3268</v>
      </c>
      <c r="E419" s="124"/>
    </row>
    <row r="420" spans="1:5" x14ac:dyDescent="0.3">
      <c r="A420" s="174" t="s">
        <v>982</v>
      </c>
      <c r="B420" s="104" t="s">
        <v>982</v>
      </c>
      <c r="C420" s="849"/>
      <c r="D420" s="21" t="s">
        <v>593</v>
      </c>
      <c r="E420" s="124" t="s">
        <v>1367</v>
      </c>
    </row>
    <row r="421" spans="1:5" x14ac:dyDescent="0.3">
      <c r="A421" s="174" t="s">
        <v>983</v>
      </c>
      <c r="B421" s="104" t="s">
        <v>983</v>
      </c>
      <c r="C421" s="849"/>
      <c r="D421" s="21" t="s">
        <v>979</v>
      </c>
      <c r="E421" s="124" t="s">
        <v>1367</v>
      </c>
    </row>
    <row r="422" spans="1:5" x14ac:dyDescent="0.3">
      <c r="A422" s="174" t="s">
        <v>984</v>
      </c>
      <c r="B422" s="104" t="s">
        <v>984</v>
      </c>
      <c r="C422" s="849"/>
      <c r="D422" s="36" t="s">
        <v>985</v>
      </c>
      <c r="E422" s="124"/>
    </row>
    <row r="423" spans="1:5" x14ac:dyDescent="0.3">
      <c r="A423" s="174" t="s">
        <v>986</v>
      </c>
      <c r="B423" s="104" t="s">
        <v>986</v>
      </c>
      <c r="C423" s="849"/>
      <c r="D423" s="21" t="s">
        <v>987</v>
      </c>
      <c r="E423" s="124" t="s">
        <v>1367</v>
      </c>
    </row>
    <row r="424" spans="1:5" x14ac:dyDescent="0.3">
      <c r="A424" s="174" t="s">
        <v>988</v>
      </c>
      <c r="B424" s="104" t="s">
        <v>988</v>
      </c>
      <c r="C424" s="849"/>
      <c r="D424" s="21" t="s">
        <v>989</v>
      </c>
      <c r="E424" s="124" t="s">
        <v>1367</v>
      </c>
    </row>
    <row r="425" spans="1:5" x14ac:dyDescent="0.3">
      <c r="A425" s="174" t="s">
        <v>990</v>
      </c>
      <c r="B425" s="104" t="s">
        <v>990</v>
      </c>
      <c r="C425" s="849"/>
      <c r="D425" s="21" t="s">
        <v>991</v>
      </c>
      <c r="E425" s="124" t="s">
        <v>1367</v>
      </c>
    </row>
    <row r="426" spans="1:5" x14ac:dyDescent="0.3">
      <c r="A426" s="174" t="s">
        <v>992</v>
      </c>
      <c r="B426" s="104" t="s">
        <v>992</v>
      </c>
      <c r="C426" s="849"/>
      <c r="D426" s="21" t="s">
        <v>993</v>
      </c>
      <c r="E426" s="124" t="s">
        <v>1367</v>
      </c>
    </row>
    <row r="427" spans="1:5" x14ac:dyDescent="0.3">
      <c r="A427" s="174" t="s">
        <v>994</v>
      </c>
      <c r="B427" s="104" t="s">
        <v>994</v>
      </c>
      <c r="C427" s="849"/>
      <c r="D427" s="36" t="s">
        <v>995</v>
      </c>
      <c r="E427" s="124" t="s">
        <v>1367</v>
      </c>
    </row>
    <row r="428" spans="1:5" x14ac:dyDescent="0.3">
      <c r="A428" s="174" t="s">
        <v>996</v>
      </c>
      <c r="B428" s="104" t="s">
        <v>996</v>
      </c>
      <c r="C428" s="849"/>
      <c r="D428" s="48" t="s">
        <v>997</v>
      </c>
      <c r="E428" s="124"/>
    </row>
    <row r="429" spans="1:5" x14ac:dyDescent="0.3">
      <c r="A429" s="174" t="s">
        <v>998</v>
      </c>
      <c r="B429" s="104" t="s">
        <v>998</v>
      </c>
      <c r="C429" s="849"/>
      <c r="D429" s="21" t="s">
        <v>999</v>
      </c>
      <c r="E429" s="124" t="s">
        <v>363</v>
      </c>
    </row>
    <row r="430" spans="1:5" x14ac:dyDescent="0.3">
      <c r="A430" s="174" t="s">
        <v>1006</v>
      </c>
      <c r="B430" s="104" t="s">
        <v>1006</v>
      </c>
      <c r="C430" s="849"/>
      <c r="D430" s="21" t="s">
        <v>1007</v>
      </c>
      <c r="E430" s="124" t="s">
        <v>363</v>
      </c>
    </row>
    <row r="431" spans="1:5" x14ac:dyDescent="0.3">
      <c r="A431" s="174" t="s">
        <v>1008</v>
      </c>
      <c r="B431" s="104" t="s">
        <v>1008</v>
      </c>
      <c r="C431" s="849"/>
      <c r="D431" s="36" t="s">
        <v>714</v>
      </c>
      <c r="E431" s="124"/>
    </row>
    <row r="432" spans="1:5" x14ac:dyDescent="0.3">
      <c r="A432" s="174" t="s">
        <v>1009</v>
      </c>
      <c r="B432" s="104" t="s">
        <v>1009</v>
      </c>
      <c r="C432" s="849"/>
      <c r="D432" s="21" t="s">
        <v>716</v>
      </c>
      <c r="E432" s="124" t="s">
        <v>262</v>
      </c>
    </row>
    <row r="433" spans="1:5" x14ac:dyDescent="0.3">
      <c r="A433" s="174" t="s">
        <v>1010</v>
      </c>
      <c r="B433" s="104" t="s">
        <v>1010</v>
      </c>
      <c r="C433" s="849"/>
      <c r="D433" s="21" t="s">
        <v>718</v>
      </c>
      <c r="E433" s="124" t="s">
        <v>262</v>
      </c>
    </row>
    <row r="434" spans="1:5" x14ac:dyDescent="0.3">
      <c r="A434" s="174" t="s">
        <v>1011</v>
      </c>
      <c r="B434" s="104" t="s">
        <v>1011</v>
      </c>
      <c r="C434" s="849"/>
      <c r="D434" s="21" t="s">
        <v>720</v>
      </c>
      <c r="E434" s="124" t="s">
        <v>721</v>
      </c>
    </row>
    <row r="435" spans="1:5" ht="16.5" customHeight="1" x14ac:dyDescent="0.3">
      <c r="A435" s="174" t="s">
        <v>1012</v>
      </c>
      <c r="B435" s="104" t="s">
        <v>1012</v>
      </c>
      <c r="C435" s="849"/>
      <c r="D435" s="45" t="s">
        <v>1013</v>
      </c>
      <c r="E435" s="134" t="s">
        <v>363</v>
      </c>
    </row>
    <row r="436" spans="1:5" x14ac:dyDescent="0.3">
      <c r="A436" s="174" t="s">
        <v>1014</v>
      </c>
      <c r="B436" s="104" t="s">
        <v>1014</v>
      </c>
      <c r="C436" s="849"/>
      <c r="D436" s="36" t="s">
        <v>1015</v>
      </c>
      <c r="E436" s="124"/>
    </row>
    <row r="437" spans="1:5" x14ac:dyDescent="0.3">
      <c r="A437" s="174" t="s">
        <v>1016</v>
      </c>
      <c r="B437" s="104" t="s">
        <v>1016</v>
      </c>
      <c r="C437" s="849"/>
      <c r="D437" s="21" t="s">
        <v>694</v>
      </c>
      <c r="E437" s="124" t="s">
        <v>1367</v>
      </c>
    </row>
    <row r="438" spans="1:5" x14ac:dyDescent="0.3">
      <c r="A438" s="174" t="s">
        <v>1017</v>
      </c>
      <c r="B438" s="104" t="s">
        <v>1017</v>
      </c>
      <c r="C438" s="849"/>
      <c r="D438" s="21" t="s">
        <v>696</v>
      </c>
      <c r="E438" s="124" t="s">
        <v>1367</v>
      </c>
    </row>
    <row r="439" spans="1:5" x14ac:dyDescent="0.3">
      <c r="A439" s="174" t="s">
        <v>1018</v>
      </c>
      <c r="B439" s="104" t="s">
        <v>1018</v>
      </c>
      <c r="C439" s="849"/>
      <c r="D439" s="21" t="s">
        <v>1019</v>
      </c>
      <c r="E439" s="124" t="s">
        <v>1367</v>
      </c>
    </row>
    <row r="440" spans="1:5" x14ac:dyDescent="0.3">
      <c r="A440" s="174" t="s">
        <v>1020</v>
      </c>
      <c r="B440" s="104" t="s">
        <v>1020</v>
      </c>
      <c r="C440" s="849"/>
      <c r="D440" s="48" t="s">
        <v>1021</v>
      </c>
      <c r="E440" s="124"/>
    </row>
    <row r="441" spans="1:5" x14ac:dyDescent="0.3">
      <c r="A441" s="174" t="s">
        <v>1022</v>
      </c>
      <c r="B441" s="104" t="s">
        <v>1022</v>
      </c>
      <c r="C441" s="849"/>
      <c r="D441" s="21" t="s">
        <v>1023</v>
      </c>
      <c r="E441" s="124" t="s">
        <v>363</v>
      </c>
    </row>
    <row r="442" spans="1:5" x14ac:dyDescent="0.3">
      <c r="A442" s="174" t="s">
        <v>1024</v>
      </c>
      <c r="B442" s="104" t="s">
        <v>1024</v>
      </c>
      <c r="C442" s="849"/>
      <c r="D442" s="21" t="s">
        <v>1025</v>
      </c>
      <c r="E442" s="124" t="s">
        <v>363</v>
      </c>
    </row>
    <row r="443" spans="1:5" x14ac:dyDescent="0.3">
      <c r="A443" s="174" t="s">
        <v>1028</v>
      </c>
      <c r="B443" s="104" t="s">
        <v>1028</v>
      </c>
      <c r="C443" s="849"/>
      <c r="D443" s="36" t="s">
        <v>1029</v>
      </c>
      <c r="E443" s="124"/>
    </row>
    <row r="444" spans="1:5" x14ac:dyDescent="0.3">
      <c r="A444" s="174" t="s">
        <v>1030</v>
      </c>
      <c r="B444" s="104" t="s">
        <v>1030</v>
      </c>
      <c r="C444" s="849"/>
      <c r="D444" s="21" t="s">
        <v>730</v>
      </c>
      <c r="E444" s="134" t="s">
        <v>3192</v>
      </c>
    </row>
    <row r="445" spans="1:5" x14ac:dyDescent="0.3">
      <c r="A445" s="174" t="s">
        <v>1031</v>
      </c>
      <c r="B445" s="104" t="s">
        <v>1031</v>
      </c>
      <c r="C445" s="849"/>
      <c r="D445" s="21" t="s">
        <v>732</v>
      </c>
      <c r="E445" s="134" t="s">
        <v>3192</v>
      </c>
    </row>
    <row r="446" spans="1:5" x14ac:dyDescent="0.3">
      <c r="A446" s="174" t="s">
        <v>1032</v>
      </c>
      <c r="B446" s="107" t="s">
        <v>1032</v>
      </c>
      <c r="C446" s="849"/>
      <c r="D446" s="21" t="s">
        <v>1033</v>
      </c>
      <c r="E446" s="124" t="s">
        <v>363</v>
      </c>
    </row>
    <row r="447" spans="1:5" x14ac:dyDescent="0.3">
      <c r="A447" s="174" t="s">
        <v>1034</v>
      </c>
      <c r="B447" s="107" t="s">
        <v>3269</v>
      </c>
      <c r="C447" s="849"/>
      <c r="D447" s="21" t="s">
        <v>1035</v>
      </c>
      <c r="E447" s="124" t="s">
        <v>9</v>
      </c>
    </row>
    <row r="448" spans="1:5" ht="16.5" customHeight="1" x14ac:dyDescent="0.3">
      <c r="A448" s="174" t="s">
        <v>1036</v>
      </c>
      <c r="B448" s="107" t="s">
        <v>3270</v>
      </c>
      <c r="C448" s="849"/>
      <c r="D448" s="30" t="s">
        <v>1037</v>
      </c>
      <c r="E448" s="124" t="s">
        <v>16</v>
      </c>
    </row>
    <row r="449" spans="1:5" ht="15" thickBot="1" x14ac:dyDescent="0.35">
      <c r="A449" s="174" t="s">
        <v>1039</v>
      </c>
      <c r="B449" s="112" t="s">
        <v>3271</v>
      </c>
      <c r="C449" s="849"/>
      <c r="D449" s="64" t="s">
        <v>3272</v>
      </c>
      <c r="E449" s="127" t="s">
        <v>21</v>
      </c>
    </row>
    <row r="450" spans="1:5" ht="24" customHeight="1" thickBot="1" x14ac:dyDescent="0.35">
      <c r="A450" s="829" t="s">
        <v>2951</v>
      </c>
      <c r="B450" s="830"/>
      <c r="C450" s="830"/>
      <c r="D450" s="830"/>
      <c r="E450" s="819"/>
    </row>
    <row r="451" spans="1:5" x14ac:dyDescent="0.3">
      <c r="A451" s="174" t="s">
        <v>1041</v>
      </c>
      <c r="B451" s="141" t="s">
        <v>3273</v>
      </c>
      <c r="C451" s="851"/>
      <c r="D451" s="19" t="s">
        <v>1042</v>
      </c>
      <c r="E451" s="114"/>
    </row>
    <row r="452" spans="1:5" x14ac:dyDescent="0.3">
      <c r="A452" s="174" t="s">
        <v>1043</v>
      </c>
      <c r="B452" s="108" t="s">
        <v>3274</v>
      </c>
      <c r="C452" s="851"/>
      <c r="D452" s="14" t="s">
        <v>1044</v>
      </c>
      <c r="E452" s="124" t="s">
        <v>955</v>
      </c>
    </row>
    <row r="453" spans="1:5" x14ac:dyDescent="0.3">
      <c r="A453" s="174" t="s">
        <v>1045</v>
      </c>
      <c r="B453" s="108" t="s">
        <v>3275</v>
      </c>
      <c r="C453" s="851"/>
      <c r="D453" s="14" t="s">
        <v>1046</v>
      </c>
      <c r="E453" s="124" t="s">
        <v>955</v>
      </c>
    </row>
    <row r="454" spans="1:5" x14ac:dyDescent="0.3">
      <c r="A454" s="174" t="s">
        <v>1049</v>
      </c>
      <c r="B454" s="108" t="s">
        <v>3276</v>
      </c>
      <c r="C454" s="851"/>
      <c r="D454" s="15" t="s">
        <v>1050</v>
      </c>
      <c r="E454" s="124"/>
    </row>
    <row r="455" spans="1:5" x14ac:dyDescent="0.3">
      <c r="A455" s="174" t="s">
        <v>1051</v>
      </c>
      <c r="B455" s="108" t="s">
        <v>3277</v>
      </c>
      <c r="C455" s="851"/>
      <c r="D455" s="14" t="s">
        <v>1052</v>
      </c>
      <c r="E455" s="124" t="s">
        <v>363</v>
      </c>
    </row>
    <row r="456" spans="1:5" x14ac:dyDescent="0.3">
      <c r="A456" s="174" t="s">
        <v>1053</v>
      </c>
      <c r="B456" s="108" t="s">
        <v>3278</v>
      </c>
      <c r="C456" s="851"/>
      <c r="D456" s="14" t="s">
        <v>1054</v>
      </c>
      <c r="E456" s="124" t="s">
        <v>363</v>
      </c>
    </row>
    <row r="457" spans="1:5" x14ac:dyDescent="0.3">
      <c r="A457" s="174" t="s">
        <v>1055</v>
      </c>
      <c r="B457" s="108" t="s">
        <v>3279</v>
      </c>
      <c r="C457" s="851"/>
      <c r="D457" s="14" t="s">
        <v>1056</v>
      </c>
      <c r="E457" s="124" t="s">
        <v>363</v>
      </c>
    </row>
    <row r="458" spans="1:5" x14ac:dyDescent="0.3">
      <c r="A458" s="174" t="s">
        <v>1057</v>
      </c>
      <c r="B458" s="108" t="s">
        <v>3280</v>
      </c>
      <c r="C458" s="851"/>
      <c r="D458" s="14" t="s">
        <v>1058</v>
      </c>
      <c r="E458" s="124" t="s">
        <v>363</v>
      </c>
    </row>
    <row r="459" spans="1:5" x14ac:dyDescent="0.3">
      <c r="A459" s="174" t="s">
        <v>1059</v>
      </c>
      <c r="B459" s="108" t="s">
        <v>3281</v>
      </c>
      <c r="C459" s="851"/>
      <c r="D459" s="14" t="s">
        <v>1060</v>
      </c>
      <c r="E459" s="124" t="s">
        <v>363</v>
      </c>
    </row>
    <row r="460" spans="1:5" x14ac:dyDescent="0.3">
      <c r="A460" s="174" t="s">
        <v>1061</v>
      </c>
      <c r="B460" s="108" t="s">
        <v>3282</v>
      </c>
      <c r="C460" s="851"/>
      <c r="D460" s="14" t="s">
        <v>1062</v>
      </c>
      <c r="E460" s="124" t="s">
        <v>363</v>
      </c>
    </row>
    <row r="461" spans="1:5" x14ac:dyDescent="0.3">
      <c r="A461" s="174" t="s">
        <v>1070</v>
      </c>
      <c r="B461" s="108" t="s">
        <v>3283</v>
      </c>
      <c r="C461" s="851"/>
      <c r="D461" s="14" t="s">
        <v>1071</v>
      </c>
      <c r="E461" s="124" t="s">
        <v>363</v>
      </c>
    </row>
    <row r="462" spans="1:5" x14ac:dyDescent="0.3">
      <c r="A462" s="174" t="s">
        <v>1076</v>
      </c>
      <c r="B462" s="108" t="s">
        <v>3284</v>
      </c>
      <c r="C462" s="851"/>
      <c r="D462" s="14" t="s">
        <v>1077</v>
      </c>
      <c r="E462" s="124" t="s">
        <v>363</v>
      </c>
    </row>
    <row r="463" spans="1:5" x14ac:dyDescent="0.3">
      <c r="A463" s="174" t="s">
        <v>1078</v>
      </c>
      <c r="B463" s="108" t="s">
        <v>3285</v>
      </c>
      <c r="C463" s="851"/>
      <c r="D463" s="14" t="s">
        <v>1079</v>
      </c>
      <c r="E463" s="124" t="s">
        <v>363</v>
      </c>
    </row>
    <row r="464" spans="1:5" x14ac:dyDescent="0.3">
      <c r="A464" s="174" t="s">
        <v>1080</v>
      </c>
      <c r="B464" s="108" t="s">
        <v>3286</v>
      </c>
      <c r="C464" s="851"/>
      <c r="D464" s="47" t="s">
        <v>1081</v>
      </c>
      <c r="E464" s="124"/>
    </row>
    <row r="465" spans="1:5" x14ac:dyDescent="0.3">
      <c r="A465" s="174" t="s">
        <v>1082</v>
      </c>
      <c r="B465" s="108" t="s">
        <v>3287</v>
      </c>
      <c r="C465" s="851"/>
      <c r="D465" s="14" t="s">
        <v>1052</v>
      </c>
      <c r="E465" s="124" t="s">
        <v>363</v>
      </c>
    </row>
    <row r="466" spans="1:5" x14ac:dyDescent="0.3">
      <c r="A466" s="174" t="s">
        <v>1083</v>
      </c>
      <c r="B466" s="108" t="s">
        <v>3288</v>
      </c>
      <c r="C466" s="851"/>
      <c r="D466" s="14" t="s">
        <v>1054</v>
      </c>
      <c r="E466" s="124" t="s">
        <v>363</v>
      </c>
    </row>
    <row r="467" spans="1:5" x14ac:dyDescent="0.3">
      <c r="A467" s="174" t="s">
        <v>1084</v>
      </c>
      <c r="B467" s="108" t="s">
        <v>3289</v>
      </c>
      <c r="C467" s="851"/>
      <c r="D467" s="14" t="s">
        <v>1056</v>
      </c>
      <c r="E467" s="124" t="s">
        <v>363</v>
      </c>
    </row>
    <row r="468" spans="1:5" x14ac:dyDescent="0.3">
      <c r="A468" s="174" t="s">
        <v>1085</v>
      </c>
      <c r="B468" s="108" t="s">
        <v>3290</v>
      </c>
      <c r="C468" s="851"/>
      <c r="D468" s="14" t="s">
        <v>1058</v>
      </c>
      <c r="E468" s="124" t="s">
        <v>363</v>
      </c>
    </row>
    <row r="469" spans="1:5" x14ac:dyDescent="0.3">
      <c r="A469" s="174" t="s">
        <v>1086</v>
      </c>
      <c r="B469" s="108" t="s">
        <v>3291</v>
      </c>
      <c r="C469" s="851"/>
      <c r="D469" s="14" t="s">
        <v>1087</v>
      </c>
      <c r="E469" s="124" t="s">
        <v>363</v>
      </c>
    </row>
    <row r="470" spans="1:5" x14ac:dyDescent="0.3">
      <c r="A470" s="174" t="s">
        <v>1088</v>
      </c>
      <c r="B470" s="108" t="s">
        <v>3292</v>
      </c>
      <c r="C470" s="851"/>
      <c r="D470" s="14" t="s">
        <v>1089</v>
      </c>
      <c r="E470" s="124" t="s">
        <v>363</v>
      </c>
    </row>
    <row r="471" spans="1:5" x14ac:dyDescent="0.3">
      <c r="A471" s="174" t="s">
        <v>1092</v>
      </c>
      <c r="B471" s="108" t="s">
        <v>3293</v>
      </c>
      <c r="C471" s="851"/>
      <c r="D471" s="14" t="s">
        <v>1071</v>
      </c>
      <c r="E471" s="124" t="s">
        <v>363</v>
      </c>
    </row>
    <row r="472" spans="1:5" x14ac:dyDescent="0.3">
      <c r="A472" s="174" t="s">
        <v>1093</v>
      </c>
      <c r="B472" s="108" t="s">
        <v>3294</v>
      </c>
      <c r="C472" s="851"/>
      <c r="D472" s="14" t="s">
        <v>1077</v>
      </c>
      <c r="E472" s="124" t="s">
        <v>363</v>
      </c>
    </row>
    <row r="473" spans="1:5" x14ac:dyDescent="0.3">
      <c r="A473" s="174" t="s">
        <v>1094</v>
      </c>
      <c r="B473" s="108" t="s">
        <v>3295</v>
      </c>
      <c r="C473" s="851"/>
      <c r="D473" s="14" t="s">
        <v>1079</v>
      </c>
      <c r="E473" s="124" t="s">
        <v>363</v>
      </c>
    </row>
    <row r="474" spans="1:5" x14ac:dyDescent="0.3">
      <c r="A474" s="174" t="s">
        <v>1095</v>
      </c>
      <c r="B474" s="108" t="s">
        <v>3296</v>
      </c>
      <c r="C474" s="851"/>
      <c r="D474" s="55" t="s">
        <v>1096</v>
      </c>
      <c r="E474" s="124"/>
    </row>
    <row r="475" spans="1:5" x14ac:dyDescent="0.3">
      <c r="A475" s="174" t="s">
        <v>1097</v>
      </c>
      <c r="B475" s="108" t="s">
        <v>3297</v>
      </c>
      <c r="C475" s="851"/>
      <c r="D475" s="14" t="s">
        <v>1052</v>
      </c>
      <c r="E475" s="124" t="s">
        <v>363</v>
      </c>
    </row>
    <row r="476" spans="1:5" x14ac:dyDescent="0.3">
      <c r="A476" s="174" t="s">
        <v>1098</v>
      </c>
      <c r="B476" s="108" t="s">
        <v>3298</v>
      </c>
      <c r="C476" s="851"/>
      <c r="D476" s="14" t="s">
        <v>1054</v>
      </c>
      <c r="E476" s="124" t="s">
        <v>363</v>
      </c>
    </row>
    <row r="477" spans="1:5" x14ac:dyDescent="0.3">
      <c r="A477" s="174" t="s">
        <v>1099</v>
      </c>
      <c r="B477" s="108" t="s">
        <v>3299</v>
      </c>
      <c r="C477" s="851"/>
      <c r="D477" s="14" t="s">
        <v>3300</v>
      </c>
      <c r="E477" s="124" t="s">
        <v>363</v>
      </c>
    </row>
    <row r="478" spans="1:5" x14ac:dyDescent="0.3">
      <c r="A478" s="174" t="s">
        <v>1101</v>
      </c>
      <c r="B478" s="108" t="s">
        <v>3301</v>
      </c>
      <c r="C478" s="851"/>
      <c r="D478" s="14" t="s">
        <v>1058</v>
      </c>
      <c r="E478" s="124" t="s">
        <v>363</v>
      </c>
    </row>
    <row r="479" spans="1:5" x14ac:dyDescent="0.3">
      <c r="A479" s="174" t="s">
        <v>1102</v>
      </c>
      <c r="B479" s="108" t="s">
        <v>3302</v>
      </c>
      <c r="C479" s="851"/>
      <c r="D479" s="14" t="s">
        <v>1087</v>
      </c>
      <c r="E479" s="124" t="s">
        <v>363</v>
      </c>
    </row>
    <row r="480" spans="1:5" x14ac:dyDescent="0.3">
      <c r="A480" s="174" t="s">
        <v>1103</v>
      </c>
      <c r="B480" s="108" t="s">
        <v>3303</v>
      </c>
      <c r="C480" s="851"/>
      <c r="D480" s="14" t="s">
        <v>1089</v>
      </c>
      <c r="E480" s="124" t="s">
        <v>363</v>
      </c>
    </row>
    <row r="481" spans="1:5" x14ac:dyDescent="0.3">
      <c r="A481" s="174" t="s">
        <v>1108</v>
      </c>
      <c r="B481" s="108" t="s">
        <v>3304</v>
      </c>
      <c r="C481" s="851"/>
      <c r="D481" s="14" t="s">
        <v>1071</v>
      </c>
      <c r="E481" s="124" t="s">
        <v>363</v>
      </c>
    </row>
    <row r="482" spans="1:5" x14ac:dyDescent="0.3">
      <c r="A482" s="174" t="s">
        <v>1111</v>
      </c>
      <c r="B482" s="108" t="s">
        <v>3305</v>
      </c>
      <c r="C482" s="851"/>
      <c r="D482" s="14" t="s">
        <v>1077</v>
      </c>
      <c r="E482" s="124" t="s">
        <v>363</v>
      </c>
    </row>
    <row r="483" spans="1:5" x14ac:dyDescent="0.3">
      <c r="A483" s="174" t="s">
        <v>1112</v>
      </c>
      <c r="B483" s="108" t="s">
        <v>3306</v>
      </c>
      <c r="C483" s="851"/>
      <c r="D483" s="14" t="s">
        <v>1079</v>
      </c>
      <c r="E483" s="124" t="s">
        <v>363</v>
      </c>
    </row>
    <row r="484" spans="1:5" x14ac:dyDescent="0.3">
      <c r="A484" s="174" t="s">
        <v>1113</v>
      </c>
      <c r="B484" s="108" t="s">
        <v>3307</v>
      </c>
      <c r="C484" s="851"/>
      <c r="D484" s="15" t="s">
        <v>1114</v>
      </c>
      <c r="E484" s="124"/>
    </row>
    <row r="485" spans="1:5" x14ac:dyDescent="0.3">
      <c r="A485" s="174" t="s">
        <v>1115</v>
      </c>
      <c r="B485" s="108" t="s">
        <v>3308</v>
      </c>
      <c r="C485" s="851"/>
      <c r="D485" s="40" t="s">
        <v>2952</v>
      </c>
      <c r="E485" s="134"/>
    </row>
    <row r="486" spans="1:5" x14ac:dyDescent="0.3">
      <c r="A486" s="174" t="s">
        <v>3309</v>
      </c>
      <c r="B486" s="172" t="s">
        <v>3310</v>
      </c>
      <c r="C486" s="851"/>
      <c r="D486" s="17" t="s">
        <v>1116</v>
      </c>
      <c r="E486" s="124" t="s">
        <v>16</v>
      </c>
    </row>
    <row r="487" spans="1:5" x14ac:dyDescent="0.3">
      <c r="A487" s="174" t="s">
        <v>3311</v>
      </c>
      <c r="B487" s="172" t="s">
        <v>3312</v>
      </c>
      <c r="C487" s="851"/>
      <c r="D487" s="17" t="s">
        <v>3313</v>
      </c>
      <c r="E487" s="124" t="s">
        <v>21</v>
      </c>
    </row>
    <row r="488" spans="1:5" x14ac:dyDescent="0.3">
      <c r="A488" s="174" t="s">
        <v>1120</v>
      </c>
      <c r="B488" s="108" t="s">
        <v>3314</v>
      </c>
      <c r="C488" s="851"/>
      <c r="D488" s="14" t="s">
        <v>3315</v>
      </c>
      <c r="E488" s="124" t="s">
        <v>1367</v>
      </c>
    </row>
    <row r="489" spans="1:5" x14ac:dyDescent="0.3">
      <c r="A489" s="174" t="s">
        <v>1122</v>
      </c>
      <c r="B489" s="108" t="s">
        <v>3316</v>
      </c>
      <c r="C489" s="851"/>
      <c r="D489" s="47" t="s">
        <v>1123</v>
      </c>
      <c r="E489" s="124"/>
    </row>
    <row r="490" spans="1:5" x14ac:dyDescent="0.3">
      <c r="A490" s="174" t="s">
        <v>1124</v>
      </c>
      <c r="B490" s="108" t="s">
        <v>3317</v>
      </c>
      <c r="C490" s="851"/>
      <c r="D490" s="14" t="s">
        <v>1125</v>
      </c>
      <c r="E490" s="124" t="s">
        <v>16</v>
      </c>
    </row>
    <row r="491" spans="1:5" x14ac:dyDescent="0.3">
      <c r="A491" s="174" t="s">
        <v>1127</v>
      </c>
      <c r="B491" s="108" t="s">
        <v>3318</v>
      </c>
      <c r="C491" s="851"/>
      <c r="D491" s="14" t="s">
        <v>1128</v>
      </c>
      <c r="E491" s="124" t="s">
        <v>21</v>
      </c>
    </row>
    <row r="492" spans="1:5" x14ac:dyDescent="0.3">
      <c r="A492" s="174" t="s">
        <v>1129</v>
      </c>
      <c r="B492" s="108" t="s">
        <v>3319</v>
      </c>
      <c r="C492" s="851"/>
      <c r="D492" s="15" t="s">
        <v>1130</v>
      </c>
      <c r="E492" s="124"/>
    </row>
    <row r="493" spans="1:5" x14ac:dyDescent="0.3">
      <c r="A493" s="174" t="s">
        <v>1131</v>
      </c>
      <c r="B493" s="108" t="s">
        <v>3320</v>
      </c>
      <c r="C493" s="851"/>
      <c r="D493" s="14" t="s">
        <v>3321</v>
      </c>
      <c r="E493" s="124" t="s">
        <v>9</v>
      </c>
    </row>
    <row r="494" spans="1:5" x14ac:dyDescent="0.3">
      <c r="A494" s="174" t="s">
        <v>1133</v>
      </c>
      <c r="B494" s="135" t="s">
        <v>1133</v>
      </c>
      <c r="C494" s="851"/>
      <c r="D494" s="14" t="s">
        <v>1052</v>
      </c>
      <c r="E494" s="124" t="s">
        <v>9</v>
      </c>
    </row>
    <row r="495" spans="1:5" x14ac:dyDescent="0.3">
      <c r="A495" s="174" t="s">
        <v>1134</v>
      </c>
      <c r="B495" s="135" t="s">
        <v>1134</v>
      </c>
      <c r="C495" s="851"/>
      <c r="D495" s="14" t="s">
        <v>1054</v>
      </c>
      <c r="E495" s="124" t="s">
        <v>9</v>
      </c>
    </row>
    <row r="496" spans="1:5" x14ac:dyDescent="0.3">
      <c r="A496" s="174" t="s">
        <v>1135</v>
      </c>
      <c r="B496" s="135" t="s">
        <v>1135</v>
      </c>
      <c r="C496" s="851"/>
      <c r="D496" s="14" t="s">
        <v>1100</v>
      </c>
      <c r="E496" s="124" t="s">
        <v>9</v>
      </c>
    </row>
    <row r="497" spans="1:5" x14ac:dyDescent="0.3">
      <c r="A497" s="174" t="s">
        <v>1137</v>
      </c>
      <c r="B497" s="135" t="s">
        <v>1137</v>
      </c>
      <c r="C497" s="851"/>
      <c r="D497" s="14" t="s">
        <v>1058</v>
      </c>
      <c r="E497" s="124" t="s">
        <v>9</v>
      </c>
    </row>
    <row r="498" spans="1:5" x14ac:dyDescent="0.3">
      <c r="A498" s="174" t="s">
        <v>1138</v>
      </c>
      <c r="B498" s="108" t="s">
        <v>3322</v>
      </c>
      <c r="C498" s="851"/>
      <c r="D498" s="14" t="s">
        <v>1139</v>
      </c>
      <c r="E498" s="124" t="s">
        <v>9</v>
      </c>
    </row>
    <row r="499" spans="1:5" x14ac:dyDescent="0.3">
      <c r="A499" s="174" t="s">
        <v>1142</v>
      </c>
      <c r="B499" s="108" t="s">
        <v>3323</v>
      </c>
      <c r="C499" s="851"/>
      <c r="D499" s="15" t="s">
        <v>1143</v>
      </c>
      <c r="E499" s="124"/>
    </row>
    <row r="500" spans="1:5" x14ac:dyDescent="0.3">
      <c r="A500" s="174" t="s">
        <v>1144</v>
      </c>
      <c r="B500" s="108" t="s">
        <v>3324</v>
      </c>
      <c r="C500" s="851"/>
      <c r="D500" s="14" t="s">
        <v>1145</v>
      </c>
      <c r="E500" s="124" t="s">
        <v>363</v>
      </c>
    </row>
    <row r="501" spans="1:5" x14ac:dyDescent="0.3">
      <c r="A501" s="174" t="s">
        <v>1146</v>
      </c>
      <c r="B501" s="108" t="s">
        <v>3325</v>
      </c>
      <c r="C501" s="851"/>
      <c r="D501" s="14" t="s">
        <v>1052</v>
      </c>
      <c r="E501" s="124" t="s">
        <v>363</v>
      </c>
    </row>
    <row r="502" spans="1:5" x14ac:dyDescent="0.3">
      <c r="A502" s="174" t="s">
        <v>1147</v>
      </c>
      <c r="B502" s="108" t="s">
        <v>3326</v>
      </c>
      <c r="C502" s="851"/>
      <c r="D502" s="14" t="s">
        <v>1054</v>
      </c>
      <c r="E502" s="124" t="s">
        <v>363</v>
      </c>
    </row>
    <row r="503" spans="1:5" x14ac:dyDescent="0.3">
      <c r="A503" s="174" t="s">
        <v>1148</v>
      </c>
      <c r="B503" s="108" t="s">
        <v>3327</v>
      </c>
      <c r="C503" s="851"/>
      <c r="D503" s="14" t="s">
        <v>3300</v>
      </c>
      <c r="E503" s="124" t="s">
        <v>363</v>
      </c>
    </row>
    <row r="504" spans="1:5" x14ac:dyDescent="0.3">
      <c r="A504" s="174" t="s">
        <v>1149</v>
      </c>
      <c r="B504" s="108" t="s">
        <v>3328</v>
      </c>
      <c r="C504" s="851"/>
      <c r="D504" s="14" t="s">
        <v>1058</v>
      </c>
      <c r="E504" s="124" t="s">
        <v>363</v>
      </c>
    </row>
    <row r="505" spans="1:5" x14ac:dyDescent="0.3">
      <c r="A505" s="174" t="s">
        <v>1150</v>
      </c>
      <c r="B505" s="108" t="s">
        <v>3329</v>
      </c>
      <c r="C505" s="851"/>
      <c r="D505" s="14" t="s">
        <v>1087</v>
      </c>
      <c r="E505" s="124" t="s">
        <v>363</v>
      </c>
    </row>
    <row r="506" spans="1:5" x14ac:dyDescent="0.3">
      <c r="A506" s="174" t="s">
        <v>1151</v>
      </c>
      <c r="B506" s="108" t="s">
        <v>3330</v>
      </c>
      <c r="C506" s="851"/>
      <c r="D506" s="14" t="s">
        <v>1089</v>
      </c>
      <c r="E506" s="124" t="s">
        <v>363</v>
      </c>
    </row>
    <row r="507" spans="1:5" x14ac:dyDescent="0.3">
      <c r="A507" s="174" t="s">
        <v>1152</v>
      </c>
      <c r="B507" s="108" t="s">
        <v>3331</v>
      </c>
      <c r="C507" s="851"/>
      <c r="D507" s="14" t="s">
        <v>1071</v>
      </c>
      <c r="E507" s="124" t="s">
        <v>363</v>
      </c>
    </row>
    <row r="508" spans="1:5" x14ac:dyDescent="0.3">
      <c r="A508" s="174" t="s">
        <v>1153</v>
      </c>
      <c r="B508" s="108" t="s">
        <v>3332</v>
      </c>
      <c r="C508" s="851"/>
      <c r="D508" s="14" t="s">
        <v>1077</v>
      </c>
      <c r="E508" s="124" t="s">
        <v>363</v>
      </c>
    </row>
    <row r="509" spans="1:5" x14ac:dyDescent="0.3">
      <c r="A509" s="174" t="s">
        <v>1154</v>
      </c>
      <c r="B509" s="108" t="s">
        <v>3333</v>
      </c>
      <c r="C509" s="851"/>
      <c r="D509" s="14" t="s">
        <v>1079</v>
      </c>
      <c r="E509" s="124" t="s">
        <v>363</v>
      </c>
    </row>
    <row r="510" spans="1:5" x14ac:dyDescent="0.3">
      <c r="A510" s="174" t="s">
        <v>1156</v>
      </c>
      <c r="B510" s="108" t="s">
        <v>3334</v>
      </c>
      <c r="C510" s="851"/>
      <c r="D510" s="15" t="s">
        <v>1157</v>
      </c>
      <c r="E510" s="124" t="s">
        <v>9</v>
      </c>
    </row>
    <row r="511" spans="1:5" x14ac:dyDescent="0.3">
      <c r="A511" s="174" t="s">
        <v>1158</v>
      </c>
      <c r="B511" s="108" t="s">
        <v>3335</v>
      </c>
      <c r="C511" s="851"/>
      <c r="D511" s="15" t="s">
        <v>1159</v>
      </c>
      <c r="E511" s="124" t="s">
        <v>363</v>
      </c>
    </row>
    <row r="512" spans="1:5" x14ac:dyDescent="0.3">
      <c r="A512" s="174" t="s">
        <v>1168</v>
      </c>
      <c r="B512" s="108" t="s">
        <v>3336</v>
      </c>
      <c r="C512" s="851"/>
      <c r="D512" s="15" t="s">
        <v>1169</v>
      </c>
      <c r="E512" s="124" t="s">
        <v>9</v>
      </c>
    </row>
    <row r="513" spans="1:5" x14ac:dyDescent="0.3">
      <c r="A513" s="174" t="s">
        <v>1170</v>
      </c>
      <c r="B513" s="135" t="s">
        <v>1170</v>
      </c>
      <c r="C513" s="851"/>
      <c r="D513" s="15" t="s">
        <v>1171</v>
      </c>
      <c r="E513" s="124" t="s">
        <v>363</v>
      </c>
    </row>
    <row r="514" spans="1:5" x14ac:dyDescent="0.3">
      <c r="A514" s="174" t="s">
        <v>1172</v>
      </c>
      <c r="B514" s="135" t="s">
        <v>1172</v>
      </c>
      <c r="C514" s="851"/>
      <c r="D514" s="14" t="s">
        <v>1052</v>
      </c>
      <c r="E514" s="124" t="s">
        <v>363</v>
      </c>
    </row>
    <row r="515" spans="1:5" x14ac:dyDescent="0.3">
      <c r="A515" s="174" t="s">
        <v>1173</v>
      </c>
      <c r="B515" s="135" t="s">
        <v>1173</v>
      </c>
      <c r="C515" s="851"/>
      <c r="D515" s="14" t="s">
        <v>1054</v>
      </c>
      <c r="E515" s="124" t="s">
        <v>363</v>
      </c>
    </row>
    <row r="516" spans="1:5" x14ac:dyDescent="0.3">
      <c r="A516" s="174" t="s">
        <v>1174</v>
      </c>
      <c r="B516" s="135" t="s">
        <v>1174</v>
      </c>
      <c r="C516" s="851"/>
      <c r="D516" s="14" t="s">
        <v>1056</v>
      </c>
      <c r="E516" s="124" t="s">
        <v>363</v>
      </c>
    </row>
    <row r="517" spans="1:5" x14ac:dyDescent="0.3">
      <c r="A517" s="174" t="s">
        <v>1175</v>
      </c>
      <c r="B517" s="135" t="s">
        <v>1175</v>
      </c>
      <c r="C517" s="851"/>
      <c r="D517" s="14" t="s">
        <v>1058</v>
      </c>
      <c r="E517" s="124" t="s">
        <v>363</v>
      </c>
    </row>
    <row r="518" spans="1:5" x14ac:dyDescent="0.3">
      <c r="A518" s="174" t="s">
        <v>1176</v>
      </c>
      <c r="B518" s="135" t="s">
        <v>1176</v>
      </c>
      <c r="C518" s="851"/>
      <c r="D518" s="14" t="s">
        <v>1087</v>
      </c>
      <c r="E518" s="124" t="s">
        <v>363</v>
      </c>
    </row>
    <row r="519" spans="1:5" x14ac:dyDescent="0.3">
      <c r="A519" s="174" t="s">
        <v>1177</v>
      </c>
      <c r="B519" s="135" t="s">
        <v>1177</v>
      </c>
      <c r="C519" s="851"/>
      <c r="D519" s="14" t="s">
        <v>1089</v>
      </c>
      <c r="E519" s="124" t="s">
        <v>363</v>
      </c>
    </row>
    <row r="520" spans="1:5" x14ac:dyDescent="0.3">
      <c r="A520" s="174" t="s">
        <v>1178</v>
      </c>
      <c r="B520" s="135" t="s">
        <v>1178</v>
      </c>
      <c r="C520" s="851"/>
      <c r="D520" s="14" t="s">
        <v>1071</v>
      </c>
      <c r="E520" s="124" t="s">
        <v>363</v>
      </c>
    </row>
    <row r="521" spans="1:5" x14ac:dyDescent="0.3">
      <c r="A521" s="174" t="s">
        <v>1179</v>
      </c>
      <c r="B521" s="135" t="s">
        <v>1179</v>
      </c>
      <c r="C521" s="851"/>
      <c r="D521" s="14" t="s">
        <v>1077</v>
      </c>
      <c r="E521" s="124" t="s">
        <v>363</v>
      </c>
    </row>
    <row r="522" spans="1:5" x14ac:dyDescent="0.3">
      <c r="A522" s="174" t="s">
        <v>1180</v>
      </c>
      <c r="B522" s="135" t="s">
        <v>1180</v>
      </c>
      <c r="C522" s="851"/>
      <c r="D522" s="14" t="s">
        <v>1079</v>
      </c>
      <c r="E522" s="124" t="s">
        <v>363</v>
      </c>
    </row>
    <row r="523" spans="1:5" x14ac:dyDescent="0.3">
      <c r="A523" s="174" t="s">
        <v>1181</v>
      </c>
      <c r="B523" s="135" t="s">
        <v>1181</v>
      </c>
      <c r="C523" s="851"/>
      <c r="D523" s="14" t="s">
        <v>1182</v>
      </c>
      <c r="E523" s="124"/>
    </row>
    <row r="524" spans="1:5" x14ac:dyDescent="0.3">
      <c r="A524" s="174" t="s">
        <v>1183</v>
      </c>
      <c r="B524" s="135" t="s">
        <v>1183</v>
      </c>
      <c r="C524" s="851"/>
      <c r="D524" s="14" t="s">
        <v>1182</v>
      </c>
      <c r="E524" s="124" t="s">
        <v>16</v>
      </c>
    </row>
    <row r="525" spans="1:5" ht="15" thickBot="1" x14ac:dyDescent="0.35">
      <c r="A525" s="174" t="s">
        <v>1185</v>
      </c>
      <c r="B525" s="146" t="s">
        <v>1185</v>
      </c>
      <c r="C525" s="851"/>
      <c r="D525" s="29" t="s">
        <v>3337</v>
      </c>
      <c r="E525" s="127" t="s">
        <v>21</v>
      </c>
    </row>
    <row r="526" spans="1:5" ht="24" customHeight="1" thickBot="1" x14ac:dyDescent="0.35">
      <c r="A526" s="829" t="s">
        <v>1216</v>
      </c>
      <c r="B526" s="830"/>
      <c r="C526" s="830"/>
      <c r="D526" s="830"/>
      <c r="E526" s="819"/>
    </row>
    <row r="527" spans="1:5" x14ac:dyDescent="0.3">
      <c r="A527" s="174" t="s">
        <v>1217</v>
      </c>
      <c r="B527" s="103" t="s">
        <v>1217</v>
      </c>
      <c r="C527" s="848"/>
      <c r="D527" s="46" t="s">
        <v>3338</v>
      </c>
      <c r="E527" s="147" t="s">
        <v>18</v>
      </c>
    </row>
    <row r="528" spans="1:5" x14ac:dyDescent="0.3">
      <c r="A528" s="174" t="s">
        <v>1219</v>
      </c>
      <c r="B528" s="104" t="s">
        <v>1219</v>
      </c>
      <c r="C528" s="848"/>
      <c r="D528" s="14" t="s">
        <v>1220</v>
      </c>
      <c r="E528" s="124" t="s">
        <v>2078</v>
      </c>
    </row>
    <row r="529" spans="1:5" x14ac:dyDescent="0.3">
      <c r="A529" s="174" t="s">
        <v>1228</v>
      </c>
      <c r="B529" s="104" t="s">
        <v>1228</v>
      </c>
      <c r="C529" s="848"/>
      <c r="D529" s="14" t="s">
        <v>1246</v>
      </c>
      <c r="E529" s="124" t="s">
        <v>2078</v>
      </c>
    </row>
    <row r="530" spans="1:5" x14ac:dyDescent="0.3">
      <c r="A530" s="174" t="s">
        <v>3339</v>
      </c>
      <c r="B530" s="104" t="s">
        <v>3339</v>
      </c>
      <c r="C530" s="848"/>
      <c r="D530" s="14" t="s">
        <v>1229</v>
      </c>
      <c r="E530" s="124" t="s">
        <v>2078</v>
      </c>
    </row>
    <row r="531" spans="1:5" x14ac:dyDescent="0.3">
      <c r="A531" s="174" t="s">
        <v>1236</v>
      </c>
      <c r="B531" s="104" t="s">
        <v>1236</v>
      </c>
      <c r="C531" s="848"/>
      <c r="D531" s="47" t="s">
        <v>1261</v>
      </c>
      <c r="E531" s="148"/>
    </row>
    <row r="532" spans="1:5" x14ac:dyDescent="0.3">
      <c r="A532" s="174" t="s">
        <v>1238</v>
      </c>
      <c r="B532" s="104" t="s">
        <v>1238</v>
      </c>
      <c r="C532" s="848"/>
      <c r="D532" s="14" t="s">
        <v>1263</v>
      </c>
      <c r="E532" s="124" t="s">
        <v>9</v>
      </c>
    </row>
    <row r="533" spans="1:5" x14ac:dyDescent="0.3">
      <c r="A533" s="174" t="s">
        <v>1245</v>
      </c>
      <c r="B533" s="104" t="s">
        <v>1245</v>
      </c>
      <c r="C533" s="848"/>
      <c r="D533" s="14" t="s">
        <v>1265</v>
      </c>
      <c r="E533" s="124" t="s">
        <v>9</v>
      </c>
    </row>
    <row r="534" spans="1:5" ht="15" thickBot="1" x14ac:dyDescent="0.35">
      <c r="A534" s="174" t="s">
        <v>1253</v>
      </c>
      <c r="B534" s="126" t="s">
        <v>1253</v>
      </c>
      <c r="C534" s="848"/>
      <c r="D534" s="18" t="s">
        <v>1275</v>
      </c>
      <c r="E534" s="127" t="s">
        <v>9</v>
      </c>
    </row>
    <row r="535" spans="1:5" ht="24" customHeight="1" thickBot="1" x14ac:dyDescent="0.35">
      <c r="A535" s="829" t="s">
        <v>1290</v>
      </c>
      <c r="B535" s="830"/>
      <c r="C535" s="830"/>
      <c r="D535" s="830"/>
      <c r="E535" s="819"/>
    </row>
    <row r="536" spans="1:5" x14ac:dyDescent="0.3">
      <c r="A536" s="174" t="s">
        <v>1291</v>
      </c>
      <c r="B536" s="103" t="s">
        <v>1291</v>
      </c>
      <c r="C536" s="849"/>
      <c r="D536" s="41" t="s">
        <v>1292</v>
      </c>
      <c r="E536" s="114"/>
    </row>
    <row r="537" spans="1:5" ht="15" customHeight="1" x14ac:dyDescent="0.3">
      <c r="A537" s="174" t="s">
        <v>1293</v>
      </c>
      <c r="B537" s="104" t="s">
        <v>1293</v>
      </c>
      <c r="C537" s="849"/>
      <c r="D537" s="44" t="s">
        <v>3340</v>
      </c>
      <c r="E537" s="125" t="s">
        <v>1367</v>
      </c>
    </row>
    <row r="538" spans="1:5" x14ac:dyDescent="0.3">
      <c r="A538" s="174" t="s">
        <v>1301</v>
      </c>
      <c r="B538" s="104" t="s">
        <v>1301</v>
      </c>
      <c r="C538" s="849"/>
      <c r="D538" s="36" t="s">
        <v>1302</v>
      </c>
      <c r="E538" s="125" t="s">
        <v>1367</v>
      </c>
    </row>
    <row r="539" spans="1:5" x14ac:dyDescent="0.3">
      <c r="A539" s="174" t="s">
        <v>1303</v>
      </c>
      <c r="B539" s="107" t="s">
        <v>1303</v>
      </c>
      <c r="C539" s="849"/>
      <c r="D539" s="21" t="s">
        <v>3341</v>
      </c>
      <c r="E539" s="125" t="s">
        <v>1367</v>
      </c>
    </row>
    <row r="540" spans="1:5" x14ac:dyDescent="0.3">
      <c r="A540" s="174" t="s">
        <v>1305</v>
      </c>
      <c r="B540" s="107" t="s">
        <v>1305</v>
      </c>
      <c r="C540" s="849"/>
      <c r="D540" s="21" t="s">
        <v>3342</v>
      </c>
      <c r="E540" s="125" t="s">
        <v>1367</v>
      </c>
    </row>
    <row r="541" spans="1:5" x14ac:dyDescent="0.3">
      <c r="A541" s="174" t="s">
        <v>1307</v>
      </c>
      <c r="B541" s="107" t="s">
        <v>1307</v>
      </c>
      <c r="C541" s="849"/>
      <c r="D541" s="21" t="s">
        <v>3343</v>
      </c>
      <c r="E541" s="125" t="s">
        <v>1367</v>
      </c>
    </row>
    <row r="542" spans="1:5" x14ac:dyDescent="0.3">
      <c r="A542" s="174" t="s">
        <v>3344</v>
      </c>
      <c r="B542" s="107" t="s">
        <v>3344</v>
      </c>
      <c r="C542" s="849"/>
      <c r="D542" s="139" t="s">
        <v>1320</v>
      </c>
      <c r="E542" s="125" t="s">
        <v>1367</v>
      </c>
    </row>
    <row r="543" spans="1:5" x14ac:dyDescent="0.3">
      <c r="A543" s="174" t="s">
        <v>3345</v>
      </c>
      <c r="B543" s="107" t="s">
        <v>3345</v>
      </c>
      <c r="C543" s="849"/>
      <c r="D543" s="139" t="s">
        <v>1322</v>
      </c>
      <c r="E543" s="125" t="s">
        <v>1367</v>
      </c>
    </row>
    <row r="544" spans="1:5" x14ac:dyDescent="0.3">
      <c r="A544" s="174" t="s">
        <v>1308</v>
      </c>
      <c r="B544" s="107" t="s">
        <v>1308</v>
      </c>
      <c r="C544" s="849"/>
      <c r="D544" s="36" t="s">
        <v>1309</v>
      </c>
      <c r="E544" s="125" t="s">
        <v>1367</v>
      </c>
    </row>
    <row r="545" spans="1:5" x14ac:dyDescent="0.3">
      <c r="A545" s="174" t="s">
        <v>1310</v>
      </c>
      <c r="B545" s="107" t="s">
        <v>1310</v>
      </c>
      <c r="C545" s="849"/>
      <c r="D545" s="30" t="s">
        <v>1324</v>
      </c>
      <c r="E545" s="134"/>
    </row>
    <row r="546" spans="1:5" x14ac:dyDescent="0.3">
      <c r="A546" s="174" t="s">
        <v>3346</v>
      </c>
      <c r="B546" s="107" t="s">
        <v>3346</v>
      </c>
      <c r="C546" s="849"/>
      <c r="D546" s="21" t="s">
        <v>1326</v>
      </c>
      <c r="E546" s="124" t="s">
        <v>262</v>
      </c>
    </row>
    <row r="547" spans="1:5" x14ac:dyDescent="0.3">
      <c r="A547" s="174" t="s">
        <v>3347</v>
      </c>
      <c r="B547" s="107" t="s">
        <v>3347</v>
      </c>
      <c r="C547" s="849"/>
      <c r="D547" s="21" t="s">
        <v>1328</v>
      </c>
      <c r="E547" s="124" t="s">
        <v>262</v>
      </c>
    </row>
    <row r="548" spans="1:5" x14ac:dyDescent="0.3">
      <c r="A548" s="174" t="s">
        <v>1312</v>
      </c>
      <c r="B548" s="107" t="s">
        <v>1312</v>
      </c>
      <c r="C548" s="849"/>
      <c r="D548" s="30" t="s">
        <v>1330</v>
      </c>
      <c r="E548" s="134"/>
    </row>
    <row r="549" spans="1:5" x14ac:dyDescent="0.3">
      <c r="A549" s="174" t="s">
        <v>3348</v>
      </c>
      <c r="B549" s="107" t="s">
        <v>3348</v>
      </c>
      <c r="C549" s="849"/>
      <c r="D549" s="21" t="s">
        <v>1332</v>
      </c>
      <c r="E549" s="124" t="s">
        <v>300</v>
      </c>
    </row>
    <row r="550" spans="1:5" x14ac:dyDescent="0.3">
      <c r="A550" s="174" t="s">
        <v>3349</v>
      </c>
      <c r="B550" s="107" t="s">
        <v>3349</v>
      </c>
      <c r="C550" s="849"/>
      <c r="D550" s="21" t="s">
        <v>1334</v>
      </c>
      <c r="E550" s="124" t="s">
        <v>300</v>
      </c>
    </row>
    <row r="551" spans="1:5" x14ac:dyDescent="0.3">
      <c r="A551" s="174" t="s">
        <v>3350</v>
      </c>
      <c r="B551" s="107" t="s">
        <v>3350</v>
      </c>
      <c r="C551" s="849"/>
      <c r="D551" s="21" t="s">
        <v>1336</v>
      </c>
      <c r="E551" s="124" t="s">
        <v>300</v>
      </c>
    </row>
    <row r="552" spans="1:5" x14ac:dyDescent="0.3">
      <c r="A552" s="174" t="s">
        <v>1316</v>
      </c>
      <c r="B552" s="104" t="s">
        <v>1316</v>
      </c>
      <c r="C552" s="849"/>
      <c r="D552" s="21" t="s">
        <v>3351</v>
      </c>
      <c r="E552" s="124"/>
    </row>
    <row r="553" spans="1:5" x14ac:dyDescent="0.3">
      <c r="A553" s="174" t="s">
        <v>3352</v>
      </c>
      <c r="B553" s="104" t="s">
        <v>3352</v>
      </c>
      <c r="C553" s="849"/>
      <c r="D553" s="36" t="s">
        <v>1311</v>
      </c>
      <c r="E553" s="124" t="s">
        <v>955</v>
      </c>
    </row>
    <row r="554" spans="1:5" x14ac:dyDescent="0.3">
      <c r="A554" s="174" t="s">
        <v>3353</v>
      </c>
      <c r="B554" s="104" t="s">
        <v>3353</v>
      </c>
      <c r="C554" s="849"/>
      <c r="D554" s="36" t="s">
        <v>1313</v>
      </c>
      <c r="E554" s="124" t="s">
        <v>363</v>
      </c>
    </row>
    <row r="555" spans="1:5" x14ac:dyDescent="0.3">
      <c r="A555" s="174" t="s">
        <v>1319</v>
      </c>
      <c r="B555" s="107" t="s">
        <v>1319</v>
      </c>
      <c r="C555" s="849"/>
      <c r="D555" s="25" t="s">
        <v>1338</v>
      </c>
      <c r="E555" s="124"/>
    </row>
    <row r="556" spans="1:5" x14ac:dyDescent="0.3">
      <c r="A556" s="174" t="s">
        <v>1321</v>
      </c>
      <c r="B556" s="107" t="s">
        <v>1321</v>
      </c>
      <c r="C556" s="849"/>
      <c r="D556" s="50" t="s">
        <v>3354</v>
      </c>
      <c r="E556" s="121" t="s">
        <v>955</v>
      </c>
    </row>
    <row r="557" spans="1:5" x14ac:dyDescent="0.3">
      <c r="A557" s="174" t="s">
        <v>3355</v>
      </c>
      <c r="B557" s="107" t="s">
        <v>3355</v>
      </c>
      <c r="C557" s="849"/>
      <c r="D557" s="139" t="s">
        <v>3356</v>
      </c>
      <c r="E557" s="124" t="s">
        <v>955</v>
      </c>
    </row>
    <row r="558" spans="1:5" x14ac:dyDescent="0.3">
      <c r="A558" s="174" t="s">
        <v>1323</v>
      </c>
      <c r="B558" s="107" t="s">
        <v>1323</v>
      </c>
      <c r="C558" s="849"/>
      <c r="D558" s="43" t="s">
        <v>3357</v>
      </c>
      <c r="E558" s="127" t="s">
        <v>1372</v>
      </c>
    </row>
    <row r="559" spans="1:5" x14ac:dyDescent="0.3">
      <c r="A559" s="174" t="s">
        <v>1329</v>
      </c>
      <c r="B559" s="107" t="s">
        <v>1329</v>
      </c>
      <c r="C559" s="849"/>
      <c r="D559" s="21" t="s">
        <v>3358</v>
      </c>
      <c r="E559" s="127"/>
    </row>
    <row r="560" spans="1:5" x14ac:dyDescent="0.3">
      <c r="A560" s="174" t="s">
        <v>3359</v>
      </c>
      <c r="B560" s="107" t="s">
        <v>3359</v>
      </c>
      <c r="C560" s="849"/>
      <c r="D560" s="21" t="s">
        <v>3360</v>
      </c>
      <c r="E560" s="124"/>
    </row>
    <row r="561" spans="1:5" x14ac:dyDescent="0.3">
      <c r="A561" s="174" t="s">
        <v>1331</v>
      </c>
      <c r="B561" s="107" t="s">
        <v>1331</v>
      </c>
      <c r="C561" s="849"/>
      <c r="D561" s="21" t="s">
        <v>3341</v>
      </c>
      <c r="E561" s="125" t="s">
        <v>1367</v>
      </c>
    </row>
    <row r="562" spans="1:5" x14ac:dyDescent="0.3">
      <c r="A562" s="174" t="s">
        <v>1333</v>
      </c>
      <c r="B562" s="107" t="s">
        <v>1333</v>
      </c>
      <c r="C562" s="849"/>
      <c r="D562" s="21" t="s">
        <v>3342</v>
      </c>
      <c r="E562" s="125" t="s">
        <v>1367</v>
      </c>
    </row>
    <row r="563" spans="1:5" x14ac:dyDescent="0.3">
      <c r="A563" s="174" t="s">
        <v>1335</v>
      </c>
      <c r="B563" s="107" t="s">
        <v>1335</v>
      </c>
      <c r="C563" s="849"/>
      <c r="D563" s="21" t="s">
        <v>3343</v>
      </c>
      <c r="E563" s="125" t="s">
        <v>1367</v>
      </c>
    </row>
    <row r="564" spans="1:5" ht="15" thickBot="1" x14ac:dyDescent="0.35">
      <c r="A564" s="174" t="s">
        <v>3361</v>
      </c>
      <c r="B564" s="112" t="s">
        <v>3361</v>
      </c>
      <c r="C564" s="849"/>
      <c r="D564" s="25" t="s">
        <v>3362</v>
      </c>
      <c r="E564" s="140" t="s">
        <v>1367</v>
      </c>
    </row>
    <row r="565" spans="1:5" ht="24" customHeight="1" thickBot="1" x14ac:dyDescent="0.35">
      <c r="A565" s="829" t="s">
        <v>1362</v>
      </c>
      <c r="B565" s="830"/>
      <c r="C565" s="830"/>
      <c r="D565" s="830"/>
      <c r="E565" s="819"/>
    </row>
    <row r="566" spans="1:5" x14ac:dyDescent="0.3">
      <c r="A566" s="174" t="s">
        <v>3363</v>
      </c>
      <c r="B566" s="103" t="s">
        <v>3363</v>
      </c>
      <c r="C566" s="849"/>
      <c r="D566" s="35" t="s">
        <v>1364</v>
      </c>
      <c r="E566" s="144" t="s">
        <v>2078</v>
      </c>
    </row>
    <row r="567" spans="1:5" x14ac:dyDescent="0.3">
      <c r="A567" s="174" t="s">
        <v>1365</v>
      </c>
      <c r="B567" s="104" t="s">
        <v>1365</v>
      </c>
      <c r="C567" s="849"/>
      <c r="D567" s="43" t="s">
        <v>1366</v>
      </c>
      <c r="E567" s="125" t="s">
        <v>1367</v>
      </c>
    </row>
    <row r="568" spans="1:5" x14ac:dyDescent="0.3">
      <c r="A568" s="174" t="s">
        <v>3364</v>
      </c>
      <c r="B568" s="104" t="s">
        <v>3364</v>
      </c>
      <c r="C568" s="849"/>
      <c r="D568" s="58" t="s">
        <v>1369</v>
      </c>
      <c r="E568" s="149" t="s">
        <v>1367</v>
      </c>
    </row>
    <row r="569" spans="1:5" x14ac:dyDescent="0.3">
      <c r="A569" s="174" t="s">
        <v>1370</v>
      </c>
      <c r="B569" s="104" t="s">
        <v>1370</v>
      </c>
      <c r="C569" s="849"/>
      <c r="D569" s="58" t="s">
        <v>1371</v>
      </c>
      <c r="E569" s="133" t="s">
        <v>1372</v>
      </c>
    </row>
    <row r="570" spans="1:5" x14ac:dyDescent="0.3">
      <c r="A570" s="174" t="s">
        <v>1373</v>
      </c>
      <c r="B570" s="126" t="s">
        <v>1373</v>
      </c>
      <c r="C570" s="849"/>
      <c r="D570" s="5" t="s">
        <v>1374</v>
      </c>
      <c r="E570" s="150" t="s">
        <v>1367</v>
      </c>
    </row>
    <row r="571" spans="1:5" x14ac:dyDescent="0.3">
      <c r="A571" s="174" t="s">
        <v>1375</v>
      </c>
      <c r="B571" s="126" t="s">
        <v>1375</v>
      </c>
      <c r="C571" s="852"/>
      <c r="D571" s="50" t="s">
        <v>1376</v>
      </c>
      <c r="E571" s="99" t="s">
        <v>1377</v>
      </c>
    </row>
    <row r="572" spans="1:5" ht="15" thickBot="1" x14ac:dyDescent="0.35">
      <c r="A572" s="174" t="s">
        <v>1379</v>
      </c>
      <c r="B572" s="126" t="s">
        <v>1379</v>
      </c>
      <c r="C572" s="852"/>
      <c r="D572" s="157" t="s">
        <v>3365</v>
      </c>
      <c r="E572" s="100" t="s">
        <v>21</v>
      </c>
    </row>
    <row r="573" spans="1:5" ht="24" customHeight="1" thickBot="1" x14ac:dyDescent="0.35">
      <c r="A573" s="829" t="s">
        <v>1381</v>
      </c>
      <c r="B573" s="830"/>
      <c r="C573" s="830"/>
      <c r="D573" s="830"/>
      <c r="E573" s="819"/>
    </row>
    <row r="574" spans="1:5" x14ac:dyDescent="0.3">
      <c r="A574" s="174" t="s">
        <v>1382</v>
      </c>
      <c r="B574" s="103" t="s">
        <v>1382</v>
      </c>
      <c r="C574" s="849"/>
      <c r="D574" s="159" t="s">
        <v>1383</v>
      </c>
      <c r="E574" s="128"/>
    </row>
    <row r="575" spans="1:5" x14ac:dyDescent="0.3">
      <c r="A575" s="174" t="s">
        <v>1384</v>
      </c>
      <c r="B575" s="112" t="s">
        <v>1384</v>
      </c>
      <c r="C575" s="849"/>
      <c r="D575" s="50" t="s">
        <v>1385</v>
      </c>
      <c r="E575" s="149" t="s">
        <v>3167</v>
      </c>
    </row>
    <row r="576" spans="1:5" x14ac:dyDescent="0.3">
      <c r="A576" s="174" t="s">
        <v>1386</v>
      </c>
      <c r="B576" s="112" t="s">
        <v>1386</v>
      </c>
      <c r="C576" s="849"/>
      <c r="D576" s="50" t="s">
        <v>3366</v>
      </c>
      <c r="E576" s="149" t="s">
        <v>3167</v>
      </c>
    </row>
    <row r="577" spans="1:5" x14ac:dyDescent="0.3">
      <c r="A577" s="174" t="s">
        <v>1388</v>
      </c>
      <c r="B577" s="112" t="s">
        <v>1388</v>
      </c>
      <c r="C577" s="849"/>
      <c r="D577" s="50" t="s">
        <v>3367</v>
      </c>
      <c r="E577" s="149" t="s">
        <v>3167</v>
      </c>
    </row>
    <row r="578" spans="1:5" x14ac:dyDescent="0.3">
      <c r="A578" s="174" t="s">
        <v>1390</v>
      </c>
      <c r="B578" s="112" t="s">
        <v>1390</v>
      </c>
      <c r="C578" s="849"/>
      <c r="D578" s="50" t="s">
        <v>3368</v>
      </c>
      <c r="E578" s="149" t="s">
        <v>3167</v>
      </c>
    </row>
    <row r="579" spans="1:5" x14ac:dyDescent="0.3">
      <c r="A579" s="174" t="s">
        <v>1392</v>
      </c>
      <c r="B579" s="104" t="s">
        <v>1392</v>
      </c>
      <c r="C579" s="849"/>
      <c r="D579" s="41" t="s">
        <v>1393</v>
      </c>
      <c r="E579" s="125" t="s">
        <v>1367</v>
      </c>
    </row>
    <row r="580" spans="1:5" ht="15" thickBot="1" x14ac:dyDescent="0.35">
      <c r="A580" s="174" t="s">
        <v>1394</v>
      </c>
      <c r="B580" s="126" t="s">
        <v>1394</v>
      </c>
      <c r="C580" s="849"/>
      <c r="D580" s="43" t="s">
        <v>1395</v>
      </c>
      <c r="E580" s="127" t="s">
        <v>1372</v>
      </c>
    </row>
    <row r="581" spans="1:5" ht="24" customHeight="1" thickBot="1" x14ac:dyDescent="0.35">
      <c r="A581" s="829" t="s">
        <v>1403</v>
      </c>
      <c r="B581" s="830"/>
      <c r="C581" s="830"/>
      <c r="D581" s="830"/>
      <c r="E581" s="819"/>
    </row>
    <row r="582" spans="1:5" x14ac:dyDescent="0.3">
      <c r="A582" s="174" t="s">
        <v>1404</v>
      </c>
      <c r="B582" s="103" t="s">
        <v>1404</v>
      </c>
      <c r="C582" s="849"/>
      <c r="D582" s="41" t="s">
        <v>1405</v>
      </c>
      <c r="E582" s="114"/>
    </row>
    <row r="583" spans="1:5" x14ac:dyDescent="0.3">
      <c r="A583" s="174" t="s">
        <v>1406</v>
      </c>
      <c r="B583" s="104" t="s">
        <v>1406</v>
      </c>
      <c r="C583" s="849"/>
      <c r="D583" s="21" t="s">
        <v>1407</v>
      </c>
      <c r="E583" s="125" t="s">
        <v>3167</v>
      </c>
    </row>
    <row r="584" spans="1:5" x14ac:dyDescent="0.3">
      <c r="A584" s="174" t="s">
        <v>1408</v>
      </c>
      <c r="B584" s="104" t="s">
        <v>1408</v>
      </c>
      <c r="C584" s="849"/>
      <c r="D584" s="21" t="s">
        <v>1409</v>
      </c>
      <c r="E584" s="125" t="s">
        <v>3167</v>
      </c>
    </row>
    <row r="585" spans="1:5" x14ac:dyDescent="0.3">
      <c r="A585" s="174" t="s">
        <v>1410</v>
      </c>
      <c r="B585" s="104" t="s">
        <v>1410</v>
      </c>
      <c r="C585" s="849"/>
      <c r="D585" s="21" t="s">
        <v>1411</v>
      </c>
      <c r="E585" s="125" t="s">
        <v>3167</v>
      </c>
    </row>
    <row r="586" spans="1:5" x14ac:dyDescent="0.3">
      <c r="A586" s="174" t="s">
        <v>1412</v>
      </c>
      <c r="B586" s="104" t="s">
        <v>1412</v>
      </c>
      <c r="C586" s="849"/>
      <c r="D586" s="21" t="s">
        <v>1413</v>
      </c>
      <c r="E586" s="125" t="s">
        <v>3167</v>
      </c>
    </row>
    <row r="587" spans="1:5" x14ac:dyDescent="0.3">
      <c r="A587" s="174" t="s">
        <v>1414</v>
      </c>
      <c r="B587" s="104" t="s">
        <v>1414</v>
      </c>
      <c r="C587" s="849"/>
      <c r="D587" s="36" t="s">
        <v>1415</v>
      </c>
      <c r="E587" s="124"/>
    </row>
    <row r="588" spans="1:5" x14ac:dyDescent="0.3">
      <c r="A588" s="174" t="s">
        <v>1416</v>
      </c>
      <c r="B588" s="104" t="s">
        <v>1416</v>
      </c>
      <c r="C588" s="849"/>
      <c r="D588" s="21" t="s">
        <v>1417</v>
      </c>
      <c r="E588" s="124" t="s">
        <v>363</v>
      </c>
    </row>
    <row r="589" spans="1:5" x14ac:dyDescent="0.3">
      <c r="A589" s="174" t="s">
        <v>1434</v>
      </c>
      <c r="B589" s="104" t="s">
        <v>1434</v>
      </c>
      <c r="C589" s="849"/>
      <c r="D589" s="21" t="s">
        <v>1435</v>
      </c>
      <c r="E589" s="124" t="s">
        <v>363</v>
      </c>
    </row>
    <row r="590" spans="1:5" x14ac:dyDescent="0.3">
      <c r="A590" s="174" t="s">
        <v>1436</v>
      </c>
      <c r="B590" s="107" t="s">
        <v>1436</v>
      </c>
      <c r="C590" s="849"/>
      <c r="D590" s="21" t="s">
        <v>3369</v>
      </c>
      <c r="E590" s="124" t="s">
        <v>9</v>
      </c>
    </row>
    <row r="591" spans="1:5" x14ac:dyDescent="0.3">
      <c r="A591" s="174" t="s">
        <v>1438</v>
      </c>
      <c r="B591" s="107" t="s">
        <v>1438</v>
      </c>
      <c r="C591" s="849"/>
      <c r="D591" s="21" t="s">
        <v>3370</v>
      </c>
      <c r="E591" s="124" t="s">
        <v>9</v>
      </c>
    </row>
    <row r="592" spans="1:5" x14ac:dyDescent="0.3">
      <c r="A592" s="174" t="s">
        <v>1440</v>
      </c>
      <c r="B592" s="107" t="s">
        <v>1440</v>
      </c>
      <c r="C592" s="849"/>
      <c r="D592" s="21" t="s">
        <v>3371</v>
      </c>
      <c r="E592" s="124" t="s">
        <v>9</v>
      </c>
    </row>
    <row r="593" spans="1:5" x14ac:dyDescent="0.3">
      <c r="A593" s="174" t="s">
        <v>1442</v>
      </c>
      <c r="B593" s="107" t="s">
        <v>1442</v>
      </c>
      <c r="C593" s="849"/>
      <c r="D593" s="21" t="s">
        <v>3372</v>
      </c>
      <c r="E593" s="124" t="s">
        <v>9</v>
      </c>
    </row>
    <row r="594" spans="1:5" x14ac:dyDescent="0.3">
      <c r="A594" s="174" t="s">
        <v>1469</v>
      </c>
      <c r="B594" s="104" t="s">
        <v>1469</v>
      </c>
      <c r="C594" s="849"/>
      <c r="D594" s="36" t="s">
        <v>3373</v>
      </c>
      <c r="E594" s="124"/>
    </row>
    <row r="595" spans="1:5" x14ac:dyDescent="0.3">
      <c r="A595" s="174" t="s">
        <v>1471</v>
      </c>
      <c r="B595" s="108" t="s">
        <v>3374</v>
      </c>
      <c r="C595" s="849"/>
      <c r="D595" s="36" t="s">
        <v>1472</v>
      </c>
      <c r="E595" s="124" t="s">
        <v>9</v>
      </c>
    </row>
    <row r="596" spans="1:5" x14ac:dyDescent="0.3">
      <c r="A596" s="174" t="s">
        <v>1479</v>
      </c>
      <c r="B596" s="108" t="s">
        <v>3375</v>
      </c>
      <c r="C596" s="849"/>
      <c r="D596" s="36" t="s">
        <v>3376</v>
      </c>
      <c r="E596" s="124" t="s">
        <v>9</v>
      </c>
    </row>
    <row r="597" spans="1:5" ht="14.25" customHeight="1" x14ac:dyDescent="0.3">
      <c r="A597" s="174" t="s">
        <v>1489</v>
      </c>
      <c r="B597" s="104" t="s">
        <v>1489</v>
      </c>
      <c r="C597" s="849"/>
      <c r="D597" s="44" t="s">
        <v>1490</v>
      </c>
      <c r="E597" s="125" t="s">
        <v>1367</v>
      </c>
    </row>
    <row r="598" spans="1:5" x14ac:dyDescent="0.3">
      <c r="A598" s="174" t="s">
        <v>1491</v>
      </c>
      <c r="B598" s="104" t="s">
        <v>1491</v>
      </c>
      <c r="C598" s="849"/>
      <c r="D598" s="21" t="s">
        <v>3377</v>
      </c>
      <c r="E598" s="125" t="s">
        <v>1367</v>
      </c>
    </row>
    <row r="599" spans="1:5" x14ac:dyDescent="0.3">
      <c r="A599" s="174" t="s">
        <v>1499</v>
      </c>
      <c r="B599" s="104" t="s">
        <v>1499</v>
      </c>
      <c r="C599" s="849"/>
      <c r="D599" s="21" t="s">
        <v>3378</v>
      </c>
      <c r="E599" s="125" t="s">
        <v>1367</v>
      </c>
    </row>
    <row r="600" spans="1:5" x14ac:dyDescent="0.3">
      <c r="A600" s="174" t="s">
        <v>1501</v>
      </c>
      <c r="B600" s="104" t="s">
        <v>1501</v>
      </c>
      <c r="C600" s="849"/>
      <c r="D600" s="45" t="s">
        <v>3379</v>
      </c>
      <c r="E600" s="134"/>
    </row>
    <row r="601" spans="1:5" x14ac:dyDescent="0.3">
      <c r="A601" s="174" t="s">
        <v>1503</v>
      </c>
      <c r="B601" s="104" t="s">
        <v>1503</v>
      </c>
      <c r="C601" s="849"/>
      <c r="D601" s="21" t="s">
        <v>1504</v>
      </c>
      <c r="E601" s="124" t="s">
        <v>9</v>
      </c>
    </row>
    <row r="602" spans="1:5" x14ac:dyDescent="0.3">
      <c r="A602" s="174" t="s">
        <v>1505</v>
      </c>
      <c r="B602" s="104" t="s">
        <v>1505</v>
      </c>
      <c r="C602" s="849"/>
      <c r="D602" s="21" t="s">
        <v>1506</v>
      </c>
      <c r="E602" s="124" t="s">
        <v>9</v>
      </c>
    </row>
    <row r="603" spans="1:5" x14ac:dyDescent="0.3">
      <c r="A603" s="174" t="s">
        <v>1507</v>
      </c>
      <c r="B603" s="104" t="s">
        <v>1507</v>
      </c>
      <c r="C603" s="849"/>
      <c r="D603" s="21" t="s">
        <v>1508</v>
      </c>
      <c r="E603" s="124" t="s">
        <v>9</v>
      </c>
    </row>
    <row r="604" spans="1:5" x14ac:dyDescent="0.3">
      <c r="A604" s="174" t="s">
        <v>1509</v>
      </c>
      <c r="B604" s="104" t="s">
        <v>1509</v>
      </c>
      <c r="C604" s="849"/>
      <c r="D604" s="36" t="s">
        <v>3380</v>
      </c>
      <c r="E604" s="124"/>
    </row>
    <row r="605" spans="1:5" x14ac:dyDescent="0.3">
      <c r="A605" s="174" t="s">
        <v>1511</v>
      </c>
      <c r="B605" s="104" t="s">
        <v>1511</v>
      </c>
      <c r="C605" s="849"/>
      <c r="D605" s="21" t="s">
        <v>1504</v>
      </c>
      <c r="E605" s="124" t="s">
        <v>9</v>
      </c>
    </row>
    <row r="606" spans="1:5" x14ac:dyDescent="0.3">
      <c r="A606" s="174" t="s">
        <v>1512</v>
      </c>
      <c r="B606" s="104" t="s">
        <v>1512</v>
      </c>
      <c r="C606" s="849"/>
      <c r="D606" s="21" t="s">
        <v>1506</v>
      </c>
      <c r="E606" s="124" t="s">
        <v>9</v>
      </c>
    </row>
    <row r="607" spans="1:5" x14ac:dyDescent="0.3">
      <c r="A607" s="174" t="s">
        <v>1513</v>
      </c>
      <c r="B607" s="104" t="s">
        <v>1513</v>
      </c>
      <c r="C607" s="849"/>
      <c r="D607" s="21" t="s">
        <v>1508</v>
      </c>
      <c r="E607" s="124" t="s">
        <v>9</v>
      </c>
    </row>
    <row r="608" spans="1:5" x14ac:dyDescent="0.3">
      <c r="A608" s="174" t="s">
        <v>1514</v>
      </c>
      <c r="B608" s="104" t="s">
        <v>1514</v>
      </c>
      <c r="C608" s="849"/>
      <c r="D608" s="36" t="s">
        <v>1515</v>
      </c>
      <c r="E608" s="125" t="s">
        <v>1367</v>
      </c>
    </row>
    <row r="609" spans="1:5" x14ac:dyDescent="0.3">
      <c r="A609" s="174" t="s">
        <v>1516</v>
      </c>
      <c r="B609" s="104" t="s">
        <v>1516</v>
      </c>
      <c r="C609" s="849"/>
      <c r="D609" s="36" t="s">
        <v>3381</v>
      </c>
      <c r="E609" s="124" t="s">
        <v>9</v>
      </c>
    </row>
    <row r="610" spans="1:5" x14ac:dyDescent="0.3">
      <c r="A610" s="174" t="s">
        <v>1518</v>
      </c>
      <c r="B610" s="107" t="s">
        <v>1518</v>
      </c>
      <c r="C610" s="849"/>
      <c r="D610" s="21" t="s">
        <v>1519</v>
      </c>
      <c r="E610" s="124"/>
    </row>
    <row r="611" spans="1:5" x14ac:dyDescent="0.3">
      <c r="A611" s="174" t="s">
        <v>1520</v>
      </c>
      <c r="B611" s="107" t="s">
        <v>1520</v>
      </c>
      <c r="C611" s="849"/>
      <c r="D611" s="21" t="s">
        <v>1521</v>
      </c>
      <c r="E611" s="124" t="s">
        <v>9</v>
      </c>
    </row>
    <row r="612" spans="1:5" x14ac:dyDescent="0.3">
      <c r="A612" s="174" t="s">
        <v>1522</v>
      </c>
      <c r="B612" s="107" t="s">
        <v>1522</v>
      </c>
      <c r="C612" s="849"/>
      <c r="D612" s="21" t="s">
        <v>187</v>
      </c>
      <c r="E612" s="124" t="s">
        <v>9</v>
      </c>
    </row>
    <row r="613" spans="1:5" x14ac:dyDescent="0.3">
      <c r="A613" s="174" t="s">
        <v>1523</v>
      </c>
      <c r="B613" s="107" t="s">
        <v>1523</v>
      </c>
      <c r="C613" s="849"/>
      <c r="D613" s="21" t="s">
        <v>1524</v>
      </c>
      <c r="E613" s="124" t="s">
        <v>9</v>
      </c>
    </row>
    <row r="614" spans="1:5" x14ac:dyDescent="0.3">
      <c r="A614" s="174" t="s">
        <v>1525</v>
      </c>
      <c r="B614" s="107" t="s">
        <v>1525</v>
      </c>
      <c r="C614" s="849"/>
      <c r="D614" s="21" t="s">
        <v>1526</v>
      </c>
      <c r="E614" s="124"/>
    </row>
    <row r="615" spans="1:5" x14ac:dyDescent="0.3">
      <c r="A615" s="174" t="s">
        <v>1527</v>
      </c>
      <c r="B615" s="107" t="s">
        <v>1527</v>
      </c>
      <c r="C615" s="849"/>
      <c r="D615" s="21" t="s">
        <v>1521</v>
      </c>
      <c r="E615" s="124" t="s">
        <v>9</v>
      </c>
    </row>
    <row r="616" spans="1:5" x14ac:dyDescent="0.3">
      <c r="A616" s="174" t="s">
        <v>1528</v>
      </c>
      <c r="B616" s="107" t="s">
        <v>1528</v>
      </c>
      <c r="C616" s="849"/>
      <c r="D616" s="21" t="s">
        <v>187</v>
      </c>
      <c r="E616" s="124" t="s">
        <v>9</v>
      </c>
    </row>
    <row r="617" spans="1:5" x14ac:dyDescent="0.3">
      <c r="A617" s="174" t="s">
        <v>1529</v>
      </c>
      <c r="B617" s="107" t="s">
        <v>1529</v>
      </c>
      <c r="C617" s="849"/>
      <c r="D617" s="21" t="s">
        <v>1524</v>
      </c>
      <c r="E617" s="124" t="s">
        <v>9</v>
      </c>
    </row>
    <row r="618" spans="1:5" x14ac:dyDescent="0.3">
      <c r="A618" s="174" t="s">
        <v>1530</v>
      </c>
      <c r="B618" s="104" t="s">
        <v>1530</v>
      </c>
      <c r="C618" s="849"/>
      <c r="D618" s="36" t="s">
        <v>1531</v>
      </c>
      <c r="E618" s="125" t="s">
        <v>3167</v>
      </c>
    </row>
    <row r="619" spans="1:5" x14ac:dyDescent="0.3">
      <c r="A619" s="174" t="s">
        <v>1532</v>
      </c>
      <c r="B619" s="104" t="s">
        <v>1532</v>
      </c>
      <c r="C619" s="849"/>
      <c r="D619" s="36" t="s">
        <v>3382</v>
      </c>
      <c r="E619" s="125" t="s">
        <v>1367</v>
      </c>
    </row>
    <row r="620" spans="1:5" x14ac:dyDescent="0.3">
      <c r="A620" s="174" t="s">
        <v>1534</v>
      </c>
      <c r="B620" s="104" t="s">
        <v>1534</v>
      </c>
      <c r="C620" s="849"/>
      <c r="D620" s="36" t="s">
        <v>1535</v>
      </c>
      <c r="E620" s="125" t="s">
        <v>3167</v>
      </c>
    </row>
    <row r="621" spans="1:5" x14ac:dyDescent="0.3">
      <c r="A621" s="174" t="s">
        <v>1548</v>
      </c>
      <c r="B621" s="104" t="s">
        <v>1548</v>
      </c>
      <c r="C621" s="849"/>
      <c r="D621" s="36" t="s">
        <v>1549</v>
      </c>
      <c r="E621" s="124" t="s">
        <v>9</v>
      </c>
    </row>
    <row r="622" spans="1:5" x14ac:dyDescent="0.3">
      <c r="A622" s="174" t="s">
        <v>1550</v>
      </c>
      <c r="B622" s="104" t="s">
        <v>1550</v>
      </c>
      <c r="C622" s="849"/>
      <c r="D622" s="36" t="s">
        <v>1551</v>
      </c>
      <c r="E622" s="124"/>
    </row>
    <row r="623" spans="1:5" x14ac:dyDescent="0.3">
      <c r="A623" s="174" t="s">
        <v>1552</v>
      </c>
      <c r="B623" s="104" t="s">
        <v>1552</v>
      </c>
      <c r="C623" s="849"/>
      <c r="D623" s="21" t="s">
        <v>1557</v>
      </c>
      <c r="E623" s="124" t="s">
        <v>1377</v>
      </c>
    </row>
    <row r="624" spans="1:5" x14ac:dyDescent="0.3">
      <c r="A624" s="174" t="s">
        <v>1554</v>
      </c>
      <c r="B624" s="104" t="s">
        <v>1554</v>
      </c>
      <c r="C624" s="849"/>
      <c r="D624" s="30" t="s">
        <v>1555</v>
      </c>
      <c r="E624" s="134" t="s">
        <v>21</v>
      </c>
    </row>
    <row r="625" spans="1:5" x14ac:dyDescent="0.3">
      <c r="A625" s="174" t="s">
        <v>1572</v>
      </c>
      <c r="B625" s="104" t="s">
        <v>1572</v>
      </c>
      <c r="C625" s="849"/>
      <c r="D625" s="36" t="s">
        <v>1573</v>
      </c>
      <c r="E625" s="124"/>
    </row>
    <row r="626" spans="1:5" x14ac:dyDescent="0.3">
      <c r="A626" s="174" t="s">
        <v>1574</v>
      </c>
      <c r="B626" s="104" t="s">
        <v>1574</v>
      </c>
      <c r="C626" s="849"/>
      <c r="D626" s="21" t="s">
        <v>1573</v>
      </c>
      <c r="E626" s="124" t="s">
        <v>1377</v>
      </c>
    </row>
    <row r="627" spans="1:5" ht="15" thickBot="1" x14ac:dyDescent="0.35">
      <c r="A627" s="174" t="s">
        <v>1576</v>
      </c>
      <c r="B627" s="126" t="s">
        <v>1576</v>
      </c>
      <c r="C627" s="849"/>
      <c r="D627" s="33" t="s">
        <v>3383</v>
      </c>
      <c r="E627" s="153" t="s">
        <v>21</v>
      </c>
    </row>
    <row r="628" spans="1:5" ht="24" customHeight="1" thickBot="1" x14ac:dyDescent="0.35">
      <c r="A628" s="829" t="s">
        <v>1603</v>
      </c>
      <c r="B628" s="830"/>
      <c r="C628" s="830"/>
      <c r="D628" s="830"/>
      <c r="E628" s="819"/>
    </row>
    <row r="629" spans="1:5" x14ac:dyDescent="0.3">
      <c r="A629" s="174" t="s">
        <v>1604</v>
      </c>
      <c r="B629" s="103" t="s">
        <v>1604</v>
      </c>
      <c r="C629" s="848"/>
      <c r="D629" s="19" t="s">
        <v>1605</v>
      </c>
      <c r="E629" s="114"/>
    </row>
    <row r="630" spans="1:5" x14ac:dyDescent="0.3">
      <c r="A630" s="174" t="s">
        <v>1606</v>
      </c>
      <c r="B630" s="104" t="s">
        <v>1606</v>
      </c>
      <c r="C630" s="848"/>
      <c r="D630" s="14" t="s">
        <v>1607</v>
      </c>
      <c r="E630" s="124" t="s">
        <v>9</v>
      </c>
    </row>
    <row r="631" spans="1:5" x14ac:dyDescent="0.3">
      <c r="A631" s="174" t="s">
        <v>1614</v>
      </c>
      <c r="B631" s="104" t="s">
        <v>1614</v>
      </c>
      <c r="C631" s="848"/>
      <c r="D631" s="14" t="s">
        <v>1615</v>
      </c>
      <c r="E631" s="124" t="s">
        <v>9</v>
      </c>
    </row>
    <row r="632" spans="1:5" x14ac:dyDescent="0.3">
      <c r="A632" s="174" t="s">
        <v>1616</v>
      </c>
      <c r="B632" s="104" t="s">
        <v>1616</v>
      </c>
      <c r="C632" s="848"/>
      <c r="D632" s="14" t="s">
        <v>1504</v>
      </c>
      <c r="E632" s="124" t="s">
        <v>9</v>
      </c>
    </row>
    <row r="633" spans="1:5" x14ac:dyDescent="0.3">
      <c r="A633" s="174" t="s">
        <v>1618</v>
      </c>
      <c r="B633" s="104" t="s">
        <v>1618</v>
      </c>
      <c r="C633" s="848"/>
      <c r="D633" s="14" t="s">
        <v>3384</v>
      </c>
      <c r="E633" s="124" t="s">
        <v>9</v>
      </c>
    </row>
    <row r="634" spans="1:5" x14ac:dyDescent="0.3">
      <c r="A634" s="174" t="s">
        <v>1620</v>
      </c>
      <c r="B634" s="104" t="s">
        <v>1620</v>
      </c>
      <c r="C634" s="848"/>
      <c r="D634" s="14" t="s">
        <v>1508</v>
      </c>
      <c r="E634" s="124" t="s">
        <v>9</v>
      </c>
    </row>
    <row r="635" spans="1:5" x14ac:dyDescent="0.3">
      <c r="A635" s="174" t="s">
        <v>1621</v>
      </c>
      <c r="B635" s="104" t="s">
        <v>1621</v>
      </c>
      <c r="C635" s="848"/>
      <c r="D635" s="14" t="s">
        <v>1622</v>
      </c>
      <c r="E635" s="124" t="s">
        <v>9</v>
      </c>
    </row>
    <row r="636" spans="1:5" x14ac:dyDescent="0.3">
      <c r="A636" s="174" t="s">
        <v>1630</v>
      </c>
      <c r="B636" s="104" t="s">
        <v>1630</v>
      </c>
      <c r="C636" s="848"/>
      <c r="D636" s="15" t="s">
        <v>1631</v>
      </c>
      <c r="E636" s="124"/>
    </row>
    <row r="637" spans="1:5" x14ac:dyDescent="0.3">
      <c r="A637" s="174" t="s">
        <v>1632</v>
      </c>
      <c r="B637" s="104" t="s">
        <v>1632</v>
      </c>
      <c r="C637" s="848"/>
      <c r="D637" s="14" t="s">
        <v>1633</v>
      </c>
      <c r="E637" s="124" t="s">
        <v>3167</v>
      </c>
    </row>
    <row r="638" spans="1:5" x14ac:dyDescent="0.3">
      <c r="A638" s="174" t="s">
        <v>1634</v>
      </c>
      <c r="B638" s="104" t="s">
        <v>1634</v>
      </c>
      <c r="C638" s="848"/>
      <c r="D638" s="14" t="s">
        <v>1635</v>
      </c>
      <c r="E638" s="124" t="s">
        <v>3167</v>
      </c>
    </row>
    <row r="639" spans="1:5" x14ac:dyDescent="0.3">
      <c r="A639" s="174" t="s">
        <v>1636</v>
      </c>
      <c r="B639" s="104" t="s">
        <v>1636</v>
      </c>
      <c r="C639" s="848"/>
      <c r="D639" s="15" t="s">
        <v>1637</v>
      </c>
      <c r="E639" s="124"/>
    </row>
    <row r="640" spans="1:5" x14ac:dyDescent="0.3">
      <c r="A640" s="174" t="s">
        <v>1638</v>
      </c>
      <c r="B640" s="104" t="s">
        <v>1638</v>
      </c>
      <c r="C640" s="848"/>
      <c r="D640" s="14" t="s">
        <v>1639</v>
      </c>
      <c r="E640" s="124" t="s">
        <v>300</v>
      </c>
    </row>
    <row r="641" spans="1:5" ht="15" thickBot="1" x14ac:dyDescent="0.35">
      <c r="A641" s="174" t="s">
        <v>1640</v>
      </c>
      <c r="B641" s="126" t="s">
        <v>1640</v>
      </c>
      <c r="C641" s="848"/>
      <c r="D641" s="18" t="s">
        <v>1641</v>
      </c>
      <c r="E641" s="127" t="s">
        <v>300</v>
      </c>
    </row>
    <row r="642" spans="1:5" ht="24" customHeight="1" thickBot="1" x14ac:dyDescent="0.35">
      <c r="A642" s="829" t="s">
        <v>1642</v>
      </c>
      <c r="B642" s="830"/>
      <c r="C642" s="830"/>
      <c r="D642" s="830"/>
      <c r="E642" s="819"/>
    </row>
    <row r="643" spans="1:5" x14ac:dyDescent="0.3">
      <c r="A643" s="174" t="s">
        <v>1643</v>
      </c>
      <c r="B643" s="103" t="s">
        <v>1643</v>
      </c>
      <c r="C643" s="848"/>
      <c r="D643" s="19" t="s">
        <v>1644</v>
      </c>
      <c r="E643" s="114"/>
    </row>
    <row r="644" spans="1:5" x14ac:dyDescent="0.3">
      <c r="A644" s="174" t="s">
        <v>1645</v>
      </c>
      <c r="B644" s="104" t="s">
        <v>1645</v>
      </c>
      <c r="C644" s="848"/>
      <c r="D644" s="15" t="s">
        <v>1646</v>
      </c>
      <c r="E644" s="124"/>
    </row>
    <row r="645" spans="1:5" x14ac:dyDescent="0.3">
      <c r="A645" s="174" t="s">
        <v>1647</v>
      </c>
      <c r="B645" s="104" t="s">
        <v>1647</v>
      </c>
      <c r="C645" s="848"/>
      <c r="D645" s="14" t="s">
        <v>1504</v>
      </c>
      <c r="E645" s="124" t="s">
        <v>9</v>
      </c>
    </row>
    <row r="646" spans="1:5" x14ac:dyDescent="0.3">
      <c r="A646" s="174" t="s">
        <v>1649</v>
      </c>
      <c r="B646" s="104" t="s">
        <v>1649</v>
      </c>
      <c r="C646" s="848"/>
      <c r="D646" s="14" t="s">
        <v>1506</v>
      </c>
      <c r="E646" s="124" t="s">
        <v>9</v>
      </c>
    </row>
    <row r="647" spans="1:5" x14ac:dyDescent="0.3">
      <c r="A647" s="174" t="s">
        <v>1650</v>
      </c>
      <c r="B647" s="104" t="s">
        <v>1650</v>
      </c>
      <c r="C647" s="848"/>
      <c r="D647" s="14" t="s">
        <v>1508</v>
      </c>
      <c r="E647" s="124" t="s">
        <v>9</v>
      </c>
    </row>
    <row r="648" spans="1:5" x14ac:dyDescent="0.3">
      <c r="A648" s="174" t="s">
        <v>1654</v>
      </c>
      <c r="B648" s="104" t="s">
        <v>1654</v>
      </c>
      <c r="C648" s="848"/>
      <c r="D648" s="15" t="s">
        <v>1655</v>
      </c>
      <c r="E648" s="124"/>
    </row>
    <row r="649" spans="1:5" x14ac:dyDescent="0.3">
      <c r="A649" s="174" t="s">
        <v>1656</v>
      </c>
      <c r="B649" s="104" t="s">
        <v>1656</v>
      </c>
      <c r="C649" s="848"/>
      <c r="D649" s="14" t="s">
        <v>3385</v>
      </c>
      <c r="E649" s="124" t="s">
        <v>1377</v>
      </c>
    </row>
    <row r="650" spans="1:5" ht="15" thickBot="1" x14ac:dyDescent="0.35">
      <c r="A650" s="174" t="s">
        <v>1658</v>
      </c>
      <c r="B650" s="126" t="s">
        <v>1658</v>
      </c>
      <c r="C650" s="848"/>
      <c r="D650" s="29" t="s">
        <v>3386</v>
      </c>
      <c r="E650" s="153" t="s">
        <v>21</v>
      </c>
    </row>
    <row r="651" spans="1:5" ht="24" customHeight="1" thickBot="1" x14ac:dyDescent="0.35">
      <c r="A651" s="829" t="s">
        <v>1667</v>
      </c>
      <c r="B651" s="830"/>
      <c r="C651" s="830"/>
      <c r="D651" s="830"/>
      <c r="E651" s="819"/>
    </row>
    <row r="652" spans="1:5" x14ac:dyDescent="0.3">
      <c r="A652" s="174" t="s">
        <v>1668</v>
      </c>
      <c r="B652" s="103" t="s">
        <v>1668</v>
      </c>
      <c r="C652" s="849"/>
      <c r="D652" s="41" t="s">
        <v>1669</v>
      </c>
      <c r="E652" s="114"/>
    </row>
    <row r="653" spans="1:5" x14ac:dyDescent="0.3">
      <c r="A653" s="174" t="s">
        <v>1670</v>
      </c>
      <c r="B653" s="104" t="s">
        <v>1670</v>
      </c>
      <c r="C653" s="849"/>
      <c r="D653" s="21" t="s">
        <v>1671</v>
      </c>
      <c r="E653" s="124" t="s">
        <v>1377</v>
      </c>
    </row>
    <row r="654" spans="1:5" x14ac:dyDescent="0.3">
      <c r="A654" s="174" t="s">
        <v>1673</v>
      </c>
      <c r="B654" s="104" t="s">
        <v>1673</v>
      </c>
      <c r="C654" s="849"/>
      <c r="D654" s="30" t="s">
        <v>3387</v>
      </c>
      <c r="E654" s="134" t="s">
        <v>21</v>
      </c>
    </row>
    <row r="655" spans="1:5" x14ac:dyDescent="0.3">
      <c r="A655" s="174" t="s">
        <v>1687</v>
      </c>
      <c r="B655" s="104" t="s">
        <v>1687</v>
      </c>
      <c r="C655" s="849"/>
      <c r="D655" s="36" t="s">
        <v>1688</v>
      </c>
      <c r="E655" s="124"/>
    </row>
    <row r="656" spans="1:5" x14ac:dyDescent="0.3">
      <c r="A656" s="174" t="s">
        <v>1689</v>
      </c>
      <c r="B656" s="104" t="s">
        <v>1689</v>
      </c>
      <c r="C656" s="849"/>
      <c r="D656" s="21" t="s">
        <v>1678</v>
      </c>
      <c r="E656" s="124" t="s">
        <v>9</v>
      </c>
    </row>
    <row r="657" spans="1:5" x14ac:dyDescent="0.3">
      <c r="A657" s="174" t="s">
        <v>1695</v>
      </c>
      <c r="B657" s="107" t="s">
        <v>1695</v>
      </c>
      <c r="C657" s="849"/>
      <c r="D657" s="21" t="s">
        <v>1680</v>
      </c>
      <c r="E657" s="124" t="s">
        <v>9</v>
      </c>
    </row>
    <row r="658" spans="1:5" x14ac:dyDescent="0.3">
      <c r="A658" s="174" t="s">
        <v>1699</v>
      </c>
      <c r="B658" s="104" t="s">
        <v>1699</v>
      </c>
      <c r="C658" s="849"/>
      <c r="D658" s="21" t="s">
        <v>1696</v>
      </c>
      <c r="E658" s="124" t="s">
        <v>9</v>
      </c>
    </row>
    <row r="659" spans="1:5" x14ac:dyDescent="0.3">
      <c r="A659" s="174" t="s">
        <v>3388</v>
      </c>
      <c r="B659" s="107" t="s">
        <v>3388</v>
      </c>
      <c r="C659" s="849"/>
      <c r="D659" s="21" t="s">
        <v>1700</v>
      </c>
      <c r="E659" s="124" t="s">
        <v>9</v>
      </c>
    </row>
    <row r="660" spans="1:5" x14ac:dyDescent="0.3">
      <c r="A660" s="174" t="s">
        <v>1701</v>
      </c>
      <c r="B660" s="135" t="s">
        <v>1701</v>
      </c>
      <c r="C660" s="849"/>
      <c r="D660" s="36" t="s">
        <v>1702</v>
      </c>
      <c r="E660" s="124"/>
    </row>
    <row r="661" spans="1:5" x14ac:dyDescent="0.3">
      <c r="A661" s="174" t="s">
        <v>1689</v>
      </c>
      <c r="B661" s="104" t="s">
        <v>1689</v>
      </c>
      <c r="C661" s="849"/>
      <c r="D661" s="21" t="s">
        <v>1678</v>
      </c>
      <c r="E661" s="124" t="s">
        <v>9</v>
      </c>
    </row>
    <row r="662" spans="1:5" x14ac:dyDescent="0.3">
      <c r="A662" s="174" t="s">
        <v>1695</v>
      </c>
      <c r="B662" s="104" t="s">
        <v>1695</v>
      </c>
      <c r="C662" s="849"/>
      <c r="D662" s="21" t="s">
        <v>1680</v>
      </c>
      <c r="E662" s="127" t="s">
        <v>9</v>
      </c>
    </row>
    <row r="663" spans="1:5" x14ac:dyDescent="0.3">
      <c r="A663" s="174" t="s">
        <v>1705</v>
      </c>
      <c r="B663" s="107" t="s">
        <v>1705</v>
      </c>
      <c r="C663" s="852"/>
      <c r="D663" s="22" t="s">
        <v>1696</v>
      </c>
      <c r="E663" s="88" t="s">
        <v>9</v>
      </c>
    </row>
    <row r="664" spans="1:5" ht="15" thickBot="1" x14ac:dyDescent="0.35">
      <c r="A664" s="174" t="s">
        <v>1710</v>
      </c>
      <c r="B664" s="146" t="s">
        <v>1710</v>
      </c>
      <c r="C664" s="852"/>
      <c r="D664" s="59" t="s">
        <v>1711</v>
      </c>
      <c r="E664" s="96" t="s">
        <v>9</v>
      </c>
    </row>
    <row r="665" spans="1:5" ht="24" customHeight="1" thickBot="1" x14ac:dyDescent="0.35">
      <c r="A665" s="829" t="s">
        <v>1712</v>
      </c>
      <c r="B665" s="830"/>
      <c r="C665" s="830"/>
      <c r="D665" s="830"/>
      <c r="E665" s="819"/>
    </row>
    <row r="666" spans="1:5" x14ac:dyDescent="0.3">
      <c r="A666" s="174" t="s">
        <v>1713</v>
      </c>
      <c r="B666" s="85" t="s">
        <v>3389</v>
      </c>
      <c r="C666" s="853"/>
      <c r="D666" s="160" t="s">
        <v>1714</v>
      </c>
      <c r="E666" s="161"/>
    </row>
    <row r="667" spans="1:5" x14ac:dyDescent="0.3">
      <c r="A667" s="174" t="s">
        <v>1715</v>
      </c>
      <c r="B667" s="151" t="s">
        <v>3390</v>
      </c>
      <c r="C667" s="853"/>
      <c r="D667" s="22" t="s">
        <v>1716</v>
      </c>
      <c r="E667" s="88" t="s">
        <v>363</v>
      </c>
    </row>
    <row r="668" spans="1:5" x14ac:dyDescent="0.3">
      <c r="A668" s="174" t="s">
        <v>1717</v>
      </c>
      <c r="B668" s="151" t="s">
        <v>3391</v>
      </c>
      <c r="C668" s="853"/>
      <c r="D668" s="22" t="s">
        <v>1718</v>
      </c>
      <c r="E668" s="88" t="s">
        <v>363</v>
      </c>
    </row>
    <row r="669" spans="1:5" ht="16.5" customHeight="1" x14ac:dyDescent="0.3">
      <c r="A669" s="174" t="s">
        <v>1719</v>
      </c>
      <c r="B669" s="141" t="s">
        <v>3392</v>
      </c>
      <c r="C669" s="853"/>
      <c r="D669" s="44" t="s">
        <v>1720</v>
      </c>
      <c r="E669" s="128"/>
    </row>
    <row r="670" spans="1:5" x14ac:dyDescent="0.3">
      <c r="A670" s="174" t="s">
        <v>1721</v>
      </c>
      <c r="B670" s="151" t="s">
        <v>3393</v>
      </c>
      <c r="C670" s="853"/>
      <c r="D670" s="21" t="s">
        <v>1716</v>
      </c>
      <c r="E670" s="88" t="s">
        <v>363</v>
      </c>
    </row>
    <row r="671" spans="1:5" x14ac:dyDescent="0.3">
      <c r="A671" s="174" t="s">
        <v>1722</v>
      </c>
      <c r="B671" s="151" t="s">
        <v>3394</v>
      </c>
      <c r="C671" s="853"/>
      <c r="D671" s="21" t="s">
        <v>1718</v>
      </c>
      <c r="E671" s="88" t="s">
        <v>363</v>
      </c>
    </row>
    <row r="672" spans="1:5" x14ac:dyDescent="0.3">
      <c r="A672" s="174" t="s">
        <v>1723</v>
      </c>
      <c r="B672" s="108" t="s">
        <v>3395</v>
      </c>
      <c r="C672" s="853"/>
      <c r="D672" s="36" t="s">
        <v>1724</v>
      </c>
      <c r="E672" s="124"/>
    </row>
    <row r="673" spans="1:5" x14ac:dyDescent="0.3">
      <c r="A673" s="174" t="s">
        <v>1725</v>
      </c>
      <c r="B673" s="108" t="s">
        <v>3396</v>
      </c>
      <c r="C673" s="853"/>
      <c r="D673" s="36" t="s">
        <v>3397</v>
      </c>
      <c r="E673" s="124"/>
    </row>
    <row r="674" spans="1:5" x14ac:dyDescent="0.3">
      <c r="A674" s="174" t="s">
        <v>1727</v>
      </c>
      <c r="B674" s="152" t="s">
        <v>3398</v>
      </c>
      <c r="C674" s="853"/>
      <c r="D674" s="32" t="s">
        <v>1728</v>
      </c>
      <c r="E674" s="124" t="s">
        <v>9</v>
      </c>
    </row>
    <row r="675" spans="1:5" x14ac:dyDescent="0.3">
      <c r="A675" s="174" t="s">
        <v>1729</v>
      </c>
      <c r="B675" s="87" t="s">
        <v>3399</v>
      </c>
      <c r="C675" s="853"/>
      <c r="D675" s="32" t="s">
        <v>3071</v>
      </c>
      <c r="E675" s="124" t="s">
        <v>9</v>
      </c>
    </row>
    <row r="676" spans="1:5" x14ac:dyDescent="0.3">
      <c r="A676" s="174" t="s">
        <v>1734</v>
      </c>
      <c r="B676" s="108" t="s">
        <v>3400</v>
      </c>
      <c r="C676" s="853"/>
      <c r="D676" s="36" t="s">
        <v>1735</v>
      </c>
      <c r="E676" s="124"/>
    </row>
    <row r="677" spans="1:5" x14ac:dyDescent="0.3">
      <c r="A677" s="174" t="s">
        <v>1736</v>
      </c>
      <c r="B677" s="151" t="s">
        <v>3401</v>
      </c>
      <c r="C677" s="853"/>
      <c r="D677" s="32" t="s">
        <v>1728</v>
      </c>
      <c r="E677" s="124" t="s">
        <v>9</v>
      </c>
    </row>
    <row r="678" spans="1:5" x14ac:dyDescent="0.3">
      <c r="A678" s="174" t="s">
        <v>1737</v>
      </c>
      <c r="B678" s="151" t="s">
        <v>3402</v>
      </c>
      <c r="C678" s="853"/>
      <c r="D678" s="32" t="s">
        <v>3071</v>
      </c>
      <c r="E678" s="124" t="s">
        <v>9</v>
      </c>
    </row>
    <row r="679" spans="1:5" x14ac:dyDescent="0.3">
      <c r="A679" s="174" t="s">
        <v>1738</v>
      </c>
      <c r="B679" s="108" t="s">
        <v>3403</v>
      </c>
      <c r="C679" s="853"/>
      <c r="D679" s="36" t="s">
        <v>1739</v>
      </c>
      <c r="E679" s="124"/>
    </row>
    <row r="680" spans="1:5" x14ac:dyDescent="0.3">
      <c r="A680" s="174" t="s">
        <v>1740</v>
      </c>
      <c r="B680" s="108" t="s">
        <v>3404</v>
      </c>
      <c r="C680" s="853"/>
      <c r="D680" s="32" t="s">
        <v>1728</v>
      </c>
      <c r="E680" s="124" t="s">
        <v>9</v>
      </c>
    </row>
    <row r="681" spans="1:5" x14ac:dyDescent="0.3">
      <c r="A681" s="174" t="s">
        <v>1741</v>
      </c>
      <c r="B681" s="108" t="s">
        <v>3405</v>
      </c>
      <c r="C681" s="853"/>
      <c r="D681" s="32" t="s">
        <v>3071</v>
      </c>
      <c r="E681" s="124" t="s">
        <v>9</v>
      </c>
    </row>
    <row r="682" spans="1:5" x14ac:dyDescent="0.3">
      <c r="A682" s="174" t="s">
        <v>1742</v>
      </c>
      <c r="B682" s="108" t="s">
        <v>3406</v>
      </c>
      <c r="C682" s="853"/>
      <c r="D682" s="36" t="s">
        <v>1743</v>
      </c>
      <c r="E682" s="124"/>
    </row>
    <row r="683" spans="1:5" x14ac:dyDescent="0.3">
      <c r="A683" s="174" t="s">
        <v>1744</v>
      </c>
      <c r="B683" s="108" t="s">
        <v>3407</v>
      </c>
      <c r="C683" s="853"/>
      <c r="D683" s="32" t="s">
        <v>1728</v>
      </c>
      <c r="E683" s="124" t="s">
        <v>9</v>
      </c>
    </row>
    <row r="684" spans="1:5" x14ac:dyDescent="0.3">
      <c r="A684" s="174" t="s">
        <v>1745</v>
      </c>
      <c r="B684" s="108" t="s">
        <v>3408</v>
      </c>
      <c r="C684" s="853"/>
      <c r="D684" s="32" t="s">
        <v>3071</v>
      </c>
      <c r="E684" s="124" t="s">
        <v>9</v>
      </c>
    </row>
    <row r="685" spans="1:5" x14ac:dyDescent="0.3">
      <c r="A685" s="174" t="s">
        <v>1746</v>
      </c>
      <c r="B685" s="108" t="s">
        <v>3409</v>
      </c>
      <c r="C685" s="853"/>
      <c r="D685" s="36" t="s">
        <v>1747</v>
      </c>
      <c r="E685" s="124"/>
    </row>
    <row r="686" spans="1:5" x14ac:dyDescent="0.3">
      <c r="A686" s="174" t="s">
        <v>1748</v>
      </c>
      <c r="B686" s="108" t="s">
        <v>3410</v>
      </c>
      <c r="C686" s="853"/>
      <c r="D686" s="21" t="s">
        <v>1749</v>
      </c>
      <c r="E686" s="124" t="s">
        <v>9</v>
      </c>
    </row>
    <row r="687" spans="1:5" ht="17.25" customHeight="1" x14ac:dyDescent="0.3">
      <c r="A687" s="174" t="s">
        <v>1750</v>
      </c>
      <c r="B687" s="108" t="s">
        <v>3411</v>
      </c>
      <c r="C687" s="853"/>
      <c r="D687" s="45" t="s">
        <v>1751</v>
      </c>
      <c r="E687" s="134"/>
    </row>
    <row r="688" spans="1:5" x14ac:dyDescent="0.3">
      <c r="A688" s="174" t="s">
        <v>1752</v>
      </c>
      <c r="B688" s="108" t="s">
        <v>3412</v>
      </c>
      <c r="C688" s="853"/>
      <c r="D688" s="21" t="s">
        <v>1716</v>
      </c>
      <c r="E688" s="124" t="s">
        <v>9</v>
      </c>
    </row>
    <row r="689" spans="1:5" x14ac:dyDescent="0.3">
      <c r="A689" s="174" t="s">
        <v>1753</v>
      </c>
      <c r="B689" s="108" t="s">
        <v>3413</v>
      </c>
      <c r="C689" s="853"/>
      <c r="D689" s="21" t="s">
        <v>1718</v>
      </c>
      <c r="E689" s="124" t="s">
        <v>9</v>
      </c>
    </row>
    <row r="690" spans="1:5" ht="15" customHeight="1" x14ac:dyDescent="0.3">
      <c r="A690" s="174" t="s">
        <v>1754</v>
      </c>
      <c r="B690" s="108" t="s">
        <v>3414</v>
      </c>
      <c r="C690" s="853"/>
      <c r="D690" s="45" t="s">
        <v>1755</v>
      </c>
      <c r="E690" s="134"/>
    </row>
    <row r="691" spans="1:5" x14ac:dyDescent="0.3">
      <c r="A691" s="174" t="s">
        <v>1756</v>
      </c>
      <c r="B691" s="108" t="s">
        <v>3415</v>
      </c>
      <c r="C691" s="853"/>
      <c r="D691" s="21" t="s">
        <v>1716</v>
      </c>
      <c r="E691" s="124" t="s">
        <v>9</v>
      </c>
    </row>
    <row r="692" spans="1:5" x14ac:dyDescent="0.3">
      <c r="A692" s="174" t="s">
        <v>1757</v>
      </c>
      <c r="B692" s="108" t="s">
        <v>3416</v>
      </c>
      <c r="C692" s="853"/>
      <c r="D692" s="21" t="s">
        <v>1718</v>
      </c>
      <c r="E692" s="124" t="s">
        <v>9</v>
      </c>
    </row>
    <row r="693" spans="1:5" x14ac:dyDescent="0.3">
      <c r="A693" s="174" t="s">
        <v>1758</v>
      </c>
      <c r="B693" s="108" t="s">
        <v>3417</v>
      </c>
      <c r="C693" s="853"/>
      <c r="D693" s="36" t="s">
        <v>1759</v>
      </c>
      <c r="E693" s="124" t="s">
        <v>9</v>
      </c>
    </row>
    <row r="694" spans="1:5" x14ac:dyDescent="0.3">
      <c r="A694" s="174" t="s">
        <v>1760</v>
      </c>
      <c r="B694" s="108" t="s">
        <v>3418</v>
      </c>
      <c r="C694" s="853"/>
      <c r="D694" s="36" t="s">
        <v>1761</v>
      </c>
      <c r="E694" s="124" t="s">
        <v>9</v>
      </c>
    </row>
    <row r="695" spans="1:5" ht="17.25" customHeight="1" x14ac:dyDescent="0.3">
      <c r="A695" s="174" t="s">
        <v>1762</v>
      </c>
      <c r="B695" s="108" t="s">
        <v>3419</v>
      </c>
      <c r="C695" s="853"/>
      <c r="D695" s="45" t="s">
        <v>1763</v>
      </c>
      <c r="E695" s="134"/>
    </row>
    <row r="696" spans="1:5" x14ac:dyDescent="0.3">
      <c r="A696" s="174" t="s">
        <v>1764</v>
      </c>
      <c r="B696" s="108" t="s">
        <v>3420</v>
      </c>
      <c r="C696" s="853"/>
      <c r="D696" s="36" t="s">
        <v>1765</v>
      </c>
      <c r="E696" s="124"/>
    </row>
    <row r="697" spans="1:5" x14ac:dyDescent="0.3">
      <c r="A697" s="174" t="s">
        <v>1766</v>
      </c>
      <c r="B697" s="108" t="s">
        <v>3421</v>
      </c>
      <c r="C697" s="853"/>
      <c r="D697" s="21" t="s">
        <v>1716</v>
      </c>
      <c r="E697" s="124" t="s">
        <v>363</v>
      </c>
    </row>
    <row r="698" spans="1:5" x14ac:dyDescent="0.3">
      <c r="A698" s="174" t="s">
        <v>1767</v>
      </c>
      <c r="B698" s="108" t="s">
        <v>3422</v>
      </c>
      <c r="C698" s="853"/>
      <c r="D698" s="21" t="s">
        <v>1718</v>
      </c>
      <c r="E698" s="124" t="s">
        <v>363</v>
      </c>
    </row>
    <row r="699" spans="1:5" x14ac:dyDescent="0.3">
      <c r="A699" s="174" t="s">
        <v>1768</v>
      </c>
      <c r="B699" s="108" t="s">
        <v>3423</v>
      </c>
      <c r="C699" s="853"/>
      <c r="D699" s="21" t="s">
        <v>1749</v>
      </c>
      <c r="E699" s="124" t="s">
        <v>9</v>
      </c>
    </row>
    <row r="700" spans="1:5" x14ac:dyDescent="0.3">
      <c r="A700" s="174" t="s">
        <v>1769</v>
      </c>
      <c r="B700" s="108" t="s">
        <v>3424</v>
      </c>
      <c r="C700" s="853"/>
      <c r="D700" s="36" t="s">
        <v>1770</v>
      </c>
      <c r="E700" s="124"/>
    </row>
    <row r="701" spans="1:5" x14ac:dyDescent="0.3">
      <c r="A701" s="174" t="s">
        <v>1771</v>
      </c>
      <c r="B701" s="108" t="s">
        <v>3425</v>
      </c>
      <c r="C701" s="853"/>
      <c r="D701" s="21" t="s">
        <v>1716</v>
      </c>
      <c r="E701" s="124" t="s">
        <v>9</v>
      </c>
    </row>
    <row r="702" spans="1:5" x14ac:dyDescent="0.3">
      <c r="A702" s="174" t="s">
        <v>1772</v>
      </c>
      <c r="B702" s="108" t="s">
        <v>3426</v>
      </c>
      <c r="C702" s="853"/>
      <c r="D702" s="21" t="s">
        <v>1718</v>
      </c>
      <c r="E702" s="124" t="s">
        <v>9</v>
      </c>
    </row>
    <row r="703" spans="1:5" x14ac:dyDescent="0.3">
      <c r="A703" s="174" t="s">
        <v>1773</v>
      </c>
      <c r="B703" s="108" t="s">
        <v>3427</v>
      </c>
      <c r="C703" s="853"/>
      <c r="D703" s="36" t="s">
        <v>1774</v>
      </c>
      <c r="E703" s="124"/>
    </row>
    <row r="704" spans="1:5" x14ac:dyDescent="0.3">
      <c r="A704" s="174" t="s">
        <v>1775</v>
      </c>
      <c r="B704" s="108" t="s">
        <v>3428</v>
      </c>
      <c r="C704" s="853"/>
      <c r="D704" s="21" t="s">
        <v>1716</v>
      </c>
      <c r="E704" s="124" t="s">
        <v>9</v>
      </c>
    </row>
    <row r="705" spans="1:5" x14ac:dyDescent="0.3">
      <c r="A705" s="174" t="s">
        <v>1776</v>
      </c>
      <c r="B705" s="108" t="s">
        <v>3429</v>
      </c>
      <c r="C705" s="853"/>
      <c r="D705" s="21" t="s">
        <v>1718</v>
      </c>
      <c r="E705" s="124" t="s">
        <v>9</v>
      </c>
    </row>
    <row r="706" spans="1:5" x14ac:dyDescent="0.3">
      <c r="A706" s="174" t="s">
        <v>1777</v>
      </c>
      <c r="B706" s="108" t="s">
        <v>3430</v>
      </c>
      <c r="C706" s="853"/>
      <c r="D706" s="36" t="s">
        <v>1778</v>
      </c>
      <c r="E706" s="124"/>
    </row>
    <row r="707" spans="1:5" x14ac:dyDescent="0.3">
      <c r="A707" s="174" t="s">
        <v>1779</v>
      </c>
      <c r="B707" s="108" t="s">
        <v>3431</v>
      </c>
      <c r="C707" s="853"/>
      <c r="D707" s="21" t="s">
        <v>1716</v>
      </c>
      <c r="E707" s="124" t="s">
        <v>9</v>
      </c>
    </row>
    <row r="708" spans="1:5" x14ac:dyDescent="0.3">
      <c r="A708" s="174" t="s">
        <v>1781</v>
      </c>
      <c r="B708" s="108" t="s">
        <v>3432</v>
      </c>
      <c r="C708" s="853"/>
      <c r="D708" s="21" t="s">
        <v>1718</v>
      </c>
      <c r="E708" s="124" t="s">
        <v>9</v>
      </c>
    </row>
    <row r="709" spans="1:5" x14ac:dyDescent="0.3">
      <c r="A709" s="174" t="s">
        <v>1786</v>
      </c>
      <c r="B709" s="108" t="s">
        <v>3433</v>
      </c>
      <c r="C709" s="853"/>
      <c r="D709" s="36" t="s">
        <v>1787</v>
      </c>
      <c r="E709" s="124"/>
    </row>
    <row r="710" spans="1:5" x14ac:dyDescent="0.3">
      <c r="A710" s="174" t="s">
        <v>1788</v>
      </c>
      <c r="B710" s="108" t="s">
        <v>3434</v>
      </c>
      <c r="C710" s="853"/>
      <c r="D710" s="36" t="s">
        <v>1789</v>
      </c>
      <c r="E710" s="124"/>
    </row>
    <row r="711" spans="1:5" x14ac:dyDescent="0.3">
      <c r="A711" s="174" t="s">
        <v>1790</v>
      </c>
      <c r="B711" s="108" t="s">
        <v>3435</v>
      </c>
      <c r="C711" s="853"/>
      <c r="D711" s="21" t="s">
        <v>1716</v>
      </c>
      <c r="E711" s="124" t="s">
        <v>363</v>
      </c>
    </row>
    <row r="712" spans="1:5" x14ac:dyDescent="0.3">
      <c r="A712" s="174" t="s">
        <v>1791</v>
      </c>
      <c r="B712" s="108" t="s">
        <v>3436</v>
      </c>
      <c r="C712" s="853"/>
      <c r="D712" s="21" t="s">
        <v>1718</v>
      </c>
      <c r="E712" s="124" t="s">
        <v>363</v>
      </c>
    </row>
    <row r="713" spans="1:5" x14ac:dyDescent="0.3">
      <c r="A713" s="174" t="s">
        <v>1792</v>
      </c>
      <c r="B713" s="108" t="s">
        <v>3437</v>
      </c>
      <c r="C713" s="853"/>
      <c r="D713" s="36" t="s">
        <v>3438</v>
      </c>
      <c r="E713" s="124"/>
    </row>
    <row r="714" spans="1:5" x14ac:dyDescent="0.3">
      <c r="A714" s="174" t="s">
        <v>1794</v>
      </c>
      <c r="B714" s="108" t="s">
        <v>3439</v>
      </c>
      <c r="C714" s="853"/>
      <c r="D714" s="21" t="s">
        <v>1716</v>
      </c>
      <c r="E714" s="124" t="s">
        <v>363</v>
      </c>
    </row>
    <row r="715" spans="1:5" x14ac:dyDescent="0.3">
      <c r="A715" s="174" t="s">
        <v>1795</v>
      </c>
      <c r="B715" s="108" t="s">
        <v>3440</v>
      </c>
      <c r="C715" s="853"/>
      <c r="D715" s="21" t="s">
        <v>1718</v>
      </c>
      <c r="E715" s="124" t="s">
        <v>363</v>
      </c>
    </row>
    <row r="716" spans="1:5" x14ac:dyDescent="0.3">
      <c r="A716" s="174" t="s">
        <v>1796</v>
      </c>
      <c r="B716" s="108" t="s">
        <v>3441</v>
      </c>
      <c r="C716" s="853"/>
      <c r="D716" s="36" t="s">
        <v>1797</v>
      </c>
      <c r="E716" s="124"/>
    </row>
    <row r="717" spans="1:5" x14ac:dyDescent="0.3">
      <c r="A717" s="174" t="s">
        <v>1798</v>
      </c>
      <c r="B717" s="108" t="s">
        <v>3442</v>
      </c>
      <c r="C717" s="853"/>
      <c r="D717" s="36" t="s">
        <v>3443</v>
      </c>
      <c r="E717" s="124"/>
    </row>
    <row r="718" spans="1:5" x14ac:dyDescent="0.3">
      <c r="A718" s="174" t="s">
        <v>1800</v>
      </c>
      <c r="B718" s="108" t="s">
        <v>3444</v>
      </c>
      <c r="C718" s="853"/>
      <c r="D718" s="21" t="s">
        <v>3445</v>
      </c>
      <c r="E718" s="124" t="s">
        <v>16</v>
      </c>
    </row>
    <row r="719" spans="1:5" x14ac:dyDescent="0.3">
      <c r="A719" s="174" t="s">
        <v>1802</v>
      </c>
      <c r="B719" s="108" t="s">
        <v>3446</v>
      </c>
      <c r="C719" s="853"/>
      <c r="D719" s="30" t="s">
        <v>3447</v>
      </c>
      <c r="E719" s="134" t="s">
        <v>21</v>
      </c>
    </row>
    <row r="720" spans="1:5" x14ac:dyDescent="0.3">
      <c r="A720" s="174" t="s">
        <v>1805</v>
      </c>
      <c r="B720" s="151" t="s">
        <v>3448</v>
      </c>
      <c r="C720" s="853"/>
      <c r="D720" s="36" t="s">
        <v>1780</v>
      </c>
      <c r="E720" s="124" t="s">
        <v>9</v>
      </c>
    </row>
    <row r="721" spans="1:5" x14ac:dyDescent="0.3">
      <c r="A721" s="174" t="s">
        <v>1806</v>
      </c>
      <c r="B721" s="151" t="s">
        <v>3449</v>
      </c>
      <c r="C721" s="853"/>
      <c r="D721" s="36" t="s">
        <v>1807</v>
      </c>
      <c r="E721" s="124" t="s">
        <v>9</v>
      </c>
    </row>
    <row r="722" spans="1:5" x14ac:dyDescent="0.3">
      <c r="A722" s="174" t="s">
        <v>1808</v>
      </c>
      <c r="B722" s="151" t="s">
        <v>3450</v>
      </c>
      <c r="C722" s="853"/>
      <c r="D722" s="36" t="s">
        <v>1809</v>
      </c>
      <c r="E722" s="124"/>
    </row>
    <row r="723" spans="1:5" x14ac:dyDescent="0.3">
      <c r="A723" s="174" t="s">
        <v>1810</v>
      </c>
      <c r="B723" s="151" t="s">
        <v>3451</v>
      </c>
      <c r="C723" s="853"/>
      <c r="D723" s="21" t="s">
        <v>1811</v>
      </c>
      <c r="E723" s="124" t="s">
        <v>9</v>
      </c>
    </row>
    <row r="724" spans="1:5" x14ac:dyDescent="0.3">
      <c r="A724" s="174" t="s">
        <v>1812</v>
      </c>
      <c r="B724" s="151" t="s">
        <v>3452</v>
      </c>
      <c r="C724" s="853"/>
      <c r="D724" s="21" t="s">
        <v>1813</v>
      </c>
      <c r="E724" s="124" t="s">
        <v>9</v>
      </c>
    </row>
    <row r="725" spans="1:5" x14ac:dyDescent="0.3">
      <c r="A725" s="174" t="s">
        <v>1828</v>
      </c>
      <c r="B725" s="104" t="s">
        <v>1828</v>
      </c>
      <c r="C725" s="853"/>
      <c r="D725" s="36" t="s">
        <v>1829</v>
      </c>
      <c r="E725" s="124" t="s">
        <v>1367</v>
      </c>
    </row>
    <row r="726" spans="1:5" x14ac:dyDescent="0.3">
      <c r="A726" s="174" t="s">
        <v>1830</v>
      </c>
      <c r="B726" s="108" t="s">
        <v>3453</v>
      </c>
      <c r="C726" s="853"/>
      <c r="D726" s="36" t="s">
        <v>1831</v>
      </c>
      <c r="E726" s="124"/>
    </row>
    <row r="727" spans="1:5" x14ac:dyDescent="0.3">
      <c r="A727" s="174" t="s">
        <v>1832</v>
      </c>
      <c r="B727" s="108" t="s">
        <v>3454</v>
      </c>
      <c r="C727" s="853"/>
      <c r="D727" s="21" t="s">
        <v>1716</v>
      </c>
      <c r="E727" s="124" t="s">
        <v>363</v>
      </c>
    </row>
    <row r="728" spans="1:5" x14ac:dyDescent="0.3">
      <c r="A728" s="174" t="s">
        <v>1833</v>
      </c>
      <c r="B728" s="108" t="s">
        <v>3455</v>
      </c>
      <c r="C728" s="853"/>
      <c r="D728" s="21" t="s">
        <v>1718</v>
      </c>
      <c r="E728" s="124" t="s">
        <v>363</v>
      </c>
    </row>
    <row r="729" spans="1:5" x14ac:dyDescent="0.3">
      <c r="A729" s="174" t="s">
        <v>1834</v>
      </c>
      <c r="B729" s="108" t="s">
        <v>3456</v>
      </c>
      <c r="C729" s="853"/>
      <c r="D729" s="36" t="s">
        <v>1835</v>
      </c>
      <c r="E729" s="124" t="s">
        <v>363</v>
      </c>
    </row>
    <row r="730" spans="1:5" x14ac:dyDescent="0.3">
      <c r="A730" s="174" t="s">
        <v>1836</v>
      </c>
      <c r="B730" s="108" t="s">
        <v>3457</v>
      </c>
      <c r="C730" s="853"/>
      <c r="D730" s="36" t="s">
        <v>1837</v>
      </c>
      <c r="E730" s="124"/>
    </row>
    <row r="731" spans="1:5" x14ac:dyDescent="0.3">
      <c r="A731" s="174" t="s">
        <v>1838</v>
      </c>
      <c r="B731" s="108" t="s">
        <v>3458</v>
      </c>
      <c r="C731" s="853"/>
      <c r="D731" s="21" t="s">
        <v>1837</v>
      </c>
      <c r="E731" s="124" t="s">
        <v>16</v>
      </c>
    </row>
    <row r="732" spans="1:5" x14ac:dyDescent="0.3">
      <c r="A732" s="174" t="s">
        <v>1840</v>
      </c>
      <c r="B732" s="108" t="s">
        <v>3459</v>
      </c>
      <c r="C732" s="853"/>
      <c r="D732" s="63" t="s">
        <v>3460</v>
      </c>
      <c r="E732" s="134" t="s">
        <v>21</v>
      </c>
    </row>
    <row r="733" spans="1:5" x14ac:dyDescent="0.3">
      <c r="A733" s="174" t="s">
        <v>1842</v>
      </c>
      <c r="B733" s="108" t="s">
        <v>3461</v>
      </c>
      <c r="C733" s="853"/>
      <c r="D733" s="48" t="s">
        <v>1843</v>
      </c>
      <c r="E733" s="124"/>
    </row>
    <row r="734" spans="1:5" x14ac:dyDescent="0.3">
      <c r="A734" s="174" t="s">
        <v>1844</v>
      </c>
      <c r="B734" s="108" t="s">
        <v>3462</v>
      </c>
      <c r="C734" s="853"/>
      <c r="D734" s="56" t="s">
        <v>1845</v>
      </c>
      <c r="E734" s="124" t="s">
        <v>16</v>
      </c>
    </row>
    <row r="735" spans="1:5" x14ac:dyDescent="0.3">
      <c r="A735" s="174" t="s">
        <v>1847</v>
      </c>
      <c r="B735" s="108" t="s">
        <v>3463</v>
      </c>
      <c r="C735" s="853"/>
      <c r="D735" s="30" t="s">
        <v>3464</v>
      </c>
      <c r="E735" s="134" t="s">
        <v>21</v>
      </c>
    </row>
    <row r="736" spans="1:5" ht="23.25" customHeight="1" x14ac:dyDescent="0.3">
      <c r="A736" s="174" t="s">
        <v>1849</v>
      </c>
      <c r="B736" s="108" t="s">
        <v>3465</v>
      </c>
      <c r="C736" s="853"/>
      <c r="D736" s="45" t="s">
        <v>1850</v>
      </c>
      <c r="E736" s="134"/>
    </row>
    <row r="737" spans="1:5" x14ac:dyDescent="0.3">
      <c r="A737" s="174" t="s">
        <v>1851</v>
      </c>
      <c r="B737" s="108" t="s">
        <v>3466</v>
      </c>
      <c r="C737" s="853"/>
      <c r="D737" s="30" t="s">
        <v>1852</v>
      </c>
      <c r="E737" s="134" t="s">
        <v>363</v>
      </c>
    </row>
    <row r="738" spans="1:5" x14ac:dyDescent="0.3">
      <c r="A738" s="174" t="s">
        <v>1853</v>
      </c>
      <c r="B738" s="108" t="s">
        <v>3467</v>
      </c>
      <c r="C738" s="853"/>
      <c r="D738" s="56" t="s">
        <v>1854</v>
      </c>
      <c r="E738" s="124" t="s">
        <v>9</v>
      </c>
    </row>
    <row r="739" spans="1:5" x14ac:dyDescent="0.3">
      <c r="A739" s="174" t="s">
        <v>1855</v>
      </c>
      <c r="B739" s="108" t="s">
        <v>3468</v>
      </c>
      <c r="C739" s="853"/>
      <c r="D739" s="21" t="s">
        <v>1856</v>
      </c>
      <c r="E739" s="124" t="s">
        <v>9</v>
      </c>
    </row>
    <row r="740" spans="1:5" x14ac:dyDescent="0.3">
      <c r="A740" s="174" t="s">
        <v>1857</v>
      </c>
      <c r="B740" s="108" t="s">
        <v>3469</v>
      </c>
      <c r="C740" s="853"/>
      <c r="D740" s="36" t="s">
        <v>1858</v>
      </c>
      <c r="E740" s="124" t="s">
        <v>9</v>
      </c>
    </row>
    <row r="741" spans="1:5" x14ac:dyDescent="0.3">
      <c r="A741" s="174" t="s">
        <v>1859</v>
      </c>
      <c r="B741" s="107" t="s">
        <v>1859</v>
      </c>
      <c r="C741" s="853"/>
      <c r="D741" s="21" t="s">
        <v>1860</v>
      </c>
      <c r="E741" s="134" t="s">
        <v>363</v>
      </c>
    </row>
    <row r="742" spans="1:5" x14ac:dyDescent="0.3">
      <c r="A742" s="174" t="s">
        <v>1861</v>
      </c>
      <c r="B742" s="107" t="s">
        <v>1861</v>
      </c>
      <c r="C742" s="853"/>
      <c r="D742" s="21" t="s">
        <v>1862</v>
      </c>
      <c r="E742" s="134" t="s">
        <v>363</v>
      </c>
    </row>
    <row r="743" spans="1:5" x14ac:dyDescent="0.3">
      <c r="A743" s="174" t="s">
        <v>1874</v>
      </c>
      <c r="B743" s="107" t="s">
        <v>1874</v>
      </c>
      <c r="C743" s="853"/>
      <c r="D743" s="36" t="s">
        <v>1875</v>
      </c>
      <c r="E743" s="124"/>
    </row>
    <row r="744" spans="1:5" x14ac:dyDescent="0.3">
      <c r="A744" s="174" t="s">
        <v>1876</v>
      </c>
      <c r="B744" s="107" t="s">
        <v>1876</v>
      </c>
      <c r="C744" s="853"/>
      <c r="D744" s="21" t="s">
        <v>1877</v>
      </c>
      <c r="E744" s="124" t="s">
        <v>9</v>
      </c>
    </row>
    <row r="745" spans="1:5" x14ac:dyDescent="0.3">
      <c r="A745" s="174" t="s">
        <v>1878</v>
      </c>
      <c r="B745" s="107" t="s">
        <v>1878</v>
      </c>
      <c r="C745" s="853"/>
      <c r="D745" s="21" t="s">
        <v>1879</v>
      </c>
      <c r="E745" s="124" t="s">
        <v>9</v>
      </c>
    </row>
    <row r="746" spans="1:5" x14ac:dyDescent="0.3">
      <c r="A746" s="174" t="s">
        <v>1880</v>
      </c>
      <c r="B746" s="107" t="s">
        <v>1880</v>
      </c>
      <c r="C746" s="853"/>
      <c r="D746" s="21" t="s">
        <v>1881</v>
      </c>
      <c r="E746" s="124" t="s">
        <v>9</v>
      </c>
    </row>
    <row r="747" spans="1:5" x14ac:dyDescent="0.3">
      <c r="A747" s="174" t="s">
        <v>1882</v>
      </c>
      <c r="B747" s="107" t="s">
        <v>1882</v>
      </c>
      <c r="C747" s="853"/>
      <c r="D747" s="45" t="s">
        <v>1890</v>
      </c>
      <c r="E747" s="134"/>
    </row>
    <row r="748" spans="1:5" x14ac:dyDescent="0.3">
      <c r="A748" s="174" t="s">
        <v>1884</v>
      </c>
      <c r="B748" s="107" t="s">
        <v>1884</v>
      </c>
      <c r="C748" s="853"/>
      <c r="D748" s="21" t="s">
        <v>1885</v>
      </c>
      <c r="E748" s="124" t="s">
        <v>16</v>
      </c>
    </row>
    <row r="749" spans="1:5" ht="15" thickBot="1" x14ac:dyDescent="0.35">
      <c r="A749" s="174" t="s">
        <v>1887</v>
      </c>
      <c r="B749" s="112" t="s">
        <v>1887</v>
      </c>
      <c r="C749" s="853"/>
      <c r="D749" s="33" t="s">
        <v>1888</v>
      </c>
      <c r="E749" s="153" t="s">
        <v>21</v>
      </c>
    </row>
    <row r="750" spans="1:5" ht="24" customHeight="1" thickBot="1" x14ac:dyDescent="0.35">
      <c r="A750" s="829" t="s">
        <v>1971</v>
      </c>
      <c r="B750" s="830"/>
      <c r="C750" s="830"/>
      <c r="D750" s="830"/>
      <c r="E750" s="819"/>
    </row>
    <row r="751" spans="1:5" x14ac:dyDescent="0.3">
      <c r="A751" s="174" t="s">
        <v>1972</v>
      </c>
      <c r="B751" s="103" t="s">
        <v>1972</v>
      </c>
      <c r="C751" s="848"/>
      <c r="D751" s="19" t="s">
        <v>1973</v>
      </c>
      <c r="E751" s="114"/>
    </row>
    <row r="752" spans="1:5" x14ac:dyDescent="0.3">
      <c r="A752" s="174" t="s">
        <v>1974</v>
      </c>
      <c r="B752" s="104" t="s">
        <v>1974</v>
      </c>
      <c r="C752" s="848"/>
      <c r="D752" s="14" t="s">
        <v>1975</v>
      </c>
      <c r="E752" s="124" t="s">
        <v>363</v>
      </c>
    </row>
    <row r="753" spans="1:5" x14ac:dyDescent="0.3">
      <c r="A753" s="174" t="s">
        <v>1976</v>
      </c>
      <c r="B753" s="104" t="s">
        <v>1976</v>
      </c>
      <c r="C753" s="848"/>
      <c r="D753" s="14" t="s">
        <v>1977</v>
      </c>
      <c r="E753" s="124" t="s">
        <v>363</v>
      </c>
    </row>
    <row r="754" spans="1:5" x14ac:dyDescent="0.3">
      <c r="A754" s="174" t="s">
        <v>1978</v>
      </c>
      <c r="B754" s="104" t="s">
        <v>1978</v>
      </c>
      <c r="C754" s="848"/>
      <c r="D754" s="15" t="s">
        <v>1979</v>
      </c>
      <c r="E754" s="124"/>
    </row>
    <row r="755" spans="1:5" x14ac:dyDescent="0.3">
      <c r="A755" s="174" t="s">
        <v>1980</v>
      </c>
      <c r="B755" s="104" t="s">
        <v>1980</v>
      </c>
      <c r="C755" s="848"/>
      <c r="D755" s="14" t="s">
        <v>1975</v>
      </c>
      <c r="E755" s="124" t="s">
        <v>9</v>
      </c>
    </row>
    <row r="756" spans="1:5" x14ac:dyDescent="0.3">
      <c r="A756" s="174" t="s">
        <v>1981</v>
      </c>
      <c r="B756" s="104" t="s">
        <v>1981</v>
      </c>
      <c r="C756" s="848"/>
      <c r="D756" s="14" t="s">
        <v>1977</v>
      </c>
      <c r="E756" s="124" t="s">
        <v>9</v>
      </c>
    </row>
    <row r="757" spans="1:5" ht="15" thickBot="1" x14ac:dyDescent="0.35">
      <c r="A757" s="174" t="s">
        <v>1982</v>
      </c>
      <c r="B757" s="126" t="s">
        <v>1982</v>
      </c>
      <c r="C757" s="848"/>
      <c r="D757" s="34" t="s">
        <v>1983</v>
      </c>
      <c r="E757" s="127" t="s">
        <v>363</v>
      </c>
    </row>
    <row r="758" spans="1:5" ht="24" customHeight="1" thickBot="1" x14ac:dyDescent="0.35">
      <c r="A758" s="829" t="s">
        <v>1984</v>
      </c>
      <c r="B758" s="830"/>
      <c r="C758" s="830"/>
      <c r="D758" s="830"/>
      <c r="E758" s="819"/>
    </row>
    <row r="759" spans="1:5" x14ac:dyDescent="0.3">
      <c r="A759" s="174" t="s">
        <v>1985</v>
      </c>
      <c r="B759" s="103" t="s">
        <v>1985</v>
      </c>
      <c r="C759" s="849"/>
      <c r="D759" s="41" t="s">
        <v>1986</v>
      </c>
      <c r="E759" s="114"/>
    </row>
    <row r="760" spans="1:5" x14ac:dyDescent="0.3">
      <c r="A760" s="174" t="s">
        <v>1987</v>
      </c>
      <c r="B760" s="104" t="s">
        <v>1987</v>
      </c>
      <c r="C760" s="849"/>
      <c r="D760" s="21" t="s">
        <v>1988</v>
      </c>
      <c r="E760" s="124" t="s">
        <v>955</v>
      </c>
    </row>
    <row r="761" spans="1:5" x14ac:dyDescent="0.3">
      <c r="A761" s="174" t="s">
        <v>1997</v>
      </c>
      <c r="B761" s="104" t="s">
        <v>1997</v>
      </c>
      <c r="C761" s="849"/>
      <c r="D761" s="21" t="s">
        <v>1998</v>
      </c>
      <c r="E761" s="124" t="s">
        <v>955</v>
      </c>
    </row>
    <row r="762" spans="1:5" x14ac:dyDescent="0.3">
      <c r="A762" s="174" t="s">
        <v>2004</v>
      </c>
      <c r="B762" s="104" t="s">
        <v>2004</v>
      </c>
      <c r="C762" s="849"/>
      <c r="D762" s="21" t="s">
        <v>2005</v>
      </c>
      <c r="E762" s="124" t="s">
        <v>955</v>
      </c>
    </row>
    <row r="763" spans="1:5" x14ac:dyDescent="0.3">
      <c r="A763" s="174" t="s">
        <v>2009</v>
      </c>
      <c r="B763" s="104" t="s">
        <v>2009</v>
      </c>
      <c r="C763" s="849"/>
      <c r="D763" s="21" t="s">
        <v>2010</v>
      </c>
      <c r="E763" s="124" t="s">
        <v>3167</v>
      </c>
    </row>
    <row r="764" spans="1:5" x14ac:dyDescent="0.3">
      <c r="A764" s="174" t="s">
        <v>2011</v>
      </c>
      <c r="B764" s="104" t="s">
        <v>2011</v>
      </c>
      <c r="C764" s="849"/>
      <c r="D764" s="21" t="s">
        <v>2012</v>
      </c>
      <c r="E764" s="124" t="s">
        <v>3167</v>
      </c>
    </row>
    <row r="765" spans="1:5" x14ac:dyDescent="0.3">
      <c r="A765" s="174" t="s">
        <v>2013</v>
      </c>
      <c r="B765" s="104" t="s">
        <v>2013</v>
      </c>
      <c r="C765" s="849"/>
      <c r="D765" s="21" t="s">
        <v>2014</v>
      </c>
      <c r="E765" s="124" t="s">
        <v>3167</v>
      </c>
    </row>
    <row r="766" spans="1:5" x14ac:dyDescent="0.3">
      <c r="A766" s="174" t="s">
        <v>2015</v>
      </c>
      <c r="B766" s="104" t="s">
        <v>2015</v>
      </c>
      <c r="C766" s="849"/>
      <c r="D766" s="21" t="s">
        <v>2016</v>
      </c>
      <c r="E766" s="124" t="s">
        <v>3167</v>
      </c>
    </row>
    <row r="767" spans="1:5" x14ac:dyDescent="0.3">
      <c r="A767" s="174" t="s">
        <v>2017</v>
      </c>
      <c r="B767" s="104" t="s">
        <v>2017</v>
      </c>
      <c r="C767" s="849"/>
      <c r="D767" s="36" t="s">
        <v>2018</v>
      </c>
      <c r="E767" s="124"/>
    </row>
    <row r="768" spans="1:5" x14ac:dyDescent="0.3">
      <c r="A768" s="174" t="s">
        <v>2019</v>
      </c>
      <c r="B768" s="104" t="s">
        <v>2019</v>
      </c>
      <c r="C768" s="849"/>
      <c r="D768" s="36" t="s">
        <v>1988</v>
      </c>
      <c r="E768" s="124"/>
    </row>
    <row r="769" spans="1:5" x14ac:dyDescent="0.3">
      <c r="A769" s="174" t="s">
        <v>2020</v>
      </c>
      <c r="B769" s="107" t="s">
        <v>2020</v>
      </c>
      <c r="C769" s="849"/>
      <c r="D769" s="21" t="s">
        <v>1990</v>
      </c>
      <c r="E769" s="124" t="s">
        <v>955</v>
      </c>
    </row>
    <row r="770" spans="1:5" x14ac:dyDescent="0.3">
      <c r="A770" s="174" t="s">
        <v>2021</v>
      </c>
      <c r="B770" s="107" t="s">
        <v>3470</v>
      </c>
      <c r="C770" s="849"/>
      <c r="D770" s="21" t="s">
        <v>1992</v>
      </c>
      <c r="E770" s="124" t="s">
        <v>955</v>
      </c>
    </row>
    <row r="771" spans="1:5" x14ac:dyDescent="0.3">
      <c r="A771" s="174" t="s">
        <v>2022</v>
      </c>
      <c r="B771" s="107" t="s">
        <v>3471</v>
      </c>
      <c r="C771" s="849"/>
      <c r="D771" s="21" t="s">
        <v>446</v>
      </c>
      <c r="E771" s="124" t="s">
        <v>955</v>
      </c>
    </row>
    <row r="772" spans="1:5" x14ac:dyDescent="0.3">
      <c r="A772" s="174" t="s">
        <v>2023</v>
      </c>
      <c r="B772" s="107" t="s">
        <v>3472</v>
      </c>
      <c r="C772" s="849"/>
      <c r="D772" s="21" t="s">
        <v>1995</v>
      </c>
      <c r="E772" s="124" t="s">
        <v>955</v>
      </c>
    </row>
    <row r="773" spans="1:5" x14ac:dyDescent="0.3">
      <c r="A773" s="174" t="s">
        <v>2024</v>
      </c>
      <c r="B773" s="107" t="s">
        <v>2024</v>
      </c>
      <c r="C773" s="849"/>
      <c r="D773" s="21" t="s">
        <v>448</v>
      </c>
      <c r="E773" s="124" t="s">
        <v>955</v>
      </c>
    </row>
    <row r="774" spans="1:5" x14ac:dyDescent="0.3">
      <c r="A774" s="174" t="s">
        <v>2025</v>
      </c>
      <c r="B774" s="104" t="s">
        <v>2025</v>
      </c>
      <c r="C774" s="849"/>
      <c r="D774" s="36" t="s">
        <v>1998</v>
      </c>
      <c r="E774" s="124"/>
    </row>
    <row r="775" spans="1:5" x14ac:dyDescent="0.3">
      <c r="A775" s="174" t="s">
        <v>2026</v>
      </c>
      <c r="B775" s="107" t="s">
        <v>2026</v>
      </c>
      <c r="C775" s="849"/>
      <c r="D775" s="21" t="s">
        <v>2000</v>
      </c>
      <c r="E775" s="124" t="s">
        <v>955</v>
      </c>
    </row>
    <row r="776" spans="1:5" x14ac:dyDescent="0.3">
      <c r="A776" s="174" t="s">
        <v>2027</v>
      </c>
      <c r="B776" s="107" t="s">
        <v>2027</v>
      </c>
      <c r="C776" s="849"/>
      <c r="D776" s="21" t="s">
        <v>2002</v>
      </c>
      <c r="E776" s="124" t="s">
        <v>955</v>
      </c>
    </row>
    <row r="777" spans="1:5" x14ac:dyDescent="0.3">
      <c r="A777" s="174" t="s">
        <v>2028</v>
      </c>
      <c r="B777" s="107" t="s">
        <v>2028</v>
      </c>
      <c r="C777" s="849"/>
      <c r="D777" s="21" t="s">
        <v>1995</v>
      </c>
      <c r="E777" s="124" t="s">
        <v>955</v>
      </c>
    </row>
    <row r="778" spans="1:5" x14ac:dyDescent="0.3">
      <c r="A778" s="174" t="s">
        <v>2029</v>
      </c>
      <c r="B778" s="104" t="s">
        <v>2029</v>
      </c>
      <c r="C778" s="849"/>
      <c r="D778" s="36" t="s">
        <v>2005</v>
      </c>
      <c r="E778" s="124"/>
    </row>
    <row r="779" spans="1:5" x14ac:dyDescent="0.3">
      <c r="A779" s="174" t="s">
        <v>2030</v>
      </c>
      <c r="B779" s="107" t="s">
        <v>3473</v>
      </c>
      <c r="C779" s="849"/>
      <c r="D779" s="21" t="s">
        <v>1990</v>
      </c>
      <c r="E779" s="124" t="s">
        <v>955</v>
      </c>
    </row>
    <row r="780" spans="1:5" x14ac:dyDescent="0.3">
      <c r="A780" s="174" t="s">
        <v>2031</v>
      </c>
      <c r="B780" s="112" t="s">
        <v>3474</v>
      </c>
      <c r="C780" s="849"/>
      <c r="D780" s="25" t="s">
        <v>1992</v>
      </c>
      <c r="E780" s="124" t="s">
        <v>955</v>
      </c>
    </row>
    <row r="781" spans="1:5" x14ac:dyDescent="0.3">
      <c r="A781" s="174" t="s">
        <v>2032</v>
      </c>
      <c r="B781" s="107" t="s">
        <v>2032</v>
      </c>
      <c r="C781" s="849"/>
      <c r="D781" s="21" t="s">
        <v>1995</v>
      </c>
      <c r="E781" s="124" t="s">
        <v>955</v>
      </c>
    </row>
    <row r="782" spans="1:5" x14ac:dyDescent="0.3">
      <c r="A782" s="174" t="s">
        <v>2033</v>
      </c>
      <c r="B782" s="104" t="s">
        <v>2033</v>
      </c>
      <c r="C782" s="849"/>
      <c r="D782" s="21" t="s">
        <v>2010</v>
      </c>
      <c r="E782" s="124" t="s">
        <v>3167</v>
      </c>
    </row>
    <row r="783" spans="1:5" x14ac:dyDescent="0.3">
      <c r="A783" s="174" t="s">
        <v>2034</v>
      </c>
      <c r="B783" s="104" t="s">
        <v>2034</v>
      </c>
      <c r="C783" s="849"/>
      <c r="D783" s="21" t="s">
        <v>2012</v>
      </c>
      <c r="E783" s="124" t="s">
        <v>3167</v>
      </c>
    </row>
    <row r="784" spans="1:5" x14ac:dyDescent="0.3">
      <c r="A784" s="174" t="s">
        <v>2035</v>
      </c>
      <c r="B784" s="104" t="s">
        <v>2035</v>
      </c>
      <c r="C784" s="849"/>
      <c r="D784" s="21" t="s">
        <v>2014</v>
      </c>
      <c r="E784" s="124" t="s">
        <v>3167</v>
      </c>
    </row>
    <row r="785" spans="1:5" x14ac:dyDescent="0.3">
      <c r="A785" s="174" t="s">
        <v>2036</v>
      </c>
      <c r="B785" s="104" t="s">
        <v>2036</v>
      </c>
      <c r="C785" s="849"/>
      <c r="D785" s="36" t="s">
        <v>2037</v>
      </c>
      <c r="E785" s="124"/>
    </row>
    <row r="786" spans="1:5" x14ac:dyDescent="0.3">
      <c r="A786" s="174" t="s">
        <v>2038</v>
      </c>
      <c r="B786" s="104" t="s">
        <v>2038</v>
      </c>
      <c r="C786" s="849"/>
      <c r="D786" s="21" t="s">
        <v>1988</v>
      </c>
      <c r="E786" s="124" t="s">
        <v>955</v>
      </c>
    </row>
    <row r="787" spans="1:5" x14ac:dyDescent="0.3">
      <c r="A787" s="174" t="s">
        <v>2044</v>
      </c>
      <c r="B787" s="104" t="s">
        <v>2044</v>
      </c>
      <c r="C787" s="849"/>
      <c r="D787" s="21" t="s">
        <v>1998</v>
      </c>
      <c r="E787" s="124" t="s">
        <v>955</v>
      </c>
    </row>
    <row r="788" spans="1:5" x14ac:dyDescent="0.3">
      <c r="A788" s="174" t="s">
        <v>2048</v>
      </c>
      <c r="B788" s="104" t="s">
        <v>2048</v>
      </c>
      <c r="C788" s="849"/>
      <c r="D788" s="21" t="s">
        <v>2005</v>
      </c>
      <c r="E788" s="124" t="s">
        <v>955</v>
      </c>
    </row>
    <row r="789" spans="1:5" x14ac:dyDescent="0.3">
      <c r="A789" s="174" t="s">
        <v>2052</v>
      </c>
      <c r="B789" s="104" t="s">
        <v>2052</v>
      </c>
      <c r="C789" s="849"/>
      <c r="D789" s="21" t="s">
        <v>2010</v>
      </c>
      <c r="E789" s="124" t="s">
        <v>3167</v>
      </c>
    </row>
    <row r="790" spans="1:5" x14ac:dyDescent="0.3">
      <c r="A790" s="174" t="s">
        <v>2053</v>
      </c>
      <c r="B790" s="104" t="s">
        <v>2053</v>
      </c>
      <c r="C790" s="849"/>
      <c r="D790" s="21" t="s">
        <v>2012</v>
      </c>
      <c r="E790" s="124" t="s">
        <v>3167</v>
      </c>
    </row>
    <row r="791" spans="1:5" x14ac:dyDescent="0.3">
      <c r="A791" s="174" t="s">
        <v>2054</v>
      </c>
      <c r="B791" s="104" t="s">
        <v>2054</v>
      </c>
      <c r="C791" s="849"/>
      <c r="D791" s="21" t="s">
        <v>2014</v>
      </c>
      <c r="E791" s="124" t="s">
        <v>3167</v>
      </c>
    </row>
    <row r="792" spans="1:5" ht="15.75" customHeight="1" x14ac:dyDescent="0.3">
      <c r="A792" s="174" t="s">
        <v>2055</v>
      </c>
      <c r="B792" s="104" t="s">
        <v>2055</v>
      </c>
      <c r="C792" s="849"/>
      <c r="D792" s="45" t="s">
        <v>2056</v>
      </c>
      <c r="E792" s="134"/>
    </row>
    <row r="793" spans="1:5" x14ac:dyDescent="0.3">
      <c r="A793" s="174" t="s">
        <v>2057</v>
      </c>
      <c r="B793" s="104" t="s">
        <v>2057</v>
      </c>
      <c r="C793" s="849"/>
      <c r="D793" s="36" t="s">
        <v>2058</v>
      </c>
      <c r="E793" s="124"/>
    </row>
    <row r="794" spans="1:5" x14ac:dyDescent="0.3">
      <c r="A794" s="174" t="s">
        <v>2059</v>
      </c>
      <c r="B794" s="104" t="s">
        <v>2059</v>
      </c>
      <c r="C794" s="849"/>
      <c r="D794" s="21" t="s">
        <v>2060</v>
      </c>
      <c r="E794" s="124" t="s">
        <v>3167</v>
      </c>
    </row>
    <row r="795" spans="1:5" x14ac:dyDescent="0.3">
      <c r="A795" s="174" t="s">
        <v>2061</v>
      </c>
      <c r="B795" s="104" t="s">
        <v>2061</v>
      </c>
      <c r="C795" s="849"/>
      <c r="D795" s="21" t="s">
        <v>2062</v>
      </c>
      <c r="E795" s="124" t="s">
        <v>3167</v>
      </c>
    </row>
    <row r="796" spans="1:5" x14ac:dyDescent="0.3">
      <c r="A796" s="174" t="s">
        <v>2063</v>
      </c>
      <c r="B796" s="104" t="s">
        <v>2063</v>
      </c>
      <c r="C796" s="849"/>
      <c r="D796" s="36" t="s">
        <v>2064</v>
      </c>
      <c r="E796" s="124"/>
    </row>
    <row r="797" spans="1:5" x14ac:dyDescent="0.3">
      <c r="A797" s="174" t="s">
        <v>2065</v>
      </c>
      <c r="B797" s="104" t="s">
        <v>2065</v>
      </c>
      <c r="C797" s="849"/>
      <c r="D797" s="21" t="s">
        <v>1885</v>
      </c>
      <c r="E797" s="124" t="s">
        <v>16</v>
      </c>
    </row>
    <row r="798" spans="1:5" ht="15" thickBot="1" x14ac:dyDescent="0.35">
      <c r="A798" s="174" t="s">
        <v>2068</v>
      </c>
      <c r="B798" s="126" t="s">
        <v>2068</v>
      </c>
      <c r="C798" s="849"/>
      <c r="D798" s="33" t="s">
        <v>2069</v>
      </c>
      <c r="E798" s="153" t="s">
        <v>21</v>
      </c>
    </row>
    <row r="799" spans="1:5" ht="24" customHeight="1" thickBot="1" x14ac:dyDescent="0.35">
      <c r="A799" s="829" t="s">
        <v>2072</v>
      </c>
      <c r="B799" s="830"/>
      <c r="C799" s="830"/>
      <c r="D799" s="830"/>
      <c r="E799" s="819"/>
    </row>
    <row r="800" spans="1:5" x14ac:dyDescent="0.3">
      <c r="A800" s="174" t="s">
        <v>2073</v>
      </c>
      <c r="B800" s="103" t="s">
        <v>2073</v>
      </c>
      <c r="C800" s="848"/>
      <c r="D800" s="19" t="s">
        <v>2074</v>
      </c>
      <c r="E800" s="114"/>
    </row>
    <row r="801" spans="1:5" x14ac:dyDescent="0.3">
      <c r="A801" s="174" t="s">
        <v>2075</v>
      </c>
      <c r="B801" s="104" t="s">
        <v>2075</v>
      </c>
      <c r="C801" s="848"/>
      <c r="D801" s="14" t="s">
        <v>1885</v>
      </c>
      <c r="E801" s="124" t="s">
        <v>16</v>
      </c>
    </row>
    <row r="802" spans="1:5" ht="15" thickBot="1" x14ac:dyDescent="0.35">
      <c r="A802" s="174" t="s">
        <v>2079</v>
      </c>
      <c r="B802" s="126" t="s">
        <v>2079</v>
      </c>
      <c r="C802" s="848"/>
      <c r="D802" s="29" t="s">
        <v>2080</v>
      </c>
      <c r="E802" s="153" t="s">
        <v>21</v>
      </c>
    </row>
    <row r="803" spans="1:5" ht="24" customHeight="1" thickBot="1" x14ac:dyDescent="0.35">
      <c r="A803" s="829" t="s">
        <v>2105</v>
      </c>
      <c r="B803" s="830"/>
      <c r="C803" s="830"/>
      <c r="D803" s="830"/>
      <c r="E803" s="819"/>
    </row>
    <row r="804" spans="1:5" x14ac:dyDescent="0.3">
      <c r="A804" s="174" t="s">
        <v>2106</v>
      </c>
      <c r="B804" s="103" t="s">
        <v>2106</v>
      </c>
      <c r="C804" s="848"/>
      <c r="D804" s="19" t="s">
        <v>2107</v>
      </c>
      <c r="E804" s="114"/>
    </row>
    <row r="805" spans="1:5" x14ac:dyDescent="0.3">
      <c r="A805" s="174" t="s">
        <v>2108</v>
      </c>
      <c r="B805" s="104" t="s">
        <v>2108</v>
      </c>
      <c r="C805" s="848"/>
      <c r="D805" s="15" t="s">
        <v>2109</v>
      </c>
      <c r="E805" s="124"/>
    </row>
    <row r="806" spans="1:5" x14ac:dyDescent="0.3">
      <c r="A806" s="174" t="s">
        <v>2110</v>
      </c>
      <c r="B806" s="104" t="s">
        <v>2110</v>
      </c>
      <c r="C806" s="848"/>
      <c r="D806" s="14" t="s">
        <v>2111</v>
      </c>
      <c r="E806" s="124" t="s">
        <v>3167</v>
      </c>
    </row>
    <row r="807" spans="1:5" x14ac:dyDescent="0.3">
      <c r="A807" s="174" t="s">
        <v>2112</v>
      </c>
      <c r="B807" s="104" t="s">
        <v>2112</v>
      </c>
      <c r="C807" s="848"/>
      <c r="D807" s="14" t="s">
        <v>2113</v>
      </c>
      <c r="E807" s="124" t="s">
        <v>3167</v>
      </c>
    </row>
    <row r="808" spans="1:5" x14ac:dyDescent="0.3">
      <c r="A808" s="174" t="s">
        <v>2114</v>
      </c>
      <c r="B808" s="104" t="s">
        <v>2114</v>
      </c>
      <c r="C808" s="848"/>
      <c r="D808" s="15" t="s">
        <v>2115</v>
      </c>
      <c r="E808" s="124" t="s">
        <v>3167</v>
      </c>
    </row>
    <row r="809" spans="1:5" x14ac:dyDescent="0.3">
      <c r="A809" s="174" t="s">
        <v>2116</v>
      </c>
      <c r="B809" s="104" t="s">
        <v>2116</v>
      </c>
      <c r="C809" s="848"/>
      <c r="D809" s="15" t="s">
        <v>2117</v>
      </c>
      <c r="E809" s="124" t="s">
        <v>3167</v>
      </c>
    </row>
    <row r="810" spans="1:5" x14ac:dyDescent="0.3">
      <c r="A810" s="174" t="s">
        <v>2118</v>
      </c>
      <c r="B810" s="104" t="s">
        <v>2118</v>
      </c>
      <c r="C810" s="848"/>
      <c r="D810" s="15" t="s">
        <v>2119</v>
      </c>
      <c r="E810" s="124" t="s">
        <v>3167</v>
      </c>
    </row>
    <row r="811" spans="1:5" x14ac:dyDescent="0.3">
      <c r="A811" s="174" t="s">
        <v>2122</v>
      </c>
      <c r="B811" s="104" t="s">
        <v>2122</v>
      </c>
      <c r="C811" s="848"/>
      <c r="D811" s="15" t="s">
        <v>2123</v>
      </c>
      <c r="E811" s="124"/>
    </row>
    <row r="812" spans="1:5" x14ac:dyDescent="0.3">
      <c r="A812" s="174" t="s">
        <v>2124</v>
      </c>
      <c r="B812" s="104" t="s">
        <v>2124</v>
      </c>
      <c r="C812" s="848"/>
      <c r="D812" s="14" t="s">
        <v>2125</v>
      </c>
      <c r="E812" s="124" t="s">
        <v>1367</v>
      </c>
    </row>
    <row r="813" spans="1:5" x14ac:dyDescent="0.3">
      <c r="A813" s="174" t="s">
        <v>2126</v>
      </c>
      <c r="B813" s="104" t="s">
        <v>2126</v>
      </c>
      <c r="C813" s="848"/>
      <c r="D813" s="14" t="s">
        <v>2127</v>
      </c>
      <c r="E813" s="124" t="s">
        <v>1367</v>
      </c>
    </row>
    <row r="814" spans="1:5" x14ac:dyDescent="0.3">
      <c r="A814" s="174" t="s">
        <v>2128</v>
      </c>
      <c r="B814" s="104" t="s">
        <v>2128</v>
      </c>
      <c r="C814" s="848"/>
      <c r="D814" s="14" t="s">
        <v>2129</v>
      </c>
      <c r="E814" s="124" t="s">
        <v>1367</v>
      </c>
    </row>
    <row r="815" spans="1:5" x14ac:dyDescent="0.3">
      <c r="A815" s="174" t="s">
        <v>2130</v>
      </c>
      <c r="B815" s="104" t="s">
        <v>2130</v>
      </c>
      <c r="C815" s="848"/>
      <c r="D815" s="14" t="s">
        <v>2131</v>
      </c>
      <c r="E815" s="124" t="s">
        <v>1367</v>
      </c>
    </row>
    <row r="816" spans="1:5" x14ac:dyDescent="0.3">
      <c r="A816" s="174" t="s">
        <v>2132</v>
      </c>
      <c r="B816" s="104" t="s">
        <v>2132</v>
      </c>
      <c r="C816" s="848"/>
      <c r="D816" s="14" t="s">
        <v>2133</v>
      </c>
      <c r="E816" s="124" t="s">
        <v>1367</v>
      </c>
    </row>
    <row r="817" spans="1:5" x14ac:dyDescent="0.3">
      <c r="A817" s="174" t="s">
        <v>2134</v>
      </c>
      <c r="B817" s="104" t="s">
        <v>2134</v>
      </c>
      <c r="C817" s="848"/>
      <c r="D817" s="14" t="s">
        <v>2135</v>
      </c>
      <c r="E817" s="124" t="s">
        <v>3167</v>
      </c>
    </row>
    <row r="818" spans="1:5" x14ac:dyDescent="0.3">
      <c r="A818" s="174" t="s">
        <v>2136</v>
      </c>
      <c r="B818" s="104" t="s">
        <v>2136</v>
      </c>
      <c r="C818" s="848"/>
      <c r="D818" s="15" t="s">
        <v>2137</v>
      </c>
      <c r="E818" s="124"/>
    </row>
    <row r="819" spans="1:5" x14ac:dyDescent="0.3">
      <c r="A819" s="174" t="s">
        <v>2138</v>
      </c>
      <c r="B819" s="104" t="s">
        <v>2138</v>
      </c>
      <c r="C819" s="848"/>
      <c r="D819" s="14" t="s">
        <v>2139</v>
      </c>
      <c r="E819" s="124" t="s">
        <v>1367</v>
      </c>
    </row>
    <row r="820" spans="1:5" x14ac:dyDescent="0.3">
      <c r="A820" s="174" t="s">
        <v>2140</v>
      </c>
      <c r="B820" s="104" t="s">
        <v>2140</v>
      </c>
      <c r="C820" s="848"/>
      <c r="D820" s="14" t="s">
        <v>2141</v>
      </c>
      <c r="E820" s="124" t="s">
        <v>1367</v>
      </c>
    </row>
    <row r="821" spans="1:5" x14ac:dyDescent="0.3">
      <c r="A821" s="174" t="s">
        <v>2142</v>
      </c>
      <c r="B821" s="104" t="s">
        <v>2142</v>
      </c>
      <c r="C821" s="848"/>
      <c r="D821" s="15" t="s">
        <v>2143</v>
      </c>
      <c r="E821" s="124"/>
    </row>
    <row r="822" spans="1:5" x14ac:dyDescent="0.3">
      <c r="A822" s="174" t="s">
        <v>2144</v>
      </c>
      <c r="B822" s="104" t="s">
        <v>2144</v>
      </c>
      <c r="C822" s="848"/>
      <c r="D822" s="17" t="s">
        <v>3475</v>
      </c>
      <c r="E822" s="124" t="s">
        <v>3167</v>
      </c>
    </row>
    <row r="823" spans="1:5" x14ac:dyDescent="0.3">
      <c r="A823" s="174" t="s">
        <v>2146</v>
      </c>
      <c r="B823" s="104" t="s">
        <v>2146</v>
      </c>
      <c r="C823" s="848"/>
      <c r="D823" s="14" t="s">
        <v>2147</v>
      </c>
      <c r="E823" s="124" t="s">
        <v>3167</v>
      </c>
    </row>
    <row r="824" spans="1:5" x14ac:dyDescent="0.3">
      <c r="A824" s="174" t="s">
        <v>2148</v>
      </c>
      <c r="B824" s="104" t="s">
        <v>2148</v>
      </c>
      <c r="C824" s="848"/>
      <c r="D824" s="14" t="s">
        <v>2149</v>
      </c>
      <c r="E824" s="124" t="s">
        <v>3167</v>
      </c>
    </row>
    <row r="825" spans="1:5" x14ac:dyDescent="0.3">
      <c r="A825" s="174" t="s">
        <v>2150</v>
      </c>
      <c r="B825" s="104" t="s">
        <v>2150</v>
      </c>
      <c r="C825" s="848"/>
      <c r="D825" s="17" t="s">
        <v>2151</v>
      </c>
      <c r="E825" s="124" t="s">
        <v>3167</v>
      </c>
    </row>
    <row r="826" spans="1:5" x14ac:dyDescent="0.3">
      <c r="A826" s="174" t="s">
        <v>2152</v>
      </c>
      <c r="B826" s="104" t="s">
        <v>2152</v>
      </c>
      <c r="C826" s="848"/>
      <c r="D826" s="15" t="s">
        <v>2153</v>
      </c>
      <c r="E826" s="124" t="s">
        <v>1367</v>
      </c>
    </row>
    <row r="827" spans="1:5" x14ac:dyDescent="0.3">
      <c r="A827" s="174" t="s">
        <v>2154</v>
      </c>
      <c r="B827" s="104" t="s">
        <v>2154</v>
      </c>
      <c r="C827" s="848"/>
      <c r="D827" s="15" t="s">
        <v>3476</v>
      </c>
      <c r="E827" s="124" t="s">
        <v>1367</v>
      </c>
    </row>
    <row r="828" spans="1:5" x14ac:dyDescent="0.3">
      <c r="A828" s="174" t="s">
        <v>2160</v>
      </c>
      <c r="B828" s="104" t="s">
        <v>2160</v>
      </c>
      <c r="C828" s="848"/>
      <c r="D828" s="15" t="s">
        <v>2161</v>
      </c>
      <c r="E828" s="124"/>
    </row>
    <row r="829" spans="1:5" x14ac:dyDescent="0.3">
      <c r="A829" s="174" t="s">
        <v>2162</v>
      </c>
      <c r="B829" s="104" t="s">
        <v>2162</v>
      </c>
      <c r="C829" s="848"/>
      <c r="D829" s="15" t="s">
        <v>2163</v>
      </c>
      <c r="E829" s="124"/>
    </row>
    <row r="830" spans="1:5" x14ac:dyDescent="0.3">
      <c r="A830" s="174" t="s">
        <v>2164</v>
      </c>
      <c r="B830" s="104" t="s">
        <v>2164</v>
      </c>
      <c r="C830" s="848"/>
      <c r="D830" s="14" t="s">
        <v>2165</v>
      </c>
      <c r="E830" s="124" t="s">
        <v>300</v>
      </c>
    </row>
    <row r="831" spans="1:5" x14ac:dyDescent="0.3">
      <c r="A831" s="174" t="s">
        <v>2166</v>
      </c>
      <c r="B831" s="104" t="s">
        <v>2166</v>
      </c>
      <c r="C831" s="848"/>
      <c r="D831" s="14" t="s">
        <v>2167</v>
      </c>
      <c r="E831" s="124" t="s">
        <v>300</v>
      </c>
    </row>
    <row r="832" spans="1:5" x14ac:dyDescent="0.3">
      <c r="A832" s="174" t="s">
        <v>2168</v>
      </c>
      <c r="B832" s="104" t="s">
        <v>2168</v>
      </c>
      <c r="C832" s="848"/>
      <c r="D832" s="15" t="s">
        <v>2169</v>
      </c>
      <c r="E832" s="124"/>
    </row>
    <row r="833" spans="1:5" ht="15" thickBot="1" x14ac:dyDescent="0.35">
      <c r="A833" s="174" t="s">
        <v>2170</v>
      </c>
      <c r="B833" s="126" t="s">
        <v>2170</v>
      </c>
      <c r="C833" s="848"/>
      <c r="D833" s="18" t="s">
        <v>2171</v>
      </c>
      <c r="E833" s="127" t="s">
        <v>300</v>
      </c>
    </row>
    <row r="834" spans="1:5" ht="24" customHeight="1" thickBot="1" x14ac:dyDescent="0.35">
      <c r="A834" s="829" t="s">
        <v>2187</v>
      </c>
      <c r="B834" s="830"/>
      <c r="C834" s="830"/>
      <c r="D834" s="830"/>
      <c r="E834" s="819"/>
    </row>
    <row r="835" spans="1:5" x14ac:dyDescent="0.3">
      <c r="A835" s="174" t="s">
        <v>2188</v>
      </c>
      <c r="B835" s="103" t="s">
        <v>2188</v>
      </c>
      <c r="C835" s="848"/>
      <c r="D835" s="19" t="s">
        <v>2189</v>
      </c>
      <c r="E835" s="114"/>
    </row>
    <row r="836" spans="1:5" x14ac:dyDescent="0.3">
      <c r="A836" s="174" t="s">
        <v>2190</v>
      </c>
      <c r="B836" s="104" t="s">
        <v>2190</v>
      </c>
      <c r="C836" s="848"/>
      <c r="D836" s="14" t="s">
        <v>2191</v>
      </c>
      <c r="E836" s="124" t="s">
        <v>1367</v>
      </c>
    </row>
    <row r="837" spans="1:5" x14ac:dyDescent="0.3">
      <c r="A837" s="174" t="s">
        <v>2192</v>
      </c>
      <c r="B837" s="104" t="s">
        <v>2192</v>
      </c>
      <c r="C837" s="848"/>
      <c r="D837" s="14" t="s">
        <v>2193</v>
      </c>
      <c r="E837" s="124" t="s">
        <v>1367</v>
      </c>
    </row>
    <row r="838" spans="1:5" x14ac:dyDescent="0.3">
      <c r="A838" s="174" t="s">
        <v>2194</v>
      </c>
      <c r="B838" s="104" t="s">
        <v>2194</v>
      </c>
      <c r="C838" s="848"/>
      <c r="D838" s="14" t="s">
        <v>2195</v>
      </c>
      <c r="E838" s="124" t="s">
        <v>3167</v>
      </c>
    </row>
    <row r="839" spans="1:5" x14ac:dyDescent="0.3">
      <c r="A839" s="174" t="s">
        <v>2196</v>
      </c>
      <c r="B839" s="104" t="s">
        <v>2196</v>
      </c>
      <c r="C839" s="848"/>
      <c r="D839" s="15" t="s">
        <v>2197</v>
      </c>
      <c r="E839" s="124"/>
    </row>
    <row r="840" spans="1:5" x14ac:dyDescent="0.3">
      <c r="A840" s="174" t="s">
        <v>2198</v>
      </c>
      <c r="B840" s="104" t="s">
        <v>2198</v>
      </c>
      <c r="C840" s="848"/>
      <c r="D840" s="14" t="s">
        <v>2199</v>
      </c>
      <c r="E840" s="124" t="s">
        <v>1367</v>
      </c>
    </row>
    <row r="841" spans="1:5" x14ac:dyDescent="0.3">
      <c r="A841" s="174" t="s">
        <v>2205</v>
      </c>
      <c r="B841" s="104" t="s">
        <v>2205</v>
      </c>
      <c r="C841" s="848"/>
      <c r="D841" s="17" t="s">
        <v>3477</v>
      </c>
      <c r="E841" s="124" t="s">
        <v>1367</v>
      </c>
    </row>
    <row r="842" spans="1:5" x14ac:dyDescent="0.3">
      <c r="A842" s="174" t="s">
        <v>2210</v>
      </c>
      <c r="B842" s="104" t="s">
        <v>2210</v>
      </c>
      <c r="C842" s="848"/>
      <c r="D842" s="15" t="s">
        <v>3478</v>
      </c>
      <c r="E842" s="124" t="s">
        <v>1367</v>
      </c>
    </row>
    <row r="843" spans="1:5" ht="15" thickBot="1" x14ac:dyDescent="0.35">
      <c r="A843" s="174" t="s">
        <v>2212</v>
      </c>
      <c r="B843" s="126" t="s">
        <v>2212</v>
      </c>
      <c r="C843" s="848"/>
      <c r="D843" s="34" t="s">
        <v>2213</v>
      </c>
      <c r="E843" s="127" t="s">
        <v>3167</v>
      </c>
    </row>
    <row r="844" spans="1:5" ht="24" customHeight="1" thickBot="1" x14ac:dyDescent="0.35">
      <c r="A844" s="799" t="s">
        <v>3479</v>
      </c>
      <c r="B844" s="830"/>
      <c r="C844" s="830"/>
      <c r="D844" s="830"/>
      <c r="E844" s="819"/>
    </row>
    <row r="845" spans="1:5" x14ac:dyDescent="0.3">
      <c r="A845" s="174" t="s">
        <v>2215</v>
      </c>
      <c r="B845" s="154" t="s">
        <v>3480</v>
      </c>
      <c r="C845" s="849"/>
      <c r="D845" s="53" t="s">
        <v>2216</v>
      </c>
      <c r="E845" s="114"/>
    </row>
    <row r="846" spans="1:5" x14ac:dyDescent="0.3">
      <c r="A846" s="174" t="s">
        <v>2217</v>
      </c>
      <c r="B846" s="87" t="s">
        <v>3481</v>
      </c>
      <c r="C846" s="849"/>
      <c r="D846" s="45" t="s">
        <v>1340</v>
      </c>
      <c r="E846" s="134"/>
    </row>
    <row r="847" spans="1:5" x14ac:dyDescent="0.3">
      <c r="A847" s="174" t="s">
        <v>2218</v>
      </c>
      <c r="B847" s="131" t="s">
        <v>3482</v>
      </c>
      <c r="C847" s="849"/>
      <c r="D847" s="30" t="s">
        <v>3483</v>
      </c>
      <c r="E847" s="134" t="s">
        <v>955</v>
      </c>
    </row>
    <row r="848" spans="1:5" x14ac:dyDescent="0.3">
      <c r="A848" s="174" t="s">
        <v>2219</v>
      </c>
      <c r="B848" s="131" t="s">
        <v>3484</v>
      </c>
      <c r="C848" s="849"/>
      <c r="D848" s="30" t="s">
        <v>3483</v>
      </c>
      <c r="E848" s="134" t="s">
        <v>955</v>
      </c>
    </row>
    <row r="849" spans="1:5" x14ac:dyDescent="0.3">
      <c r="A849" s="174" t="s">
        <v>2220</v>
      </c>
      <c r="B849" s="131" t="s">
        <v>3485</v>
      </c>
      <c r="C849" s="849"/>
      <c r="D849" s="30" t="s">
        <v>3483</v>
      </c>
      <c r="E849" s="134" t="s">
        <v>955</v>
      </c>
    </row>
    <row r="850" spans="1:5" x14ac:dyDescent="0.3">
      <c r="A850" s="174" t="s">
        <v>2221</v>
      </c>
      <c r="B850" s="131" t="s">
        <v>3486</v>
      </c>
      <c r="C850" s="849"/>
      <c r="D850" s="30" t="s">
        <v>3483</v>
      </c>
      <c r="E850" s="134" t="s">
        <v>955</v>
      </c>
    </row>
    <row r="851" spans="1:5" x14ac:dyDescent="0.3">
      <c r="A851" s="174" t="s">
        <v>2224</v>
      </c>
      <c r="B851" s="87" t="s">
        <v>3487</v>
      </c>
      <c r="C851" s="849"/>
      <c r="D851" s="45" t="s">
        <v>1342</v>
      </c>
      <c r="E851" s="134"/>
    </row>
    <row r="852" spans="1:5" x14ac:dyDescent="0.3">
      <c r="A852" s="174" t="s">
        <v>2225</v>
      </c>
      <c r="B852" s="131" t="s">
        <v>3488</v>
      </c>
      <c r="C852" s="849"/>
      <c r="D852" s="30" t="s">
        <v>3483</v>
      </c>
      <c r="E852" s="134" t="s">
        <v>955</v>
      </c>
    </row>
    <row r="853" spans="1:5" x14ac:dyDescent="0.3">
      <c r="A853" s="174" t="s">
        <v>2226</v>
      </c>
      <c r="B853" s="131" t="s">
        <v>3489</v>
      </c>
      <c r="C853" s="849"/>
      <c r="D853" s="30" t="s">
        <v>3483</v>
      </c>
      <c r="E853" s="134" t="s">
        <v>955</v>
      </c>
    </row>
    <row r="854" spans="1:5" x14ac:dyDescent="0.3">
      <c r="A854" s="174" t="s">
        <v>2227</v>
      </c>
      <c r="B854" s="131" t="s">
        <v>3490</v>
      </c>
      <c r="C854" s="849"/>
      <c r="D854" s="30" t="s">
        <v>3483</v>
      </c>
      <c r="E854" s="134" t="s">
        <v>955</v>
      </c>
    </row>
    <row r="855" spans="1:5" x14ac:dyDescent="0.3">
      <c r="A855" s="174" t="s">
        <v>2228</v>
      </c>
      <c r="B855" s="131" t="s">
        <v>3491</v>
      </c>
      <c r="C855" s="849"/>
      <c r="D855" s="30" t="s">
        <v>3483</v>
      </c>
      <c r="E855" s="134" t="s">
        <v>955</v>
      </c>
    </row>
    <row r="856" spans="1:5" x14ac:dyDescent="0.3">
      <c r="A856" s="174" t="s">
        <v>2231</v>
      </c>
      <c r="B856" s="87" t="s">
        <v>3492</v>
      </c>
      <c r="C856" s="849"/>
      <c r="D856" s="48" t="s">
        <v>2232</v>
      </c>
      <c r="E856" s="124"/>
    </row>
    <row r="857" spans="1:5" x14ac:dyDescent="0.3">
      <c r="A857" s="174" t="s">
        <v>2233</v>
      </c>
      <c r="B857" s="108" t="s">
        <v>3493</v>
      </c>
      <c r="C857" s="849"/>
      <c r="D857" s="45" t="s">
        <v>1340</v>
      </c>
      <c r="E857" s="134"/>
    </row>
    <row r="858" spans="1:5" x14ac:dyDescent="0.3">
      <c r="A858" s="174" t="s">
        <v>2234</v>
      </c>
      <c r="B858" s="131" t="s">
        <v>3494</v>
      </c>
      <c r="C858" s="849"/>
      <c r="D858" s="30" t="s">
        <v>3483</v>
      </c>
      <c r="E858" s="134" t="s">
        <v>955</v>
      </c>
    </row>
    <row r="859" spans="1:5" x14ac:dyDescent="0.3">
      <c r="A859" s="174" t="s">
        <v>2235</v>
      </c>
      <c r="B859" s="131" t="s">
        <v>3495</v>
      </c>
      <c r="C859" s="849"/>
      <c r="D859" s="30" t="s">
        <v>3483</v>
      </c>
      <c r="E859" s="134" t="s">
        <v>955</v>
      </c>
    </row>
    <row r="860" spans="1:5" x14ac:dyDescent="0.3">
      <c r="A860" s="174" t="s">
        <v>2236</v>
      </c>
      <c r="B860" s="131" t="s">
        <v>3496</v>
      </c>
      <c r="C860" s="849"/>
      <c r="D860" s="30" t="s">
        <v>3483</v>
      </c>
      <c r="E860" s="134" t="s">
        <v>955</v>
      </c>
    </row>
    <row r="861" spans="1:5" x14ac:dyDescent="0.3">
      <c r="A861" s="174" t="s">
        <v>2237</v>
      </c>
      <c r="B861" s="131" t="s">
        <v>3497</v>
      </c>
      <c r="C861" s="849"/>
      <c r="D861" s="30" t="s">
        <v>3483</v>
      </c>
      <c r="E861" s="134" t="s">
        <v>955</v>
      </c>
    </row>
    <row r="862" spans="1:5" x14ac:dyDescent="0.3">
      <c r="A862" s="174" t="s">
        <v>2240</v>
      </c>
      <c r="B862" s="108" t="s">
        <v>3498</v>
      </c>
      <c r="C862" s="849"/>
      <c r="D862" s="45" t="s">
        <v>1342</v>
      </c>
      <c r="E862" s="134"/>
    </row>
    <row r="863" spans="1:5" x14ac:dyDescent="0.3">
      <c r="A863" s="174" t="s">
        <v>2241</v>
      </c>
      <c r="B863" s="131" t="s">
        <v>3499</v>
      </c>
      <c r="C863" s="849"/>
      <c r="D863" s="30" t="s">
        <v>3483</v>
      </c>
      <c r="E863" s="134" t="s">
        <v>955</v>
      </c>
    </row>
    <row r="864" spans="1:5" x14ac:dyDescent="0.3">
      <c r="A864" s="174" t="s">
        <v>2242</v>
      </c>
      <c r="B864" s="131" t="s">
        <v>3500</v>
      </c>
      <c r="C864" s="849"/>
      <c r="D864" s="30" t="s">
        <v>3483</v>
      </c>
      <c r="E864" s="134" t="s">
        <v>955</v>
      </c>
    </row>
    <row r="865" spans="1:5" x14ac:dyDescent="0.3">
      <c r="A865" s="174" t="s">
        <v>2243</v>
      </c>
      <c r="B865" s="131" t="s">
        <v>3501</v>
      </c>
      <c r="C865" s="849"/>
      <c r="D865" s="30" t="s">
        <v>3483</v>
      </c>
      <c r="E865" s="134" t="s">
        <v>955</v>
      </c>
    </row>
    <row r="866" spans="1:5" x14ac:dyDescent="0.3">
      <c r="A866" s="174" t="s">
        <v>2244</v>
      </c>
      <c r="B866" s="131" t="s">
        <v>3502</v>
      </c>
      <c r="C866" s="849"/>
      <c r="D866" s="30" t="s">
        <v>3483</v>
      </c>
      <c r="E866" s="134" t="s">
        <v>955</v>
      </c>
    </row>
    <row r="867" spans="1:5" x14ac:dyDescent="0.3">
      <c r="A867" s="174" t="s">
        <v>2247</v>
      </c>
      <c r="B867" s="108" t="s">
        <v>3503</v>
      </c>
      <c r="C867" s="849"/>
      <c r="D867" s="48" t="s">
        <v>2248</v>
      </c>
      <c r="E867" s="124"/>
    </row>
    <row r="868" spans="1:5" x14ac:dyDescent="0.3">
      <c r="A868" s="174" t="s">
        <v>2249</v>
      </c>
      <c r="B868" s="108" t="s">
        <v>3504</v>
      </c>
      <c r="C868" s="849"/>
      <c r="D868" s="45" t="s">
        <v>1340</v>
      </c>
      <c r="E868" s="124"/>
    </row>
    <row r="869" spans="1:5" x14ac:dyDescent="0.3">
      <c r="A869" s="174" t="s">
        <v>2250</v>
      </c>
      <c r="B869" s="107" t="s">
        <v>3505</v>
      </c>
      <c r="C869" s="849"/>
      <c r="D869" s="30" t="s">
        <v>3483</v>
      </c>
      <c r="E869" s="134" t="s">
        <v>955</v>
      </c>
    </row>
    <row r="870" spans="1:5" x14ac:dyDescent="0.3">
      <c r="A870" s="174" t="s">
        <v>2251</v>
      </c>
      <c r="B870" s="107" t="s">
        <v>3506</v>
      </c>
      <c r="C870" s="849"/>
      <c r="D870" s="30" t="s">
        <v>3483</v>
      </c>
      <c r="E870" s="134" t="s">
        <v>955</v>
      </c>
    </row>
    <row r="871" spans="1:5" x14ac:dyDescent="0.3">
      <c r="A871" s="174" t="s">
        <v>2252</v>
      </c>
      <c r="B871" s="107" t="s">
        <v>3507</v>
      </c>
      <c r="C871" s="849"/>
      <c r="D871" s="30" t="s">
        <v>3483</v>
      </c>
      <c r="E871" s="134" t="s">
        <v>955</v>
      </c>
    </row>
    <row r="872" spans="1:5" x14ac:dyDescent="0.3">
      <c r="A872" s="174" t="s">
        <v>2253</v>
      </c>
      <c r="B872" s="107" t="s">
        <v>3508</v>
      </c>
      <c r="C872" s="849"/>
      <c r="D872" s="30" t="s">
        <v>3483</v>
      </c>
      <c r="E872" s="134" t="s">
        <v>955</v>
      </c>
    </row>
    <row r="873" spans="1:5" x14ac:dyDescent="0.3">
      <c r="A873" s="174" t="s">
        <v>2256</v>
      </c>
      <c r="B873" s="108" t="s">
        <v>3509</v>
      </c>
      <c r="C873" s="849"/>
      <c r="D873" s="45" t="s">
        <v>1342</v>
      </c>
      <c r="E873" s="124"/>
    </row>
    <row r="874" spans="1:5" x14ac:dyDescent="0.3">
      <c r="A874" s="174" t="s">
        <v>2257</v>
      </c>
      <c r="B874" s="107" t="s">
        <v>3510</v>
      </c>
      <c r="C874" s="849"/>
      <c r="D874" s="30" t="s">
        <v>3483</v>
      </c>
      <c r="E874" s="134" t="s">
        <v>955</v>
      </c>
    </row>
    <row r="875" spans="1:5" x14ac:dyDescent="0.3">
      <c r="A875" s="174" t="s">
        <v>2258</v>
      </c>
      <c r="B875" s="107" t="s">
        <v>3511</v>
      </c>
      <c r="C875" s="849"/>
      <c r="D875" s="30" t="s">
        <v>3483</v>
      </c>
      <c r="E875" s="134" t="s">
        <v>955</v>
      </c>
    </row>
    <row r="876" spans="1:5" x14ac:dyDescent="0.3">
      <c r="A876" s="174" t="s">
        <v>2259</v>
      </c>
      <c r="B876" s="107" t="s">
        <v>3512</v>
      </c>
      <c r="C876" s="849"/>
      <c r="D876" s="30" t="s">
        <v>3483</v>
      </c>
      <c r="E876" s="134" t="s">
        <v>955</v>
      </c>
    </row>
    <row r="877" spans="1:5" x14ac:dyDescent="0.3">
      <c r="A877" s="174" t="s">
        <v>2260</v>
      </c>
      <c r="B877" s="107" t="s">
        <v>3513</v>
      </c>
      <c r="C877" s="849"/>
      <c r="D877" s="30" t="s">
        <v>3483</v>
      </c>
      <c r="E877" s="134" t="s">
        <v>955</v>
      </c>
    </row>
    <row r="878" spans="1:5" x14ac:dyDescent="0.3">
      <c r="A878" s="174" t="s">
        <v>2263</v>
      </c>
      <c r="B878" s="108" t="s">
        <v>3514</v>
      </c>
      <c r="C878" s="849"/>
      <c r="D878" s="36" t="s">
        <v>3515</v>
      </c>
      <c r="E878" s="124"/>
    </row>
    <row r="879" spans="1:5" x14ac:dyDescent="0.3">
      <c r="A879" s="174" t="s">
        <v>2265</v>
      </c>
      <c r="B879" s="108" t="s">
        <v>3516</v>
      </c>
      <c r="C879" s="849"/>
      <c r="D879" s="45" t="s">
        <v>1340</v>
      </c>
      <c r="E879" s="124"/>
    </row>
    <row r="880" spans="1:5" x14ac:dyDescent="0.3">
      <c r="A880" s="174" t="s">
        <v>2266</v>
      </c>
      <c r="B880" s="107" t="s">
        <v>3517</v>
      </c>
      <c r="C880" s="849"/>
      <c r="D880" s="30" t="s">
        <v>3483</v>
      </c>
      <c r="E880" s="134" t="s">
        <v>955</v>
      </c>
    </row>
    <row r="881" spans="1:5" x14ac:dyDescent="0.3">
      <c r="A881" s="174" t="s">
        <v>2267</v>
      </c>
      <c r="B881" s="107" t="s">
        <v>3518</v>
      </c>
      <c r="C881" s="849"/>
      <c r="D881" s="30" t="s">
        <v>3483</v>
      </c>
      <c r="E881" s="134" t="s">
        <v>955</v>
      </c>
    </row>
    <row r="882" spans="1:5" x14ac:dyDescent="0.3">
      <c r="A882" s="174" t="s">
        <v>2268</v>
      </c>
      <c r="B882" s="107" t="s">
        <v>3519</v>
      </c>
      <c r="C882" s="849"/>
      <c r="D882" s="30" t="s">
        <v>3483</v>
      </c>
      <c r="E882" s="134" t="s">
        <v>955</v>
      </c>
    </row>
    <row r="883" spans="1:5" x14ac:dyDescent="0.3">
      <c r="A883" s="174" t="s">
        <v>2269</v>
      </c>
      <c r="B883" s="107" t="s">
        <v>3520</v>
      </c>
      <c r="C883" s="849"/>
      <c r="D883" s="30" t="s">
        <v>3483</v>
      </c>
      <c r="E883" s="134" t="s">
        <v>955</v>
      </c>
    </row>
    <row r="884" spans="1:5" x14ac:dyDescent="0.3">
      <c r="A884" s="174" t="s">
        <v>2272</v>
      </c>
      <c r="B884" s="108" t="s">
        <v>3521</v>
      </c>
      <c r="C884" s="849"/>
      <c r="D884" s="45" t="s">
        <v>1342</v>
      </c>
      <c r="E884" s="124"/>
    </row>
    <row r="885" spans="1:5" x14ac:dyDescent="0.3">
      <c r="A885" s="174" t="s">
        <v>2273</v>
      </c>
      <c r="B885" s="107" t="s">
        <v>3522</v>
      </c>
      <c r="C885" s="849"/>
      <c r="D885" s="30" t="s">
        <v>3483</v>
      </c>
      <c r="E885" s="134" t="s">
        <v>955</v>
      </c>
    </row>
    <row r="886" spans="1:5" x14ac:dyDescent="0.3">
      <c r="A886" s="174" t="s">
        <v>2274</v>
      </c>
      <c r="B886" s="107" t="s">
        <v>3523</v>
      </c>
      <c r="C886" s="849"/>
      <c r="D886" s="30" t="s">
        <v>3483</v>
      </c>
      <c r="E886" s="134" t="s">
        <v>955</v>
      </c>
    </row>
    <row r="887" spans="1:5" x14ac:dyDescent="0.3">
      <c r="A887" s="174" t="s">
        <v>2275</v>
      </c>
      <c r="B887" s="107" t="s">
        <v>3524</v>
      </c>
      <c r="C887" s="849"/>
      <c r="D887" s="30" t="s">
        <v>3483</v>
      </c>
      <c r="E887" s="134" t="s">
        <v>955</v>
      </c>
    </row>
    <row r="888" spans="1:5" x14ac:dyDescent="0.3">
      <c r="A888" s="174" t="s">
        <v>2276</v>
      </c>
      <c r="B888" s="107" t="s">
        <v>3525</v>
      </c>
      <c r="C888" s="849"/>
      <c r="D888" s="30" t="s">
        <v>3483</v>
      </c>
      <c r="E888" s="134" t="s">
        <v>955</v>
      </c>
    </row>
    <row r="889" spans="1:5" x14ac:dyDescent="0.3">
      <c r="A889" s="174" t="s">
        <v>2281</v>
      </c>
      <c r="B889" s="108" t="s">
        <v>3526</v>
      </c>
      <c r="C889" s="849"/>
      <c r="D889" s="45" t="s">
        <v>2282</v>
      </c>
      <c r="E889" s="124"/>
    </row>
    <row r="890" spans="1:5" x14ac:dyDescent="0.3">
      <c r="A890" s="174" t="s">
        <v>2283</v>
      </c>
      <c r="B890" s="108" t="s">
        <v>3527</v>
      </c>
      <c r="C890" s="849"/>
      <c r="D890" s="45" t="s">
        <v>1340</v>
      </c>
      <c r="E890" s="124"/>
    </row>
    <row r="891" spans="1:5" x14ac:dyDescent="0.3">
      <c r="A891" s="174" t="s">
        <v>2284</v>
      </c>
      <c r="B891" s="107" t="s">
        <v>3528</v>
      </c>
      <c r="C891" s="849"/>
      <c r="D891" s="30" t="s">
        <v>3483</v>
      </c>
      <c r="E891" s="134" t="s">
        <v>955</v>
      </c>
    </row>
    <row r="892" spans="1:5" x14ac:dyDescent="0.3">
      <c r="A892" s="174" t="s">
        <v>2285</v>
      </c>
      <c r="B892" s="107" t="s">
        <v>3529</v>
      </c>
      <c r="C892" s="849"/>
      <c r="D892" s="30" t="s">
        <v>3483</v>
      </c>
      <c r="E892" s="134" t="s">
        <v>955</v>
      </c>
    </row>
    <row r="893" spans="1:5" x14ac:dyDescent="0.3">
      <c r="A893" s="174" t="s">
        <v>2286</v>
      </c>
      <c r="B893" s="107" t="s">
        <v>3530</v>
      </c>
      <c r="C893" s="849"/>
      <c r="D893" s="30" t="s">
        <v>3483</v>
      </c>
      <c r="E893" s="134" t="s">
        <v>955</v>
      </c>
    </row>
    <row r="894" spans="1:5" x14ac:dyDescent="0.3">
      <c r="A894" s="174" t="s">
        <v>2287</v>
      </c>
      <c r="B894" s="107" t="s">
        <v>3531</v>
      </c>
      <c r="C894" s="849"/>
      <c r="D894" s="30" t="s">
        <v>3483</v>
      </c>
      <c r="E894" s="134" t="s">
        <v>955</v>
      </c>
    </row>
    <row r="895" spans="1:5" x14ac:dyDescent="0.3">
      <c r="A895" s="174" t="s">
        <v>3532</v>
      </c>
      <c r="B895" s="108" t="s">
        <v>3533</v>
      </c>
      <c r="C895" s="849"/>
      <c r="D895" s="45" t="s">
        <v>1342</v>
      </c>
      <c r="E895" s="124"/>
    </row>
    <row r="896" spans="1:5" x14ac:dyDescent="0.3">
      <c r="A896" s="174" t="s">
        <v>2291</v>
      </c>
      <c r="B896" s="107" t="s">
        <v>3534</v>
      </c>
      <c r="C896" s="849"/>
      <c r="D896" s="30" t="s">
        <v>3483</v>
      </c>
      <c r="E896" s="134" t="s">
        <v>955</v>
      </c>
    </row>
    <row r="897" spans="1:5" x14ac:dyDescent="0.3">
      <c r="A897" s="174" t="s">
        <v>2292</v>
      </c>
      <c r="B897" s="107" t="s">
        <v>3535</v>
      </c>
      <c r="C897" s="849"/>
      <c r="D897" s="30" t="s">
        <v>3483</v>
      </c>
      <c r="E897" s="134" t="s">
        <v>955</v>
      </c>
    </row>
    <row r="898" spans="1:5" x14ac:dyDescent="0.3">
      <c r="A898" s="174" t="s">
        <v>2293</v>
      </c>
      <c r="B898" s="107" t="s">
        <v>3536</v>
      </c>
      <c r="C898" s="849"/>
      <c r="D898" s="30" t="s">
        <v>3483</v>
      </c>
      <c r="E898" s="134" t="s">
        <v>955</v>
      </c>
    </row>
    <row r="899" spans="1:5" x14ac:dyDescent="0.3">
      <c r="A899" s="174" t="s">
        <v>2294</v>
      </c>
      <c r="B899" s="107" t="s">
        <v>3537</v>
      </c>
      <c r="C899" s="849"/>
      <c r="D899" s="30" t="s">
        <v>3483</v>
      </c>
      <c r="E899" s="134" t="s">
        <v>955</v>
      </c>
    </row>
    <row r="900" spans="1:5" x14ac:dyDescent="0.3">
      <c r="A900" s="174" t="s">
        <v>2297</v>
      </c>
      <c r="B900" s="108" t="s">
        <v>3538</v>
      </c>
      <c r="C900" s="849"/>
      <c r="D900" s="45" t="s">
        <v>2298</v>
      </c>
      <c r="E900" s="124"/>
    </row>
    <row r="901" spans="1:5" x14ac:dyDescent="0.3">
      <c r="A901" s="174" t="s">
        <v>2299</v>
      </c>
      <c r="B901" s="108" t="s">
        <v>3539</v>
      </c>
      <c r="C901" s="849"/>
      <c r="D901" s="45" t="s">
        <v>1340</v>
      </c>
      <c r="E901" s="124"/>
    </row>
    <row r="902" spans="1:5" x14ac:dyDescent="0.3">
      <c r="A902" s="174" t="s">
        <v>2300</v>
      </c>
      <c r="B902" s="107" t="s">
        <v>3540</v>
      </c>
      <c r="C902" s="849"/>
      <c r="D902" s="30" t="s">
        <v>3483</v>
      </c>
      <c r="E902" s="134" t="s">
        <v>955</v>
      </c>
    </row>
    <row r="903" spans="1:5" x14ac:dyDescent="0.3">
      <c r="A903" s="174" t="s">
        <v>2301</v>
      </c>
      <c r="B903" s="107" t="s">
        <v>3541</v>
      </c>
      <c r="C903" s="849"/>
      <c r="D903" s="30" t="s">
        <v>3483</v>
      </c>
      <c r="E903" s="134" t="s">
        <v>955</v>
      </c>
    </row>
    <row r="904" spans="1:5" x14ac:dyDescent="0.3">
      <c r="A904" s="174" t="s">
        <v>2302</v>
      </c>
      <c r="B904" s="107" t="s">
        <v>3542</v>
      </c>
      <c r="C904" s="849"/>
      <c r="D904" s="30" t="s">
        <v>3483</v>
      </c>
      <c r="E904" s="134" t="s">
        <v>955</v>
      </c>
    </row>
    <row r="905" spans="1:5" x14ac:dyDescent="0.3">
      <c r="A905" s="174" t="s">
        <v>2303</v>
      </c>
      <c r="B905" s="107" t="s">
        <v>3543</v>
      </c>
      <c r="C905" s="849"/>
      <c r="D905" s="30" t="s">
        <v>3483</v>
      </c>
      <c r="E905" s="134" t="s">
        <v>955</v>
      </c>
    </row>
    <row r="906" spans="1:5" x14ac:dyDescent="0.3">
      <c r="A906" s="174" t="s">
        <v>2306</v>
      </c>
      <c r="B906" s="108" t="s">
        <v>3544</v>
      </c>
      <c r="C906" s="849"/>
      <c r="D906" s="45" t="s">
        <v>1342</v>
      </c>
      <c r="E906" s="124"/>
    </row>
    <row r="907" spans="1:5" x14ac:dyDescent="0.3">
      <c r="A907" s="174" t="s">
        <v>2307</v>
      </c>
      <c r="B907" s="107" t="s">
        <v>3545</v>
      </c>
      <c r="C907" s="849"/>
      <c r="D907" s="30" t="s">
        <v>3483</v>
      </c>
      <c r="E907" s="134" t="s">
        <v>955</v>
      </c>
    </row>
    <row r="908" spans="1:5" x14ac:dyDescent="0.3">
      <c r="A908" s="174" t="s">
        <v>2308</v>
      </c>
      <c r="B908" s="107" t="s">
        <v>3546</v>
      </c>
      <c r="C908" s="849"/>
      <c r="D908" s="30" t="s">
        <v>3483</v>
      </c>
      <c r="E908" s="134" t="s">
        <v>955</v>
      </c>
    </row>
    <row r="909" spans="1:5" x14ac:dyDescent="0.3">
      <c r="A909" s="174" t="s">
        <v>2309</v>
      </c>
      <c r="B909" s="107" t="s">
        <v>3547</v>
      </c>
      <c r="C909" s="849"/>
      <c r="D909" s="30" t="s">
        <v>3483</v>
      </c>
      <c r="E909" s="134" t="s">
        <v>955</v>
      </c>
    </row>
    <row r="910" spans="1:5" x14ac:dyDescent="0.3">
      <c r="A910" s="174" t="s">
        <v>2310</v>
      </c>
      <c r="B910" s="107" t="s">
        <v>3548</v>
      </c>
      <c r="C910" s="849"/>
      <c r="D910" s="30" t="s">
        <v>3483</v>
      </c>
      <c r="E910" s="134" t="s">
        <v>955</v>
      </c>
    </row>
    <row r="911" spans="1:5" x14ac:dyDescent="0.3">
      <c r="A911" s="174" t="s">
        <v>2313</v>
      </c>
      <c r="B911" s="108" t="s">
        <v>3549</v>
      </c>
      <c r="C911" s="849"/>
      <c r="D911" s="45" t="s">
        <v>2314</v>
      </c>
      <c r="E911" s="124"/>
    </row>
    <row r="912" spans="1:5" x14ac:dyDescent="0.3">
      <c r="A912" s="174" t="s">
        <v>2315</v>
      </c>
      <c r="B912" s="108" t="s">
        <v>3550</v>
      </c>
      <c r="C912" s="849"/>
      <c r="D912" s="45" t="s">
        <v>1340</v>
      </c>
      <c r="E912" s="124"/>
    </row>
    <row r="913" spans="1:5" x14ac:dyDescent="0.3">
      <c r="A913" s="174" t="s">
        <v>2316</v>
      </c>
      <c r="B913" s="107" t="s">
        <v>3551</v>
      </c>
      <c r="C913" s="849"/>
      <c r="D913" s="30" t="s">
        <v>3483</v>
      </c>
      <c r="E913" s="134" t="s">
        <v>955</v>
      </c>
    </row>
    <row r="914" spans="1:5" x14ac:dyDescent="0.3">
      <c r="A914" s="174" t="s">
        <v>2317</v>
      </c>
      <c r="B914" s="107" t="s">
        <v>3552</v>
      </c>
      <c r="C914" s="849"/>
      <c r="D914" s="30" t="s">
        <v>3483</v>
      </c>
      <c r="E914" s="134" t="s">
        <v>955</v>
      </c>
    </row>
    <row r="915" spans="1:5" x14ac:dyDescent="0.3">
      <c r="A915" s="174" t="s">
        <v>2318</v>
      </c>
      <c r="B915" s="107" t="s">
        <v>3553</v>
      </c>
      <c r="C915" s="849"/>
      <c r="D915" s="30" t="s">
        <v>3483</v>
      </c>
      <c r="E915" s="134" t="s">
        <v>955</v>
      </c>
    </row>
    <row r="916" spans="1:5" x14ac:dyDescent="0.3">
      <c r="A916" s="174" t="s">
        <v>2319</v>
      </c>
      <c r="B916" s="107" t="s">
        <v>3554</v>
      </c>
      <c r="C916" s="849"/>
      <c r="D916" s="30" t="s">
        <v>3483</v>
      </c>
      <c r="E916" s="134" t="s">
        <v>955</v>
      </c>
    </row>
    <row r="917" spans="1:5" x14ac:dyDescent="0.3">
      <c r="A917" s="174" t="s">
        <v>2322</v>
      </c>
      <c r="B917" s="108" t="s">
        <v>3555</v>
      </c>
      <c r="C917" s="849"/>
      <c r="D917" s="45" t="s">
        <v>1342</v>
      </c>
      <c r="E917" s="124"/>
    </row>
    <row r="918" spans="1:5" x14ac:dyDescent="0.3">
      <c r="A918" s="174" t="s">
        <v>2323</v>
      </c>
      <c r="B918" s="107" t="s">
        <v>3556</v>
      </c>
      <c r="C918" s="849"/>
      <c r="D918" s="30" t="s">
        <v>3483</v>
      </c>
      <c r="E918" s="134" t="s">
        <v>955</v>
      </c>
    </row>
    <row r="919" spans="1:5" x14ac:dyDescent="0.3">
      <c r="A919" s="174" t="s">
        <v>2324</v>
      </c>
      <c r="B919" s="107" t="s">
        <v>3557</v>
      </c>
      <c r="C919" s="849"/>
      <c r="D919" s="30" t="s">
        <v>3483</v>
      </c>
      <c r="E919" s="134" t="s">
        <v>955</v>
      </c>
    </row>
    <row r="920" spans="1:5" x14ac:dyDescent="0.3">
      <c r="A920" s="174" t="s">
        <v>2325</v>
      </c>
      <c r="B920" s="107" t="s">
        <v>3558</v>
      </c>
      <c r="C920" s="849"/>
      <c r="D920" s="30" t="s">
        <v>3483</v>
      </c>
      <c r="E920" s="134" t="s">
        <v>955</v>
      </c>
    </row>
    <row r="921" spans="1:5" x14ac:dyDescent="0.3">
      <c r="A921" s="174" t="s">
        <v>2326</v>
      </c>
      <c r="B921" s="107" t="s">
        <v>3559</v>
      </c>
      <c r="C921" s="849"/>
      <c r="D921" s="30" t="s">
        <v>3483</v>
      </c>
      <c r="E921" s="134" t="s">
        <v>955</v>
      </c>
    </row>
    <row r="922" spans="1:5" x14ac:dyDescent="0.3">
      <c r="A922" s="174" t="s">
        <v>2329</v>
      </c>
      <c r="B922" s="108" t="s">
        <v>3560</v>
      </c>
      <c r="C922" s="849"/>
      <c r="D922" s="45" t="s">
        <v>2330</v>
      </c>
      <c r="E922" s="124"/>
    </row>
    <row r="923" spans="1:5" x14ac:dyDescent="0.3">
      <c r="A923" s="174" t="s">
        <v>2331</v>
      </c>
      <c r="B923" s="108" t="s">
        <v>3561</v>
      </c>
      <c r="C923" s="849"/>
      <c r="D923" s="45" t="s">
        <v>1340</v>
      </c>
      <c r="E923" s="124"/>
    </row>
    <row r="924" spans="1:5" x14ac:dyDescent="0.3">
      <c r="A924" s="174" t="s">
        <v>2332</v>
      </c>
      <c r="B924" s="107" t="s">
        <v>3562</v>
      </c>
      <c r="C924" s="849"/>
      <c r="D924" s="30" t="s">
        <v>3483</v>
      </c>
      <c r="E924" s="134" t="s">
        <v>955</v>
      </c>
    </row>
    <row r="925" spans="1:5" x14ac:dyDescent="0.3">
      <c r="A925" s="174" t="s">
        <v>2333</v>
      </c>
      <c r="B925" s="107" t="s">
        <v>3563</v>
      </c>
      <c r="C925" s="849"/>
      <c r="D925" s="30" t="s">
        <v>3483</v>
      </c>
      <c r="E925" s="134" t="s">
        <v>955</v>
      </c>
    </row>
    <row r="926" spans="1:5" x14ac:dyDescent="0.3">
      <c r="A926" s="174" t="s">
        <v>2334</v>
      </c>
      <c r="B926" s="107" t="s">
        <v>3564</v>
      </c>
      <c r="C926" s="849"/>
      <c r="D926" s="30" t="s">
        <v>3483</v>
      </c>
      <c r="E926" s="134" t="s">
        <v>955</v>
      </c>
    </row>
    <row r="927" spans="1:5" x14ac:dyDescent="0.3">
      <c r="A927" s="174" t="s">
        <v>2335</v>
      </c>
      <c r="B927" s="107" t="s">
        <v>3565</v>
      </c>
      <c r="C927" s="849"/>
      <c r="D927" s="30" t="s">
        <v>3483</v>
      </c>
      <c r="E927" s="134" t="s">
        <v>955</v>
      </c>
    </row>
    <row r="928" spans="1:5" x14ac:dyDescent="0.3">
      <c r="A928" s="174" t="s">
        <v>2338</v>
      </c>
      <c r="B928" s="108" t="s">
        <v>3566</v>
      </c>
      <c r="C928" s="849"/>
      <c r="D928" s="45" t="s">
        <v>1342</v>
      </c>
      <c r="E928" s="124"/>
    </row>
    <row r="929" spans="1:5" x14ac:dyDescent="0.3">
      <c r="A929" s="174" t="s">
        <v>2339</v>
      </c>
      <c r="B929" s="107" t="s">
        <v>3567</v>
      </c>
      <c r="C929" s="849"/>
      <c r="D929" s="30" t="s">
        <v>3483</v>
      </c>
      <c r="E929" s="134" t="s">
        <v>955</v>
      </c>
    </row>
    <row r="930" spans="1:5" x14ac:dyDescent="0.3">
      <c r="A930" s="174" t="s">
        <v>2340</v>
      </c>
      <c r="B930" s="107" t="s">
        <v>3568</v>
      </c>
      <c r="C930" s="849"/>
      <c r="D930" s="30" t="s">
        <v>3483</v>
      </c>
      <c r="E930" s="134" t="s">
        <v>955</v>
      </c>
    </row>
    <row r="931" spans="1:5" x14ac:dyDescent="0.3">
      <c r="A931" s="174" t="s">
        <v>2341</v>
      </c>
      <c r="B931" s="107" t="s">
        <v>3569</v>
      </c>
      <c r="C931" s="849"/>
      <c r="D931" s="30" t="s">
        <v>3483</v>
      </c>
      <c r="E931" s="134" t="s">
        <v>955</v>
      </c>
    </row>
    <row r="932" spans="1:5" x14ac:dyDescent="0.3">
      <c r="A932" s="174" t="s">
        <v>2342</v>
      </c>
      <c r="B932" s="107" t="s">
        <v>3570</v>
      </c>
      <c r="C932" s="849"/>
      <c r="D932" s="30" t="s">
        <v>3483</v>
      </c>
      <c r="E932" s="134" t="s">
        <v>955</v>
      </c>
    </row>
    <row r="933" spans="1:5" x14ac:dyDescent="0.3">
      <c r="A933" s="174" t="s">
        <v>2360</v>
      </c>
      <c r="B933" s="108" t="s">
        <v>3571</v>
      </c>
      <c r="C933" s="849"/>
      <c r="D933" s="48" t="s">
        <v>3572</v>
      </c>
      <c r="E933" s="124"/>
    </row>
    <row r="934" spans="1:5" x14ac:dyDescent="0.3">
      <c r="A934" s="174" t="s">
        <v>2362</v>
      </c>
      <c r="B934" s="108" t="s">
        <v>3573</v>
      </c>
      <c r="C934" s="849"/>
      <c r="D934" s="45" t="s">
        <v>1340</v>
      </c>
      <c r="E934" s="124"/>
    </row>
    <row r="935" spans="1:5" x14ac:dyDescent="0.3">
      <c r="A935" s="174" t="s">
        <v>2363</v>
      </c>
      <c r="B935" s="107" t="s">
        <v>3574</v>
      </c>
      <c r="C935" s="849"/>
      <c r="D935" s="30" t="s">
        <v>3483</v>
      </c>
      <c r="E935" s="134" t="s">
        <v>955</v>
      </c>
    </row>
    <row r="936" spans="1:5" x14ac:dyDescent="0.3">
      <c r="A936" s="174" t="s">
        <v>2364</v>
      </c>
      <c r="B936" s="107" t="s">
        <v>3575</v>
      </c>
      <c r="C936" s="849"/>
      <c r="D936" s="30" t="s">
        <v>3483</v>
      </c>
      <c r="E936" s="134" t="s">
        <v>955</v>
      </c>
    </row>
    <row r="937" spans="1:5" x14ac:dyDescent="0.3">
      <c r="A937" s="174" t="s">
        <v>2365</v>
      </c>
      <c r="B937" s="107" t="s">
        <v>3576</v>
      </c>
      <c r="C937" s="849"/>
      <c r="D937" s="30" t="s">
        <v>3483</v>
      </c>
      <c r="E937" s="134" t="s">
        <v>955</v>
      </c>
    </row>
    <row r="938" spans="1:5" x14ac:dyDescent="0.3">
      <c r="A938" s="174" t="s">
        <v>2366</v>
      </c>
      <c r="B938" s="107" t="s">
        <v>3577</v>
      </c>
      <c r="C938" s="849"/>
      <c r="D938" s="30" t="s">
        <v>3483</v>
      </c>
      <c r="E938" s="134" t="s">
        <v>955</v>
      </c>
    </row>
    <row r="939" spans="1:5" x14ac:dyDescent="0.3">
      <c r="A939" s="174" t="s">
        <v>2371</v>
      </c>
      <c r="B939" s="108" t="s">
        <v>3578</v>
      </c>
      <c r="C939" s="849"/>
      <c r="D939" s="45" t="s">
        <v>1342</v>
      </c>
      <c r="E939" s="124"/>
    </row>
    <row r="940" spans="1:5" x14ac:dyDescent="0.3">
      <c r="A940" s="174" t="s">
        <v>2372</v>
      </c>
      <c r="B940" s="107" t="s">
        <v>3579</v>
      </c>
      <c r="C940" s="849"/>
      <c r="D940" s="30" t="s">
        <v>3483</v>
      </c>
      <c r="E940" s="134" t="s">
        <v>955</v>
      </c>
    </row>
    <row r="941" spans="1:5" x14ac:dyDescent="0.3">
      <c r="A941" s="174" t="s">
        <v>2373</v>
      </c>
      <c r="B941" s="107" t="s">
        <v>3580</v>
      </c>
      <c r="C941" s="849"/>
      <c r="D941" s="30" t="s">
        <v>3483</v>
      </c>
      <c r="E941" s="134" t="s">
        <v>955</v>
      </c>
    </row>
    <row r="942" spans="1:5" x14ac:dyDescent="0.3">
      <c r="A942" s="174" t="s">
        <v>2374</v>
      </c>
      <c r="B942" s="107" t="s">
        <v>3581</v>
      </c>
      <c r="C942" s="849"/>
      <c r="D942" s="30" t="s">
        <v>3483</v>
      </c>
      <c r="E942" s="134" t="s">
        <v>955</v>
      </c>
    </row>
    <row r="943" spans="1:5" x14ac:dyDescent="0.3">
      <c r="A943" s="174" t="s">
        <v>2375</v>
      </c>
      <c r="B943" s="107" t="s">
        <v>3582</v>
      </c>
      <c r="C943" s="849"/>
      <c r="D943" s="30" t="s">
        <v>3483</v>
      </c>
      <c r="E943" s="134" t="s">
        <v>955</v>
      </c>
    </row>
    <row r="944" spans="1:5" x14ac:dyDescent="0.3">
      <c r="A944" s="174" t="s">
        <v>2379</v>
      </c>
      <c r="B944" s="108" t="s">
        <v>3583</v>
      </c>
      <c r="C944" s="849"/>
      <c r="D944" s="48" t="s">
        <v>2380</v>
      </c>
      <c r="E944" s="124"/>
    </row>
    <row r="945" spans="1:5" x14ac:dyDescent="0.3">
      <c r="A945" s="174" t="s">
        <v>2381</v>
      </c>
      <c r="B945" s="108" t="s">
        <v>3584</v>
      </c>
      <c r="C945" s="849"/>
      <c r="D945" s="45" t="s">
        <v>1340</v>
      </c>
      <c r="E945" s="124"/>
    </row>
    <row r="946" spans="1:5" x14ac:dyDescent="0.3">
      <c r="A946" s="174" t="s">
        <v>2382</v>
      </c>
      <c r="B946" s="107" t="s">
        <v>3585</v>
      </c>
      <c r="C946" s="849"/>
      <c r="D946" s="30" t="s">
        <v>3483</v>
      </c>
      <c r="E946" s="134" t="s">
        <v>955</v>
      </c>
    </row>
    <row r="947" spans="1:5" x14ac:dyDescent="0.3">
      <c r="A947" s="174" t="s">
        <v>2383</v>
      </c>
      <c r="B947" s="107" t="s">
        <v>3586</v>
      </c>
      <c r="C947" s="849"/>
      <c r="D947" s="30" t="s">
        <v>3483</v>
      </c>
      <c r="E947" s="134" t="s">
        <v>955</v>
      </c>
    </row>
    <row r="948" spans="1:5" x14ac:dyDescent="0.3">
      <c r="A948" s="174" t="s">
        <v>2384</v>
      </c>
      <c r="B948" s="107" t="s">
        <v>3587</v>
      </c>
      <c r="C948" s="849"/>
      <c r="D948" s="30" t="s">
        <v>3483</v>
      </c>
      <c r="E948" s="134" t="s">
        <v>955</v>
      </c>
    </row>
    <row r="949" spans="1:5" x14ac:dyDescent="0.3">
      <c r="A949" s="174" t="s">
        <v>2385</v>
      </c>
      <c r="B949" s="107" t="s">
        <v>3588</v>
      </c>
      <c r="C949" s="849"/>
      <c r="D949" s="30" t="s">
        <v>3483</v>
      </c>
      <c r="E949" s="134" t="s">
        <v>955</v>
      </c>
    </row>
    <row r="950" spans="1:5" x14ac:dyDescent="0.3">
      <c r="A950" s="174" t="s">
        <v>2388</v>
      </c>
      <c r="B950" s="108" t="s">
        <v>3589</v>
      </c>
      <c r="C950" s="849"/>
      <c r="D950" s="45" t="s">
        <v>1342</v>
      </c>
      <c r="E950" s="124"/>
    </row>
    <row r="951" spans="1:5" x14ac:dyDescent="0.3">
      <c r="A951" s="174" t="s">
        <v>2389</v>
      </c>
      <c r="B951" s="107" t="s">
        <v>3590</v>
      </c>
      <c r="C951" s="849"/>
      <c r="D951" s="30" t="s">
        <v>3483</v>
      </c>
      <c r="E951" s="134" t="s">
        <v>955</v>
      </c>
    </row>
    <row r="952" spans="1:5" x14ac:dyDescent="0.3">
      <c r="A952" s="174" t="s">
        <v>2390</v>
      </c>
      <c r="B952" s="107" t="s">
        <v>3591</v>
      </c>
      <c r="C952" s="849"/>
      <c r="D952" s="30" t="s">
        <v>3483</v>
      </c>
      <c r="E952" s="134" t="s">
        <v>955</v>
      </c>
    </row>
    <row r="953" spans="1:5" x14ac:dyDescent="0.3">
      <c r="A953" s="174" t="s">
        <v>2391</v>
      </c>
      <c r="B953" s="107" t="s">
        <v>3592</v>
      </c>
      <c r="C953" s="849"/>
      <c r="D953" s="30" t="s">
        <v>3483</v>
      </c>
      <c r="E953" s="134" t="s">
        <v>955</v>
      </c>
    </row>
    <row r="954" spans="1:5" x14ac:dyDescent="0.3">
      <c r="A954" s="174" t="s">
        <v>2392</v>
      </c>
      <c r="B954" s="107" t="s">
        <v>3593</v>
      </c>
      <c r="C954" s="849"/>
      <c r="D954" s="30" t="s">
        <v>3483</v>
      </c>
      <c r="E954" s="134" t="s">
        <v>955</v>
      </c>
    </row>
    <row r="955" spans="1:5" x14ac:dyDescent="0.3">
      <c r="A955" s="174" t="s">
        <v>2399</v>
      </c>
      <c r="B955" s="108" t="s">
        <v>3594</v>
      </c>
      <c r="C955" s="849"/>
      <c r="D955" s="36" t="s">
        <v>2400</v>
      </c>
      <c r="E955" s="124"/>
    </row>
    <row r="956" spans="1:5" x14ac:dyDescent="0.3">
      <c r="A956" s="174" t="s">
        <v>2401</v>
      </c>
      <c r="B956" s="108" t="s">
        <v>3595</v>
      </c>
      <c r="C956" s="849"/>
      <c r="D956" s="36" t="s">
        <v>2402</v>
      </c>
      <c r="E956" s="124" t="s">
        <v>3167</v>
      </c>
    </row>
    <row r="957" spans="1:5" x14ac:dyDescent="0.3">
      <c r="A957" s="174" t="s">
        <v>2403</v>
      </c>
      <c r="B957" s="108" t="s">
        <v>3596</v>
      </c>
      <c r="C957" s="849"/>
      <c r="D957" s="36" t="s">
        <v>2404</v>
      </c>
      <c r="E957" s="124" t="s">
        <v>2405</v>
      </c>
    </row>
    <row r="958" spans="1:5" x14ac:dyDescent="0.3">
      <c r="A958" s="174" t="s">
        <v>2406</v>
      </c>
      <c r="B958" s="108" t="s">
        <v>3597</v>
      </c>
      <c r="C958" s="849"/>
      <c r="D958" s="36" t="s">
        <v>2407</v>
      </c>
      <c r="E958" s="124"/>
    </row>
    <row r="959" spans="1:5" x14ac:dyDescent="0.3">
      <c r="A959" s="174" t="s">
        <v>2408</v>
      </c>
      <c r="B959" s="108" t="s">
        <v>3598</v>
      </c>
      <c r="C959" s="849"/>
      <c r="D959" s="21" t="s">
        <v>2409</v>
      </c>
      <c r="E959" s="124" t="s">
        <v>955</v>
      </c>
    </row>
    <row r="960" spans="1:5" x14ac:dyDescent="0.3">
      <c r="A960" s="174" t="s">
        <v>2410</v>
      </c>
      <c r="B960" s="108" t="s">
        <v>3599</v>
      </c>
      <c r="C960" s="849"/>
      <c r="D960" s="21" t="s">
        <v>2411</v>
      </c>
      <c r="E960" s="124" t="s">
        <v>955</v>
      </c>
    </row>
    <row r="961" spans="1:5" x14ac:dyDescent="0.3">
      <c r="A961" s="174" t="s">
        <v>2414</v>
      </c>
      <c r="B961" s="108" t="s">
        <v>3600</v>
      </c>
      <c r="C961" s="849"/>
      <c r="D961" s="36" t="s">
        <v>2415</v>
      </c>
      <c r="E961" s="124" t="s">
        <v>955</v>
      </c>
    </row>
    <row r="962" spans="1:5" x14ac:dyDescent="0.3">
      <c r="A962" s="174" t="s">
        <v>2416</v>
      </c>
      <c r="B962" s="108" t="s">
        <v>3601</v>
      </c>
      <c r="C962" s="849"/>
      <c r="D962" s="36" t="s">
        <v>2417</v>
      </c>
      <c r="E962" s="124" t="s">
        <v>955</v>
      </c>
    </row>
    <row r="963" spans="1:5" ht="15" thickBot="1" x14ac:dyDescent="0.35">
      <c r="A963" s="174" t="s">
        <v>2418</v>
      </c>
      <c r="B963" s="112" t="s">
        <v>2418</v>
      </c>
      <c r="C963" s="849"/>
      <c r="D963" s="25" t="s">
        <v>3602</v>
      </c>
      <c r="E963" s="127" t="s">
        <v>3167</v>
      </c>
    </row>
    <row r="964" spans="1:5" ht="24" customHeight="1" thickBot="1" x14ac:dyDescent="0.35">
      <c r="A964" s="829" t="s">
        <v>2424</v>
      </c>
      <c r="B964" s="830"/>
      <c r="C964" s="830"/>
      <c r="D964" s="830"/>
      <c r="E964" s="819"/>
    </row>
    <row r="965" spans="1:5" x14ac:dyDescent="0.3">
      <c r="A965" s="174" t="s">
        <v>2425</v>
      </c>
      <c r="B965" s="141" t="s">
        <v>3603</v>
      </c>
      <c r="C965" s="367"/>
      <c r="D965" s="41" t="s">
        <v>3604</v>
      </c>
      <c r="E965" s="114"/>
    </row>
    <row r="966" spans="1:5" x14ac:dyDescent="0.3">
      <c r="A966" s="174" t="s">
        <v>2427</v>
      </c>
      <c r="B966" s="108" t="s">
        <v>3605</v>
      </c>
      <c r="C966" s="367"/>
      <c r="D966" s="45" t="s">
        <v>2428</v>
      </c>
      <c r="E966" s="134"/>
    </row>
    <row r="967" spans="1:5" x14ac:dyDescent="0.3">
      <c r="A967" s="174" t="s">
        <v>2435</v>
      </c>
      <c r="B967" s="108" t="s">
        <v>3606</v>
      </c>
      <c r="C967" s="367"/>
      <c r="D967" s="45" t="s">
        <v>2436</v>
      </c>
      <c r="E967" s="134"/>
    </row>
    <row r="968" spans="1:5" x14ac:dyDescent="0.3">
      <c r="A968" s="174" t="s">
        <v>2443</v>
      </c>
      <c r="B968" s="104" t="s">
        <v>2443</v>
      </c>
      <c r="C968" s="367"/>
      <c r="D968" s="30" t="s">
        <v>3607</v>
      </c>
      <c r="E968" s="134"/>
    </row>
    <row r="969" spans="1:5" ht="17.25" customHeight="1" x14ac:dyDescent="0.3">
      <c r="A969" s="174" t="s">
        <v>2448</v>
      </c>
      <c r="B969" s="108" t="s">
        <v>3608</v>
      </c>
      <c r="C969" s="367"/>
      <c r="D969" s="44" t="s">
        <v>3609</v>
      </c>
      <c r="E969" s="125"/>
    </row>
    <row r="970" spans="1:5" x14ac:dyDescent="0.3">
      <c r="A970" s="174" t="s">
        <v>2450</v>
      </c>
      <c r="B970" s="108" t="s">
        <v>3610</v>
      </c>
      <c r="C970" s="367"/>
      <c r="D970" s="21" t="s">
        <v>2451</v>
      </c>
      <c r="E970" s="124" t="s">
        <v>3167</v>
      </c>
    </row>
    <row r="971" spans="1:5" x14ac:dyDescent="0.3">
      <c r="A971" s="174" t="s">
        <v>2452</v>
      </c>
      <c r="B971" s="108" t="s">
        <v>3611</v>
      </c>
      <c r="C971" s="367"/>
      <c r="D971" s="21" t="s">
        <v>2453</v>
      </c>
      <c r="E971" s="124" t="s">
        <v>2405</v>
      </c>
    </row>
    <row r="972" spans="1:5" x14ac:dyDescent="0.3">
      <c r="A972" s="174" t="s">
        <v>2454</v>
      </c>
      <c r="B972" s="108" t="s">
        <v>3612</v>
      </c>
      <c r="C972" s="367"/>
      <c r="D972" s="21" t="s">
        <v>2455</v>
      </c>
      <c r="E972" s="124" t="s">
        <v>955</v>
      </c>
    </row>
    <row r="973" spans="1:5" x14ac:dyDescent="0.3">
      <c r="A973" s="174" t="s">
        <v>2456</v>
      </c>
      <c r="B973" s="108" t="s">
        <v>3613</v>
      </c>
      <c r="C973" s="367"/>
      <c r="D973" s="21" t="s">
        <v>3614</v>
      </c>
      <c r="E973" s="124" t="s">
        <v>955</v>
      </c>
    </row>
    <row r="974" spans="1:5" x14ac:dyDescent="0.3">
      <c r="A974" s="174" t="s">
        <v>2458</v>
      </c>
      <c r="B974" s="108" t="s">
        <v>3615</v>
      </c>
      <c r="C974" s="367"/>
      <c r="D974" s="21" t="s">
        <v>2459</v>
      </c>
      <c r="E974" s="124" t="s">
        <v>955</v>
      </c>
    </row>
    <row r="975" spans="1:5" x14ac:dyDescent="0.3">
      <c r="A975" s="174" t="s">
        <v>2460</v>
      </c>
      <c r="B975" s="108" t="s">
        <v>3616</v>
      </c>
      <c r="C975" s="367"/>
      <c r="D975" s="36" t="s">
        <v>3617</v>
      </c>
      <c r="E975" s="124"/>
    </row>
    <row r="976" spans="1:5" x14ac:dyDescent="0.3">
      <c r="A976" s="174" t="s">
        <v>2462</v>
      </c>
      <c r="B976" s="108" t="s">
        <v>3618</v>
      </c>
      <c r="C976" s="367"/>
      <c r="D976" s="21" t="s">
        <v>3619</v>
      </c>
      <c r="E976" s="124" t="s">
        <v>9</v>
      </c>
    </row>
    <row r="977" spans="1:5" x14ac:dyDescent="0.3">
      <c r="A977" s="174" t="s">
        <v>2469</v>
      </c>
      <c r="B977" s="108" t="s">
        <v>3620</v>
      </c>
      <c r="C977" s="367"/>
      <c r="D977" s="21" t="s">
        <v>3621</v>
      </c>
      <c r="E977" s="124" t="s">
        <v>9</v>
      </c>
    </row>
    <row r="978" spans="1:5" ht="24.75" customHeight="1" x14ac:dyDescent="0.3">
      <c r="A978" s="174" t="s">
        <v>2475</v>
      </c>
      <c r="B978" s="108" t="s">
        <v>3622</v>
      </c>
      <c r="C978" s="367"/>
      <c r="D978" s="44" t="s">
        <v>3623</v>
      </c>
      <c r="E978" s="125"/>
    </row>
    <row r="979" spans="1:5" x14ac:dyDescent="0.3">
      <c r="A979" s="174" t="s">
        <v>2477</v>
      </c>
      <c r="B979" s="108" t="s">
        <v>3624</v>
      </c>
      <c r="C979" s="367"/>
      <c r="D979" s="21" t="s">
        <v>3619</v>
      </c>
      <c r="E979" s="124" t="s">
        <v>955</v>
      </c>
    </row>
    <row r="980" spans="1:5" x14ac:dyDescent="0.3">
      <c r="A980" s="174" t="s">
        <v>2482</v>
      </c>
      <c r="B980" s="108" t="s">
        <v>3625</v>
      </c>
      <c r="C980" s="367"/>
      <c r="D980" s="21" t="s">
        <v>3621</v>
      </c>
      <c r="E980" s="124" t="s">
        <v>955</v>
      </c>
    </row>
    <row r="981" spans="1:5" x14ac:dyDescent="0.3">
      <c r="A981" s="174" t="s">
        <v>3626</v>
      </c>
      <c r="B981" s="107" t="s">
        <v>3626</v>
      </c>
      <c r="C981" s="367"/>
      <c r="D981" s="30" t="s">
        <v>3627</v>
      </c>
      <c r="E981" s="134"/>
    </row>
    <row r="982" spans="1:5" ht="15" thickBot="1" x14ac:dyDescent="0.35">
      <c r="A982" s="174" t="s">
        <v>3628</v>
      </c>
      <c r="B982" s="112" t="s">
        <v>3628</v>
      </c>
      <c r="C982" s="367"/>
      <c r="D982" s="25" t="s">
        <v>3629</v>
      </c>
      <c r="E982" s="127"/>
    </row>
    <row r="983" spans="1:5" ht="24" customHeight="1" thickBot="1" x14ac:dyDescent="0.35">
      <c r="A983" s="829" t="s">
        <v>2503</v>
      </c>
      <c r="B983" s="830"/>
      <c r="C983" s="830"/>
      <c r="D983" s="830"/>
      <c r="E983" s="819"/>
    </row>
    <row r="984" spans="1:5" x14ac:dyDescent="0.3">
      <c r="A984" s="174" t="s">
        <v>2504</v>
      </c>
      <c r="B984" s="141" t="s">
        <v>3630</v>
      </c>
      <c r="C984" s="848"/>
      <c r="D984" s="19" t="s">
        <v>2505</v>
      </c>
      <c r="E984" s="114"/>
    </row>
    <row r="985" spans="1:5" x14ac:dyDescent="0.3">
      <c r="A985" s="174" t="s">
        <v>2506</v>
      </c>
      <c r="B985" s="108" t="s">
        <v>3631</v>
      </c>
      <c r="C985" s="848"/>
      <c r="D985" s="15" t="s">
        <v>2507</v>
      </c>
      <c r="E985" s="124"/>
    </row>
    <row r="986" spans="1:5" x14ac:dyDescent="0.3">
      <c r="A986" s="174" t="s">
        <v>2508</v>
      </c>
      <c r="B986" s="108" t="s">
        <v>3632</v>
      </c>
      <c r="C986" s="848"/>
      <c r="D986" s="24" t="s">
        <v>2509</v>
      </c>
      <c r="E986" s="124" t="s">
        <v>18</v>
      </c>
    </row>
    <row r="987" spans="1:5" x14ac:dyDescent="0.3">
      <c r="A987" s="174" t="s">
        <v>2516</v>
      </c>
      <c r="B987" s="108" t="s">
        <v>3633</v>
      </c>
      <c r="C987" s="848"/>
      <c r="D987" s="24" t="s">
        <v>2517</v>
      </c>
      <c r="E987" s="124" t="s">
        <v>18</v>
      </c>
    </row>
    <row r="988" spans="1:5" x14ac:dyDescent="0.3">
      <c r="A988" s="174" t="s">
        <v>2518</v>
      </c>
      <c r="B988" s="104" t="s">
        <v>2518</v>
      </c>
      <c r="C988" s="848"/>
      <c r="D988" s="15" t="s">
        <v>3634</v>
      </c>
      <c r="E988" s="124" t="s">
        <v>9</v>
      </c>
    </row>
    <row r="989" spans="1:5" x14ac:dyDescent="0.3">
      <c r="A989" s="174" t="s">
        <v>2526</v>
      </c>
      <c r="B989" s="104" t="s">
        <v>2526</v>
      </c>
      <c r="C989" s="848"/>
      <c r="D989" s="15" t="s">
        <v>2527</v>
      </c>
      <c r="E989" s="124"/>
    </row>
    <row r="990" spans="1:5" x14ac:dyDescent="0.3">
      <c r="A990" s="174" t="s">
        <v>2528</v>
      </c>
      <c r="B990" s="104" t="s">
        <v>2528</v>
      </c>
      <c r="C990" s="848"/>
      <c r="D990" s="14" t="s">
        <v>3635</v>
      </c>
      <c r="E990" s="124" t="s">
        <v>9</v>
      </c>
    </row>
    <row r="991" spans="1:5" x14ac:dyDescent="0.3">
      <c r="A991" s="174" t="s">
        <v>2530</v>
      </c>
      <c r="B991" s="104" t="s">
        <v>2530</v>
      </c>
      <c r="C991" s="848"/>
      <c r="D991" s="14" t="s">
        <v>3636</v>
      </c>
      <c r="E991" s="124" t="s">
        <v>9</v>
      </c>
    </row>
    <row r="992" spans="1:5" x14ac:dyDescent="0.3">
      <c r="A992" s="174" t="s">
        <v>2532</v>
      </c>
      <c r="B992" s="104" t="s">
        <v>2532</v>
      </c>
      <c r="C992" s="848"/>
      <c r="D992" s="14" t="s">
        <v>3637</v>
      </c>
      <c r="E992" s="124" t="s">
        <v>9</v>
      </c>
    </row>
    <row r="993" spans="1:5" x14ac:dyDescent="0.3">
      <c r="A993" s="174" t="s">
        <v>2534</v>
      </c>
      <c r="B993" s="104" t="s">
        <v>2534</v>
      </c>
      <c r="C993" s="848"/>
      <c r="D993" s="14" t="s">
        <v>3638</v>
      </c>
      <c r="E993" s="124" t="s">
        <v>9</v>
      </c>
    </row>
    <row r="994" spans="1:5" x14ac:dyDescent="0.3">
      <c r="A994" s="174" t="s">
        <v>2536</v>
      </c>
      <c r="B994" s="104" t="s">
        <v>2536</v>
      </c>
      <c r="C994" s="848"/>
      <c r="D994" s="14" t="s">
        <v>2537</v>
      </c>
      <c r="E994" s="124" t="s">
        <v>9</v>
      </c>
    </row>
    <row r="995" spans="1:5" x14ac:dyDescent="0.3">
      <c r="A995" s="174" t="s">
        <v>2538</v>
      </c>
      <c r="B995" s="104" t="s">
        <v>2538</v>
      </c>
      <c r="C995" s="848"/>
      <c r="D995" s="15" t="s">
        <v>2539</v>
      </c>
      <c r="E995" s="124"/>
    </row>
    <row r="996" spans="1:5" x14ac:dyDescent="0.3">
      <c r="A996" s="174" t="s">
        <v>2540</v>
      </c>
      <c r="B996" s="104" t="s">
        <v>2540</v>
      </c>
      <c r="C996" s="848"/>
      <c r="D996" s="17" t="s">
        <v>2541</v>
      </c>
      <c r="E996" s="124" t="s">
        <v>9</v>
      </c>
    </row>
    <row r="997" spans="1:5" x14ac:dyDescent="0.3">
      <c r="A997" s="174" t="s">
        <v>2548</v>
      </c>
      <c r="B997" s="104" t="s">
        <v>2548</v>
      </c>
      <c r="C997" s="848"/>
      <c r="D997" s="24" t="s">
        <v>2549</v>
      </c>
      <c r="E997" s="124" t="s">
        <v>9</v>
      </c>
    </row>
    <row r="998" spans="1:5" x14ac:dyDescent="0.3">
      <c r="A998" s="174" t="s">
        <v>2556</v>
      </c>
      <c r="B998" s="104" t="s">
        <v>2556</v>
      </c>
      <c r="C998" s="848"/>
      <c r="D998" s="14" t="s">
        <v>2557</v>
      </c>
      <c r="E998" s="124" t="s">
        <v>955</v>
      </c>
    </row>
    <row r="999" spans="1:5" ht="15" thickBot="1" x14ac:dyDescent="0.35">
      <c r="A999" s="174" t="s">
        <v>2558</v>
      </c>
      <c r="B999" s="126" t="s">
        <v>2558</v>
      </c>
      <c r="C999" s="848"/>
      <c r="D999" s="49" t="s">
        <v>3639</v>
      </c>
      <c r="E999" s="153" t="s">
        <v>2405</v>
      </c>
    </row>
    <row r="1000" spans="1:5" ht="24" customHeight="1" thickBot="1" x14ac:dyDescent="0.35">
      <c r="A1000" s="829" t="s">
        <v>2572</v>
      </c>
      <c r="B1000" s="830"/>
      <c r="C1000" s="830"/>
      <c r="D1000" s="830"/>
      <c r="E1000" s="819"/>
    </row>
    <row r="1001" spans="1:5" x14ac:dyDescent="0.3">
      <c r="A1001" s="174" t="s">
        <v>2573</v>
      </c>
      <c r="B1001" s="103" t="s">
        <v>2573</v>
      </c>
      <c r="C1001" s="848"/>
      <c r="D1001" s="19" t="s">
        <v>3640</v>
      </c>
      <c r="E1001" s="114"/>
    </row>
    <row r="1002" spans="1:5" x14ac:dyDescent="0.3">
      <c r="A1002" s="174" t="s">
        <v>2575</v>
      </c>
      <c r="B1002" s="104" t="s">
        <v>2575</v>
      </c>
      <c r="C1002" s="848"/>
      <c r="D1002" s="14" t="s">
        <v>3641</v>
      </c>
      <c r="E1002" s="124" t="s">
        <v>9</v>
      </c>
    </row>
    <row r="1003" spans="1:5" x14ac:dyDescent="0.3">
      <c r="A1003" s="174" t="s">
        <v>2577</v>
      </c>
      <c r="B1003" s="104" t="s">
        <v>2577</v>
      </c>
      <c r="C1003" s="848"/>
      <c r="D1003" s="14" t="s">
        <v>3642</v>
      </c>
      <c r="E1003" s="124" t="s">
        <v>9</v>
      </c>
    </row>
    <row r="1004" spans="1:5" x14ac:dyDescent="0.3">
      <c r="A1004" s="174" t="s">
        <v>2579</v>
      </c>
      <c r="B1004" s="104" t="s">
        <v>2579</v>
      </c>
      <c r="C1004" s="848"/>
      <c r="D1004" s="14" t="s">
        <v>3643</v>
      </c>
      <c r="E1004" s="124" t="s">
        <v>9</v>
      </c>
    </row>
    <row r="1005" spans="1:5" x14ac:dyDescent="0.3">
      <c r="A1005" s="174" t="s">
        <v>2581</v>
      </c>
      <c r="B1005" s="104" t="s">
        <v>2581</v>
      </c>
      <c r="C1005" s="848"/>
      <c r="D1005" s="15" t="s">
        <v>2582</v>
      </c>
      <c r="E1005" s="124"/>
    </row>
    <row r="1006" spans="1:5" x14ac:dyDescent="0.3">
      <c r="A1006" s="174" t="s">
        <v>2583</v>
      </c>
      <c r="B1006" s="104" t="s">
        <v>2583</v>
      </c>
      <c r="C1006" s="848"/>
      <c r="D1006" s="17" t="s">
        <v>2584</v>
      </c>
      <c r="E1006" s="134" t="s">
        <v>9</v>
      </c>
    </row>
    <row r="1007" spans="1:5" x14ac:dyDescent="0.3">
      <c r="A1007" s="174" t="s">
        <v>2585</v>
      </c>
      <c r="B1007" s="104" t="s">
        <v>2585</v>
      </c>
      <c r="C1007" s="848"/>
      <c r="D1007" s="15" t="s">
        <v>2586</v>
      </c>
      <c r="E1007" s="124" t="s">
        <v>9</v>
      </c>
    </row>
    <row r="1008" spans="1:5" x14ac:dyDescent="0.3">
      <c r="A1008" s="174" t="s">
        <v>2587</v>
      </c>
      <c r="B1008" s="104" t="s">
        <v>2587</v>
      </c>
      <c r="C1008" s="848"/>
      <c r="D1008" s="15" t="s">
        <v>2588</v>
      </c>
      <c r="E1008" s="124"/>
    </row>
    <row r="1009" spans="1:5" x14ac:dyDescent="0.3">
      <c r="A1009" s="174" t="s">
        <v>2589</v>
      </c>
      <c r="B1009" s="104" t="s">
        <v>2589</v>
      </c>
      <c r="C1009" s="848"/>
      <c r="D1009" s="14" t="s">
        <v>2590</v>
      </c>
      <c r="E1009" s="124" t="s">
        <v>9</v>
      </c>
    </row>
    <row r="1010" spans="1:5" x14ac:dyDescent="0.3">
      <c r="A1010" s="174" t="s">
        <v>2591</v>
      </c>
      <c r="B1010" s="104" t="s">
        <v>2591</v>
      </c>
      <c r="C1010" s="848"/>
      <c r="D1010" s="14" t="s">
        <v>2592</v>
      </c>
      <c r="E1010" s="124" t="s">
        <v>9</v>
      </c>
    </row>
    <row r="1011" spans="1:5" x14ac:dyDescent="0.3">
      <c r="A1011" s="174" t="s">
        <v>2593</v>
      </c>
      <c r="B1011" s="108" t="s">
        <v>3644</v>
      </c>
      <c r="C1011" s="848"/>
      <c r="D1011" s="15" t="s">
        <v>2594</v>
      </c>
      <c r="E1011" s="124"/>
    </row>
    <row r="1012" spans="1:5" x14ac:dyDescent="0.3">
      <c r="A1012" s="174" t="s">
        <v>2595</v>
      </c>
      <c r="B1012" s="108" t="s">
        <v>3645</v>
      </c>
      <c r="C1012" s="848"/>
      <c r="D1012" s="14" t="s">
        <v>2594</v>
      </c>
      <c r="E1012" s="124" t="s">
        <v>16</v>
      </c>
    </row>
    <row r="1013" spans="1:5" x14ac:dyDescent="0.3">
      <c r="A1013" s="174" t="s">
        <v>2597</v>
      </c>
      <c r="B1013" s="108" t="s">
        <v>3646</v>
      </c>
      <c r="C1013" s="848"/>
      <c r="D1013" s="14" t="s">
        <v>3647</v>
      </c>
      <c r="E1013" s="124" t="s">
        <v>21</v>
      </c>
    </row>
    <row r="1014" spans="1:5" ht="15" thickBot="1" x14ac:dyDescent="0.35">
      <c r="A1014" s="174" t="s">
        <v>2599</v>
      </c>
      <c r="B1014" s="126" t="s">
        <v>2599</v>
      </c>
      <c r="C1014" s="848"/>
      <c r="D1014" s="34" t="s">
        <v>3648</v>
      </c>
      <c r="E1014" s="127" t="s">
        <v>2601</v>
      </c>
    </row>
    <row r="1015" spans="1:5" ht="24" customHeight="1" thickBot="1" x14ac:dyDescent="0.35">
      <c r="A1015" s="829" t="s">
        <v>2610</v>
      </c>
      <c r="B1015" s="830"/>
      <c r="C1015" s="830"/>
      <c r="D1015" s="830"/>
      <c r="E1015" s="819"/>
    </row>
    <row r="1016" spans="1:5" x14ac:dyDescent="0.3">
      <c r="A1016" s="174" t="s">
        <v>2611</v>
      </c>
      <c r="B1016" s="103" t="s">
        <v>2611</v>
      </c>
      <c r="C1016" s="848"/>
      <c r="D1016" s="19" t="s">
        <v>2612</v>
      </c>
      <c r="E1016" s="114"/>
    </row>
    <row r="1017" spans="1:5" x14ac:dyDescent="0.3">
      <c r="A1017" s="174" t="s">
        <v>2613</v>
      </c>
      <c r="B1017" s="104" t="s">
        <v>2613</v>
      </c>
      <c r="C1017" s="848"/>
      <c r="D1017" s="14" t="s">
        <v>2614</v>
      </c>
      <c r="E1017" s="124" t="s">
        <v>3167</v>
      </c>
    </row>
    <row r="1018" spans="1:5" x14ac:dyDescent="0.3">
      <c r="A1018" s="174" t="s">
        <v>2615</v>
      </c>
      <c r="B1018" s="104" t="s">
        <v>2615</v>
      </c>
      <c r="C1018" s="848"/>
      <c r="D1018" s="14" t="s">
        <v>2616</v>
      </c>
      <c r="E1018" s="124" t="s">
        <v>3167</v>
      </c>
    </row>
    <row r="1019" spans="1:5" x14ac:dyDescent="0.3">
      <c r="A1019" s="174" t="s">
        <v>2617</v>
      </c>
      <c r="B1019" s="104" t="s">
        <v>2617</v>
      </c>
      <c r="C1019" s="848"/>
      <c r="D1019" s="15" t="s">
        <v>2618</v>
      </c>
      <c r="E1019" s="124"/>
    </row>
    <row r="1020" spans="1:5" x14ac:dyDescent="0.3">
      <c r="A1020" s="174" t="s">
        <v>2619</v>
      </c>
      <c r="B1020" s="104" t="s">
        <v>2619</v>
      </c>
      <c r="C1020" s="848"/>
      <c r="D1020" s="14" t="s">
        <v>2620</v>
      </c>
      <c r="E1020" s="124" t="s">
        <v>2405</v>
      </c>
    </row>
    <row r="1021" spans="1:5" x14ac:dyDescent="0.3">
      <c r="A1021" s="174" t="s">
        <v>2621</v>
      </c>
      <c r="B1021" s="104" t="s">
        <v>2621</v>
      </c>
      <c r="C1021" s="848"/>
      <c r="D1021" s="14" t="s">
        <v>2622</v>
      </c>
      <c r="E1021" s="124" t="s">
        <v>2405</v>
      </c>
    </row>
    <row r="1022" spans="1:5" x14ac:dyDescent="0.3">
      <c r="A1022" s="174" t="s">
        <v>2623</v>
      </c>
      <c r="B1022" s="104" t="s">
        <v>2623</v>
      </c>
      <c r="C1022" s="848"/>
      <c r="D1022" s="15" t="s">
        <v>2624</v>
      </c>
      <c r="E1022" s="124"/>
    </row>
    <row r="1023" spans="1:5" x14ac:dyDescent="0.3">
      <c r="A1023" s="174" t="s">
        <v>2625</v>
      </c>
      <c r="B1023" s="104" t="s">
        <v>2625</v>
      </c>
      <c r="C1023" s="848"/>
      <c r="D1023" s="14" t="s">
        <v>2626</v>
      </c>
      <c r="E1023" s="124" t="s">
        <v>1367</v>
      </c>
    </row>
    <row r="1024" spans="1:5" x14ac:dyDescent="0.3">
      <c r="A1024" s="174" t="s">
        <v>2627</v>
      </c>
      <c r="B1024" s="104" t="s">
        <v>2627</v>
      </c>
      <c r="C1024" s="848"/>
      <c r="D1024" s="14" t="s">
        <v>2628</v>
      </c>
      <c r="E1024" s="124" t="s">
        <v>1367</v>
      </c>
    </row>
    <row r="1025" spans="1:5" x14ac:dyDescent="0.3">
      <c r="A1025" s="174" t="s">
        <v>2629</v>
      </c>
      <c r="B1025" s="104" t="s">
        <v>2629</v>
      </c>
      <c r="C1025" s="848"/>
      <c r="D1025" s="15" t="s">
        <v>2630</v>
      </c>
      <c r="E1025" s="124" t="s">
        <v>1372</v>
      </c>
    </row>
    <row r="1026" spans="1:5" x14ac:dyDescent="0.3">
      <c r="A1026" s="174" t="s">
        <v>2631</v>
      </c>
      <c r="B1026" s="104" t="s">
        <v>2631</v>
      </c>
      <c r="C1026" s="848"/>
      <c r="D1026" s="16" t="s">
        <v>2632</v>
      </c>
      <c r="E1026" s="125" t="s">
        <v>262</v>
      </c>
    </row>
    <row r="1027" spans="1:5" x14ac:dyDescent="0.3">
      <c r="A1027" s="174" t="s">
        <v>2633</v>
      </c>
      <c r="B1027" s="104" t="s">
        <v>2633</v>
      </c>
      <c r="C1027" s="848"/>
      <c r="D1027" s="15" t="s">
        <v>2634</v>
      </c>
      <c r="E1027" s="124" t="s">
        <v>3167</v>
      </c>
    </row>
    <row r="1028" spans="1:5" x14ac:dyDescent="0.3">
      <c r="A1028" s="174" t="s">
        <v>2635</v>
      </c>
      <c r="B1028" s="104" t="s">
        <v>2635</v>
      </c>
      <c r="C1028" s="848"/>
      <c r="D1028" s="15" t="s">
        <v>2636</v>
      </c>
      <c r="E1028" s="124"/>
    </row>
    <row r="1029" spans="1:5" x14ac:dyDescent="0.3">
      <c r="A1029" s="174" t="s">
        <v>2637</v>
      </c>
      <c r="B1029" s="104" t="s">
        <v>2637</v>
      </c>
      <c r="C1029" s="848"/>
      <c r="D1029" s="15" t="s">
        <v>2638</v>
      </c>
      <c r="E1029" s="124" t="s">
        <v>3167</v>
      </c>
    </row>
    <row r="1030" spans="1:5" x14ac:dyDescent="0.3">
      <c r="A1030" s="174" t="s">
        <v>2639</v>
      </c>
      <c r="B1030" s="104" t="s">
        <v>2639</v>
      </c>
      <c r="C1030" s="848"/>
      <c r="D1030" s="15" t="s">
        <v>2640</v>
      </c>
      <c r="E1030" s="144"/>
    </row>
    <row r="1031" spans="1:5" x14ac:dyDescent="0.3">
      <c r="A1031" s="174" t="s">
        <v>2641</v>
      </c>
      <c r="B1031" s="104" t="s">
        <v>2641</v>
      </c>
      <c r="C1031" s="848"/>
      <c r="D1031" s="14" t="s">
        <v>2642</v>
      </c>
      <c r="E1031" s="124" t="s">
        <v>3167</v>
      </c>
    </row>
    <row r="1032" spans="1:5" x14ac:dyDescent="0.3">
      <c r="A1032" s="174" t="s">
        <v>2643</v>
      </c>
      <c r="B1032" s="104" t="s">
        <v>2643</v>
      </c>
      <c r="C1032" s="848"/>
      <c r="D1032" s="14" t="s">
        <v>2644</v>
      </c>
      <c r="E1032" s="124" t="s">
        <v>3167</v>
      </c>
    </row>
    <row r="1033" spans="1:5" x14ac:dyDescent="0.3">
      <c r="A1033" s="174" t="s">
        <v>2645</v>
      </c>
      <c r="B1033" s="104" t="s">
        <v>2645</v>
      </c>
      <c r="C1033" s="848"/>
      <c r="D1033" s="15" t="s">
        <v>2646</v>
      </c>
      <c r="E1033" s="124"/>
    </row>
    <row r="1034" spans="1:5" x14ac:dyDescent="0.3">
      <c r="A1034" s="174" t="s">
        <v>2647</v>
      </c>
      <c r="B1034" s="104" t="s">
        <v>2647</v>
      </c>
      <c r="C1034" s="848"/>
      <c r="D1034" s="54" t="s">
        <v>2648</v>
      </c>
      <c r="E1034" s="124" t="s">
        <v>721</v>
      </c>
    </row>
    <row r="1035" spans="1:5" x14ac:dyDescent="0.3">
      <c r="A1035" s="174" t="s">
        <v>2649</v>
      </c>
      <c r="B1035" s="104" t="s">
        <v>2649</v>
      </c>
      <c r="C1035" s="848"/>
      <c r="D1035" s="14" t="s">
        <v>2650</v>
      </c>
      <c r="E1035" s="124" t="s">
        <v>2405</v>
      </c>
    </row>
    <row r="1036" spans="1:5" ht="15" thickBot="1" x14ac:dyDescent="0.35">
      <c r="A1036" s="174" t="s">
        <v>2651</v>
      </c>
      <c r="B1036" s="126" t="s">
        <v>2651</v>
      </c>
      <c r="C1036" s="848"/>
      <c r="D1036" s="18" t="s">
        <v>2652</v>
      </c>
      <c r="E1036" s="127" t="s">
        <v>3167</v>
      </c>
    </row>
    <row r="1037" spans="1:5" ht="24" customHeight="1" thickBot="1" x14ac:dyDescent="0.35">
      <c r="A1037" s="829" t="s">
        <v>2657</v>
      </c>
      <c r="B1037" s="830"/>
      <c r="C1037" s="830"/>
      <c r="D1037" s="830"/>
      <c r="E1037" s="819"/>
    </row>
    <row r="1038" spans="1:5" x14ac:dyDescent="0.3">
      <c r="A1038" s="174" t="s">
        <v>2658</v>
      </c>
      <c r="B1038" s="103" t="s">
        <v>2658</v>
      </c>
      <c r="C1038" s="848"/>
      <c r="D1038" s="19" t="s">
        <v>3649</v>
      </c>
      <c r="E1038" s="144"/>
    </row>
    <row r="1039" spans="1:5" x14ac:dyDescent="0.3">
      <c r="A1039" s="174" t="s">
        <v>2660</v>
      </c>
      <c r="B1039" s="104" t="s">
        <v>2660</v>
      </c>
      <c r="C1039" s="848"/>
      <c r="D1039" s="15" t="s">
        <v>3650</v>
      </c>
      <c r="E1039" s="114" t="s">
        <v>2078</v>
      </c>
    </row>
    <row r="1040" spans="1:5" x14ac:dyDescent="0.3">
      <c r="A1040" s="174" t="s">
        <v>2662</v>
      </c>
      <c r="B1040" s="104" t="s">
        <v>2662</v>
      </c>
      <c r="C1040" s="848"/>
      <c r="D1040" s="15" t="s">
        <v>3651</v>
      </c>
      <c r="E1040" s="124" t="s">
        <v>2078</v>
      </c>
    </row>
    <row r="1041" spans="1:5" ht="15" thickBot="1" x14ac:dyDescent="0.35">
      <c r="A1041" s="174" t="s">
        <v>2664</v>
      </c>
      <c r="B1041" s="126" t="s">
        <v>2664</v>
      </c>
      <c r="C1041" s="848"/>
      <c r="D1041" s="34" t="s">
        <v>3652</v>
      </c>
      <c r="E1041" s="127" t="s">
        <v>955</v>
      </c>
    </row>
    <row r="1042" spans="1:5" ht="24" customHeight="1" thickBot="1" x14ac:dyDescent="0.35">
      <c r="A1042" s="829" t="s">
        <v>2675</v>
      </c>
      <c r="B1042" s="830"/>
      <c r="C1042" s="830"/>
      <c r="D1042" s="830"/>
      <c r="E1042" s="819"/>
    </row>
    <row r="1043" spans="1:5" x14ac:dyDescent="0.3">
      <c r="A1043" s="174" t="s">
        <v>2676</v>
      </c>
      <c r="B1043" s="103" t="s">
        <v>2676</v>
      </c>
      <c r="C1043" s="848"/>
      <c r="D1043" s="19" t="s">
        <v>2677</v>
      </c>
      <c r="E1043" s="114"/>
    </row>
    <row r="1044" spans="1:5" x14ac:dyDescent="0.3">
      <c r="A1044" s="174" t="s">
        <v>2678</v>
      </c>
      <c r="B1044" s="104" t="s">
        <v>2678</v>
      </c>
      <c r="C1044" s="848"/>
      <c r="D1044" s="139" t="s">
        <v>2689</v>
      </c>
      <c r="E1044" s="124" t="s">
        <v>434</v>
      </c>
    </row>
    <row r="1045" spans="1:5" x14ac:dyDescent="0.3">
      <c r="A1045" s="174" t="s">
        <v>2680</v>
      </c>
      <c r="B1045" s="104" t="s">
        <v>2680</v>
      </c>
      <c r="C1045" s="848"/>
      <c r="D1045" s="14" t="s">
        <v>2683</v>
      </c>
      <c r="E1045" s="124" t="s">
        <v>434</v>
      </c>
    </row>
    <row r="1046" spans="1:5" x14ac:dyDescent="0.3">
      <c r="A1046" s="174" t="s">
        <v>2682</v>
      </c>
      <c r="B1046" s="104" t="s">
        <v>2682</v>
      </c>
      <c r="C1046" s="848"/>
      <c r="D1046" s="14" t="s">
        <v>2685</v>
      </c>
      <c r="E1046" s="124" t="s">
        <v>434</v>
      </c>
    </row>
    <row r="1047" spans="1:5" x14ac:dyDescent="0.3">
      <c r="A1047" s="174" t="s">
        <v>2684</v>
      </c>
      <c r="B1047" s="104" t="s">
        <v>2684</v>
      </c>
      <c r="C1047" s="848"/>
      <c r="D1047" s="14" t="s">
        <v>2687</v>
      </c>
      <c r="E1047" s="124" t="s">
        <v>434</v>
      </c>
    </row>
    <row r="1048" spans="1:5" x14ac:dyDescent="0.3">
      <c r="A1048" s="174" t="s">
        <v>2690</v>
      </c>
      <c r="B1048" s="108" t="s">
        <v>3653</v>
      </c>
      <c r="C1048" s="848"/>
      <c r="D1048" s="15" t="s">
        <v>2691</v>
      </c>
      <c r="E1048" s="124"/>
    </row>
    <row r="1049" spans="1:5" x14ac:dyDescent="0.3">
      <c r="A1049" s="174" t="s">
        <v>2692</v>
      </c>
      <c r="B1049" s="108" t="s">
        <v>3654</v>
      </c>
      <c r="C1049" s="848"/>
      <c r="D1049" s="14" t="s">
        <v>2691</v>
      </c>
      <c r="E1049" s="124" t="s">
        <v>16</v>
      </c>
    </row>
    <row r="1050" spans="1:5" ht="15" thickBot="1" x14ac:dyDescent="0.35">
      <c r="A1050" s="174" t="s">
        <v>2694</v>
      </c>
      <c r="B1050" s="142" t="s">
        <v>3655</v>
      </c>
      <c r="C1050" s="848"/>
      <c r="D1050" s="29" t="s">
        <v>3656</v>
      </c>
      <c r="E1050" s="153" t="s">
        <v>21</v>
      </c>
    </row>
    <row r="1051" spans="1:5" ht="24" customHeight="1" thickBot="1" x14ac:dyDescent="0.35">
      <c r="A1051" s="829" t="s">
        <v>2696</v>
      </c>
      <c r="B1051" s="830"/>
      <c r="C1051" s="830"/>
      <c r="D1051" s="830"/>
      <c r="E1051" s="819"/>
    </row>
    <row r="1052" spans="1:5" x14ac:dyDescent="0.3">
      <c r="A1052" s="174" t="s">
        <v>2697</v>
      </c>
      <c r="B1052" s="103" t="s">
        <v>2697</v>
      </c>
      <c r="C1052" s="848"/>
      <c r="D1052" s="60" t="s">
        <v>2698</v>
      </c>
      <c r="E1052" s="114"/>
    </row>
    <row r="1053" spans="1:5" x14ac:dyDescent="0.3">
      <c r="A1053" s="174" t="s">
        <v>2699</v>
      </c>
      <c r="B1053" s="104" t="s">
        <v>2699</v>
      </c>
      <c r="C1053" s="848"/>
      <c r="D1053" s="14" t="s">
        <v>1885</v>
      </c>
      <c r="E1053" s="124" t="s">
        <v>16</v>
      </c>
    </row>
    <row r="1054" spans="1:5" ht="15" thickBot="1" x14ac:dyDescent="0.35">
      <c r="A1054" s="174" t="s">
        <v>2701</v>
      </c>
      <c r="B1054" s="126" t="s">
        <v>2701</v>
      </c>
      <c r="C1054" s="848"/>
      <c r="D1054" s="29" t="s">
        <v>3657</v>
      </c>
      <c r="E1054" s="153" t="s">
        <v>21</v>
      </c>
    </row>
    <row r="1055" spans="1:5" ht="24" customHeight="1" thickBot="1" x14ac:dyDescent="0.35">
      <c r="A1055" s="829" t="s">
        <v>2709</v>
      </c>
      <c r="B1055" s="830"/>
      <c r="C1055" s="830"/>
      <c r="D1055" s="830"/>
      <c r="E1055" s="819"/>
    </row>
    <row r="1056" spans="1:5" x14ac:dyDescent="0.3">
      <c r="A1056" s="174" t="s">
        <v>2710</v>
      </c>
      <c r="B1056" s="119" t="s">
        <v>2710</v>
      </c>
      <c r="C1056" s="849"/>
      <c r="D1056" s="66" t="s">
        <v>2711</v>
      </c>
      <c r="E1056" s="86"/>
    </row>
    <row r="1057" spans="1:5" x14ac:dyDescent="0.3">
      <c r="A1057" s="174" t="s">
        <v>2712</v>
      </c>
      <c r="B1057" s="89" t="s">
        <v>2712</v>
      </c>
      <c r="C1057" s="849"/>
      <c r="D1057" s="6" t="s">
        <v>2713</v>
      </c>
      <c r="E1057" s="88" t="s">
        <v>434</v>
      </c>
    </row>
    <row r="1058" spans="1:5" x14ac:dyDescent="0.3">
      <c r="A1058" s="174" t="s">
        <v>2714</v>
      </c>
      <c r="B1058" s="89" t="s">
        <v>2714</v>
      </c>
      <c r="C1058" s="849"/>
      <c r="D1058" s="6" t="s">
        <v>2715</v>
      </c>
      <c r="E1058" s="88" t="s">
        <v>434</v>
      </c>
    </row>
    <row r="1059" spans="1:5" x14ac:dyDescent="0.3">
      <c r="A1059" s="174" t="s">
        <v>2716</v>
      </c>
      <c r="B1059" s="89" t="s">
        <v>2716</v>
      </c>
      <c r="C1059" s="849"/>
      <c r="D1059" s="6" t="s">
        <v>2717</v>
      </c>
      <c r="E1059" s="88" t="s">
        <v>434</v>
      </c>
    </row>
    <row r="1060" spans="1:5" x14ac:dyDescent="0.3">
      <c r="A1060" s="174" t="s">
        <v>2718</v>
      </c>
      <c r="B1060" s="89" t="s">
        <v>2718</v>
      </c>
      <c r="C1060" s="849"/>
      <c r="D1060" s="61" t="s">
        <v>2719</v>
      </c>
      <c r="E1060" s="88" t="s">
        <v>434</v>
      </c>
    </row>
    <row r="1061" spans="1:5" x14ac:dyDescent="0.3">
      <c r="A1061" s="174" t="s">
        <v>2720</v>
      </c>
      <c r="B1061" s="89" t="s">
        <v>2720</v>
      </c>
      <c r="C1061" s="849"/>
      <c r="D1061" s="61" t="s">
        <v>2721</v>
      </c>
      <c r="E1061" s="88" t="s">
        <v>434</v>
      </c>
    </row>
    <row r="1062" spans="1:5" x14ac:dyDescent="0.3">
      <c r="A1062" s="174" t="s">
        <v>2728</v>
      </c>
      <c r="B1062" s="89" t="s">
        <v>2728</v>
      </c>
      <c r="C1062" s="849"/>
      <c r="D1062" s="62" t="s">
        <v>2729</v>
      </c>
      <c r="E1062" s="88"/>
    </row>
    <row r="1063" spans="1:5" x14ac:dyDescent="0.3">
      <c r="A1063" s="174" t="s">
        <v>2730</v>
      </c>
      <c r="B1063" s="89" t="s">
        <v>2730</v>
      </c>
      <c r="C1063" s="849"/>
      <c r="D1063" s="62" t="s">
        <v>2731</v>
      </c>
      <c r="E1063" s="88"/>
    </row>
    <row r="1064" spans="1:5" x14ac:dyDescent="0.3">
      <c r="A1064" s="174" t="s">
        <v>2732</v>
      </c>
      <c r="B1064" s="89" t="s">
        <v>2732</v>
      </c>
      <c r="C1064" s="849"/>
      <c r="D1064" s="61" t="s">
        <v>2713</v>
      </c>
      <c r="E1064" s="88" t="s">
        <v>434</v>
      </c>
    </row>
    <row r="1065" spans="1:5" x14ac:dyDescent="0.3">
      <c r="A1065" s="174" t="s">
        <v>2733</v>
      </c>
      <c r="B1065" s="89" t="s">
        <v>2733</v>
      </c>
      <c r="C1065" s="849"/>
      <c r="D1065" s="61" t="s">
        <v>2715</v>
      </c>
      <c r="E1065" s="88" t="s">
        <v>434</v>
      </c>
    </row>
    <row r="1066" spans="1:5" x14ac:dyDescent="0.3">
      <c r="A1066" s="174" t="s">
        <v>2734</v>
      </c>
      <c r="B1066" s="89" t="s">
        <v>2734</v>
      </c>
      <c r="C1066" s="849"/>
      <c r="D1066" s="61" t="s">
        <v>2717</v>
      </c>
      <c r="E1066" s="88" t="s">
        <v>434</v>
      </c>
    </row>
    <row r="1067" spans="1:5" x14ac:dyDescent="0.3">
      <c r="A1067" s="174" t="s">
        <v>2735</v>
      </c>
      <c r="B1067" s="89" t="s">
        <v>2735</v>
      </c>
      <c r="C1067" s="849"/>
      <c r="D1067" s="61" t="s">
        <v>2719</v>
      </c>
      <c r="E1067" s="88" t="s">
        <v>434</v>
      </c>
    </row>
    <row r="1068" spans="1:5" x14ac:dyDescent="0.3">
      <c r="A1068" s="174" t="s">
        <v>2736</v>
      </c>
      <c r="B1068" s="89" t="s">
        <v>2736</v>
      </c>
      <c r="C1068" s="849"/>
      <c r="D1068" s="61" t="s">
        <v>2721</v>
      </c>
      <c r="E1068" s="88" t="s">
        <v>434</v>
      </c>
    </row>
    <row r="1069" spans="1:5" x14ac:dyDescent="0.3">
      <c r="A1069" s="174" t="s">
        <v>2737</v>
      </c>
      <c r="B1069" s="89" t="s">
        <v>2737</v>
      </c>
      <c r="C1069" s="849"/>
      <c r="D1069" s="62" t="s">
        <v>2738</v>
      </c>
      <c r="E1069" s="88"/>
    </row>
    <row r="1070" spans="1:5" x14ac:dyDescent="0.3">
      <c r="A1070" s="174" t="s">
        <v>2739</v>
      </c>
      <c r="B1070" s="89" t="s">
        <v>2739</v>
      </c>
      <c r="C1070" s="849"/>
      <c r="D1070" s="61" t="s">
        <v>2713</v>
      </c>
      <c r="E1070" s="88" t="s">
        <v>434</v>
      </c>
    </row>
    <row r="1071" spans="1:5" x14ac:dyDescent="0.3">
      <c r="A1071" s="174" t="s">
        <v>2740</v>
      </c>
      <c r="B1071" s="89" t="s">
        <v>2740</v>
      </c>
      <c r="C1071" s="849"/>
      <c r="D1071" s="61" t="s">
        <v>2715</v>
      </c>
      <c r="E1071" s="88" t="s">
        <v>434</v>
      </c>
    </row>
    <row r="1072" spans="1:5" x14ac:dyDescent="0.3">
      <c r="A1072" s="174" t="s">
        <v>2741</v>
      </c>
      <c r="B1072" s="89" t="s">
        <v>2741</v>
      </c>
      <c r="C1072" s="849"/>
      <c r="D1072" s="61" t="s">
        <v>2717</v>
      </c>
      <c r="E1072" s="88" t="s">
        <v>434</v>
      </c>
    </row>
    <row r="1073" spans="1:5" x14ac:dyDescent="0.3">
      <c r="A1073" s="174" t="s">
        <v>2742</v>
      </c>
      <c r="B1073" s="89" t="s">
        <v>2742</v>
      </c>
      <c r="C1073" s="849"/>
      <c r="D1073" s="61" t="s">
        <v>2719</v>
      </c>
      <c r="E1073" s="88" t="s">
        <v>434</v>
      </c>
    </row>
    <row r="1074" spans="1:5" x14ac:dyDescent="0.3">
      <c r="A1074" s="174" t="s">
        <v>2743</v>
      </c>
      <c r="B1074" s="89" t="s">
        <v>2743</v>
      </c>
      <c r="C1074" s="849"/>
      <c r="D1074" s="61" t="s">
        <v>2721</v>
      </c>
      <c r="E1074" s="88" t="s">
        <v>434</v>
      </c>
    </row>
    <row r="1075" spans="1:5" x14ac:dyDescent="0.3">
      <c r="A1075" s="174" t="s">
        <v>2745</v>
      </c>
      <c r="B1075" s="89" t="s">
        <v>2745</v>
      </c>
      <c r="C1075" s="849"/>
      <c r="D1075" s="5" t="s">
        <v>3658</v>
      </c>
      <c r="E1075" s="88"/>
    </row>
    <row r="1076" spans="1:5" x14ac:dyDescent="0.3">
      <c r="A1076" s="174" t="s">
        <v>2747</v>
      </c>
      <c r="B1076" s="89" t="s">
        <v>2747</v>
      </c>
      <c r="C1076" s="849"/>
      <c r="D1076" s="5" t="s">
        <v>2748</v>
      </c>
      <c r="E1076" s="88"/>
    </row>
    <row r="1077" spans="1:5" x14ac:dyDescent="0.3">
      <c r="A1077" s="174" t="s">
        <v>2749</v>
      </c>
      <c r="B1077" s="89" t="s">
        <v>2749</v>
      </c>
      <c r="C1077" s="849"/>
      <c r="D1077" s="6" t="s">
        <v>2750</v>
      </c>
      <c r="E1077" s="88" t="s">
        <v>434</v>
      </c>
    </row>
    <row r="1078" spans="1:5" x14ac:dyDescent="0.3">
      <c r="A1078" s="174" t="s">
        <v>2751</v>
      </c>
      <c r="B1078" s="89" t="s">
        <v>2751</v>
      </c>
      <c r="C1078" s="849"/>
      <c r="D1078" s="6" t="s">
        <v>2752</v>
      </c>
      <c r="E1078" s="88" t="s">
        <v>434</v>
      </c>
    </row>
    <row r="1079" spans="1:5" x14ac:dyDescent="0.3">
      <c r="A1079" s="174" t="s">
        <v>2799</v>
      </c>
      <c r="B1079" s="93" t="s">
        <v>2799</v>
      </c>
      <c r="C1079" s="849"/>
      <c r="D1079" s="6" t="s">
        <v>3659</v>
      </c>
      <c r="E1079" s="88" t="s">
        <v>434</v>
      </c>
    </row>
    <row r="1080" spans="1:5" x14ac:dyDescent="0.3">
      <c r="A1080" s="174" t="s">
        <v>3660</v>
      </c>
      <c r="B1080" s="93" t="s">
        <v>3660</v>
      </c>
      <c r="C1080" s="849"/>
      <c r="D1080" s="6" t="s">
        <v>3661</v>
      </c>
      <c r="E1080" s="88" t="s">
        <v>434</v>
      </c>
    </row>
    <row r="1081" spans="1:5" x14ac:dyDescent="0.3">
      <c r="A1081" s="174" t="s">
        <v>3662</v>
      </c>
      <c r="B1081" s="93" t="s">
        <v>3662</v>
      </c>
      <c r="C1081" s="849"/>
      <c r="D1081" s="6" t="s">
        <v>3663</v>
      </c>
      <c r="E1081" s="88" t="s">
        <v>434</v>
      </c>
    </row>
    <row r="1082" spans="1:5" x14ac:dyDescent="0.3">
      <c r="A1082" s="174" t="s">
        <v>3664</v>
      </c>
      <c r="B1082" s="93" t="s">
        <v>3664</v>
      </c>
      <c r="C1082" s="849"/>
      <c r="D1082" s="6" t="s">
        <v>3665</v>
      </c>
      <c r="E1082" s="88" t="s">
        <v>434</v>
      </c>
    </row>
    <row r="1083" spans="1:5" x14ac:dyDescent="0.3">
      <c r="A1083" s="174" t="s">
        <v>2753</v>
      </c>
      <c r="B1083" s="93" t="s">
        <v>2753</v>
      </c>
      <c r="C1083" s="849"/>
      <c r="D1083" s="6" t="s">
        <v>3666</v>
      </c>
      <c r="E1083" s="88" t="s">
        <v>434</v>
      </c>
    </row>
    <row r="1084" spans="1:5" x14ac:dyDescent="0.3">
      <c r="A1084" s="174" t="s">
        <v>2755</v>
      </c>
      <c r="B1084" s="89" t="s">
        <v>2755</v>
      </c>
      <c r="C1084" s="849"/>
      <c r="D1084" s="6" t="s">
        <v>3667</v>
      </c>
      <c r="E1084" s="88" t="s">
        <v>434</v>
      </c>
    </row>
    <row r="1085" spans="1:5" x14ac:dyDescent="0.3">
      <c r="A1085" s="174" t="s">
        <v>2757</v>
      </c>
      <c r="B1085" s="89" t="s">
        <v>2757</v>
      </c>
      <c r="C1085" s="849"/>
      <c r="D1085" s="6" t="s">
        <v>2758</v>
      </c>
      <c r="E1085" s="88" t="s">
        <v>434</v>
      </c>
    </row>
    <row r="1086" spans="1:5" x14ac:dyDescent="0.3">
      <c r="A1086" s="174" t="s">
        <v>2759</v>
      </c>
      <c r="B1086" s="89" t="s">
        <v>2759</v>
      </c>
      <c r="C1086" s="849"/>
      <c r="D1086" s="6" t="s">
        <v>2760</v>
      </c>
      <c r="E1086" s="88" t="s">
        <v>434</v>
      </c>
    </row>
    <row r="1087" spans="1:5" x14ac:dyDescent="0.3">
      <c r="A1087" s="174" t="s">
        <v>2761</v>
      </c>
      <c r="B1087" s="89" t="s">
        <v>2761</v>
      </c>
      <c r="C1087" s="849"/>
      <c r="D1087" s="6" t="s">
        <v>2762</v>
      </c>
      <c r="E1087" s="88" t="s">
        <v>434</v>
      </c>
    </row>
    <row r="1088" spans="1:5" x14ac:dyDescent="0.3">
      <c r="A1088" s="174" t="s">
        <v>2763</v>
      </c>
      <c r="B1088" s="89" t="s">
        <v>2763</v>
      </c>
      <c r="C1088" s="849"/>
      <c r="D1088" s="6" t="s">
        <v>2764</v>
      </c>
      <c r="E1088" s="88" t="s">
        <v>434</v>
      </c>
    </row>
    <row r="1089" spans="1:5" x14ac:dyDescent="0.3">
      <c r="A1089" s="174" t="s">
        <v>2765</v>
      </c>
      <c r="B1089" s="89" t="s">
        <v>2765</v>
      </c>
      <c r="C1089" s="849"/>
      <c r="D1089" s="6" t="s">
        <v>2766</v>
      </c>
      <c r="E1089" s="88" t="s">
        <v>434</v>
      </c>
    </row>
    <row r="1090" spans="1:5" x14ac:dyDescent="0.3">
      <c r="A1090" s="174" t="s">
        <v>2767</v>
      </c>
      <c r="B1090" s="89" t="s">
        <v>2767</v>
      </c>
      <c r="C1090" s="849"/>
      <c r="D1090" s="6" t="s">
        <v>2768</v>
      </c>
      <c r="E1090" s="88" t="s">
        <v>434</v>
      </c>
    </row>
    <row r="1091" spans="1:5" x14ac:dyDescent="0.3">
      <c r="A1091" s="174" t="s">
        <v>2769</v>
      </c>
      <c r="B1091" s="89" t="s">
        <v>2769</v>
      </c>
      <c r="C1091" s="849"/>
      <c r="D1091" s="6" t="s">
        <v>2770</v>
      </c>
      <c r="E1091" s="88" t="s">
        <v>434</v>
      </c>
    </row>
    <row r="1092" spans="1:5" x14ac:dyDescent="0.3">
      <c r="A1092" s="174" t="s">
        <v>2771</v>
      </c>
      <c r="B1092" s="89" t="s">
        <v>2771</v>
      </c>
      <c r="C1092" s="849"/>
      <c r="D1092" s="6" t="s">
        <v>2772</v>
      </c>
      <c r="E1092" s="88" t="s">
        <v>434</v>
      </c>
    </row>
    <row r="1093" spans="1:5" x14ac:dyDescent="0.3">
      <c r="A1093" s="174" t="s">
        <v>2773</v>
      </c>
      <c r="B1093" s="89" t="s">
        <v>2773</v>
      </c>
      <c r="C1093" s="849"/>
      <c r="D1093" s="6" t="s">
        <v>2774</v>
      </c>
      <c r="E1093" s="88" t="s">
        <v>434</v>
      </c>
    </row>
    <row r="1094" spans="1:5" x14ac:dyDescent="0.3">
      <c r="A1094" s="174" t="s">
        <v>2775</v>
      </c>
      <c r="B1094" s="89" t="s">
        <v>2775</v>
      </c>
      <c r="C1094" s="849"/>
      <c r="D1094" s="6" t="s">
        <v>2776</v>
      </c>
      <c r="E1094" s="88" t="s">
        <v>434</v>
      </c>
    </row>
    <row r="1095" spans="1:5" x14ac:dyDescent="0.3">
      <c r="A1095" s="174" t="s">
        <v>2777</v>
      </c>
      <c r="B1095" s="89" t="s">
        <v>2777</v>
      </c>
      <c r="C1095" s="849"/>
      <c r="D1095" s="6" t="s">
        <v>2778</v>
      </c>
      <c r="E1095" s="88" t="s">
        <v>434</v>
      </c>
    </row>
    <row r="1096" spans="1:5" x14ac:dyDescent="0.3">
      <c r="A1096" s="174" t="s">
        <v>2779</v>
      </c>
      <c r="B1096" s="89" t="s">
        <v>2779</v>
      </c>
      <c r="C1096" s="849"/>
      <c r="D1096" s="6" t="s">
        <v>2780</v>
      </c>
      <c r="E1096" s="88" t="s">
        <v>434</v>
      </c>
    </row>
    <row r="1097" spans="1:5" x14ac:dyDescent="0.3">
      <c r="A1097" s="174" t="s">
        <v>2781</v>
      </c>
      <c r="B1097" s="89" t="s">
        <v>2781</v>
      </c>
      <c r="C1097" s="849"/>
      <c r="D1097" s="6" t="s">
        <v>2782</v>
      </c>
      <c r="E1097" s="88" t="s">
        <v>434</v>
      </c>
    </row>
    <row r="1098" spans="1:5" x14ac:dyDescent="0.3">
      <c r="A1098" s="174" t="s">
        <v>2783</v>
      </c>
      <c r="B1098" s="89" t="s">
        <v>2783</v>
      </c>
      <c r="C1098" s="849"/>
      <c r="D1098" s="6" t="s">
        <v>2784</v>
      </c>
      <c r="E1098" s="88" t="s">
        <v>434</v>
      </c>
    </row>
    <row r="1099" spans="1:5" x14ac:dyDescent="0.3">
      <c r="A1099" s="174" t="s">
        <v>2785</v>
      </c>
      <c r="B1099" s="89" t="s">
        <v>2785</v>
      </c>
      <c r="C1099" s="849"/>
      <c r="D1099" s="6" t="s">
        <v>2786</v>
      </c>
      <c r="E1099" s="88" t="s">
        <v>434</v>
      </c>
    </row>
    <row r="1100" spans="1:5" x14ac:dyDescent="0.3">
      <c r="A1100" s="174" t="s">
        <v>2787</v>
      </c>
      <c r="B1100" s="89" t="s">
        <v>2787</v>
      </c>
      <c r="C1100" s="849"/>
      <c r="D1100" s="6" t="s">
        <v>3668</v>
      </c>
      <c r="E1100" s="88" t="s">
        <v>9</v>
      </c>
    </row>
    <row r="1101" spans="1:5" x14ac:dyDescent="0.3">
      <c r="A1101" s="174" t="s">
        <v>2789</v>
      </c>
      <c r="B1101" s="89" t="s">
        <v>2789</v>
      </c>
      <c r="C1101" s="849"/>
      <c r="D1101" s="6" t="s">
        <v>3669</v>
      </c>
      <c r="E1101" s="88" t="s">
        <v>9</v>
      </c>
    </row>
    <row r="1102" spans="1:5" x14ac:dyDescent="0.3">
      <c r="A1102" s="174" t="s">
        <v>2791</v>
      </c>
      <c r="B1102" s="93" t="s">
        <v>2791</v>
      </c>
      <c r="C1102" s="849"/>
      <c r="D1102" s="6" t="s">
        <v>3670</v>
      </c>
      <c r="E1102" s="88" t="s">
        <v>9</v>
      </c>
    </row>
    <row r="1103" spans="1:5" x14ac:dyDescent="0.3">
      <c r="A1103" s="174" t="s">
        <v>2793</v>
      </c>
      <c r="B1103" s="93" t="s">
        <v>2793</v>
      </c>
      <c r="C1103" s="849"/>
      <c r="D1103" s="6" t="s">
        <v>3671</v>
      </c>
      <c r="E1103" s="88" t="s">
        <v>9</v>
      </c>
    </row>
    <row r="1104" spans="1:5" x14ac:dyDescent="0.3">
      <c r="A1104" s="174" t="s">
        <v>2795</v>
      </c>
      <c r="B1104" s="93" t="s">
        <v>2795</v>
      </c>
      <c r="C1104" s="849"/>
      <c r="D1104" s="6" t="s">
        <v>3672</v>
      </c>
      <c r="E1104" s="88" t="s">
        <v>9</v>
      </c>
    </row>
    <row r="1105" spans="1:5" x14ac:dyDescent="0.3">
      <c r="A1105" s="174" t="s">
        <v>2797</v>
      </c>
      <c r="B1105" s="93" t="s">
        <v>2797</v>
      </c>
      <c r="C1105" s="849"/>
      <c r="D1105" s="6" t="s">
        <v>3673</v>
      </c>
      <c r="E1105" s="88" t="s">
        <v>9</v>
      </c>
    </row>
    <row r="1106" spans="1:5" x14ac:dyDescent="0.3">
      <c r="A1106" s="174" t="s">
        <v>3674</v>
      </c>
      <c r="B1106" s="93" t="s">
        <v>3674</v>
      </c>
      <c r="C1106" s="849"/>
      <c r="D1106" s="6" t="s">
        <v>3675</v>
      </c>
      <c r="E1106" s="88" t="s">
        <v>9</v>
      </c>
    </row>
    <row r="1107" spans="1:5" x14ac:dyDescent="0.3">
      <c r="A1107" s="174" t="s">
        <v>3676</v>
      </c>
      <c r="B1107" s="93" t="s">
        <v>3676</v>
      </c>
      <c r="C1107" s="849"/>
      <c r="D1107" s="6" t="s">
        <v>3677</v>
      </c>
      <c r="E1107" s="88" t="s">
        <v>9</v>
      </c>
    </row>
    <row r="1108" spans="1:5" x14ac:dyDescent="0.3">
      <c r="A1108" s="174" t="s">
        <v>2811</v>
      </c>
      <c r="B1108" s="89" t="s">
        <v>2811</v>
      </c>
      <c r="C1108" s="849"/>
      <c r="D1108" s="5" t="s">
        <v>2691</v>
      </c>
      <c r="E1108" s="88"/>
    </row>
    <row r="1109" spans="1:5" x14ac:dyDescent="0.3">
      <c r="A1109" s="174" t="s">
        <v>2812</v>
      </c>
      <c r="B1109" s="89" t="s">
        <v>2812</v>
      </c>
      <c r="C1109" s="849"/>
      <c r="D1109" s="6" t="s">
        <v>2691</v>
      </c>
      <c r="E1109" s="88" t="s">
        <v>16</v>
      </c>
    </row>
    <row r="1110" spans="1:5" x14ac:dyDescent="0.3">
      <c r="A1110" s="174" t="s">
        <v>2814</v>
      </c>
      <c r="B1110" s="89" t="s">
        <v>2814</v>
      </c>
      <c r="C1110" s="849"/>
      <c r="D1110" s="12" t="s">
        <v>2815</v>
      </c>
      <c r="E1110" s="155" t="s">
        <v>21</v>
      </c>
    </row>
    <row r="1111" spans="1:5" x14ac:dyDescent="0.3">
      <c r="A1111" s="174" t="s">
        <v>2816</v>
      </c>
      <c r="B1111" s="89" t="s">
        <v>2816</v>
      </c>
      <c r="C1111" s="849"/>
      <c r="D1111" s="5" t="s">
        <v>3678</v>
      </c>
      <c r="E1111" s="88"/>
    </row>
    <row r="1112" spans="1:5" x14ac:dyDescent="0.3">
      <c r="A1112" s="174" t="s">
        <v>2818</v>
      </c>
      <c r="B1112" s="89" t="s">
        <v>2818</v>
      </c>
      <c r="C1112" s="849"/>
      <c r="D1112" s="5" t="s">
        <v>2748</v>
      </c>
      <c r="E1112" s="88"/>
    </row>
    <row r="1113" spans="1:5" x14ac:dyDescent="0.3">
      <c r="A1113" s="174" t="s">
        <v>2819</v>
      </c>
      <c r="B1113" s="89" t="s">
        <v>2819</v>
      </c>
      <c r="C1113" s="849"/>
      <c r="D1113" s="6" t="s">
        <v>2750</v>
      </c>
      <c r="E1113" s="88" t="s">
        <v>9</v>
      </c>
    </row>
    <row r="1114" spans="1:5" x14ac:dyDescent="0.3">
      <c r="A1114" s="174" t="s">
        <v>2820</v>
      </c>
      <c r="B1114" s="89" t="s">
        <v>2820</v>
      </c>
      <c r="C1114" s="849"/>
      <c r="D1114" s="6" t="s">
        <v>2752</v>
      </c>
      <c r="E1114" s="88" t="s">
        <v>9</v>
      </c>
    </row>
    <row r="1115" spans="1:5" x14ac:dyDescent="0.3">
      <c r="A1115" s="174" t="s">
        <v>2821</v>
      </c>
      <c r="B1115" s="89" t="s">
        <v>2821</v>
      </c>
      <c r="C1115" s="849"/>
      <c r="D1115" s="6" t="s">
        <v>2754</v>
      </c>
      <c r="E1115" s="88" t="s">
        <v>9</v>
      </c>
    </row>
    <row r="1116" spans="1:5" x14ac:dyDescent="0.3">
      <c r="A1116" s="174" t="s">
        <v>2822</v>
      </c>
      <c r="B1116" s="89" t="s">
        <v>2822</v>
      </c>
      <c r="C1116" s="849"/>
      <c r="D1116" s="6" t="s">
        <v>2772</v>
      </c>
      <c r="E1116" s="88" t="s">
        <v>9</v>
      </c>
    </row>
    <row r="1117" spans="1:5" x14ac:dyDescent="0.3">
      <c r="A1117" s="174" t="s">
        <v>2823</v>
      </c>
      <c r="B1117" s="89" t="s">
        <v>2823</v>
      </c>
      <c r="C1117" s="849"/>
      <c r="D1117" s="6" t="s">
        <v>3679</v>
      </c>
      <c r="E1117" s="88" t="s">
        <v>9</v>
      </c>
    </row>
    <row r="1118" spans="1:5" x14ac:dyDescent="0.3">
      <c r="A1118" s="174" t="s">
        <v>2824</v>
      </c>
      <c r="B1118" s="89" t="s">
        <v>2824</v>
      </c>
      <c r="C1118" s="849"/>
      <c r="D1118" s="6" t="s">
        <v>1336</v>
      </c>
      <c r="E1118" s="88" t="s">
        <v>9</v>
      </c>
    </row>
    <row r="1119" spans="1:5" x14ac:dyDescent="0.3">
      <c r="A1119" s="174" t="s">
        <v>2828</v>
      </c>
      <c r="B1119" s="87" t="s">
        <v>3680</v>
      </c>
      <c r="C1119" s="849"/>
      <c r="D1119" s="6" t="s">
        <v>2829</v>
      </c>
      <c r="E1119" s="88"/>
    </row>
    <row r="1120" spans="1:5" x14ac:dyDescent="0.3">
      <c r="A1120" s="174" t="s">
        <v>2830</v>
      </c>
      <c r="B1120" s="87" t="s">
        <v>3681</v>
      </c>
      <c r="C1120" s="849"/>
      <c r="D1120" s="6" t="s">
        <v>2831</v>
      </c>
      <c r="E1120" s="88" t="s">
        <v>16</v>
      </c>
    </row>
    <row r="1121" spans="1:5" x14ac:dyDescent="0.3">
      <c r="A1121" s="174" t="s">
        <v>2833</v>
      </c>
      <c r="B1121" s="87" t="s">
        <v>3682</v>
      </c>
      <c r="C1121" s="849"/>
      <c r="D1121" s="12" t="s">
        <v>3683</v>
      </c>
      <c r="E1121" s="155" t="s">
        <v>21</v>
      </c>
    </row>
    <row r="1122" spans="1:5" x14ac:dyDescent="0.3">
      <c r="A1122" s="174" t="s">
        <v>2835</v>
      </c>
      <c r="B1122" s="93" t="s">
        <v>2835</v>
      </c>
      <c r="C1122" s="849"/>
      <c r="D1122" s="6" t="s">
        <v>3684</v>
      </c>
      <c r="E1122" s="88"/>
    </row>
    <row r="1123" spans="1:5" x14ac:dyDescent="0.3">
      <c r="A1123" s="174" t="s">
        <v>2837</v>
      </c>
      <c r="B1123" s="93" t="s">
        <v>2837</v>
      </c>
      <c r="C1123" s="849"/>
      <c r="D1123" s="6" t="s">
        <v>3684</v>
      </c>
      <c r="E1123" s="88"/>
    </row>
    <row r="1124" spans="1:5" ht="15" thickBot="1" x14ac:dyDescent="0.35">
      <c r="A1124" s="176" t="s">
        <v>2840</v>
      </c>
      <c r="B1124" s="162" t="s">
        <v>2840</v>
      </c>
      <c r="C1124" s="854"/>
      <c r="D1124" s="163" t="s">
        <v>3685</v>
      </c>
      <c r="E1124" s="164"/>
    </row>
    <row r="1128" spans="1:5" x14ac:dyDescent="0.3">
      <c r="C1128" s="4"/>
      <c r="D1128" s="4"/>
      <c r="E1128" s="4"/>
    </row>
    <row r="1129" spans="1:5" x14ac:dyDescent="0.3">
      <c r="C1129" s="4"/>
      <c r="D1129" s="4"/>
      <c r="E1129" s="4"/>
    </row>
    <row r="1130" spans="1:5" x14ac:dyDescent="0.3">
      <c r="C1130" s="4"/>
      <c r="D1130" s="4"/>
      <c r="E1130" s="4"/>
    </row>
  </sheetData>
  <mergeCells count="99">
    <mergeCell ref="C1052:C1054"/>
    <mergeCell ref="A1055:E1055"/>
    <mergeCell ref="C1056:C1124"/>
    <mergeCell ref="C1016:C1036"/>
    <mergeCell ref="A1037:E1037"/>
    <mergeCell ref="C1038:C1041"/>
    <mergeCell ref="A1042:E1042"/>
    <mergeCell ref="C1043:C1050"/>
    <mergeCell ref="A1051:E1051"/>
    <mergeCell ref="A1015:E1015"/>
    <mergeCell ref="A803:E803"/>
    <mergeCell ref="C804:C833"/>
    <mergeCell ref="A834:E834"/>
    <mergeCell ref="C835:C843"/>
    <mergeCell ref="A844:E844"/>
    <mergeCell ref="C845:C963"/>
    <mergeCell ref="A964:E964"/>
    <mergeCell ref="A983:E983"/>
    <mergeCell ref="C984:C999"/>
    <mergeCell ref="A1000:E1000"/>
    <mergeCell ref="C1001:C1014"/>
    <mergeCell ref="C800:C802"/>
    <mergeCell ref="A642:E642"/>
    <mergeCell ref="C643:C650"/>
    <mergeCell ref="A651:E651"/>
    <mergeCell ref="C652:C664"/>
    <mergeCell ref="A665:E665"/>
    <mergeCell ref="C666:C749"/>
    <mergeCell ref="A750:E750"/>
    <mergeCell ref="C751:C757"/>
    <mergeCell ref="A758:E758"/>
    <mergeCell ref="C759:C798"/>
    <mergeCell ref="A799:E799"/>
    <mergeCell ref="C629:C641"/>
    <mergeCell ref="A526:E526"/>
    <mergeCell ref="C527:C534"/>
    <mergeCell ref="A535:E535"/>
    <mergeCell ref="C536:C564"/>
    <mergeCell ref="A565:E565"/>
    <mergeCell ref="C566:C572"/>
    <mergeCell ref="A573:E573"/>
    <mergeCell ref="C574:C580"/>
    <mergeCell ref="A581:E581"/>
    <mergeCell ref="C582:C627"/>
    <mergeCell ref="A628:E628"/>
    <mergeCell ref="C451:C525"/>
    <mergeCell ref="A376:E376"/>
    <mergeCell ref="C377:C386"/>
    <mergeCell ref="A387:E387"/>
    <mergeCell ref="C388:C394"/>
    <mergeCell ref="A395:E395"/>
    <mergeCell ref="C396:C403"/>
    <mergeCell ref="A404:E404"/>
    <mergeCell ref="C405:C413"/>
    <mergeCell ref="A414:E414"/>
    <mergeCell ref="C415:C449"/>
    <mergeCell ref="A450:E450"/>
    <mergeCell ref="C372:C375"/>
    <mergeCell ref="A265:E265"/>
    <mergeCell ref="C266:C276"/>
    <mergeCell ref="A277:E277"/>
    <mergeCell ref="C278:C287"/>
    <mergeCell ref="A288:E288"/>
    <mergeCell ref="C289:C311"/>
    <mergeCell ref="A312:E312"/>
    <mergeCell ref="C313:C348"/>
    <mergeCell ref="A349:E349"/>
    <mergeCell ref="C350:C370"/>
    <mergeCell ref="A371:E371"/>
    <mergeCell ref="C252:C264"/>
    <mergeCell ref="A189:E189"/>
    <mergeCell ref="C190:C194"/>
    <mergeCell ref="A195:E195"/>
    <mergeCell ref="C196:C209"/>
    <mergeCell ref="A210:E210"/>
    <mergeCell ref="C211:C218"/>
    <mergeCell ref="A219:E219"/>
    <mergeCell ref="C220:C228"/>
    <mergeCell ref="A229:E229"/>
    <mergeCell ref="C230:C250"/>
    <mergeCell ref="A251:E251"/>
    <mergeCell ref="C183:C188"/>
    <mergeCell ref="C70:C78"/>
    <mergeCell ref="A79:E79"/>
    <mergeCell ref="C80:C100"/>
    <mergeCell ref="A101:E101"/>
    <mergeCell ref="A103:E103"/>
    <mergeCell ref="C104:C164"/>
    <mergeCell ref="A165:E165"/>
    <mergeCell ref="C166:C174"/>
    <mergeCell ref="A175:E175"/>
    <mergeCell ref="C176:C181"/>
    <mergeCell ref="A182:E182"/>
    <mergeCell ref="A69:E69"/>
    <mergeCell ref="A1:E3"/>
    <mergeCell ref="A5:E5"/>
    <mergeCell ref="C6:C33"/>
    <mergeCell ref="A34:E34"/>
    <mergeCell ref="C35:C68"/>
  </mergeCells>
  <pageMargins left="0.70866141732283472" right="0.70866141732283472" top="0.74803149606299213" bottom="0.74803149606299213" header="0.31496062992125984" footer="0.31496062992125984"/>
  <pageSetup paperSize="9" scale="85" orientation="landscape" r:id="rId1"/>
  <headerFooter>
    <oddHeader>&amp;L&amp;"Calibri"&amp;10&amp;K000000Sensitivity - General&amp;1#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E2D9C-10C3-4EDE-9A14-FB7C9F419950}">
  <sheetPr>
    <pageSetUpPr fitToPage="1"/>
  </sheetPr>
  <dimension ref="A1:F4349"/>
  <sheetViews>
    <sheetView view="pageBreakPreview" zoomScale="80" zoomScaleNormal="100" zoomScaleSheetLayoutView="80" workbookViewId="0">
      <selection activeCell="E7" sqref="E7"/>
    </sheetView>
  </sheetViews>
  <sheetFormatPr defaultRowHeight="14.4" x14ac:dyDescent="0.3"/>
  <cols>
    <col min="1" max="1" width="15.77734375" style="403" customWidth="1"/>
    <col min="2" max="2" width="100.77734375" style="403" customWidth="1"/>
    <col min="3" max="4" width="15.77734375" style="404" customWidth="1"/>
    <col min="5" max="6" width="20.77734375" style="416" customWidth="1"/>
  </cols>
  <sheetData>
    <row r="1" spans="1:6" x14ac:dyDescent="0.3">
      <c r="A1" s="754" t="s">
        <v>4136</v>
      </c>
      <c r="B1" s="754"/>
      <c r="C1" s="651"/>
      <c r="D1" s="651"/>
      <c r="E1" s="651"/>
      <c r="F1" s="651"/>
    </row>
    <row r="2" spans="1:6" x14ac:dyDescent="0.3">
      <c r="A2" s="754" t="s">
        <v>4328</v>
      </c>
      <c r="B2" s="754"/>
      <c r="C2" s="651"/>
      <c r="D2" s="651"/>
      <c r="E2" s="651"/>
      <c r="F2" s="651"/>
    </row>
    <row r="3" spans="1:6" x14ac:dyDescent="0.3">
      <c r="A3" s="754" t="s">
        <v>4329</v>
      </c>
      <c r="B3" s="755"/>
      <c r="C3" s="651"/>
      <c r="D3" s="651"/>
      <c r="E3" s="651"/>
      <c r="F3" s="651"/>
    </row>
    <row r="4" spans="1:6" ht="15" thickBot="1" x14ac:dyDescent="0.35">
      <c r="A4" s="364" t="s">
        <v>4111</v>
      </c>
      <c r="B4" s="652" t="s">
        <v>4035</v>
      </c>
      <c r="C4" s="652" t="s">
        <v>4112</v>
      </c>
      <c r="D4" s="373" t="s">
        <v>4113</v>
      </c>
      <c r="E4" s="373" t="s">
        <v>4114</v>
      </c>
      <c r="F4" s="653" t="s">
        <v>4036</v>
      </c>
    </row>
    <row r="5" spans="1:6" ht="15" thickBot="1" x14ac:dyDescent="0.35">
      <c r="A5" s="815" t="s">
        <v>4</v>
      </c>
      <c r="B5" s="816"/>
      <c r="C5" s="816"/>
      <c r="D5" s="817"/>
      <c r="E5" s="817"/>
      <c r="F5" s="818"/>
    </row>
    <row r="6" spans="1:6" x14ac:dyDescent="0.3">
      <c r="A6" s="374" t="s">
        <v>5</v>
      </c>
      <c r="B6" s="345" t="s">
        <v>6</v>
      </c>
      <c r="C6" s="375"/>
      <c r="D6" s="376"/>
      <c r="E6" s="377"/>
      <c r="F6" s="378"/>
    </row>
    <row r="7" spans="1:6" x14ac:dyDescent="0.3">
      <c r="A7" s="372" t="s">
        <v>7</v>
      </c>
      <c r="B7" s="201" t="s">
        <v>8</v>
      </c>
      <c r="C7" s="379" t="s">
        <v>9</v>
      </c>
      <c r="D7" s="654">
        <v>10</v>
      </c>
      <c r="E7" s="856"/>
      <c r="F7" s="625" t="str">
        <f>IF((D7*E7)&gt;0,(D7*E7),"")</f>
        <v/>
      </c>
    </row>
    <row r="8" spans="1:6" x14ac:dyDescent="0.3">
      <c r="A8" s="372" t="s">
        <v>10</v>
      </c>
      <c r="B8" s="201" t="s">
        <v>11</v>
      </c>
      <c r="C8" s="379" t="s">
        <v>9</v>
      </c>
      <c r="D8" s="655">
        <v>30</v>
      </c>
      <c r="E8" s="856"/>
      <c r="F8" s="625" t="str">
        <f t="shared" ref="F8:F34" si="0">IF((D8*E8)&gt;0,(D8*E8),"")</f>
        <v/>
      </c>
    </row>
    <row r="9" spans="1:6" x14ac:dyDescent="0.3">
      <c r="A9" s="372" t="s">
        <v>22</v>
      </c>
      <c r="B9" s="235" t="s">
        <v>23</v>
      </c>
      <c r="C9" s="379"/>
      <c r="D9" s="655"/>
      <c r="E9" s="549"/>
      <c r="F9" s="625" t="str">
        <f t="shared" si="0"/>
        <v/>
      </c>
    </row>
    <row r="10" spans="1:6" x14ac:dyDescent="0.3">
      <c r="A10" s="372" t="s">
        <v>24</v>
      </c>
      <c r="B10" s="201" t="s">
        <v>3828</v>
      </c>
      <c r="C10" s="379" t="s">
        <v>16</v>
      </c>
      <c r="D10" s="655">
        <v>1</v>
      </c>
      <c r="E10" s="549">
        <v>200000</v>
      </c>
      <c r="F10" s="625">
        <f t="shared" si="0"/>
        <v>200000</v>
      </c>
    </row>
    <row r="11" spans="1:6" x14ac:dyDescent="0.3">
      <c r="A11" s="372" t="s">
        <v>28</v>
      </c>
      <c r="B11" s="201" t="s">
        <v>3920</v>
      </c>
      <c r="C11" s="379" t="s">
        <v>21</v>
      </c>
      <c r="D11" s="548">
        <f>F10</f>
        <v>200000</v>
      </c>
      <c r="E11" s="855"/>
      <c r="F11" s="625" t="str">
        <f t="shared" si="0"/>
        <v/>
      </c>
    </row>
    <row r="12" spans="1:6" x14ac:dyDescent="0.3">
      <c r="A12" s="372" t="s">
        <v>3921</v>
      </c>
      <c r="B12" s="235" t="s">
        <v>3962</v>
      </c>
      <c r="C12" s="379"/>
      <c r="D12" s="655"/>
      <c r="E12" s="549"/>
      <c r="F12" s="625" t="str">
        <f t="shared" si="0"/>
        <v/>
      </c>
    </row>
    <row r="13" spans="1:6" x14ac:dyDescent="0.3">
      <c r="A13" s="372" t="s">
        <v>3922</v>
      </c>
      <c r="B13" s="201" t="s">
        <v>3963</v>
      </c>
      <c r="C13" s="379" t="s">
        <v>16</v>
      </c>
      <c r="D13" s="655">
        <v>1</v>
      </c>
      <c r="E13" s="549">
        <v>200000</v>
      </c>
      <c r="F13" s="625">
        <f t="shared" si="0"/>
        <v>200000</v>
      </c>
    </row>
    <row r="14" spans="1:6" x14ac:dyDescent="0.3">
      <c r="A14" s="372" t="s">
        <v>3923</v>
      </c>
      <c r="B14" s="380" t="s">
        <v>3964</v>
      </c>
      <c r="C14" s="379" t="s">
        <v>21</v>
      </c>
      <c r="D14" s="548">
        <f>F13</f>
        <v>200000</v>
      </c>
      <c r="E14" s="855"/>
      <c r="F14" s="625" t="str">
        <f t="shared" si="0"/>
        <v/>
      </c>
    </row>
    <row r="15" spans="1:6" x14ac:dyDescent="0.3">
      <c r="A15" s="372" t="s">
        <v>30</v>
      </c>
      <c r="B15" s="235" t="s">
        <v>3960</v>
      </c>
      <c r="C15" s="379"/>
      <c r="D15" s="655"/>
      <c r="E15" s="549"/>
      <c r="F15" s="625" t="str">
        <f t="shared" si="0"/>
        <v/>
      </c>
    </row>
    <row r="16" spans="1:6" x14ac:dyDescent="0.3">
      <c r="A16" s="372" t="s">
        <v>3976</v>
      </c>
      <c r="B16" s="201" t="s">
        <v>3961</v>
      </c>
      <c r="C16" s="379" t="s">
        <v>16</v>
      </c>
      <c r="D16" s="655">
        <v>1</v>
      </c>
      <c r="E16" s="549">
        <v>500000</v>
      </c>
      <c r="F16" s="625">
        <f t="shared" si="0"/>
        <v>500000</v>
      </c>
    </row>
    <row r="17" spans="1:6" x14ac:dyDescent="0.3">
      <c r="A17" s="372" t="s">
        <v>36</v>
      </c>
      <c r="B17" s="380" t="s">
        <v>4031</v>
      </c>
      <c r="C17" s="379" t="s">
        <v>21</v>
      </c>
      <c r="D17" s="548">
        <f>F16</f>
        <v>500000</v>
      </c>
      <c r="E17" s="855"/>
      <c r="F17" s="625" t="str">
        <f t="shared" si="0"/>
        <v/>
      </c>
    </row>
    <row r="18" spans="1:6" x14ac:dyDescent="0.3">
      <c r="A18" s="372" t="s">
        <v>38</v>
      </c>
      <c r="B18" s="381" t="s">
        <v>3972</v>
      </c>
      <c r="C18" s="379"/>
      <c r="D18" s="655"/>
      <c r="E18" s="549"/>
      <c r="F18" s="625" t="str">
        <f t="shared" si="0"/>
        <v/>
      </c>
    </row>
    <row r="19" spans="1:6" x14ac:dyDescent="0.3">
      <c r="A19" s="372" t="s">
        <v>40</v>
      </c>
      <c r="B19" s="221" t="s">
        <v>3975</v>
      </c>
      <c r="C19" s="379"/>
      <c r="D19" s="655"/>
      <c r="E19" s="549"/>
      <c r="F19" s="625" t="str">
        <f t="shared" si="0"/>
        <v/>
      </c>
    </row>
    <row r="20" spans="1:6" x14ac:dyDescent="0.3">
      <c r="A20" s="372" t="s">
        <v>42</v>
      </c>
      <c r="B20" s="208" t="s">
        <v>3973</v>
      </c>
      <c r="C20" s="379" t="s">
        <v>4330</v>
      </c>
      <c r="D20" s="655">
        <v>1</v>
      </c>
      <c r="E20" s="549">
        <v>500000</v>
      </c>
      <c r="F20" s="625">
        <f t="shared" si="0"/>
        <v>500000</v>
      </c>
    </row>
    <row r="21" spans="1:6" x14ac:dyDescent="0.3">
      <c r="A21" s="372" t="s">
        <v>3977</v>
      </c>
      <c r="B21" s="582" t="s">
        <v>3974</v>
      </c>
      <c r="C21" s="379" t="s">
        <v>4330</v>
      </c>
      <c r="D21" s="655">
        <v>1</v>
      </c>
      <c r="E21" s="549">
        <v>200000</v>
      </c>
      <c r="F21" s="625">
        <f t="shared" si="0"/>
        <v>200000</v>
      </c>
    </row>
    <row r="22" spans="1:6" x14ac:dyDescent="0.3">
      <c r="A22" s="372" t="s">
        <v>3978</v>
      </c>
      <c r="B22" s="221" t="s">
        <v>4032</v>
      </c>
      <c r="C22" s="379" t="s">
        <v>21</v>
      </c>
      <c r="D22" s="548">
        <f>F20+F21+F23+F24</f>
        <v>1900000</v>
      </c>
      <c r="E22" s="855"/>
      <c r="F22" s="625" t="str">
        <f t="shared" si="0"/>
        <v/>
      </c>
    </row>
    <row r="23" spans="1:6" x14ac:dyDescent="0.3">
      <c r="A23" s="372" t="s">
        <v>44</v>
      </c>
      <c r="B23" s="221" t="s">
        <v>2861</v>
      </c>
      <c r="C23" s="382" t="s">
        <v>16</v>
      </c>
      <c r="D23" s="655">
        <v>1</v>
      </c>
      <c r="E23" s="549">
        <v>1000000</v>
      </c>
      <c r="F23" s="625">
        <f t="shared" si="0"/>
        <v>1000000</v>
      </c>
    </row>
    <row r="24" spans="1:6" x14ac:dyDescent="0.3">
      <c r="A24" s="372" t="s">
        <v>3924</v>
      </c>
      <c r="B24" s="221" t="s">
        <v>53</v>
      </c>
      <c r="C24" s="382" t="s">
        <v>16</v>
      </c>
      <c r="D24" s="655">
        <v>1</v>
      </c>
      <c r="E24" s="549">
        <v>200000</v>
      </c>
      <c r="F24" s="625">
        <f t="shared" si="0"/>
        <v>200000</v>
      </c>
    </row>
    <row r="25" spans="1:6" x14ac:dyDescent="0.3">
      <c r="A25" s="372" t="s">
        <v>60</v>
      </c>
      <c r="B25" s="272" t="s">
        <v>61</v>
      </c>
      <c r="C25" s="382"/>
      <c r="D25" s="655"/>
      <c r="E25" s="549"/>
      <c r="F25" s="625" t="str">
        <f t="shared" si="0"/>
        <v/>
      </c>
    </row>
    <row r="26" spans="1:6" x14ac:dyDescent="0.3">
      <c r="A26" s="372" t="s">
        <v>62</v>
      </c>
      <c r="B26" s="214" t="s">
        <v>63</v>
      </c>
      <c r="C26" s="379" t="s">
        <v>64</v>
      </c>
      <c r="D26" s="655">
        <v>60</v>
      </c>
      <c r="E26" s="856"/>
      <c r="F26" s="625" t="str">
        <f t="shared" si="0"/>
        <v/>
      </c>
    </row>
    <row r="27" spans="1:6" x14ac:dyDescent="0.3">
      <c r="A27" s="372" t="s">
        <v>65</v>
      </c>
      <c r="B27" s="214" t="s">
        <v>66</v>
      </c>
      <c r="C27" s="382" t="s">
        <v>16</v>
      </c>
      <c r="D27" s="655">
        <v>1</v>
      </c>
      <c r="E27" s="549">
        <v>900000</v>
      </c>
      <c r="F27" s="625">
        <f t="shared" si="0"/>
        <v>900000</v>
      </c>
    </row>
    <row r="28" spans="1:6" x14ac:dyDescent="0.3">
      <c r="A28" s="372" t="s">
        <v>67</v>
      </c>
      <c r="B28" s="214" t="s">
        <v>68</v>
      </c>
      <c r="C28" s="382" t="s">
        <v>16</v>
      </c>
      <c r="D28" s="655">
        <v>1</v>
      </c>
      <c r="E28" s="549">
        <v>220000</v>
      </c>
      <c r="F28" s="625">
        <f t="shared" si="0"/>
        <v>220000</v>
      </c>
    </row>
    <row r="29" spans="1:6" x14ac:dyDescent="0.3">
      <c r="A29" s="372" t="s">
        <v>69</v>
      </c>
      <c r="B29" s="214" t="s">
        <v>4138</v>
      </c>
      <c r="C29" s="382" t="s">
        <v>16</v>
      </c>
      <c r="D29" s="655">
        <v>1</v>
      </c>
      <c r="E29" s="549">
        <v>200000</v>
      </c>
      <c r="F29" s="625">
        <f t="shared" si="0"/>
        <v>200000</v>
      </c>
    </row>
    <row r="30" spans="1:6" x14ac:dyDescent="0.3">
      <c r="A30" s="372" t="s">
        <v>71</v>
      </c>
      <c r="B30" s="214" t="s">
        <v>4139</v>
      </c>
      <c r="C30" s="382" t="s">
        <v>16</v>
      </c>
      <c r="D30" s="655">
        <v>1</v>
      </c>
      <c r="E30" s="549">
        <v>400000</v>
      </c>
      <c r="F30" s="625">
        <f t="shared" si="0"/>
        <v>400000</v>
      </c>
    </row>
    <row r="31" spans="1:6" x14ac:dyDescent="0.3">
      <c r="A31" s="372" t="s">
        <v>73</v>
      </c>
      <c r="B31" s="214" t="s">
        <v>74</v>
      </c>
      <c r="C31" s="382" t="s">
        <v>21</v>
      </c>
      <c r="D31" s="548">
        <f>F27+F28+F29+F30</f>
        <v>1720000</v>
      </c>
      <c r="E31" s="855"/>
      <c r="F31" s="625" t="str">
        <f t="shared" si="0"/>
        <v/>
      </c>
    </row>
    <row r="32" spans="1:6" x14ac:dyDescent="0.3">
      <c r="A32" s="372" t="s">
        <v>75</v>
      </c>
      <c r="B32" s="272" t="s">
        <v>76</v>
      </c>
      <c r="C32" s="382"/>
      <c r="D32" s="655"/>
      <c r="E32" s="549"/>
      <c r="F32" s="625" t="str">
        <f t="shared" si="0"/>
        <v/>
      </c>
    </row>
    <row r="33" spans="1:6" x14ac:dyDescent="0.3">
      <c r="A33" s="372" t="s">
        <v>3109</v>
      </c>
      <c r="B33" s="214" t="s">
        <v>76</v>
      </c>
      <c r="C33" s="656" t="s">
        <v>16</v>
      </c>
      <c r="D33" s="655">
        <v>1</v>
      </c>
      <c r="E33" s="549">
        <v>500000</v>
      </c>
      <c r="F33" s="625">
        <f t="shared" si="0"/>
        <v>500000</v>
      </c>
    </row>
    <row r="34" spans="1:6" x14ac:dyDescent="0.3">
      <c r="A34" s="372" t="s">
        <v>3830</v>
      </c>
      <c r="B34" s="214" t="s">
        <v>3829</v>
      </c>
      <c r="C34" s="656" t="s">
        <v>21</v>
      </c>
      <c r="D34" s="548">
        <f>F33</f>
        <v>500000</v>
      </c>
      <c r="E34" s="855"/>
      <c r="F34" s="625" t="str">
        <f t="shared" si="0"/>
        <v/>
      </c>
    </row>
    <row r="35" spans="1:6" x14ac:dyDescent="0.3">
      <c r="A35" s="383" t="s">
        <v>78</v>
      </c>
      <c r="B35" s="384" t="s">
        <v>79</v>
      </c>
      <c r="C35" s="657"/>
      <c r="D35" s="658"/>
      <c r="E35" s="659"/>
      <c r="F35" s="660" t="s">
        <v>4331</v>
      </c>
    </row>
    <row r="36" spans="1:6" x14ac:dyDescent="0.3">
      <c r="A36" s="383" t="s">
        <v>80</v>
      </c>
      <c r="B36" s="385" t="s">
        <v>81</v>
      </c>
      <c r="C36" s="657" t="s">
        <v>85</v>
      </c>
      <c r="D36" s="658">
        <v>30</v>
      </c>
      <c r="E36" s="856"/>
      <c r="F36" s="660"/>
    </row>
    <row r="37" spans="1:6" x14ac:dyDescent="0.3">
      <c r="A37" s="383" t="s">
        <v>83</v>
      </c>
      <c r="B37" s="385" t="s">
        <v>4140</v>
      </c>
      <c r="C37" s="657" t="s">
        <v>85</v>
      </c>
      <c r="D37" s="658">
        <v>30</v>
      </c>
      <c r="E37" s="856"/>
      <c r="F37" s="660"/>
    </row>
    <row r="38" spans="1:6" x14ac:dyDescent="0.3">
      <c r="A38" s="383" t="s">
        <v>86</v>
      </c>
      <c r="B38" s="385" t="s">
        <v>4141</v>
      </c>
      <c r="C38" s="657" t="s">
        <v>88</v>
      </c>
      <c r="D38" s="658">
        <v>7000</v>
      </c>
      <c r="E38" s="856"/>
      <c r="F38" s="660"/>
    </row>
    <row r="39" spans="1:6" x14ac:dyDescent="0.3">
      <c r="A39" s="383" t="s">
        <v>89</v>
      </c>
      <c r="B39" s="384" t="s">
        <v>79</v>
      </c>
      <c r="C39" s="657"/>
      <c r="D39" s="658"/>
      <c r="E39" s="659"/>
      <c r="F39" s="660"/>
    </row>
    <row r="40" spans="1:6" x14ac:dyDescent="0.3">
      <c r="A40" s="383" t="s">
        <v>91</v>
      </c>
      <c r="B40" s="385" t="s">
        <v>92</v>
      </c>
      <c r="C40" s="657" t="s">
        <v>4154</v>
      </c>
      <c r="D40" s="658">
        <v>1</v>
      </c>
      <c r="E40" s="549">
        <v>350000</v>
      </c>
      <c r="F40" s="660">
        <v>350000</v>
      </c>
    </row>
    <row r="41" spans="1:6" x14ac:dyDescent="0.3">
      <c r="A41" s="383" t="s">
        <v>95</v>
      </c>
      <c r="B41" s="385" t="s">
        <v>4142</v>
      </c>
      <c r="C41" s="657" t="s">
        <v>21</v>
      </c>
      <c r="D41" s="658">
        <v>350000</v>
      </c>
      <c r="E41" s="855"/>
      <c r="F41" s="660" t="s">
        <v>4331</v>
      </c>
    </row>
    <row r="42" spans="1:6" x14ac:dyDescent="0.3">
      <c r="A42" s="661"/>
      <c r="B42" s="662"/>
      <c r="C42" s="657"/>
      <c r="D42" s="658"/>
      <c r="E42" s="659"/>
      <c r="F42" s="660"/>
    </row>
    <row r="43" spans="1:6" x14ac:dyDescent="0.3">
      <c r="A43" s="661"/>
      <c r="B43" s="662"/>
      <c r="C43" s="657"/>
      <c r="D43" s="658"/>
      <c r="E43" s="659"/>
      <c r="F43" s="660"/>
    </row>
    <row r="44" spans="1:6" x14ac:dyDescent="0.3">
      <c r="A44" s="661"/>
      <c r="B44" s="662"/>
      <c r="C44" s="657"/>
      <c r="D44" s="658"/>
      <c r="E44" s="659"/>
      <c r="F44" s="660"/>
    </row>
    <row r="45" spans="1:6" x14ac:dyDescent="0.3">
      <c r="A45" s="661"/>
      <c r="B45" s="662"/>
      <c r="C45" s="657"/>
      <c r="D45" s="658"/>
      <c r="E45" s="659"/>
      <c r="F45" s="660"/>
    </row>
    <row r="46" spans="1:6" x14ac:dyDescent="0.3">
      <c r="A46" s="661"/>
      <c r="B46" s="662"/>
      <c r="C46" s="657"/>
      <c r="D46" s="658"/>
      <c r="E46" s="659"/>
      <c r="F46" s="660"/>
    </row>
    <row r="47" spans="1:6" x14ac:dyDescent="0.3">
      <c r="A47" s="661"/>
      <c r="B47" s="662"/>
      <c r="C47" s="657"/>
      <c r="D47" s="658"/>
      <c r="E47" s="659"/>
      <c r="F47" s="660"/>
    </row>
    <row r="48" spans="1:6" x14ac:dyDescent="0.3">
      <c r="A48" s="661"/>
      <c r="B48" s="662"/>
      <c r="C48" s="657"/>
      <c r="D48" s="658"/>
      <c r="E48" s="659"/>
      <c r="F48" s="660"/>
    </row>
    <row r="49" spans="1:6" x14ac:dyDescent="0.3">
      <c r="A49" s="661"/>
      <c r="B49" s="662"/>
      <c r="C49" s="657"/>
      <c r="D49" s="658"/>
      <c r="E49" s="659"/>
      <c r="F49" s="660"/>
    </row>
    <row r="50" spans="1:6" x14ac:dyDescent="0.3">
      <c r="A50" s="661"/>
      <c r="B50" s="662"/>
      <c r="C50" s="657"/>
      <c r="D50" s="658"/>
      <c r="E50" s="659"/>
      <c r="F50" s="660"/>
    </row>
    <row r="51" spans="1:6" x14ac:dyDescent="0.3">
      <c r="A51" s="661"/>
      <c r="B51" s="662"/>
      <c r="C51" s="657"/>
      <c r="D51" s="658"/>
      <c r="E51" s="659"/>
      <c r="F51" s="660"/>
    </row>
    <row r="52" spans="1:6" x14ac:dyDescent="0.3">
      <c r="A52" s="661"/>
      <c r="B52" s="662"/>
      <c r="C52" s="657"/>
      <c r="D52" s="658"/>
      <c r="E52" s="659"/>
      <c r="F52" s="660"/>
    </row>
    <row r="53" spans="1:6" x14ac:dyDescent="0.3">
      <c r="A53" s="661"/>
      <c r="B53" s="662"/>
      <c r="C53" s="657"/>
      <c r="D53" s="658"/>
      <c r="E53" s="659"/>
      <c r="F53" s="660"/>
    </row>
    <row r="54" spans="1:6" x14ac:dyDescent="0.3">
      <c r="A54" s="661"/>
      <c r="B54" s="662"/>
      <c r="C54" s="657"/>
      <c r="D54" s="658"/>
      <c r="E54" s="659"/>
      <c r="F54" s="660"/>
    </row>
    <row r="55" spans="1:6" x14ac:dyDescent="0.3">
      <c r="A55" s="661"/>
      <c r="B55" s="662"/>
      <c r="C55" s="657"/>
      <c r="D55" s="658"/>
      <c r="E55" s="659"/>
      <c r="F55" s="660"/>
    </row>
    <row r="56" spans="1:6" x14ac:dyDescent="0.3">
      <c r="A56" s="661"/>
      <c r="B56" s="662"/>
      <c r="C56" s="657"/>
      <c r="D56" s="658"/>
      <c r="E56" s="659"/>
      <c r="F56" s="660"/>
    </row>
    <row r="57" spans="1:6" x14ac:dyDescent="0.3">
      <c r="A57" s="661"/>
      <c r="B57" s="662"/>
      <c r="C57" s="657"/>
      <c r="D57" s="658"/>
      <c r="E57" s="659"/>
      <c r="F57" s="660"/>
    </row>
    <row r="58" spans="1:6" x14ac:dyDescent="0.3">
      <c r="A58" s="661"/>
      <c r="B58" s="662"/>
      <c r="C58" s="657"/>
      <c r="D58" s="658"/>
      <c r="E58" s="659"/>
      <c r="F58" s="660"/>
    </row>
    <row r="59" spans="1:6" x14ac:dyDescent="0.3">
      <c r="A59" s="661"/>
      <c r="B59" s="662"/>
      <c r="C59" s="657"/>
      <c r="D59" s="658"/>
      <c r="E59" s="659"/>
      <c r="F59" s="660"/>
    </row>
    <row r="60" spans="1:6" x14ac:dyDescent="0.3">
      <c r="A60" s="661"/>
      <c r="B60" s="662"/>
      <c r="C60" s="657"/>
      <c r="D60" s="658"/>
      <c r="E60" s="659"/>
      <c r="F60" s="660"/>
    </row>
    <row r="61" spans="1:6" x14ac:dyDescent="0.3">
      <c r="A61" s="661"/>
      <c r="B61" s="662"/>
      <c r="C61" s="657"/>
      <c r="D61" s="658"/>
      <c r="E61" s="659"/>
      <c r="F61" s="660"/>
    </row>
    <row r="62" spans="1:6" x14ac:dyDescent="0.3">
      <c r="A62" s="661"/>
      <c r="B62" s="662"/>
      <c r="C62" s="657"/>
      <c r="D62" s="658"/>
      <c r="E62" s="659"/>
      <c r="F62" s="660"/>
    </row>
    <row r="63" spans="1:6" x14ac:dyDescent="0.3">
      <c r="A63" s="661"/>
      <c r="B63" s="662"/>
      <c r="C63" s="657"/>
      <c r="D63" s="658"/>
      <c r="E63" s="659"/>
      <c r="F63" s="660"/>
    </row>
    <row r="64" spans="1:6" x14ac:dyDescent="0.3">
      <c r="A64" s="661"/>
      <c r="B64" s="662"/>
      <c r="C64" s="657"/>
      <c r="D64" s="658"/>
      <c r="E64" s="659"/>
      <c r="F64" s="660"/>
    </row>
    <row r="65" spans="1:6" x14ac:dyDescent="0.3">
      <c r="A65" s="661"/>
      <c r="B65" s="662"/>
      <c r="C65" s="657"/>
      <c r="D65" s="658"/>
      <c r="E65" s="659"/>
      <c r="F65" s="660"/>
    </row>
    <row r="66" spans="1:6" x14ac:dyDescent="0.3">
      <c r="A66" s="661"/>
      <c r="B66" s="662"/>
      <c r="C66" s="657"/>
      <c r="D66" s="658"/>
      <c r="E66" s="659"/>
      <c r="F66" s="660"/>
    </row>
    <row r="67" spans="1:6" x14ac:dyDescent="0.3">
      <c r="A67" s="661"/>
      <c r="B67" s="662"/>
      <c r="C67" s="657"/>
      <c r="D67" s="658"/>
      <c r="E67" s="659"/>
      <c r="F67" s="660"/>
    </row>
    <row r="68" spans="1:6" x14ac:dyDescent="0.3">
      <c r="A68" s="661"/>
      <c r="B68" s="662"/>
      <c r="C68" s="657"/>
      <c r="D68" s="658"/>
      <c r="E68" s="659"/>
      <c r="F68" s="660"/>
    </row>
    <row r="69" spans="1:6" x14ac:dyDescent="0.3">
      <c r="A69" s="661"/>
      <c r="B69" s="662"/>
      <c r="C69" s="657"/>
      <c r="D69" s="658"/>
      <c r="E69" s="659"/>
      <c r="F69" s="660"/>
    </row>
    <row r="70" spans="1:6" x14ac:dyDescent="0.3">
      <c r="A70" s="661"/>
      <c r="B70" s="662"/>
      <c r="C70" s="657"/>
      <c r="D70" s="658"/>
      <c r="E70" s="659"/>
      <c r="F70" s="660"/>
    </row>
    <row r="71" spans="1:6" x14ac:dyDescent="0.3">
      <c r="A71" s="661"/>
      <c r="B71" s="662"/>
      <c r="C71" s="657"/>
      <c r="D71" s="658"/>
      <c r="E71" s="659"/>
      <c r="F71" s="660"/>
    </row>
    <row r="72" spans="1:6" x14ac:dyDescent="0.3">
      <c r="A72" s="661"/>
      <c r="B72" s="662"/>
      <c r="C72" s="657"/>
      <c r="D72" s="658"/>
      <c r="E72" s="659"/>
      <c r="F72" s="660"/>
    </row>
    <row r="73" spans="1:6" x14ac:dyDescent="0.3">
      <c r="A73" s="661"/>
      <c r="B73" s="662"/>
      <c r="C73" s="657"/>
      <c r="D73" s="658"/>
      <c r="E73" s="659"/>
      <c r="F73" s="660"/>
    </row>
    <row r="74" spans="1:6" x14ac:dyDescent="0.3">
      <c r="A74" s="661"/>
      <c r="B74" s="662"/>
      <c r="C74" s="657"/>
      <c r="D74" s="658"/>
      <c r="E74" s="659"/>
      <c r="F74" s="660"/>
    </row>
    <row r="75" spans="1:6" x14ac:dyDescent="0.3">
      <c r="A75" s="661"/>
      <c r="B75" s="662"/>
      <c r="C75" s="657"/>
      <c r="D75" s="658"/>
      <c r="E75" s="659"/>
      <c r="F75" s="660"/>
    </row>
    <row r="76" spans="1:6" x14ac:dyDescent="0.3">
      <c r="A76" s="661"/>
      <c r="B76" s="662"/>
      <c r="C76" s="657"/>
      <c r="D76" s="658"/>
      <c r="E76" s="659"/>
      <c r="F76" s="660"/>
    </row>
    <row r="77" spans="1:6" x14ac:dyDescent="0.3">
      <c r="A77" s="661"/>
      <c r="B77" s="662"/>
      <c r="C77" s="657"/>
      <c r="D77" s="658"/>
      <c r="E77" s="659"/>
      <c r="F77" s="660"/>
    </row>
    <row r="78" spans="1:6" x14ac:dyDescent="0.3">
      <c r="A78" s="661"/>
      <c r="B78" s="662"/>
      <c r="C78" s="657"/>
      <c r="D78" s="658"/>
      <c r="E78" s="659"/>
      <c r="F78" s="660"/>
    </row>
    <row r="79" spans="1:6" x14ac:dyDescent="0.3">
      <c r="A79" s="661"/>
      <c r="B79" s="662"/>
      <c r="C79" s="657"/>
      <c r="D79" s="658"/>
      <c r="E79" s="659"/>
      <c r="F79" s="660"/>
    </row>
    <row r="80" spans="1:6" x14ac:dyDescent="0.3">
      <c r="A80" s="661"/>
      <c r="B80" s="662"/>
      <c r="C80" s="657"/>
      <c r="D80" s="658"/>
      <c r="E80" s="659"/>
      <c r="F80" s="660"/>
    </row>
    <row r="81" spans="1:6" x14ac:dyDescent="0.3">
      <c r="A81" s="661"/>
      <c r="B81" s="662"/>
      <c r="C81" s="657"/>
      <c r="D81" s="658"/>
      <c r="E81" s="659"/>
      <c r="F81" s="660"/>
    </row>
    <row r="82" spans="1:6" x14ac:dyDescent="0.3">
      <c r="A82" s="661"/>
      <c r="B82" s="662"/>
      <c r="C82" s="657"/>
      <c r="D82" s="658"/>
      <c r="E82" s="659"/>
      <c r="F82" s="660"/>
    </row>
    <row r="83" spans="1:6" x14ac:dyDescent="0.3">
      <c r="A83" s="661"/>
      <c r="B83" s="662"/>
      <c r="C83" s="657"/>
      <c r="D83" s="658"/>
      <c r="E83" s="659"/>
      <c r="F83" s="660"/>
    </row>
    <row r="84" spans="1:6" x14ac:dyDescent="0.3">
      <c r="A84" s="661"/>
      <c r="B84" s="662"/>
      <c r="C84" s="657"/>
      <c r="D84" s="658"/>
      <c r="E84" s="659"/>
      <c r="F84" s="660"/>
    </row>
    <row r="85" spans="1:6" x14ac:dyDescent="0.3">
      <c r="A85" s="663"/>
      <c r="B85" s="664"/>
      <c r="C85" s="657"/>
      <c r="D85" s="658"/>
      <c r="E85" s="659"/>
      <c r="F85" s="660"/>
    </row>
    <row r="86" spans="1:6" x14ac:dyDescent="0.3">
      <c r="A86" s="661"/>
      <c r="B86" s="665"/>
      <c r="C86" s="657"/>
      <c r="D86" s="658"/>
      <c r="E86" s="659"/>
      <c r="F86" s="660"/>
    </row>
    <row r="87" spans="1:6" x14ac:dyDescent="0.3">
      <c r="A87" s="661"/>
      <c r="B87" s="665"/>
      <c r="C87" s="657"/>
      <c r="D87" s="658"/>
      <c r="E87" s="659"/>
      <c r="F87" s="660"/>
    </row>
    <row r="88" spans="1:6" x14ac:dyDescent="0.3">
      <c r="A88" s="661"/>
      <c r="B88" s="665"/>
      <c r="C88" s="657"/>
      <c r="D88" s="658"/>
      <c r="E88" s="659"/>
      <c r="F88" s="660"/>
    </row>
    <row r="89" spans="1:6" x14ac:dyDescent="0.3">
      <c r="A89" s="661"/>
      <c r="B89" s="665"/>
      <c r="C89" s="657"/>
      <c r="D89" s="658"/>
      <c r="E89" s="659"/>
      <c r="F89" s="660"/>
    </row>
    <row r="90" spans="1:6" x14ac:dyDescent="0.3">
      <c r="A90" s="661"/>
      <c r="B90" s="665"/>
      <c r="C90" s="657"/>
      <c r="D90" s="658"/>
      <c r="E90" s="659"/>
      <c r="F90" s="660"/>
    </row>
    <row r="91" spans="1:6" x14ac:dyDescent="0.3">
      <c r="A91" s="661"/>
      <c r="B91" s="665"/>
      <c r="C91" s="657"/>
      <c r="D91" s="658"/>
      <c r="E91" s="659"/>
      <c r="F91" s="660"/>
    </row>
    <row r="92" spans="1:6" x14ac:dyDescent="0.3">
      <c r="A92" s="661"/>
      <c r="B92" s="665"/>
      <c r="C92" s="657"/>
      <c r="D92" s="658"/>
      <c r="E92" s="659"/>
      <c r="F92" s="660"/>
    </row>
    <row r="93" spans="1:6" x14ac:dyDescent="0.3">
      <c r="A93" s="661"/>
      <c r="B93" s="665"/>
      <c r="C93" s="657"/>
      <c r="D93" s="658"/>
      <c r="E93" s="659"/>
      <c r="F93" s="660"/>
    </row>
    <row r="94" spans="1:6" x14ac:dyDescent="0.3">
      <c r="A94" s="661"/>
      <c r="B94" s="665"/>
      <c r="C94" s="657"/>
      <c r="D94" s="658"/>
      <c r="E94" s="659"/>
      <c r="F94" s="660"/>
    </row>
    <row r="95" spans="1:6" ht="15" thickBot="1" x14ac:dyDescent="0.35">
      <c r="A95" s="666" t="s">
        <v>4037</v>
      </c>
      <c r="B95" s="667" t="s">
        <v>4115</v>
      </c>
      <c r="C95" s="667"/>
      <c r="D95" s="667"/>
      <c r="E95" s="667"/>
      <c r="F95" s="668">
        <f>SUM(F6:F94)</f>
        <v>5370000</v>
      </c>
    </row>
    <row r="96" spans="1:6" x14ac:dyDescent="0.3">
      <c r="A96" s="756" t="str">
        <f>A1</f>
        <v>CONTRACT SANRAL: NRA 2024/1323</v>
      </c>
      <c r="B96" s="757"/>
      <c r="C96" s="669"/>
      <c r="D96" s="669"/>
      <c r="E96" s="669"/>
      <c r="F96" s="670"/>
    </row>
    <row r="97" spans="1:6" x14ac:dyDescent="0.3">
      <c r="A97" s="754" t="str">
        <f>A2</f>
        <v>PANEL FOR ROUTINE ROAD MAINTENANCE WORKS ACROSS SOUTH AFRICA (NORTHERN  CAPE PROVINCE)</v>
      </c>
      <c r="B97" s="755"/>
      <c r="C97" s="671"/>
      <c r="D97" s="671"/>
      <c r="E97" s="671"/>
      <c r="F97" s="672"/>
    </row>
    <row r="98" spans="1:6" ht="15" thickBot="1" x14ac:dyDescent="0.35">
      <c r="A98" s="804" t="str">
        <f>A3</f>
        <v>PART A: MANAGEMENT SECTION</v>
      </c>
      <c r="B98" s="805"/>
      <c r="C98" s="673"/>
      <c r="D98" s="673"/>
      <c r="E98" s="673"/>
      <c r="F98" s="674"/>
    </row>
    <row r="99" spans="1:6" ht="15" thickBot="1" x14ac:dyDescent="0.35">
      <c r="A99" s="815" t="s">
        <v>97</v>
      </c>
      <c r="B99" s="816"/>
      <c r="C99" s="816"/>
      <c r="D99" s="817"/>
      <c r="E99" s="817"/>
      <c r="F99" s="818"/>
    </row>
    <row r="100" spans="1:6" x14ac:dyDescent="0.3">
      <c r="A100" s="374" t="s">
        <v>98</v>
      </c>
      <c r="B100" s="345" t="s">
        <v>99</v>
      </c>
      <c r="C100" s="375" t="s">
        <v>18</v>
      </c>
      <c r="D100" s="654">
        <v>1</v>
      </c>
      <c r="E100" s="856"/>
      <c r="F100" s="625" t="str">
        <f>IF((D100*E100)&gt;0,(D100*E100),"")</f>
        <v/>
      </c>
    </row>
    <row r="101" spans="1:6" x14ac:dyDescent="0.3">
      <c r="A101" s="372" t="s">
        <v>100</v>
      </c>
      <c r="B101" s="235" t="s">
        <v>3981</v>
      </c>
      <c r="C101" s="379" t="s">
        <v>18</v>
      </c>
      <c r="D101" s="655">
        <v>1</v>
      </c>
      <c r="E101" s="856"/>
      <c r="F101" s="625" t="str">
        <f t="shared" ref="F101:F116" si="1">IF((D101*E101)&gt;0,(D101*E101),"")</f>
        <v/>
      </c>
    </row>
    <row r="102" spans="1:6" x14ac:dyDescent="0.3">
      <c r="A102" s="372" t="s">
        <v>102</v>
      </c>
      <c r="B102" s="235" t="s">
        <v>103</v>
      </c>
      <c r="C102" s="379" t="s">
        <v>64</v>
      </c>
      <c r="D102" s="655">
        <v>60</v>
      </c>
      <c r="E102" s="856"/>
      <c r="F102" s="625" t="str">
        <f t="shared" si="1"/>
        <v/>
      </c>
    </row>
    <row r="103" spans="1:6" x14ac:dyDescent="0.3">
      <c r="A103" s="372" t="s">
        <v>104</v>
      </c>
      <c r="B103" s="201" t="s">
        <v>105</v>
      </c>
      <c r="C103" s="379" t="s">
        <v>64</v>
      </c>
      <c r="D103" s="655">
        <v>60</v>
      </c>
      <c r="E103" s="856"/>
      <c r="F103" s="625" t="str">
        <f t="shared" si="1"/>
        <v/>
      </c>
    </row>
    <row r="104" spans="1:6" x14ac:dyDescent="0.3">
      <c r="A104" s="372" t="s">
        <v>106</v>
      </c>
      <c r="B104" s="201" t="s">
        <v>107</v>
      </c>
      <c r="C104" s="379" t="s">
        <v>64</v>
      </c>
      <c r="D104" s="655">
        <v>60</v>
      </c>
      <c r="E104" s="856"/>
      <c r="F104" s="625" t="str">
        <f t="shared" si="1"/>
        <v/>
      </c>
    </row>
    <row r="105" spans="1:6" x14ac:dyDescent="0.3">
      <c r="A105" s="372" t="s">
        <v>108</v>
      </c>
      <c r="B105" s="201" t="s">
        <v>109</v>
      </c>
      <c r="C105" s="379" t="s">
        <v>64</v>
      </c>
      <c r="D105" s="655">
        <v>60</v>
      </c>
      <c r="E105" s="856"/>
      <c r="F105" s="625" t="str">
        <f t="shared" si="1"/>
        <v/>
      </c>
    </row>
    <row r="106" spans="1:6" x14ac:dyDescent="0.3">
      <c r="A106" s="372" t="s">
        <v>110</v>
      </c>
      <c r="B106" s="201" t="s">
        <v>111</v>
      </c>
      <c r="C106" s="379" t="s">
        <v>64</v>
      </c>
      <c r="D106" s="655">
        <v>60</v>
      </c>
      <c r="E106" s="856"/>
      <c r="F106" s="625" t="str">
        <f t="shared" si="1"/>
        <v/>
      </c>
    </row>
    <row r="107" spans="1:6" x14ac:dyDescent="0.3">
      <c r="A107" s="372" t="s">
        <v>119</v>
      </c>
      <c r="B107" s="235" t="s">
        <v>3965</v>
      </c>
      <c r="C107" s="379"/>
      <c r="D107" s="655"/>
      <c r="E107" s="549"/>
      <c r="F107" s="625" t="str">
        <f t="shared" si="1"/>
        <v/>
      </c>
    </row>
    <row r="108" spans="1:6" x14ac:dyDescent="0.3">
      <c r="A108" s="372" t="s">
        <v>3888</v>
      </c>
      <c r="B108" s="221" t="s">
        <v>3966</v>
      </c>
      <c r="C108" s="379"/>
      <c r="D108" s="655"/>
      <c r="E108" s="549"/>
      <c r="F108" s="625" t="str">
        <f t="shared" si="1"/>
        <v/>
      </c>
    </row>
    <row r="109" spans="1:6" ht="22.8" x14ac:dyDescent="0.3">
      <c r="A109" s="372" t="s">
        <v>3967</v>
      </c>
      <c r="B109" s="221" t="s">
        <v>3982</v>
      </c>
      <c r="C109" s="379" t="s">
        <v>9</v>
      </c>
      <c r="D109" s="655">
        <v>30</v>
      </c>
      <c r="E109" s="856"/>
      <c r="F109" s="625" t="str">
        <f t="shared" si="1"/>
        <v/>
      </c>
    </row>
    <row r="110" spans="1:6" ht="22.8" x14ac:dyDescent="0.3">
      <c r="A110" s="372" t="s">
        <v>3968</v>
      </c>
      <c r="B110" s="221" t="s">
        <v>3983</v>
      </c>
      <c r="C110" s="379" t="s">
        <v>9</v>
      </c>
      <c r="D110" s="655">
        <v>30</v>
      </c>
      <c r="E110" s="856"/>
      <c r="F110" s="625" t="str">
        <f t="shared" si="1"/>
        <v/>
      </c>
    </row>
    <row r="111" spans="1:6" ht="22.8" x14ac:dyDescent="0.3">
      <c r="A111" s="372" t="s">
        <v>3969</v>
      </c>
      <c r="B111" s="221" t="s">
        <v>3984</v>
      </c>
      <c r="C111" s="379" t="s">
        <v>9</v>
      </c>
      <c r="D111" s="655">
        <v>30</v>
      </c>
      <c r="E111" s="856"/>
      <c r="F111" s="625" t="str">
        <f t="shared" si="1"/>
        <v/>
      </c>
    </row>
    <row r="112" spans="1:6" x14ac:dyDescent="0.3">
      <c r="A112" s="372" t="s">
        <v>125</v>
      </c>
      <c r="B112" s="593" t="s">
        <v>3985</v>
      </c>
      <c r="C112" s="379"/>
      <c r="D112" s="655"/>
      <c r="E112" s="549"/>
      <c r="F112" s="625" t="str">
        <f t="shared" si="1"/>
        <v/>
      </c>
    </row>
    <row r="113" spans="1:6" ht="22.8" x14ac:dyDescent="0.3">
      <c r="A113" s="372" t="s">
        <v>3986</v>
      </c>
      <c r="B113" s="380" t="s">
        <v>3987</v>
      </c>
      <c r="C113" s="379" t="s">
        <v>64</v>
      </c>
      <c r="D113" s="655">
        <v>60</v>
      </c>
      <c r="E113" s="856"/>
      <c r="F113" s="625" t="str">
        <f t="shared" si="1"/>
        <v/>
      </c>
    </row>
    <row r="114" spans="1:6" x14ac:dyDescent="0.3">
      <c r="A114" s="372" t="s">
        <v>133</v>
      </c>
      <c r="B114" s="235" t="s">
        <v>147</v>
      </c>
      <c r="C114" s="379"/>
      <c r="D114" s="655"/>
      <c r="E114" s="549"/>
      <c r="F114" s="625" t="str">
        <f t="shared" si="1"/>
        <v/>
      </c>
    </row>
    <row r="115" spans="1:6" x14ac:dyDescent="0.3">
      <c r="A115" s="372" t="s">
        <v>3917</v>
      </c>
      <c r="B115" s="201" t="s">
        <v>149</v>
      </c>
      <c r="C115" s="379" t="s">
        <v>16</v>
      </c>
      <c r="D115" s="655">
        <v>1</v>
      </c>
      <c r="E115" s="549">
        <v>500000</v>
      </c>
      <c r="F115" s="625">
        <f t="shared" si="1"/>
        <v>500000</v>
      </c>
    </row>
    <row r="116" spans="1:6" x14ac:dyDescent="0.3">
      <c r="A116" s="383" t="s">
        <v>3918</v>
      </c>
      <c r="B116" s="202" t="s">
        <v>3919</v>
      </c>
      <c r="C116" s="386" t="s">
        <v>21</v>
      </c>
      <c r="D116" s="658">
        <f>F115</f>
        <v>500000</v>
      </c>
      <c r="E116" s="855"/>
      <c r="F116" s="660" t="str">
        <f t="shared" si="1"/>
        <v/>
      </c>
    </row>
    <row r="117" spans="1:6" x14ac:dyDescent="0.3">
      <c r="A117" s="383"/>
      <c r="B117" s="202"/>
      <c r="C117" s="386"/>
      <c r="D117" s="658"/>
      <c r="E117" s="659"/>
      <c r="F117" s="660"/>
    </row>
    <row r="118" spans="1:6" x14ac:dyDescent="0.3">
      <c r="A118" s="383"/>
      <c r="B118" s="202"/>
      <c r="C118" s="386"/>
      <c r="D118" s="658"/>
      <c r="E118" s="659"/>
      <c r="F118" s="660"/>
    </row>
    <row r="119" spans="1:6" x14ac:dyDescent="0.3">
      <c r="A119" s="383"/>
      <c r="B119" s="202"/>
      <c r="C119" s="386"/>
      <c r="D119" s="658"/>
      <c r="E119" s="659"/>
      <c r="F119" s="660"/>
    </row>
    <row r="120" spans="1:6" x14ac:dyDescent="0.3">
      <c r="A120" s="383"/>
      <c r="B120" s="202"/>
      <c r="C120" s="386"/>
      <c r="D120" s="658"/>
      <c r="E120" s="659"/>
      <c r="F120" s="660"/>
    </row>
    <row r="121" spans="1:6" x14ac:dyDescent="0.3">
      <c r="A121" s="383"/>
      <c r="B121" s="202"/>
      <c r="C121" s="386"/>
      <c r="D121" s="658"/>
      <c r="E121" s="659"/>
      <c r="F121" s="660"/>
    </row>
    <row r="122" spans="1:6" x14ac:dyDescent="0.3">
      <c r="A122" s="383"/>
      <c r="B122" s="202"/>
      <c r="C122" s="386"/>
      <c r="D122" s="658"/>
      <c r="E122" s="659"/>
      <c r="F122" s="660"/>
    </row>
    <row r="123" spans="1:6" x14ac:dyDescent="0.3">
      <c r="A123" s="383"/>
      <c r="B123" s="202"/>
      <c r="C123" s="386"/>
      <c r="D123" s="658"/>
      <c r="E123" s="659"/>
      <c r="F123" s="660"/>
    </row>
    <row r="124" spans="1:6" x14ac:dyDescent="0.3">
      <c r="A124" s="383"/>
      <c r="B124" s="202"/>
      <c r="C124" s="386"/>
      <c r="D124" s="658"/>
      <c r="E124" s="659"/>
      <c r="F124" s="660"/>
    </row>
    <row r="125" spans="1:6" x14ac:dyDescent="0.3">
      <c r="A125" s="383"/>
      <c r="B125" s="202"/>
      <c r="C125" s="386"/>
      <c r="D125" s="658"/>
      <c r="E125" s="659"/>
      <c r="F125" s="660"/>
    </row>
    <row r="126" spans="1:6" x14ac:dyDescent="0.3">
      <c r="A126" s="383"/>
      <c r="B126" s="202"/>
      <c r="C126" s="386"/>
      <c r="D126" s="658"/>
      <c r="E126" s="659"/>
      <c r="F126" s="660"/>
    </row>
    <row r="127" spans="1:6" x14ac:dyDescent="0.3">
      <c r="A127" s="383"/>
      <c r="B127" s="202"/>
      <c r="C127" s="386"/>
      <c r="D127" s="658"/>
      <c r="E127" s="659"/>
      <c r="F127" s="660"/>
    </row>
    <row r="128" spans="1:6" x14ac:dyDescent="0.3">
      <c r="A128" s="383"/>
      <c r="B128" s="202"/>
      <c r="C128" s="386"/>
      <c r="D128" s="658"/>
      <c r="E128" s="659"/>
      <c r="F128" s="660"/>
    </row>
    <row r="129" spans="1:6" x14ac:dyDescent="0.3">
      <c r="A129" s="383"/>
      <c r="B129" s="202"/>
      <c r="C129" s="386"/>
      <c r="D129" s="658"/>
      <c r="E129" s="659"/>
      <c r="F129" s="660"/>
    </row>
    <row r="130" spans="1:6" x14ac:dyDescent="0.3">
      <c r="A130" s="383"/>
      <c r="B130" s="202"/>
      <c r="C130" s="386"/>
      <c r="D130" s="658"/>
      <c r="E130" s="659"/>
      <c r="F130" s="660"/>
    </row>
    <row r="131" spans="1:6" x14ac:dyDescent="0.3">
      <c r="A131" s="383"/>
      <c r="B131" s="202"/>
      <c r="C131" s="386"/>
      <c r="D131" s="658"/>
      <c r="E131" s="659"/>
      <c r="F131" s="660"/>
    </row>
    <row r="132" spans="1:6" x14ac:dyDescent="0.3">
      <c r="A132" s="383"/>
      <c r="B132" s="202"/>
      <c r="C132" s="386"/>
      <c r="D132" s="658"/>
      <c r="E132" s="659"/>
      <c r="F132" s="660"/>
    </row>
    <row r="133" spans="1:6" x14ac:dyDescent="0.3">
      <c r="A133" s="383"/>
      <c r="B133" s="202"/>
      <c r="C133" s="386"/>
      <c r="D133" s="658"/>
      <c r="E133" s="659"/>
      <c r="F133" s="660"/>
    </row>
    <row r="134" spans="1:6" x14ac:dyDescent="0.3">
      <c r="A134" s="383"/>
      <c r="B134" s="202"/>
      <c r="C134" s="386"/>
      <c r="D134" s="658"/>
      <c r="E134" s="659"/>
      <c r="F134" s="660"/>
    </row>
    <row r="135" spans="1:6" x14ac:dyDescent="0.3">
      <c r="A135" s="383"/>
      <c r="B135" s="202"/>
      <c r="C135" s="386"/>
      <c r="D135" s="658"/>
      <c r="E135" s="659"/>
      <c r="F135" s="660"/>
    </row>
    <row r="136" spans="1:6" x14ac:dyDescent="0.3">
      <c r="A136" s="383"/>
      <c r="B136" s="202"/>
      <c r="C136" s="386"/>
      <c r="D136" s="658"/>
      <c r="E136" s="659"/>
      <c r="F136" s="660"/>
    </row>
    <row r="137" spans="1:6" x14ac:dyDescent="0.3">
      <c r="A137" s="383"/>
      <c r="B137" s="202"/>
      <c r="C137" s="386"/>
      <c r="D137" s="658"/>
      <c r="E137" s="659"/>
      <c r="F137" s="660"/>
    </row>
    <row r="138" spans="1:6" x14ac:dyDescent="0.3">
      <c r="A138" s="383"/>
      <c r="B138" s="202"/>
      <c r="C138" s="386"/>
      <c r="D138" s="658"/>
      <c r="E138" s="659"/>
      <c r="F138" s="660"/>
    </row>
    <row r="139" spans="1:6" x14ac:dyDescent="0.3">
      <c r="A139" s="383"/>
      <c r="B139" s="202"/>
      <c r="C139" s="386"/>
      <c r="D139" s="658"/>
      <c r="E139" s="659"/>
      <c r="F139" s="660"/>
    </row>
    <row r="140" spans="1:6" x14ac:dyDescent="0.3">
      <c r="A140" s="383"/>
      <c r="B140" s="202"/>
      <c r="C140" s="386"/>
      <c r="D140" s="658"/>
      <c r="E140" s="659"/>
      <c r="F140" s="660"/>
    </row>
    <row r="141" spans="1:6" x14ac:dyDescent="0.3">
      <c r="A141" s="383"/>
      <c r="B141" s="202"/>
      <c r="C141" s="386"/>
      <c r="D141" s="658"/>
      <c r="E141" s="659"/>
      <c r="F141" s="660"/>
    </row>
    <row r="142" spans="1:6" x14ac:dyDescent="0.3">
      <c r="A142" s="383"/>
      <c r="B142" s="202"/>
      <c r="C142" s="386"/>
      <c r="D142" s="658"/>
      <c r="E142" s="659"/>
      <c r="F142" s="660"/>
    </row>
    <row r="143" spans="1:6" x14ac:dyDescent="0.3">
      <c r="A143" s="383"/>
      <c r="B143" s="202"/>
      <c r="C143" s="386"/>
      <c r="D143" s="658"/>
      <c r="E143" s="659"/>
      <c r="F143" s="660"/>
    </row>
    <row r="144" spans="1:6" x14ac:dyDescent="0.3">
      <c r="A144" s="383"/>
      <c r="B144" s="202"/>
      <c r="C144" s="386"/>
      <c r="D144" s="658"/>
      <c r="E144" s="659"/>
      <c r="F144" s="660"/>
    </row>
    <row r="145" spans="1:6" x14ac:dyDescent="0.3">
      <c r="A145" s="383"/>
      <c r="B145" s="202"/>
      <c r="C145" s="386"/>
      <c r="D145" s="658"/>
      <c r="E145" s="659"/>
      <c r="F145" s="660"/>
    </row>
    <row r="146" spans="1:6" x14ac:dyDescent="0.3">
      <c r="A146" s="383"/>
      <c r="B146" s="202"/>
      <c r="C146" s="386"/>
      <c r="D146" s="658"/>
      <c r="E146" s="659"/>
      <c r="F146" s="660"/>
    </row>
    <row r="147" spans="1:6" x14ac:dyDescent="0.3">
      <c r="A147" s="383"/>
      <c r="B147" s="202"/>
      <c r="C147" s="386"/>
      <c r="D147" s="658"/>
      <c r="E147" s="659"/>
      <c r="F147" s="660"/>
    </row>
    <row r="148" spans="1:6" x14ac:dyDescent="0.3">
      <c r="A148" s="383"/>
      <c r="B148" s="202"/>
      <c r="C148" s="386"/>
      <c r="D148" s="658"/>
      <c r="E148" s="659"/>
      <c r="F148" s="660"/>
    </row>
    <row r="149" spans="1:6" x14ac:dyDescent="0.3">
      <c r="A149" s="383"/>
      <c r="B149" s="202"/>
      <c r="C149" s="386"/>
      <c r="D149" s="658"/>
      <c r="E149" s="659"/>
      <c r="F149" s="660"/>
    </row>
    <row r="150" spans="1:6" x14ac:dyDescent="0.3">
      <c r="A150" s="383"/>
      <c r="B150" s="202"/>
      <c r="C150" s="386"/>
      <c r="D150" s="658"/>
      <c r="E150" s="659"/>
      <c r="F150" s="660"/>
    </row>
    <row r="151" spans="1:6" x14ac:dyDescent="0.3">
      <c r="A151" s="383"/>
      <c r="B151" s="202"/>
      <c r="C151" s="386"/>
      <c r="D151" s="658"/>
      <c r="E151" s="659"/>
      <c r="F151" s="660"/>
    </row>
    <row r="152" spans="1:6" x14ac:dyDescent="0.3">
      <c r="A152" s="383"/>
      <c r="B152" s="202"/>
      <c r="C152" s="386"/>
      <c r="D152" s="658"/>
      <c r="E152" s="659"/>
      <c r="F152" s="660"/>
    </row>
    <row r="153" spans="1:6" x14ac:dyDescent="0.3">
      <c r="A153" s="383"/>
      <c r="B153" s="202"/>
      <c r="C153" s="386"/>
      <c r="D153" s="658"/>
      <c r="E153" s="659"/>
      <c r="F153" s="660"/>
    </row>
    <row r="154" spans="1:6" x14ac:dyDescent="0.3">
      <c r="A154" s="383"/>
      <c r="B154" s="202"/>
      <c r="C154" s="386"/>
      <c r="D154" s="658"/>
      <c r="E154" s="659"/>
      <c r="F154" s="660"/>
    </row>
    <row r="155" spans="1:6" x14ac:dyDescent="0.3">
      <c r="A155" s="383"/>
      <c r="B155" s="202"/>
      <c r="C155" s="386"/>
      <c r="D155" s="658"/>
      <c r="E155" s="659"/>
      <c r="F155" s="660"/>
    </row>
    <row r="156" spans="1:6" x14ac:dyDescent="0.3">
      <c r="A156" s="383"/>
      <c r="B156" s="202"/>
      <c r="C156" s="386"/>
      <c r="D156" s="658"/>
      <c r="E156" s="659"/>
      <c r="F156" s="660"/>
    </row>
    <row r="157" spans="1:6" x14ac:dyDescent="0.3">
      <c r="A157" s="383"/>
      <c r="B157" s="202"/>
      <c r="C157" s="386"/>
      <c r="D157" s="658"/>
      <c r="E157" s="659"/>
      <c r="F157" s="660"/>
    </row>
    <row r="158" spans="1:6" x14ac:dyDescent="0.3">
      <c r="A158" s="383"/>
      <c r="B158" s="202"/>
      <c r="C158" s="386"/>
      <c r="D158" s="658"/>
      <c r="E158" s="659"/>
      <c r="F158" s="660"/>
    </row>
    <row r="159" spans="1:6" x14ac:dyDescent="0.3">
      <c r="A159" s="383"/>
      <c r="B159" s="202"/>
      <c r="C159" s="386"/>
      <c r="D159" s="658"/>
      <c r="E159" s="659"/>
      <c r="F159" s="660"/>
    </row>
    <row r="160" spans="1:6" x14ac:dyDescent="0.3">
      <c r="A160" s="383"/>
      <c r="B160" s="202"/>
      <c r="C160" s="386"/>
      <c r="D160" s="658"/>
      <c r="E160" s="659"/>
      <c r="F160" s="660"/>
    </row>
    <row r="161" spans="1:6" x14ac:dyDescent="0.3">
      <c r="A161" s="383"/>
      <c r="B161" s="202"/>
      <c r="C161" s="386"/>
      <c r="D161" s="658"/>
      <c r="E161" s="659"/>
      <c r="F161" s="660"/>
    </row>
    <row r="162" spans="1:6" x14ac:dyDescent="0.3">
      <c r="A162" s="383"/>
      <c r="B162" s="202"/>
      <c r="C162" s="386"/>
      <c r="D162" s="658"/>
      <c r="E162" s="659"/>
      <c r="F162" s="660"/>
    </row>
    <row r="163" spans="1:6" x14ac:dyDescent="0.3">
      <c r="A163" s="383"/>
      <c r="B163" s="202"/>
      <c r="C163" s="386"/>
      <c r="D163" s="658"/>
      <c r="E163" s="659"/>
      <c r="F163" s="660"/>
    </row>
    <row r="164" spans="1:6" x14ac:dyDescent="0.3">
      <c r="A164" s="383"/>
      <c r="B164" s="202"/>
      <c r="C164" s="386"/>
      <c r="D164" s="658"/>
      <c r="E164" s="659"/>
      <c r="F164" s="660"/>
    </row>
    <row r="165" spans="1:6" x14ac:dyDescent="0.3">
      <c r="A165" s="383"/>
      <c r="B165" s="202"/>
      <c r="C165" s="386"/>
      <c r="D165" s="658"/>
      <c r="E165" s="659"/>
      <c r="F165" s="660"/>
    </row>
    <row r="166" spans="1:6" x14ac:dyDescent="0.3">
      <c r="A166" s="383"/>
      <c r="B166" s="202"/>
      <c r="C166" s="386"/>
      <c r="D166" s="658"/>
      <c r="E166" s="659"/>
      <c r="F166" s="660"/>
    </row>
    <row r="167" spans="1:6" x14ac:dyDescent="0.3">
      <c r="A167" s="383"/>
      <c r="B167" s="202"/>
      <c r="C167" s="386"/>
      <c r="D167" s="658"/>
      <c r="E167" s="659"/>
      <c r="F167" s="660"/>
    </row>
    <row r="168" spans="1:6" x14ac:dyDescent="0.3">
      <c r="A168" s="383"/>
      <c r="B168" s="202"/>
      <c r="C168" s="386"/>
      <c r="D168" s="658"/>
      <c r="E168" s="659"/>
      <c r="F168" s="660"/>
    </row>
    <row r="169" spans="1:6" x14ac:dyDescent="0.3">
      <c r="A169" s="383"/>
      <c r="B169" s="202"/>
      <c r="C169" s="386"/>
      <c r="D169" s="658"/>
      <c r="E169" s="659"/>
      <c r="F169" s="660"/>
    </row>
    <row r="170" spans="1:6" x14ac:dyDescent="0.3">
      <c r="A170" s="383"/>
      <c r="B170" s="202"/>
      <c r="C170" s="386"/>
      <c r="D170" s="658"/>
      <c r="E170" s="659"/>
      <c r="F170" s="660"/>
    </row>
    <row r="171" spans="1:6" x14ac:dyDescent="0.3">
      <c r="A171" s="383"/>
      <c r="B171" s="202"/>
      <c r="C171" s="386"/>
      <c r="D171" s="658"/>
      <c r="E171" s="659"/>
      <c r="F171" s="660"/>
    </row>
    <row r="172" spans="1:6" x14ac:dyDescent="0.3">
      <c r="A172" s="383"/>
      <c r="B172" s="202"/>
      <c r="C172" s="386"/>
      <c r="D172" s="658"/>
      <c r="E172" s="659"/>
      <c r="F172" s="660"/>
    </row>
    <row r="173" spans="1:6" x14ac:dyDescent="0.3">
      <c r="A173" s="383"/>
      <c r="B173" s="202"/>
      <c r="C173" s="386"/>
      <c r="D173" s="658"/>
      <c r="E173" s="659"/>
      <c r="F173" s="660"/>
    </row>
    <row r="174" spans="1:6" x14ac:dyDescent="0.3">
      <c r="A174" s="383"/>
      <c r="B174" s="202"/>
      <c r="C174" s="386"/>
      <c r="D174" s="658"/>
      <c r="E174" s="659"/>
      <c r="F174" s="660"/>
    </row>
    <row r="175" spans="1:6" x14ac:dyDescent="0.3">
      <c r="A175" s="383"/>
      <c r="B175" s="202"/>
      <c r="C175" s="386"/>
      <c r="D175" s="658"/>
      <c r="E175" s="659"/>
      <c r="F175" s="660"/>
    </row>
    <row r="176" spans="1:6" x14ac:dyDescent="0.3">
      <c r="A176" s="383"/>
      <c r="B176" s="202"/>
      <c r="C176" s="386"/>
      <c r="D176" s="658"/>
      <c r="E176" s="659"/>
      <c r="F176" s="660"/>
    </row>
    <row r="177" spans="1:6" x14ac:dyDescent="0.3">
      <c r="A177" s="383"/>
      <c r="B177" s="202"/>
      <c r="C177" s="386"/>
      <c r="D177" s="658"/>
      <c r="E177" s="659"/>
      <c r="F177" s="660"/>
    </row>
    <row r="178" spans="1:6" x14ac:dyDescent="0.3">
      <c r="A178" s="383"/>
      <c r="B178" s="202"/>
      <c r="C178" s="386"/>
      <c r="D178" s="658"/>
      <c r="E178" s="659"/>
      <c r="F178" s="660"/>
    </row>
    <row r="179" spans="1:6" x14ac:dyDescent="0.3">
      <c r="A179" s="383"/>
      <c r="B179" s="202"/>
      <c r="C179" s="386"/>
      <c r="D179" s="658"/>
      <c r="E179" s="659"/>
      <c r="F179" s="660"/>
    </row>
    <row r="180" spans="1:6" x14ac:dyDescent="0.3">
      <c r="A180" s="383"/>
      <c r="B180" s="202"/>
      <c r="C180" s="386"/>
      <c r="D180" s="658"/>
      <c r="E180" s="659"/>
      <c r="F180" s="660"/>
    </row>
    <row r="181" spans="1:6" x14ac:dyDescent="0.3">
      <c r="A181" s="383"/>
      <c r="B181" s="202"/>
      <c r="C181" s="386"/>
      <c r="D181" s="658"/>
      <c r="E181" s="659"/>
      <c r="F181" s="660"/>
    </row>
    <row r="182" spans="1:6" x14ac:dyDescent="0.3">
      <c r="A182" s="383"/>
      <c r="B182" s="202"/>
      <c r="C182" s="386"/>
      <c r="D182" s="658"/>
      <c r="E182" s="659"/>
      <c r="F182" s="660"/>
    </row>
    <row r="183" spans="1:6" x14ac:dyDescent="0.3">
      <c r="A183" s="383"/>
      <c r="B183" s="202"/>
      <c r="C183" s="386"/>
      <c r="D183" s="658"/>
      <c r="E183" s="659"/>
      <c r="F183" s="660"/>
    </row>
    <row r="184" spans="1:6" x14ac:dyDescent="0.3">
      <c r="A184" s="383"/>
      <c r="B184" s="202"/>
      <c r="C184" s="386"/>
      <c r="D184" s="658"/>
      <c r="E184" s="659"/>
      <c r="F184" s="660"/>
    </row>
    <row r="185" spans="1:6" x14ac:dyDescent="0.3">
      <c r="A185" s="383"/>
      <c r="B185" s="202"/>
      <c r="C185" s="386"/>
      <c r="D185" s="658"/>
      <c r="E185" s="659"/>
      <c r="F185" s="660"/>
    </row>
    <row r="186" spans="1:6" x14ac:dyDescent="0.3">
      <c r="A186" s="383"/>
      <c r="B186" s="202"/>
      <c r="C186" s="386"/>
      <c r="D186" s="658"/>
      <c r="E186" s="659"/>
      <c r="F186" s="660"/>
    </row>
    <row r="187" spans="1:6" x14ac:dyDescent="0.3">
      <c r="A187" s="383"/>
      <c r="B187" s="202"/>
      <c r="C187" s="386"/>
      <c r="D187" s="658"/>
      <c r="E187" s="659"/>
      <c r="F187" s="660"/>
    </row>
    <row r="188" spans="1:6" x14ac:dyDescent="0.3">
      <c r="A188" s="383"/>
      <c r="B188" s="202"/>
      <c r="C188" s="386"/>
      <c r="D188" s="658"/>
      <c r="E188" s="659"/>
      <c r="F188" s="660"/>
    </row>
    <row r="189" spans="1:6" x14ac:dyDescent="0.3">
      <c r="A189" s="383"/>
      <c r="B189" s="202"/>
      <c r="C189" s="386"/>
      <c r="D189" s="658"/>
      <c r="E189" s="659"/>
      <c r="F189" s="660"/>
    </row>
    <row r="190" spans="1:6" x14ac:dyDescent="0.3">
      <c r="A190" s="383"/>
      <c r="B190" s="202"/>
      <c r="C190" s="386"/>
      <c r="D190" s="658"/>
      <c r="E190" s="659"/>
      <c r="F190" s="660"/>
    </row>
    <row r="191" spans="1:6" x14ac:dyDescent="0.3">
      <c r="A191" s="383"/>
      <c r="B191" s="202"/>
      <c r="C191" s="386"/>
      <c r="D191" s="658"/>
      <c r="E191" s="659"/>
      <c r="F191" s="660"/>
    </row>
    <row r="192" spans="1:6" x14ac:dyDescent="0.3">
      <c r="A192" s="383"/>
      <c r="B192" s="202"/>
      <c r="C192" s="386"/>
      <c r="D192" s="658"/>
      <c r="E192" s="659"/>
      <c r="F192" s="660"/>
    </row>
    <row r="193" spans="1:6" x14ac:dyDescent="0.3">
      <c r="A193" s="383"/>
      <c r="B193" s="202"/>
      <c r="C193" s="386"/>
      <c r="D193" s="658"/>
      <c r="E193" s="659"/>
      <c r="F193" s="660"/>
    </row>
    <row r="194" spans="1:6" x14ac:dyDescent="0.3">
      <c r="A194" s="383"/>
      <c r="B194" s="202"/>
      <c r="C194" s="386"/>
      <c r="D194" s="658"/>
      <c r="E194" s="659"/>
      <c r="F194" s="660"/>
    </row>
    <row r="195" spans="1:6" x14ac:dyDescent="0.3">
      <c r="A195" s="383"/>
      <c r="B195" s="202"/>
      <c r="C195" s="386"/>
      <c r="D195" s="658"/>
      <c r="E195" s="659"/>
      <c r="F195" s="660"/>
    </row>
    <row r="196" spans="1:6" x14ac:dyDescent="0.3">
      <c r="A196" s="383"/>
      <c r="B196" s="202"/>
      <c r="C196" s="386"/>
      <c r="D196" s="658"/>
      <c r="E196" s="659"/>
      <c r="F196" s="660"/>
    </row>
    <row r="197" spans="1:6" x14ac:dyDescent="0.3">
      <c r="A197" s="383"/>
      <c r="B197" s="202"/>
      <c r="C197" s="386"/>
      <c r="D197" s="658"/>
      <c r="E197" s="659"/>
      <c r="F197" s="660"/>
    </row>
    <row r="198" spans="1:6" x14ac:dyDescent="0.3">
      <c r="A198" s="383"/>
      <c r="B198" s="202"/>
      <c r="C198" s="386"/>
      <c r="D198" s="658"/>
      <c r="E198" s="659"/>
      <c r="F198" s="660"/>
    </row>
    <row r="199" spans="1:6" x14ac:dyDescent="0.3">
      <c r="A199" s="383"/>
      <c r="B199" s="202"/>
      <c r="C199" s="386"/>
      <c r="D199" s="658"/>
      <c r="E199" s="659"/>
      <c r="F199" s="660"/>
    </row>
    <row r="200" spans="1:6" ht="15" thickBot="1" x14ac:dyDescent="0.35">
      <c r="A200" s="666" t="s">
        <v>4039</v>
      </c>
      <c r="B200" s="667" t="s">
        <v>4115</v>
      </c>
      <c r="C200" s="667"/>
      <c r="D200" s="667"/>
      <c r="E200" s="667"/>
      <c r="F200" s="668">
        <f>SUM(F100:F199)</f>
        <v>500000</v>
      </c>
    </row>
    <row r="201" spans="1:6" x14ac:dyDescent="0.3">
      <c r="A201" s="756" t="str">
        <f>A1</f>
        <v>CONTRACT SANRAL: NRA 2024/1323</v>
      </c>
      <c r="B201" s="757"/>
      <c r="C201" s="669"/>
      <c r="D201" s="669"/>
      <c r="E201" s="669"/>
      <c r="F201" s="670"/>
    </row>
    <row r="202" spans="1:6" x14ac:dyDescent="0.3">
      <c r="A202" s="754" t="str">
        <f>A2</f>
        <v>PANEL FOR ROUTINE ROAD MAINTENANCE WORKS ACROSS SOUTH AFRICA (NORTHERN  CAPE PROVINCE)</v>
      </c>
      <c r="B202" s="755"/>
      <c r="C202" s="671"/>
      <c r="D202" s="671"/>
      <c r="E202" s="671"/>
      <c r="F202" s="672"/>
    </row>
    <row r="203" spans="1:6" ht="15" thickBot="1" x14ac:dyDescent="0.35">
      <c r="A203" s="804" t="str">
        <f>A3</f>
        <v>PART A: MANAGEMENT SECTION</v>
      </c>
      <c r="B203" s="805"/>
      <c r="C203" s="673"/>
      <c r="D203" s="673"/>
      <c r="E203" s="673"/>
      <c r="F203" s="674"/>
    </row>
    <row r="204" spans="1:6" ht="15" thickBot="1" x14ac:dyDescent="0.35">
      <c r="A204" s="815" t="s">
        <v>152</v>
      </c>
      <c r="B204" s="816"/>
      <c r="C204" s="816"/>
      <c r="D204" s="817"/>
      <c r="E204" s="817"/>
      <c r="F204" s="818"/>
    </row>
    <row r="205" spans="1:6" x14ac:dyDescent="0.3">
      <c r="A205" s="374" t="s">
        <v>153</v>
      </c>
      <c r="B205" s="345" t="s">
        <v>3988</v>
      </c>
      <c r="C205" s="387" t="s">
        <v>955</v>
      </c>
      <c r="D205" s="654">
        <v>912500</v>
      </c>
      <c r="E205" s="856"/>
      <c r="F205" s="625" t="str">
        <f>IF((D205*E205)&gt;0,(D205*E205),"")</f>
        <v/>
      </c>
    </row>
    <row r="206" spans="1:6" x14ac:dyDescent="0.3">
      <c r="A206" s="372" t="s">
        <v>157</v>
      </c>
      <c r="B206" s="235" t="s">
        <v>3950</v>
      </c>
      <c r="C206" s="379" t="s">
        <v>64</v>
      </c>
      <c r="D206" s="655">
        <v>60</v>
      </c>
      <c r="E206" s="856"/>
      <c r="F206" s="625" t="str">
        <f>IF((D206*E206)&gt;0,(D206*E206),"")</f>
        <v/>
      </c>
    </row>
    <row r="207" spans="1:6" x14ac:dyDescent="0.3">
      <c r="A207" s="383"/>
      <c r="B207" s="412"/>
      <c r="C207" s="386"/>
      <c r="D207" s="675"/>
      <c r="E207" s="627"/>
      <c r="F207" s="660"/>
    </row>
    <row r="208" spans="1:6" x14ac:dyDescent="0.3">
      <c r="A208" s="383"/>
      <c r="B208" s="412"/>
      <c r="C208" s="386"/>
      <c r="D208" s="675"/>
      <c r="E208" s="627"/>
      <c r="F208" s="660"/>
    </row>
    <row r="209" spans="1:6" x14ac:dyDescent="0.3">
      <c r="A209" s="383"/>
      <c r="B209" s="412"/>
      <c r="C209" s="386"/>
      <c r="D209" s="675"/>
      <c r="E209" s="627"/>
      <c r="F209" s="660"/>
    </row>
    <row r="210" spans="1:6" x14ac:dyDescent="0.3">
      <c r="A210" s="383"/>
      <c r="B210" s="412"/>
      <c r="C210" s="386"/>
      <c r="D210" s="675"/>
      <c r="E210" s="627"/>
      <c r="F210" s="660"/>
    </row>
    <row r="211" spans="1:6" x14ac:dyDescent="0.3">
      <c r="A211" s="383"/>
      <c r="B211" s="412"/>
      <c r="C211" s="386"/>
      <c r="D211" s="675"/>
      <c r="E211" s="627"/>
      <c r="F211" s="660"/>
    </row>
    <row r="212" spans="1:6" x14ac:dyDescent="0.3">
      <c r="A212" s="383"/>
      <c r="B212" s="412"/>
      <c r="C212" s="386"/>
      <c r="D212" s="675"/>
      <c r="E212" s="627"/>
      <c r="F212" s="660"/>
    </row>
    <row r="213" spans="1:6" x14ac:dyDescent="0.3">
      <c r="A213" s="383"/>
      <c r="B213" s="412"/>
      <c r="C213" s="386"/>
      <c r="D213" s="675"/>
      <c r="E213" s="627"/>
      <c r="F213" s="660"/>
    </row>
    <row r="214" spans="1:6" x14ac:dyDescent="0.3">
      <c r="A214" s="383"/>
      <c r="B214" s="412"/>
      <c r="C214" s="386"/>
      <c r="D214" s="675"/>
      <c r="E214" s="627"/>
      <c r="F214" s="660"/>
    </row>
    <row r="215" spans="1:6" x14ac:dyDescent="0.3">
      <c r="A215" s="383"/>
      <c r="B215" s="412"/>
      <c r="C215" s="386"/>
      <c r="D215" s="675"/>
      <c r="E215" s="627"/>
      <c r="F215" s="660"/>
    </row>
    <row r="216" spans="1:6" x14ac:dyDescent="0.3">
      <c r="A216" s="383"/>
      <c r="B216" s="412"/>
      <c r="C216" s="386"/>
      <c r="D216" s="675"/>
      <c r="E216" s="627"/>
      <c r="F216" s="660"/>
    </row>
    <row r="217" spans="1:6" x14ac:dyDescent="0.3">
      <c r="A217" s="383"/>
      <c r="B217" s="412"/>
      <c r="C217" s="386"/>
      <c r="D217" s="675"/>
      <c r="E217" s="627"/>
      <c r="F217" s="660"/>
    </row>
    <row r="218" spans="1:6" x14ac:dyDescent="0.3">
      <c r="A218" s="383"/>
      <c r="B218" s="412"/>
      <c r="C218" s="386"/>
      <c r="D218" s="675"/>
      <c r="E218" s="627"/>
      <c r="F218" s="660"/>
    </row>
    <row r="219" spans="1:6" x14ac:dyDescent="0.3">
      <c r="A219" s="383"/>
      <c r="B219" s="412"/>
      <c r="C219" s="386"/>
      <c r="D219" s="675"/>
      <c r="E219" s="627"/>
      <c r="F219" s="660"/>
    </row>
    <row r="220" spans="1:6" x14ac:dyDescent="0.3">
      <c r="A220" s="383"/>
      <c r="B220" s="412"/>
      <c r="C220" s="386"/>
      <c r="D220" s="675"/>
      <c r="E220" s="627"/>
      <c r="F220" s="660"/>
    </row>
    <row r="221" spans="1:6" x14ac:dyDescent="0.3">
      <c r="A221" s="383"/>
      <c r="B221" s="412"/>
      <c r="C221" s="386"/>
      <c r="D221" s="675"/>
      <c r="E221" s="627"/>
      <c r="F221" s="660"/>
    </row>
    <row r="222" spans="1:6" x14ac:dyDescent="0.3">
      <c r="A222" s="383"/>
      <c r="B222" s="412"/>
      <c r="C222" s="386"/>
      <c r="D222" s="675"/>
      <c r="E222" s="627"/>
      <c r="F222" s="660"/>
    </row>
    <row r="223" spans="1:6" x14ac:dyDescent="0.3">
      <c r="A223" s="383"/>
      <c r="B223" s="412"/>
      <c r="C223" s="386"/>
      <c r="D223" s="675"/>
      <c r="E223" s="627"/>
      <c r="F223" s="660"/>
    </row>
    <row r="224" spans="1:6" x14ac:dyDescent="0.3">
      <c r="A224" s="383"/>
      <c r="B224" s="412"/>
      <c r="C224" s="386"/>
      <c r="D224" s="675"/>
      <c r="E224" s="627"/>
      <c r="F224" s="660"/>
    </row>
    <row r="225" spans="1:6" x14ac:dyDescent="0.3">
      <c r="A225" s="383"/>
      <c r="B225" s="412"/>
      <c r="C225" s="386"/>
      <c r="D225" s="675"/>
      <c r="E225" s="627"/>
      <c r="F225" s="660"/>
    </row>
    <row r="226" spans="1:6" x14ac:dyDescent="0.3">
      <c r="A226" s="383"/>
      <c r="B226" s="412"/>
      <c r="C226" s="386"/>
      <c r="D226" s="675"/>
      <c r="E226" s="627"/>
      <c r="F226" s="660"/>
    </row>
    <row r="227" spans="1:6" x14ac:dyDescent="0.3">
      <c r="A227" s="383"/>
      <c r="B227" s="412"/>
      <c r="C227" s="386"/>
      <c r="D227" s="675"/>
      <c r="E227" s="627"/>
      <c r="F227" s="660"/>
    </row>
    <row r="228" spans="1:6" x14ac:dyDescent="0.3">
      <c r="A228" s="383"/>
      <c r="B228" s="412"/>
      <c r="C228" s="386"/>
      <c r="D228" s="675"/>
      <c r="E228" s="627"/>
      <c r="F228" s="660"/>
    </row>
    <row r="229" spans="1:6" x14ac:dyDescent="0.3">
      <c r="A229" s="383"/>
      <c r="B229" s="412"/>
      <c r="C229" s="386"/>
      <c r="D229" s="675"/>
      <c r="E229" s="627"/>
      <c r="F229" s="660"/>
    </row>
    <row r="230" spans="1:6" x14ac:dyDescent="0.3">
      <c r="A230" s="383"/>
      <c r="B230" s="412"/>
      <c r="C230" s="386"/>
      <c r="D230" s="675"/>
      <c r="E230" s="627"/>
      <c r="F230" s="660"/>
    </row>
    <row r="231" spans="1:6" x14ac:dyDescent="0.3">
      <c r="A231" s="383"/>
      <c r="B231" s="412"/>
      <c r="C231" s="386"/>
      <c r="D231" s="675"/>
      <c r="E231" s="627"/>
      <c r="F231" s="660"/>
    </row>
    <row r="232" spans="1:6" x14ac:dyDescent="0.3">
      <c r="A232" s="383"/>
      <c r="B232" s="412"/>
      <c r="C232" s="386"/>
      <c r="D232" s="675"/>
      <c r="E232" s="627"/>
      <c r="F232" s="660"/>
    </row>
    <row r="233" spans="1:6" x14ac:dyDescent="0.3">
      <c r="A233" s="383"/>
      <c r="B233" s="412"/>
      <c r="C233" s="386"/>
      <c r="D233" s="675"/>
      <c r="E233" s="627"/>
      <c r="F233" s="660"/>
    </row>
    <row r="234" spans="1:6" x14ac:dyDescent="0.3">
      <c r="A234" s="383"/>
      <c r="B234" s="412"/>
      <c r="C234" s="386"/>
      <c r="D234" s="675"/>
      <c r="E234" s="627"/>
      <c r="F234" s="660"/>
    </row>
    <row r="235" spans="1:6" x14ac:dyDescent="0.3">
      <c r="A235" s="383"/>
      <c r="B235" s="412"/>
      <c r="C235" s="386"/>
      <c r="D235" s="675"/>
      <c r="E235" s="627"/>
      <c r="F235" s="660"/>
    </row>
    <row r="236" spans="1:6" x14ac:dyDescent="0.3">
      <c r="A236" s="383"/>
      <c r="B236" s="412"/>
      <c r="C236" s="386"/>
      <c r="D236" s="675"/>
      <c r="E236" s="627"/>
      <c r="F236" s="660"/>
    </row>
    <row r="237" spans="1:6" x14ac:dyDescent="0.3">
      <c r="A237" s="383"/>
      <c r="B237" s="412"/>
      <c r="C237" s="386"/>
      <c r="D237" s="675"/>
      <c r="E237" s="627"/>
      <c r="F237" s="660"/>
    </row>
    <row r="238" spans="1:6" x14ac:dyDescent="0.3">
      <c r="A238" s="383"/>
      <c r="B238" s="412"/>
      <c r="C238" s="386"/>
      <c r="D238" s="675"/>
      <c r="E238" s="627"/>
      <c r="F238" s="660"/>
    </row>
    <row r="239" spans="1:6" x14ac:dyDescent="0.3">
      <c r="A239" s="383"/>
      <c r="B239" s="412"/>
      <c r="C239" s="386"/>
      <c r="D239" s="675"/>
      <c r="E239" s="627"/>
      <c r="F239" s="660"/>
    </row>
    <row r="240" spans="1:6" x14ac:dyDescent="0.3">
      <c r="A240" s="383"/>
      <c r="B240" s="412"/>
      <c r="C240" s="386"/>
      <c r="D240" s="675"/>
      <c r="E240" s="627"/>
      <c r="F240" s="660"/>
    </row>
    <row r="241" spans="1:6" x14ac:dyDescent="0.3">
      <c r="A241" s="383"/>
      <c r="B241" s="412"/>
      <c r="C241" s="386"/>
      <c r="D241" s="675"/>
      <c r="E241" s="627"/>
      <c r="F241" s="660"/>
    </row>
    <row r="242" spans="1:6" x14ac:dyDescent="0.3">
      <c r="A242" s="383"/>
      <c r="B242" s="412"/>
      <c r="C242" s="386"/>
      <c r="D242" s="675"/>
      <c r="E242" s="627"/>
      <c r="F242" s="660"/>
    </row>
    <row r="243" spans="1:6" x14ac:dyDescent="0.3">
      <c r="A243" s="383"/>
      <c r="B243" s="412"/>
      <c r="C243" s="386"/>
      <c r="D243" s="675"/>
      <c r="E243" s="627"/>
      <c r="F243" s="660"/>
    </row>
    <row r="244" spans="1:6" x14ac:dyDescent="0.3">
      <c r="A244" s="383"/>
      <c r="B244" s="412"/>
      <c r="C244" s="386"/>
      <c r="D244" s="675"/>
      <c r="E244" s="627"/>
      <c r="F244" s="660"/>
    </row>
    <row r="245" spans="1:6" x14ac:dyDescent="0.3">
      <c r="A245" s="383"/>
      <c r="B245" s="412"/>
      <c r="C245" s="386"/>
      <c r="D245" s="675"/>
      <c r="E245" s="627"/>
      <c r="F245" s="660"/>
    </row>
    <row r="246" spans="1:6" x14ac:dyDescent="0.3">
      <c r="A246" s="383"/>
      <c r="B246" s="412"/>
      <c r="C246" s="386"/>
      <c r="D246" s="675"/>
      <c r="E246" s="627"/>
      <c r="F246" s="660"/>
    </row>
    <row r="247" spans="1:6" x14ac:dyDescent="0.3">
      <c r="A247" s="383"/>
      <c r="B247" s="412"/>
      <c r="C247" s="386"/>
      <c r="D247" s="675"/>
      <c r="E247" s="627"/>
      <c r="F247" s="660"/>
    </row>
    <row r="248" spans="1:6" x14ac:dyDescent="0.3">
      <c r="A248" s="383"/>
      <c r="B248" s="412"/>
      <c r="C248" s="386"/>
      <c r="D248" s="675"/>
      <c r="E248" s="627"/>
      <c r="F248" s="660"/>
    </row>
    <row r="249" spans="1:6" x14ac:dyDescent="0.3">
      <c r="A249" s="383"/>
      <c r="B249" s="412"/>
      <c r="C249" s="386"/>
      <c r="D249" s="675"/>
      <c r="E249" s="627"/>
      <c r="F249" s="660"/>
    </row>
    <row r="250" spans="1:6" x14ac:dyDescent="0.3">
      <c r="A250" s="383"/>
      <c r="B250" s="412"/>
      <c r="C250" s="386"/>
      <c r="D250" s="675"/>
      <c r="E250" s="627"/>
      <c r="F250" s="660"/>
    </row>
    <row r="251" spans="1:6" x14ac:dyDescent="0.3">
      <c r="A251" s="383"/>
      <c r="B251" s="412"/>
      <c r="C251" s="386"/>
      <c r="D251" s="675"/>
      <c r="E251" s="627"/>
      <c r="F251" s="660"/>
    </row>
    <row r="252" spans="1:6" x14ac:dyDescent="0.3">
      <c r="A252" s="383"/>
      <c r="B252" s="412"/>
      <c r="C252" s="386"/>
      <c r="D252" s="675"/>
      <c r="E252" s="627"/>
      <c r="F252" s="660"/>
    </row>
    <row r="253" spans="1:6" x14ac:dyDescent="0.3">
      <c r="A253" s="383"/>
      <c r="B253" s="412"/>
      <c r="C253" s="386"/>
      <c r="D253" s="675"/>
      <c r="E253" s="627"/>
      <c r="F253" s="660"/>
    </row>
    <row r="254" spans="1:6" x14ac:dyDescent="0.3">
      <c r="A254" s="383"/>
      <c r="B254" s="412"/>
      <c r="C254" s="386"/>
      <c r="D254" s="675"/>
      <c r="E254" s="627"/>
      <c r="F254" s="660"/>
    </row>
    <row r="255" spans="1:6" x14ac:dyDescent="0.3">
      <c r="A255" s="383"/>
      <c r="B255" s="412"/>
      <c r="C255" s="386"/>
      <c r="D255" s="675"/>
      <c r="E255" s="627"/>
      <c r="F255" s="660"/>
    </row>
    <row r="256" spans="1:6" x14ac:dyDescent="0.3">
      <c r="A256" s="383"/>
      <c r="B256" s="412"/>
      <c r="C256" s="386"/>
      <c r="D256" s="675"/>
      <c r="E256" s="627"/>
      <c r="F256" s="660"/>
    </row>
    <row r="257" spans="1:6" x14ac:dyDescent="0.3">
      <c r="A257" s="383"/>
      <c r="B257" s="412"/>
      <c r="C257" s="386"/>
      <c r="D257" s="675"/>
      <c r="E257" s="627"/>
      <c r="F257" s="660"/>
    </row>
    <row r="258" spans="1:6" x14ac:dyDescent="0.3">
      <c r="A258" s="383"/>
      <c r="B258" s="412"/>
      <c r="C258" s="386"/>
      <c r="D258" s="675"/>
      <c r="E258" s="627"/>
      <c r="F258" s="660"/>
    </row>
    <row r="259" spans="1:6" x14ac:dyDescent="0.3">
      <c r="A259" s="383"/>
      <c r="B259" s="412"/>
      <c r="C259" s="386"/>
      <c r="D259" s="675"/>
      <c r="E259" s="627"/>
      <c r="F259" s="660"/>
    </row>
    <row r="260" spans="1:6" x14ac:dyDescent="0.3">
      <c r="A260" s="383"/>
      <c r="B260" s="412"/>
      <c r="C260" s="386"/>
      <c r="D260" s="675"/>
      <c r="E260" s="627"/>
      <c r="F260" s="660"/>
    </row>
    <row r="261" spans="1:6" x14ac:dyDescent="0.3">
      <c r="A261" s="383"/>
      <c r="B261" s="412"/>
      <c r="C261" s="386"/>
      <c r="D261" s="675"/>
      <c r="E261" s="627"/>
      <c r="F261" s="660"/>
    </row>
    <row r="262" spans="1:6" x14ac:dyDescent="0.3">
      <c r="A262" s="383"/>
      <c r="B262" s="412"/>
      <c r="C262" s="386"/>
      <c r="D262" s="675"/>
      <c r="E262" s="627"/>
      <c r="F262" s="660"/>
    </row>
    <row r="263" spans="1:6" x14ac:dyDescent="0.3">
      <c r="A263" s="383"/>
      <c r="B263" s="412"/>
      <c r="C263" s="386"/>
      <c r="D263" s="675"/>
      <c r="E263" s="627"/>
      <c r="F263" s="660"/>
    </row>
    <row r="264" spans="1:6" x14ac:dyDescent="0.3">
      <c r="A264" s="383"/>
      <c r="B264" s="412"/>
      <c r="C264" s="386"/>
      <c r="D264" s="675"/>
      <c r="E264" s="627"/>
      <c r="F264" s="660"/>
    </row>
    <row r="265" spans="1:6" x14ac:dyDescent="0.3">
      <c r="A265" s="383"/>
      <c r="B265" s="412"/>
      <c r="C265" s="386"/>
      <c r="D265" s="675"/>
      <c r="E265" s="627"/>
      <c r="F265" s="660"/>
    </row>
    <row r="266" spans="1:6" x14ac:dyDescent="0.3">
      <c r="A266" s="383"/>
      <c r="B266" s="412"/>
      <c r="C266" s="386"/>
      <c r="D266" s="675"/>
      <c r="E266" s="627"/>
      <c r="F266" s="660"/>
    </row>
    <row r="267" spans="1:6" x14ac:dyDescent="0.3">
      <c r="A267" s="383"/>
      <c r="B267" s="412"/>
      <c r="C267" s="386"/>
      <c r="D267" s="675"/>
      <c r="E267" s="627"/>
      <c r="F267" s="660"/>
    </row>
    <row r="268" spans="1:6" x14ac:dyDescent="0.3">
      <c r="A268" s="383"/>
      <c r="B268" s="412"/>
      <c r="C268" s="386"/>
      <c r="D268" s="675"/>
      <c r="E268" s="627"/>
      <c r="F268" s="660"/>
    </row>
    <row r="269" spans="1:6" x14ac:dyDescent="0.3">
      <c r="A269" s="383"/>
      <c r="B269" s="412"/>
      <c r="C269" s="386"/>
      <c r="D269" s="675"/>
      <c r="E269" s="627"/>
      <c r="F269" s="660"/>
    </row>
    <row r="270" spans="1:6" x14ac:dyDescent="0.3">
      <c r="A270" s="383"/>
      <c r="B270" s="412"/>
      <c r="C270" s="386"/>
      <c r="D270" s="675"/>
      <c r="E270" s="627"/>
      <c r="F270" s="660"/>
    </row>
    <row r="271" spans="1:6" x14ac:dyDescent="0.3">
      <c r="A271" s="383"/>
      <c r="B271" s="412"/>
      <c r="C271" s="386"/>
      <c r="D271" s="675"/>
      <c r="E271" s="627"/>
      <c r="F271" s="660"/>
    </row>
    <row r="272" spans="1:6" x14ac:dyDescent="0.3">
      <c r="A272" s="383"/>
      <c r="B272" s="412"/>
      <c r="C272" s="386"/>
      <c r="D272" s="675"/>
      <c r="E272" s="627"/>
      <c r="F272" s="660"/>
    </row>
    <row r="273" spans="1:6" x14ac:dyDescent="0.3">
      <c r="A273" s="383"/>
      <c r="B273" s="412"/>
      <c r="C273" s="386"/>
      <c r="D273" s="675"/>
      <c r="E273" s="627"/>
      <c r="F273" s="660"/>
    </row>
    <row r="274" spans="1:6" x14ac:dyDescent="0.3">
      <c r="A274" s="383"/>
      <c r="B274" s="412"/>
      <c r="C274" s="386"/>
      <c r="D274" s="675"/>
      <c r="E274" s="627"/>
      <c r="F274" s="660"/>
    </row>
    <row r="275" spans="1:6" x14ac:dyDescent="0.3">
      <c r="A275" s="383"/>
      <c r="B275" s="412"/>
      <c r="C275" s="386"/>
      <c r="D275" s="675"/>
      <c r="E275" s="627"/>
      <c r="F275" s="660"/>
    </row>
    <row r="276" spans="1:6" x14ac:dyDescent="0.3">
      <c r="A276" s="383"/>
      <c r="B276" s="412"/>
      <c r="C276" s="386"/>
      <c r="D276" s="675"/>
      <c r="E276" s="627"/>
      <c r="F276" s="660"/>
    </row>
    <row r="277" spans="1:6" x14ac:dyDescent="0.3">
      <c r="A277" s="383"/>
      <c r="B277" s="412"/>
      <c r="C277" s="386"/>
      <c r="D277" s="675"/>
      <c r="E277" s="627"/>
      <c r="F277" s="660"/>
    </row>
    <row r="278" spans="1:6" x14ac:dyDescent="0.3">
      <c r="A278" s="383"/>
      <c r="B278" s="412"/>
      <c r="C278" s="386"/>
      <c r="D278" s="675"/>
      <c r="E278" s="627"/>
      <c r="F278" s="660"/>
    </row>
    <row r="279" spans="1:6" x14ac:dyDescent="0.3">
      <c r="A279" s="383"/>
      <c r="B279" s="412"/>
      <c r="C279" s="386"/>
      <c r="D279" s="675"/>
      <c r="E279" s="627"/>
      <c r="F279" s="660"/>
    </row>
    <row r="280" spans="1:6" x14ac:dyDescent="0.3">
      <c r="A280" s="383"/>
      <c r="B280" s="412"/>
      <c r="C280" s="386"/>
      <c r="D280" s="675"/>
      <c r="E280" s="627"/>
      <c r="F280" s="660"/>
    </row>
    <row r="281" spans="1:6" x14ac:dyDescent="0.3">
      <c r="A281" s="383"/>
      <c r="B281" s="412"/>
      <c r="C281" s="386"/>
      <c r="D281" s="675"/>
      <c r="E281" s="627"/>
      <c r="F281" s="660"/>
    </row>
    <row r="282" spans="1:6" x14ac:dyDescent="0.3">
      <c r="A282" s="383"/>
      <c r="B282" s="412"/>
      <c r="C282" s="386"/>
      <c r="D282" s="675"/>
      <c r="E282" s="627"/>
      <c r="F282" s="660"/>
    </row>
    <row r="283" spans="1:6" x14ac:dyDescent="0.3">
      <c r="A283" s="383"/>
      <c r="B283" s="412"/>
      <c r="C283" s="386"/>
      <c r="D283" s="675"/>
      <c r="E283" s="627"/>
      <c r="F283" s="660"/>
    </row>
    <row r="284" spans="1:6" x14ac:dyDescent="0.3">
      <c r="A284" s="383"/>
      <c r="B284" s="412"/>
      <c r="C284" s="386"/>
      <c r="D284" s="675"/>
      <c r="E284" s="627"/>
      <c r="F284" s="660"/>
    </row>
    <row r="285" spans="1:6" x14ac:dyDescent="0.3">
      <c r="A285" s="383"/>
      <c r="B285" s="412"/>
      <c r="C285" s="386"/>
      <c r="D285" s="675"/>
      <c r="E285" s="627"/>
      <c r="F285" s="660"/>
    </row>
    <row r="286" spans="1:6" x14ac:dyDescent="0.3">
      <c r="A286" s="383"/>
      <c r="B286" s="412"/>
      <c r="C286" s="386"/>
      <c r="D286" s="675"/>
      <c r="E286" s="627"/>
      <c r="F286" s="660"/>
    </row>
    <row r="287" spans="1:6" x14ac:dyDescent="0.3">
      <c r="A287" s="383"/>
      <c r="B287" s="412"/>
      <c r="C287" s="386"/>
      <c r="D287" s="675"/>
      <c r="E287" s="627"/>
      <c r="F287" s="660"/>
    </row>
    <row r="288" spans="1:6" x14ac:dyDescent="0.3">
      <c r="A288" s="383"/>
      <c r="B288" s="412"/>
      <c r="C288" s="386"/>
      <c r="D288" s="675"/>
      <c r="E288" s="627"/>
      <c r="F288" s="660"/>
    </row>
    <row r="289" spans="1:6" x14ac:dyDescent="0.3">
      <c r="A289" s="383"/>
      <c r="B289" s="412"/>
      <c r="C289" s="386"/>
      <c r="D289" s="675"/>
      <c r="E289" s="627"/>
      <c r="F289" s="660"/>
    </row>
    <row r="290" spans="1:6" x14ac:dyDescent="0.3">
      <c r="A290" s="383"/>
      <c r="B290" s="412"/>
      <c r="C290" s="386"/>
      <c r="D290" s="675"/>
      <c r="E290" s="627"/>
      <c r="F290" s="660"/>
    </row>
    <row r="291" spans="1:6" x14ac:dyDescent="0.3">
      <c r="A291" s="383"/>
      <c r="B291" s="412"/>
      <c r="C291" s="386"/>
      <c r="D291" s="675"/>
      <c r="E291" s="627"/>
      <c r="F291" s="660"/>
    </row>
    <row r="292" spans="1:6" x14ac:dyDescent="0.3">
      <c r="A292" s="383"/>
      <c r="B292" s="412"/>
      <c r="C292" s="386"/>
      <c r="D292" s="675"/>
      <c r="E292" s="627"/>
      <c r="F292" s="660"/>
    </row>
    <row r="293" spans="1:6" x14ac:dyDescent="0.3">
      <c r="A293" s="383"/>
      <c r="B293" s="412"/>
      <c r="C293" s="386"/>
      <c r="D293" s="675"/>
      <c r="E293" s="627"/>
      <c r="F293" s="660"/>
    </row>
    <row r="294" spans="1:6" x14ac:dyDescent="0.3">
      <c r="A294" s="383"/>
      <c r="B294" s="412"/>
      <c r="C294" s="386"/>
      <c r="D294" s="675"/>
      <c r="E294" s="627"/>
      <c r="F294" s="660"/>
    </row>
    <row r="295" spans="1:6" x14ac:dyDescent="0.3">
      <c r="A295" s="383"/>
      <c r="B295" s="412"/>
      <c r="C295" s="386"/>
      <c r="D295" s="675"/>
      <c r="E295" s="627"/>
      <c r="F295" s="660"/>
    </row>
    <row r="296" spans="1:6" x14ac:dyDescent="0.3">
      <c r="A296" s="383"/>
      <c r="B296" s="412"/>
      <c r="C296" s="386"/>
      <c r="D296" s="675"/>
      <c r="E296" s="627"/>
      <c r="F296" s="660"/>
    </row>
    <row r="297" spans="1:6" x14ac:dyDescent="0.3">
      <c r="A297" s="383"/>
      <c r="B297" s="412"/>
      <c r="C297" s="386"/>
      <c r="D297" s="675"/>
      <c r="E297" s="627"/>
      <c r="F297" s="660"/>
    </row>
    <row r="298" spans="1:6" x14ac:dyDescent="0.3">
      <c r="A298" s="383"/>
      <c r="B298" s="412"/>
      <c r="C298" s="386"/>
      <c r="D298" s="675"/>
      <c r="E298" s="627"/>
      <c r="F298" s="660"/>
    </row>
    <row r="299" spans="1:6" x14ac:dyDescent="0.3">
      <c r="A299" s="383"/>
      <c r="B299" s="412"/>
      <c r="C299" s="386"/>
      <c r="D299" s="675"/>
      <c r="E299" s="627"/>
      <c r="F299" s="660"/>
    </row>
    <row r="300" spans="1:6" x14ac:dyDescent="0.3">
      <c r="A300" s="383"/>
      <c r="B300" s="412"/>
      <c r="C300" s="386"/>
      <c r="D300" s="675"/>
      <c r="E300" s="627"/>
      <c r="F300" s="660"/>
    </row>
    <row r="301" spans="1:6" x14ac:dyDescent="0.3">
      <c r="A301" s="383"/>
      <c r="B301" s="412"/>
      <c r="C301" s="386"/>
      <c r="D301" s="675"/>
      <c r="E301" s="627"/>
      <c r="F301" s="660"/>
    </row>
    <row r="302" spans="1:6" x14ac:dyDescent="0.3">
      <c r="A302" s="383"/>
      <c r="B302" s="412"/>
      <c r="C302" s="386"/>
      <c r="D302" s="675"/>
      <c r="E302" s="627"/>
      <c r="F302" s="660"/>
    </row>
    <row r="303" spans="1:6" x14ac:dyDescent="0.3">
      <c r="A303" s="383"/>
      <c r="B303" s="412"/>
      <c r="C303" s="386"/>
      <c r="D303" s="675"/>
      <c r="E303" s="627"/>
      <c r="F303" s="660"/>
    </row>
    <row r="304" spans="1:6" x14ac:dyDescent="0.3">
      <c r="A304" s="383"/>
      <c r="B304" s="412"/>
      <c r="C304" s="386"/>
      <c r="D304" s="675"/>
      <c r="E304" s="627"/>
      <c r="F304" s="660"/>
    </row>
    <row r="305" spans="1:6" x14ac:dyDescent="0.3">
      <c r="A305" s="383"/>
      <c r="B305" s="412"/>
      <c r="C305" s="386"/>
      <c r="D305" s="675"/>
      <c r="E305" s="627"/>
      <c r="F305" s="660"/>
    </row>
    <row r="306" spans="1:6" x14ac:dyDescent="0.3">
      <c r="A306" s="383"/>
      <c r="B306" s="412"/>
      <c r="C306" s="386"/>
      <c r="D306" s="675"/>
      <c r="E306" s="627"/>
      <c r="F306" s="660"/>
    </row>
    <row r="307" spans="1:6" x14ac:dyDescent="0.3">
      <c r="A307" s="383"/>
      <c r="B307" s="412"/>
      <c r="C307" s="386"/>
      <c r="D307" s="675"/>
      <c r="E307" s="627"/>
      <c r="F307" s="660"/>
    </row>
    <row r="308" spans="1:6" ht="15" thickBot="1" x14ac:dyDescent="0.35">
      <c r="A308" s="666" t="s">
        <v>4041</v>
      </c>
      <c r="B308" s="667" t="s">
        <v>4115</v>
      </c>
      <c r="C308" s="667"/>
      <c r="D308" s="667"/>
      <c r="E308" s="667"/>
      <c r="F308" s="668">
        <f>SUM(F205:F307)</f>
        <v>0</v>
      </c>
    </row>
    <row r="309" spans="1:6" x14ac:dyDescent="0.3">
      <c r="A309" s="756" t="str">
        <f>A1</f>
        <v>CONTRACT SANRAL: NRA 2024/1323</v>
      </c>
      <c r="B309" s="757"/>
      <c r="C309" s="669"/>
      <c r="D309" s="669"/>
      <c r="E309" s="669"/>
      <c r="F309" s="670"/>
    </row>
    <row r="310" spans="1:6" x14ac:dyDescent="0.3">
      <c r="A310" s="754" t="str">
        <f>A2</f>
        <v>PANEL FOR ROUTINE ROAD MAINTENANCE WORKS ACROSS SOUTH AFRICA (NORTHERN  CAPE PROVINCE)</v>
      </c>
      <c r="B310" s="755"/>
      <c r="C310" s="671"/>
      <c r="D310" s="671"/>
      <c r="E310" s="671"/>
      <c r="F310" s="672"/>
    </row>
    <row r="311" spans="1:6" ht="15" thickBot="1" x14ac:dyDescent="0.35">
      <c r="A311" s="804" t="str">
        <f>A3</f>
        <v>PART A: MANAGEMENT SECTION</v>
      </c>
      <c r="B311" s="805"/>
      <c r="C311" s="673"/>
      <c r="D311" s="673"/>
      <c r="E311" s="673"/>
      <c r="F311" s="674"/>
    </row>
    <row r="312" spans="1:6" ht="15" thickBot="1" x14ac:dyDescent="0.35">
      <c r="A312" s="815" t="s">
        <v>163</v>
      </c>
      <c r="B312" s="816"/>
      <c r="C312" s="816"/>
      <c r="D312" s="817"/>
      <c r="E312" s="817"/>
      <c r="F312" s="818"/>
    </row>
    <row r="313" spans="1:6" x14ac:dyDescent="0.3">
      <c r="A313" s="374" t="s">
        <v>164</v>
      </c>
      <c r="B313" s="345" t="s">
        <v>165</v>
      </c>
      <c r="C313" s="375"/>
      <c r="D313" s="376"/>
      <c r="E313" s="377"/>
      <c r="F313" s="378"/>
    </row>
    <row r="314" spans="1:6" x14ac:dyDescent="0.3">
      <c r="A314" s="372" t="s">
        <v>166</v>
      </c>
      <c r="B314" s="201" t="s">
        <v>167</v>
      </c>
      <c r="C314" s="379" t="s">
        <v>9</v>
      </c>
      <c r="D314" s="655">
        <v>10</v>
      </c>
      <c r="E314" s="856"/>
      <c r="F314" s="625" t="str">
        <f>IF((D314*E314)&gt;0,(D314*E314),"")</f>
        <v/>
      </c>
    </row>
    <row r="315" spans="1:6" x14ac:dyDescent="0.3">
      <c r="A315" s="372" t="s">
        <v>168</v>
      </c>
      <c r="B315" s="201" t="s">
        <v>4332</v>
      </c>
      <c r="C315" s="379"/>
      <c r="D315" s="655"/>
      <c r="E315" s="549"/>
      <c r="F315" s="625" t="str">
        <f t="shared" ref="F315:F336" si="2">IF((D315*E315)&gt;0,(D315*E315),"")</f>
        <v/>
      </c>
    </row>
    <row r="316" spans="1:6" x14ac:dyDescent="0.3">
      <c r="A316" s="372" t="s">
        <v>170</v>
      </c>
      <c r="B316" s="201" t="s">
        <v>171</v>
      </c>
      <c r="C316" s="379" t="s">
        <v>9</v>
      </c>
      <c r="D316" s="655">
        <v>60</v>
      </c>
      <c r="E316" s="856"/>
      <c r="F316" s="625" t="str">
        <f t="shared" si="2"/>
        <v/>
      </c>
    </row>
    <row r="317" spans="1:6" x14ac:dyDescent="0.3">
      <c r="A317" s="372" t="s">
        <v>172</v>
      </c>
      <c r="B317" s="201" t="s">
        <v>173</v>
      </c>
      <c r="C317" s="379" t="s">
        <v>9</v>
      </c>
      <c r="D317" s="655">
        <v>20</v>
      </c>
      <c r="E317" s="856"/>
      <c r="F317" s="625" t="str">
        <f t="shared" si="2"/>
        <v/>
      </c>
    </row>
    <row r="318" spans="1:6" x14ac:dyDescent="0.3">
      <c r="A318" s="372" t="s">
        <v>174</v>
      </c>
      <c r="B318" s="201" t="s">
        <v>175</v>
      </c>
      <c r="C318" s="379"/>
      <c r="D318" s="655"/>
      <c r="E318" s="549"/>
      <c r="F318" s="625" t="str">
        <f t="shared" si="2"/>
        <v/>
      </c>
    </row>
    <row r="319" spans="1:6" x14ac:dyDescent="0.3">
      <c r="A319" s="372" t="s">
        <v>176</v>
      </c>
      <c r="B319" s="201" t="s">
        <v>177</v>
      </c>
      <c r="C319" s="379" t="s">
        <v>9</v>
      </c>
      <c r="D319" s="655">
        <v>60</v>
      </c>
      <c r="E319" s="856"/>
      <c r="F319" s="625" t="str">
        <f t="shared" si="2"/>
        <v/>
      </c>
    </row>
    <row r="320" spans="1:6" x14ac:dyDescent="0.3">
      <c r="A320" s="372" t="s">
        <v>178</v>
      </c>
      <c r="B320" s="201" t="s">
        <v>171</v>
      </c>
      <c r="C320" s="379" t="s">
        <v>9</v>
      </c>
      <c r="D320" s="655">
        <v>50</v>
      </c>
      <c r="E320" s="856"/>
      <c r="F320" s="625" t="str">
        <f t="shared" si="2"/>
        <v/>
      </c>
    </row>
    <row r="321" spans="1:6" x14ac:dyDescent="0.3">
      <c r="A321" s="372" t="s">
        <v>179</v>
      </c>
      <c r="B321" s="201" t="s">
        <v>180</v>
      </c>
      <c r="C321" s="379" t="s">
        <v>181</v>
      </c>
      <c r="D321" s="655">
        <v>90</v>
      </c>
      <c r="E321" s="856"/>
      <c r="F321" s="625" t="str">
        <f t="shared" si="2"/>
        <v/>
      </c>
    </row>
    <row r="322" spans="1:6" x14ac:dyDescent="0.3">
      <c r="A322" s="372" t="s">
        <v>182</v>
      </c>
      <c r="B322" s="201" t="s">
        <v>183</v>
      </c>
      <c r="C322" s="379"/>
      <c r="D322" s="655"/>
      <c r="E322" s="549"/>
      <c r="F322" s="625" t="str">
        <f t="shared" si="2"/>
        <v/>
      </c>
    </row>
    <row r="323" spans="1:6" x14ac:dyDescent="0.3">
      <c r="A323" s="372" t="s">
        <v>184</v>
      </c>
      <c r="B323" s="201" t="s">
        <v>185</v>
      </c>
      <c r="C323" s="379" t="s">
        <v>9</v>
      </c>
      <c r="D323" s="655">
        <v>600</v>
      </c>
      <c r="E323" s="856"/>
      <c r="F323" s="625" t="str">
        <f t="shared" si="2"/>
        <v/>
      </c>
    </row>
    <row r="324" spans="1:6" x14ac:dyDescent="0.3">
      <c r="A324" s="372" t="s">
        <v>186</v>
      </c>
      <c r="B324" s="201" t="s">
        <v>187</v>
      </c>
      <c r="C324" s="379" t="s">
        <v>9</v>
      </c>
      <c r="D324" s="655">
        <v>320</v>
      </c>
      <c r="E324" s="856"/>
      <c r="F324" s="625" t="str">
        <f t="shared" si="2"/>
        <v/>
      </c>
    </row>
    <row r="325" spans="1:6" x14ac:dyDescent="0.3">
      <c r="A325" s="372" t="s">
        <v>188</v>
      </c>
      <c r="B325" s="388" t="s">
        <v>189</v>
      </c>
      <c r="C325" s="379" t="s">
        <v>9</v>
      </c>
      <c r="D325" s="655">
        <v>100</v>
      </c>
      <c r="E325" s="856"/>
      <c r="F325" s="625" t="str">
        <f t="shared" si="2"/>
        <v/>
      </c>
    </row>
    <row r="326" spans="1:6" x14ac:dyDescent="0.3">
      <c r="A326" s="372" t="s">
        <v>190</v>
      </c>
      <c r="B326" s="388" t="s">
        <v>191</v>
      </c>
      <c r="C326" s="379" t="s">
        <v>9</v>
      </c>
      <c r="D326" s="655">
        <v>100</v>
      </c>
      <c r="E326" s="856"/>
      <c r="F326" s="625" t="str">
        <f t="shared" si="2"/>
        <v/>
      </c>
    </row>
    <row r="327" spans="1:6" x14ac:dyDescent="0.3">
      <c r="A327" s="372" t="s">
        <v>192</v>
      </c>
      <c r="B327" s="201" t="s">
        <v>193</v>
      </c>
      <c r="C327" s="379"/>
      <c r="D327" s="655"/>
      <c r="E327" s="549"/>
      <c r="F327" s="625" t="str">
        <f t="shared" si="2"/>
        <v/>
      </c>
    </row>
    <row r="328" spans="1:6" x14ac:dyDescent="0.3">
      <c r="A328" s="372" t="s">
        <v>194</v>
      </c>
      <c r="B328" s="201" t="s">
        <v>195</v>
      </c>
      <c r="C328" s="379" t="s">
        <v>9</v>
      </c>
      <c r="D328" s="655">
        <v>20</v>
      </c>
      <c r="E328" s="856"/>
      <c r="F328" s="625" t="str">
        <f t="shared" si="2"/>
        <v/>
      </c>
    </row>
    <row r="329" spans="1:6" x14ac:dyDescent="0.3">
      <c r="A329" s="372" t="s">
        <v>196</v>
      </c>
      <c r="B329" s="201" t="s">
        <v>197</v>
      </c>
      <c r="C329" s="379" t="s">
        <v>9</v>
      </c>
      <c r="D329" s="655">
        <v>20</v>
      </c>
      <c r="E329" s="856"/>
      <c r="F329" s="625" t="str">
        <f t="shared" si="2"/>
        <v/>
      </c>
    </row>
    <row r="330" spans="1:6" x14ac:dyDescent="0.3">
      <c r="A330" s="372" t="s">
        <v>198</v>
      </c>
      <c r="B330" s="201" t="s">
        <v>199</v>
      </c>
      <c r="C330" s="379" t="s">
        <v>9</v>
      </c>
      <c r="D330" s="655">
        <v>80</v>
      </c>
      <c r="E330" s="856"/>
      <c r="F330" s="625" t="str">
        <f t="shared" si="2"/>
        <v/>
      </c>
    </row>
    <row r="331" spans="1:6" x14ac:dyDescent="0.3">
      <c r="A331" s="372" t="s">
        <v>200</v>
      </c>
      <c r="B331" s="235" t="s">
        <v>203</v>
      </c>
      <c r="C331" s="379"/>
      <c r="D331" s="655"/>
      <c r="E331" s="549"/>
      <c r="F331" s="625" t="str">
        <f t="shared" si="2"/>
        <v/>
      </c>
    </row>
    <row r="332" spans="1:6" x14ac:dyDescent="0.3">
      <c r="A332" s="372" t="s">
        <v>3176</v>
      </c>
      <c r="B332" s="201" t="s">
        <v>205</v>
      </c>
      <c r="C332" s="379" t="s">
        <v>64</v>
      </c>
      <c r="D332" s="655">
        <v>60</v>
      </c>
      <c r="E332" s="856"/>
      <c r="F332" s="625" t="str">
        <f t="shared" si="2"/>
        <v/>
      </c>
    </row>
    <row r="333" spans="1:6" x14ac:dyDescent="0.3">
      <c r="A333" s="372" t="s">
        <v>3178</v>
      </c>
      <c r="B333" s="201" t="s">
        <v>207</v>
      </c>
      <c r="C333" s="379" t="s">
        <v>64</v>
      </c>
      <c r="D333" s="655">
        <v>60</v>
      </c>
      <c r="E333" s="856"/>
      <c r="F333" s="625" t="str">
        <f t="shared" si="2"/>
        <v/>
      </c>
    </row>
    <row r="334" spans="1:6" x14ac:dyDescent="0.3">
      <c r="A334" s="372" t="s">
        <v>3180</v>
      </c>
      <c r="B334" s="201" t="s">
        <v>209</v>
      </c>
      <c r="C334" s="379" t="s">
        <v>64</v>
      </c>
      <c r="D334" s="655">
        <v>60</v>
      </c>
      <c r="E334" s="856"/>
      <c r="F334" s="625" t="str">
        <f t="shared" si="2"/>
        <v/>
      </c>
    </row>
    <row r="335" spans="1:6" x14ac:dyDescent="0.3">
      <c r="A335" s="372" t="s">
        <v>3989</v>
      </c>
      <c r="B335" s="201" t="s">
        <v>212</v>
      </c>
      <c r="C335" s="379" t="s">
        <v>64</v>
      </c>
      <c r="D335" s="655">
        <v>60</v>
      </c>
      <c r="E335" s="856"/>
      <c r="F335" s="625" t="str">
        <f t="shared" si="2"/>
        <v/>
      </c>
    </row>
    <row r="336" spans="1:6" x14ac:dyDescent="0.3">
      <c r="A336" s="383" t="s">
        <v>213</v>
      </c>
      <c r="B336" s="360" t="s">
        <v>215</v>
      </c>
      <c r="C336" s="389" t="s">
        <v>9</v>
      </c>
      <c r="D336" s="655">
        <v>30</v>
      </c>
      <c r="E336" s="856"/>
      <c r="F336" s="625" t="str">
        <f t="shared" si="2"/>
        <v/>
      </c>
    </row>
    <row r="337" spans="1:6" x14ac:dyDescent="0.3">
      <c r="A337" s="383"/>
      <c r="B337" s="360"/>
      <c r="C337" s="389"/>
      <c r="D337" s="675"/>
      <c r="E337" s="627"/>
      <c r="F337" s="660"/>
    </row>
    <row r="338" spans="1:6" x14ac:dyDescent="0.3">
      <c r="A338" s="383"/>
      <c r="B338" s="360"/>
      <c r="C338" s="389"/>
      <c r="D338" s="675"/>
      <c r="E338" s="627"/>
      <c r="F338" s="660"/>
    </row>
    <row r="339" spans="1:6" x14ac:dyDescent="0.3">
      <c r="A339" s="383"/>
      <c r="B339" s="360"/>
      <c r="C339" s="389"/>
      <c r="D339" s="675"/>
      <c r="E339" s="627"/>
      <c r="F339" s="660"/>
    </row>
    <row r="340" spans="1:6" x14ac:dyDescent="0.3">
      <c r="A340" s="383"/>
      <c r="B340" s="360"/>
      <c r="C340" s="389"/>
      <c r="D340" s="675"/>
      <c r="E340" s="627"/>
      <c r="F340" s="660"/>
    </row>
    <row r="341" spans="1:6" x14ac:dyDescent="0.3">
      <c r="A341" s="383"/>
      <c r="B341" s="360"/>
      <c r="C341" s="389"/>
      <c r="D341" s="675"/>
      <c r="E341" s="627"/>
      <c r="F341" s="660"/>
    </row>
    <row r="342" spans="1:6" x14ac:dyDescent="0.3">
      <c r="A342" s="383"/>
      <c r="B342" s="360"/>
      <c r="C342" s="389"/>
      <c r="D342" s="675"/>
      <c r="E342" s="627"/>
      <c r="F342" s="660"/>
    </row>
    <row r="343" spans="1:6" x14ac:dyDescent="0.3">
      <c r="A343" s="383"/>
      <c r="B343" s="360"/>
      <c r="C343" s="389"/>
      <c r="D343" s="675"/>
      <c r="E343" s="627"/>
      <c r="F343" s="660"/>
    </row>
    <row r="344" spans="1:6" x14ac:dyDescent="0.3">
      <c r="A344" s="383"/>
      <c r="B344" s="360"/>
      <c r="C344" s="389"/>
      <c r="D344" s="675"/>
      <c r="E344" s="627"/>
      <c r="F344" s="660"/>
    </row>
    <row r="345" spans="1:6" x14ac:dyDescent="0.3">
      <c r="A345" s="383"/>
      <c r="B345" s="360"/>
      <c r="C345" s="389"/>
      <c r="D345" s="675"/>
      <c r="E345" s="627"/>
      <c r="F345" s="660"/>
    </row>
    <row r="346" spans="1:6" x14ac:dyDescent="0.3">
      <c r="A346" s="383"/>
      <c r="B346" s="360"/>
      <c r="C346" s="389"/>
      <c r="D346" s="675"/>
      <c r="E346" s="627"/>
      <c r="F346" s="660"/>
    </row>
    <row r="347" spans="1:6" x14ac:dyDescent="0.3">
      <c r="A347" s="383"/>
      <c r="B347" s="360"/>
      <c r="C347" s="389"/>
      <c r="D347" s="675"/>
      <c r="E347" s="627"/>
      <c r="F347" s="660"/>
    </row>
    <row r="348" spans="1:6" x14ac:dyDescent="0.3">
      <c r="A348" s="383"/>
      <c r="B348" s="360"/>
      <c r="C348" s="389"/>
      <c r="D348" s="675"/>
      <c r="E348" s="627"/>
      <c r="F348" s="660"/>
    </row>
    <row r="349" spans="1:6" x14ac:dyDescent="0.3">
      <c r="A349" s="383"/>
      <c r="B349" s="360"/>
      <c r="C349" s="389"/>
      <c r="D349" s="675"/>
      <c r="E349" s="627"/>
      <c r="F349" s="660"/>
    </row>
    <row r="350" spans="1:6" x14ac:dyDescent="0.3">
      <c r="A350" s="383"/>
      <c r="B350" s="360"/>
      <c r="C350" s="389"/>
      <c r="D350" s="675"/>
      <c r="E350" s="627"/>
      <c r="F350" s="660"/>
    </row>
    <row r="351" spans="1:6" x14ac:dyDescent="0.3">
      <c r="A351" s="383"/>
      <c r="B351" s="360"/>
      <c r="C351" s="389"/>
      <c r="D351" s="675"/>
      <c r="E351" s="627"/>
      <c r="F351" s="660"/>
    </row>
    <row r="352" spans="1:6" x14ac:dyDescent="0.3">
      <c r="A352" s="383"/>
      <c r="B352" s="360"/>
      <c r="C352" s="389"/>
      <c r="D352" s="675"/>
      <c r="E352" s="627"/>
      <c r="F352" s="660"/>
    </row>
    <row r="353" spans="1:6" x14ac:dyDescent="0.3">
      <c r="A353" s="383"/>
      <c r="B353" s="360"/>
      <c r="C353" s="389"/>
      <c r="D353" s="675"/>
      <c r="E353" s="627"/>
      <c r="F353" s="660"/>
    </row>
    <row r="354" spans="1:6" x14ac:dyDescent="0.3">
      <c r="A354" s="383"/>
      <c r="B354" s="360"/>
      <c r="C354" s="389"/>
      <c r="D354" s="675"/>
      <c r="E354" s="627"/>
      <c r="F354" s="660"/>
    </row>
    <row r="355" spans="1:6" x14ac:dyDescent="0.3">
      <c r="A355" s="383"/>
      <c r="B355" s="360"/>
      <c r="C355" s="389"/>
      <c r="D355" s="675"/>
      <c r="E355" s="627"/>
      <c r="F355" s="660"/>
    </row>
    <row r="356" spans="1:6" x14ac:dyDescent="0.3">
      <c r="A356" s="383"/>
      <c r="B356" s="360"/>
      <c r="C356" s="389"/>
      <c r="D356" s="675"/>
      <c r="E356" s="627"/>
      <c r="F356" s="660"/>
    </row>
    <row r="357" spans="1:6" x14ac:dyDescent="0.3">
      <c r="A357" s="383"/>
      <c r="B357" s="360"/>
      <c r="C357" s="389"/>
      <c r="D357" s="675"/>
      <c r="E357" s="627"/>
      <c r="F357" s="660"/>
    </row>
    <row r="358" spans="1:6" x14ac:dyDescent="0.3">
      <c r="A358" s="383"/>
      <c r="B358" s="360"/>
      <c r="C358" s="389"/>
      <c r="D358" s="675"/>
      <c r="E358" s="627"/>
      <c r="F358" s="660"/>
    </row>
    <row r="359" spans="1:6" x14ac:dyDescent="0.3">
      <c r="A359" s="383"/>
      <c r="B359" s="360"/>
      <c r="C359" s="389"/>
      <c r="D359" s="675"/>
      <c r="E359" s="627"/>
      <c r="F359" s="660"/>
    </row>
    <row r="360" spans="1:6" x14ac:dyDescent="0.3">
      <c r="A360" s="383"/>
      <c r="B360" s="360"/>
      <c r="C360" s="389"/>
      <c r="D360" s="675"/>
      <c r="E360" s="627"/>
      <c r="F360" s="660"/>
    </row>
    <row r="361" spans="1:6" x14ac:dyDescent="0.3">
      <c r="A361" s="383"/>
      <c r="B361" s="360"/>
      <c r="C361" s="389"/>
      <c r="D361" s="675"/>
      <c r="E361" s="627"/>
      <c r="F361" s="660"/>
    </row>
    <row r="362" spans="1:6" x14ac:dyDescent="0.3">
      <c r="A362" s="383"/>
      <c r="B362" s="360"/>
      <c r="C362" s="389"/>
      <c r="D362" s="675"/>
      <c r="E362" s="627"/>
      <c r="F362" s="660"/>
    </row>
    <row r="363" spans="1:6" x14ac:dyDescent="0.3">
      <c r="A363" s="383"/>
      <c r="B363" s="360"/>
      <c r="C363" s="389"/>
      <c r="D363" s="675"/>
      <c r="E363" s="627"/>
      <c r="F363" s="660"/>
    </row>
    <row r="364" spans="1:6" x14ac:dyDescent="0.3">
      <c r="A364" s="383"/>
      <c r="B364" s="360"/>
      <c r="C364" s="389"/>
      <c r="D364" s="675"/>
      <c r="E364" s="627"/>
      <c r="F364" s="660"/>
    </row>
    <row r="365" spans="1:6" x14ac:dyDescent="0.3">
      <c r="A365" s="383"/>
      <c r="B365" s="360"/>
      <c r="C365" s="389"/>
      <c r="D365" s="675"/>
      <c r="E365" s="627"/>
      <c r="F365" s="660"/>
    </row>
    <row r="366" spans="1:6" x14ac:dyDescent="0.3">
      <c r="A366" s="383"/>
      <c r="B366" s="360"/>
      <c r="C366" s="389"/>
      <c r="D366" s="675"/>
      <c r="E366" s="627"/>
      <c r="F366" s="660"/>
    </row>
    <row r="367" spans="1:6" x14ac:dyDescent="0.3">
      <c r="A367" s="383"/>
      <c r="B367" s="360"/>
      <c r="C367" s="389"/>
      <c r="D367" s="675"/>
      <c r="E367" s="627"/>
      <c r="F367" s="660"/>
    </row>
    <row r="368" spans="1:6" x14ac:dyDescent="0.3">
      <c r="A368" s="383"/>
      <c r="B368" s="360"/>
      <c r="C368" s="389"/>
      <c r="D368" s="675"/>
      <c r="E368" s="627"/>
      <c r="F368" s="660"/>
    </row>
    <row r="369" spans="1:6" x14ac:dyDescent="0.3">
      <c r="A369" s="383"/>
      <c r="B369" s="360"/>
      <c r="C369" s="389"/>
      <c r="D369" s="675"/>
      <c r="E369" s="627"/>
      <c r="F369" s="660"/>
    </row>
    <row r="370" spans="1:6" x14ac:dyDescent="0.3">
      <c r="A370" s="383"/>
      <c r="B370" s="360"/>
      <c r="C370" s="389"/>
      <c r="D370" s="675"/>
      <c r="E370" s="627"/>
      <c r="F370" s="660"/>
    </row>
    <row r="371" spans="1:6" x14ac:dyDescent="0.3">
      <c r="A371" s="383"/>
      <c r="B371" s="360"/>
      <c r="C371" s="389"/>
      <c r="D371" s="675"/>
      <c r="E371" s="627"/>
      <c r="F371" s="660"/>
    </row>
    <row r="372" spans="1:6" x14ac:dyDescent="0.3">
      <c r="A372" s="383"/>
      <c r="B372" s="360"/>
      <c r="C372" s="389"/>
      <c r="D372" s="675"/>
      <c r="E372" s="627"/>
      <c r="F372" s="660"/>
    </row>
    <row r="373" spans="1:6" x14ac:dyDescent="0.3">
      <c r="A373" s="383"/>
      <c r="B373" s="360"/>
      <c r="C373" s="389"/>
      <c r="D373" s="675"/>
      <c r="E373" s="627"/>
      <c r="F373" s="660"/>
    </row>
    <row r="374" spans="1:6" x14ac:dyDescent="0.3">
      <c r="A374" s="383"/>
      <c r="B374" s="360"/>
      <c r="C374" s="389"/>
      <c r="D374" s="675"/>
      <c r="E374" s="627"/>
      <c r="F374" s="660"/>
    </row>
    <row r="375" spans="1:6" x14ac:dyDescent="0.3">
      <c r="A375" s="383"/>
      <c r="B375" s="360"/>
      <c r="C375" s="389"/>
      <c r="D375" s="675"/>
      <c r="E375" s="627"/>
      <c r="F375" s="660"/>
    </row>
    <row r="376" spans="1:6" x14ac:dyDescent="0.3">
      <c r="A376" s="383"/>
      <c r="B376" s="360"/>
      <c r="C376" s="389"/>
      <c r="D376" s="675"/>
      <c r="E376" s="627"/>
      <c r="F376" s="660"/>
    </row>
    <row r="377" spans="1:6" x14ac:dyDescent="0.3">
      <c r="A377" s="383"/>
      <c r="B377" s="360"/>
      <c r="C377" s="389"/>
      <c r="D377" s="675"/>
      <c r="E377" s="627"/>
      <c r="F377" s="660"/>
    </row>
    <row r="378" spans="1:6" x14ac:dyDescent="0.3">
      <c r="A378" s="383"/>
      <c r="B378" s="360"/>
      <c r="C378" s="389"/>
      <c r="D378" s="675"/>
      <c r="E378" s="627"/>
      <c r="F378" s="660"/>
    </row>
    <row r="379" spans="1:6" x14ac:dyDescent="0.3">
      <c r="A379" s="383"/>
      <c r="B379" s="360"/>
      <c r="C379" s="389"/>
      <c r="D379" s="675"/>
      <c r="E379" s="627"/>
      <c r="F379" s="660"/>
    </row>
    <row r="380" spans="1:6" x14ac:dyDescent="0.3">
      <c r="A380" s="383"/>
      <c r="B380" s="360"/>
      <c r="C380" s="389"/>
      <c r="D380" s="675"/>
      <c r="E380" s="627"/>
      <c r="F380" s="660"/>
    </row>
    <row r="381" spans="1:6" x14ac:dyDescent="0.3">
      <c r="A381" s="383"/>
      <c r="B381" s="360"/>
      <c r="C381" s="389"/>
      <c r="D381" s="675"/>
      <c r="E381" s="627"/>
      <c r="F381" s="660"/>
    </row>
    <row r="382" spans="1:6" x14ac:dyDescent="0.3">
      <c r="A382" s="383"/>
      <c r="B382" s="360"/>
      <c r="C382" s="389"/>
      <c r="D382" s="675"/>
      <c r="E382" s="627"/>
      <c r="F382" s="660"/>
    </row>
    <row r="383" spans="1:6" x14ac:dyDescent="0.3">
      <c r="A383" s="383"/>
      <c r="B383" s="360"/>
      <c r="C383" s="389"/>
      <c r="D383" s="675"/>
      <c r="E383" s="627"/>
      <c r="F383" s="660"/>
    </row>
    <row r="384" spans="1:6" x14ac:dyDescent="0.3">
      <c r="A384" s="383"/>
      <c r="B384" s="360"/>
      <c r="C384" s="389"/>
      <c r="D384" s="675"/>
      <c r="E384" s="627"/>
      <c r="F384" s="660"/>
    </row>
    <row r="385" spans="1:6" x14ac:dyDescent="0.3">
      <c r="A385" s="383"/>
      <c r="B385" s="360"/>
      <c r="C385" s="389"/>
      <c r="D385" s="675"/>
      <c r="E385" s="627"/>
      <c r="F385" s="660"/>
    </row>
    <row r="386" spans="1:6" x14ac:dyDescent="0.3">
      <c r="A386" s="383"/>
      <c r="B386" s="360"/>
      <c r="C386" s="389"/>
      <c r="D386" s="675"/>
      <c r="E386" s="627"/>
      <c r="F386" s="660"/>
    </row>
    <row r="387" spans="1:6" x14ac:dyDescent="0.3">
      <c r="A387" s="383"/>
      <c r="B387" s="360"/>
      <c r="C387" s="389"/>
      <c r="D387" s="675"/>
      <c r="E387" s="627"/>
      <c r="F387" s="660"/>
    </row>
    <row r="388" spans="1:6" x14ac:dyDescent="0.3">
      <c r="A388" s="383"/>
      <c r="B388" s="360"/>
      <c r="C388" s="389"/>
      <c r="D388" s="675"/>
      <c r="E388" s="627"/>
      <c r="F388" s="660"/>
    </row>
    <row r="389" spans="1:6" x14ac:dyDescent="0.3">
      <c r="A389" s="383"/>
      <c r="B389" s="360"/>
      <c r="C389" s="389"/>
      <c r="D389" s="675"/>
      <c r="E389" s="627"/>
      <c r="F389" s="660"/>
    </row>
    <row r="390" spans="1:6" x14ac:dyDescent="0.3">
      <c r="A390" s="383"/>
      <c r="B390" s="360"/>
      <c r="C390" s="389"/>
      <c r="D390" s="675"/>
      <c r="E390" s="627"/>
      <c r="F390" s="660"/>
    </row>
    <row r="391" spans="1:6" x14ac:dyDescent="0.3">
      <c r="A391" s="383"/>
      <c r="B391" s="360"/>
      <c r="C391" s="389"/>
      <c r="D391" s="675"/>
      <c r="E391" s="627"/>
      <c r="F391" s="660"/>
    </row>
    <row r="392" spans="1:6" x14ac:dyDescent="0.3">
      <c r="A392" s="383"/>
      <c r="B392" s="360"/>
      <c r="C392" s="389"/>
      <c r="D392" s="675"/>
      <c r="E392" s="627"/>
      <c r="F392" s="660"/>
    </row>
    <row r="393" spans="1:6" x14ac:dyDescent="0.3">
      <c r="A393" s="383"/>
      <c r="B393" s="360"/>
      <c r="C393" s="389"/>
      <c r="D393" s="675"/>
      <c r="E393" s="627"/>
      <c r="F393" s="660"/>
    </row>
    <row r="394" spans="1:6" x14ac:dyDescent="0.3">
      <c r="A394" s="383"/>
      <c r="B394" s="360"/>
      <c r="C394" s="389"/>
      <c r="D394" s="675"/>
      <c r="E394" s="627"/>
      <c r="F394" s="660"/>
    </row>
    <row r="395" spans="1:6" x14ac:dyDescent="0.3">
      <c r="A395" s="383"/>
      <c r="B395" s="360"/>
      <c r="C395" s="389"/>
      <c r="D395" s="675"/>
      <c r="E395" s="627"/>
      <c r="F395" s="660"/>
    </row>
    <row r="396" spans="1:6" x14ac:dyDescent="0.3">
      <c r="A396" s="383"/>
      <c r="B396" s="360"/>
      <c r="C396" s="389"/>
      <c r="D396" s="675"/>
      <c r="E396" s="627"/>
      <c r="F396" s="660"/>
    </row>
    <row r="397" spans="1:6" x14ac:dyDescent="0.3">
      <c r="A397" s="383"/>
      <c r="B397" s="360"/>
      <c r="C397" s="389"/>
      <c r="D397" s="675"/>
      <c r="E397" s="627"/>
      <c r="F397" s="660"/>
    </row>
    <row r="398" spans="1:6" x14ac:dyDescent="0.3">
      <c r="A398" s="383"/>
      <c r="B398" s="360"/>
      <c r="C398" s="389"/>
      <c r="D398" s="675"/>
      <c r="E398" s="627"/>
      <c r="F398" s="660"/>
    </row>
    <row r="399" spans="1:6" x14ac:dyDescent="0.3">
      <c r="A399" s="383"/>
      <c r="B399" s="360"/>
      <c r="C399" s="389"/>
      <c r="D399" s="675"/>
      <c r="E399" s="627"/>
      <c r="F399" s="660"/>
    </row>
    <row r="400" spans="1:6" x14ac:dyDescent="0.3">
      <c r="A400" s="383"/>
      <c r="B400" s="360"/>
      <c r="C400" s="389"/>
      <c r="D400" s="675"/>
      <c r="E400" s="627"/>
      <c r="F400" s="660"/>
    </row>
    <row r="401" spans="1:6" x14ac:dyDescent="0.3">
      <c r="A401" s="383"/>
      <c r="B401" s="360"/>
      <c r="C401" s="389"/>
      <c r="D401" s="675"/>
      <c r="E401" s="627"/>
      <c r="F401" s="660"/>
    </row>
    <row r="402" spans="1:6" x14ac:dyDescent="0.3">
      <c r="A402" s="383"/>
      <c r="B402" s="360"/>
      <c r="C402" s="389"/>
      <c r="D402" s="675"/>
      <c r="E402" s="627"/>
      <c r="F402" s="660"/>
    </row>
    <row r="403" spans="1:6" x14ac:dyDescent="0.3">
      <c r="A403" s="383"/>
      <c r="B403" s="360"/>
      <c r="C403" s="389"/>
      <c r="D403" s="675"/>
      <c r="E403" s="627"/>
      <c r="F403" s="660"/>
    </row>
    <row r="404" spans="1:6" x14ac:dyDescent="0.3">
      <c r="A404" s="383"/>
      <c r="B404" s="360"/>
      <c r="C404" s="389"/>
      <c r="D404" s="675"/>
      <c r="E404" s="627"/>
      <c r="F404" s="660"/>
    </row>
    <row r="405" spans="1:6" x14ac:dyDescent="0.3">
      <c r="A405" s="383"/>
      <c r="B405" s="360"/>
      <c r="C405" s="389"/>
      <c r="D405" s="675"/>
      <c r="E405" s="627"/>
      <c r="F405" s="660"/>
    </row>
    <row r="406" spans="1:6" x14ac:dyDescent="0.3">
      <c r="A406" s="383"/>
      <c r="B406" s="360"/>
      <c r="C406" s="389"/>
      <c r="D406" s="675"/>
      <c r="E406" s="627"/>
      <c r="F406" s="660"/>
    </row>
    <row r="407" spans="1:6" x14ac:dyDescent="0.3">
      <c r="A407" s="383"/>
      <c r="B407" s="360"/>
      <c r="C407" s="389"/>
      <c r="D407" s="675"/>
      <c r="E407" s="627"/>
      <c r="F407" s="660"/>
    </row>
    <row r="408" spans="1:6" x14ac:dyDescent="0.3">
      <c r="A408" s="383"/>
      <c r="B408" s="360"/>
      <c r="C408" s="389"/>
      <c r="D408" s="675"/>
      <c r="E408" s="627"/>
      <c r="F408" s="660"/>
    </row>
    <row r="409" spans="1:6" x14ac:dyDescent="0.3">
      <c r="A409" s="383"/>
      <c r="B409" s="360"/>
      <c r="C409" s="389"/>
      <c r="D409" s="675"/>
      <c r="E409" s="627"/>
      <c r="F409" s="660"/>
    </row>
    <row r="410" spans="1:6" x14ac:dyDescent="0.3">
      <c r="A410" s="383"/>
      <c r="B410" s="360"/>
      <c r="C410" s="389"/>
      <c r="D410" s="675"/>
      <c r="E410" s="627"/>
      <c r="F410" s="660"/>
    </row>
    <row r="411" spans="1:6" x14ac:dyDescent="0.3">
      <c r="A411" s="383"/>
      <c r="B411" s="360"/>
      <c r="C411" s="389"/>
      <c r="D411" s="675"/>
      <c r="E411" s="627"/>
      <c r="F411" s="660"/>
    </row>
    <row r="412" spans="1:6" x14ac:dyDescent="0.3">
      <c r="A412" s="383"/>
      <c r="B412" s="360"/>
      <c r="C412" s="389"/>
      <c r="D412" s="675"/>
      <c r="E412" s="627"/>
      <c r="F412" s="660"/>
    </row>
    <row r="413" spans="1:6" x14ac:dyDescent="0.3">
      <c r="A413" s="383"/>
      <c r="B413" s="360"/>
      <c r="C413" s="389"/>
      <c r="D413" s="675"/>
      <c r="E413" s="627"/>
      <c r="F413" s="660"/>
    </row>
    <row r="414" spans="1:6" x14ac:dyDescent="0.3">
      <c r="A414" s="383"/>
      <c r="B414" s="360"/>
      <c r="C414" s="389"/>
      <c r="D414" s="675"/>
      <c r="E414" s="627"/>
      <c r="F414" s="660"/>
    </row>
    <row r="415" spans="1:6" x14ac:dyDescent="0.3">
      <c r="A415" s="383"/>
      <c r="B415" s="360"/>
      <c r="C415" s="389"/>
      <c r="D415" s="675"/>
      <c r="E415" s="627"/>
      <c r="F415" s="660"/>
    </row>
    <row r="416" spans="1:6" ht="15" thickBot="1" x14ac:dyDescent="0.35">
      <c r="A416" s="666" t="s">
        <v>4042</v>
      </c>
      <c r="B416" s="667" t="s">
        <v>4115</v>
      </c>
      <c r="C416" s="667"/>
      <c r="D416" s="667"/>
      <c r="E416" s="667"/>
      <c r="F416" s="668">
        <f>SUM(F313:F415)</f>
        <v>0</v>
      </c>
    </row>
    <row r="417" spans="1:6" x14ac:dyDescent="0.3">
      <c r="A417" s="756" t="str">
        <f>A1</f>
        <v>CONTRACT SANRAL: NRA 2024/1323</v>
      </c>
      <c r="B417" s="757"/>
      <c r="C417" s="669"/>
      <c r="D417" s="669"/>
      <c r="E417" s="669"/>
      <c r="F417" s="670"/>
    </row>
    <row r="418" spans="1:6" x14ac:dyDescent="0.3">
      <c r="A418" s="754" t="str">
        <f>A2</f>
        <v>PANEL FOR ROUTINE ROAD MAINTENANCE WORKS ACROSS SOUTH AFRICA (NORTHERN  CAPE PROVINCE)</v>
      </c>
      <c r="B418" s="755"/>
      <c r="C418" s="671"/>
      <c r="D418" s="671"/>
      <c r="E418" s="671"/>
      <c r="F418" s="672"/>
    </row>
    <row r="419" spans="1:6" ht="15" thickBot="1" x14ac:dyDescent="0.35">
      <c r="A419" s="804" t="str">
        <f>A3</f>
        <v>PART A: MANAGEMENT SECTION</v>
      </c>
      <c r="B419" s="805"/>
      <c r="C419" s="673"/>
      <c r="D419" s="673"/>
      <c r="E419" s="673"/>
      <c r="F419" s="674"/>
    </row>
    <row r="420" spans="1:6" ht="15" thickBot="1" x14ac:dyDescent="0.35">
      <c r="A420" s="799" t="s">
        <v>4001</v>
      </c>
      <c r="B420" s="800"/>
      <c r="C420" s="800"/>
      <c r="D420" s="800"/>
      <c r="E420" s="800"/>
      <c r="F420" s="801"/>
    </row>
    <row r="421" spans="1:6" x14ac:dyDescent="0.3">
      <c r="A421" s="383" t="s">
        <v>3998</v>
      </c>
      <c r="B421" s="360" t="s">
        <v>4000</v>
      </c>
      <c r="C421" s="389"/>
      <c r="D421" s="654"/>
      <c r="E421" s="549"/>
      <c r="F421" s="595"/>
    </row>
    <row r="422" spans="1:6" x14ac:dyDescent="0.3">
      <c r="A422" s="383" t="s">
        <v>3999</v>
      </c>
      <c r="B422" s="360" t="s">
        <v>4135</v>
      </c>
      <c r="C422" s="389" t="s">
        <v>4330</v>
      </c>
      <c r="D422" s="677">
        <v>1</v>
      </c>
      <c r="E422" s="678">
        <v>200000</v>
      </c>
      <c r="F422" s="679">
        <f>IF((D422*E422)&gt;0,(D422*E422),"")</f>
        <v>200000</v>
      </c>
    </row>
    <row r="423" spans="1:6" x14ac:dyDescent="0.3">
      <c r="A423" s="383"/>
      <c r="B423" s="360"/>
      <c r="C423" s="389"/>
      <c r="D423" s="680"/>
      <c r="E423" s="678"/>
      <c r="F423" s="681"/>
    </row>
    <row r="424" spans="1:6" x14ac:dyDescent="0.3">
      <c r="A424" s="383"/>
      <c r="B424" s="360"/>
      <c r="C424" s="389"/>
      <c r="D424" s="680"/>
      <c r="E424" s="678"/>
      <c r="F424" s="681"/>
    </row>
    <row r="425" spans="1:6" x14ac:dyDescent="0.3">
      <c r="A425" s="383"/>
      <c r="B425" s="360"/>
      <c r="C425" s="389"/>
      <c r="D425" s="680"/>
      <c r="E425" s="678"/>
      <c r="F425" s="681"/>
    </row>
    <row r="426" spans="1:6" x14ac:dyDescent="0.3">
      <c r="A426" s="383"/>
      <c r="B426" s="360"/>
      <c r="C426" s="389"/>
      <c r="D426" s="680"/>
      <c r="E426" s="678"/>
      <c r="F426" s="681"/>
    </row>
    <row r="427" spans="1:6" x14ac:dyDescent="0.3">
      <c r="A427" s="383"/>
      <c r="B427" s="360"/>
      <c r="C427" s="389"/>
      <c r="D427" s="680"/>
      <c r="E427" s="678"/>
      <c r="F427" s="681"/>
    </row>
    <row r="428" spans="1:6" x14ac:dyDescent="0.3">
      <c r="A428" s="383"/>
      <c r="B428" s="360"/>
      <c r="C428" s="389"/>
      <c r="D428" s="680"/>
      <c r="E428" s="678"/>
      <c r="F428" s="681"/>
    </row>
    <row r="429" spans="1:6" x14ac:dyDescent="0.3">
      <c r="A429" s="383"/>
      <c r="B429" s="360"/>
      <c r="C429" s="389"/>
      <c r="D429" s="680"/>
      <c r="E429" s="678"/>
      <c r="F429" s="681"/>
    </row>
    <row r="430" spans="1:6" x14ac:dyDescent="0.3">
      <c r="A430" s="383"/>
      <c r="B430" s="360"/>
      <c r="C430" s="389"/>
      <c r="D430" s="680"/>
      <c r="E430" s="678"/>
      <c r="F430" s="681"/>
    </row>
    <row r="431" spans="1:6" x14ac:dyDescent="0.3">
      <c r="A431" s="383"/>
      <c r="B431" s="360"/>
      <c r="C431" s="389"/>
      <c r="D431" s="680"/>
      <c r="E431" s="678"/>
      <c r="F431" s="681"/>
    </row>
    <row r="432" spans="1:6" x14ac:dyDescent="0.3">
      <c r="A432" s="383"/>
      <c r="B432" s="360"/>
      <c r="C432" s="389"/>
      <c r="D432" s="680"/>
      <c r="E432" s="678"/>
      <c r="F432" s="681"/>
    </row>
    <row r="433" spans="1:6" x14ac:dyDescent="0.3">
      <c r="A433" s="383"/>
      <c r="B433" s="360"/>
      <c r="C433" s="389"/>
      <c r="D433" s="680"/>
      <c r="E433" s="678"/>
      <c r="F433" s="681"/>
    </row>
    <row r="434" spans="1:6" x14ac:dyDescent="0.3">
      <c r="A434" s="383"/>
      <c r="B434" s="360"/>
      <c r="C434" s="389"/>
      <c r="D434" s="680"/>
      <c r="E434" s="678"/>
      <c r="F434" s="681"/>
    </row>
    <row r="435" spans="1:6" x14ac:dyDescent="0.3">
      <c r="A435" s="383"/>
      <c r="B435" s="360"/>
      <c r="C435" s="389"/>
      <c r="D435" s="680"/>
      <c r="E435" s="678"/>
      <c r="F435" s="681"/>
    </row>
    <row r="436" spans="1:6" x14ac:dyDescent="0.3">
      <c r="A436" s="383"/>
      <c r="B436" s="360"/>
      <c r="C436" s="389"/>
      <c r="D436" s="680"/>
      <c r="E436" s="678"/>
      <c r="F436" s="681"/>
    </row>
    <row r="437" spans="1:6" x14ac:dyDescent="0.3">
      <c r="A437" s="383"/>
      <c r="B437" s="360"/>
      <c r="C437" s="389"/>
      <c r="D437" s="680"/>
      <c r="E437" s="678"/>
      <c r="F437" s="681"/>
    </row>
    <row r="438" spans="1:6" x14ac:dyDescent="0.3">
      <c r="A438" s="383"/>
      <c r="B438" s="360"/>
      <c r="C438" s="389"/>
      <c r="D438" s="680"/>
      <c r="E438" s="678"/>
      <c r="F438" s="681"/>
    </row>
    <row r="439" spans="1:6" x14ac:dyDescent="0.3">
      <c r="A439" s="383"/>
      <c r="B439" s="360"/>
      <c r="C439" s="389"/>
      <c r="D439" s="680"/>
      <c r="E439" s="678"/>
      <c r="F439" s="681"/>
    </row>
    <row r="440" spans="1:6" x14ac:dyDescent="0.3">
      <c r="A440" s="383"/>
      <c r="B440" s="360"/>
      <c r="C440" s="389"/>
      <c r="D440" s="680"/>
      <c r="E440" s="678"/>
      <c r="F440" s="681"/>
    </row>
    <row r="441" spans="1:6" x14ac:dyDescent="0.3">
      <c r="A441" s="383"/>
      <c r="B441" s="360"/>
      <c r="C441" s="389"/>
      <c r="D441" s="680"/>
      <c r="E441" s="678"/>
      <c r="F441" s="681"/>
    </row>
    <row r="442" spans="1:6" x14ac:dyDescent="0.3">
      <c r="A442" s="383"/>
      <c r="B442" s="360"/>
      <c r="C442" s="389"/>
      <c r="D442" s="680"/>
      <c r="E442" s="678"/>
      <c r="F442" s="681"/>
    </row>
    <row r="443" spans="1:6" x14ac:dyDescent="0.3">
      <c r="A443" s="383"/>
      <c r="B443" s="360"/>
      <c r="C443" s="389"/>
      <c r="D443" s="680"/>
      <c r="E443" s="678"/>
      <c r="F443" s="681"/>
    </row>
    <row r="444" spans="1:6" x14ac:dyDescent="0.3">
      <c r="A444" s="383"/>
      <c r="B444" s="360"/>
      <c r="C444" s="389"/>
      <c r="D444" s="680"/>
      <c r="E444" s="678"/>
      <c r="F444" s="681"/>
    </row>
    <row r="445" spans="1:6" x14ac:dyDescent="0.3">
      <c r="A445" s="383"/>
      <c r="B445" s="360"/>
      <c r="C445" s="389"/>
      <c r="D445" s="680"/>
      <c r="E445" s="678"/>
      <c r="F445" s="681"/>
    </row>
    <row r="446" spans="1:6" x14ac:dyDescent="0.3">
      <c r="A446" s="383"/>
      <c r="B446" s="360"/>
      <c r="C446" s="389"/>
      <c r="D446" s="680"/>
      <c r="E446" s="678"/>
      <c r="F446" s="681"/>
    </row>
    <row r="447" spans="1:6" x14ac:dyDescent="0.3">
      <c r="A447" s="383"/>
      <c r="B447" s="360"/>
      <c r="C447" s="389"/>
      <c r="D447" s="680"/>
      <c r="E447" s="678"/>
      <c r="F447" s="681"/>
    </row>
    <row r="448" spans="1:6" x14ac:dyDescent="0.3">
      <c r="A448" s="383"/>
      <c r="B448" s="360"/>
      <c r="C448" s="389"/>
      <c r="D448" s="680"/>
      <c r="E448" s="678"/>
      <c r="F448" s="681"/>
    </row>
    <row r="449" spans="1:6" x14ac:dyDescent="0.3">
      <c r="A449" s="383"/>
      <c r="B449" s="360"/>
      <c r="C449" s="389"/>
      <c r="D449" s="680"/>
      <c r="E449" s="678"/>
      <c r="F449" s="681"/>
    </row>
    <row r="450" spans="1:6" x14ac:dyDescent="0.3">
      <c r="A450" s="383"/>
      <c r="B450" s="360"/>
      <c r="C450" s="389"/>
      <c r="D450" s="680"/>
      <c r="E450" s="678"/>
      <c r="F450" s="681"/>
    </row>
    <row r="451" spans="1:6" x14ac:dyDescent="0.3">
      <c r="A451" s="383"/>
      <c r="B451" s="360"/>
      <c r="C451" s="389"/>
      <c r="D451" s="680"/>
      <c r="E451" s="678"/>
      <c r="F451" s="681"/>
    </row>
    <row r="452" spans="1:6" x14ac:dyDescent="0.3">
      <c r="A452" s="383"/>
      <c r="B452" s="360"/>
      <c r="C452" s="389"/>
      <c r="D452" s="680"/>
      <c r="E452" s="678"/>
      <c r="F452" s="681"/>
    </row>
    <row r="453" spans="1:6" x14ac:dyDescent="0.3">
      <c r="A453" s="383"/>
      <c r="B453" s="360"/>
      <c r="C453" s="389"/>
      <c r="D453" s="680"/>
      <c r="E453" s="678"/>
      <c r="F453" s="681"/>
    </row>
    <row r="454" spans="1:6" x14ac:dyDescent="0.3">
      <c r="A454" s="383"/>
      <c r="B454" s="360"/>
      <c r="C454" s="389"/>
      <c r="D454" s="680"/>
      <c r="E454" s="678"/>
      <c r="F454" s="681"/>
    </row>
    <row r="455" spans="1:6" x14ac:dyDescent="0.3">
      <c r="A455" s="383"/>
      <c r="B455" s="360"/>
      <c r="C455" s="389"/>
      <c r="D455" s="680"/>
      <c r="E455" s="678"/>
      <c r="F455" s="681"/>
    </row>
    <row r="456" spans="1:6" x14ac:dyDescent="0.3">
      <c r="A456" s="383"/>
      <c r="B456" s="360"/>
      <c r="C456" s="389"/>
      <c r="D456" s="680"/>
      <c r="E456" s="678"/>
      <c r="F456" s="681"/>
    </row>
    <row r="457" spans="1:6" x14ac:dyDescent="0.3">
      <c r="A457" s="383"/>
      <c r="B457" s="360"/>
      <c r="C457" s="389"/>
      <c r="D457" s="680"/>
      <c r="E457" s="678"/>
      <c r="F457" s="681"/>
    </row>
    <row r="458" spans="1:6" x14ac:dyDescent="0.3">
      <c r="A458" s="383"/>
      <c r="B458" s="360"/>
      <c r="C458" s="389"/>
      <c r="D458" s="680"/>
      <c r="E458" s="678"/>
      <c r="F458" s="681"/>
    </row>
    <row r="459" spans="1:6" x14ac:dyDescent="0.3">
      <c r="A459" s="383"/>
      <c r="B459" s="360"/>
      <c r="C459" s="389"/>
      <c r="D459" s="680"/>
      <c r="E459" s="678"/>
      <c r="F459" s="681"/>
    </row>
    <row r="460" spans="1:6" x14ac:dyDescent="0.3">
      <c r="A460" s="383"/>
      <c r="B460" s="360"/>
      <c r="C460" s="389"/>
      <c r="D460" s="680"/>
      <c r="E460" s="678"/>
      <c r="F460" s="681"/>
    </row>
    <row r="461" spans="1:6" x14ac:dyDescent="0.3">
      <c r="A461" s="383"/>
      <c r="B461" s="360"/>
      <c r="C461" s="389"/>
      <c r="D461" s="680"/>
      <c r="E461" s="678"/>
      <c r="F461" s="681"/>
    </row>
    <row r="462" spans="1:6" x14ac:dyDescent="0.3">
      <c r="A462" s="383"/>
      <c r="B462" s="360"/>
      <c r="C462" s="389"/>
      <c r="D462" s="680"/>
      <c r="E462" s="678"/>
      <c r="F462" s="681"/>
    </row>
    <row r="463" spans="1:6" x14ac:dyDescent="0.3">
      <c r="A463" s="383"/>
      <c r="B463" s="360"/>
      <c r="C463" s="389"/>
      <c r="D463" s="680"/>
      <c r="E463" s="678"/>
      <c r="F463" s="681"/>
    </row>
    <row r="464" spans="1:6" x14ac:dyDescent="0.3">
      <c r="A464" s="383"/>
      <c r="B464" s="360"/>
      <c r="C464" s="389"/>
      <c r="D464" s="680"/>
      <c r="E464" s="678"/>
      <c r="F464" s="681"/>
    </row>
    <row r="465" spans="1:6" x14ac:dyDescent="0.3">
      <c r="A465" s="383"/>
      <c r="B465" s="360"/>
      <c r="C465" s="389"/>
      <c r="D465" s="680"/>
      <c r="E465" s="678"/>
      <c r="F465" s="681"/>
    </row>
    <row r="466" spans="1:6" x14ac:dyDescent="0.3">
      <c r="A466" s="383"/>
      <c r="B466" s="360"/>
      <c r="C466" s="389"/>
      <c r="D466" s="680"/>
      <c r="E466" s="678"/>
      <c r="F466" s="681"/>
    </row>
    <row r="467" spans="1:6" x14ac:dyDescent="0.3">
      <c r="A467" s="383"/>
      <c r="B467" s="360"/>
      <c r="C467" s="389"/>
      <c r="D467" s="680"/>
      <c r="E467" s="678"/>
      <c r="F467" s="681"/>
    </row>
    <row r="468" spans="1:6" x14ac:dyDescent="0.3">
      <c r="A468" s="383"/>
      <c r="B468" s="360"/>
      <c r="C468" s="389"/>
      <c r="D468" s="680"/>
      <c r="E468" s="678"/>
      <c r="F468" s="681"/>
    </row>
    <row r="469" spans="1:6" x14ac:dyDescent="0.3">
      <c r="A469" s="383"/>
      <c r="B469" s="360"/>
      <c r="C469" s="389"/>
      <c r="D469" s="680"/>
      <c r="E469" s="678"/>
      <c r="F469" s="681"/>
    </row>
    <row r="470" spans="1:6" x14ac:dyDescent="0.3">
      <c r="A470" s="383"/>
      <c r="B470" s="360"/>
      <c r="C470" s="389"/>
      <c r="D470" s="680"/>
      <c r="E470" s="678"/>
      <c r="F470" s="681"/>
    </row>
    <row r="471" spans="1:6" x14ac:dyDescent="0.3">
      <c r="A471" s="383"/>
      <c r="B471" s="360"/>
      <c r="C471" s="389"/>
      <c r="D471" s="680"/>
      <c r="E471" s="678"/>
      <c r="F471" s="681"/>
    </row>
    <row r="472" spans="1:6" x14ac:dyDescent="0.3">
      <c r="A472" s="383"/>
      <c r="B472" s="360"/>
      <c r="C472" s="389"/>
      <c r="D472" s="680"/>
      <c r="E472" s="678"/>
      <c r="F472" s="681"/>
    </row>
    <row r="473" spans="1:6" x14ac:dyDescent="0.3">
      <c r="A473" s="383"/>
      <c r="B473" s="360"/>
      <c r="C473" s="389"/>
      <c r="D473" s="680"/>
      <c r="E473" s="678"/>
      <c r="F473" s="681"/>
    </row>
    <row r="474" spans="1:6" x14ac:dyDescent="0.3">
      <c r="A474" s="383"/>
      <c r="B474" s="360"/>
      <c r="C474" s="389"/>
      <c r="D474" s="680"/>
      <c r="E474" s="678"/>
      <c r="F474" s="681"/>
    </row>
    <row r="475" spans="1:6" x14ac:dyDescent="0.3">
      <c r="A475" s="383"/>
      <c r="B475" s="360"/>
      <c r="C475" s="389"/>
      <c r="D475" s="680"/>
      <c r="E475" s="678"/>
      <c r="F475" s="681"/>
    </row>
    <row r="476" spans="1:6" x14ac:dyDescent="0.3">
      <c r="A476" s="383"/>
      <c r="B476" s="360"/>
      <c r="C476" s="389"/>
      <c r="D476" s="680"/>
      <c r="E476" s="678"/>
      <c r="F476" s="681"/>
    </row>
    <row r="477" spans="1:6" x14ac:dyDescent="0.3">
      <c r="A477" s="383"/>
      <c r="B477" s="360"/>
      <c r="C477" s="389"/>
      <c r="D477" s="680"/>
      <c r="E477" s="678"/>
      <c r="F477" s="681"/>
    </row>
    <row r="478" spans="1:6" x14ac:dyDescent="0.3">
      <c r="A478" s="383"/>
      <c r="B478" s="360"/>
      <c r="C478" s="389"/>
      <c r="D478" s="680"/>
      <c r="E478" s="678"/>
      <c r="F478" s="681"/>
    </row>
    <row r="479" spans="1:6" x14ac:dyDescent="0.3">
      <c r="A479" s="383"/>
      <c r="B479" s="360"/>
      <c r="C479" s="389"/>
      <c r="D479" s="680"/>
      <c r="E479" s="678"/>
      <c r="F479" s="681"/>
    </row>
    <row r="480" spans="1:6" x14ac:dyDescent="0.3">
      <c r="A480" s="383"/>
      <c r="B480" s="360"/>
      <c r="C480" s="389"/>
      <c r="D480" s="680"/>
      <c r="E480" s="678"/>
      <c r="F480" s="681"/>
    </row>
    <row r="481" spans="1:6" x14ac:dyDescent="0.3">
      <c r="A481" s="383"/>
      <c r="B481" s="360"/>
      <c r="C481" s="389"/>
      <c r="D481" s="680"/>
      <c r="E481" s="678"/>
      <c r="F481" s="681"/>
    </row>
    <row r="482" spans="1:6" x14ac:dyDescent="0.3">
      <c r="A482" s="383"/>
      <c r="B482" s="360"/>
      <c r="C482" s="389"/>
      <c r="D482" s="680"/>
      <c r="E482" s="678"/>
      <c r="F482" s="681"/>
    </row>
    <row r="483" spans="1:6" x14ac:dyDescent="0.3">
      <c r="A483" s="383"/>
      <c r="B483" s="360"/>
      <c r="C483" s="389"/>
      <c r="D483" s="680"/>
      <c r="E483" s="678"/>
      <c r="F483" s="681"/>
    </row>
    <row r="484" spans="1:6" x14ac:dyDescent="0.3">
      <c r="A484" s="383"/>
      <c r="B484" s="360"/>
      <c r="C484" s="389"/>
      <c r="D484" s="680"/>
      <c r="E484" s="678"/>
      <c r="F484" s="681"/>
    </row>
    <row r="485" spans="1:6" x14ac:dyDescent="0.3">
      <c r="A485" s="383"/>
      <c r="B485" s="360"/>
      <c r="C485" s="389"/>
      <c r="D485" s="680"/>
      <c r="E485" s="678"/>
      <c r="F485" s="681"/>
    </row>
    <row r="486" spans="1:6" x14ac:dyDescent="0.3">
      <c r="A486" s="383"/>
      <c r="B486" s="360"/>
      <c r="C486" s="389"/>
      <c r="D486" s="680"/>
      <c r="E486" s="678"/>
      <c r="F486" s="681"/>
    </row>
    <row r="487" spans="1:6" x14ac:dyDescent="0.3">
      <c r="A487" s="383"/>
      <c r="B487" s="360"/>
      <c r="C487" s="389"/>
      <c r="D487" s="680"/>
      <c r="E487" s="678"/>
      <c r="F487" s="681"/>
    </row>
    <row r="488" spans="1:6" x14ac:dyDescent="0.3">
      <c r="A488" s="383"/>
      <c r="B488" s="360"/>
      <c r="C488" s="389"/>
      <c r="D488" s="680"/>
      <c r="E488" s="678"/>
      <c r="F488" s="681"/>
    </row>
    <row r="489" spans="1:6" x14ac:dyDescent="0.3">
      <c r="A489" s="383"/>
      <c r="B489" s="360"/>
      <c r="C489" s="389"/>
      <c r="D489" s="680"/>
      <c r="E489" s="678"/>
      <c r="F489" s="681"/>
    </row>
    <row r="490" spans="1:6" x14ac:dyDescent="0.3">
      <c r="A490" s="383"/>
      <c r="B490" s="360"/>
      <c r="C490" s="389"/>
      <c r="D490" s="680"/>
      <c r="E490" s="678"/>
      <c r="F490" s="681"/>
    </row>
    <row r="491" spans="1:6" x14ac:dyDescent="0.3">
      <c r="A491" s="383"/>
      <c r="B491" s="360"/>
      <c r="C491" s="389"/>
      <c r="D491" s="680"/>
      <c r="E491" s="678"/>
      <c r="F491" s="681"/>
    </row>
    <row r="492" spans="1:6" x14ac:dyDescent="0.3">
      <c r="A492" s="383"/>
      <c r="B492" s="360"/>
      <c r="C492" s="389"/>
      <c r="D492" s="680"/>
      <c r="E492" s="678"/>
      <c r="F492" s="681"/>
    </row>
    <row r="493" spans="1:6" x14ac:dyDescent="0.3">
      <c r="A493" s="383"/>
      <c r="B493" s="360"/>
      <c r="C493" s="389"/>
      <c r="D493" s="680"/>
      <c r="E493" s="678"/>
      <c r="F493" s="681"/>
    </row>
    <row r="494" spans="1:6" x14ac:dyDescent="0.3">
      <c r="A494" s="383"/>
      <c r="B494" s="360"/>
      <c r="C494" s="389"/>
      <c r="D494" s="680"/>
      <c r="E494" s="678"/>
      <c r="F494" s="681"/>
    </row>
    <row r="495" spans="1:6" x14ac:dyDescent="0.3">
      <c r="A495" s="383"/>
      <c r="B495" s="360"/>
      <c r="C495" s="389"/>
      <c r="D495" s="680"/>
      <c r="E495" s="678"/>
      <c r="F495" s="681"/>
    </row>
    <row r="496" spans="1:6" x14ac:dyDescent="0.3">
      <c r="A496" s="383"/>
      <c r="B496" s="360"/>
      <c r="C496" s="389"/>
      <c r="D496" s="680"/>
      <c r="E496" s="678"/>
      <c r="F496" s="681"/>
    </row>
    <row r="497" spans="1:6" x14ac:dyDescent="0.3">
      <c r="A497" s="383"/>
      <c r="B497" s="360"/>
      <c r="C497" s="389"/>
      <c r="D497" s="680"/>
      <c r="E497" s="678"/>
      <c r="F497" s="681"/>
    </row>
    <row r="498" spans="1:6" x14ac:dyDescent="0.3">
      <c r="A498" s="383"/>
      <c r="B498" s="360"/>
      <c r="C498" s="389"/>
      <c r="D498" s="680"/>
      <c r="E498" s="678"/>
      <c r="F498" s="681"/>
    </row>
    <row r="499" spans="1:6" x14ac:dyDescent="0.3">
      <c r="A499" s="383"/>
      <c r="B499" s="360"/>
      <c r="C499" s="389"/>
      <c r="D499" s="680"/>
      <c r="E499" s="678"/>
      <c r="F499" s="681"/>
    </row>
    <row r="500" spans="1:6" x14ac:dyDescent="0.3">
      <c r="A500" s="383"/>
      <c r="B500" s="360"/>
      <c r="C500" s="389"/>
      <c r="D500" s="680"/>
      <c r="E500" s="678"/>
      <c r="F500" s="681"/>
    </row>
    <row r="501" spans="1:6" x14ac:dyDescent="0.3">
      <c r="A501" s="383"/>
      <c r="B501" s="360"/>
      <c r="C501" s="389"/>
      <c r="D501" s="680"/>
      <c r="E501" s="678"/>
      <c r="F501" s="681"/>
    </row>
    <row r="502" spans="1:6" x14ac:dyDescent="0.3">
      <c r="A502" s="383"/>
      <c r="B502" s="360"/>
      <c r="C502" s="389"/>
      <c r="D502" s="680"/>
      <c r="E502" s="678"/>
      <c r="F502" s="681"/>
    </row>
    <row r="503" spans="1:6" x14ac:dyDescent="0.3">
      <c r="A503" s="383"/>
      <c r="B503" s="360"/>
      <c r="C503" s="389"/>
      <c r="D503" s="680"/>
      <c r="E503" s="678"/>
      <c r="F503" s="681"/>
    </row>
    <row r="504" spans="1:6" x14ac:dyDescent="0.3">
      <c r="A504" s="383"/>
      <c r="B504" s="360"/>
      <c r="C504" s="389"/>
      <c r="D504" s="680"/>
      <c r="E504" s="678"/>
      <c r="F504" s="681"/>
    </row>
    <row r="505" spans="1:6" x14ac:dyDescent="0.3">
      <c r="A505" s="383"/>
      <c r="B505" s="360"/>
      <c r="C505" s="389"/>
      <c r="D505" s="680"/>
      <c r="E505" s="678"/>
      <c r="F505" s="681"/>
    </row>
    <row r="506" spans="1:6" x14ac:dyDescent="0.3">
      <c r="A506" s="383"/>
      <c r="B506" s="360"/>
      <c r="C506" s="389"/>
      <c r="D506" s="680"/>
      <c r="E506" s="678"/>
      <c r="F506" s="681"/>
    </row>
    <row r="507" spans="1:6" x14ac:dyDescent="0.3">
      <c r="A507" s="383"/>
      <c r="B507" s="360"/>
      <c r="C507" s="389"/>
      <c r="D507" s="680"/>
      <c r="E507" s="678"/>
      <c r="F507" s="681"/>
    </row>
    <row r="508" spans="1:6" x14ac:dyDescent="0.3">
      <c r="A508" s="383"/>
      <c r="B508" s="360"/>
      <c r="C508" s="389"/>
      <c r="D508" s="680"/>
      <c r="E508" s="678"/>
      <c r="F508" s="681"/>
    </row>
    <row r="509" spans="1:6" x14ac:dyDescent="0.3">
      <c r="A509" s="383"/>
      <c r="B509" s="360"/>
      <c r="C509" s="389"/>
      <c r="D509" s="680"/>
      <c r="E509" s="678"/>
      <c r="F509" s="681"/>
    </row>
    <row r="510" spans="1:6" x14ac:dyDescent="0.3">
      <c r="A510" s="383"/>
      <c r="B510" s="360"/>
      <c r="C510" s="389"/>
      <c r="D510" s="680"/>
      <c r="E510" s="678"/>
      <c r="F510" s="681"/>
    </row>
    <row r="511" spans="1:6" x14ac:dyDescent="0.3">
      <c r="A511" s="383"/>
      <c r="B511" s="360"/>
      <c r="C511" s="389"/>
      <c r="D511" s="680"/>
      <c r="E511" s="678"/>
      <c r="F511" s="681"/>
    </row>
    <row r="512" spans="1:6" x14ac:dyDescent="0.3">
      <c r="A512" s="383"/>
      <c r="B512" s="360"/>
      <c r="C512" s="389"/>
      <c r="D512" s="680"/>
      <c r="E512" s="678"/>
      <c r="F512" s="681"/>
    </row>
    <row r="513" spans="1:6" x14ac:dyDescent="0.3">
      <c r="A513" s="383"/>
      <c r="B513" s="360"/>
      <c r="C513" s="389"/>
      <c r="D513" s="680"/>
      <c r="E513" s="678"/>
      <c r="F513" s="681"/>
    </row>
    <row r="514" spans="1:6" x14ac:dyDescent="0.3">
      <c r="A514" s="383"/>
      <c r="B514" s="360"/>
      <c r="C514" s="389"/>
      <c r="D514" s="680"/>
      <c r="E514" s="678"/>
      <c r="F514" s="681"/>
    </row>
    <row r="515" spans="1:6" x14ac:dyDescent="0.3">
      <c r="A515" s="383"/>
      <c r="B515" s="360"/>
      <c r="C515" s="389"/>
      <c r="D515" s="680"/>
      <c r="E515" s="678"/>
      <c r="F515" s="681"/>
    </row>
    <row r="516" spans="1:6" x14ac:dyDescent="0.3">
      <c r="A516" s="383"/>
      <c r="B516" s="360"/>
      <c r="C516" s="389"/>
      <c r="D516" s="680"/>
      <c r="E516" s="678"/>
      <c r="F516" s="681"/>
    </row>
    <row r="517" spans="1:6" x14ac:dyDescent="0.3">
      <c r="A517" s="383"/>
      <c r="B517" s="360"/>
      <c r="C517" s="389"/>
      <c r="D517" s="680"/>
      <c r="E517" s="678"/>
      <c r="F517" s="681"/>
    </row>
    <row r="518" spans="1:6" x14ac:dyDescent="0.3">
      <c r="A518" s="383"/>
      <c r="B518" s="360"/>
      <c r="C518" s="389"/>
      <c r="D518" s="680"/>
      <c r="E518" s="678"/>
      <c r="F518" s="681"/>
    </row>
    <row r="519" spans="1:6" x14ac:dyDescent="0.3">
      <c r="A519" s="383"/>
      <c r="B519" s="360"/>
      <c r="C519" s="389"/>
      <c r="D519" s="680"/>
      <c r="E519" s="678"/>
      <c r="F519" s="681"/>
    </row>
    <row r="520" spans="1:6" x14ac:dyDescent="0.3">
      <c r="A520" s="383"/>
      <c r="B520" s="360"/>
      <c r="C520" s="389"/>
      <c r="D520" s="680"/>
      <c r="E520" s="678"/>
      <c r="F520" s="681"/>
    </row>
    <row r="521" spans="1:6" x14ac:dyDescent="0.3">
      <c r="A521" s="383"/>
      <c r="B521" s="360"/>
      <c r="C521" s="389"/>
      <c r="D521" s="680"/>
      <c r="E521" s="678"/>
      <c r="F521" s="681"/>
    </row>
    <row r="522" spans="1:6" x14ac:dyDescent="0.3">
      <c r="A522" s="383"/>
      <c r="B522" s="360"/>
      <c r="C522" s="389"/>
      <c r="D522" s="680"/>
      <c r="E522" s="678"/>
      <c r="F522" s="681"/>
    </row>
    <row r="523" spans="1:6" x14ac:dyDescent="0.3">
      <c r="A523" s="383"/>
      <c r="B523" s="360"/>
      <c r="C523" s="389"/>
      <c r="D523" s="680"/>
      <c r="E523" s="678"/>
      <c r="F523" s="681"/>
    </row>
    <row r="524" spans="1:6" ht="15" thickBot="1" x14ac:dyDescent="0.35">
      <c r="A524" s="666" t="s">
        <v>4044</v>
      </c>
      <c r="B524" s="667" t="s">
        <v>4115</v>
      </c>
      <c r="C524" s="667"/>
      <c r="D524" s="667"/>
      <c r="E524" s="667"/>
      <c r="F524" s="668">
        <f>SUM(F422:F523)</f>
        <v>200000</v>
      </c>
    </row>
    <row r="525" spans="1:6" x14ac:dyDescent="0.3">
      <c r="A525" s="756" t="str">
        <f>A1</f>
        <v>CONTRACT SANRAL: NRA 2024/1323</v>
      </c>
      <c r="B525" s="757"/>
      <c r="C525" s="669"/>
      <c r="D525" s="669"/>
      <c r="E525" s="669"/>
      <c r="F525" s="670"/>
    </row>
    <row r="526" spans="1:6" x14ac:dyDescent="0.3">
      <c r="A526" s="754" t="str">
        <f>A2</f>
        <v>PANEL FOR ROUTINE ROAD MAINTENANCE WORKS ACROSS SOUTH AFRICA (NORTHERN  CAPE PROVINCE)</v>
      </c>
      <c r="B526" s="755"/>
      <c r="C526" s="671"/>
      <c r="D526" s="671"/>
      <c r="E526" s="671"/>
      <c r="F526" s="672"/>
    </row>
    <row r="527" spans="1:6" ht="15" thickBot="1" x14ac:dyDescent="0.35">
      <c r="A527" s="754" t="str">
        <f>A3</f>
        <v>PART A: MANAGEMENT SECTION</v>
      </c>
      <c r="B527" s="755"/>
      <c r="C527" s="671"/>
      <c r="D527" s="671"/>
      <c r="E527" s="671"/>
      <c r="F527" s="672"/>
    </row>
    <row r="528" spans="1:6" ht="15" thickBot="1" x14ac:dyDescent="0.35">
      <c r="A528" s="799" t="s">
        <v>2657</v>
      </c>
      <c r="B528" s="800"/>
      <c r="C528" s="800"/>
      <c r="D528" s="800"/>
      <c r="E528" s="800"/>
      <c r="F528" s="801"/>
    </row>
    <row r="529" spans="1:6" x14ac:dyDescent="0.3">
      <c r="A529" s="374" t="s">
        <v>2658</v>
      </c>
      <c r="B529" s="345" t="s">
        <v>2659</v>
      </c>
      <c r="C529" s="387"/>
      <c r="D529" s="655"/>
      <c r="E529" s="549"/>
      <c r="F529" s="390"/>
    </row>
    <row r="530" spans="1:6" x14ac:dyDescent="0.3">
      <c r="A530" s="372" t="s">
        <v>2660</v>
      </c>
      <c r="B530" s="201" t="s">
        <v>2661</v>
      </c>
      <c r="C530" s="379" t="s">
        <v>64</v>
      </c>
      <c r="D530" s="655">
        <v>60</v>
      </c>
      <c r="E530" s="856"/>
      <c r="F530" s="625" t="str">
        <f>IF((D530*E530)&gt;0,(D530*E530),"")</f>
        <v/>
      </c>
    </row>
    <row r="531" spans="1:6" x14ac:dyDescent="0.3">
      <c r="A531" s="372" t="s">
        <v>2662</v>
      </c>
      <c r="B531" s="201" t="s">
        <v>2663</v>
      </c>
      <c r="C531" s="379" t="s">
        <v>64</v>
      </c>
      <c r="D531" s="655">
        <v>60</v>
      </c>
      <c r="E531" s="856"/>
      <c r="F531" s="625" t="str">
        <f t="shared" ref="F531:F532" si="3">IF((D531*E531)&gt;0,(D531*E531),"")</f>
        <v/>
      </c>
    </row>
    <row r="532" spans="1:6" x14ac:dyDescent="0.3">
      <c r="A532" s="372" t="s">
        <v>2664</v>
      </c>
      <c r="B532" s="201" t="s">
        <v>2665</v>
      </c>
      <c r="C532" s="379" t="s">
        <v>955</v>
      </c>
      <c r="D532" s="655">
        <v>35000</v>
      </c>
      <c r="E532" s="856"/>
      <c r="F532" s="625" t="str">
        <f t="shared" si="3"/>
        <v/>
      </c>
    </row>
    <row r="533" spans="1:6" x14ac:dyDescent="0.3">
      <c r="A533" s="383"/>
      <c r="B533" s="202"/>
      <c r="C533" s="386"/>
      <c r="D533" s="675"/>
      <c r="E533" s="627"/>
      <c r="F533" s="660"/>
    </row>
    <row r="534" spans="1:6" x14ac:dyDescent="0.3">
      <c r="A534" s="383"/>
      <c r="B534" s="202"/>
      <c r="C534" s="386"/>
      <c r="D534" s="675"/>
      <c r="E534" s="627"/>
      <c r="F534" s="660"/>
    </row>
    <row r="535" spans="1:6" x14ac:dyDescent="0.3">
      <c r="A535" s="383"/>
      <c r="B535" s="202"/>
      <c r="C535" s="386"/>
      <c r="D535" s="675"/>
      <c r="E535" s="627"/>
      <c r="F535" s="660"/>
    </row>
    <row r="536" spans="1:6" x14ac:dyDescent="0.3">
      <c r="A536" s="383"/>
      <c r="B536" s="202"/>
      <c r="C536" s="386"/>
      <c r="D536" s="675"/>
      <c r="E536" s="627"/>
      <c r="F536" s="660"/>
    </row>
    <row r="537" spans="1:6" x14ac:dyDescent="0.3">
      <c r="A537" s="383"/>
      <c r="B537" s="202"/>
      <c r="C537" s="386"/>
      <c r="D537" s="675"/>
      <c r="E537" s="627"/>
      <c r="F537" s="660"/>
    </row>
    <row r="538" spans="1:6" x14ac:dyDescent="0.3">
      <c r="A538" s="383"/>
      <c r="B538" s="202"/>
      <c r="C538" s="386"/>
      <c r="D538" s="675"/>
      <c r="E538" s="627"/>
      <c r="F538" s="660"/>
    </row>
    <row r="539" spans="1:6" x14ac:dyDescent="0.3">
      <c r="A539" s="383"/>
      <c r="B539" s="202"/>
      <c r="C539" s="386"/>
      <c r="D539" s="675"/>
      <c r="E539" s="627"/>
      <c r="F539" s="660"/>
    </row>
    <row r="540" spans="1:6" x14ac:dyDescent="0.3">
      <c r="A540" s="383"/>
      <c r="B540" s="202"/>
      <c r="C540" s="386"/>
      <c r="D540" s="675"/>
      <c r="E540" s="627"/>
      <c r="F540" s="660"/>
    </row>
    <row r="541" spans="1:6" x14ac:dyDescent="0.3">
      <c r="A541" s="383"/>
      <c r="B541" s="202"/>
      <c r="C541" s="386"/>
      <c r="D541" s="675"/>
      <c r="E541" s="627"/>
      <c r="F541" s="660"/>
    </row>
    <row r="542" spans="1:6" x14ac:dyDescent="0.3">
      <c r="A542" s="383"/>
      <c r="B542" s="202"/>
      <c r="C542" s="386"/>
      <c r="D542" s="675"/>
      <c r="E542" s="627"/>
      <c r="F542" s="660"/>
    </row>
    <row r="543" spans="1:6" x14ac:dyDescent="0.3">
      <c r="A543" s="383"/>
      <c r="B543" s="202"/>
      <c r="C543" s="386"/>
      <c r="D543" s="675"/>
      <c r="E543" s="627"/>
      <c r="F543" s="660"/>
    </row>
    <row r="544" spans="1:6" x14ac:dyDescent="0.3">
      <c r="A544" s="383"/>
      <c r="B544" s="202"/>
      <c r="C544" s="386"/>
      <c r="D544" s="675"/>
      <c r="E544" s="627"/>
      <c r="F544" s="660"/>
    </row>
    <row r="545" spans="1:6" x14ac:dyDescent="0.3">
      <c r="A545" s="383"/>
      <c r="B545" s="202"/>
      <c r="C545" s="386"/>
      <c r="D545" s="675"/>
      <c r="E545" s="627"/>
      <c r="F545" s="660"/>
    </row>
    <row r="546" spans="1:6" x14ac:dyDescent="0.3">
      <c r="A546" s="383"/>
      <c r="B546" s="202"/>
      <c r="C546" s="386"/>
      <c r="D546" s="675"/>
      <c r="E546" s="627"/>
      <c r="F546" s="660"/>
    </row>
    <row r="547" spans="1:6" x14ac:dyDescent="0.3">
      <c r="A547" s="383"/>
      <c r="B547" s="202"/>
      <c r="C547" s="386"/>
      <c r="D547" s="675"/>
      <c r="E547" s="627"/>
      <c r="F547" s="660"/>
    </row>
    <row r="548" spans="1:6" x14ac:dyDescent="0.3">
      <c r="A548" s="383"/>
      <c r="B548" s="202"/>
      <c r="C548" s="386"/>
      <c r="D548" s="675"/>
      <c r="E548" s="627"/>
      <c r="F548" s="660"/>
    </row>
    <row r="549" spans="1:6" x14ac:dyDescent="0.3">
      <c r="A549" s="383"/>
      <c r="B549" s="202"/>
      <c r="C549" s="386"/>
      <c r="D549" s="675"/>
      <c r="E549" s="627"/>
      <c r="F549" s="660"/>
    </row>
    <row r="550" spans="1:6" x14ac:dyDescent="0.3">
      <c r="A550" s="383"/>
      <c r="B550" s="202"/>
      <c r="C550" s="386"/>
      <c r="D550" s="675"/>
      <c r="E550" s="627"/>
      <c r="F550" s="660"/>
    </row>
    <row r="551" spans="1:6" x14ac:dyDescent="0.3">
      <c r="A551" s="383"/>
      <c r="B551" s="202"/>
      <c r="C551" s="386"/>
      <c r="D551" s="675"/>
      <c r="E551" s="627"/>
      <c r="F551" s="660"/>
    </row>
    <row r="552" spans="1:6" x14ac:dyDescent="0.3">
      <c r="A552" s="383"/>
      <c r="B552" s="202"/>
      <c r="C552" s="386"/>
      <c r="D552" s="675"/>
      <c r="E552" s="627"/>
      <c r="F552" s="660"/>
    </row>
    <row r="553" spans="1:6" x14ac:dyDescent="0.3">
      <c r="A553" s="383"/>
      <c r="B553" s="202"/>
      <c r="C553" s="386"/>
      <c r="D553" s="675"/>
      <c r="E553" s="627"/>
      <c r="F553" s="660"/>
    </row>
    <row r="554" spans="1:6" x14ac:dyDescent="0.3">
      <c r="A554" s="383"/>
      <c r="B554" s="202"/>
      <c r="C554" s="386"/>
      <c r="D554" s="675"/>
      <c r="E554" s="627"/>
      <c r="F554" s="660"/>
    </row>
    <row r="555" spans="1:6" x14ac:dyDescent="0.3">
      <c r="A555" s="383"/>
      <c r="B555" s="202"/>
      <c r="C555" s="386"/>
      <c r="D555" s="675"/>
      <c r="E555" s="627"/>
      <c r="F555" s="660"/>
    </row>
    <row r="556" spans="1:6" x14ac:dyDescent="0.3">
      <c r="A556" s="383"/>
      <c r="B556" s="202"/>
      <c r="C556" s="386"/>
      <c r="D556" s="675"/>
      <c r="E556" s="627"/>
      <c r="F556" s="660"/>
    </row>
    <row r="557" spans="1:6" x14ac:dyDescent="0.3">
      <c r="A557" s="383"/>
      <c r="B557" s="202"/>
      <c r="C557" s="386"/>
      <c r="D557" s="675"/>
      <c r="E557" s="627"/>
      <c r="F557" s="660"/>
    </row>
    <row r="558" spans="1:6" x14ac:dyDescent="0.3">
      <c r="A558" s="383"/>
      <c r="B558" s="202"/>
      <c r="C558" s="386"/>
      <c r="D558" s="675"/>
      <c r="E558" s="627"/>
      <c r="F558" s="660"/>
    </row>
    <row r="559" spans="1:6" x14ac:dyDescent="0.3">
      <c r="A559" s="383"/>
      <c r="B559" s="202"/>
      <c r="C559" s="386"/>
      <c r="D559" s="675"/>
      <c r="E559" s="627"/>
      <c r="F559" s="660"/>
    </row>
    <row r="560" spans="1:6" x14ac:dyDescent="0.3">
      <c r="A560" s="383"/>
      <c r="B560" s="202"/>
      <c r="C560" s="386"/>
      <c r="D560" s="675"/>
      <c r="E560" s="627"/>
      <c r="F560" s="660"/>
    </row>
    <row r="561" spans="1:6" x14ac:dyDescent="0.3">
      <c r="A561" s="383"/>
      <c r="B561" s="202"/>
      <c r="C561" s="386"/>
      <c r="D561" s="675"/>
      <c r="E561" s="627"/>
      <c r="F561" s="660"/>
    </row>
    <row r="562" spans="1:6" x14ac:dyDescent="0.3">
      <c r="A562" s="383"/>
      <c r="B562" s="202"/>
      <c r="C562" s="386"/>
      <c r="D562" s="675"/>
      <c r="E562" s="627"/>
      <c r="F562" s="660"/>
    </row>
    <row r="563" spans="1:6" x14ac:dyDescent="0.3">
      <c r="A563" s="383"/>
      <c r="B563" s="202"/>
      <c r="C563" s="386"/>
      <c r="D563" s="675"/>
      <c r="E563" s="627"/>
      <c r="F563" s="660"/>
    </row>
    <row r="564" spans="1:6" x14ac:dyDescent="0.3">
      <c r="A564" s="383"/>
      <c r="B564" s="202"/>
      <c r="C564" s="386"/>
      <c r="D564" s="675"/>
      <c r="E564" s="627"/>
      <c r="F564" s="660"/>
    </row>
    <row r="565" spans="1:6" x14ac:dyDescent="0.3">
      <c r="A565" s="383"/>
      <c r="B565" s="202"/>
      <c r="C565" s="386"/>
      <c r="D565" s="675"/>
      <c r="E565" s="627"/>
      <c r="F565" s="660"/>
    </row>
    <row r="566" spans="1:6" x14ac:dyDescent="0.3">
      <c r="A566" s="383"/>
      <c r="B566" s="202"/>
      <c r="C566" s="386"/>
      <c r="D566" s="675"/>
      <c r="E566" s="627"/>
      <c r="F566" s="660"/>
    </row>
    <row r="567" spans="1:6" x14ac:dyDescent="0.3">
      <c r="A567" s="383"/>
      <c r="B567" s="202"/>
      <c r="C567" s="386"/>
      <c r="D567" s="675"/>
      <c r="E567" s="627"/>
      <c r="F567" s="660"/>
    </row>
    <row r="568" spans="1:6" x14ac:dyDescent="0.3">
      <c r="A568" s="383"/>
      <c r="B568" s="202"/>
      <c r="C568" s="386"/>
      <c r="D568" s="675"/>
      <c r="E568" s="627"/>
      <c r="F568" s="660"/>
    </row>
    <row r="569" spans="1:6" x14ac:dyDescent="0.3">
      <c r="A569" s="383"/>
      <c r="B569" s="202"/>
      <c r="C569" s="386"/>
      <c r="D569" s="675"/>
      <c r="E569" s="627"/>
      <c r="F569" s="660"/>
    </row>
    <row r="570" spans="1:6" x14ac:dyDescent="0.3">
      <c r="A570" s="383"/>
      <c r="B570" s="202"/>
      <c r="C570" s="386"/>
      <c r="D570" s="675"/>
      <c r="E570" s="627"/>
      <c r="F570" s="660"/>
    </row>
    <row r="571" spans="1:6" x14ac:dyDescent="0.3">
      <c r="A571" s="383"/>
      <c r="B571" s="202"/>
      <c r="C571" s="386"/>
      <c r="D571" s="675"/>
      <c r="E571" s="627"/>
      <c r="F571" s="660"/>
    </row>
    <row r="572" spans="1:6" x14ac:dyDescent="0.3">
      <c r="A572" s="383"/>
      <c r="B572" s="202"/>
      <c r="C572" s="386"/>
      <c r="D572" s="675"/>
      <c r="E572" s="627"/>
      <c r="F572" s="660"/>
    </row>
    <row r="573" spans="1:6" x14ac:dyDescent="0.3">
      <c r="A573" s="383"/>
      <c r="B573" s="202"/>
      <c r="C573" s="386"/>
      <c r="D573" s="675"/>
      <c r="E573" s="627"/>
      <c r="F573" s="660"/>
    </row>
    <row r="574" spans="1:6" x14ac:dyDescent="0.3">
      <c r="A574" s="383"/>
      <c r="B574" s="202"/>
      <c r="C574" s="386"/>
      <c r="D574" s="675"/>
      <c r="E574" s="627"/>
      <c r="F574" s="660"/>
    </row>
    <row r="575" spans="1:6" x14ac:dyDescent="0.3">
      <c r="A575" s="383"/>
      <c r="B575" s="202"/>
      <c r="C575" s="386"/>
      <c r="D575" s="675"/>
      <c r="E575" s="627"/>
      <c r="F575" s="660"/>
    </row>
    <row r="576" spans="1:6" x14ac:dyDescent="0.3">
      <c r="A576" s="383"/>
      <c r="B576" s="202"/>
      <c r="C576" s="386"/>
      <c r="D576" s="675"/>
      <c r="E576" s="627"/>
      <c r="F576" s="660"/>
    </row>
    <row r="577" spans="1:6" x14ac:dyDescent="0.3">
      <c r="A577" s="383"/>
      <c r="B577" s="202"/>
      <c r="C577" s="386"/>
      <c r="D577" s="675"/>
      <c r="E577" s="627"/>
      <c r="F577" s="660"/>
    </row>
    <row r="578" spans="1:6" x14ac:dyDescent="0.3">
      <c r="A578" s="383"/>
      <c r="B578" s="202"/>
      <c r="C578" s="386"/>
      <c r="D578" s="675"/>
      <c r="E578" s="627"/>
      <c r="F578" s="660"/>
    </row>
    <row r="579" spans="1:6" x14ac:dyDescent="0.3">
      <c r="A579" s="383"/>
      <c r="B579" s="202"/>
      <c r="C579" s="386"/>
      <c r="D579" s="675"/>
      <c r="E579" s="627"/>
      <c r="F579" s="660"/>
    </row>
    <row r="580" spans="1:6" x14ac:dyDescent="0.3">
      <c r="A580" s="383"/>
      <c r="B580" s="202"/>
      <c r="C580" s="386"/>
      <c r="D580" s="675"/>
      <c r="E580" s="627"/>
      <c r="F580" s="660"/>
    </row>
    <row r="581" spans="1:6" x14ac:dyDescent="0.3">
      <c r="A581" s="383"/>
      <c r="B581" s="202"/>
      <c r="C581" s="386"/>
      <c r="D581" s="675"/>
      <c r="E581" s="627"/>
      <c r="F581" s="660"/>
    </row>
    <row r="582" spans="1:6" x14ac:dyDescent="0.3">
      <c r="A582" s="383"/>
      <c r="B582" s="202"/>
      <c r="C582" s="386"/>
      <c r="D582" s="675"/>
      <c r="E582" s="627"/>
      <c r="F582" s="660"/>
    </row>
    <row r="583" spans="1:6" x14ac:dyDescent="0.3">
      <c r="A583" s="383"/>
      <c r="B583" s="202"/>
      <c r="C583" s="386"/>
      <c r="D583" s="675"/>
      <c r="E583" s="627"/>
      <c r="F583" s="660"/>
    </row>
    <row r="584" spans="1:6" x14ac:dyDescent="0.3">
      <c r="A584" s="383"/>
      <c r="B584" s="202"/>
      <c r="C584" s="386"/>
      <c r="D584" s="675"/>
      <c r="E584" s="627"/>
      <c r="F584" s="660"/>
    </row>
    <row r="585" spans="1:6" x14ac:dyDescent="0.3">
      <c r="A585" s="383"/>
      <c r="B585" s="202"/>
      <c r="C585" s="386"/>
      <c r="D585" s="675"/>
      <c r="E585" s="627"/>
      <c r="F585" s="660"/>
    </row>
    <row r="586" spans="1:6" x14ac:dyDescent="0.3">
      <c r="A586" s="383"/>
      <c r="B586" s="202"/>
      <c r="C586" s="386"/>
      <c r="D586" s="675"/>
      <c r="E586" s="627"/>
      <c r="F586" s="660"/>
    </row>
    <row r="587" spans="1:6" x14ac:dyDescent="0.3">
      <c r="A587" s="383"/>
      <c r="B587" s="202"/>
      <c r="C587" s="386"/>
      <c r="D587" s="675"/>
      <c r="E587" s="627"/>
      <c r="F587" s="660"/>
    </row>
    <row r="588" spans="1:6" x14ac:dyDescent="0.3">
      <c r="A588" s="383"/>
      <c r="B588" s="202"/>
      <c r="C588" s="386"/>
      <c r="D588" s="675"/>
      <c r="E588" s="627"/>
      <c r="F588" s="660"/>
    </row>
    <row r="589" spans="1:6" x14ac:dyDescent="0.3">
      <c r="A589" s="383"/>
      <c r="B589" s="202"/>
      <c r="C589" s="386"/>
      <c r="D589" s="675"/>
      <c r="E589" s="627"/>
      <c r="F589" s="660"/>
    </row>
    <row r="590" spans="1:6" x14ac:dyDescent="0.3">
      <c r="A590" s="383"/>
      <c r="B590" s="202"/>
      <c r="C590" s="386"/>
      <c r="D590" s="675"/>
      <c r="E590" s="627"/>
      <c r="F590" s="660"/>
    </row>
    <row r="591" spans="1:6" x14ac:dyDescent="0.3">
      <c r="A591" s="383"/>
      <c r="B591" s="202"/>
      <c r="C591" s="386"/>
      <c r="D591" s="675"/>
      <c r="E591" s="627"/>
      <c r="F591" s="660"/>
    </row>
    <row r="592" spans="1:6" x14ac:dyDescent="0.3">
      <c r="A592" s="383"/>
      <c r="B592" s="202"/>
      <c r="C592" s="386"/>
      <c r="D592" s="675"/>
      <c r="E592" s="627"/>
      <c r="F592" s="660"/>
    </row>
    <row r="593" spans="1:6" x14ac:dyDescent="0.3">
      <c r="A593" s="383"/>
      <c r="B593" s="202"/>
      <c r="C593" s="386"/>
      <c r="D593" s="675"/>
      <c r="E593" s="627"/>
      <c r="F593" s="660"/>
    </row>
    <row r="594" spans="1:6" x14ac:dyDescent="0.3">
      <c r="A594" s="383"/>
      <c r="B594" s="202"/>
      <c r="C594" s="386"/>
      <c r="D594" s="675"/>
      <c r="E594" s="627"/>
      <c r="F594" s="660"/>
    </row>
    <row r="595" spans="1:6" x14ac:dyDescent="0.3">
      <c r="A595" s="383"/>
      <c r="B595" s="202"/>
      <c r="C595" s="386"/>
      <c r="D595" s="675"/>
      <c r="E595" s="627"/>
      <c r="F595" s="660"/>
    </row>
    <row r="596" spans="1:6" x14ac:dyDescent="0.3">
      <c r="A596" s="383"/>
      <c r="B596" s="202"/>
      <c r="C596" s="386"/>
      <c r="D596" s="675"/>
      <c r="E596" s="627"/>
      <c r="F596" s="660"/>
    </row>
    <row r="597" spans="1:6" x14ac:dyDescent="0.3">
      <c r="A597" s="383"/>
      <c r="B597" s="202"/>
      <c r="C597" s="386"/>
      <c r="D597" s="675"/>
      <c r="E597" s="627"/>
      <c r="F597" s="660"/>
    </row>
    <row r="598" spans="1:6" x14ac:dyDescent="0.3">
      <c r="A598" s="383"/>
      <c r="B598" s="202"/>
      <c r="C598" s="386"/>
      <c r="D598" s="675"/>
      <c r="E598" s="627"/>
      <c r="F598" s="660"/>
    </row>
    <row r="599" spans="1:6" x14ac:dyDescent="0.3">
      <c r="A599" s="383"/>
      <c r="B599" s="202"/>
      <c r="C599" s="386"/>
      <c r="D599" s="675"/>
      <c r="E599" s="627"/>
      <c r="F599" s="660"/>
    </row>
    <row r="600" spans="1:6" x14ac:dyDescent="0.3">
      <c r="A600" s="383"/>
      <c r="B600" s="202"/>
      <c r="C600" s="386"/>
      <c r="D600" s="675"/>
      <c r="E600" s="627"/>
      <c r="F600" s="660"/>
    </row>
    <row r="601" spans="1:6" x14ac:dyDescent="0.3">
      <c r="A601" s="383"/>
      <c r="B601" s="202"/>
      <c r="C601" s="386"/>
      <c r="D601" s="675"/>
      <c r="E601" s="627"/>
      <c r="F601" s="660"/>
    </row>
    <row r="602" spans="1:6" x14ac:dyDescent="0.3">
      <c r="A602" s="383"/>
      <c r="B602" s="202"/>
      <c r="C602" s="386"/>
      <c r="D602" s="675"/>
      <c r="E602" s="627"/>
      <c r="F602" s="660"/>
    </row>
    <row r="603" spans="1:6" x14ac:dyDescent="0.3">
      <c r="A603" s="383"/>
      <c r="B603" s="202"/>
      <c r="C603" s="386"/>
      <c r="D603" s="675"/>
      <c r="E603" s="627"/>
      <c r="F603" s="660"/>
    </row>
    <row r="604" spans="1:6" x14ac:dyDescent="0.3">
      <c r="A604" s="383"/>
      <c r="B604" s="202"/>
      <c r="C604" s="386"/>
      <c r="D604" s="675"/>
      <c r="E604" s="627"/>
      <c r="F604" s="660"/>
    </row>
    <row r="605" spans="1:6" x14ac:dyDescent="0.3">
      <c r="A605" s="383"/>
      <c r="B605" s="202"/>
      <c r="C605" s="386"/>
      <c r="D605" s="675"/>
      <c r="E605" s="627"/>
      <c r="F605" s="660"/>
    </row>
    <row r="606" spans="1:6" x14ac:dyDescent="0.3">
      <c r="A606" s="383"/>
      <c r="B606" s="202"/>
      <c r="C606" s="386"/>
      <c r="D606" s="675"/>
      <c r="E606" s="627"/>
      <c r="F606" s="660"/>
    </row>
    <row r="607" spans="1:6" x14ac:dyDescent="0.3">
      <c r="A607" s="383"/>
      <c r="B607" s="202"/>
      <c r="C607" s="386"/>
      <c r="D607" s="675"/>
      <c r="E607" s="627"/>
      <c r="F607" s="660"/>
    </row>
    <row r="608" spans="1:6" x14ac:dyDescent="0.3">
      <c r="A608" s="383"/>
      <c r="B608" s="202"/>
      <c r="C608" s="386"/>
      <c r="D608" s="675"/>
      <c r="E608" s="627"/>
      <c r="F608" s="660"/>
    </row>
    <row r="609" spans="1:6" x14ac:dyDescent="0.3">
      <c r="A609" s="383"/>
      <c r="B609" s="202"/>
      <c r="C609" s="386"/>
      <c r="D609" s="675"/>
      <c r="E609" s="627"/>
      <c r="F609" s="660"/>
    </row>
    <row r="610" spans="1:6" x14ac:dyDescent="0.3">
      <c r="A610" s="383"/>
      <c r="B610" s="202"/>
      <c r="C610" s="386"/>
      <c r="D610" s="675"/>
      <c r="E610" s="627"/>
      <c r="F610" s="660"/>
    </row>
    <row r="611" spans="1:6" x14ac:dyDescent="0.3">
      <c r="A611" s="383"/>
      <c r="B611" s="202"/>
      <c r="C611" s="386"/>
      <c r="D611" s="675"/>
      <c r="E611" s="627"/>
      <c r="F611" s="660"/>
    </row>
    <row r="612" spans="1:6" x14ac:dyDescent="0.3">
      <c r="A612" s="383"/>
      <c r="B612" s="202"/>
      <c r="C612" s="386"/>
      <c r="D612" s="675"/>
      <c r="E612" s="627"/>
      <c r="F612" s="660"/>
    </row>
    <row r="613" spans="1:6" x14ac:dyDescent="0.3">
      <c r="A613" s="383"/>
      <c r="B613" s="202"/>
      <c r="C613" s="386"/>
      <c r="D613" s="675"/>
      <c r="E613" s="627"/>
      <c r="F613" s="660"/>
    </row>
    <row r="614" spans="1:6" x14ac:dyDescent="0.3">
      <c r="A614" s="383"/>
      <c r="B614" s="202"/>
      <c r="C614" s="386"/>
      <c r="D614" s="675"/>
      <c r="E614" s="627"/>
      <c r="F614" s="660"/>
    </row>
    <row r="615" spans="1:6" x14ac:dyDescent="0.3">
      <c r="A615" s="383"/>
      <c r="B615" s="202"/>
      <c r="C615" s="386"/>
      <c r="D615" s="675"/>
      <c r="E615" s="627"/>
      <c r="F615" s="660"/>
    </row>
    <row r="616" spans="1:6" x14ac:dyDescent="0.3">
      <c r="A616" s="383"/>
      <c r="B616" s="202"/>
      <c r="C616" s="386"/>
      <c r="D616" s="675"/>
      <c r="E616" s="627"/>
      <c r="F616" s="660"/>
    </row>
    <row r="617" spans="1:6" x14ac:dyDescent="0.3">
      <c r="A617" s="383"/>
      <c r="B617" s="202"/>
      <c r="C617" s="386"/>
      <c r="D617" s="675"/>
      <c r="E617" s="627"/>
      <c r="F617" s="660"/>
    </row>
    <row r="618" spans="1:6" x14ac:dyDescent="0.3">
      <c r="A618" s="383"/>
      <c r="B618" s="202"/>
      <c r="C618" s="386"/>
      <c r="D618" s="675"/>
      <c r="E618" s="627"/>
      <c r="F618" s="660"/>
    </row>
    <row r="619" spans="1:6" x14ac:dyDescent="0.3">
      <c r="A619" s="383"/>
      <c r="B619" s="202"/>
      <c r="C619" s="386"/>
      <c r="D619" s="675"/>
      <c r="E619" s="627"/>
      <c r="F619" s="660"/>
    </row>
    <row r="620" spans="1:6" x14ac:dyDescent="0.3">
      <c r="A620" s="383"/>
      <c r="B620" s="202"/>
      <c r="C620" s="386"/>
      <c r="D620" s="675"/>
      <c r="E620" s="627"/>
      <c r="F620" s="660"/>
    </row>
    <row r="621" spans="1:6" x14ac:dyDescent="0.3">
      <c r="A621" s="383"/>
      <c r="B621" s="202"/>
      <c r="C621" s="386"/>
      <c r="D621" s="675"/>
      <c r="E621" s="627"/>
      <c r="F621" s="660"/>
    </row>
    <row r="622" spans="1:6" x14ac:dyDescent="0.3">
      <c r="A622" s="383"/>
      <c r="B622" s="202"/>
      <c r="C622" s="386"/>
      <c r="D622" s="675"/>
      <c r="E622" s="627"/>
      <c r="F622" s="660"/>
    </row>
    <row r="623" spans="1:6" x14ac:dyDescent="0.3">
      <c r="A623" s="383"/>
      <c r="B623" s="202"/>
      <c r="C623" s="386"/>
      <c r="D623" s="675"/>
      <c r="E623" s="627"/>
      <c r="F623" s="660"/>
    </row>
    <row r="624" spans="1:6" x14ac:dyDescent="0.3">
      <c r="A624" s="383"/>
      <c r="B624" s="202"/>
      <c r="C624" s="386"/>
      <c r="D624" s="675"/>
      <c r="E624" s="627"/>
      <c r="F624" s="660"/>
    </row>
    <row r="625" spans="1:6" x14ac:dyDescent="0.3">
      <c r="A625" s="383"/>
      <c r="B625" s="202"/>
      <c r="C625" s="386"/>
      <c r="D625" s="675"/>
      <c r="E625" s="627"/>
      <c r="F625" s="660"/>
    </row>
    <row r="626" spans="1:6" x14ac:dyDescent="0.3">
      <c r="A626" s="383"/>
      <c r="B626" s="202"/>
      <c r="C626" s="386"/>
      <c r="D626" s="675"/>
      <c r="E626" s="627"/>
      <c r="F626" s="660"/>
    </row>
    <row r="627" spans="1:6" x14ac:dyDescent="0.3">
      <c r="A627" s="383"/>
      <c r="B627" s="202"/>
      <c r="C627" s="386"/>
      <c r="D627" s="675"/>
      <c r="E627" s="627"/>
      <c r="F627" s="660"/>
    </row>
    <row r="628" spans="1:6" x14ac:dyDescent="0.3">
      <c r="A628" s="383"/>
      <c r="B628" s="202"/>
      <c r="C628" s="386"/>
      <c r="D628" s="675"/>
      <c r="E628" s="627"/>
      <c r="F628" s="660"/>
    </row>
    <row r="629" spans="1:6" x14ac:dyDescent="0.3">
      <c r="A629" s="383"/>
      <c r="B629" s="202"/>
      <c r="C629" s="386"/>
      <c r="D629" s="675"/>
      <c r="E629" s="627"/>
      <c r="F629" s="660"/>
    </row>
    <row r="630" spans="1:6" x14ac:dyDescent="0.3">
      <c r="A630" s="383"/>
      <c r="B630" s="202"/>
      <c r="C630" s="386"/>
      <c r="D630" s="675"/>
      <c r="E630" s="627"/>
      <c r="F630" s="660"/>
    </row>
    <row r="631" spans="1:6" x14ac:dyDescent="0.3">
      <c r="A631" s="383"/>
      <c r="B631" s="202"/>
      <c r="C631" s="386"/>
      <c r="D631" s="675"/>
      <c r="E631" s="627"/>
      <c r="F631" s="660"/>
    </row>
    <row r="632" spans="1:6" ht="15" thickBot="1" x14ac:dyDescent="0.35">
      <c r="A632" s="666" t="s">
        <v>4046</v>
      </c>
      <c r="B632" s="667" t="s">
        <v>4116</v>
      </c>
      <c r="C632" s="667"/>
      <c r="D632" s="667"/>
      <c r="E632" s="667"/>
      <c r="F632" s="668">
        <f>SUM(F529:F532)</f>
        <v>0</v>
      </c>
    </row>
    <row r="633" spans="1:6" x14ac:dyDescent="0.3">
      <c r="A633" s="756" t="str">
        <f>A1</f>
        <v>CONTRACT SANRAL: NRA 2024/1323</v>
      </c>
      <c r="B633" s="757"/>
      <c r="C633" s="669"/>
      <c r="D633" s="669"/>
      <c r="E633" s="669"/>
      <c r="F633" s="670"/>
    </row>
    <row r="634" spans="1:6" x14ac:dyDescent="0.3">
      <c r="A634" s="754" t="str">
        <f>A2</f>
        <v>PANEL FOR ROUTINE ROAD MAINTENANCE WORKS ACROSS SOUTH AFRICA (NORTHERN  CAPE PROVINCE)</v>
      </c>
      <c r="B634" s="755"/>
      <c r="C634" s="671"/>
      <c r="D634" s="671"/>
      <c r="E634" s="671"/>
      <c r="F634" s="672"/>
    </row>
    <row r="635" spans="1:6" ht="15" thickBot="1" x14ac:dyDescent="0.35">
      <c r="A635" s="754" t="str">
        <f>A3</f>
        <v>PART A: MANAGEMENT SECTION</v>
      </c>
      <c r="B635" s="755"/>
      <c r="C635" s="671"/>
      <c r="D635" s="671"/>
      <c r="E635" s="671"/>
      <c r="F635" s="672"/>
    </row>
    <row r="636" spans="1:6" ht="15" thickBot="1" x14ac:dyDescent="0.35">
      <c r="A636" s="799" t="s">
        <v>2675</v>
      </c>
      <c r="B636" s="800"/>
      <c r="C636" s="800"/>
      <c r="D636" s="800"/>
      <c r="E636" s="800"/>
      <c r="F636" s="801"/>
    </row>
    <row r="637" spans="1:6" x14ac:dyDescent="0.3">
      <c r="A637" s="374" t="s">
        <v>2676</v>
      </c>
      <c r="B637" s="345" t="s">
        <v>4333</v>
      </c>
      <c r="C637" s="375"/>
      <c r="D637" s="376"/>
      <c r="E637" s="377"/>
      <c r="F637" s="378"/>
    </row>
    <row r="638" spans="1:6" x14ac:dyDescent="0.3">
      <c r="A638" s="372" t="s">
        <v>2678</v>
      </c>
      <c r="B638" s="214" t="s">
        <v>3820</v>
      </c>
      <c r="C638" s="379" t="s">
        <v>88</v>
      </c>
      <c r="D638" s="655">
        <v>2000</v>
      </c>
      <c r="E638" s="856"/>
      <c r="F638" s="625" t="str">
        <f>IF((D638*E638)&gt;0,(D638*E638),"")</f>
        <v/>
      </c>
    </row>
    <row r="639" spans="1:6" x14ac:dyDescent="0.3">
      <c r="A639" s="372" t="s">
        <v>2680</v>
      </c>
      <c r="B639" s="201" t="s">
        <v>2683</v>
      </c>
      <c r="C639" s="379" t="s">
        <v>88</v>
      </c>
      <c r="D639" s="655">
        <v>1000</v>
      </c>
      <c r="E639" s="856"/>
      <c r="F639" s="625" t="str">
        <f t="shared" ref="F639:F642" si="4">IF((D639*E639)&gt;0,(D639*E639),"")</f>
        <v/>
      </c>
    </row>
    <row r="640" spans="1:6" x14ac:dyDescent="0.3">
      <c r="A640" s="372" t="s">
        <v>2682</v>
      </c>
      <c r="B640" s="201" t="s">
        <v>2685</v>
      </c>
      <c r="C640" s="379" t="s">
        <v>88</v>
      </c>
      <c r="D640" s="655">
        <v>500</v>
      </c>
      <c r="E640" s="856"/>
      <c r="F640" s="625" t="str">
        <f t="shared" si="4"/>
        <v/>
      </c>
    </row>
    <row r="641" spans="1:6" x14ac:dyDescent="0.3">
      <c r="A641" s="372" t="s">
        <v>2684</v>
      </c>
      <c r="B641" s="201" t="s">
        <v>2687</v>
      </c>
      <c r="C641" s="379" t="s">
        <v>88</v>
      </c>
      <c r="D641" s="655">
        <v>2000</v>
      </c>
      <c r="E641" s="856"/>
      <c r="F641" s="625" t="str">
        <f t="shared" si="4"/>
        <v/>
      </c>
    </row>
    <row r="642" spans="1:6" x14ac:dyDescent="0.3">
      <c r="A642" s="372" t="s">
        <v>2690</v>
      </c>
      <c r="B642" s="235" t="s">
        <v>2691</v>
      </c>
      <c r="C642" s="379"/>
      <c r="D642" s="391"/>
      <c r="E642" s="392"/>
      <c r="F642" s="625" t="str">
        <f t="shared" si="4"/>
        <v/>
      </c>
    </row>
    <row r="643" spans="1:6" x14ac:dyDescent="0.3">
      <c r="A643" s="372" t="s">
        <v>2692</v>
      </c>
      <c r="B643" s="201" t="s">
        <v>2691</v>
      </c>
      <c r="C643" s="379" t="s">
        <v>16</v>
      </c>
      <c r="D643" s="655">
        <v>1</v>
      </c>
      <c r="E643" s="549">
        <v>170000</v>
      </c>
      <c r="F643" s="625">
        <f>IF((D643*E643)&gt;0,(D643*E643),"")</f>
        <v>170000</v>
      </c>
    </row>
    <row r="644" spans="1:6" x14ac:dyDescent="0.3">
      <c r="A644" s="383" t="s">
        <v>2694</v>
      </c>
      <c r="B644" s="202" t="s">
        <v>2695</v>
      </c>
      <c r="C644" s="386" t="s">
        <v>21</v>
      </c>
      <c r="D644" s="548">
        <f>F643</f>
        <v>170000</v>
      </c>
      <c r="E644" s="855"/>
      <c r="F644" s="625" t="str">
        <f>IF((D644*E644)&gt;0,(D644*E644),"")</f>
        <v/>
      </c>
    </row>
    <row r="645" spans="1:6" x14ac:dyDescent="0.3">
      <c r="A645" s="383"/>
      <c r="B645" s="202"/>
      <c r="C645" s="386"/>
      <c r="D645" s="658"/>
      <c r="E645" s="659"/>
      <c r="F645" s="660"/>
    </row>
    <row r="646" spans="1:6" x14ac:dyDescent="0.3">
      <c r="A646" s="383"/>
      <c r="B646" s="202"/>
      <c r="C646" s="386"/>
      <c r="D646" s="658"/>
      <c r="E646" s="659"/>
      <c r="F646" s="660"/>
    </row>
    <row r="647" spans="1:6" x14ac:dyDescent="0.3">
      <c r="A647" s="383"/>
      <c r="B647" s="202"/>
      <c r="C647" s="386"/>
      <c r="D647" s="658"/>
      <c r="E647" s="659"/>
      <c r="F647" s="660"/>
    </row>
    <row r="648" spans="1:6" x14ac:dyDescent="0.3">
      <c r="A648" s="383"/>
      <c r="B648" s="202"/>
      <c r="C648" s="386"/>
      <c r="D648" s="658"/>
      <c r="E648" s="659"/>
      <c r="F648" s="660"/>
    </row>
    <row r="649" spans="1:6" x14ac:dyDescent="0.3">
      <c r="A649" s="383"/>
      <c r="B649" s="202"/>
      <c r="C649" s="386"/>
      <c r="D649" s="658"/>
      <c r="E649" s="659"/>
      <c r="F649" s="660"/>
    </row>
    <row r="650" spans="1:6" x14ac:dyDescent="0.3">
      <c r="A650" s="383"/>
      <c r="B650" s="202"/>
      <c r="C650" s="386"/>
      <c r="D650" s="658"/>
      <c r="E650" s="659"/>
      <c r="F650" s="660"/>
    </row>
    <row r="651" spans="1:6" x14ac:dyDescent="0.3">
      <c r="A651" s="383"/>
      <c r="B651" s="202"/>
      <c r="C651" s="386"/>
      <c r="D651" s="658"/>
      <c r="E651" s="659"/>
      <c r="F651" s="660"/>
    </row>
    <row r="652" spans="1:6" x14ac:dyDescent="0.3">
      <c r="A652" s="383"/>
      <c r="B652" s="202"/>
      <c r="C652" s="386"/>
      <c r="D652" s="658"/>
      <c r="E652" s="659"/>
      <c r="F652" s="660"/>
    </row>
    <row r="653" spans="1:6" x14ac:dyDescent="0.3">
      <c r="A653" s="383"/>
      <c r="B653" s="202"/>
      <c r="C653" s="386"/>
      <c r="D653" s="658"/>
      <c r="E653" s="659"/>
      <c r="F653" s="660"/>
    </row>
    <row r="654" spans="1:6" x14ac:dyDescent="0.3">
      <c r="A654" s="383"/>
      <c r="B654" s="202"/>
      <c r="C654" s="386"/>
      <c r="D654" s="658"/>
      <c r="E654" s="659"/>
      <c r="F654" s="660"/>
    </row>
    <row r="655" spans="1:6" x14ac:dyDescent="0.3">
      <c r="A655" s="383"/>
      <c r="B655" s="202"/>
      <c r="C655" s="386"/>
      <c r="D655" s="658"/>
      <c r="E655" s="659"/>
      <c r="F655" s="660"/>
    </row>
    <row r="656" spans="1:6" x14ac:dyDescent="0.3">
      <c r="A656" s="383"/>
      <c r="B656" s="202"/>
      <c r="C656" s="386"/>
      <c r="D656" s="658"/>
      <c r="E656" s="659"/>
      <c r="F656" s="660"/>
    </row>
    <row r="657" spans="1:6" x14ac:dyDescent="0.3">
      <c r="A657" s="383"/>
      <c r="B657" s="202"/>
      <c r="C657" s="386"/>
      <c r="D657" s="658"/>
      <c r="E657" s="659"/>
      <c r="F657" s="660"/>
    </row>
    <row r="658" spans="1:6" x14ac:dyDescent="0.3">
      <c r="A658" s="383"/>
      <c r="B658" s="202"/>
      <c r="C658" s="386"/>
      <c r="D658" s="658"/>
      <c r="E658" s="659"/>
      <c r="F658" s="660"/>
    </row>
    <row r="659" spans="1:6" x14ac:dyDescent="0.3">
      <c r="A659" s="383"/>
      <c r="B659" s="202"/>
      <c r="C659" s="386"/>
      <c r="D659" s="658"/>
      <c r="E659" s="659"/>
      <c r="F659" s="660"/>
    </row>
    <row r="660" spans="1:6" x14ac:dyDescent="0.3">
      <c r="A660" s="383"/>
      <c r="B660" s="202"/>
      <c r="C660" s="386"/>
      <c r="D660" s="658"/>
      <c r="E660" s="659"/>
      <c r="F660" s="660"/>
    </row>
    <row r="661" spans="1:6" x14ac:dyDescent="0.3">
      <c r="A661" s="383"/>
      <c r="B661" s="202"/>
      <c r="C661" s="386"/>
      <c r="D661" s="658"/>
      <c r="E661" s="659"/>
      <c r="F661" s="660"/>
    </row>
    <row r="662" spans="1:6" x14ac:dyDescent="0.3">
      <c r="A662" s="383"/>
      <c r="B662" s="202"/>
      <c r="C662" s="386"/>
      <c r="D662" s="658"/>
      <c r="E662" s="659"/>
      <c r="F662" s="660"/>
    </row>
    <row r="663" spans="1:6" x14ac:dyDescent="0.3">
      <c r="A663" s="383"/>
      <c r="B663" s="202"/>
      <c r="C663" s="386"/>
      <c r="D663" s="658"/>
      <c r="E663" s="659"/>
      <c r="F663" s="660"/>
    </row>
    <row r="664" spans="1:6" x14ac:dyDescent="0.3">
      <c r="A664" s="383"/>
      <c r="B664" s="202"/>
      <c r="C664" s="386"/>
      <c r="D664" s="658"/>
      <c r="E664" s="659"/>
      <c r="F664" s="660"/>
    </row>
    <row r="665" spans="1:6" x14ac:dyDescent="0.3">
      <c r="A665" s="383"/>
      <c r="B665" s="202"/>
      <c r="C665" s="386"/>
      <c r="D665" s="658"/>
      <c r="E665" s="659"/>
      <c r="F665" s="660"/>
    </row>
    <row r="666" spans="1:6" x14ac:dyDescent="0.3">
      <c r="A666" s="383"/>
      <c r="B666" s="202"/>
      <c r="C666" s="386"/>
      <c r="D666" s="658"/>
      <c r="E666" s="659"/>
      <c r="F666" s="660"/>
    </row>
    <row r="667" spans="1:6" x14ac:dyDescent="0.3">
      <c r="A667" s="383"/>
      <c r="B667" s="202"/>
      <c r="C667" s="386"/>
      <c r="D667" s="658"/>
      <c r="E667" s="659"/>
      <c r="F667" s="660"/>
    </row>
    <row r="668" spans="1:6" x14ac:dyDescent="0.3">
      <c r="A668" s="383"/>
      <c r="B668" s="202"/>
      <c r="C668" s="386"/>
      <c r="D668" s="658"/>
      <c r="E668" s="659"/>
      <c r="F668" s="660"/>
    </row>
    <row r="669" spans="1:6" x14ac:dyDescent="0.3">
      <c r="A669" s="383"/>
      <c r="B669" s="202"/>
      <c r="C669" s="386"/>
      <c r="D669" s="658"/>
      <c r="E669" s="659"/>
      <c r="F669" s="660"/>
    </row>
    <row r="670" spans="1:6" x14ac:dyDescent="0.3">
      <c r="A670" s="383"/>
      <c r="B670" s="202"/>
      <c r="C670" s="386"/>
      <c r="D670" s="658"/>
      <c r="E670" s="659"/>
      <c r="F670" s="660"/>
    </row>
    <row r="671" spans="1:6" x14ac:dyDescent="0.3">
      <c r="A671" s="383"/>
      <c r="B671" s="202"/>
      <c r="C671" s="386"/>
      <c r="D671" s="658"/>
      <c r="E671" s="659"/>
      <c r="F671" s="660"/>
    </row>
    <row r="672" spans="1:6" x14ac:dyDescent="0.3">
      <c r="A672" s="383"/>
      <c r="B672" s="202"/>
      <c r="C672" s="386"/>
      <c r="D672" s="658"/>
      <c r="E672" s="659"/>
      <c r="F672" s="660"/>
    </row>
    <row r="673" spans="1:6" x14ac:dyDescent="0.3">
      <c r="A673" s="383"/>
      <c r="B673" s="202"/>
      <c r="C673" s="386"/>
      <c r="D673" s="658"/>
      <c r="E673" s="659"/>
      <c r="F673" s="660"/>
    </row>
    <row r="674" spans="1:6" x14ac:dyDescent="0.3">
      <c r="A674" s="383"/>
      <c r="B674" s="202"/>
      <c r="C674" s="386"/>
      <c r="D674" s="658"/>
      <c r="E674" s="659"/>
      <c r="F674" s="660"/>
    </row>
    <row r="675" spans="1:6" x14ac:dyDescent="0.3">
      <c r="A675" s="383"/>
      <c r="B675" s="202"/>
      <c r="C675" s="386"/>
      <c r="D675" s="658"/>
      <c r="E675" s="659"/>
      <c r="F675" s="660"/>
    </row>
    <row r="676" spans="1:6" x14ac:dyDescent="0.3">
      <c r="A676" s="383"/>
      <c r="B676" s="202"/>
      <c r="C676" s="386"/>
      <c r="D676" s="658"/>
      <c r="E676" s="659"/>
      <c r="F676" s="660"/>
    </row>
    <row r="677" spans="1:6" x14ac:dyDescent="0.3">
      <c r="A677" s="383"/>
      <c r="B677" s="202"/>
      <c r="C677" s="386"/>
      <c r="D677" s="658"/>
      <c r="E677" s="659"/>
      <c r="F677" s="660"/>
    </row>
    <row r="678" spans="1:6" x14ac:dyDescent="0.3">
      <c r="A678" s="383"/>
      <c r="B678" s="202"/>
      <c r="C678" s="386"/>
      <c r="D678" s="658"/>
      <c r="E678" s="659"/>
      <c r="F678" s="660"/>
    </row>
    <row r="679" spans="1:6" x14ac:dyDescent="0.3">
      <c r="A679" s="383"/>
      <c r="B679" s="202"/>
      <c r="C679" s="386"/>
      <c r="D679" s="658"/>
      <c r="E679" s="659"/>
      <c r="F679" s="660"/>
    </row>
    <row r="680" spans="1:6" x14ac:dyDescent="0.3">
      <c r="A680" s="383"/>
      <c r="B680" s="202"/>
      <c r="C680" s="386"/>
      <c r="D680" s="658"/>
      <c r="E680" s="659"/>
      <c r="F680" s="660"/>
    </row>
    <row r="681" spans="1:6" x14ac:dyDescent="0.3">
      <c r="A681" s="383"/>
      <c r="B681" s="202"/>
      <c r="C681" s="386"/>
      <c r="D681" s="658"/>
      <c r="E681" s="659"/>
      <c r="F681" s="660"/>
    </row>
    <row r="682" spans="1:6" x14ac:dyDescent="0.3">
      <c r="A682" s="383"/>
      <c r="B682" s="202"/>
      <c r="C682" s="386"/>
      <c r="D682" s="658"/>
      <c r="E682" s="659"/>
      <c r="F682" s="660"/>
    </row>
    <row r="683" spans="1:6" x14ac:dyDescent="0.3">
      <c r="A683" s="383"/>
      <c r="B683" s="202"/>
      <c r="C683" s="386"/>
      <c r="D683" s="658"/>
      <c r="E683" s="659"/>
      <c r="F683" s="660"/>
    </row>
    <row r="684" spans="1:6" x14ac:dyDescent="0.3">
      <c r="A684" s="383"/>
      <c r="B684" s="202"/>
      <c r="C684" s="386"/>
      <c r="D684" s="658"/>
      <c r="E684" s="659"/>
      <c r="F684" s="660"/>
    </row>
    <row r="685" spans="1:6" x14ac:dyDescent="0.3">
      <c r="A685" s="383"/>
      <c r="B685" s="202"/>
      <c r="C685" s="386"/>
      <c r="D685" s="658"/>
      <c r="E685" s="659"/>
      <c r="F685" s="660"/>
    </row>
    <row r="686" spans="1:6" x14ac:dyDescent="0.3">
      <c r="A686" s="383"/>
      <c r="B686" s="202"/>
      <c r="C686" s="386"/>
      <c r="D686" s="658"/>
      <c r="E686" s="659"/>
      <c r="F686" s="660"/>
    </row>
    <row r="687" spans="1:6" x14ac:dyDescent="0.3">
      <c r="A687" s="383"/>
      <c r="B687" s="202"/>
      <c r="C687" s="386"/>
      <c r="D687" s="658"/>
      <c r="E687" s="659"/>
      <c r="F687" s="660"/>
    </row>
    <row r="688" spans="1:6" x14ac:dyDescent="0.3">
      <c r="A688" s="383"/>
      <c r="B688" s="202"/>
      <c r="C688" s="386"/>
      <c r="D688" s="658"/>
      <c r="E688" s="659"/>
      <c r="F688" s="660"/>
    </row>
    <row r="689" spans="1:6" x14ac:dyDescent="0.3">
      <c r="A689" s="383"/>
      <c r="B689" s="202"/>
      <c r="C689" s="386"/>
      <c r="D689" s="658"/>
      <c r="E689" s="659"/>
      <c r="F689" s="660"/>
    </row>
    <row r="690" spans="1:6" x14ac:dyDescent="0.3">
      <c r="A690" s="383"/>
      <c r="B690" s="202"/>
      <c r="C690" s="386"/>
      <c r="D690" s="658"/>
      <c r="E690" s="659"/>
      <c r="F690" s="660"/>
    </row>
    <row r="691" spans="1:6" x14ac:dyDescent="0.3">
      <c r="A691" s="383"/>
      <c r="B691" s="202"/>
      <c r="C691" s="386"/>
      <c r="D691" s="658"/>
      <c r="E691" s="659"/>
      <c r="F691" s="660"/>
    </row>
    <row r="692" spans="1:6" x14ac:dyDescent="0.3">
      <c r="A692" s="383"/>
      <c r="B692" s="202"/>
      <c r="C692" s="386"/>
      <c r="D692" s="658"/>
      <c r="E692" s="659"/>
      <c r="F692" s="660"/>
    </row>
    <row r="693" spans="1:6" x14ac:dyDescent="0.3">
      <c r="A693" s="383"/>
      <c r="B693" s="202"/>
      <c r="C693" s="386"/>
      <c r="D693" s="658"/>
      <c r="E693" s="659"/>
      <c r="F693" s="660"/>
    </row>
    <row r="694" spans="1:6" x14ac:dyDescent="0.3">
      <c r="A694" s="383"/>
      <c r="B694" s="202"/>
      <c r="C694" s="386"/>
      <c r="D694" s="658"/>
      <c r="E694" s="659"/>
      <c r="F694" s="660"/>
    </row>
    <row r="695" spans="1:6" x14ac:dyDescent="0.3">
      <c r="A695" s="383"/>
      <c r="B695" s="202"/>
      <c r="C695" s="386"/>
      <c r="D695" s="658"/>
      <c r="E695" s="659"/>
      <c r="F695" s="660"/>
    </row>
    <row r="696" spans="1:6" x14ac:dyDescent="0.3">
      <c r="A696" s="383"/>
      <c r="B696" s="202"/>
      <c r="C696" s="386"/>
      <c r="D696" s="658"/>
      <c r="E696" s="659"/>
      <c r="F696" s="660"/>
    </row>
    <row r="697" spans="1:6" x14ac:dyDescent="0.3">
      <c r="A697" s="383"/>
      <c r="B697" s="202"/>
      <c r="C697" s="386"/>
      <c r="D697" s="658"/>
      <c r="E697" s="659"/>
      <c r="F697" s="660"/>
    </row>
    <row r="698" spans="1:6" x14ac:dyDescent="0.3">
      <c r="A698" s="383"/>
      <c r="B698" s="202"/>
      <c r="C698" s="386"/>
      <c r="D698" s="658"/>
      <c r="E698" s="659"/>
      <c r="F698" s="660"/>
    </row>
    <row r="699" spans="1:6" x14ac:dyDescent="0.3">
      <c r="A699" s="383"/>
      <c r="B699" s="202"/>
      <c r="C699" s="386"/>
      <c r="D699" s="658"/>
      <c r="E699" s="659"/>
      <c r="F699" s="660"/>
    </row>
    <row r="700" spans="1:6" x14ac:dyDescent="0.3">
      <c r="A700" s="383"/>
      <c r="B700" s="202"/>
      <c r="C700" s="386"/>
      <c r="D700" s="658"/>
      <c r="E700" s="659"/>
      <c r="F700" s="660"/>
    </row>
    <row r="701" spans="1:6" x14ac:dyDescent="0.3">
      <c r="A701" s="383"/>
      <c r="B701" s="202"/>
      <c r="C701" s="386"/>
      <c r="D701" s="658"/>
      <c r="E701" s="659"/>
      <c r="F701" s="660"/>
    </row>
    <row r="702" spans="1:6" x14ac:dyDescent="0.3">
      <c r="A702" s="383"/>
      <c r="B702" s="202"/>
      <c r="C702" s="386"/>
      <c r="D702" s="658"/>
      <c r="E702" s="659"/>
      <c r="F702" s="660"/>
    </row>
    <row r="703" spans="1:6" x14ac:dyDescent="0.3">
      <c r="A703" s="383"/>
      <c r="B703" s="202"/>
      <c r="C703" s="386"/>
      <c r="D703" s="658"/>
      <c r="E703" s="659"/>
      <c r="F703" s="660"/>
    </row>
    <row r="704" spans="1:6" x14ac:dyDescent="0.3">
      <c r="A704" s="383"/>
      <c r="B704" s="202"/>
      <c r="C704" s="386"/>
      <c r="D704" s="658"/>
      <c r="E704" s="659"/>
      <c r="F704" s="660"/>
    </row>
    <row r="705" spans="1:6" x14ac:dyDescent="0.3">
      <c r="A705" s="383"/>
      <c r="B705" s="202"/>
      <c r="C705" s="386"/>
      <c r="D705" s="658"/>
      <c r="E705" s="659"/>
      <c r="F705" s="660"/>
    </row>
    <row r="706" spans="1:6" x14ac:dyDescent="0.3">
      <c r="A706" s="383"/>
      <c r="B706" s="202"/>
      <c r="C706" s="386"/>
      <c r="D706" s="658"/>
      <c r="E706" s="659"/>
      <c r="F706" s="660"/>
    </row>
    <row r="707" spans="1:6" x14ac:dyDescent="0.3">
      <c r="A707" s="383"/>
      <c r="B707" s="202"/>
      <c r="C707" s="386"/>
      <c r="D707" s="658"/>
      <c r="E707" s="659"/>
      <c r="F707" s="660"/>
    </row>
    <row r="708" spans="1:6" x14ac:dyDescent="0.3">
      <c r="A708" s="383"/>
      <c r="B708" s="202"/>
      <c r="C708" s="386"/>
      <c r="D708" s="658"/>
      <c r="E708" s="659"/>
      <c r="F708" s="660"/>
    </row>
    <row r="709" spans="1:6" x14ac:dyDescent="0.3">
      <c r="A709" s="383"/>
      <c r="B709" s="202"/>
      <c r="C709" s="386"/>
      <c r="D709" s="658"/>
      <c r="E709" s="659"/>
      <c r="F709" s="660"/>
    </row>
    <row r="710" spans="1:6" x14ac:dyDescent="0.3">
      <c r="A710" s="383"/>
      <c r="B710" s="202"/>
      <c r="C710" s="386"/>
      <c r="D710" s="658"/>
      <c r="E710" s="659"/>
      <c r="F710" s="660"/>
    </row>
    <row r="711" spans="1:6" x14ac:dyDescent="0.3">
      <c r="A711" s="383"/>
      <c r="B711" s="202"/>
      <c r="C711" s="386"/>
      <c r="D711" s="658"/>
      <c r="E711" s="659"/>
      <c r="F711" s="660"/>
    </row>
    <row r="712" spans="1:6" x14ac:dyDescent="0.3">
      <c r="A712" s="383"/>
      <c r="B712" s="202"/>
      <c r="C712" s="386"/>
      <c r="D712" s="658"/>
      <c r="E712" s="659"/>
      <c r="F712" s="660"/>
    </row>
    <row r="713" spans="1:6" x14ac:dyDescent="0.3">
      <c r="A713" s="383"/>
      <c r="B713" s="202"/>
      <c r="C713" s="386"/>
      <c r="D713" s="658"/>
      <c r="E713" s="659"/>
      <c r="F713" s="660"/>
    </row>
    <row r="714" spans="1:6" x14ac:dyDescent="0.3">
      <c r="A714" s="383"/>
      <c r="B714" s="202"/>
      <c r="C714" s="386"/>
      <c r="D714" s="658"/>
      <c r="E714" s="659"/>
      <c r="F714" s="660"/>
    </row>
    <row r="715" spans="1:6" x14ac:dyDescent="0.3">
      <c r="A715" s="383"/>
      <c r="B715" s="202"/>
      <c r="C715" s="386"/>
      <c r="D715" s="658"/>
      <c r="E715" s="659"/>
      <c r="F715" s="660"/>
    </row>
    <row r="716" spans="1:6" x14ac:dyDescent="0.3">
      <c r="A716" s="383"/>
      <c r="B716" s="202"/>
      <c r="C716" s="386"/>
      <c r="D716" s="658"/>
      <c r="E716" s="659"/>
      <c r="F716" s="660"/>
    </row>
    <row r="717" spans="1:6" x14ac:dyDescent="0.3">
      <c r="A717" s="383"/>
      <c r="B717" s="202"/>
      <c r="C717" s="386"/>
      <c r="D717" s="658"/>
      <c r="E717" s="659"/>
      <c r="F717" s="660"/>
    </row>
    <row r="718" spans="1:6" x14ac:dyDescent="0.3">
      <c r="A718" s="383"/>
      <c r="B718" s="202"/>
      <c r="C718" s="386"/>
      <c r="D718" s="658"/>
      <c r="E718" s="659"/>
      <c r="F718" s="660"/>
    </row>
    <row r="719" spans="1:6" x14ac:dyDescent="0.3">
      <c r="A719" s="383"/>
      <c r="B719" s="202"/>
      <c r="C719" s="386"/>
      <c r="D719" s="658"/>
      <c r="E719" s="659"/>
      <c r="F719" s="660"/>
    </row>
    <row r="720" spans="1:6" x14ac:dyDescent="0.3">
      <c r="A720" s="383"/>
      <c r="B720" s="202"/>
      <c r="C720" s="386"/>
      <c r="D720" s="658"/>
      <c r="E720" s="659"/>
      <c r="F720" s="660"/>
    </row>
    <row r="721" spans="1:6" x14ac:dyDescent="0.3">
      <c r="A721" s="383"/>
      <c r="B721" s="202"/>
      <c r="C721" s="386"/>
      <c r="D721" s="658"/>
      <c r="E721" s="659"/>
      <c r="F721" s="660"/>
    </row>
    <row r="722" spans="1:6" x14ac:dyDescent="0.3">
      <c r="A722" s="383"/>
      <c r="B722" s="202"/>
      <c r="C722" s="386"/>
      <c r="D722" s="658"/>
      <c r="E722" s="659"/>
      <c r="F722" s="660"/>
    </row>
    <row r="723" spans="1:6" x14ac:dyDescent="0.3">
      <c r="A723" s="383"/>
      <c r="B723" s="202"/>
      <c r="C723" s="386"/>
      <c r="D723" s="658"/>
      <c r="E723" s="659"/>
      <c r="F723" s="660"/>
    </row>
    <row r="724" spans="1:6" x14ac:dyDescent="0.3">
      <c r="A724" s="383"/>
      <c r="B724" s="202"/>
      <c r="C724" s="386"/>
      <c r="D724" s="658"/>
      <c r="E724" s="659"/>
      <c r="F724" s="660"/>
    </row>
    <row r="725" spans="1:6" x14ac:dyDescent="0.3">
      <c r="A725" s="383"/>
      <c r="B725" s="202"/>
      <c r="C725" s="386"/>
      <c r="D725" s="658"/>
      <c r="E725" s="659"/>
      <c r="F725" s="660"/>
    </row>
    <row r="726" spans="1:6" x14ac:dyDescent="0.3">
      <c r="A726" s="383"/>
      <c r="B726" s="202"/>
      <c r="C726" s="386"/>
      <c r="D726" s="658"/>
      <c r="E726" s="659"/>
      <c r="F726" s="660"/>
    </row>
    <row r="727" spans="1:6" x14ac:dyDescent="0.3">
      <c r="A727" s="383"/>
      <c r="B727" s="202"/>
      <c r="C727" s="386"/>
      <c r="D727" s="658"/>
      <c r="E727" s="659"/>
      <c r="F727" s="660"/>
    </row>
    <row r="728" spans="1:6" x14ac:dyDescent="0.3">
      <c r="A728" s="383"/>
      <c r="B728" s="202"/>
      <c r="C728" s="386"/>
      <c r="D728" s="658"/>
      <c r="E728" s="659"/>
      <c r="F728" s="660"/>
    </row>
    <row r="729" spans="1:6" x14ac:dyDescent="0.3">
      <c r="A729" s="383"/>
      <c r="B729" s="202"/>
      <c r="C729" s="386"/>
      <c r="D729" s="658"/>
      <c r="E729" s="659"/>
      <c r="F729" s="660"/>
    </row>
    <row r="730" spans="1:6" x14ac:dyDescent="0.3">
      <c r="A730" s="383"/>
      <c r="B730" s="202"/>
      <c r="C730" s="386"/>
      <c r="D730" s="658"/>
      <c r="E730" s="659"/>
      <c r="F730" s="660"/>
    </row>
    <row r="731" spans="1:6" x14ac:dyDescent="0.3">
      <c r="A731" s="383"/>
      <c r="B731" s="202"/>
      <c r="C731" s="386"/>
      <c r="D731" s="658"/>
      <c r="E731" s="659"/>
      <c r="F731" s="660"/>
    </row>
    <row r="732" spans="1:6" x14ac:dyDescent="0.3">
      <c r="A732" s="383"/>
      <c r="B732" s="202"/>
      <c r="C732" s="386"/>
      <c r="D732" s="658"/>
      <c r="E732" s="659"/>
      <c r="F732" s="660"/>
    </row>
    <row r="733" spans="1:6" x14ac:dyDescent="0.3">
      <c r="A733" s="383"/>
      <c r="B733" s="202"/>
      <c r="C733" s="386"/>
      <c r="D733" s="658"/>
      <c r="E733" s="659"/>
      <c r="F733" s="660"/>
    </row>
    <row r="734" spans="1:6" x14ac:dyDescent="0.3">
      <c r="A734" s="383"/>
      <c r="B734" s="202"/>
      <c r="C734" s="386"/>
      <c r="D734" s="658"/>
      <c r="E734" s="659"/>
      <c r="F734" s="660"/>
    </row>
    <row r="735" spans="1:6" x14ac:dyDescent="0.3">
      <c r="A735" s="383"/>
      <c r="B735" s="202"/>
      <c r="C735" s="386"/>
      <c r="D735" s="658"/>
      <c r="E735" s="659"/>
      <c r="F735" s="660"/>
    </row>
    <row r="736" spans="1:6" x14ac:dyDescent="0.3">
      <c r="A736" s="383"/>
      <c r="B736" s="202"/>
      <c r="C736" s="386"/>
      <c r="D736" s="658"/>
      <c r="E736" s="659"/>
      <c r="F736" s="660"/>
    </row>
    <row r="737" spans="1:6" x14ac:dyDescent="0.3">
      <c r="A737" s="383"/>
      <c r="B737" s="202"/>
      <c r="C737" s="386"/>
      <c r="D737" s="658"/>
      <c r="E737" s="659"/>
      <c r="F737" s="660"/>
    </row>
    <row r="738" spans="1:6" x14ac:dyDescent="0.3">
      <c r="A738" s="383"/>
      <c r="B738" s="202"/>
      <c r="C738" s="386"/>
      <c r="D738" s="658"/>
      <c r="E738" s="659"/>
      <c r="F738" s="660"/>
    </row>
    <row r="739" spans="1:6" x14ac:dyDescent="0.3">
      <c r="A739" s="383"/>
      <c r="B739" s="202"/>
      <c r="C739" s="386"/>
      <c r="D739" s="658"/>
      <c r="E739" s="659"/>
      <c r="F739" s="660"/>
    </row>
    <row r="740" spans="1:6" ht="15" thickBot="1" x14ac:dyDescent="0.35">
      <c r="A740" s="666" t="s">
        <v>4048</v>
      </c>
      <c r="B740" s="667" t="s">
        <v>4116</v>
      </c>
      <c r="C740" s="667"/>
      <c r="D740" s="667"/>
      <c r="E740" s="667"/>
      <c r="F740" s="668">
        <f>SUM(F638:F644)</f>
        <v>170000</v>
      </c>
    </row>
    <row r="741" spans="1:6" x14ac:dyDescent="0.3">
      <c r="A741" s="756" t="s">
        <v>4136</v>
      </c>
      <c r="B741" s="757"/>
      <c r="C741" s="669"/>
      <c r="D741" s="669"/>
      <c r="E741" s="669"/>
      <c r="F741" s="670"/>
    </row>
    <row r="742" spans="1:6" x14ac:dyDescent="0.3">
      <c r="A742" s="754" t="s">
        <v>4334</v>
      </c>
      <c r="B742" s="755"/>
      <c r="C742" s="671"/>
      <c r="D742" s="671"/>
      <c r="E742" s="671"/>
      <c r="F742" s="672"/>
    </row>
    <row r="743" spans="1:6" ht="15" thickBot="1" x14ac:dyDescent="0.35">
      <c r="A743" s="804" t="s">
        <v>4335</v>
      </c>
      <c r="B743" s="805"/>
      <c r="C743" s="673"/>
      <c r="D743" s="673"/>
      <c r="E743" s="673"/>
      <c r="F743" s="674"/>
    </row>
    <row r="744" spans="1:6" ht="15" thickBot="1" x14ac:dyDescent="0.35">
      <c r="A744" s="799" t="s">
        <v>216</v>
      </c>
      <c r="B744" s="800"/>
      <c r="C744" s="800"/>
      <c r="D744" s="800"/>
      <c r="E744" s="800"/>
      <c r="F744" s="801"/>
    </row>
    <row r="745" spans="1:6" x14ac:dyDescent="0.3">
      <c r="A745" s="374" t="s">
        <v>217</v>
      </c>
      <c r="B745" s="345" t="s">
        <v>218</v>
      </c>
      <c r="C745" s="375"/>
      <c r="D745" s="376"/>
      <c r="E745" s="377"/>
      <c r="F745" s="378"/>
    </row>
    <row r="746" spans="1:6" x14ac:dyDescent="0.3">
      <c r="A746" s="372" t="s">
        <v>219</v>
      </c>
      <c r="B746" s="201" t="s">
        <v>3889</v>
      </c>
      <c r="C746" s="379" t="s">
        <v>221</v>
      </c>
      <c r="D746" s="655">
        <v>30</v>
      </c>
      <c r="E746" s="856"/>
      <c r="F746" s="625" t="str">
        <f>IF((D746*E746)&gt;0,(D746*E746),"")</f>
        <v/>
      </c>
    </row>
    <row r="747" spans="1:6" x14ac:dyDescent="0.3">
      <c r="A747" s="372" t="s">
        <v>222</v>
      </c>
      <c r="B747" s="201" t="s">
        <v>3890</v>
      </c>
      <c r="C747" s="379" t="s">
        <v>221</v>
      </c>
      <c r="D747" s="655">
        <v>30</v>
      </c>
      <c r="E747" s="856"/>
      <c r="F747" s="625" t="str">
        <f t="shared" ref="F747:F767" si="5">IF((D747*E747)&gt;0,(D747*E747),"")</f>
        <v/>
      </c>
    </row>
    <row r="748" spans="1:6" x14ac:dyDescent="0.3">
      <c r="A748" s="372" t="s">
        <v>224</v>
      </c>
      <c r="B748" s="201" t="s">
        <v>3891</v>
      </c>
      <c r="C748" s="379" t="s">
        <v>221</v>
      </c>
      <c r="D748" s="655">
        <v>30</v>
      </c>
      <c r="E748" s="856"/>
      <c r="F748" s="625" t="str">
        <f t="shared" si="5"/>
        <v/>
      </c>
    </row>
    <row r="749" spans="1:6" x14ac:dyDescent="0.3">
      <c r="A749" s="372" t="s">
        <v>226</v>
      </c>
      <c r="B749" s="235" t="s">
        <v>227</v>
      </c>
      <c r="C749" s="379"/>
      <c r="D749" s="655"/>
      <c r="E749" s="549"/>
      <c r="F749" s="625" t="str">
        <f t="shared" si="5"/>
        <v/>
      </c>
    </row>
    <row r="750" spans="1:6" x14ac:dyDescent="0.3">
      <c r="A750" s="372" t="s">
        <v>228</v>
      </c>
      <c r="B750" s="201" t="s">
        <v>235</v>
      </c>
      <c r="C750" s="379" t="s">
        <v>221</v>
      </c>
      <c r="D750" s="655">
        <v>500</v>
      </c>
      <c r="E750" s="856"/>
      <c r="F750" s="625" t="str">
        <f t="shared" si="5"/>
        <v/>
      </c>
    </row>
    <row r="751" spans="1:6" x14ac:dyDescent="0.3">
      <c r="A751" s="372" t="s">
        <v>230</v>
      </c>
      <c r="B751" s="201" t="s">
        <v>237</v>
      </c>
      <c r="C751" s="379" t="s">
        <v>221</v>
      </c>
      <c r="D751" s="655">
        <v>600</v>
      </c>
      <c r="E751" s="856"/>
      <c r="F751" s="625" t="str">
        <f t="shared" si="5"/>
        <v/>
      </c>
    </row>
    <row r="752" spans="1:6" x14ac:dyDescent="0.3">
      <c r="A752" s="372" t="s">
        <v>232</v>
      </c>
      <c r="B752" s="201" t="s">
        <v>3709</v>
      </c>
      <c r="C752" s="379" t="s">
        <v>221</v>
      </c>
      <c r="D752" s="655">
        <v>600</v>
      </c>
      <c r="E752" s="856"/>
      <c r="F752" s="625" t="str">
        <f t="shared" si="5"/>
        <v/>
      </c>
    </row>
    <row r="753" spans="1:6" x14ac:dyDescent="0.3">
      <c r="A753" s="372" t="s">
        <v>234</v>
      </c>
      <c r="B753" s="201" t="s">
        <v>3710</v>
      </c>
      <c r="C753" s="379" t="s">
        <v>221</v>
      </c>
      <c r="D753" s="655">
        <v>30</v>
      </c>
      <c r="E753" s="856"/>
      <c r="F753" s="625" t="str">
        <f t="shared" si="5"/>
        <v/>
      </c>
    </row>
    <row r="754" spans="1:6" x14ac:dyDescent="0.3">
      <c r="A754" s="372" t="s">
        <v>236</v>
      </c>
      <c r="B754" s="201" t="s">
        <v>3711</v>
      </c>
      <c r="C754" s="379" t="s">
        <v>221</v>
      </c>
      <c r="D754" s="655">
        <v>30</v>
      </c>
      <c r="E754" s="856"/>
      <c r="F754" s="625" t="str">
        <f t="shared" si="5"/>
        <v/>
      </c>
    </row>
    <row r="755" spans="1:6" x14ac:dyDescent="0.3">
      <c r="A755" s="372" t="s">
        <v>238</v>
      </c>
      <c r="B755" s="201" t="s">
        <v>241</v>
      </c>
      <c r="C755" s="379" t="s">
        <v>9</v>
      </c>
      <c r="D755" s="655">
        <v>2</v>
      </c>
      <c r="E755" s="856"/>
      <c r="F755" s="625" t="str">
        <f t="shared" si="5"/>
        <v/>
      </c>
    </row>
    <row r="756" spans="1:6" x14ac:dyDescent="0.3">
      <c r="A756" s="372" t="s">
        <v>240</v>
      </c>
      <c r="B756" s="288" t="s">
        <v>4002</v>
      </c>
      <c r="C756" s="379" t="s">
        <v>9</v>
      </c>
      <c r="D756" s="655">
        <v>2</v>
      </c>
      <c r="E756" s="856"/>
      <c r="F756" s="625" t="str">
        <f t="shared" si="5"/>
        <v/>
      </c>
    </row>
    <row r="757" spans="1:6" x14ac:dyDescent="0.3">
      <c r="A757" s="372" t="s">
        <v>243</v>
      </c>
      <c r="B757" s="235" t="s">
        <v>3925</v>
      </c>
      <c r="C757" s="379"/>
      <c r="D757" s="655"/>
      <c r="E757" s="549"/>
      <c r="F757" s="625" t="str">
        <f t="shared" si="5"/>
        <v/>
      </c>
    </row>
    <row r="758" spans="1:6" x14ac:dyDescent="0.3">
      <c r="A758" s="372" t="s">
        <v>259</v>
      </c>
      <c r="B758" s="201" t="s">
        <v>3926</v>
      </c>
      <c r="C758" s="379"/>
      <c r="D758" s="655"/>
      <c r="E758" s="549"/>
      <c r="F758" s="625" t="str">
        <f t="shared" si="5"/>
        <v/>
      </c>
    </row>
    <row r="759" spans="1:6" x14ac:dyDescent="0.3">
      <c r="A759" s="372" t="s">
        <v>261</v>
      </c>
      <c r="B759" s="201" t="s">
        <v>220</v>
      </c>
      <c r="C759" s="379" t="s">
        <v>262</v>
      </c>
      <c r="D759" s="655">
        <v>40</v>
      </c>
      <c r="E759" s="856"/>
      <c r="F759" s="625" t="str">
        <f t="shared" si="5"/>
        <v/>
      </c>
    </row>
    <row r="760" spans="1:6" x14ac:dyDescent="0.3">
      <c r="A760" s="372" t="s">
        <v>263</v>
      </c>
      <c r="B760" s="201" t="s">
        <v>3712</v>
      </c>
      <c r="C760" s="379" t="s">
        <v>262</v>
      </c>
      <c r="D760" s="655">
        <v>60</v>
      </c>
      <c r="E760" s="856"/>
      <c r="F760" s="625" t="str">
        <f t="shared" si="5"/>
        <v/>
      </c>
    </row>
    <row r="761" spans="1:6" x14ac:dyDescent="0.3">
      <c r="A761" s="372" t="s">
        <v>264</v>
      </c>
      <c r="B761" s="201" t="s">
        <v>3708</v>
      </c>
      <c r="C761" s="379" t="s">
        <v>262</v>
      </c>
      <c r="D761" s="655">
        <v>60</v>
      </c>
      <c r="E761" s="856"/>
      <c r="F761" s="625" t="str">
        <f t="shared" si="5"/>
        <v/>
      </c>
    </row>
    <row r="762" spans="1:6" x14ac:dyDescent="0.3">
      <c r="A762" s="372" t="s">
        <v>277</v>
      </c>
      <c r="B762" s="235" t="s">
        <v>3713</v>
      </c>
      <c r="C762" s="379"/>
      <c r="D762" s="655"/>
      <c r="E762" s="549"/>
      <c r="F762" s="625" t="str">
        <f t="shared" si="5"/>
        <v/>
      </c>
    </row>
    <row r="763" spans="1:6" x14ac:dyDescent="0.3">
      <c r="A763" s="372" t="s">
        <v>279</v>
      </c>
      <c r="B763" s="201" t="s">
        <v>3714</v>
      </c>
      <c r="C763" s="379"/>
      <c r="D763" s="655"/>
      <c r="E763" s="549"/>
      <c r="F763" s="625" t="str">
        <f t="shared" si="5"/>
        <v/>
      </c>
    </row>
    <row r="764" spans="1:6" x14ac:dyDescent="0.3">
      <c r="A764" s="372" t="s">
        <v>281</v>
      </c>
      <c r="B764" s="201" t="s">
        <v>220</v>
      </c>
      <c r="C764" s="379" t="s">
        <v>262</v>
      </c>
      <c r="D764" s="655">
        <v>500</v>
      </c>
      <c r="E764" s="856"/>
      <c r="F764" s="625" t="str">
        <f t="shared" si="5"/>
        <v/>
      </c>
    </row>
    <row r="765" spans="1:6" x14ac:dyDescent="0.3">
      <c r="A765" s="372" t="s">
        <v>282</v>
      </c>
      <c r="B765" s="201" t="s">
        <v>3712</v>
      </c>
      <c r="C765" s="379" t="s">
        <v>262</v>
      </c>
      <c r="D765" s="655">
        <v>750</v>
      </c>
      <c r="E765" s="856"/>
      <c r="F765" s="625" t="str">
        <f t="shared" si="5"/>
        <v/>
      </c>
    </row>
    <row r="766" spans="1:6" x14ac:dyDescent="0.3">
      <c r="A766" s="372" t="s">
        <v>283</v>
      </c>
      <c r="B766" s="201" t="s">
        <v>3708</v>
      </c>
      <c r="C766" s="379" t="s">
        <v>262</v>
      </c>
      <c r="D766" s="655">
        <v>750</v>
      </c>
      <c r="E766" s="856"/>
      <c r="F766" s="625" t="str">
        <f t="shared" si="5"/>
        <v/>
      </c>
    </row>
    <row r="767" spans="1:6" x14ac:dyDescent="0.3">
      <c r="A767" s="372" t="s">
        <v>294</v>
      </c>
      <c r="B767" s="235" t="s">
        <v>3715</v>
      </c>
      <c r="C767" s="379"/>
      <c r="D767" s="391"/>
      <c r="E767" s="392"/>
      <c r="F767" s="625" t="str">
        <f t="shared" si="5"/>
        <v/>
      </c>
    </row>
    <row r="768" spans="1:6" x14ac:dyDescent="0.3">
      <c r="A768" s="372" t="s">
        <v>296</v>
      </c>
      <c r="B768" s="201" t="s">
        <v>3716</v>
      </c>
      <c r="C768" s="379" t="s">
        <v>955</v>
      </c>
      <c r="D768" s="654">
        <v>8000</v>
      </c>
      <c r="E768" s="856"/>
      <c r="F768" s="625" t="str">
        <f>IF((D768*E768)&gt;0,(D768*E768),"")</f>
        <v/>
      </c>
    </row>
    <row r="769" spans="1:6" x14ac:dyDescent="0.3">
      <c r="A769" s="372" t="s">
        <v>298</v>
      </c>
      <c r="B769" s="214" t="s">
        <v>3717</v>
      </c>
      <c r="C769" s="382" t="s">
        <v>9</v>
      </c>
      <c r="D769" s="655">
        <v>10</v>
      </c>
      <c r="E769" s="856"/>
      <c r="F769" s="625" t="str">
        <f>IF((D769*E769)&gt;0,(D769*E769),"")</f>
        <v/>
      </c>
    </row>
    <row r="770" spans="1:6" x14ac:dyDescent="0.3">
      <c r="A770" s="372" t="s">
        <v>306</v>
      </c>
      <c r="B770" s="235" t="s">
        <v>3718</v>
      </c>
      <c r="C770" s="379"/>
      <c r="D770" s="391"/>
      <c r="E770" s="549"/>
      <c r="F770" s="625" t="str">
        <f t="shared" ref="F770:F788" si="6">IF((D770*E770)&gt;0,(D770*E770),"")</f>
        <v/>
      </c>
    </row>
    <row r="771" spans="1:6" x14ac:dyDescent="0.3">
      <c r="A771" s="372" t="s">
        <v>308</v>
      </c>
      <c r="B771" s="201" t="s">
        <v>3719</v>
      </c>
      <c r="C771" s="379"/>
      <c r="D771" s="391"/>
      <c r="E771" s="549"/>
      <c r="F771" s="625" t="str">
        <f t="shared" si="6"/>
        <v/>
      </c>
    </row>
    <row r="772" spans="1:6" x14ac:dyDescent="0.3">
      <c r="A772" s="372" t="s">
        <v>3720</v>
      </c>
      <c r="B772" s="201" t="s">
        <v>220</v>
      </c>
      <c r="C772" s="379" t="s">
        <v>221</v>
      </c>
      <c r="D772" s="655">
        <v>20</v>
      </c>
      <c r="E772" s="856"/>
      <c r="F772" s="625" t="str">
        <f t="shared" si="6"/>
        <v/>
      </c>
    </row>
    <row r="773" spans="1:6" x14ac:dyDescent="0.3">
      <c r="A773" s="372" t="s">
        <v>3721</v>
      </c>
      <c r="B773" s="201" t="s">
        <v>3712</v>
      </c>
      <c r="C773" s="379" t="s">
        <v>221</v>
      </c>
      <c r="D773" s="655">
        <v>30</v>
      </c>
      <c r="E773" s="856"/>
      <c r="F773" s="625" t="str">
        <f t="shared" si="6"/>
        <v/>
      </c>
    </row>
    <row r="774" spans="1:6" x14ac:dyDescent="0.3">
      <c r="A774" s="372" t="s">
        <v>3722</v>
      </c>
      <c r="B774" s="201" t="s">
        <v>3708</v>
      </c>
      <c r="C774" s="379" t="s">
        <v>221</v>
      </c>
      <c r="D774" s="655">
        <v>30</v>
      </c>
      <c r="E774" s="856"/>
      <c r="F774" s="625" t="str">
        <f t="shared" si="6"/>
        <v/>
      </c>
    </row>
    <row r="775" spans="1:6" x14ac:dyDescent="0.3">
      <c r="A775" s="372" t="s">
        <v>310</v>
      </c>
      <c r="B775" s="201" t="s">
        <v>3726</v>
      </c>
      <c r="C775" s="379"/>
      <c r="D775" s="655"/>
      <c r="E775" s="549"/>
      <c r="F775" s="625" t="str">
        <f t="shared" si="6"/>
        <v/>
      </c>
    </row>
    <row r="776" spans="1:6" x14ac:dyDescent="0.3">
      <c r="A776" s="372" t="s">
        <v>3723</v>
      </c>
      <c r="B776" s="201" t="s">
        <v>220</v>
      </c>
      <c r="C776" s="379" t="s">
        <v>221</v>
      </c>
      <c r="D776" s="655">
        <v>10</v>
      </c>
      <c r="E776" s="856"/>
      <c r="F776" s="625" t="str">
        <f t="shared" si="6"/>
        <v/>
      </c>
    </row>
    <row r="777" spans="1:6" x14ac:dyDescent="0.3">
      <c r="A777" s="372" t="s">
        <v>3724</v>
      </c>
      <c r="B777" s="201" t="s">
        <v>3712</v>
      </c>
      <c r="C777" s="379" t="s">
        <v>221</v>
      </c>
      <c r="D777" s="655">
        <v>10</v>
      </c>
      <c r="E777" s="856"/>
      <c r="F777" s="625" t="str">
        <f t="shared" si="6"/>
        <v/>
      </c>
    </row>
    <row r="778" spans="1:6" x14ac:dyDescent="0.3">
      <c r="A778" s="372" t="s">
        <v>3725</v>
      </c>
      <c r="B778" s="201" t="s">
        <v>3708</v>
      </c>
      <c r="C778" s="379" t="s">
        <v>221</v>
      </c>
      <c r="D778" s="655">
        <v>10</v>
      </c>
      <c r="E778" s="856"/>
      <c r="F778" s="625" t="str">
        <f t="shared" si="6"/>
        <v/>
      </c>
    </row>
    <row r="779" spans="1:6" x14ac:dyDescent="0.3">
      <c r="A779" s="372" t="s">
        <v>312</v>
      </c>
      <c r="B779" s="235" t="s">
        <v>3727</v>
      </c>
      <c r="C779" s="379"/>
      <c r="D779" s="655"/>
      <c r="E779" s="549"/>
      <c r="F779" s="625" t="str">
        <f t="shared" si="6"/>
        <v/>
      </c>
    </row>
    <row r="780" spans="1:6" x14ac:dyDescent="0.3">
      <c r="A780" s="372" t="s">
        <v>314</v>
      </c>
      <c r="B780" s="201" t="s">
        <v>3728</v>
      </c>
      <c r="C780" s="379" t="s">
        <v>262</v>
      </c>
      <c r="D780" s="655">
        <v>1</v>
      </c>
      <c r="E780" s="856"/>
      <c r="F780" s="625" t="str">
        <f t="shared" si="6"/>
        <v/>
      </c>
    </row>
    <row r="781" spans="1:6" x14ac:dyDescent="0.3">
      <c r="A781" s="372" t="s">
        <v>3729</v>
      </c>
      <c r="B781" s="201" t="s">
        <v>3732</v>
      </c>
      <c r="C781" s="379" t="s">
        <v>300</v>
      </c>
      <c r="D781" s="655">
        <v>200</v>
      </c>
      <c r="E781" s="856"/>
      <c r="F781" s="625" t="str">
        <f t="shared" si="6"/>
        <v/>
      </c>
    </row>
    <row r="782" spans="1:6" x14ac:dyDescent="0.3">
      <c r="A782" s="372" t="s">
        <v>3731</v>
      </c>
      <c r="B782" s="201" t="s">
        <v>4158</v>
      </c>
      <c r="C782" s="379" t="s">
        <v>300</v>
      </c>
      <c r="D782" s="655">
        <v>200</v>
      </c>
      <c r="E782" s="856"/>
      <c r="F782" s="625" t="str">
        <f t="shared" si="6"/>
        <v/>
      </c>
    </row>
    <row r="783" spans="1:6" x14ac:dyDescent="0.3">
      <c r="A783" s="372" t="s">
        <v>3730</v>
      </c>
      <c r="B783" s="201" t="s">
        <v>3734</v>
      </c>
      <c r="C783" s="379" t="s">
        <v>300</v>
      </c>
      <c r="D783" s="655">
        <v>150</v>
      </c>
      <c r="E783" s="856"/>
      <c r="F783" s="625" t="str">
        <f t="shared" si="6"/>
        <v/>
      </c>
    </row>
    <row r="784" spans="1:6" x14ac:dyDescent="0.3">
      <c r="A784" s="372" t="s">
        <v>317</v>
      </c>
      <c r="B784" s="235" t="s">
        <v>307</v>
      </c>
      <c r="C784" s="379"/>
      <c r="D784" s="655"/>
      <c r="E784" s="549"/>
      <c r="F784" s="625" t="str">
        <f t="shared" si="6"/>
        <v/>
      </c>
    </row>
    <row r="785" spans="1:6" x14ac:dyDescent="0.3">
      <c r="A785" s="372" t="s">
        <v>319</v>
      </c>
      <c r="B785" s="201" t="s">
        <v>309</v>
      </c>
      <c r="C785" s="379" t="s">
        <v>262</v>
      </c>
      <c r="D785" s="655">
        <v>1</v>
      </c>
      <c r="E785" s="856"/>
      <c r="F785" s="625" t="str">
        <f t="shared" si="6"/>
        <v/>
      </c>
    </row>
    <row r="786" spans="1:6" x14ac:dyDescent="0.3">
      <c r="A786" s="372" t="s">
        <v>327</v>
      </c>
      <c r="B786" s="201" t="s">
        <v>311</v>
      </c>
      <c r="C786" s="379" t="s">
        <v>262</v>
      </c>
      <c r="D786" s="655">
        <v>1</v>
      </c>
      <c r="E786" s="856"/>
      <c r="F786" s="625" t="str">
        <f t="shared" si="6"/>
        <v/>
      </c>
    </row>
    <row r="787" spans="1:6" x14ac:dyDescent="0.3">
      <c r="A787" s="372" t="s">
        <v>336</v>
      </c>
      <c r="B787" s="272" t="s">
        <v>3735</v>
      </c>
      <c r="C787" s="379" t="s">
        <v>3736</v>
      </c>
      <c r="D787" s="655">
        <v>10000</v>
      </c>
      <c r="E787" s="856"/>
      <c r="F787" s="625" t="str">
        <f t="shared" si="6"/>
        <v/>
      </c>
    </row>
    <row r="788" spans="1:6" x14ac:dyDescent="0.3">
      <c r="A788" s="372" t="s">
        <v>342</v>
      </c>
      <c r="B788" s="272" t="s">
        <v>337</v>
      </c>
      <c r="C788" s="382"/>
      <c r="D788" s="655"/>
      <c r="E788" s="549"/>
      <c r="F788" s="625" t="str">
        <f t="shared" si="6"/>
        <v/>
      </c>
    </row>
    <row r="789" spans="1:6" x14ac:dyDescent="0.3">
      <c r="A789" s="372" t="s">
        <v>3927</v>
      </c>
      <c r="B789" s="282" t="s">
        <v>337</v>
      </c>
      <c r="C789" s="597" t="s">
        <v>3737</v>
      </c>
      <c r="D789" s="655">
        <v>1</v>
      </c>
      <c r="E789" s="549">
        <v>250000</v>
      </c>
      <c r="F789" s="625">
        <f>IF((D789*E789)&gt;0,(D789*E789),"")</f>
        <v>250000</v>
      </c>
    </row>
    <row r="790" spans="1:6" x14ac:dyDescent="0.3">
      <c r="A790" s="372" t="s">
        <v>3928</v>
      </c>
      <c r="B790" s="282" t="s">
        <v>3929</v>
      </c>
      <c r="C790" s="597" t="s">
        <v>3738</v>
      </c>
      <c r="D790" s="548">
        <f>F789</f>
        <v>250000</v>
      </c>
      <c r="E790" s="855"/>
      <c r="F790" s="625" t="str">
        <f>IF((D790*E790)&gt;0,(D790*E790),"")</f>
        <v/>
      </c>
    </row>
    <row r="791" spans="1:6" x14ac:dyDescent="0.3">
      <c r="A791" s="372" t="s">
        <v>344</v>
      </c>
      <c r="B791" s="272" t="s">
        <v>343</v>
      </c>
      <c r="C791" s="382" t="s">
        <v>9</v>
      </c>
      <c r="D791" s="393">
        <v>100</v>
      </c>
      <c r="E791" s="856"/>
      <c r="F791" s="625" t="str">
        <f t="shared" ref="F791:F792" si="7">IF((D791*E791)&gt;0,(D791*E791),"")</f>
        <v/>
      </c>
    </row>
    <row r="792" spans="1:6" x14ac:dyDescent="0.3">
      <c r="A792" s="383" t="s">
        <v>348</v>
      </c>
      <c r="B792" s="384" t="s">
        <v>4159</v>
      </c>
      <c r="C792" s="395" t="s">
        <v>4026</v>
      </c>
      <c r="D792" s="654">
        <v>10000</v>
      </c>
      <c r="E792" s="856"/>
      <c r="F792" s="660" t="str">
        <f t="shared" si="7"/>
        <v/>
      </c>
    </row>
    <row r="793" spans="1:6" x14ac:dyDescent="0.3">
      <c r="A793" s="383"/>
      <c r="B793" s="384"/>
      <c r="C793" s="395"/>
      <c r="D793" s="382"/>
      <c r="E793" s="382"/>
      <c r="F793" s="660"/>
    </row>
    <row r="794" spans="1:6" x14ac:dyDescent="0.3">
      <c r="A794" s="383"/>
      <c r="B794" s="384"/>
      <c r="C794" s="395"/>
      <c r="D794" s="655"/>
      <c r="E794" s="549"/>
      <c r="F794" s="660"/>
    </row>
    <row r="795" spans="1:6" x14ac:dyDescent="0.3">
      <c r="A795" s="383"/>
      <c r="B795" s="384"/>
      <c r="C795" s="395"/>
      <c r="D795" s="655"/>
      <c r="E795" s="549"/>
      <c r="F795" s="660"/>
    </row>
    <row r="796" spans="1:6" x14ac:dyDescent="0.3">
      <c r="A796" s="383"/>
      <c r="B796" s="384"/>
      <c r="C796" s="395"/>
      <c r="D796" s="655"/>
      <c r="E796" s="549"/>
      <c r="F796" s="660"/>
    </row>
    <row r="797" spans="1:6" x14ac:dyDescent="0.3">
      <c r="A797" s="383"/>
      <c r="B797" s="384"/>
      <c r="C797" s="395"/>
      <c r="D797" s="655"/>
      <c r="E797" s="549"/>
      <c r="F797" s="660"/>
    </row>
    <row r="798" spans="1:6" x14ac:dyDescent="0.3">
      <c r="A798" s="383"/>
      <c r="B798" s="384"/>
      <c r="C798" s="395"/>
      <c r="D798" s="655"/>
      <c r="E798" s="549"/>
      <c r="F798" s="660"/>
    </row>
    <row r="799" spans="1:6" x14ac:dyDescent="0.3">
      <c r="A799" s="383"/>
      <c r="B799" s="384"/>
      <c r="C799" s="395"/>
      <c r="D799" s="655"/>
      <c r="E799" s="549"/>
      <c r="F799" s="660"/>
    </row>
    <row r="800" spans="1:6" x14ac:dyDescent="0.3">
      <c r="A800" s="383"/>
      <c r="B800" s="384"/>
      <c r="C800" s="395"/>
      <c r="D800" s="655"/>
      <c r="E800" s="549"/>
      <c r="F800" s="660"/>
    </row>
    <row r="801" spans="1:6" x14ac:dyDescent="0.3">
      <c r="A801" s="383"/>
      <c r="B801" s="384"/>
      <c r="C801" s="395"/>
      <c r="D801" s="655"/>
      <c r="E801" s="549"/>
      <c r="F801" s="660"/>
    </row>
    <row r="802" spans="1:6" x14ac:dyDescent="0.3">
      <c r="A802" s="383"/>
      <c r="B802" s="384"/>
      <c r="C802" s="395"/>
      <c r="D802" s="655"/>
      <c r="E802" s="549"/>
      <c r="F802" s="660"/>
    </row>
    <row r="803" spans="1:6" x14ac:dyDescent="0.3">
      <c r="A803" s="383"/>
      <c r="B803" s="384"/>
      <c r="C803" s="395"/>
      <c r="D803" s="655"/>
      <c r="E803" s="549"/>
      <c r="F803" s="660"/>
    </row>
    <row r="804" spans="1:6" x14ac:dyDescent="0.3">
      <c r="A804" s="383"/>
      <c r="B804" s="384"/>
      <c r="C804" s="395"/>
      <c r="D804" s="655"/>
      <c r="E804" s="549"/>
      <c r="F804" s="660"/>
    </row>
    <row r="805" spans="1:6" x14ac:dyDescent="0.3">
      <c r="A805" s="383"/>
      <c r="B805" s="384"/>
      <c r="C805" s="395"/>
      <c r="D805" s="655"/>
      <c r="E805" s="549"/>
      <c r="F805" s="660"/>
    </row>
    <row r="806" spans="1:6" x14ac:dyDescent="0.3">
      <c r="A806" s="383"/>
      <c r="B806" s="384"/>
      <c r="C806" s="395"/>
      <c r="D806" s="655"/>
      <c r="E806" s="549"/>
      <c r="F806" s="660"/>
    </row>
    <row r="807" spans="1:6" x14ac:dyDescent="0.3">
      <c r="A807" s="383"/>
      <c r="B807" s="384"/>
      <c r="C807" s="395"/>
      <c r="D807" s="655"/>
      <c r="E807" s="549"/>
      <c r="F807" s="660"/>
    </row>
    <row r="808" spans="1:6" x14ac:dyDescent="0.3">
      <c r="A808" s="383"/>
      <c r="B808" s="384"/>
      <c r="C808" s="395"/>
      <c r="D808" s="655"/>
      <c r="E808" s="549"/>
      <c r="F808" s="660"/>
    </row>
    <row r="809" spans="1:6" x14ac:dyDescent="0.3">
      <c r="A809" s="383"/>
      <c r="B809" s="384"/>
      <c r="C809" s="395"/>
      <c r="D809" s="655"/>
      <c r="E809" s="549"/>
      <c r="F809" s="660"/>
    </row>
    <row r="810" spans="1:6" x14ac:dyDescent="0.3">
      <c r="A810" s="383"/>
      <c r="B810" s="384"/>
      <c r="C810" s="395"/>
      <c r="D810" s="655"/>
      <c r="E810" s="549"/>
      <c r="F810" s="660"/>
    </row>
    <row r="811" spans="1:6" x14ac:dyDescent="0.3">
      <c r="A811" s="383"/>
      <c r="B811" s="384"/>
      <c r="C811" s="395"/>
      <c r="D811" s="655"/>
      <c r="E811" s="549"/>
      <c r="F811" s="660"/>
    </row>
    <row r="812" spans="1:6" x14ac:dyDescent="0.3">
      <c r="A812" s="383"/>
      <c r="B812" s="384"/>
      <c r="C812" s="395"/>
      <c r="D812" s="655"/>
      <c r="E812" s="549"/>
      <c r="F812" s="660"/>
    </row>
    <row r="813" spans="1:6" x14ac:dyDescent="0.3">
      <c r="A813" s="383"/>
      <c r="B813" s="384"/>
      <c r="C813" s="395"/>
      <c r="D813" s="655"/>
      <c r="E813" s="549"/>
      <c r="F813" s="660"/>
    </row>
    <row r="814" spans="1:6" x14ac:dyDescent="0.3">
      <c r="A814" s="383"/>
      <c r="B814" s="384"/>
      <c r="C814" s="395"/>
      <c r="D814" s="655"/>
      <c r="E814" s="549"/>
      <c r="F814" s="660"/>
    </row>
    <row r="815" spans="1:6" x14ac:dyDescent="0.3">
      <c r="A815" s="383"/>
      <c r="B815" s="384"/>
      <c r="C815" s="395"/>
      <c r="D815" s="655"/>
      <c r="E815" s="549"/>
      <c r="F815" s="660"/>
    </row>
    <row r="816" spans="1:6" x14ac:dyDescent="0.3">
      <c r="A816" s="383"/>
      <c r="B816" s="384"/>
      <c r="C816" s="395"/>
      <c r="D816" s="655"/>
      <c r="E816" s="549"/>
      <c r="F816" s="660"/>
    </row>
    <row r="817" spans="1:6" x14ac:dyDescent="0.3">
      <c r="A817" s="383"/>
      <c r="B817" s="384"/>
      <c r="C817" s="395"/>
      <c r="D817" s="655"/>
      <c r="E817" s="549"/>
      <c r="F817" s="660"/>
    </row>
    <row r="818" spans="1:6" x14ac:dyDescent="0.3">
      <c r="A818" s="383"/>
      <c r="B818" s="384"/>
      <c r="C818" s="395"/>
      <c r="D818" s="655"/>
      <c r="E818" s="549"/>
      <c r="F818" s="660"/>
    </row>
    <row r="819" spans="1:6" x14ac:dyDescent="0.3">
      <c r="A819" s="383"/>
      <c r="B819" s="384"/>
      <c r="C819" s="395"/>
      <c r="D819" s="655"/>
      <c r="E819" s="549"/>
      <c r="F819" s="660"/>
    </row>
    <row r="820" spans="1:6" x14ac:dyDescent="0.3">
      <c r="A820" s="383"/>
      <c r="B820" s="384"/>
      <c r="C820" s="395"/>
      <c r="D820" s="655"/>
      <c r="E820" s="549"/>
      <c r="F820" s="660"/>
    </row>
    <row r="821" spans="1:6" x14ac:dyDescent="0.3">
      <c r="A821" s="383"/>
      <c r="B821" s="384"/>
      <c r="C821" s="395"/>
      <c r="D821" s="655"/>
      <c r="E821" s="549"/>
      <c r="F821" s="660"/>
    </row>
    <row r="822" spans="1:6" x14ac:dyDescent="0.3">
      <c r="A822" s="383"/>
      <c r="B822" s="384"/>
      <c r="C822" s="395"/>
      <c r="D822" s="655"/>
      <c r="E822" s="549"/>
      <c r="F822" s="660"/>
    </row>
    <row r="823" spans="1:6" x14ac:dyDescent="0.3">
      <c r="A823" s="383"/>
      <c r="B823" s="384"/>
      <c r="C823" s="395"/>
      <c r="D823" s="655"/>
      <c r="E823" s="549"/>
      <c r="F823" s="660"/>
    </row>
    <row r="824" spans="1:6" x14ac:dyDescent="0.3">
      <c r="A824" s="383"/>
      <c r="B824" s="384"/>
      <c r="C824" s="395"/>
      <c r="D824" s="655"/>
      <c r="E824" s="549"/>
      <c r="F824" s="660"/>
    </row>
    <row r="825" spans="1:6" x14ac:dyDescent="0.3">
      <c r="A825" s="383"/>
      <c r="B825" s="384"/>
      <c r="C825" s="395"/>
      <c r="D825" s="655"/>
      <c r="E825" s="549"/>
      <c r="F825" s="660"/>
    </row>
    <row r="826" spans="1:6" x14ac:dyDescent="0.3">
      <c r="A826" s="383"/>
      <c r="B826" s="384"/>
      <c r="C826" s="395"/>
      <c r="D826" s="655"/>
      <c r="E826" s="549"/>
      <c r="F826" s="660"/>
    </row>
    <row r="827" spans="1:6" x14ac:dyDescent="0.3">
      <c r="A827" s="383"/>
      <c r="B827" s="384"/>
      <c r="C827" s="395"/>
      <c r="D827" s="655"/>
      <c r="E827" s="549"/>
      <c r="F827" s="660"/>
    </row>
    <row r="828" spans="1:6" x14ac:dyDescent="0.3">
      <c r="A828" s="383"/>
      <c r="B828" s="384"/>
      <c r="C828" s="395"/>
      <c r="D828" s="655"/>
      <c r="E828" s="549"/>
      <c r="F828" s="660"/>
    </row>
    <row r="829" spans="1:6" x14ac:dyDescent="0.3">
      <c r="A829" s="383"/>
      <c r="B829" s="384"/>
      <c r="C829" s="395"/>
      <c r="D829" s="655"/>
      <c r="E829" s="549"/>
      <c r="F829" s="660"/>
    </row>
    <row r="830" spans="1:6" x14ac:dyDescent="0.3">
      <c r="A830" s="383"/>
      <c r="B830" s="384"/>
      <c r="C830" s="395"/>
      <c r="D830" s="655"/>
      <c r="E830" s="549"/>
      <c r="F830" s="660"/>
    </row>
    <row r="831" spans="1:6" x14ac:dyDescent="0.3">
      <c r="A831" s="383"/>
      <c r="B831" s="384"/>
      <c r="C831" s="395"/>
      <c r="D831" s="655"/>
      <c r="E831" s="549"/>
      <c r="F831" s="660"/>
    </row>
    <row r="832" spans="1:6" x14ac:dyDescent="0.3">
      <c r="A832" s="383"/>
      <c r="B832" s="384"/>
      <c r="C832" s="395"/>
      <c r="D832" s="655"/>
      <c r="E832" s="549"/>
      <c r="F832" s="660"/>
    </row>
    <row r="833" spans="1:6" x14ac:dyDescent="0.3">
      <c r="A833" s="383"/>
      <c r="B833" s="384"/>
      <c r="C833" s="395"/>
      <c r="D833" s="655"/>
      <c r="E833" s="549"/>
      <c r="F833" s="660"/>
    </row>
    <row r="834" spans="1:6" x14ac:dyDescent="0.3">
      <c r="A834" s="383"/>
      <c r="B834" s="384"/>
      <c r="C834" s="395"/>
      <c r="D834" s="655"/>
      <c r="E834" s="549"/>
      <c r="F834" s="660"/>
    </row>
    <row r="835" spans="1:6" x14ac:dyDescent="0.3">
      <c r="A835" s="383"/>
      <c r="B835" s="384"/>
      <c r="C835" s="395"/>
      <c r="D835" s="655"/>
      <c r="E835" s="549"/>
      <c r="F835" s="660"/>
    </row>
    <row r="836" spans="1:6" x14ac:dyDescent="0.3">
      <c r="A836" s="383"/>
      <c r="B836" s="384"/>
      <c r="C836" s="395"/>
      <c r="D836" s="655"/>
      <c r="E836" s="549"/>
      <c r="F836" s="660"/>
    </row>
    <row r="837" spans="1:6" x14ac:dyDescent="0.3">
      <c r="A837" s="383"/>
      <c r="B837" s="384"/>
      <c r="C837" s="395"/>
      <c r="D837" s="655"/>
      <c r="E837" s="549"/>
      <c r="F837" s="660"/>
    </row>
    <row r="838" spans="1:6" x14ac:dyDescent="0.3">
      <c r="A838" s="383"/>
      <c r="B838" s="384"/>
      <c r="C838" s="395"/>
      <c r="D838" s="655"/>
      <c r="E838" s="549"/>
      <c r="F838" s="660"/>
    </row>
    <row r="839" spans="1:6" x14ac:dyDescent="0.3">
      <c r="A839" s="383"/>
      <c r="B839" s="384"/>
      <c r="C839" s="395"/>
      <c r="D839" s="655"/>
      <c r="E839" s="549"/>
      <c r="F839" s="660"/>
    </row>
    <row r="840" spans="1:6" x14ac:dyDescent="0.3">
      <c r="A840" s="383"/>
      <c r="B840" s="384"/>
      <c r="C840" s="395"/>
      <c r="D840" s="655"/>
      <c r="E840" s="549"/>
      <c r="F840" s="660"/>
    </row>
    <row r="841" spans="1:6" x14ac:dyDescent="0.3">
      <c r="A841" s="383"/>
      <c r="B841" s="384"/>
      <c r="C841" s="395"/>
      <c r="D841" s="655"/>
      <c r="E841" s="549"/>
      <c r="F841" s="660"/>
    </row>
    <row r="842" spans="1:6" x14ac:dyDescent="0.3">
      <c r="A842" s="383"/>
      <c r="B842" s="384"/>
      <c r="C842" s="395"/>
      <c r="D842" s="655"/>
      <c r="E842" s="549"/>
      <c r="F842" s="660"/>
    </row>
    <row r="843" spans="1:6" x14ac:dyDescent="0.3">
      <c r="A843" s="383"/>
      <c r="B843" s="384"/>
      <c r="C843" s="395"/>
      <c r="D843" s="655"/>
      <c r="E843" s="549"/>
      <c r="F843" s="660"/>
    </row>
    <row r="844" spans="1:6" x14ac:dyDescent="0.3">
      <c r="A844" s="383"/>
      <c r="B844" s="384"/>
      <c r="C844" s="395"/>
      <c r="D844" s="655"/>
      <c r="E844" s="549"/>
      <c r="F844" s="660"/>
    </row>
    <row r="845" spans="1:6" x14ac:dyDescent="0.3">
      <c r="A845" s="383"/>
      <c r="B845" s="384"/>
      <c r="C845" s="395"/>
      <c r="D845" s="655"/>
      <c r="E845" s="549"/>
      <c r="F845" s="660"/>
    </row>
    <row r="846" spans="1:6" x14ac:dyDescent="0.3">
      <c r="A846" s="383"/>
      <c r="B846" s="384"/>
      <c r="C846" s="395"/>
      <c r="D846" s="655"/>
      <c r="E846" s="549"/>
      <c r="F846" s="660"/>
    </row>
    <row r="847" spans="1:6" ht="15" thickBot="1" x14ac:dyDescent="0.35">
      <c r="A847" s="666" t="s">
        <v>4050</v>
      </c>
      <c r="B847" s="667" t="s">
        <v>4116</v>
      </c>
      <c r="C847" s="667"/>
      <c r="D847" s="667"/>
      <c r="E847" s="667"/>
      <c r="F847" s="668">
        <f>SUM(F745:F792)</f>
        <v>250000</v>
      </c>
    </row>
    <row r="848" spans="1:6" x14ac:dyDescent="0.3">
      <c r="A848" s="756" t="str">
        <f>A741</f>
        <v>CONTRACT SANRAL: NRA 2024/1323</v>
      </c>
      <c r="B848" s="757"/>
      <c r="C848" s="669"/>
      <c r="D848" s="669"/>
      <c r="E848" s="669"/>
      <c r="F848" s="670"/>
    </row>
    <row r="849" spans="1:6" x14ac:dyDescent="0.3">
      <c r="A849" s="754" t="str">
        <f>A742</f>
        <v>PANEL FOR ROUTINE ROAD MAINTENANCE WORKS ACROSS SOUTH AFRICA (NORTHERN CAPE PROVINCE)</v>
      </c>
      <c r="B849" s="755"/>
      <c r="C849" s="671"/>
      <c r="D849" s="671"/>
      <c r="E849" s="671"/>
      <c r="F849" s="672"/>
    </row>
    <row r="850" spans="1:6" ht="15" thickBot="1" x14ac:dyDescent="0.35">
      <c r="A850" s="804" t="str">
        <f>A743</f>
        <v>PART B: OPERATIONAL SECTION</v>
      </c>
      <c r="B850" s="805"/>
      <c r="C850" s="673"/>
      <c r="D850" s="673"/>
      <c r="E850" s="673"/>
      <c r="F850" s="674"/>
    </row>
    <row r="851" spans="1:6" ht="15" thickBot="1" x14ac:dyDescent="0.35">
      <c r="A851" s="799" t="s">
        <v>355</v>
      </c>
      <c r="B851" s="806"/>
      <c r="C851" s="543"/>
      <c r="D851" s="543"/>
      <c r="E851" s="543"/>
      <c r="F851" s="676"/>
    </row>
    <row r="852" spans="1:6" x14ac:dyDescent="0.3">
      <c r="A852" s="372" t="s">
        <v>356</v>
      </c>
      <c r="B852" s="235" t="s">
        <v>3741</v>
      </c>
      <c r="C852" s="396"/>
      <c r="D852" s="655"/>
      <c r="E852" s="549"/>
      <c r="F852" s="625"/>
    </row>
    <row r="853" spans="1:6" x14ac:dyDescent="0.3">
      <c r="A853" s="372" t="s">
        <v>3739</v>
      </c>
      <c r="B853" s="201" t="s">
        <v>362</v>
      </c>
      <c r="C853" s="379" t="s">
        <v>9</v>
      </c>
      <c r="D853" s="655">
        <v>300</v>
      </c>
      <c r="E853" s="856"/>
      <c r="F853" s="625" t="str">
        <f>IF((D853*E853)&gt;0,(D853*E853),"")</f>
        <v/>
      </c>
    </row>
    <row r="854" spans="1:6" x14ac:dyDescent="0.3">
      <c r="A854" s="372" t="s">
        <v>3740</v>
      </c>
      <c r="B854" s="201" t="s">
        <v>3742</v>
      </c>
      <c r="C854" s="379" t="s">
        <v>9</v>
      </c>
      <c r="D854" s="655">
        <v>500</v>
      </c>
      <c r="E854" s="856"/>
      <c r="F854" s="625" t="str">
        <f t="shared" ref="F854:F856" si="8">IF((D854*E854)&gt;0,(D854*E854),"")</f>
        <v/>
      </c>
    </row>
    <row r="855" spans="1:6" x14ac:dyDescent="0.3">
      <c r="A855" s="372" t="s">
        <v>2929</v>
      </c>
      <c r="B855" s="235" t="s">
        <v>2930</v>
      </c>
      <c r="C855" s="379"/>
      <c r="D855" s="655"/>
      <c r="E855" s="549"/>
      <c r="F855" s="625" t="str">
        <f t="shared" si="8"/>
        <v/>
      </c>
    </row>
    <row r="856" spans="1:6" x14ac:dyDescent="0.3">
      <c r="A856" s="372" t="s">
        <v>2931</v>
      </c>
      <c r="B856" s="201" t="s">
        <v>3742</v>
      </c>
      <c r="C856" s="379" t="s">
        <v>721</v>
      </c>
      <c r="D856" s="655">
        <v>40000</v>
      </c>
      <c r="E856" s="856"/>
      <c r="F856" s="625" t="str">
        <f t="shared" si="8"/>
        <v/>
      </c>
    </row>
    <row r="857" spans="1:6" ht="15" thickBot="1" x14ac:dyDescent="0.35">
      <c r="A857" s="813" t="s">
        <v>358</v>
      </c>
      <c r="B857" s="814"/>
      <c r="C857" s="682"/>
      <c r="D857" s="683"/>
      <c r="E857" s="682"/>
      <c r="F857" s="684"/>
    </row>
    <row r="858" spans="1:6" x14ac:dyDescent="0.3">
      <c r="A858" s="374" t="s">
        <v>359</v>
      </c>
      <c r="B858" s="345" t="s">
        <v>3959</v>
      </c>
      <c r="C858" s="375"/>
      <c r="D858" s="376"/>
      <c r="E858" s="377"/>
      <c r="F858" s="378"/>
    </row>
    <row r="859" spans="1:6" x14ac:dyDescent="0.3">
      <c r="A859" s="374" t="s">
        <v>3743</v>
      </c>
      <c r="B859" s="343" t="s">
        <v>362</v>
      </c>
      <c r="C859" s="375" t="s">
        <v>363</v>
      </c>
      <c r="D859" s="655">
        <v>300</v>
      </c>
      <c r="E859" s="856"/>
      <c r="F859" s="625" t="s">
        <v>4033</v>
      </c>
    </row>
    <row r="860" spans="1:6" x14ac:dyDescent="0.3">
      <c r="A860" s="372" t="s">
        <v>3744</v>
      </c>
      <c r="B860" s="201" t="s">
        <v>3742</v>
      </c>
      <c r="C860" s="379" t="s">
        <v>363</v>
      </c>
      <c r="D860" s="655">
        <v>800</v>
      </c>
      <c r="E860" s="856"/>
      <c r="F860" s="625" t="str">
        <f t="shared" ref="F860:F861" si="9">IF((D860*E860)&gt;0,(D860*E860),"")</f>
        <v/>
      </c>
    </row>
    <row r="861" spans="1:6" x14ac:dyDescent="0.3">
      <c r="A861" s="372" t="s">
        <v>4029</v>
      </c>
      <c r="B861" s="272" t="s">
        <v>4160</v>
      </c>
      <c r="C861" s="382" t="s">
        <v>4026</v>
      </c>
      <c r="D861" s="655">
        <v>10000</v>
      </c>
      <c r="E861" s="856"/>
      <c r="F861" s="625" t="str">
        <f t="shared" si="9"/>
        <v/>
      </c>
    </row>
    <row r="862" spans="1:6" x14ac:dyDescent="0.3">
      <c r="A862" s="383"/>
      <c r="B862" s="384"/>
      <c r="C862" s="395"/>
      <c r="D862" s="675"/>
      <c r="E862" s="627"/>
      <c r="F862" s="660"/>
    </row>
    <row r="863" spans="1:6" x14ac:dyDescent="0.3">
      <c r="A863" s="383"/>
      <c r="B863" s="384"/>
      <c r="C863" s="395"/>
      <c r="D863" s="675"/>
      <c r="E863" s="627"/>
      <c r="F863" s="660"/>
    </row>
    <row r="864" spans="1:6" x14ac:dyDescent="0.3">
      <c r="A864" s="383"/>
      <c r="B864" s="384"/>
      <c r="C864" s="395"/>
      <c r="D864" s="675"/>
      <c r="E864" s="627"/>
      <c r="F864" s="660"/>
    </row>
    <row r="865" spans="1:6" x14ac:dyDescent="0.3">
      <c r="A865" s="383"/>
      <c r="B865" s="384"/>
      <c r="C865" s="395"/>
      <c r="D865" s="675"/>
      <c r="E865" s="627"/>
      <c r="F865" s="660"/>
    </row>
    <row r="866" spans="1:6" x14ac:dyDescent="0.3">
      <c r="A866" s="383"/>
      <c r="B866" s="384"/>
      <c r="C866" s="395"/>
      <c r="D866" s="675"/>
      <c r="E866" s="627"/>
      <c r="F866" s="660"/>
    </row>
    <row r="867" spans="1:6" x14ac:dyDescent="0.3">
      <c r="A867" s="383"/>
      <c r="B867" s="384"/>
      <c r="C867" s="395"/>
      <c r="D867" s="675"/>
      <c r="E867" s="627"/>
      <c r="F867" s="660"/>
    </row>
    <row r="868" spans="1:6" x14ac:dyDescent="0.3">
      <c r="A868" s="383"/>
      <c r="B868" s="384"/>
      <c r="C868" s="395"/>
      <c r="D868" s="675"/>
      <c r="E868" s="627"/>
      <c r="F868" s="660"/>
    </row>
    <row r="869" spans="1:6" x14ac:dyDescent="0.3">
      <c r="A869" s="383"/>
      <c r="B869" s="384"/>
      <c r="C869" s="395"/>
      <c r="D869" s="675"/>
      <c r="E869" s="627"/>
      <c r="F869" s="660"/>
    </row>
    <row r="870" spans="1:6" x14ac:dyDescent="0.3">
      <c r="A870" s="383"/>
      <c r="B870" s="384"/>
      <c r="C870" s="395"/>
      <c r="D870" s="675"/>
      <c r="E870" s="627"/>
      <c r="F870" s="660"/>
    </row>
    <row r="871" spans="1:6" x14ac:dyDescent="0.3">
      <c r="A871" s="383"/>
      <c r="B871" s="384"/>
      <c r="C871" s="395"/>
      <c r="D871" s="675"/>
      <c r="E871" s="627"/>
      <c r="F871" s="660"/>
    </row>
    <row r="872" spans="1:6" x14ac:dyDescent="0.3">
      <c r="A872" s="383"/>
      <c r="B872" s="384"/>
      <c r="C872" s="395"/>
      <c r="D872" s="675"/>
      <c r="E872" s="627"/>
      <c r="F872" s="660"/>
    </row>
    <row r="873" spans="1:6" x14ac:dyDescent="0.3">
      <c r="A873" s="383"/>
      <c r="B873" s="384"/>
      <c r="C873" s="395"/>
      <c r="D873" s="675"/>
      <c r="E873" s="627"/>
      <c r="F873" s="660"/>
    </row>
    <row r="874" spans="1:6" x14ac:dyDescent="0.3">
      <c r="A874" s="383"/>
      <c r="B874" s="384"/>
      <c r="C874" s="395"/>
      <c r="D874" s="675"/>
      <c r="E874" s="627"/>
      <c r="F874" s="660"/>
    </row>
    <row r="875" spans="1:6" x14ac:dyDescent="0.3">
      <c r="A875" s="383"/>
      <c r="B875" s="384"/>
      <c r="C875" s="395"/>
      <c r="D875" s="675"/>
      <c r="E875" s="627"/>
      <c r="F875" s="660"/>
    </row>
    <row r="876" spans="1:6" x14ac:dyDescent="0.3">
      <c r="A876" s="383"/>
      <c r="B876" s="384"/>
      <c r="C876" s="395"/>
      <c r="D876" s="675"/>
      <c r="E876" s="627"/>
      <c r="F876" s="660"/>
    </row>
    <row r="877" spans="1:6" x14ac:dyDescent="0.3">
      <c r="A877" s="383"/>
      <c r="B877" s="384"/>
      <c r="C877" s="395"/>
      <c r="D877" s="675"/>
      <c r="E877" s="627"/>
      <c r="F877" s="660"/>
    </row>
    <row r="878" spans="1:6" x14ac:dyDescent="0.3">
      <c r="A878" s="383"/>
      <c r="B878" s="384"/>
      <c r="C878" s="395"/>
      <c r="D878" s="675"/>
      <c r="E878" s="627"/>
      <c r="F878" s="660"/>
    </row>
    <row r="879" spans="1:6" x14ac:dyDescent="0.3">
      <c r="A879" s="383"/>
      <c r="B879" s="384"/>
      <c r="C879" s="395"/>
      <c r="D879" s="675"/>
      <c r="E879" s="627"/>
      <c r="F879" s="660"/>
    </row>
    <row r="880" spans="1:6" x14ac:dyDescent="0.3">
      <c r="A880" s="383"/>
      <c r="B880" s="384"/>
      <c r="C880" s="395"/>
      <c r="D880" s="675"/>
      <c r="E880" s="627"/>
      <c r="F880" s="660"/>
    </row>
    <row r="881" spans="1:6" x14ac:dyDescent="0.3">
      <c r="A881" s="383"/>
      <c r="B881" s="384"/>
      <c r="C881" s="395"/>
      <c r="D881" s="675"/>
      <c r="E881" s="627"/>
      <c r="F881" s="660"/>
    </row>
    <row r="882" spans="1:6" x14ac:dyDescent="0.3">
      <c r="A882" s="383"/>
      <c r="B882" s="384"/>
      <c r="C882" s="395"/>
      <c r="D882" s="675"/>
      <c r="E882" s="627"/>
      <c r="F882" s="660"/>
    </row>
    <row r="883" spans="1:6" x14ac:dyDescent="0.3">
      <c r="A883" s="383"/>
      <c r="B883" s="384"/>
      <c r="C883" s="395"/>
      <c r="D883" s="675"/>
      <c r="E883" s="627"/>
      <c r="F883" s="660"/>
    </row>
    <row r="884" spans="1:6" x14ac:dyDescent="0.3">
      <c r="A884" s="383"/>
      <c r="B884" s="384"/>
      <c r="C884" s="395"/>
      <c r="D884" s="675"/>
      <c r="E884" s="627"/>
      <c r="F884" s="660"/>
    </row>
    <row r="885" spans="1:6" x14ac:dyDescent="0.3">
      <c r="A885" s="383"/>
      <c r="B885" s="384"/>
      <c r="C885" s="395"/>
      <c r="D885" s="675"/>
      <c r="E885" s="627"/>
      <c r="F885" s="660"/>
    </row>
    <row r="886" spans="1:6" x14ac:dyDescent="0.3">
      <c r="A886" s="383"/>
      <c r="B886" s="384"/>
      <c r="C886" s="395"/>
      <c r="D886" s="675"/>
      <c r="E886" s="627"/>
      <c r="F886" s="660"/>
    </row>
    <row r="887" spans="1:6" x14ac:dyDescent="0.3">
      <c r="A887" s="383"/>
      <c r="B887" s="384"/>
      <c r="C887" s="395"/>
      <c r="D887" s="675"/>
      <c r="E887" s="627"/>
      <c r="F887" s="660"/>
    </row>
    <row r="888" spans="1:6" x14ac:dyDescent="0.3">
      <c r="A888" s="383"/>
      <c r="B888" s="384"/>
      <c r="C888" s="395"/>
      <c r="D888" s="675"/>
      <c r="E888" s="627"/>
      <c r="F888" s="660"/>
    </row>
    <row r="889" spans="1:6" x14ac:dyDescent="0.3">
      <c r="A889" s="383"/>
      <c r="B889" s="384"/>
      <c r="C889" s="395"/>
      <c r="D889" s="675"/>
      <c r="E889" s="627"/>
      <c r="F889" s="660"/>
    </row>
    <row r="890" spans="1:6" x14ac:dyDescent="0.3">
      <c r="A890" s="383"/>
      <c r="B890" s="384"/>
      <c r="C890" s="395"/>
      <c r="D890" s="675"/>
      <c r="E890" s="627"/>
      <c r="F890" s="660"/>
    </row>
    <row r="891" spans="1:6" x14ac:dyDescent="0.3">
      <c r="A891" s="383"/>
      <c r="B891" s="384"/>
      <c r="C891" s="395"/>
      <c r="D891" s="675"/>
      <c r="E891" s="627"/>
      <c r="F891" s="660"/>
    </row>
    <row r="892" spans="1:6" x14ac:dyDescent="0.3">
      <c r="A892" s="383"/>
      <c r="B892" s="384"/>
      <c r="C892" s="395"/>
      <c r="D892" s="675"/>
      <c r="E892" s="627"/>
      <c r="F892" s="660"/>
    </row>
    <row r="893" spans="1:6" x14ac:dyDescent="0.3">
      <c r="A893" s="383"/>
      <c r="B893" s="384"/>
      <c r="C893" s="395"/>
      <c r="D893" s="675"/>
      <c r="E893" s="627"/>
      <c r="F893" s="660"/>
    </row>
    <row r="894" spans="1:6" x14ac:dyDescent="0.3">
      <c r="A894" s="383"/>
      <c r="B894" s="384"/>
      <c r="C894" s="395"/>
      <c r="D894" s="675"/>
      <c r="E894" s="627"/>
      <c r="F894" s="660"/>
    </row>
    <row r="895" spans="1:6" x14ac:dyDescent="0.3">
      <c r="A895" s="383"/>
      <c r="B895" s="384"/>
      <c r="C895" s="395"/>
      <c r="D895" s="675"/>
      <c r="E895" s="627"/>
      <c r="F895" s="660"/>
    </row>
    <row r="896" spans="1:6" x14ac:dyDescent="0.3">
      <c r="A896" s="383"/>
      <c r="B896" s="384"/>
      <c r="C896" s="395"/>
      <c r="D896" s="675"/>
      <c r="E896" s="627"/>
      <c r="F896" s="660"/>
    </row>
    <row r="897" spans="1:6" x14ac:dyDescent="0.3">
      <c r="A897" s="383"/>
      <c r="B897" s="384"/>
      <c r="C897" s="395"/>
      <c r="D897" s="675"/>
      <c r="E897" s="627"/>
      <c r="F897" s="660"/>
    </row>
    <row r="898" spans="1:6" x14ac:dyDescent="0.3">
      <c r="A898" s="383"/>
      <c r="B898" s="384"/>
      <c r="C898" s="395"/>
      <c r="D898" s="675"/>
      <c r="E898" s="627"/>
      <c r="F898" s="660"/>
    </row>
    <row r="899" spans="1:6" x14ac:dyDescent="0.3">
      <c r="A899" s="383"/>
      <c r="B899" s="384"/>
      <c r="C899" s="395"/>
      <c r="D899" s="675"/>
      <c r="E899" s="627"/>
      <c r="F899" s="660"/>
    </row>
    <row r="900" spans="1:6" x14ac:dyDescent="0.3">
      <c r="A900" s="383"/>
      <c r="B900" s="384"/>
      <c r="C900" s="395"/>
      <c r="D900" s="675"/>
      <c r="E900" s="627"/>
      <c r="F900" s="660"/>
    </row>
    <row r="901" spans="1:6" x14ac:dyDescent="0.3">
      <c r="A901" s="383"/>
      <c r="B901" s="384"/>
      <c r="C901" s="395"/>
      <c r="D901" s="675"/>
      <c r="E901" s="627"/>
      <c r="F901" s="660"/>
    </row>
    <row r="902" spans="1:6" x14ac:dyDescent="0.3">
      <c r="A902" s="383"/>
      <c r="B902" s="384"/>
      <c r="C902" s="395"/>
      <c r="D902" s="675"/>
      <c r="E902" s="627"/>
      <c r="F902" s="660"/>
    </row>
    <row r="903" spans="1:6" x14ac:dyDescent="0.3">
      <c r="A903" s="383"/>
      <c r="B903" s="384"/>
      <c r="C903" s="395"/>
      <c r="D903" s="675"/>
      <c r="E903" s="627"/>
      <c r="F903" s="660"/>
    </row>
    <row r="904" spans="1:6" x14ac:dyDescent="0.3">
      <c r="A904" s="383"/>
      <c r="B904" s="384"/>
      <c r="C904" s="395"/>
      <c r="D904" s="675"/>
      <c r="E904" s="627"/>
      <c r="F904" s="660"/>
    </row>
    <row r="905" spans="1:6" x14ac:dyDescent="0.3">
      <c r="A905" s="383"/>
      <c r="B905" s="384"/>
      <c r="C905" s="395"/>
      <c r="D905" s="675"/>
      <c r="E905" s="627"/>
      <c r="F905" s="660"/>
    </row>
    <row r="906" spans="1:6" x14ac:dyDescent="0.3">
      <c r="A906" s="383"/>
      <c r="B906" s="384"/>
      <c r="C906" s="395"/>
      <c r="D906" s="675"/>
      <c r="E906" s="627"/>
      <c r="F906" s="660"/>
    </row>
    <row r="907" spans="1:6" x14ac:dyDescent="0.3">
      <c r="A907" s="383"/>
      <c r="B907" s="384"/>
      <c r="C907" s="395"/>
      <c r="D907" s="675"/>
      <c r="E907" s="627"/>
      <c r="F907" s="660"/>
    </row>
    <row r="908" spans="1:6" x14ac:dyDescent="0.3">
      <c r="A908" s="383"/>
      <c r="B908" s="384"/>
      <c r="C908" s="395"/>
      <c r="D908" s="675"/>
      <c r="E908" s="627"/>
      <c r="F908" s="660"/>
    </row>
    <row r="909" spans="1:6" x14ac:dyDescent="0.3">
      <c r="A909" s="383"/>
      <c r="B909" s="384"/>
      <c r="C909" s="395"/>
      <c r="D909" s="675"/>
      <c r="E909" s="627"/>
      <c r="F909" s="660"/>
    </row>
    <row r="910" spans="1:6" x14ac:dyDescent="0.3">
      <c r="A910" s="383"/>
      <c r="B910" s="384"/>
      <c r="C910" s="395"/>
      <c r="D910" s="675"/>
      <c r="E910" s="627"/>
      <c r="F910" s="660"/>
    </row>
    <row r="911" spans="1:6" x14ac:dyDescent="0.3">
      <c r="A911" s="383"/>
      <c r="B911" s="384"/>
      <c r="C911" s="395"/>
      <c r="D911" s="675"/>
      <c r="E911" s="627"/>
      <c r="F911" s="660"/>
    </row>
    <row r="912" spans="1:6" x14ac:dyDescent="0.3">
      <c r="A912" s="383"/>
      <c r="B912" s="384"/>
      <c r="C912" s="395"/>
      <c r="D912" s="675"/>
      <c r="E912" s="627"/>
      <c r="F912" s="660"/>
    </row>
    <row r="913" spans="1:6" x14ac:dyDescent="0.3">
      <c r="A913" s="383"/>
      <c r="B913" s="384"/>
      <c r="C913" s="395"/>
      <c r="D913" s="675"/>
      <c r="E913" s="627"/>
      <c r="F913" s="660"/>
    </row>
    <row r="914" spans="1:6" x14ac:dyDescent="0.3">
      <c r="A914" s="383"/>
      <c r="B914" s="384"/>
      <c r="C914" s="395"/>
      <c r="D914" s="675"/>
      <c r="E914" s="627"/>
      <c r="F914" s="660"/>
    </row>
    <row r="915" spans="1:6" x14ac:dyDescent="0.3">
      <c r="A915" s="383"/>
      <c r="B915" s="384"/>
      <c r="C915" s="395"/>
      <c r="D915" s="675"/>
      <c r="E915" s="627"/>
      <c r="F915" s="660"/>
    </row>
    <row r="916" spans="1:6" x14ac:dyDescent="0.3">
      <c r="A916" s="383"/>
      <c r="B916" s="384"/>
      <c r="C916" s="395"/>
      <c r="D916" s="675"/>
      <c r="E916" s="627"/>
      <c r="F916" s="660"/>
    </row>
    <row r="917" spans="1:6" x14ac:dyDescent="0.3">
      <c r="A917" s="383"/>
      <c r="B917" s="384"/>
      <c r="C917" s="395"/>
      <c r="D917" s="675"/>
      <c r="E917" s="627"/>
      <c r="F917" s="660"/>
    </row>
    <row r="918" spans="1:6" x14ac:dyDescent="0.3">
      <c r="A918" s="383"/>
      <c r="B918" s="384"/>
      <c r="C918" s="395"/>
      <c r="D918" s="675"/>
      <c r="E918" s="627"/>
      <c r="F918" s="660"/>
    </row>
    <row r="919" spans="1:6" x14ac:dyDescent="0.3">
      <c r="A919" s="383"/>
      <c r="B919" s="384"/>
      <c r="C919" s="395"/>
      <c r="D919" s="675"/>
      <c r="E919" s="627"/>
      <c r="F919" s="660"/>
    </row>
    <row r="920" spans="1:6" x14ac:dyDescent="0.3">
      <c r="A920" s="383"/>
      <c r="B920" s="384"/>
      <c r="C920" s="395"/>
      <c r="D920" s="675"/>
      <c r="E920" s="627"/>
      <c r="F920" s="660"/>
    </row>
    <row r="921" spans="1:6" x14ac:dyDescent="0.3">
      <c r="A921" s="383"/>
      <c r="B921" s="384"/>
      <c r="C921" s="395"/>
      <c r="D921" s="675"/>
      <c r="E921" s="627"/>
      <c r="F921" s="660"/>
    </row>
    <row r="922" spans="1:6" x14ac:dyDescent="0.3">
      <c r="A922" s="383"/>
      <c r="B922" s="384"/>
      <c r="C922" s="395"/>
      <c r="D922" s="675"/>
      <c r="E922" s="627"/>
      <c r="F922" s="660"/>
    </row>
    <row r="923" spans="1:6" x14ac:dyDescent="0.3">
      <c r="A923" s="383"/>
      <c r="B923" s="384"/>
      <c r="C923" s="395"/>
      <c r="D923" s="675"/>
      <c r="E923" s="627"/>
      <c r="F923" s="660"/>
    </row>
    <row r="924" spans="1:6" x14ac:dyDescent="0.3">
      <c r="A924" s="383"/>
      <c r="B924" s="384"/>
      <c r="C924" s="395"/>
      <c r="D924" s="675"/>
      <c r="E924" s="627"/>
      <c r="F924" s="660"/>
    </row>
    <row r="925" spans="1:6" x14ac:dyDescent="0.3">
      <c r="A925" s="383"/>
      <c r="B925" s="384"/>
      <c r="C925" s="395"/>
      <c r="D925" s="675"/>
      <c r="E925" s="627"/>
      <c r="F925" s="660"/>
    </row>
    <row r="926" spans="1:6" x14ac:dyDescent="0.3">
      <c r="A926" s="383"/>
      <c r="B926" s="384"/>
      <c r="C926" s="395"/>
      <c r="D926" s="675"/>
      <c r="E926" s="627"/>
      <c r="F926" s="660"/>
    </row>
    <row r="927" spans="1:6" x14ac:dyDescent="0.3">
      <c r="A927" s="383"/>
      <c r="B927" s="384"/>
      <c r="C927" s="395"/>
      <c r="D927" s="675"/>
      <c r="E927" s="627"/>
      <c r="F927" s="660"/>
    </row>
    <row r="928" spans="1:6" x14ac:dyDescent="0.3">
      <c r="A928" s="383"/>
      <c r="B928" s="384"/>
      <c r="C928" s="395"/>
      <c r="D928" s="675"/>
      <c r="E928" s="627"/>
      <c r="F928" s="660"/>
    </row>
    <row r="929" spans="1:6" x14ac:dyDescent="0.3">
      <c r="A929" s="383"/>
      <c r="B929" s="384"/>
      <c r="C929" s="395"/>
      <c r="D929" s="675"/>
      <c r="E929" s="627"/>
      <c r="F929" s="660"/>
    </row>
    <row r="930" spans="1:6" x14ac:dyDescent="0.3">
      <c r="A930" s="383"/>
      <c r="B930" s="384"/>
      <c r="C930" s="395"/>
      <c r="D930" s="675"/>
      <c r="E930" s="627"/>
      <c r="F930" s="660"/>
    </row>
    <row r="931" spans="1:6" x14ac:dyDescent="0.3">
      <c r="A931" s="383"/>
      <c r="B931" s="384"/>
      <c r="C931" s="395"/>
      <c r="D931" s="675"/>
      <c r="E931" s="627"/>
      <c r="F931" s="660"/>
    </row>
    <row r="932" spans="1:6" x14ac:dyDescent="0.3">
      <c r="A932" s="383"/>
      <c r="B932" s="384"/>
      <c r="C932" s="395"/>
      <c r="D932" s="675"/>
      <c r="E932" s="627"/>
      <c r="F932" s="660"/>
    </row>
    <row r="933" spans="1:6" x14ac:dyDescent="0.3">
      <c r="A933" s="383"/>
      <c r="B933" s="384"/>
      <c r="C933" s="395"/>
      <c r="D933" s="675"/>
      <c r="E933" s="627"/>
      <c r="F933" s="660"/>
    </row>
    <row r="934" spans="1:6" x14ac:dyDescent="0.3">
      <c r="A934" s="383"/>
      <c r="B934" s="384"/>
      <c r="C934" s="395"/>
      <c r="D934" s="675"/>
      <c r="E934" s="627"/>
      <c r="F934" s="660"/>
    </row>
    <row r="935" spans="1:6" x14ac:dyDescent="0.3">
      <c r="A935" s="383"/>
      <c r="B935" s="384"/>
      <c r="C935" s="395"/>
      <c r="D935" s="675"/>
      <c r="E935" s="627"/>
      <c r="F935" s="660"/>
    </row>
    <row r="936" spans="1:6" x14ac:dyDescent="0.3">
      <c r="A936" s="383"/>
      <c r="B936" s="384"/>
      <c r="C936" s="395"/>
      <c r="D936" s="675"/>
      <c r="E936" s="627"/>
      <c r="F936" s="660"/>
    </row>
    <row r="937" spans="1:6" x14ac:dyDescent="0.3">
      <c r="A937" s="383"/>
      <c r="B937" s="384"/>
      <c r="C937" s="395"/>
      <c r="D937" s="675"/>
      <c r="E937" s="627"/>
      <c r="F937" s="660"/>
    </row>
    <row r="938" spans="1:6" x14ac:dyDescent="0.3">
      <c r="A938" s="383"/>
      <c r="B938" s="384"/>
      <c r="C938" s="395"/>
      <c r="D938" s="675"/>
      <c r="E938" s="627"/>
      <c r="F938" s="660"/>
    </row>
    <row r="939" spans="1:6" x14ac:dyDescent="0.3">
      <c r="A939" s="383"/>
      <c r="B939" s="384"/>
      <c r="C939" s="395"/>
      <c r="D939" s="675"/>
      <c r="E939" s="627"/>
      <c r="F939" s="660"/>
    </row>
    <row r="940" spans="1:6" x14ac:dyDescent="0.3">
      <c r="A940" s="383"/>
      <c r="B940" s="384"/>
      <c r="C940" s="395"/>
      <c r="D940" s="675"/>
      <c r="E940" s="627"/>
      <c r="F940" s="660"/>
    </row>
    <row r="941" spans="1:6" x14ac:dyDescent="0.3">
      <c r="A941" s="383"/>
      <c r="B941" s="384"/>
      <c r="C941" s="395"/>
      <c r="D941" s="675"/>
      <c r="E941" s="627"/>
      <c r="F941" s="660"/>
    </row>
    <row r="942" spans="1:6" x14ac:dyDescent="0.3">
      <c r="A942" s="383"/>
      <c r="B942" s="384"/>
      <c r="C942" s="395"/>
      <c r="D942" s="675"/>
      <c r="E942" s="627"/>
      <c r="F942" s="660"/>
    </row>
    <row r="943" spans="1:6" x14ac:dyDescent="0.3">
      <c r="A943" s="383"/>
      <c r="B943" s="384"/>
      <c r="C943" s="395"/>
      <c r="D943" s="675"/>
      <c r="E943" s="627"/>
      <c r="F943" s="660"/>
    </row>
    <row r="944" spans="1:6" x14ac:dyDescent="0.3">
      <c r="A944" s="383"/>
      <c r="B944" s="384"/>
      <c r="C944" s="395"/>
      <c r="D944" s="675"/>
      <c r="E944" s="627"/>
      <c r="F944" s="660"/>
    </row>
    <row r="945" spans="1:6" x14ac:dyDescent="0.3">
      <c r="A945" s="383"/>
      <c r="B945" s="384"/>
      <c r="C945" s="395"/>
      <c r="D945" s="675"/>
      <c r="E945" s="627"/>
      <c r="F945" s="660"/>
    </row>
    <row r="946" spans="1:6" x14ac:dyDescent="0.3">
      <c r="A946" s="383"/>
      <c r="B946" s="384"/>
      <c r="C946" s="395"/>
      <c r="D946" s="675"/>
      <c r="E946" s="627"/>
      <c r="F946" s="660"/>
    </row>
    <row r="947" spans="1:6" x14ac:dyDescent="0.3">
      <c r="A947" s="383"/>
      <c r="B947" s="384"/>
      <c r="C947" s="395"/>
      <c r="D947" s="675"/>
      <c r="E947" s="627"/>
      <c r="F947" s="660"/>
    </row>
    <row r="948" spans="1:6" x14ac:dyDescent="0.3">
      <c r="A948" s="383"/>
      <c r="B948" s="384"/>
      <c r="C948" s="395"/>
      <c r="D948" s="675"/>
      <c r="E948" s="627"/>
      <c r="F948" s="660"/>
    </row>
    <row r="949" spans="1:6" x14ac:dyDescent="0.3">
      <c r="A949" s="383"/>
      <c r="B949" s="384"/>
      <c r="C949" s="395"/>
      <c r="D949" s="675"/>
      <c r="E949" s="627"/>
      <c r="F949" s="660"/>
    </row>
    <row r="950" spans="1:6" x14ac:dyDescent="0.3">
      <c r="A950" s="383"/>
      <c r="B950" s="384"/>
      <c r="C950" s="395"/>
      <c r="D950" s="675"/>
      <c r="E950" s="627"/>
      <c r="F950" s="660"/>
    </row>
    <row r="951" spans="1:6" x14ac:dyDescent="0.3">
      <c r="A951" s="383"/>
      <c r="B951" s="384"/>
      <c r="C951" s="395"/>
      <c r="D951" s="675"/>
      <c r="E951" s="627"/>
      <c r="F951" s="660"/>
    </row>
    <row r="952" spans="1:6" x14ac:dyDescent="0.3">
      <c r="A952" s="383"/>
      <c r="B952" s="384"/>
      <c r="C952" s="395"/>
      <c r="D952" s="675"/>
      <c r="E952" s="627"/>
      <c r="F952" s="660"/>
    </row>
    <row r="953" spans="1:6" x14ac:dyDescent="0.3">
      <c r="A953" s="383"/>
      <c r="B953" s="384"/>
      <c r="C953" s="395"/>
      <c r="D953" s="675"/>
      <c r="E953" s="627"/>
      <c r="F953" s="660"/>
    </row>
    <row r="954" spans="1:6" x14ac:dyDescent="0.3">
      <c r="A954" s="383"/>
      <c r="B954" s="384"/>
      <c r="C954" s="395"/>
      <c r="D954" s="675"/>
      <c r="E954" s="627"/>
      <c r="F954" s="660"/>
    </row>
    <row r="955" spans="1:6" ht="15" thickBot="1" x14ac:dyDescent="0.35">
      <c r="A955" s="666" t="s">
        <v>4117</v>
      </c>
      <c r="B955" s="667" t="s">
        <v>4116</v>
      </c>
      <c r="C955" s="667"/>
      <c r="D955" s="667"/>
      <c r="E955" s="667"/>
      <c r="F955" s="668">
        <f>SUM(F853:F861)</f>
        <v>0</v>
      </c>
    </row>
    <row r="956" spans="1:6" x14ac:dyDescent="0.3">
      <c r="A956" s="756" t="str">
        <f>A741</f>
        <v>CONTRACT SANRAL: NRA 2024/1323</v>
      </c>
      <c r="B956" s="757"/>
      <c r="C956" s="669"/>
      <c r="D956" s="669"/>
      <c r="E956" s="669"/>
      <c r="F956" s="670"/>
    </row>
    <row r="957" spans="1:6" x14ac:dyDescent="0.3">
      <c r="A957" s="754" t="str">
        <f>A742</f>
        <v>PANEL FOR ROUTINE ROAD MAINTENANCE WORKS ACROSS SOUTH AFRICA (NORTHERN CAPE PROVINCE)</v>
      </c>
      <c r="B957" s="755"/>
      <c r="C957" s="671"/>
      <c r="D957" s="671"/>
      <c r="E957" s="671"/>
      <c r="F957" s="672"/>
    </row>
    <row r="958" spans="1:6" ht="15" thickBot="1" x14ac:dyDescent="0.35">
      <c r="A958" s="804" t="str">
        <f>A743</f>
        <v>PART B: OPERATIONAL SECTION</v>
      </c>
      <c r="B958" s="805"/>
      <c r="C958" s="673"/>
      <c r="D958" s="673"/>
      <c r="E958" s="673"/>
      <c r="F958" s="674"/>
    </row>
    <row r="959" spans="1:6" ht="15" thickBot="1" x14ac:dyDescent="0.35">
      <c r="A959" s="799" t="s">
        <v>3892</v>
      </c>
      <c r="B959" s="800"/>
      <c r="C959" s="800"/>
      <c r="D959" s="800"/>
      <c r="E959" s="800"/>
      <c r="F959" s="801"/>
    </row>
    <row r="960" spans="1:6" x14ac:dyDescent="0.3">
      <c r="A960" s="374" t="s">
        <v>389</v>
      </c>
      <c r="B960" s="345" t="s">
        <v>3745</v>
      </c>
      <c r="C960" s="375"/>
      <c r="D960" s="376"/>
      <c r="E960" s="377"/>
      <c r="F960" s="378"/>
    </row>
    <row r="961" spans="1:6" x14ac:dyDescent="0.3">
      <c r="A961" s="372" t="s">
        <v>391</v>
      </c>
      <c r="B961" s="201" t="s">
        <v>4336</v>
      </c>
      <c r="C961" s="379"/>
      <c r="D961" s="391"/>
      <c r="E961" s="392"/>
      <c r="F961" s="397"/>
    </row>
    <row r="962" spans="1:6" x14ac:dyDescent="0.3">
      <c r="A962" s="372" t="s">
        <v>393</v>
      </c>
      <c r="B962" s="201" t="s">
        <v>3747</v>
      </c>
      <c r="C962" s="379" t="s">
        <v>363</v>
      </c>
      <c r="D962" s="655">
        <v>10000</v>
      </c>
      <c r="E962" s="856"/>
      <c r="F962" s="625" t="str">
        <f>IF((D962*E962)&gt;0,(D962*E962),"")</f>
        <v/>
      </c>
    </row>
    <row r="963" spans="1:6" x14ac:dyDescent="0.3">
      <c r="A963" s="372" t="s">
        <v>397</v>
      </c>
      <c r="B963" s="201" t="s">
        <v>3748</v>
      </c>
      <c r="C963" s="379"/>
      <c r="D963" s="655"/>
      <c r="E963" s="549"/>
      <c r="F963" s="625" t="str">
        <f t="shared" ref="F963:F980" si="10">IF((D963*E963)&gt;0,(D963*E963),"")</f>
        <v/>
      </c>
    </row>
    <row r="964" spans="1:6" x14ac:dyDescent="0.3">
      <c r="A964" s="372" t="s">
        <v>3749</v>
      </c>
      <c r="B964" s="201" t="s">
        <v>3747</v>
      </c>
      <c r="C964" s="379" t="s">
        <v>181</v>
      </c>
      <c r="D964" s="655">
        <v>250</v>
      </c>
      <c r="E964" s="856"/>
      <c r="F964" s="625" t="str">
        <f t="shared" si="10"/>
        <v/>
      </c>
    </row>
    <row r="965" spans="1:6" x14ac:dyDescent="0.3">
      <c r="A965" s="372" t="s">
        <v>399</v>
      </c>
      <c r="B965" s="201" t="s">
        <v>3750</v>
      </c>
      <c r="C965" s="379" t="s">
        <v>300</v>
      </c>
      <c r="D965" s="655">
        <v>150</v>
      </c>
      <c r="E965" s="856"/>
      <c r="F965" s="625" t="str">
        <f t="shared" si="10"/>
        <v/>
      </c>
    </row>
    <row r="966" spans="1:6" x14ac:dyDescent="0.3">
      <c r="A966" s="372" t="s">
        <v>401</v>
      </c>
      <c r="B966" s="201" t="s">
        <v>3751</v>
      </c>
      <c r="C966" s="379" t="s">
        <v>363</v>
      </c>
      <c r="D966" s="655">
        <v>3000</v>
      </c>
      <c r="E966" s="856"/>
      <c r="F966" s="625" t="str">
        <f t="shared" si="10"/>
        <v/>
      </c>
    </row>
    <row r="967" spans="1:6" x14ac:dyDescent="0.3">
      <c r="A967" s="372" t="s">
        <v>3753</v>
      </c>
      <c r="B967" s="201" t="s">
        <v>3756</v>
      </c>
      <c r="C967" s="379"/>
      <c r="D967" s="655"/>
      <c r="E967" s="549"/>
      <c r="F967" s="625" t="str">
        <f t="shared" si="10"/>
        <v/>
      </c>
    </row>
    <row r="968" spans="1:6" x14ac:dyDescent="0.3">
      <c r="A968" s="372" t="s">
        <v>3752</v>
      </c>
      <c r="B968" s="201" t="s">
        <v>3757</v>
      </c>
      <c r="C968" s="379" t="s">
        <v>363</v>
      </c>
      <c r="D968" s="655">
        <v>10000</v>
      </c>
      <c r="E968" s="856"/>
      <c r="F968" s="625" t="str">
        <f t="shared" si="10"/>
        <v/>
      </c>
    </row>
    <row r="969" spans="1:6" x14ac:dyDescent="0.3">
      <c r="A969" s="372" t="s">
        <v>3754</v>
      </c>
      <c r="B969" s="201" t="s">
        <v>3758</v>
      </c>
      <c r="C969" s="379" t="s">
        <v>363</v>
      </c>
      <c r="D969" s="655">
        <v>500</v>
      </c>
      <c r="E969" s="856"/>
      <c r="F969" s="625" t="str">
        <f t="shared" si="10"/>
        <v/>
      </c>
    </row>
    <row r="970" spans="1:6" x14ac:dyDescent="0.3">
      <c r="A970" s="372" t="s">
        <v>3755</v>
      </c>
      <c r="B970" s="201" t="s">
        <v>3759</v>
      </c>
      <c r="C970" s="379" t="s">
        <v>363</v>
      </c>
      <c r="D970" s="655">
        <v>100</v>
      </c>
      <c r="E970" s="856"/>
      <c r="F970" s="625" t="str">
        <f t="shared" si="10"/>
        <v/>
      </c>
    </row>
    <row r="971" spans="1:6" x14ac:dyDescent="0.3">
      <c r="A971" s="372" t="s">
        <v>3760</v>
      </c>
      <c r="B971" s="201" t="s">
        <v>3763</v>
      </c>
      <c r="C971" s="379" t="s">
        <v>363</v>
      </c>
      <c r="D971" s="655">
        <v>100</v>
      </c>
      <c r="E971" s="856"/>
      <c r="F971" s="625" t="str">
        <f t="shared" si="10"/>
        <v/>
      </c>
    </row>
    <row r="972" spans="1:6" x14ac:dyDescent="0.3">
      <c r="A972" s="372" t="s">
        <v>3761</v>
      </c>
      <c r="B972" s="201" t="s">
        <v>3764</v>
      </c>
      <c r="C972" s="379" t="s">
        <v>363</v>
      </c>
      <c r="D972" s="655">
        <v>100</v>
      </c>
      <c r="E972" s="856"/>
      <c r="F972" s="625" t="str">
        <f t="shared" si="10"/>
        <v/>
      </c>
    </row>
    <row r="973" spans="1:6" x14ac:dyDescent="0.3">
      <c r="A973" s="372" t="s">
        <v>3762</v>
      </c>
      <c r="B973" s="201" t="s">
        <v>3765</v>
      </c>
      <c r="C973" s="379" t="s">
        <v>363</v>
      </c>
      <c r="D973" s="655">
        <v>300</v>
      </c>
      <c r="E973" s="856"/>
      <c r="F973" s="625" t="str">
        <f t="shared" si="10"/>
        <v/>
      </c>
    </row>
    <row r="974" spans="1:6" x14ac:dyDescent="0.3">
      <c r="A974" s="372" t="s">
        <v>403</v>
      </c>
      <c r="B974" s="235" t="s">
        <v>3766</v>
      </c>
      <c r="C974" s="379"/>
      <c r="D974" s="655"/>
      <c r="E974" s="549"/>
      <c r="F974" s="625" t="str">
        <f t="shared" si="10"/>
        <v/>
      </c>
    </row>
    <row r="975" spans="1:6" x14ac:dyDescent="0.3">
      <c r="A975" s="372" t="s">
        <v>405</v>
      </c>
      <c r="B975" s="201" t="s">
        <v>3767</v>
      </c>
      <c r="C975" s="379"/>
      <c r="D975" s="655"/>
      <c r="E975" s="549"/>
      <c r="F975" s="625" t="str">
        <f t="shared" si="10"/>
        <v/>
      </c>
    </row>
    <row r="976" spans="1:6" x14ac:dyDescent="0.3">
      <c r="A976" s="372" t="s">
        <v>406</v>
      </c>
      <c r="B976" s="201" t="s">
        <v>3768</v>
      </c>
      <c r="C976" s="379" t="s">
        <v>363</v>
      </c>
      <c r="D976" s="655">
        <v>500</v>
      </c>
      <c r="E976" s="856"/>
      <c r="F976" s="625" t="str">
        <f t="shared" si="10"/>
        <v/>
      </c>
    </row>
    <row r="977" spans="1:6" x14ac:dyDescent="0.3">
      <c r="A977" s="372" t="s">
        <v>407</v>
      </c>
      <c r="B977" s="201" t="s">
        <v>3769</v>
      </c>
      <c r="C977" s="379" t="s">
        <v>363</v>
      </c>
      <c r="D977" s="655">
        <v>300</v>
      </c>
      <c r="E977" s="856"/>
      <c r="F977" s="625" t="str">
        <f t="shared" si="10"/>
        <v/>
      </c>
    </row>
    <row r="978" spans="1:6" x14ac:dyDescent="0.3">
      <c r="A978" s="372" t="s">
        <v>409</v>
      </c>
      <c r="B978" s="201" t="s">
        <v>3770</v>
      </c>
      <c r="C978" s="379"/>
      <c r="D978" s="655"/>
      <c r="E978" s="549"/>
      <c r="F978" s="625" t="str">
        <f t="shared" si="10"/>
        <v/>
      </c>
    </row>
    <row r="979" spans="1:6" x14ac:dyDescent="0.3">
      <c r="A979" s="372" t="s">
        <v>3771</v>
      </c>
      <c r="B979" s="201" t="s">
        <v>3768</v>
      </c>
      <c r="C979" s="379" t="s">
        <v>181</v>
      </c>
      <c r="D979" s="655">
        <v>1000</v>
      </c>
      <c r="E979" s="856"/>
      <c r="F979" s="625" t="str">
        <f t="shared" si="10"/>
        <v/>
      </c>
    </row>
    <row r="980" spans="1:6" x14ac:dyDescent="0.3">
      <c r="A980" s="372" t="s">
        <v>3772</v>
      </c>
      <c r="B980" s="201" t="s">
        <v>3769</v>
      </c>
      <c r="C980" s="379" t="s">
        <v>181</v>
      </c>
      <c r="D980" s="655">
        <v>1000</v>
      </c>
      <c r="E980" s="856"/>
      <c r="F980" s="625" t="str">
        <f t="shared" si="10"/>
        <v/>
      </c>
    </row>
    <row r="981" spans="1:6" x14ac:dyDescent="0.3">
      <c r="A981" s="383"/>
      <c r="B981" s="202"/>
      <c r="C981" s="386"/>
      <c r="D981" s="675"/>
      <c r="E981" s="627"/>
      <c r="F981" s="660"/>
    </row>
    <row r="982" spans="1:6" x14ac:dyDescent="0.3">
      <c r="A982" s="383"/>
      <c r="B982" s="202"/>
      <c r="C982" s="386"/>
      <c r="D982" s="675"/>
      <c r="E982" s="627"/>
      <c r="F982" s="660"/>
    </row>
    <row r="983" spans="1:6" x14ac:dyDescent="0.3">
      <c r="A983" s="383"/>
      <c r="B983" s="202"/>
      <c r="C983" s="386"/>
      <c r="D983" s="675"/>
      <c r="E983" s="627"/>
      <c r="F983" s="660"/>
    </row>
    <row r="984" spans="1:6" x14ac:dyDescent="0.3">
      <c r="A984" s="383"/>
      <c r="B984" s="202"/>
      <c r="C984" s="386"/>
      <c r="D984" s="675"/>
      <c r="E984" s="627"/>
      <c r="F984" s="660"/>
    </row>
    <row r="985" spans="1:6" x14ac:dyDescent="0.3">
      <c r="A985" s="383"/>
      <c r="B985" s="202"/>
      <c r="C985" s="386"/>
      <c r="D985" s="675"/>
      <c r="E985" s="627"/>
      <c r="F985" s="660"/>
    </row>
    <row r="986" spans="1:6" x14ac:dyDescent="0.3">
      <c r="A986" s="383"/>
      <c r="B986" s="202"/>
      <c r="C986" s="386"/>
      <c r="D986" s="675"/>
      <c r="E986" s="627"/>
      <c r="F986" s="660"/>
    </row>
    <row r="987" spans="1:6" x14ac:dyDescent="0.3">
      <c r="A987" s="383"/>
      <c r="B987" s="202"/>
      <c r="C987" s="386"/>
      <c r="D987" s="675"/>
      <c r="E987" s="627"/>
      <c r="F987" s="660"/>
    </row>
    <row r="988" spans="1:6" x14ac:dyDescent="0.3">
      <c r="A988" s="383"/>
      <c r="B988" s="202"/>
      <c r="C988" s="386"/>
      <c r="D988" s="675"/>
      <c r="E988" s="627"/>
      <c r="F988" s="660"/>
    </row>
    <row r="989" spans="1:6" x14ac:dyDescent="0.3">
      <c r="A989" s="383"/>
      <c r="B989" s="202"/>
      <c r="C989" s="386"/>
      <c r="D989" s="675"/>
      <c r="E989" s="627"/>
      <c r="F989" s="660"/>
    </row>
    <row r="990" spans="1:6" x14ac:dyDescent="0.3">
      <c r="A990" s="383"/>
      <c r="B990" s="202"/>
      <c r="C990" s="386"/>
      <c r="D990" s="675"/>
      <c r="E990" s="627"/>
      <c r="F990" s="660"/>
    </row>
    <row r="991" spans="1:6" x14ac:dyDescent="0.3">
      <c r="A991" s="383"/>
      <c r="B991" s="202"/>
      <c r="C991" s="386"/>
      <c r="D991" s="675"/>
      <c r="E991" s="627"/>
      <c r="F991" s="660"/>
    </row>
    <row r="992" spans="1:6" x14ac:dyDescent="0.3">
      <c r="A992" s="383"/>
      <c r="B992" s="202"/>
      <c r="C992" s="386"/>
      <c r="D992" s="675"/>
      <c r="E992" s="627"/>
      <c r="F992" s="660"/>
    </row>
    <row r="993" spans="1:6" x14ac:dyDescent="0.3">
      <c r="A993" s="383"/>
      <c r="B993" s="202"/>
      <c r="C993" s="386"/>
      <c r="D993" s="675"/>
      <c r="E993" s="627"/>
      <c r="F993" s="660"/>
    </row>
    <row r="994" spans="1:6" x14ac:dyDescent="0.3">
      <c r="A994" s="383"/>
      <c r="B994" s="202"/>
      <c r="C994" s="386"/>
      <c r="D994" s="675"/>
      <c r="E994" s="627"/>
      <c r="F994" s="660"/>
    </row>
    <row r="995" spans="1:6" x14ac:dyDescent="0.3">
      <c r="A995" s="383"/>
      <c r="B995" s="202"/>
      <c r="C995" s="386"/>
      <c r="D995" s="675"/>
      <c r="E995" s="627"/>
      <c r="F995" s="660"/>
    </row>
    <row r="996" spans="1:6" x14ac:dyDescent="0.3">
      <c r="A996" s="383"/>
      <c r="B996" s="202"/>
      <c r="C996" s="386"/>
      <c r="D996" s="675"/>
      <c r="E996" s="627"/>
      <c r="F996" s="660"/>
    </row>
    <row r="997" spans="1:6" x14ac:dyDescent="0.3">
      <c r="A997" s="383"/>
      <c r="B997" s="202"/>
      <c r="C997" s="386"/>
      <c r="D997" s="675"/>
      <c r="E997" s="627"/>
      <c r="F997" s="660"/>
    </row>
    <row r="998" spans="1:6" x14ac:dyDescent="0.3">
      <c r="A998" s="383"/>
      <c r="B998" s="202"/>
      <c r="C998" s="386"/>
      <c r="D998" s="675"/>
      <c r="E998" s="627"/>
      <c r="F998" s="660"/>
    </row>
    <row r="999" spans="1:6" x14ac:dyDescent="0.3">
      <c r="A999" s="383"/>
      <c r="B999" s="202"/>
      <c r="C999" s="386"/>
      <c r="D999" s="675"/>
      <c r="E999" s="627"/>
      <c r="F999" s="660"/>
    </row>
    <row r="1000" spans="1:6" x14ac:dyDescent="0.3">
      <c r="A1000" s="383"/>
      <c r="B1000" s="202"/>
      <c r="C1000" s="386"/>
      <c r="D1000" s="675"/>
      <c r="E1000" s="627"/>
      <c r="F1000" s="660"/>
    </row>
    <row r="1001" spans="1:6" x14ac:dyDescent="0.3">
      <c r="A1001" s="383"/>
      <c r="B1001" s="202"/>
      <c r="C1001" s="386"/>
      <c r="D1001" s="675"/>
      <c r="E1001" s="627"/>
      <c r="F1001" s="660"/>
    </row>
    <row r="1002" spans="1:6" x14ac:dyDescent="0.3">
      <c r="A1002" s="383"/>
      <c r="B1002" s="202"/>
      <c r="C1002" s="386"/>
      <c r="D1002" s="675"/>
      <c r="E1002" s="627"/>
      <c r="F1002" s="660"/>
    </row>
    <row r="1003" spans="1:6" x14ac:dyDescent="0.3">
      <c r="A1003" s="383"/>
      <c r="B1003" s="202"/>
      <c r="C1003" s="386"/>
      <c r="D1003" s="675"/>
      <c r="E1003" s="627"/>
      <c r="F1003" s="660"/>
    </row>
    <row r="1004" spans="1:6" x14ac:dyDescent="0.3">
      <c r="A1004" s="383"/>
      <c r="B1004" s="202"/>
      <c r="C1004" s="386"/>
      <c r="D1004" s="675"/>
      <c r="E1004" s="627"/>
      <c r="F1004" s="660"/>
    </row>
    <row r="1005" spans="1:6" x14ac:dyDescent="0.3">
      <c r="A1005" s="383"/>
      <c r="B1005" s="202"/>
      <c r="C1005" s="386"/>
      <c r="D1005" s="675"/>
      <c r="E1005" s="627"/>
      <c r="F1005" s="660"/>
    </row>
    <row r="1006" spans="1:6" x14ac:dyDescent="0.3">
      <c r="A1006" s="383"/>
      <c r="B1006" s="202"/>
      <c r="C1006" s="386"/>
      <c r="D1006" s="675"/>
      <c r="E1006" s="627"/>
      <c r="F1006" s="660"/>
    </row>
    <row r="1007" spans="1:6" x14ac:dyDescent="0.3">
      <c r="A1007" s="383"/>
      <c r="B1007" s="202"/>
      <c r="C1007" s="386"/>
      <c r="D1007" s="675"/>
      <c r="E1007" s="627"/>
      <c r="F1007" s="660"/>
    </row>
    <row r="1008" spans="1:6" x14ac:dyDescent="0.3">
      <c r="A1008" s="383"/>
      <c r="B1008" s="202"/>
      <c r="C1008" s="386"/>
      <c r="D1008" s="675"/>
      <c r="E1008" s="627"/>
      <c r="F1008" s="660"/>
    </row>
    <row r="1009" spans="1:6" x14ac:dyDescent="0.3">
      <c r="A1009" s="383"/>
      <c r="B1009" s="202"/>
      <c r="C1009" s="386"/>
      <c r="D1009" s="675"/>
      <c r="E1009" s="627"/>
      <c r="F1009" s="660"/>
    </row>
    <row r="1010" spans="1:6" x14ac:dyDescent="0.3">
      <c r="A1010" s="383"/>
      <c r="B1010" s="202"/>
      <c r="C1010" s="386"/>
      <c r="D1010" s="675"/>
      <c r="E1010" s="627"/>
      <c r="F1010" s="660"/>
    </row>
    <row r="1011" spans="1:6" x14ac:dyDescent="0.3">
      <c r="A1011" s="383"/>
      <c r="B1011" s="202"/>
      <c r="C1011" s="386"/>
      <c r="D1011" s="675"/>
      <c r="E1011" s="627"/>
      <c r="F1011" s="660"/>
    </row>
    <row r="1012" spans="1:6" x14ac:dyDescent="0.3">
      <c r="A1012" s="383"/>
      <c r="B1012" s="202"/>
      <c r="C1012" s="386"/>
      <c r="D1012" s="675"/>
      <c r="E1012" s="627"/>
      <c r="F1012" s="660"/>
    </row>
    <row r="1013" spans="1:6" x14ac:dyDescent="0.3">
      <c r="A1013" s="383"/>
      <c r="B1013" s="202"/>
      <c r="C1013" s="386"/>
      <c r="D1013" s="675"/>
      <c r="E1013" s="627"/>
      <c r="F1013" s="660"/>
    </row>
    <row r="1014" spans="1:6" x14ac:dyDescent="0.3">
      <c r="A1014" s="383"/>
      <c r="B1014" s="202"/>
      <c r="C1014" s="386"/>
      <c r="D1014" s="675"/>
      <c r="E1014" s="627"/>
      <c r="F1014" s="660"/>
    </row>
    <row r="1015" spans="1:6" x14ac:dyDescent="0.3">
      <c r="A1015" s="383"/>
      <c r="B1015" s="202"/>
      <c r="C1015" s="386"/>
      <c r="D1015" s="675"/>
      <c r="E1015" s="627"/>
      <c r="F1015" s="660"/>
    </row>
    <row r="1016" spans="1:6" x14ac:dyDescent="0.3">
      <c r="A1016" s="383"/>
      <c r="B1016" s="202"/>
      <c r="C1016" s="386"/>
      <c r="D1016" s="675"/>
      <c r="E1016" s="627"/>
      <c r="F1016" s="660"/>
    </row>
    <row r="1017" spans="1:6" x14ac:dyDescent="0.3">
      <c r="A1017" s="383"/>
      <c r="B1017" s="202"/>
      <c r="C1017" s="386"/>
      <c r="D1017" s="675"/>
      <c r="E1017" s="627"/>
      <c r="F1017" s="660"/>
    </row>
    <row r="1018" spans="1:6" x14ac:dyDescent="0.3">
      <c r="A1018" s="383"/>
      <c r="B1018" s="202"/>
      <c r="C1018" s="386"/>
      <c r="D1018" s="675"/>
      <c r="E1018" s="627"/>
      <c r="F1018" s="660"/>
    </row>
    <row r="1019" spans="1:6" x14ac:dyDescent="0.3">
      <c r="A1019" s="383"/>
      <c r="B1019" s="202"/>
      <c r="C1019" s="386"/>
      <c r="D1019" s="675"/>
      <c r="E1019" s="627"/>
      <c r="F1019" s="660"/>
    </row>
    <row r="1020" spans="1:6" x14ac:dyDescent="0.3">
      <c r="A1020" s="383"/>
      <c r="B1020" s="202"/>
      <c r="C1020" s="386"/>
      <c r="D1020" s="675"/>
      <c r="E1020" s="627"/>
      <c r="F1020" s="660"/>
    </row>
    <row r="1021" spans="1:6" x14ac:dyDescent="0.3">
      <c r="A1021" s="383"/>
      <c r="B1021" s="202"/>
      <c r="C1021" s="386"/>
      <c r="D1021" s="675"/>
      <c r="E1021" s="627"/>
      <c r="F1021" s="660"/>
    </row>
    <row r="1022" spans="1:6" x14ac:dyDescent="0.3">
      <c r="A1022" s="383"/>
      <c r="B1022" s="202"/>
      <c r="C1022" s="386"/>
      <c r="D1022" s="675"/>
      <c r="E1022" s="627"/>
      <c r="F1022" s="660"/>
    </row>
    <row r="1023" spans="1:6" x14ac:dyDescent="0.3">
      <c r="A1023" s="383"/>
      <c r="B1023" s="202"/>
      <c r="C1023" s="386"/>
      <c r="D1023" s="675"/>
      <c r="E1023" s="627"/>
      <c r="F1023" s="660"/>
    </row>
    <row r="1024" spans="1:6" x14ac:dyDescent="0.3">
      <c r="A1024" s="383"/>
      <c r="B1024" s="202"/>
      <c r="C1024" s="386"/>
      <c r="D1024" s="675"/>
      <c r="E1024" s="627"/>
      <c r="F1024" s="660"/>
    </row>
    <row r="1025" spans="1:6" x14ac:dyDescent="0.3">
      <c r="A1025" s="383"/>
      <c r="B1025" s="202"/>
      <c r="C1025" s="386"/>
      <c r="D1025" s="675"/>
      <c r="E1025" s="627"/>
      <c r="F1025" s="660"/>
    </row>
    <row r="1026" spans="1:6" x14ac:dyDescent="0.3">
      <c r="A1026" s="383"/>
      <c r="B1026" s="202"/>
      <c r="C1026" s="386"/>
      <c r="D1026" s="675"/>
      <c r="E1026" s="627"/>
      <c r="F1026" s="660"/>
    </row>
    <row r="1027" spans="1:6" x14ac:dyDescent="0.3">
      <c r="A1027" s="383"/>
      <c r="B1027" s="202"/>
      <c r="C1027" s="386"/>
      <c r="D1027" s="675"/>
      <c r="E1027" s="627"/>
      <c r="F1027" s="660"/>
    </row>
    <row r="1028" spans="1:6" x14ac:dyDescent="0.3">
      <c r="A1028" s="383"/>
      <c r="B1028" s="202"/>
      <c r="C1028" s="386"/>
      <c r="D1028" s="675"/>
      <c r="E1028" s="627"/>
      <c r="F1028" s="660"/>
    </row>
    <row r="1029" spans="1:6" x14ac:dyDescent="0.3">
      <c r="A1029" s="383"/>
      <c r="B1029" s="202"/>
      <c r="C1029" s="386"/>
      <c r="D1029" s="675"/>
      <c r="E1029" s="627"/>
      <c r="F1029" s="660"/>
    </row>
    <row r="1030" spans="1:6" x14ac:dyDescent="0.3">
      <c r="A1030" s="383"/>
      <c r="B1030" s="202"/>
      <c r="C1030" s="386"/>
      <c r="D1030" s="675"/>
      <c r="E1030" s="627"/>
      <c r="F1030" s="660"/>
    </row>
    <row r="1031" spans="1:6" x14ac:dyDescent="0.3">
      <c r="A1031" s="383"/>
      <c r="B1031" s="202"/>
      <c r="C1031" s="386"/>
      <c r="D1031" s="675"/>
      <c r="E1031" s="627"/>
      <c r="F1031" s="660"/>
    </row>
    <row r="1032" spans="1:6" x14ac:dyDescent="0.3">
      <c r="A1032" s="383"/>
      <c r="B1032" s="202"/>
      <c r="C1032" s="386"/>
      <c r="D1032" s="675"/>
      <c r="E1032" s="627"/>
      <c r="F1032" s="660"/>
    </row>
    <row r="1033" spans="1:6" x14ac:dyDescent="0.3">
      <c r="A1033" s="383"/>
      <c r="B1033" s="202"/>
      <c r="C1033" s="386"/>
      <c r="D1033" s="675"/>
      <c r="E1033" s="627"/>
      <c r="F1033" s="660"/>
    </row>
    <row r="1034" spans="1:6" x14ac:dyDescent="0.3">
      <c r="A1034" s="383"/>
      <c r="B1034" s="202"/>
      <c r="C1034" s="386"/>
      <c r="D1034" s="675"/>
      <c r="E1034" s="627"/>
      <c r="F1034" s="660"/>
    </row>
    <row r="1035" spans="1:6" x14ac:dyDescent="0.3">
      <c r="A1035" s="383"/>
      <c r="B1035" s="202"/>
      <c r="C1035" s="386"/>
      <c r="D1035" s="675"/>
      <c r="E1035" s="627"/>
      <c r="F1035" s="660"/>
    </row>
    <row r="1036" spans="1:6" x14ac:dyDescent="0.3">
      <c r="A1036" s="383"/>
      <c r="B1036" s="202"/>
      <c r="C1036" s="386"/>
      <c r="D1036" s="675"/>
      <c r="E1036" s="627"/>
      <c r="F1036" s="660"/>
    </row>
    <row r="1037" spans="1:6" x14ac:dyDescent="0.3">
      <c r="A1037" s="383"/>
      <c r="B1037" s="202"/>
      <c r="C1037" s="386"/>
      <c r="D1037" s="675"/>
      <c r="E1037" s="627"/>
      <c r="F1037" s="660"/>
    </row>
    <row r="1038" spans="1:6" x14ac:dyDescent="0.3">
      <c r="A1038" s="383"/>
      <c r="B1038" s="202"/>
      <c r="C1038" s="386"/>
      <c r="D1038" s="675"/>
      <c r="E1038" s="627"/>
      <c r="F1038" s="660"/>
    </row>
    <row r="1039" spans="1:6" x14ac:dyDescent="0.3">
      <c r="A1039" s="383"/>
      <c r="B1039" s="202"/>
      <c r="C1039" s="386"/>
      <c r="D1039" s="675"/>
      <c r="E1039" s="627"/>
      <c r="F1039" s="660"/>
    </row>
    <row r="1040" spans="1:6" x14ac:dyDescent="0.3">
      <c r="A1040" s="383"/>
      <c r="B1040" s="202"/>
      <c r="C1040" s="386"/>
      <c r="D1040" s="675"/>
      <c r="E1040" s="627"/>
      <c r="F1040" s="660"/>
    </row>
    <row r="1041" spans="1:6" x14ac:dyDescent="0.3">
      <c r="A1041" s="383"/>
      <c r="B1041" s="202"/>
      <c r="C1041" s="386"/>
      <c r="D1041" s="675"/>
      <c r="E1041" s="627"/>
      <c r="F1041" s="660"/>
    </row>
    <row r="1042" spans="1:6" x14ac:dyDescent="0.3">
      <c r="A1042" s="383"/>
      <c r="B1042" s="202"/>
      <c r="C1042" s="386"/>
      <c r="D1042" s="675"/>
      <c r="E1042" s="627"/>
      <c r="F1042" s="660"/>
    </row>
    <row r="1043" spans="1:6" x14ac:dyDescent="0.3">
      <c r="A1043" s="383"/>
      <c r="B1043" s="202"/>
      <c r="C1043" s="386"/>
      <c r="D1043" s="675"/>
      <c r="E1043" s="627"/>
      <c r="F1043" s="660"/>
    </row>
    <row r="1044" spans="1:6" x14ac:dyDescent="0.3">
      <c r="A1044" s="383"/>
      <c r="B1044" s="202"/>
      <c r="C1044" s="386"/>
      <c r="D1044" s="675"/>
      <c r="E1044" s="627"/>
      <c r="F1044" s="660"/>
    </row>
    <row r="1045" spans="1:6" x14ac:dyDescent="0.3">
      <c r="A1045" s="383"/>
      <c r="B1045" s="202"/>
      <c r="C1045" s="386"/>
      <c r="D1045" s="675"/>
      <c r="E1045" s="627"/>
      <c r="F1045" s="660"/>
    </row>
    <row r="1046" spans="1:6" x14ac:dyDescent="0.3">
      <c r="A1046" s="383"/>
      <c r="B1046" s="202"/>
      <c r="C1046" s="386"/>
      <c r="D1046" s="675"/>
      <c r="E1046" s="627"/>
      <c r="F1046" s="660"/>
    </row>
    <row r="1047" spans="1:6" x14ac:dyDescent="0.3">
      <c r="A1047" s="383"/>
      <c r="B1047" s="202"/>
      <c r="C1047" s="386"/>
      <c r="D1047" s="675"/>
      <c r="E1047" s="627"/>
      <c r="F1047" s="660"/>
    </row>
    <row r="1048" spans="1:6" x14ac:dyDescent="0.3">
      <c r="A1048" s="383"/>
      <c r="B1048" s="202"/>
      <c r="C1048" s="386"/>
      <c r="D1048" s="675"/>
      <c r="E1048" s="627"/>
      <c r="F1048" s="660"/>
    </row>
    <row r="1049" spans="1:6" x14ac:dyDescent="0.3">
      <c r="A1049" s="383"/>
      <c r="B1049" s="202"/>
      <c r="C1049" s="386"/>
      <c r="D1049" s="675"/>
      <c r="E1049" s="627"/>
      <c r="F1049" s="660"/>
    </row>
    <row r="1050" spans="1:6" x14ac:dyDescent="0.3">
      <c r="A1050" s="383"/>
      <c r="B1050" s="202"/>
      <c r="C1050" s="386"/>
      <c r="D1050" s="675"/>
      <c r="E1050" s="627"/>
      <c r="F1050" s="660"/>
    </row>
    <row r="1051" spans="1:6" x14ac:dyDescent="0.3">
      <c r="A1051" s="383"/>
      <c r="B1051" s="202"/>
      <c r="C1051" s="386"/>
      <c r="D1051" s="675"/>
      <c r="E1051" s="627"/>
      <c r="F1051" s="660"/>
    </row>
    <row r="1052" spans="1:6" x14ac:dyDescent="0.3">
      <c r="A1052" s="383"/>
      <c r="B1052" s="202"/>
      <c r="C1052" s="386"/>
      <c r="D1052" s="675"/>
      <c r="E1052" s="627"/>
      <c r="F1052" s="660"/>
    </row>
    <row r="1053" spans="1:6" x14ac:dyDescent="0.3">
      <c r="A1053" s="383"/>
      <c r="B1053" s="202"/>
      <c r="C1053" s="386"/>
      <c r="D1053" s="675"/>
      <c r="E1053" s="627"/>
      <c r="F1053" s="660"/>
    </row>
    <row r="1054" spans="1:6" x14ac:dyDescent="0.3">
      <c r="A1054" s="383"/>
      <c r="B1054" s="202"/>
      <c r="C1054" s="386"/>
      <c r="D1054" s="675"/>
      <c r="E1054" s="627"/>
      <c r="F1054" s="660"/>
    </row>
    <row r="1055" spans="1:6" x14ac:dyDescent="0.3">
      <c r="A1055" s="383"/>
      <c r="B1055" s="202"/>
      <c r="C1055" s="386"/>
      <c r="D1055" s="675"/>
      <c r="E1055" s="627"/>
      <c r="F1055" s="660"/>
    </row>
    <row r="1056" spans="1:6" x14ac:dyDescent="0.3">
      <c r="A1056" s="383"/>
      <c r="B1056" s="202"/>
      <c r="C1056" s="386"/>
      <c r="D1056" s="675"/>
      <c r="E1056" s="627"/>
      <c r="F1056" s="660"/>
    </row>
    <row r="1057" spans="1:6" x14ac:dyDescent="0.3">
      <c r="A1057" s="383"/>
      <c r="B1057" s="202"/>
      <c r="C1057" s="386"/>
      <c r="D1057" s="675"/>
      <c r="E1057" s="627"/>
      <c r="F1057" s="660"/>
    </row>
    <row r="1058" spans="1:6" x14ac:dyDescent="0.3">
      <c r="A1058" s="383"/>
      <c r="B1058" s="202"/>
      <c r="C1058" s="386"/>
      <c r="D1058" s="675"/>
      <c r="E1058" s="627"/>
      <c r="F1058" s="660"/>
    </row>
    <row r="1059" spans="1:6" x14ac:dyDescent="0.3">
      <c r="A1059" s="383"/>
      <c r="B1059" s="202"/>
      <c r="C1059" s="386"/>
      <c r="D1059" s="675"/>
      <c r="E1059" s="627"/>
      <c r="F1059" s="660"/>
    </row>
    <row r="1060" spans="1:6" x14ac:dyDescent="0.3">
      <c r="A1060" s="383"/>
      <c r="B1060" s="202"/>
      <c r="C1060" s="386"/>
      <c r="D1060" s="675"/>
      <c r="E1060" s="627"/>
      <c r="F1060" s="660"/>
    </row>
    <row r="1061" spans="1:6" ht="15" thickBot="1" x14ac:dyDescent="0.35">
      <c r="A1061" s="666" t="s">
        <v>4052</v>
      </c>
      <c r="B1061" s="667" t="s">
        <v>4116</v>
      </c>
      <c r="C1061" s="667"/>
      <c r="D1061" s="667"/>
      <c r="E1061" s="667"/>
      <c r="F1061" s="668">
        <f>SUM(F962:F980)</f>
        <v>0</v>
      </c>
    </row>
    <row r="1062" spans="1:6" x14ac:dyDescent="0.3">
      <c r="A1062" s="756" t="str">
        <f>A741</f>
        <v>CONTRACT SANRAL: NRA 2024/1323</v>
      </c>
      <c r="B1062" s="757"/>
      <c r="C1062" s="669"/>
      <c r="D1062" s="669"/>
      <c r="E1062" s="669"/>
      <c r="F1062" s="670"/>
    </row>
    <row r="1063" spans="1:6" x14ac:dyDescent="0.3">
      <c r="A1063" s="754" t="str">
        <f>A742</f>
        <v>PANEL FOR ROUTINE ROAD MAINTENANCE WORKS ACROSS SOUTH AFRICA (NORTHERN CAPE PROVINCE)</v>
      </c>
      <c r="B1063" s="755"/>
      <c r="C1063" s="671"/>
      <c r="D1063" s="671"/>
      <c r="E1063" s="671"/>
      <c r="F1063" s="672"/>
    </row>
    <row r="1064" spans="1:6" ht="15" thickBot="1" x14ac:dyDescent="0.35">
      <c r="A1064" s="804" t="str">
        <f>A743</f>
        <v>PART B: OPERATIONAL SECTION</v>
      </c>
      <c r="B1064" s="805"/>
      <c r="C1064" s="673"/>
      <c r="D1064" s="673"/>
      <c r="E1064" s="673"/>
      <c r="F1064" s="674"/>
    </row>
    <row r="1065" spans="1:6" ht="15" thickBot="1" x14ac:dyDescent="0.35">
      <c r="A1065" s="799" t="s">
        <v>463</v>
      </c>
      <c r="B1065" s="800"/>
      <c r="C1065" s="800"/>
      <c r="D1065" s="800"/>
      <c r="E1065" s="800"/>
      <c r="F1065" s="801"/>
    </row>
    <row r="1066" spans="1:6" x14ac:dyDescent="0.3">
      <c r="A1066" s="372" t="s">
        <v>472</v>
      </c>
      <c r="B1066" s="235" t="s">
        <v>3778</v>
      </c>
      <c r="C1066" s="379"/>
      <c r="D1066" s="655"/>
      <c r="E1066" s="549"/>
      <c r="F1066" s="625" t="str">
        <f t="shared" ref="F1066:F1085" si="11">IF((D1066*E1066)&gt;0,(D1066*E1066),"")</f>
        <v/>
      </c>
    </row>
    <row r="1067" spans="1:6" x14ac:dyDescent="0.3">
      <c r="A1067" s="372" t="s">
        <v>474</v>
      </c>
      <c r="B1067" s="201" t="s">
        <v>3773</v>
      </c>
      <c r="C1067" s="379" t="s">
        <v>181</v>
      </c>
      <c r="D1067" s="655">
        <v>100</v>
      </c>
      <c r="E1067" s="856"/>
      <c r="F1067" s="625" t="str">
        <f t="shared" si="11"/>
        <v/>
      </c>
    </row>
    <row r="1068" spans="1:6" x14ac:dyDescent="0.3">
      <c r="A1068" s="372" t="s">
        <v>475</v>
      </c>
      <c r="B1068" s="201" t="s">
        <v>3774</v>
      </c>
      <c r="C1068" s="379" t="s">
        <v>181</v>
      </c>
      <c r="D1068" s="655">
        <v>100</v>
      </c>
      <c r="E1068" s="856"/>
      <c r="F1068" s="625" t="str">
        <f t="shared" si="11"/>
        <v/>
      </c>
    </row>
    <row r="1069" spans="1:6" x14ac:dyDescent="0.3">
      <c r="A1069" s="372" t="s">
        <v>476</v>
      </c>
      <c r="B1069" s="201" t="s">
        <v>3775</v>
      </c>
      <c r="C1069" s="379" t="s">
        <v>181</v>
      </c>
      <c r="D1069" s="655">
        <v>100</v>
      </c>
      <c r="E1069" s="856"/>
      <c r="F1069" s="625" t="str">
        <f t="shared" si="11"/>
        <v/>
      </c>
    </row>
    <row r="1070" spans="1:6" x14ac:dyDescent="0.3">
      <c r="A1070" s="372" t="s">
        <v>3777</v>
      </c>
      <c r="B1070" s="201" t="s">
        <v>3776</v>
      </c>
      <c r="C1070" s="379" t="s">
        <v>181</v>
      </c>
      <c r="D1070" s="655">
        <v>100</v>
      </c>
      <c r="E1070" s="856"/>
      <c r="F1070" s="625" t="str">
        <f t="shared" si="11"/>
        <v/>
      </c>
    </row>
    <row r="1071" spans="1:6" x14ac:dyDescent="0.3">
      <c r="A1071" s="372" t="s">
        <v>485</v>
      </c>
      <c r="B1071" s="235" t="s">
        <v>3779</v>
      </c>
      <c r="C1071" s="379"/>
      <c r="D1071" s="655"/>
      <c r="E1071" s="549"/>
      <c r="F1071" s="625" t="str">
        <f t="shared" si="11"/>
        <v/>
      </c>
    </row>
    <row r="1072" spans="1:6" x14ac:dyDescent="0.3">
      <c r="A1072" s="372" t="s">
        <v>487</v>
      </c>
      <c r="B1072" s="201" t="s">
        <v>3781</v>
      </c>
      <c r="C1072" s="379" t="s">
        <v>221</v>
      </c>
      <c r="D1072" s="655">
        <v>10</v>
      </c>
      <c r="E1072" s="856"/>
      <c r="F1072" s="625" t="str">
        <f t="shared" si="11"/>
        <v/>
      </c>
    </row>
    <row r="1073" spans="1:6" x14ac:dyDescent="0.3">
      <c r="A1073" s="372" t="s">
        <v>490</v>
      </c>
      <c r="B1073" s="201" t="s">
        <v>3782</v>
      </c>
      <c r="C1073" s="379" t="s">
        <v>221</v>
      </c>
      <c r="D1073" s="655">
        <v>10</v>
      </c>
      <c r="E1073" s="856"/>
      <c r="F1073" s="625" t="str">
        <f t="shared" si="11"/>
        <v/>
      </c>
    </row>
    <row r="1074" spans="1:6" x14ac:dyDescent="0.3">
      <c r="A1074" s="372" t="s">
        <v>491</v>
      </c>
      <c r="B1074" s="201" t="s">
        <v>3783</v>
      </c>
      <c r="C1074" s="379" t="s">
        <v>221</v>
      </c>
      <c r="D1074" s="655">
        <v>10</v>
      </c>
      <c r="E1074" s="856"/>
      <c r="F1074" s="625" t="str">
        <f t="shared" si="11"/>
        <v/>
      </c>
    </row>
    <row r="1075" spans="1:6" x14ac:dyDescent="0.3">
      <c r="A1075" s="372" t="s">
        <v>3780</v>
      </c>
      <c r="B1075" s="201" t="s">
        <v>3784</v>
      </c>
      <c r="C1075" s="379" t="s">
        <v>221</v>
      </c>
      <c r="D1075" s="655">
        <v>10</v>
      </c>
      <c r="E1075" s="856"/>
      <c r="F1075" s="625" t="str">
        <f t="shared" si="11"/>
        <v/>
      </c>
    </row>
    <row r="1076" spans="1:6" x14ac:dyDescent="0.3">
      <c r="A1076" s="372" t="s">
        <v>492</v>
      </c>
      <c r="B1076" s="235" t="s">
        <v>3957</v>
      </c>
      <c r="C1076" s="379"/>
      <c r="D1076" s="655"/>
      <c r="E1076" s="549"/>
      <c r="F1076" s="625" t="str">
        <f t="shared" si="11"/>
        <v/>
      </c>
    </row>
    <row r="1077" spans="1:6" x14ac:dyDescent="0.3">
      <c r="A1077" s="372" t="s">
        <v>494</v>
      </c>
      <c r="B1077" s="201" t="s">
        <v>3958</v>
      </c>
      <c r="C1077" s="379" t="s">
        <v>489</v>
      </c>
      <c r="D1077" s="655">
        <v>10</v>
      </c>
      <c r="E1077" s="856"/>
      <c r="F1077" s="625" t="str">
        <f t="shared" si="11"/>
        <v/>
      </c>
    </row>
    <row r="1078" spans="1:6" x14ac:dyDescent="0.3">
      <c r="A1078" s="372" t="s">
        <v>496</v>
      </c>
      <c r="B1078" s="201" t="s">
        <v>3732</v>
      </c>
      <c r="C1078" s="379" t="s">
        <v>489</v>
      </c>
      <c r="D1078" s="655">
        <v>10</v>
      </c>
      <c r="E1078" s="856"/>
      <c r="F1078" s="625" t="str">
        <f t="shared" si="11"/>
        <v/>
      </c>
    </row>
    <row r="1079" spans="1:6" x14ac:dyDescent="0.3">
      <c r="A1079" s="372" t="s">
        <v>3956</v>
      </c>
      <c r="B1079" s="201" t="s">
        <v>4158</v>
      </c>
      <c r="C1079" s="379" t="s">
        <v>489</v>
      </c>
      <c r="D1079" s="655">
        <v>10</v>
      </c>
      <c r="E1079" s="856"/>
      <c r="F1079" s="625" t="str">
        <f t="shared" si="11"/>
        <v/>
      </c>
    </row>
    <row r="1080" spans="1:6" x14ac:dyDescent="0.3">
      <c r="A1080" s="372" t="s">
        <v>498</v>
      </c>
      <c r="B1080" s="235" t="s">
        <v>493</v>
      </c>
      <c r="C1080" s="379"/>
      <c r="D1080" s="655"/>
      <c r="E1080" s="549"/>
      <c r="F1080" s="625" t="str">
        <f t="shared" si="11"/>
        <v/>
      </c>
    </row>
    <row r="1081" spans="1:6" x14ac:dyDescent="0.3">
      <c r="A1081" s="372" t="s">
        <v>500</v>
      </c>
      <c r="B1081" s="201" t="s">
        <v>495</v>
      </c>
      <c r="C1081" s="379" t="s">
        <v>489</v>
      </c>
      <c r="D1081" s="655">
        <v>100</v>
      </c>
      <c r="E1081" s="856"/>
      <c r="F1081" s="625" t="str">
        <f t="shared" si="11"/>
        <v/>
      </c>
    </row>
    <row r="1082" spans="1:6" x14ac:dyDescent="0.3">
      <c r="A1082" s="372" t="s">
        <v>502</v>
      </c>
      <c r="B1082" s="201" t="s">
        <v>497</v>
      </c>
      <c r="C1082" s="379" t="s">
        <v>489</v>
      </c>
      <c r="D1082" s="655">
        <v>100</v>
      </c>
      <c r="E1082" s="856"/>
      <c r="F1082" s="625" t="str">
        <f t="shared" si="11"/>
        <v/>
      </c>
    </row>
    <row r="1083" spans="1:6" x14ac:dyDescent="0.3">
      <c r="A1083" s="372" t="s">
        <v>506</v>
      </c>
      <c r="B1083" s="235" t="s">
        <v>499</v>
      </c>
      <c r="C1083" s="379"/>
      <c r="D1083" s="655"/>
      <c r="E1083" s="549"/>
      <c r="F1083" s="625" t="str">
        <f t="shared" si="11"/>
        <v/>
      </c>
    </row>
    <row r="1084" spans="1:6" x14ac:dyDescent="0.3">
      <c r="A1084" s="372" t="s">
        <v>508</v>
      </c>
      <c r="B1084" s="201" t="s">
        <v>501</v>
      </c>
      <c r="C1084" s="379" t="s">
        <v>221</v>
      </c>
      <c r="D1084" s="655">
        <v>50</v>
      </c>
      <c r="E1084" s="856"/>
      <c r="F1084" s="625" t="str">
        <f t="shared" si="11"/>
        <v/>
      </c>
    </row>
    <row r="1085" spans="1:6" x14ac:dyDescent="0.3">
      <c r="A1085" s="372" t="s">
        <v>510</v>
      </c>
      <c r="B1085" s="201" t="s">
        <v>503</v>
      </c>
      <c r="C1085" s="379" t="s">
        <v>221</v>
      </c>
      <c r="D1085" s="655">
        <v>50</v>
      </c>
      <c r="E1085" s="856"/>
      <c r="F1085" s="625" t="str">
        <f t="shared" si="11"/>
        <v/>
      </c>
    </row>
    <row r="1086" spans="1:6" x14ac:dyDescent="0.3">
      <c r="A1086" s="372" t="s">
        <v>3785</v>
      </c>
      <c r="B1086" s="281" t="s">
        <v>3786</v>
      </c>
      <c r="C1086" s="379"/>
      <c r="D1086" s="655"/>
      <c r="E1086" s="549"/>
      <c r="F1086" s="625" t="str">
        <f>IF((D1086*E1086)&gt;0,(D1086*E1086),"")</f>
        <v/>
      </c>
    </row>
    <row r="1087" spans="1:6" x14ac:dyDescent="0.3">
      <c r="A1087" s="372" t="s">
        <v>3787</v>
      </c>
      <c r="B1087" s="282" t="s">
        <v>3786</v>
      </c>
      <c r="C1087" s="398" t="s">
        <v>16</v>
      </c>
      <c r="D1087" s="655">
        <v>1</v>
      </c>
      <c r="E1087" s="549">
        <v>500000</v>
      </c>
      <c r="F1087" s="625">
        <f>IF((D1087*E1087)&gt;0,(D1087*E1087),"")</f>
        <v>500000</v>
      </c>
    </row>
    <row r="1088" spans="1:6" x14ac:dyDescent="0.3">
      <c r="A1088" s="383" t="s">
        <v>3788</v>
      </c>
      <c r="B1088" s="350" t="s">
        <v>3930</v>
      </c>
      <c r="C1088" s="386" t="s">
        <v>21</v>
      </c>
      <c r="D1088" s="548">
        <f>F1087</f>
        <v>500000</v>
      </c>
      <c r="E1088" s="855"/>
      <c r="F1088" s="625" t="str">
        <f>IF((D1088*E1088)&gt;0,(D1088*E1088),"")</f>
        <v/>
      </c>
    </row>
    <row r="1089" spans="1:6" x14ac:dyDescent="0.3">
      <c r="A1089" s="383"/>
      <c r="B1089" s="350"/>
      <c r="C1089" s="386"/>
      <c r="D1089" s="658"/>
      <c r="E1089" s="659"/>
      <c r="F1089" s="660"/>
    </row>
    <row r="1090" spans="1:6" x14ac:dyDescent="0.3">
      <c r="A1090" s="383"/>
      <c r="B1090" s="350"/>
      <c r="C1090" s="386"/>
      <c r="D1090" s="658"/>
      <c r="E1090" s="659"/>
      <c r="F1090" s="660"/>
    </row>
    <row r="1091" spans="1:6" x14ac:dyDescent="0.3">
      <c r="A1091" s="383"/>
      <c r="B1091" s="350"/>
      <c r="C1091" s="386"/>
      <c r="D1091" s="658"/>
      <c r="E1091" s="659"/>
      <c r="F1091" s="660"/>
    </row>
    <row r="1092" spans="1:6" x14ac:dyDescent="0.3">
      <c r="A1092" s="383"/>
      <c r="B1092" s="350"/>
      <c r="C1092" s="386"/>
      <c r="D1092" s="658"/>
      <c r="E1092" s="659"/>
      <c r="F1092" s="660"/>
    </row>
    <row r="1093" spans="1:6" x14ac:dyDescent="0.3">
      <c r="A1093" s="383"/>
      <c r="B1093" s="350"/>
      <c r="C1093" s="386"/>
      <c r="D1093" s="658"/>
      <c r="E1093" s="659"/>
      <c r="F1093" s="660"/>
    </row>
    <row r="1094" spans="1:6" x14ac:dyDescent="0.3">
      <c r="A1094" s="383"/>
      <c r="B1094" s="350"/>
      <c r="C1094" s="386"/>
      <c r="D1094" s="658"/>
      <c r="E1094" s="659"/>
      <c r="F1094" s="660"/>
    </row>
    <row r="1095" spans="1:6" x14ac:dyDescent="0.3">
      <c r="A1095" s="383"/>
      <c r="B1095" s="350"/>
      <c r="C1095" s="386"/>
      <c r="D1095" s="658"/>
      <c r="E1095" s="659"/>
      <c r="F1095" s="660"/>
    </row>
    <row r="1096" spans="1:6" x14ac:dyDescent="0.3">
      <c r="A1096" s="383"/>
      <c r="B1096" s="350"/>
      <c r="C1096" s="386"/>
      <c r="D1096" s="658"/>
      <c r="E1096" s="659"/>
      <c r="F1096" s="660"/>
    </row>
    <row r="1097" spans="1:6" x14ac:dyDescent="0.3">
      <c r="A1097" s="383"/>
      <c r="B1097" s="350"/>
      <c r="C1097" s="386"/>
      <c r="D1097" s="658"/>
      <c r="E1097" s="659"/>
      <c r="F1097" s="660"/>
    </row>
    <row r="1098" spans="1:6" x14ac:dyDescent="0.3">
      <c r="A1098" s="383"/>
      <c r="B1098" s="350"/>
      <c r="C1098" s="386"/>
      <c r="D1098" s="658"/>
      <c r="E1098" s="659"/>
      <c r="F1098" s="660"/>
    </row>
    <row r="1099" spans="1:6" x14ac:dyDescent="0.3">
      <c r="A1099" s="383"/>
      <c r="B1099" s="350"/>
      <c r="C1099" s="386"/>
      <c r="D1099" s="658"/>
      <c r="E1099" s="659"/>
      <c r="F1099" s="660"/>
    </row>
    <row r="1100" spans="1:6" x14ac:dyDescent="0.3">
      <c r="A1100" s="383"/>
      <c r="B1100" s="350"/>
      <c r="C1100" s="386"/>
      <c r="D1100" s="658"/>
      <c r="E1100" s="659"/>
      <c r="F1100" s="660"/>
    </row>
    <row r="1101" spans="1:6" x14ac:dyDescent="0.3">
      <c r="A1101" s="383"/>
      <c r="B1101" s="350"/>
      <c r="C1101" s="386"/>
      <c r="D1101" s="658"/>
      <c r="E1101" s="659"/>
      <c r="F1101" s="660"/>
    </row>
    <row r="1102" spans="1:6" x14ac:dyDescent="0.3">
      <c r="A1102" s="383"/>
      <c r="B1102" s="350"/>
      <c r="C1102" s="386"/>
      <c r="D1102" s="658"/>
      <c r="E1102" s="659"/>
      <c r="F1102" s="660"/>
    </row>
    <row r="1103" spans="1:6" x14ac:dyDescent="0.3">
      <c r="A1103" s="383"/>
      <c r="B1103" s="350"/>
      <c r="C1103" s="386"/>
      <c r="D1103" s="658"/>
      <c r="E1103" s="659"/>
      <c r="F1103" s="660"/>
    </row>
    <row r="1104" spans="1:6" x14ac:dyDescent="0.3">
      <c r="A1104" s="383"/>
      <c r="B1104" s="350"/>
      <c r="C1104" s="386"/>
      <c r="D1104" s="658"/>
      <c r="E1104" s="659"/>
      <c r="F1104" s="660"/>
    </row>
    <row r="1105" spans="1:6" x14ac:dyDescent="0.3">
      <c r="A1105" s="383"/>
      <c r="B1105" s="350"/>
      <c r="C1105" s="386"/>
      <c r="D1105" s="658"/>
      <c r="E1105" s="659"/>
      <c r="F1105" s="660"/>
    </row>
    <row r="1106" spans="1:6" x14ac:dyDescent="0.3">
      <c r="A1106" s="383"/>
      <c r="B1106" s="350"/>
      <c r="C1106" s="386"/>
      <c r="D1106" s="658"/>
      <c r="E1106" s="659"/>
      <c r="F1106" s="660"/>
    </row>
    <row r="1107" spans="1:6" x14ac:dyDescent="0.3">
      <c r="A1107" s="383"/>
      <c r="B1107" s="350"/>
      <c r="C1107" s="386"/>
      <c r="D1107" s="658"/>
      <c r="E1107" s="659"/>
      <c r="F1107" s="660"/>
    </row>
    <row r="1108" spans="1:6" x14ac:dyDescent="0.3">
      <c r="A1108" s="383"/>
      <c r="B1108" s="350"/>
      <c r="C1108" s="386"/>
      <c r="D1108" s="658"/>
      <c r="E1108" s="659"/>
      <c r="F1108" s="660"/>
    </row>
    <row r="1109" spans="1:6" x14ac:dyDescent="0.3">
      <c r="A1109" s="383"/>
      <c r="B1109" s="350"/>
      <c r="C1109" s="386"/>
      <c r="D1109" s="658"/>
      <c r="E1109" s="659"/>
      <c r="F1109" s="660"/>
    </row>
    <row r="1110" spans="1:6" x14ac:dyDescent="0.3">
      <c r="A1110" s="383"/>
      <c r="B1110" s="350"/>
      <c r="C1110" s="386"/>
      <c r="D1110" s="658"/>
      <c r="E1110" s="659"/>
      <c r="F1110" s="660"/>
    </row>
    <row r="1111" spans="1:6" x14ac:dyDescent="0.3">
      <c r="A1111" s="383"/>
      <c r="B1111" s="350"/>
      <c r="C1111" s="386"/>
      <c r="D1111" s="658"/>
      <c r="E1111" s="659"/>
      <c r="F1111" s="660"/>
    </row>
    <row r="1112" spans="1:6" x14ac:dyDescent="0.3">
      <c r="A1112" s="383"/>
      <c r="B1112" s="350"/>
      <c r="C1112" s="386"/>
      <c r="D1112" s="658"/>
      <c r="E1112" s="659"/>
      <c r="F1112" s="660"/>
    </row>
    <row r="1113" spans="1:6" x14ac:dyDescent="0.3">
      <c r="A1113" s="383"/>
      <c r="B1113" s="350"/>
      <c r="C1113" s="386"/>
      <c r="D1113" s="658"/>
      <c r="E1113" s="659"/>
      <c r="F1113" s="660"/>
    </row>
    <row r="1114" spans="1:6" x14ac:dyDescent="0.3">
      <c r="A1114" s="383"/>
      <c r="B1114" s="350"/>
      <c r="C1114" s="386"/>
      <c r="D1114" s="658"/>
      <c r="E1114" s="659"/>
      <c r="F1114" s="660"/>
    </row>
    <row r="1115" spans="1:6" x14ac:dyDescent="0.3">
      <c r="A1115" s="383"/>
      <c r="B1115" s="350"/>
      <c r="C1115" s="386"/>
      <c r="D1115" s="658"/>
      <c r="E1115" s="659"/>
      <c r="F1115" s="660"/>
    </row>
    <row r="1116" spans="1:6" x14ac:dyDescent="0.3">
      <c r="A1116" s="383"/>
      <c r="B1116" s="350"/>
      <c r="C1116" s="386"/>
      <c r="D1116" s="658"/>
      <c r="E1116" s="659"/>
      <c r="F1116" s="660"/>
    </row>
    <row r="1117" spans="1:6" x14ac:dyDescent="0.3">
      <c r="A1117" s="383"/>
      <c r="B1117" s="350"/>
      <c r="C1117" s="386"/>
      <c r="D1117" s="658"/>
      <c r="E1117" s="659"/>
      <c r="F1117" s="660"/>
    </row>
    <row r="1118" spans="1:6" x14ac:dyDescent="0.3">
      <c r="A1118" s="383"/>
      <c r="B1118" s="350"/>
      <c r="C1118" s="386"/>
      <c r="D1118" s="658"/>
      <c r="E1118" s="659"/>
      <c r="F1118" s="660"/>
    </row>
    <row r="1119" spans="1:6" x14ac:dyDescent="0.3">
      <c r="A1119" s="383"/>
      <c r="B1119" s="350"/>
      <c r="C1119" s="386"/>
      <c r="D1119" s="658"/>
      <c r="E1119" s="659"/>
      <c r="F1119" s="660"/>
    </row>
    <row r="1120" spans="1:6" x14ac:dyDescent="0.3">
      <c r="A1120" s="383"/>
      <c r="B1120" s="350"/>
      <c r="C1120" s="386"/>
      <c r="D1120" s="658"/>
      <c r="E1120" s="659"/>
      <c r="F1120" s="660"/>
    </row>
    <row r="1121" spans="1:6" x14ac:dyDescent="0.3">
      <c r="A1121" s="383"/>
      <c r="B1121" s="350"/>
      <c r="C1121" s="386"/>
      <c r="D1121" s="658"/>
      <c r="E1121" s="659"/>
      <c r="F1121" s="660"/>
    </row>
    <row r="1122" spans="1:6" x14ac:dyDescent="0.3">
      <c r="A1122" s="383"/>
      <c r="B1122" s="350"/>
      <c r="C1122" s="386"/>
      <c r="D1122" s="658"/>
      <c r="E1122" s="659"/>
      <c r="F1122" s="660"/>
    </row>
    <row r="1123" spans="1:6" x14ac:dyDescent="0.3">
      <c r="A1123" s="383"/>
      <c r="B1123" s="350"/>
      <c r="C1123" s="386"/>
      <c r="D1123" s="658"/>
      <c r="E1123" s="659"/>
      <c r="F1123" s="660"/>
    </row>
    <row r="1124" spans="1:6" x14ac:dyDescent="0.3">
      <c r="A1124" s="383"/>
      <c r="B1124" s="350"/>
      <c r="C1124" s="386"/>
      <c r="D1124" s="658"/>
      <c r="E1124" s="659"/>
      <c r="F1124" s="660"/>
    </row>
    <row r="1125" spans="1:6" x14ac:dyDescent="0.3">
      <c r="A1125" s="383"/>
      <c r="B1125" s="350"/>
      <c r="C1125" s="386"/>
      <c r="D1125" s="658"/>
      <c r="E1125" s="659"/>
      <c r="F1125" s="660"/>
    </row>
    <row r="1126" spans="1:6" x14ac:dyDescent="0.3">
      <c r="A1126" s="383"/>
      <c r="B1126" s="350"/>
      <c r="C1126" s="386"/>
      <c r="D1126" s="658"/>
      <c r="E1126" s="659"/>
      <c r="F1126" s="660"/>
    </row>
    <row r="1127" spans="1:6" x14ac:dyDescent="0.3">
      <c r="A1127" s="383"/>
      <c r="B1127" s="350"/>
      <c r="C1127" s="386"/>
      <c r="D1127" s="658"/>
      <c r="E1127" s="659"/>
      <c r="F1127" s="660"/>
    </row>
    <row r="1128" spans="1:6" x14ac:dyDescent="0.3">
      <c r="A1128" s="383"/>
      <c r="B1128" s="350"/>
      <c r="C1128" s="386"/>
      <c r="D1128" s="658"/>
      <c r="E1128" s="659"/>
      <c r="F1128" s="660"/>
    </row>
    <row r="1129" spans="1:6" x14ac:dyDescent="0.3">
      <c r="A1129" s="383"/>
      <c r="B1129" s="350"/>
      <c r="C1129" s="386"/>
      <c r="D1129" s="658"/>
      <c r="E1129" s="659"/>
      <c r="F1129" s="660"/>
    </row>
    <row r="1130" spans="1:6" x14ac:dyDescent="0.3">
      <c r="A1130" s="383"/>
      <c r="B1130" s="350"/>
      <c r="C1130" s="386"/>
      <c r="D1130" s="658"/>
      <c r="E1130" s="659"/>
      <c r="F1130" s="660"/>
    </row>
    <row r="1131" spans="1:6" x14ac:dyDescent="0.3">
      <c r="A1131" s="383"/>
      <c r="B1131" s="350"/>
      <c r="C1131" s="386"/>
      <c r="D1131" s="658"/>
      <c r="E1131" s="659"/>
      <c r="F1131" s="660"/>
    </row>
    <row r="1132" spans="1:6" x14ac:dyDescent="0.3">
      <c r="A1132" s="383"/>
      <c r="B1132" s="350"/>
      <c r="C1132" s="386"/>
      <c r="D1132" s="658"/>
      <c r="E1132" s="659"/>
      <c r="F1132" s="660"/>
    </row>
    <row r="1133" spans="1:6" x14ac:dyDescent="0.3">
      <c r="A1133" s="383"/>
      <c r="B1133" s="350"/>
      <c r="C1133" s="386"/>
      <c r="D1133" s="658"/>
      <c r="E1133" s="659"/>
      <c r="F1133" s="660"/>
    </row>
    <row r="1134" spans="1:6" x14ac:dyDescent="0.3">
      <c r="A1134" s="383"/>
      <c r="B1134" s="350"/>
      <c r="C1134" s="386"/>
      <c r="D1134" s="658"/>
      <c r="E1134" s="659"/>
      <c r="F1134" s="660"/>
    </row>
    <row r="1135" spans="1:6" x14ac:dyDescent="0.3">
      <c r="A1135" s="383"/>
      <c r="B1135" s="350"/>
      <c r="C1135" s="386"/>
      <c r="D1135" s="658"/>
      <c r="E1135" s="659"/>
      <c r="F1135" s="660"/>
    </row>
    <row r="1136" spans="1:6" x14ac:dyDescent="0.3">
      <c r="A1136" s="383"/>
      <c r="B1136" s="350"/>
      <c r="C1136" s="386"/>
      <c r="D1136" s="658"/>
      <c r="E1136" s="659"/>
      <c r="F1136" s="660"/>
    </row>
    <row r="1137" spans="1:6" x14ac:dyDescent="0.3">
      <c r="A1137" s="383"/>
      <c r="B1137" s="350"/>
      <c r="C1137" s="386"/>
      <c r="D1137" s="658"/>
      <c r="E1137" s="659"/>
      <c r="F1137" s="660"/>
    </row>
    <row r="1138" spans="1:6" x14ac:dyDescent="0.3">
      <c r="A1138" s="383"/>
      <c r="B1138" s="350"/>
      <c r="C1138" s="386"/>
      <c r="D1138" s="658"/>
      <c r="E1138" s="659"/>
      <c r="F1138" s="660"/>
    </row>
    <row r="1139" spans="1:6" x14ac:dyDescent="0.3">
      <c r="A1139" s="383"/>
      <c r="B1139" s="350"/>
      <c r="C1139" s="386"/>
      <c r="D1139" s="658"/>
      <c r="E1139" s="659"/>
      <c r="F1139" s="660"/>
    </row>
    <row r="1140" spans="1:6" x14ac:dyDescent="0.3">
      <c r="A1140" s="383"/>
      <c r="B1140" s="350"/>
      <c r="C1140" s="386"/>
      <c r="D1140" s="658"/>
      <c r="E1140" s="659"/>
      <c r="F1140" s="660"/>
    </row>
    <row r="1141" spans="1:6" x14ac:dyDescent="0.3">
      <c r="A1141" s="383"/>
      <c r="B1141" s="350"/>
      <c r="C1141" s="386"/>
      <c r="D1141" s="658"/>
      <c r="E1141" s="659"/>
      <c r="F1141" s="660"/>
    </row>
    <row r="1142" spans="1:6" x14ac:dyDescent="0.3">
      <c r="A1142" s="383"/>
      <c r="B1142" s="350"/>
      <c r="C1142" s="386"/>
      <c r="D1142" s="658"/>
      <c r="E1142" s="659"/>
      <c r="F1142" s="660"/>
    </row>
    <row r="1143" spans="1:6" x14ac:dyDescent="0.3">
      <c r="A1143" s="383"/>
      <c r="B1143" s="350"/>
      <c r="C1143" s="386"/>
      <c r="D1143" s="658"/>
      <c r="E1143" s="659"/>
      <c r="F1143" s="660"/>
    </row>
    <row r="1144" spans="1:6" x14ac:dyDescent="0.3">
      <c r="A1144" s="383"/>
      <c r="B1144" s="350"/>
      <c r="C1144" s="386"/>
      <c r="D1144" s="658"/>
      <c r="E1144" s="659"/>
      <c r="F1144" s="660"/>
    </row>
    <row r="1145" spans="1:6" x14ac:dyDescent="0.3">
      <c r="A1145" s="383"/>
      <c r="B1145" s="350"/>
      <c r="C1145" s="386"/>
      <c r="D1145" s="658"/>
      <c r="E1145" s="659"/>
      <c r="F1145" s="660"/>
    </row>
    <row r="1146" spans="1:6" x14ac:dyDescent="0.3">
      <c r="A1146" s="383"/>
      <c r="B1146" s="350"/>
      <c r="C1146" s="386"/>
      <c r="D1146" s="658"/>
      <c r="E1146" s="659"/>
      <c r="F1146" s="660"/>
    </row>
    <row r="1147" spans="1:6" x14ac:dyDescent="0.3">
      <c r="A1147" s="383"/>
      <c r="B1147" s="350"/>
      <c r="C1147" s="386"/>
      <c r="D1147" s="658"/>
      <c r="E1147" s="659"/>
      <c r="F1147" s="660"/>
    </row>
    <row r="1148" spans="1:6" x14ac:dyDescent="0.3">
      <c r="A1148" s="383"/>
      <c r="B1148" s="350"/>
      <c r="C1148" s="386"/>
      <c r="D1148" s="658"/>
      <c r="E1148" s="659"/>
      <c r="F1148" s="660"/>
    </row>
    <row r="1149" spans="1:6" x14ac:dyDescent="0.3">
      <c r="A1149" s="383"/>
      <c r="B1149" s="350"/>
      <c r="C1149" s="386"/>
      <c r="D1149" s="658"/>
      <c r="E1149" s="659"/>
      <c r="F1149" s="660"/>
    </row>
    <row r="1150" spans="1:6" x14ac:dyDescent="0.3">
      <c r="A1150" s="383"/>
      <c r="B1150" s="350"/>
      <c r="C1150" s="386"/>
      <c r="D1150" s="658"/>
      <c r="E1150" s="659"/>
      <c r="F1150" s="660"/>
    </row>
    <row r="1151" spans="1:6" x14ac:dyDescent="0.3">
      <c r="A1151" s="383"/>
      <c r="B1151" s="350"/>
      <c r="C1151" s="386"/>
      <c r="D1151" s="658"/>
      <c r="E1151" s="659"/>
      <c r="F1151" s="660"/>
    </row>
    <row r="1152" spans="1:6" x14ac:dyDescent="0.3">
      <c r="A1152" s="383"/>
      <c r="B1152" s="350"/>
      <c r="C1152" s="386"/>
      <c r="D1152" s="658"/>
      <c r="E1152" s="659"/>
      <c r="F1152" s="660"/>
    </row>
    <row r="1153" spans="1:6" x14ac:dyDescent="0.3">
      <c r="A1153" s="383"/>
      <c r="B1153" s="350"/>
      <c r="C1153" s="386"/>
      <c r="D1153" s="658"/>
      <c r="E1153" s="659"/>
      <c r="F1153" s="660"/>
    </row>
    <row r="1154" spans="1:6" x14ac:dyDescent="0.3">
      <c r="A1154" s="383"/>
      <c r="B1154" s="350"/>
      <c r="C1154" s="386"/>
      <c r="D1154" s="658"/>
      <c r="E1154" s="659"/>
      <c r="F1154" s="660"/>
    </row>
    <row r="1155" spans="1:6" x14ac:dyDescent="0.3">
      <c r="A1155" s="383"/>
      <c r="B1155" s="350"/>
      <c r="C1155" s="386"/>
      <c r="D1155" s="658"/>
      <c r="E1155" s="659"/>
      <c r="F1155" s="660"/>
    </row>
    <row r="1156" spans="1:6" x14ac:dyDescent="0.3">
      <c r="A1156" s="383"/>
      <c r="B1156" s="350"/>
      <c r="C1156" s="386"/>
      <c r="D1156" s="658"/>
      <c r="E1156" s="659"/>
      <c r="F1156" s="660"/>
    </row>
    <row r="1157" spans="1:6" x14ac:dyDescent="0.3">
      <c r="A1157" s="383"/>
      <c r="B1157" s="350"/>
      <c r="C1157" s="386"/>
      <c r="D1157" s="658"/>
      <c r="E1157" s="659"/>
      <c r="F1157" s="660"/>
    </row>
    <row r="1158" spans="1:6" x14ac:dyDescent="0.3">
      <c r="A1158" s="383"/>
      <c r="B1158" s="350"/>
      <c r="C1158" s="386"/>
      <c r="D1158" s="658"/>
      <c r="E1158" s="659"/>
      <c r="F1158" s="660"/>
    </row>
    <row r="1159" spans="1:6" x14ac:dyDescent="0.3">
      <c r="A1159" s="383"/>
      <c r="B1159" s="350"/>
      <c r="C1159" s="386"/>
      <c r="D1159" s="658"/>
      <c r="E1159" s="659"/>
      <c r="F1159" s="660"/>
    </row>
    <row r="1160" spans="1:6" x14ac:dyDescent="0.3">
      <c r="A1160" s="383"/>
      <c r="B1160" s="350"/>
      <c r="C1160" s="386"/>
      <c r="D1160" s="658"/>
      <c r="E1160" s="659"/>
      <c r="F1160" s="660"/>
    </row>
    <row r="1161" spans="1:6" x14ac:dyDescent="0.3">
      <c r="A1161" s="383"/>
      <c r="B1161" s="350"/>
      <c r="C1161" s="386"/>
      <c r="D1161" s="658"/>
      <c r="E1161" s="659"/>
      <c r="F1161" s="660"/>
    </row>
    <row r="1162" spans="1:6" x14ac:dyDescent="0.3">
      <c r="A1162" s="383"/>
      <c r="B1162" s="350"/>
      <c r="C1162" s="386"/>
      <c r="D1162" s="658"/>
      <c r="E1162" s="659"/>
      <c r="F1162" s="660"/>
    </row>
    <row r="1163" spans="1:6" x14ac:dyDescent="0.3">
      <c r="A1163" s="383"/>
      <c r="B1163" s="350"/>
      <c r="C1163" s="386"/>
      <c r="D1163" s="658"/>
      <c r="E1163" s="659"/>
      <c r="F1163" s="660"/>
    </row>
    <row r="1164" spans="1:6" x14ac:dyDescent="0.3">
      <c r="A1164" s="383"/>
      <c r="B1164" s="350"/>
      <c r="C1164" s="386"/>
      <c r="D1164" s="658"/>
      <c r="E1164" s="659"/>
      <c r="F1164" s="660"/>
    </row>
    <row r="1165" spans="1:6" x14ac:dyDescent="0.3">
      <c r="A1165" s="383"/>
      <c r="B1165" s="350"/>
      <c r="C1165" s="386"/>
      <c r="D1165" s="658"/>
      <c r="E1165" s="659"/>
      <c r="F1165" s="660"/>
    </row>
    <row r="1166" spans="1:6" x14ac:dyDescent="0.3">
      <c r="A1166" s="383"/>
      <c r="B1166" s="350"/>
      <c r="C1166" s="386"/>
      <c r="D1166" s="658"/>
      <c r="E1166" s="659"/>
      <c r="F1166" s="660"/>
    </row>
    <row r="1167" spans="1:6" x14ac:dyDescent="0.3">
      <c r="A1167" s="383"/>
      <c r="B1167" s="350"/>
      <c r="C1167" s="386"/>
      <c r="D1167" s="658"/>
      <c r="E1167" s="659"/>
      <c r="F1167" s="660"/>
    </row>
    <row r="1168" spans="1:6" ht="15" thickBot="1" x14ac:dyDescent="0.35">
      <c r="A1168" s="666" t="s">
        <v>4054</v>
      </c>
      <c r="B1168" s="667" t="s">
        <v>4116</v>
      </c>
      <c r="C1168" s="667"/>
      <c r="D1168" s="667"/>
      <c r="E1168" s="667"/>
      <c r="F1168" s="668">
        <f>SUM(F1066:F1088)</f>
        <v>500000</v>
      </c>
    </row>
    <row r="1169" spans="1:6" x14ac:dyDescent="0.3">
      <c r="A1169" s="756" t="str">
        <f>A741</f>
        <v>CONTRACT SANRAL: NRA 2024/1323</v>
      </c>
      <c r="B1169" s="757"/>
      <c r="C1169" s="669"/>
      <c r="D1169" s="669"/>
      <c r="E1169" s="669"/>
      <c r="F1169" s="670"/>
    </row>
    <row r="1170" spans="1:6" x14ac:dyDescent="0.3">
      <c r="A1170" s="754" t="str">
        <f>A742</f>
        <v>PANEL FOR ROUTINE ROAD MAINTENANCE WORKS ACROSS SOUTH AFRICA (NORTHERN CAPE PROVINCE)</v>
      </c>
      <c r="B1170" s="755"/>
      <c r="C1170" s="671"/>
      <c r="D1170" s="671"/>
      <c r="E1170" s="671"/>
      <c r="F1170" s="672"/>
    </row>
    <row r="1171" spans="1:6" ht="15" thickBot="1" x14ac:dyDescent="0.35">
      <c r="A1171" s="804" t="str">
        <f>A743</f>
        <v>PART B: OPERATIONAL SECTION</v>
      </c>
      <c r="B1171" s="805"/>
      <c r="C1171" s="673"/>
      <c r="D1171" s="673"/>
      <c r="E1171" s="673"/>
      <c r="F1171" s="674"/>
    </row>
    <row r="1172" spans="1:6" ht="15" thickBot="1" x14ac:dyDescent="0.35">
      <c r="A1172" s="799" t="s">
        <v>548</v>
      </c>
      <c r="B1172" s="800"/>
      <c r="C1172" s="800"/>
      <c r="D1172" s="800"/>
      <c r="E1172" s="800"/>
      <c r="F1172" s="801"/>
    </row>
    <row r="1173" spans="1:6" x14ac:dyDescent="0.3">
      <c r="A1173" s="374" t="s">
        <v>549</v>
      </c>
      <c r="B1173" s="345" t="s">
        <v>550</v>
      </c>
      <c r="C1173" s="375"/>
      <c r="D1173" s="376"/>
      <c r="E1173" s="549"/>
      <c r="F1173" s="625"/>
    </row>
    <row r="1174" spans="1:6" x14ac:dyDescent="0.3">
      <c r="A1174" s="372" t="s">
        <v>551</v>
      </c>
      <c r="B1174" s="201" t="s">
        <v>564</v>
      </c>
      <c r="C1174" s="379" t="s">
        <v>489</v>
      </c>
      <c r="D1174" s="655">
        <v>500</v>
      </c>
      <c r="E1174" s="856"/>
      <c r="F1174" s="625" t="str">
        <f>IF((D1174*E1174)&gt;0,(D1174*E1174),"")</f>
        <v/>
      </c>
    </row>
    <row r="1175" spans="1:6" x14ac:dyDescent="0.3">
      <c r="A1175" s="372" t="s">
        <v>3951</v>
      </c>
      <c r="B1175" s="201" t="s">
        <v>3953</v>
      </c>
      <c r="C1175" s="379"/>
      <c r="D1175" s="655"/>
      <c r="E1175" s="549"/>
      <c r="F1175" s="625" t="str">
        <f t="shared" ref="F1175:F1176" si="12">IF((D1175*E1175)&gt;0,(D1175*E1175),"")</f>
        <v/>
      </c>
    </row>
    <row r="1176" spans="1:6" ht="15" thickBot="1" x14ac:dyDescent="0.35">
      <c r="A1176" s="372" t="s">
        <v>3952</v>
      </c>
      <c r="B1176" s="201" t="s">
        <v>3893</v>
      </c>
      <c r="C1176" s="685" t="s">
        <v>221</v>
      </c>
      <c r="D1176" s="686">
        <v>50</v>
      </c>
      <c r="E1176" s="856"/>
      <c r="F1176" s="687" t="str">
        <f t="shared" si="12"/>
        <v/>
      </c>
    </row>
    <row r="1177" spans="1:6" x14ac:dyDescent="0.3">
      <c r="A1177" s="756" t="s">
        <v>569</v>
      </c>
      <c r="B1177" s="757"/>
      <c r="C1177" s="688"/>
      <c r="D1177" s="688"/>
      <c r="E1177" s="688"/>
      <c r="F1177" s="689"/>
    </row>
    <row r="1178" spans="1:6" x14ac:dyDescent="0.3">
      <c r="A1178" s="201" t="s">
        <v>570</v>
      </c>
      <c r="B1178" s="235" t="s">
        <v>571</v>
      </c>
      <c r="C1178" s="379"/>
      <c r="D1178" s="379"/>
      <c r="E1178" s="520"/>
      <c r="F1178" s="520"/>
    </row>
    <row r="1179" spans="1:6" x14ac:dyDescent="0.3">
      <c r="A1179" s="372" t="s">
        <v>572</v>
      </c>
      <c r="B1179" s="201" t="s">
        <v>564</v>
      </c>
      <c r="C1179" s="379" t="s">
        <v>489</v>
      </c>
      <c r="D1179" s="655">
        <v>50</v>
      </c>
      <c r="E1179" s="856"/>
      <c r="F1179" s="625" t="str">
        <f>IF((D1179*E1179)&gt;0,(D1179*E1179),"")</f>
        <v/>
      </c>
    </row>
    <row r="1180" spans="1:6" ht="22.8" x14ac:dyDescent="0.3">
      <c r="A1180" s="372" t="s">
        <v>574</v>
      </c>
      <c r="B1180" s="201" t="s">
        <v>3954</v>
      </c>
      <c r="C1180" s="379" t="s">
        <v>221</v>
      </c>
      <c r="D1180" s="655">
        <v>5</v>
      </c>
      <c r="E1180" s="856"/>
      <c r="F1180" s="625" t="str">
        <f t="shared" ref="F1180:F1181" si="13">IF((D1180*E1180)&gt;0,(D1180*E1180),"")</f>
        <v/>
      </c>
    </row>
    <row r="1181" spans="1:6" ht="22.8" x14ac:dyDescent="0.3">
      <c r="A1181" s="372" t="s">
        <v>576</v>
      </c>
      <c r="B1181" s="201" t="s">
        <v>3955</v>
      </c>
      <c r="C1181" s="379" t="s">
        <v>221</v>
      </c>
      <c r="D1181" s="655">
        <v>5</v>
      </c>
      <c r="E1181" s="856"/>
      <c r="F1181" s="625" t="str">
        <f t="shared" si="13"/>
        <v/>
      </c>
    </row>
    <row r="1182" spans="1:6" x14ac:dyDescent="0.3">
      <c r="A1182" s="383"/>
      <c r="B1182" s="202"/>
      <c r="C1182" s="386"/>
      <c r="D1182" s="675"/>
      <c r="E1182" s="627"/>
      <c r="F1182" s="660"/>
    </row>
    <row r="1183" spans="1:6" x14ac:dyDescent="0.3">
      <c r="A1183" s="383"/>
      <c r="B1183" s="202"/>
      <c r="C1183" s="386"/>
      <c r="D1183" s="675"/>
      <c r="E1183" s="627"/>
      <c r="F1183" s="660"/>
    </row>
    <row r="1184" spans="1:6" x14ac:dyDescent="0.3">
      <c r="A1184" s="383"/>
      <c r="B1184" s="202"/>
      <c r="C1184" s="386"/>
      <c r="D1184" s="675"/>
      <c r="E1184" s="627"/>
      <c r="F1184" s="660"/>
    </row>
    <row r="1185" spans="1:6" x14ac:dyDescent="0.3">
      <c r="A1185" s="383"/>
      <c r="B1185" s="202"/>
      <c r="C1185" s="386"/>
      <c r="D1185" s="675"/>
      <c r="E1185" s="627"/>
      <c r="F1185" s="660"/>
    </row>
    <row r="1186" spans="1:6" x14ac:dyDescent="0.3">
      <c r="A1186" s="383"/>
      <c r="B1186" s="202"/>
      <c r="C1186" s="386"/>
      <c r="D1186" s="675"/>
      <c r="E1186" s="627"/>
      <c r="F1186" s="660"/>
    </row>
    <row r="1187" spans="1:6" x14ac:dyDescent="0.3">
      <c r="A1187" s="383"/>
      <c r="B1187" s="202"/>
      <c r="C1187" s="386"/>
      <c r="D1187" s="675"/>
      <c r="E1187" s="627"/>
      <c r="F1187" s="660"/>
    </row>
    <row r="1188" spans="1:6" x14ac:dyDescent="0.3">
      <c r="A1188" s="383"/>
      <c r="B1188" s="202"/>
      <c r="C1188" s="386"/>
      <c r="D1188" s="675"/>
      <c r="E1188" s="627"/>
      <c r="F1188" s="660"/>
    </row>
    <row r="1189" spans="1:6" x14ac:dyDescent="0.3">
      <c r="A1189" s="383"/>
      <c r="B1189" s="202"/>
      <c r="C1189" s="386"/>
      <c r="D1189" s="675"/>
      <c r="E1189" s="627"/>
      <c r="F1189" s="660"/>
    </row>
    <row r="1190" spans="1:6" x14ac:dyDescent="0.3">
      <c r="A1190" s="383"/>
      <c r="B1190" s="202"/>
      <c r="C1190" s="386"/>
      <c r="D1190" s="675"/>
      <c r="E1190" s="627"/>
      <c r="F1190" s="660"/>
    </row>
    <row r="1191" spans="1:6" x14ac:dyDescent="0.3">
      <c r="A1191" s="383"/>
      <c r="B1191" s="202"/>
      <c r="C1191" s="386"/>
      <c r="D1191" s="675"/>
      <c r="E1191" s="627"/>
      <c r="F1191" s="660"/>
    </row>
    <row r="1192" spans="1:6" x14ac:dyDescent="0.3">
      <c r="A1192" s="383"/>
      <c r="B1192" s="202"/>
      <c r="C1192" s="386"/>
      <c r="D1192" s="675"/>
      <c r="E1192" s="627"/>
      <c r="F1192" s="660"/>
    </row>
    <row r="1193" spans="1:6" x14ac:dyDescent="0.3">
      <c r="A1193" s="383"/>
      <c r="B1193" s="202"/>
      <c r="C1193" s="386"/>
      <c r="D1193" s="675"/>
      <c r="E1193" s="627"/>
      <c r="F1193" s="660"/>
    </row>
    <row r="1194" spans="1:6" x14ac:dyDescent="0.3">
      <c r="A1194" s="383"/>
      <c r="B1194" s="202"/>
      <c r="C1194" s="386"/>
      <c r="D1194" s="675"/>
      <c r="E1194" s="627"/>
      <c r="F1194" s="660"/>
    </row>
    <row r="1195" spans="1:6" x14ac:dyDescent="0.3">
      <c r="A1195" s="383"/>
      <c r="B1195" s="202"/>
      <c r="C1195" s="386"/>
      <c r="D1195" s="675"/>
      <c r="E1195" s="627"/>
      <c r="F1195" s="660"/>
    </row>
    <row r="1196" spans="1:6" x14ac:dyDescent="0.3">
      <c r="A1196" s="383"/>
      <c r="B1196" s="202"/>
      <c r="C1196" s="386"/>
      <c r="D1196" s="675"/>
      <c r="E1196" s="627"/>
      <c r="F1196" s="660"/>
    </row>
    <row r="1197" spans="1:6" x14ac:dyDescent="0.3">
      <c r="A1197" s="383"/>
      <c r="B1197" s="202"/>
      <c r="C1197" s="386"/>
      <c r="D1197" s="675"/>
      <c r="E1197" s="627"/>
      <c r="F1197" s="660"/>
    </row>
    <row r="1198" spans="1:6" x14ac:dyDescent="0.3">
      <c r="A1198" s="383"/>
      <c r="B1198" s="202"/>
      <c r="C1198" s="386"/>
      <c r="D1198" s="675"/>
      <c r="E1198" s="627"/>
      <c r="F1198" s="660"/>
    </row>
    <row r="1199" spans="1:6" x14ac:dyDescent="0.3">
      <c r="A1199" s="383"/>
      <c r="B1199" s="202"/>
      <c r="C1199" s="386"/>
      <c r="D1199" s="675"/>
      <c r="E1199" s="627"/>
      <c r="F1199" s="660"/>
    </row>
    <row r="1200" spans="1:6" x14ac:dyDescent="0.3">
      <c r="A1200" s="383"/>
      <c r="B1200" s="202"/>
      <c r="C1200" s="386"/>
      <c r="D1200" s="675"/>
      <c r="E1200" s="627"/>
      <c r="F1200" s="660"/>
    </row>
    <row r="1201" spans="1:6" x14ac:dyDescent="0.3">
      <c r="A1201" s="383"/>
      <c r="B1201" s="202"/>
      <c r="C1201" s="386"/>
      <c r="D1201" s="675"/>
      <c r="E1201" s="627"/>
      <c r="F1201" s="660"/>
    </row>
    <row r="1202" spans="1:6" x14ac:dyDescent="0.3">
      <c r="A1202" s="383"/>
      <c r="B1202" s="202"/>
      <c r="C1202" s="386"/>
      <c r="D1202" s="675"/>
      <c r="E1202" s="627"/>
      <c r="F1202" s="660"/>
    </row>
    <row r="1203" spans="1:6" x14ac:dyDescent="0.3">
      <c r="A1203" s="383"/>
      <c r="B1203" s="202"/>
      <c r="C1203" s="386"/>
      <c r="D1203" s="675"/>
      <c r="E1203" s="627"/>
      <c r="F1203" s="660"/>
    </row>
    <row r="1204" spans="1:6" x14ac:dyDescent="0.3">
      <c r="A1204" s="383"/>
      <c r="B1204" s="202"/>
      <c r="C1204" s="386"/>
      <c r="D1204" s="675"/>
      <c r="E1204" s="627"/>
      <c r="F1204" s="660"/>
    </row>
    <row r="1205" spans="1:6" x14ac:dyDescent="0.3">
      <c r="A1205" s="383"/>
      <c r="B1205" s="202"/>
      <c r="C1205" s="386"/>
      <c r="D1205" s="675"/>
      <c r="E1205" s="627"/>
      <c r="F1205" s="660"/>
    </row>
    <row r="1206" spans="1:6" x14ac:dyDescent="0.3">
      <c r="A1206" s="383"/>
      <c r="B1206" s="202"/>
      <c r="C1206" s="386"/>
      <c r="D1206" s="675"/>
      <c r="E1206" s="627"/>
      <c r="F1206" s="660"/>
    </row>
    <row r="1207" spans="1:6" x14ac:dyDescent="0.3">
      <c r="A1207" s="383"/>
      <c r="B1207" s="202"/>
      <c r="C1207" s="386"/>
      <c r="D1207" s="675"/>
      <c r="E1207" s="627"/>
      <c r="F1207" s="660"/>
    </row>
    <row r="1208" spans="1:6" x14ac:dyDescent="0.3">
      <c r="A1208" s="383"/>
      <c r="B1208" s="202"/>
      <c r="C1208" s="386"/>
      <c r="D1208" s="675"/>
      <c r="E1208" s="627"/>
      <c r="F1208" s="660"/>
    </row>
    <row r="1209" spans="1:6" x14ac:dyDescent="0.3">
      <c r="A1209" s="383"/>
      <c r="B1209" s="202"/>
      <c r="C1209" s="386"/>
      <c r="D1209" s="675"/>
      <c r="E1209" s="627"/>
      <c r="F1209" s="660"/>
    </row>
    <row r="1210" spans="1:6" x14ac:dyDescent="0.3">
      <c r="A1210" s="383"/>
      <c r="B1210" s="202"/>
      <c r="C1210" s="386"/>
      <c r="D1210" s="675"/>
      <c r="E1210" s="627"/>
      <c r="F1210" s="660"/>
    </row>
    <row r="1211" spans="1:6" x14ac:dyDescent="0.3">
      <c r="A1211" s="383"/>
      <c r="B1211" s="202"/>
      <c r="C1211" s="386"/>
      <c r="D1211" s="675"/>
      <c r="E1211" s="627"/>
      <c r="F1211" s="660"/>
    </row>
    <row r="1212" spans="1:6" x14ac:dyDescent="0.3">
      <c r="A1212" s="383"/>
      <c r="B1212" s="202"/>
      <c r="C1212" s="386"/>
      <c r="D1212" s="675"/>
      <c r="E1212" s="627"/>
      <c r="F1212" s="660"/>
    </row>
    <row r="1213" spans="1:6" x14ac:dyDescent="0.3">
      <c r="A1213" s="383"/>
      <c r="B1213" s="202"/>
      <c r="C1213" s="386"/>
      <c r="D1213" s="675"/>
      <c r="E1213" s="627"/>
      <c r="F1213" s="660"/>
    </row>
    <row r="1214" spans="1:6" x14ac:dyDescent="0.3">
      <c r="A1214" s="383"/>
      <c r="B1214" s="202"/>
      <c r="C1214" s="386"/>
      <c r="D1214" s="675"/>
      <c r="E1214" s="627"/>
      <c r="F1214" s="660"/>
    </row>
    <row r="1215" spans="1:6" x14ac:dyDescent="0.3">
      <c r="A1215" s="383"/>
      <c r="B1215" s="202"/>
      <c r="C1215" s="386"/>
      <c r="D1215" s="675"/>
      <c r="E1215" s="627"/>
      <c r="F1215" s="660"/>
    </row>
    <row r="1216" spans="1:6" x14ac:dyDescent="0.3">
      <c r="A1216" s="383"/>
      <c r="B1216" s="202"/>
      <c r="C1216" s="386"/>
      <c r="D1216" s="675"/>
      <c r="E1216" s="627"/>
      <c r="F1216" s="660"/>
    </row>
    <row r="1217" spans="1:6" x14ac:dyDescent="0.3">
      <c r="A1217" s="383"/>
      <c r="B1217" s="202"/>
      <c r="C1217" s="386"/>
      <c r="D1217" s="675"/>
      <c r="E1217" s="627"/>
      <c r="F1217" s="660"/>
    </row>
    <row r="1218" spans="1:6" x14ac:dyDescent="0.3">
      <c r="A1218" s="383"/>
      <c r="B1218" s="202"/>
      <c r="C1218" s="386"/>
      <c r="D1218" s="675"/>
      <c r="E1218" s="627"/>
      <c r="F1218" s="660"/>
    </row>
    <row r="1219" spans="1:6" x14ac:dyDescent="0.3">
      <c r="A1219" s="383"/>
      <c r="B1219" s="202"/>
      <c r="C1219" s="386"/>
      <c r="D1219" s="675"/>
      <c r="E1219" s="627"/>
      <c r="F1219" s="660"/>
    </row>
    <row r="1220" spans="1:6" x14ac:dyDescent="0.3">
      <c r="A1220" s="383"/>
      <c r="B1220" s="202"/>
      <c r="C1220" s="386"/>
      <c r="D1220" s="675"/>
      <c r="E1220" s="627"/>
      <c r="F1220" s="660"/>
    </row>
    <row r="1221" spans="1:6" x14ac:dyDescent="0.3">
      <c r="A1221" s="383"/>
      <c r="B1221" s="202"/>
      <c r="C1221" s="386"/>
      <c r="D1221" s="675"/>
      <c r="E1221" s="627"/>
      <c r="F1221" s="660"/>
    </row>
    <row r="1222" spans="1:6" x14ac:dyDescent="0.3">
      <c r="A1222" s="383"/>
      <c r="B1222" s="202"/>
      <c r="C1222" s="386"/>
      <c r="D1222" s="675"/>
      <c r="E1222" s="627"/>
      <c r="F1222" s="660"/>
    </row>
    <row r="1223" spans="1:6" x14ac:dyDescent="0.3">
      <c r="A1223" s="383"/>
      <c r="B1223" s="202"/>
      <c r="C1223" s="386"/>
      <c r="D1223" s="675"/>
      <c r="E1223" s="627"/>
      <c r="F1223" s="660"/>
    </row>
    <row r="1224" spans="1:6" x14ac:dyDescent="0.3">
      <c r="A1224" s="383"/>
      <c r="B1224" s="202"/>
      <c r="C1224" s="386"/>
      <c r="D1224" s="675"/>
      <c r="E1224" s="627"/>
      <c r="F1224" s="660"/>
    </row>
    <row r="1225" spans="1:6" x14ac:dyDescent="0.3">
      <c r="A1225" s="383"/>
      <c r="B1225" s="202"/>
      <c r="C1225" s="386"/>
      <c r="D1225" s="675"/>
      <c r="E1225" s="627"/>
      <c r="F1225" s="660"/>
    </row>
    <row r="1226" spans="1:6" x14ac:dyDescent="0.3">
      <c r="A1226" s="383"/>
      <c r="B1226" s="202"/>
      <c r="C1226" s="386"/>
      <c r="D1226" s="675"/>
      <c r="E1226" s="627"/>
      <c r="F1226" s="660"/>
    </row>
    <row r="1227" spans="1:6" x14ac:dyDescent="0.3">
      <c r="A1227" s="383"/>
      <c r="B1227" s="202"/>
      <c r="C1227" s="386"/>
      <c r="D1227" s="675"/>
      <c r="E1227" s="627"/>
      <c r="F1227" s="660"/>
    </row>
    <row r="1228" spans="1:6" x14ac:dyDescent="0.3">
      <c r="A1228" s="383"/>
      <c r="B1228" s="202"/>
      <c r="C1228" s="386"/>
      <c r="D1228" s="675"/>
      <c r="E1228" s="627"/>
      <c r="F1228" s="660"/>
    </row>
    <row r="1229" spans="1:6" x14ac:dyDescent="0.3">
      <c r="A1229" s="383"/>
      <c r="B1229" s="202"/>
      <c r="C1229" s="386"/>
      <c r="D1229" s="675"/>
      <c r="E1229" s="627"/>
      <c r="F1229" s="660"/>
    </row>
    <row r="1230" spans="1:6" x14ac:dyDescent="0.3">
      <c r="A1230" s="383"/>
      <c r="B1230" s="202"/>
      <c r="C1230" s="386"/>
      <c r="D1230" s="675"/>
      <c r="E1230" s="627"/>
      <c r="F1230" s="660"/>
    </row>
    <row r="1231" spans="1:6" x14ac:dyDescent="0.3">
      <c r="A1231" s="383"/>
      <c r="B1231" s="202"/>
      <c r="C1231" s="386"/>
      <c r="D1231" s="675"/>
      <c r="E1231" s="627"/>
      <c r="F1231" s="660"/>
    </row>
    <row r="1232" spans="1:6" x14ac:dyDescent="0.3">
      <c r="A1232" s="383"/>
      <c r="B1232" s="202"/>
      <c r="C1232" s="386"/>
      <c r="D1232" s="675"/>
      <c r="E1232" s="627"/>
      <c r="F1232" s="660"/>
    </row>
    <row r="1233" spans="1:6" x14ac:dyDescent="0.3">
      <c r="A1233" s="383"/>
      <c r="B1233" s="202"/>
      <c r="C1233" s="386"/>
      <c r="D1233" s="675"/>
      <c r="E1233" s="627"/>
      <c r="F1233" s="660"/>
    </row>
    <row r="1234" spans="1:6" x14ac:dyDescent="0.3">
      <c r="A1234" s="383"/>
      <c r="B1234" s="202"/>
      <c r="C1234" s="386"/>
      <c r="D1234" s="675"/>
      <c r="E1234" s="627"/>
      <c r="F1234" s="660"/>
    </row>
    <row r="1235" spans="1:6" x14ac:dyDescent="0.3">
      <c r="A1235" s="383"/>
      <c r="B1235" s="202"/>
      <c r="C1235" s="386"/>
      <c r="D1235" s="675"/>
      <c r="E1235" s="627"/>
      <c r="F1235" s="660"/>
    </row>
    <row r="1236" spans="1:6" x14ac:dyDescent="0.3">
      <c r="A1236" s="383"/>
      <c r="B1236" s="202"/>
      <c r="C1236" s="386"/>
      <c r="D1236" s="675"/>
      <c r="E1236" s="627"/>
      <c r="F1236" s="660"/>
    </row>
    <row r="1237" spans="1:6" x14ac:dyDescent="0.3">
      <c r="A1237" s="383"/>
      <c r="B1237" s="202"/>
      <c r="C1237" s="386"/>
      <c r="D1237" s="675"/>
      <c r="E1237" s="627"/>
      <c r="F1237" s="660"/>
    </row>
    <row r="1238" spans="1:6" x14ac:dyDescent="0.3">
      <c r="A1238" s="383"/>
      <c r="B1238" s="202"/>
      <c r="C1238" s="386"/>
      <c r="D1238" s="675"/>
      <c r="E1238" s="627"/>
      <c r="F1238" s="660"/>
    </row>
    <row r="1239" spans="1:6" x14ac:dyDescent="0.3">
      <c r="A1239" s="383"/>
      <c r="B1239" s="202"/>
      <c r="C1239" s="386"/>
      <c r="D1239" s="675"/>
      <c r="E1239" s="627"/>
      <c r="F1239" s="660"/>
    </row>
    <row r="1240" spans="1:6" x14ac:dyDescent="0.3">
      <c r="A1240" s="383"/>
      <c r="B1240" s="202"/>
      <c r="C1240" s="386"/>
      <c r="D1240" s="675"/>
      <c r="E1240" s="627"/>
      <c r="F1240" s="660"/>
    </row>
    <row r="1241" spans="1:6" x14ac:dyDescent="0.3">
      <c r="A1241" s="383"/>
      <c r="B1241" s="202"/>
      <c r="C1241" s="386"/>
      <c r="D1241" s="675"/>
      <c r="E1241" s="627"/>
      <c r="F1241" s="660"/>
    </row>
    <row r="1242" spans="1:6" x14ac:dyDescent="0.3">
      <c r="A1242" s="383"/>
      <c r="B1242" s="202"/>
      <c r="C1242" s="386"/>
      <c r="D1242" s="675"/>
      <c r="E1242" s="627"/>
      <c r="F1242" s="660"/>
    </row>
    <row r="1243" spans="1:6" x14ac:dyDescent="0.3">
      <c r="A1243" s="383"/>
      <c r="B1243" s="202"/>
      <c r="C1243" s="386"/>
      <c r="D1243" s="675"/>
      <c r="E1243" s="627"/>
      <c r="F1243" s="660"/>
    </row>
    <row r="1244" spans="1:6" x14ac:dyDescent="0.3">
      <c r="A1244" s="383"/>
      <c r="B1244" s="202"/>
      <c r="C1244" s="386"/>
      <c r="D1244" s="675"/>
      <c r="E1244" s="627"/>
      <c r="F1244" s="660"/>
    </row>
    <row r="1245" spans="1:6" x14ac:dyDescent="0.3">
      <c r="A1245" s="383"/>
      <c r="B1245" s="202"/>
      <c r="C1245" s="386"/>
      <c r="D1245" s="675"/>
      <c r="E1245" s="627"/>
      <c r="F1245" s="660"/>
    </row>
    <row r="1246" spans="1:6" x14ac:dyDescent="0.3">
      <c r="A1246" s="383"/>
      <c r="B1246" s="202"/>
      <c r="C1246" s="386"/>
      <c r="D1246" s="675"/>
      <c r="E1246" s="627"/>
      <c r="F1246" s="660"/>
    </row>
    <row r="1247" spans="1:6" x14ac:dyDescent="0.3">
      <c r="A1247" s="383"/>
      <c r="B1247" s="202"/>
      <c r="C1247" s="386"/>
      <c r="D1247" s="675"/>
      <c r="E1247" s="627"/>
      <c r="F1247" s="660"/>
    </row>
    <row r="1248" spans="1:6" x14ac:dyDescent="0.3">
      <c r="A1248" s="383"/>
      <c r="B1248" s="202"/>
      <c r="C1248" s="386"/>
      <c r="D1248" s="675"/>
      <c r="E1248" s="627"/>
      <c r="F1248" s="660"/>
    </row>
    <row r="1249" spans="1:6" x14ac:dyDescent="0.3">
      <c r="A1249" s="383"/>
      <c r="B1249" s="202"/>
      <c r="C1249" s="386"/>
      <c r="D1249" s="675"/>
      <c r="E1249" s="627"/>
      <c r="F1249" s="660"/>
    </row>
    <row r="1250" spans="1:6" x14ac:dyDescent="0.3">
      <c r="A1250" s="383"/>
      <c r="B1250" s="202"/>
      <c r="C1250" s="386"/>
      <c r="D1250" s="675"/>
      <c r="E1250" s="627"/>
      <c r="F1250" s="660"/>
    </row>
    <row r="1251" spans="1:6" x14ac:dyDescent="0.3">
      <c r="A1251" s="383"/>
      <c r="B1251" s="202"/>
      <c r="C1251" s="386"/>
      <c r="D1251" s="675"/>
      <c r="E1251" s="627"/>
      <c r="F1251" s="660"/>
    </row>
    <row r="1252" spans="1:6" x14ac:dyDescent="0.3">
      <c r="A1252" s="383"/>
      <c r="B1252" s="202"/>
      <c r="C1252" s="386"/>
      <c r="D1252" s="675"/>
      <c r="E1252" s="627"/>
      <c r="F1252" s="660"/>
    </row>
    <row r="1253" spans="1:6" x14ac:dyDescent="0.3">
      <c r="A1253" s="383"/>
      <c r="B1253" s="202"/>
      <c r="C1253" s="386"/>
      <c r="D1253" s="675"/>
      <c r="E1253" s="627"/>
      <c r="F1253" s="660"/>
    </row>
    <row r="1254" spans="1:6" x14ac:dyDescent="0.3">
      <c r="A1254" s="383"/>
      <c r="B1254" s="202"/>
      <c r="C1254" s="386"/>
      <c r="D1254" s="675"/>
      <c r="E1254" s="627"/>
      <c r="F1254" s="660"/>
    </row>
    <row r="1255" spans="1:6" x14ac:dyDescent="0.3">
      <c r="A1255" s="383"/>
      <c r="B1255" s="202"/>
      <c r="C1255" s="386"/>
      <c r="D1255" s="675"/>
      <c r="E1255" s="627"/>
      <c r="F1255" s="660"/>
    </row>
    <row r="1256" spans="1:6" x14ac:dyDescent="0.3">
      <c r="A1256" s="383"/>
      <c r="B1256" s="202"/>
      <c r="C1256" s="386"/>
      <c r="D1256" s="675"/>
      <c r="E1256" s="627"/>
      <c r="F1256" s="660"/>
    </row>
    <row r="1257" spans="1:6" x14ac:dyDescent="0.3">
      <c r="A1257" s="383"/>
      <c r="B1257" s="202"/>
      <c r="C1257" s="386"/>
      <c r="D1257" s="675"/>
      <c r="E1257" s="627"/>
      <c r="F1257" s="660"/>
    </row>
    <row r="1258" spans="1:6" x14ac:dyDescent="0.3">
      <c r="A1258" s="383"/>
      <c r="B1258" s="202"/>
      <c r="C1258" s="386"/>
      <c r="D1258" s="675"/>
      <c r="E1258" s="627"/>
      <c r="F1258" s="660"/>
    </row>
    <row r="1259" spans="1:6" x14ac:dyDescent="0.3">
      <c r="A1259" s="383"/>
      <c r="B1259" s="202"/>
      <c r="C1259" s="386"/>
      <c r="D1259" s="675"/>
      <c r="E1259" s="627"/>
      <c r="F1259" s="660"/>
    </row>
    <row r="1260" spans="1:6" x14ac:dyDescent="0.3">
      <c r="A1260" s="383"/>
      <c r="B1260" s="202"/>
      <c r="C1260" s="386"/>
      <c r="D1260" s="675"/>
      <c r="E1260" s="627"/>
      <c r="F1260" s="660"/>
    </row>
    <row r="1261" spans="1:6" x14ac:dyDescent="0.3">
      <c r="A1261" s="383"/>
      <c r="B1261" s="202"/>
      <c r="C1261" s="386"/>
      <c r="D1261" s="675"/>
      <c r="E1261" s="627"/>
      <c r="F1261" s="660"/>
    </row>
    <row r="1262" spans="1:6" x14ac:dyDescent="0.3">
      <c r="A1262" s="383"/>
      <c r="B1262" s="202"/>
      <c r="C1262" s="386"/>
      <c r="D1262" s="675"/>
      <c r="E1262" s="627"/>
      <c r="F1262" s="660"/>
    </row>
    <row r="1263" spans="1:6" x14ac:dyDescent="0.3">
      <c r="A1263" s="383"/>
      <c r="B1263" s="202"/>
      <c r="C1263" s="386"/>
      <c r="D1263" s="675"/>
      <c r="E1263" s="627"/>
      <c r="F1263" s="660"/>
    </row>
    <row r="1264" spans="1:6" x14ac:dyDescent="0.3">
      <c r="A1264" s="383"/>
      <c r="B1264" s="202"/>
      <c r="C1264" s="386"/>
      <c r="D1264" s="675"/>
      <c r="E1264" s="627"/>
      <c r="F1264" s="660"/>
    </row>
    <row r="1265" spans="1:6" x14ac:dyDescent="0.3">
      <c r="A1265" s="383"/>
      <c r="B1265" s="202"/>
      <c r="C1265" s="386"/>
      <c r="D1265" s="675"/>
      <c r="E1265" s="627"/>
      <c r="F1265" s="660"/>
    </row>
    <row r="1266" spans="1:6" x14ac:dyDescent="0.3">
      <c r="A1266" s="383"/>
      <c r="B1266" s="202"/>
      <c r="C1266" s="386"/>
      <c r="D1266" s="675"/>
      <c r="E1266" s="627"/>
      <c r="F1266" s="660"/>
    </row>
    <row r="1267" spans="1:6" x14ac:dyDescent="0.3">
      <c r="A1267" s="383"/>
      <c r="B1267" s="202"/>
      <c r="C1267" s="386"/>
      <c r="D1267" s="675"/>
      <c r="E1267" s="627"/>
      <c r="F1267" s="660"/>
    </row>
    <row r="1268" spans="1:6" x14ac:dyDescent="0.3">
      <c r="A1268" s="383"/>
      <c r="B1268" s="202"/>
      <c r="C1268" s="386"/>
      <c r="D1268" s="675"/>
      <c r="E1268" s="627"/>
      <c r="F1268" s="660"/>
    </row>
    <row r="1269" spans="1:6" x14ac:dyDescent="0.3">
      <c r="A1269" s="383"/>
      <c r="B1269" s="202"/>
      <c r="C1269" s="386"/>
      <c r="D1269" s="675"/>
      <c r="E1269" s="627"/>
      <c r="F1269" s="660"/>
    </row>
    <row r="1270" spans="1:6" x14ac:dyDescent="0.3">
      <c r="A1270" s="383"/>
      <c r="B1270" s="202"/>
      <c r="C1270" s="386"/>
      <c r="D1270" s="675"/>
      <c r="E1270" s="627"/>
      <c r="F1270" s="660"/>
    </row>
    <row r="1271" spans="1:6" x14ac:dyDescent="0.3">
      <c r="A1271" s="383"/>
      <c r="B1271" s="202"/>
      <c r="C1271" s="386"/>
      <c r="D1271" s="675"/>
      <c r="E1271" s="627"/>
      <c r="F1271" s="660"/>
    </row>
    <row r="1272" spans="1:6" x14ac:dyDescent="0.3">
      <c r="A1272" s="383"/>
      <c r="B1272" s="202"/>
      <c r="C1272" s="386"/>
      <c r="D1272" s="675"/>
      <c r="E1272" s="627"/>
      <c r="F1272" s="660"/>
    </row>
    <row r="1273" spans="1:6" x14ac:dyDescent="0.3">
      <c r="A1273" s="383"/>
      <c r="B1273" s="202"/>
      <c r="C1273" s="386"/>
      <c r="D1273" s="675"/>
      <c r="E1273" s="627"/>
      <c r="F1273" s="660"/>
    </row>
    <row r="1274" spans="1:6" x14ac:dyDescent="0.3">
      <c r="A1274" s="383"/>
      <c r="B1274" s="202"/>
      <c r="C1274" s="386"/>
      <c r="D1274" s="675"/>
      <c r="E1274" s="627"/>
      <c r="F1274" s="660"/>
    </row>
    <row r="1275" spans="1:6" ht="15" thickBot="1" x14ac:dyDescent="0.35">
      <c r="A1275" s="666" t="s">
        <v>4056</v>
      </c>
      <c r="B1275" s="667" t="s">
        <v>4116</v>
      </c>
      <c r="C1275" s="667"/>
      <c r="D1275" s="667"/>
      <c r="E1275" s="667"/>
      <c r="F1275" s="668">
        <f>SUM(F1174:F1181)</f>
        <v>0</v>
      </c>
    </row>
    <row r="1276" spans="1:6" x14ac:dyDescent="0.3">
      <c r="A1276" s="756" t="str">
        <f>A741</f>
        <v>CONTRACT SANRAL: NRA 2024/1323</v>
      </c>
      <c r="B1276" s="757"/>
      <c r="C1276" s="669"/>
      <c r="D1276" s="669"/>
      <c r="E1276" s="669"/>
      <c r="F1276" s="670"/>
    </row>
    <row r="1277" spans="1:6" x14ac:dyDescent="0.3">
      <c r="A1277" s="754" t="str">
        <f>A742</f>
        <v>PANEL FOR ROUTINE ROAD MAINTENANCE WORKS ACROSS SOUTH AFRICA (NORTHERN CAPE PROVINCE)</v>
      </c>
      <c r="B1277" s="755"/>
      <c r="C1277" s="671"/>
      <c r="D1277" s="671"/>
      <c r="E1277" s="671"/>
      <c r="F1277" s="672"/>
    </row>
    <row r="1278" spans="1:6" ht="15" thickBot="1" x14ac:dyDescent="0.35">
      <c r="A1278" s="804" t="str">
        <f>A743</f>
        <v>PART B: OPERATIONAL SECTION</v>
      </c>
      <c r="B1278" s="805"/>
      <c r="C1278" s="673"/>
      <c r="D1278" s="673"/>
      <c r="E1278" s="673"/>
      <c r="F1278" s="674"/>
    </row>
    <row r="1279" spans="1:6" ht="15" thickBot="1" x14ac:dyDescent="0.35">
      <c r="A1279" s="799" t="s">
        <v>587</v>
      </c>
      <c r="B1279" s="800"/>
      <c r="C1279" s="800"/>
      <c r="D1279" s="800"/>
      <c r="E1279" s="800"/>
      <c r="F1279" s="801"/>
    </row>
    <row r="1280" spans="1:6" x14ac:dyDescent="0.3">
      <c r="A1280" s="374" t="s">
        <v>588</v>
      </c>
      <c r="B1280" s="345" t="s">
        <v>589</v>
      </c>
      <c r="C1280" s="375"/>
      <c r="D1280" s="376"/>
      <c r="E1280" s="377"/>
      <c r="F1280" s="378"/>
    </row>
    <row r="1281" spans="1:6" x14ac:dyDescent="0.3">
      <c r="A1281" s="372" t="s">
        <v>590</v>
      </c>
      <c r="B1281" s="214" t="s">
        <v>3894</v>
      </c>
      <c r="C1281" s="379"/>
      <c r="D1281" s="391"/>
      <c r="E1281" s="392"/>
      <c r="F1281" s="397"/>
    </row>
    <row r="1282" spans="1:6" x14ac:dyDescent="0.3">
      <c r="A1282" s="372" t="s">
        <v>592</v>
      </c>
      <c r="B1282" s="201" t="s">
        <v>593</v>
      </c>
      <c r="C1282" s="379" t="s">
        <v>221</v>
      </c>
      <c r="D1282" s="655">
        <v>100</v>
      </c>
      <c r="E1282" s="856"/>
      <c r="F1282" s="625" t="str">
        <f>IF((D1282*E1282)&gt;0,(D1282*E1282),"")</f>
        <v/>
      </c>
    </row>
    <row r="1283" spans="1:6" x14ac:dyDescent="0.3">
      <c r="A1283" s="372" t="s">
        <v>594</v>
      </c>
      <c r="B1283" s="201" t="s">
        <v>595</v>
      </c>
      <c r="C1283" s="379" t="s">
        <v>221</v>
      </c>
      <c r="D1283" s="655">
        <v>50</v>
      </c>
      <c r="E1283" s="856"/>
      <c r="F1283" s="625" t="str">
        <f t="shared" ref="F1283:F1302" si="14">IF((D1283*E1283)&gt;0,(D1283*E1283),"")</f>
        <v/>
      </c>
    </row>
    <row r="1284" spans="1:6" x14ac:dyDescent="0.3">
      <c r="A1284" s="372" t="s">
        <v>596</v>
      </c>
      <c r="B1284" s="201" t="s">
        <v>597</v>
      </c>
      <c r="C1284" s="379" t="s">
        <v>221</v>
      </c>
      <c r="D1284" s="655">
        <v>50</v>
      </c>
      <c r="E1284" s="856"/>
      <c r="F1284" s="625" t="str">
        <f t="shared" si="14"/>
        <v/>
      </c>
    </row>
    <row r="1285" spans="1:6" x14ac:dyDescent="0.3">
      <c r="A1285" s="372" t="s">
        <v>598</v>
      </c>
      <c r="B1285" s="201" t="s">
        <v>599</v>
      </c>
      <c r="C1285" s="379" t="s">
        <v>221</v>
      </c>
      <c r="D1285" s="655">
        <v>120</v>
      </c>
      <c r="E1285" s="856"/>
      <c r="F1285" s="625" t="str">
        <f t="shared" si="14"/>
        <v/>
      </c>
    </row>
    <row r="1286" spans="1:6" x14ac:dyDescent="0.3">
      <c r="A1286" s="372" t="s">
        <v>600</v>
      </c>
      <c r="B1286" s="201" t="s">
        <v>601</v>
      </c>
      <c r="C1286" s="379" t="s">
        <v>221</v>
      </c>
      <c r="D1286" s="655">
        <v>120</v>
      </c>
      <c r="E1286" s="856"/>
      <c r="F1286" s="625" t="str">
        <f t="shared" si="14"/>
        <v/>
      </c>
    </row>
    <row r="1287" spans="1:6" x14ac:dyDescent="0.3">
      <c r="A1287" s="372" t="s">
        <v>602</v>
      </c>
      <c r="B1287" s="201" t="s">
        <v>603</v>
      </c>
      <c r="C1287" s="379"/>
      <c r="D1287" s="655"/>
      <c r="E1287" s="549"/>
      <c r="F1287" s="625" t="str">
        <f t="shared" si="14"/>
        <v/>
      </c>
    </row>
    <row r="1288" spans="1:6" x14ac:dyDescent="0.3">
      <c r="A1288" s="372" t="s">
        <v>604</v>
      </c>
      <c r="B1288" s="201" t="s">
        <v>605</v>
      </c>
      <c r="C1288" s="379" t="s">
        <v>221</v>
      </c>
      <c r="D1288" s="655">
        <v>100</v>
      </c>
      <c r="E1288" s="856"/>
      <c r="F1288" s="625" t="str">
        <f t="shared" si="14"/>
        <v/>
      </c>
    </row>
    <row r="1289" spans="1:6" x14ac:dyDescent="0.3">
      <c r="A1289" s="372" t="s">
        <v>606</v>
      </c>
      <c r="B1289" s="201" t="s">
        <v>607</v>
      </c>
      <c r="C1289" s="379" t="s">
        <v>221</v>
      </c>
      <c r="D1289" s="655">
        <v>100</v>
      </c>
      <c r="E1289" s="856"/>
      <c r="F1289" s="625" t="str">
        <f t="shared" si="14"/>
        <v/>
      </c>
    </row>
    <row r="1290" spans="1:6" x14ac:dyDescent="0.3">
      <c r="A1290" s="372" t="s">
        <v>610</v>
      </c>
      <c r="B1290" s="235" t="s">
        <v>611</v>
      </c>
      <c r="C1290" s="379"/>
      <c r="D1290" s="655"/>
      <c r="E1290" s="549"/>
      <c r="F1290" s="625" t="str">
        <f t="shared" si="14"/>
        <v/>
      </c>
    </row>
    <row r="1291" spans="1:6" x14ac:dyDescent="0.3">
      <c r="A1291" s="372" t="s">
        <v>612</v>
      </c>
      <c r="B1291" s="201" t="s">
        <v>613</v>
      </c>
      <c r="C1291" s="379" t="s">
        <v>221</v>
      </c>
      <c r="D1291" s="655">
        <v>200</v>
      </c>
      <c r="E1291" s="856"/>
      <c r="F1291" s="625" t="str">
        <f t="shared" si="14"/>
        <v/>
      </c>
    </row>
    <row r="1292" spans="1:6" x14ac:dyDescent="0.3">
      <c r="A1292" s="372" t="s">
        <v>618</v>
      </c>
      <c r="B1292" s="201" t="s">
        <v>4337</v>
      </c>
      <c r="C1292" s="379" t="s">
        <v>221</v>
      </c>
      <c r="D1292" s="655">
        <v>200</v>
      </c>
      <c r="E1292" s="856"/>
      <c r="F1292" s="625" t="str">
        <f t="shared" si="14"/>
        <v/>
      </c>
    </row>
    <row r="1293" spans="1:6" x14ac:dyDescent="0.3">
      <c r="A1293" s="372" t="s">
        <v>620</v>
      </c>
      <c r="B1293" s="201" t="s">
        <v>621</v>
      </c>
      <c r="C1293" s="379" t="s">
        <v>221</v>
      </c>
      <c r="D1293" s="655">
        <v>200</v>
      </c>
      <c r="E1293" s="856"/>
      <c r="F1293" s="625" t="str">
        <f t="shared" si="14"/>
        <v/>
      </c>
    </row>
    <row r="1294" spans="1:6" x14ac:dyDescent="0.3">
      <c r="A1294" s="372" t="s">
        <v>622</v>
      </c>
      <c r="B1294" s="201" t="s">
        <v>3789</v>
      </c>
      <c r="C1294" s="379" t="s">
        <v>221</v>
      </c>
      <c r="D1294" s="655">
        <v>200</v>
      </c>
      <c r="E1294" s="856"/>
      <c r="F1294" s="625" t="str">
        <f t="shared" si="14"/>
        <v/>
      </c>
    </row>
    <row r="1295" spans="1:6" x14ac:dyDescent="0.3">
      <c r="A1295" s="372" t="s">
        <v>624</v>
      </c>
      <c r="B1295" s="201" t="s">
        <v>3790</v>
      </c>
      <c r="C1295" s="379" t="s">
        <v>221</v>
      </c>
      <c r="D1295" s="655">
        <v>200</v>
      </c>
      <c r="E1295" s="856"/>
      <c r="F1295" s="625" t="str">
        <f t="shared" si="14"/>
        <v/>
      </c>
    </row>
    <row r="1296" spans="1:6" x14ac:dyDescent="0.3">
      <c r="A1296" s="372" t="s">
        <v>626</v>
      </c>
      <c r="B1296" s="201" t="s">
        <v>4161</v>
      </c>
      <c r="C1296" s="379" t="s">
        <v>221</v>
      </c>
      <c r="D1296" s="655">
        <v>200</v>
      </c>
      <c r="E1296" s="856"/>
      <c r="F1296" s="625" t="str">
        <f t="shared" si="14"/>
        <v/>
      </c>
    </row>
    <row r="1297" spans="1:6" x14ac:dyDescent="0.3">
      <c r="A1297" s="372" t="s">
        <v>636</v>
      </c>
      <c r="B1297" s="235" t="s">
        <v>637</v>
      </c>
      <c r="C1297" s="379"/>
      <c r="D1297" s="655"/>
      <c r="E1297" s="549"/>
      <c r="F1297" s="625" t="str">
        <f t="shared" si="14"/>
        <v/>
      </c>
    </row>
    <row r="1298" spans="1:6" x14ac:dyDescent="0.3">
      <c r="A1298" s="372" t="s">
        <v>638</v>
      </c>
      <c r="B1298" s="201" t="s">
        <v>639</v>
      </c>
      <c r="C1298" s="379" t="s">
        <v>489</v>
      </c>
      <c r="D1298" s="655">
        <v>800</v>
      </c>
      <c r="E1298" s="856"/>
      <c r="F1298" s="625" t="str">
        <f t="shared" si="14"/>
        <v/>
      </c>
    </row>
    <row r="1299" spans="1:6" x14ac:dyDescent="0.3">
      <c r="A1299" s="372" t="s">
        <v>640</v>
      </c>
      <c r="B1299" s="201" t="s">
        <v>3916</v>
      </c>
      <c r="C1299" s="379" t="s">
        <v>489</v>
      </c>
      <c r="D1299" s="655">
        <v>40</v>
      </c>
      <c r="E1299" s="856"/>
      <c r="F1299" s="625" t="str">
        <f t="shared" si="14"/>
        <v/>
      </c>
    </row>
    <row r="1300" spans="1:6" x14ac:dyDescent="0.3">
      <c r="A1300" s="372" t="s">
        <v>642</v>
      </c>
      <c r="B1300" s="235" t="s">
        <v>4030</v>
      </c>
      <c r="C1300" s="379" t="s">
        <v>316</v>
      </c>
      <c r="D1300" s="655">
        <v>1000</v>
      </c>
      <c r="E1300" s="856"/>
      <c r="F1300" s="625" t="str">
        <f t="shared" si="14"/>
        <v/>
      </c>
    </row>
    <row r="1301" spans="1:6" x14ac:dyDescent="0.3">
      <c r="A1301" s="372" t="s">
        <v>646</v>
      </c>
      <c r="B1301" s="235" t="s">
        <v>647</v>
      </c>
      <c r="C1301" s="379"/>
      <c r="D1301" s="655"/>
      <c r="E1301" s="549"/>
      <c r="F1301" s="625" t="str">
        <f t="shared" si="14"/>
        <v/>
      </c>
    </row>
    <row r="1302" spans="1:6" x14ac:dyDescent="0.3">
      <c r="A1302" s="372" t="s">
        <v>648</v>
      </c>
      <c r="B1302" s="201" t="s">
        <v>649</v>
      </c>
      <c r="C1302" s="379" t="s">
        <v>16</v>
      </c>
      <c r="D1302" s="655">
        <v>1</v>
      </c>
      <c r="E1302" s="655">
        <v>100000</v>
      </c>
      <c r="F1302" s="625">
        <f t="shared" si="14"/>
        <v>100000</v>
      </c>
    </row>
    <row r="1303" spans="1:6" x14ac:dyDescent="0.3">
      <c r="A1303" s="383" t="s">
        <v>651</v>
      </c>
      <c r="B1303" s="202" t="s">
        <v>652</v>
      </c>
      <c r="C1303" s="386" t="s">
        <v>21</v>
      </c>
      <c r="D1303" s="548">
        <f>F1302</f>
        <v>100000</v>
      </c>
      <c r="E1303" s="855"/>
      <c r="F1303" s="625" t="str">
        <f>IF((D1303*E1303)&gt;0,(D1303*E1303),"")</f>
        <v/>
      </c>
    </row>
    <row r="1304" spans="1:6" x14ac:dyDescent="0.3">
      <c r="A1304" s="383"/>
      <c r="B1304" s="202"/>
      <c r="C1304" s="386"/>
      <c r="D1304" s="658"/>
      <c r="E1304" s="659"/>
      <c r="F1304" s="660"/>
    </row>
    <row r="1305" spans="1:6" x14ac:dyDescent="0.3">
      <c r="A1305" s="383"/>
      <c r="B1305" s="202"/>
      <c r="C1305" s="386"/>
      <c r="D1305" s="658"/>
      <c r="E1305" s="659"/>
      <c r="F1305" s="660"/>
    </row>
    <row r="1306" spans="1:6" x14ac:dyDescent="0.3">
      <c r="A1306" s="383"/>
      <c r="B1306" s="202"/>
      <c r="C1306" s="386"/>
      <c r="D1306" s="658"/>
      <c r="E1306" s="659"/>
      <c r="F1306" s="660"/>
    </row>
    <row r="1307" spans="1:6" x14ac:dyDescent="0.3">
      <c r="A1307" s="383"/>
      <c r="B1307" s="202"/>
      <c r="C1307" s="386"/>
      <c r="D1307" s="658"/>
      <c r="E1307" s="659"/>
      <c r="F1307" s="660"/>
    </row>
    <row r="1308" spans="1:6" x14ac:dyDescent="0.3">
      <c r="A1308" s="383"/>
      <c r="B1308" s="202"/>
      <c r="C1308" s="386"/>
      <c r="D1308" s="658"/>
      <c r="E1308" s="659"/>
      <c r="F1308" s="660"/>
    </row>
    <row r="1309" spans="1:6" x14ac:dyDescent="0.3">
      <c r="A1309" s="383"/>
      <c r="B1309" s="202"/>
      <c r="C1309" s="386"/>
      <c r="D1309" s="658"/>
      <c r="E1309" s="659"/>
      <c r="F1309" s="660"/>
    </row>
    <row r="1310" spans="1:6" x14ac:dyDescent="0.3">
      <c r="A1310" s="383"/>
      <c r="B1310" s="202"/>
      <c r="C1310" s="386"/>
      <c r="D1310" s="658"/>
      <c r="E1310" s="659"/>
      <c r="F1310" s="660"/>
    </row>
    <row r="1311" spans="1:6" x14ac:dyDescent="0.3">
      <c r="A1311" s="383"/>
      <c r="B1311" s="202"/>
      <c r="C1311" s="386"/>
      <c r="D1311" s="658"/>
      <c r="E1311" s="659"/>
      <c r="F1311" s="660"/>
    </row>
    <row r="1312" spans="1:6" x14ac:dyDescent="0.3">
      <c r="A1312" s="383"/>
      <c r="B1312" s="202"/>
      <c r="C1312" s="386"/>
      <c r="D1312" s="658"/>
      <c r="E1312" s="659"/>
      <c r="F1312" s="660"/>
    </row>
    <row r="1313" spans="1:6" x14ac:dyDescent="0.3">
      <c r="A1313" s="383"/>
      <c r="B1313" s="202"/>
      <c r="C1313" s="386"/>
      <c r="D1313" s="658"/>
      <c r="E1313" s="659"/>
      <c r="F1313" s="660"/>
    </row>
    <row r="1314" spans="1:6" x14ac:dyDescent="0.3">
      <c r="A1314" s="383"/>
      <c r="B1314" s="202"/>
      <c r="C1314" s="386"/>
      <c r="D1314" s="658"/>
      <c r="E1314" s="659"/>
      <c r="F1314" s="660"/>
    </row>
    <row r="1315" spans="1:6" x14ac:dyDescent="0.3">
      <c r="A1315" s="383"/>
      <c r="B1315" s="202"/>
      <c r="C1315" s="386"/>
      <c r="D1315" s="658"/>
      <c r="E1315" s="659"/>
      <c r="F1315" s="660"/>
    </row>
    <row r="1316" spans="1:6" x14ac:dyDescent="0.3">
      <c r="A1316" s="383"/>
      <c r="B1316" s="202"/>
      <c r="C1316" s="386"/>
      <c r="D1316" s="658"/>
      <c r="E1316" s="659"/>
      <c r="F1316" s="660"/>
    </row>
    <row r="1317" spans="1:6" x14ac:dyDescent="0.3">
      <c r="A1317" s="383"/>
      <c r="B1317" s="202"/>
      <c r="C1317" s="386"/>
      <c r="D1317" s="658"/>
      <c r="E1317" s="659"/>
      <c r="F1317" s="660"/>
    </row>
    <row r="1318" spans="1:6" x14ac:dyDescent="0.3">
      <c r="A1318" s="383"/>
      <c r="B1318" s="202"/>
      <c r="C1318" s="386"/>
      <c r="D1318" s="658"/>
      <c r="E1318" s="659"/>
      <c r="F1318" s="660"/>
    </row>
    <row r="1319" spans="1:6" x14ac:dyDescent="0.3">
      <c r="A1319" s="383"/>
      <c r="B1319" s="202"/>
      <c r="C1319" s="386"/>
      <c r="D1319" s="658"/>
      <c r="E1319" s="659"/>
      <c r="F1319" s="660"/>
    </row>
    <row r="1320" spans="1:6" x14ac:dyDescent="0.3">
      <c r="A1320" s="383"/>
      <c r="B1320" s="202"/>
      <c r="C1320" s="386"/>
      <c r="D1320" s="658"/>
      <c r="E1320" s="659"/>
      <c r="F1320" s="660"/>
    </row>
    <row r="1321" spans="1:6" x14ac:dyDescent="0.3">
      <c r="A1321" s="383"/>
      <c r="B1321" s="202"/>
      <c r="C1321" s="386"/>
      <c r="D1321" s="658"/>
      <c r="E1321" s="659"/>
      <c r="F1321" s="660"/>
    </row>
    <row r="1322" spans="1:6" x14ac:dyDescent="0.3">
      <c r="A1322" s="383"/>
      <c r="B1322" s="202"/>
      <c r="C1322" s="386"/>
      <c r="D1322" s="658"/>
      <c r="E1322" s="659"/>
      <c r="F1322" s="660"/>
    </row>
    <row r="1323" spans="1:6" x14ac:dyDescent="0.3">
      <c r="A1323" s="383"/>
      <c r="B1323" s="202"/>
      <c r="C1323" s="386"/>
      <c r="D1323" s="658"/>
      <c r="E1323" s="659"/>
      <c r="F1323" s="660"/>
    </row>
    <row r="1324" spans="1:6" x14ac:dyDescent="0.3">
      <c r="A1324" s="383"/>
      <c r="B1324" s="202"/>
      <c r="C1324" s="386"/>
      <c r="D1324" s="658"/>
      <c r="E1324" s="659"/>
      <c r="F1324" s="660"/>
    </row>
    <row r="1325" spans="1:6" x14ac:dyDescent="0.3">
      <c r="A1325" s="383"/>
      <c r="B1325" s="202"/>
      <c r="C1325" s="386"/>
      <c r="D1325" s="658"/>
      <c r="E1325" s="659"/>
      <c r="F1325" s="660"/>
    </row>
    <row r="1326" spans="1:6" x14ac:dyDescent="0.3">
      <c r="A1326" s="383"/>
      <c r="B1326" s="202"/>
      <c r="C1326" s="386"/>
      <c r="D1326" s="658"/>
      <c r="E1326" s="659"/>
      <c r="F1326" s="660"/>
    </row>
    <row r="1327" spans="1:6" x14ac:dyDescent="0.3">
      <c r="A1327" s="383"/>
      <c r="B1327" s="202"/>
      <c r="C1327" s="386"/>
      <c r="D1327" s="658"/>
      <c r="E1327" s="659"/>
      <c r="F1327" s="660"/>
    </row>
    <row r="1328" spans="1:6" x14ac:dyDescent="0.3">
      <c r="A1328" s="383"/>
      <c r="B1328" s="202"/>
      <c r="C1328" s="386"/>
      <c r="D1328" s="658"/>
      <c r="E1328" s="659"/>
      <c r="F1328" s="660"/>
    </row>
    <row r="1329" spans="1:6" x14ac:dyDescent="0.3">
      <c r="A1329" s="383"/>
      <c r="B1329" s="202"/>
      <c r="C1329" s="386"/>
      <c r="D1329" s="658"/>
      <c r="E1329" s="659"/>
      <c r="F1329" s="660"/>
    </row>
    <row r="1330" spans="1:6" x14ac:dyDescent="0.3">
      <c r="A1330" s="383"/>
      <c r="B1330" s="202"/>
      <c r="C1330" s="386"/>
      <c r="D1330" s="658"/>
      <c r="E1330" s="659"/>
      <c r="F1330" s="660"/>
    </row>
    <row r="1331" spans="1:6" x14ac:dyDescent="0.3">
      <c r="A1331" s="383"/>
      <c r="B1331" s="202"/>
      <c r="C1331" s="386"/>
      <c r="D1331" s="658"/>
      <c r="E1331" s="659"/>
      <c r="F1331" s="660"/>
    </row>
    <row r="1332" spans="1:6" x14ac:dyDescent="0.3">
      <c r="A1332" s="383"/>
      <c r="B1332" s="202"/>
      <c r="C1332" s="386"/>
      <c r="D1332" s="658"/>
      <c r="E1332" s="659"/>
      <c r="F1332" s="660"/>
    </row>
    <row r="1333" spans="1:6" x14ac:dyDescent="0.3">
      <c r="A1333" s="383"/>
      <c r="B1333" s="202"/>
      <c r="C1333" s="386"/>
      <c r="D1333" s="658"/>
      <c r="E1333" s="659"/>
      <c r="F1333" s="660"/>
    </row>
    <row r="1334" spans="1:6" x14ac:dyDescent="0.3">
      <c r="A1334" s="383"/>
      <c r="B1334" s="202"/>
      <c r="C1334" s="386"/>
      <c r="D1334" s="658"/>
      <c r="E1334" s="659"/>
      <c r="F1334" s="660"/>
    </row>
    <row r="1335" spans="1:6" x14ac:dyDescent="0.3">
      <c r="A1335" s="383"/>
      <c r="B1335" s="202"/>
      <c r="C1335" s="386"/>
      <c r="D1335" s="658"/>
      <c r="E1335" s="659"/>
      <c r="F1335" s="660"/>
    </row>
    <row r="1336" spans="1:6" x14ac:dyDescent="0.3">
      <c r="A1336" s="383"/>
      <c r="B1336" s="202"/>
      <c r="C1336" s="386"/>
      <c r="D1336" s="658"/>
      <c r="E1336" s="659"/>
      <c r="F1336" s="660"/>
    </row>
    <row r="1337" spans="1:6" x14ac:dyDescent="0.3">
      <c r="A1337" s="383"/>
      <c r="B1337" s="202"/>
      <c r="C1337" s="386"/>
      <c r="D1337" s="658"/>
      <c r="E1337" s="659"/>
      <c r="F1337" s="660"/>
    </row>
    <row r="1338" spans="1:6" x14ac:dyDescent="0.3">
      <c r="A1338" s="383"/>
      <c r="B1338" s="202"/>
      <c r="C1338" s="386"/>
      <c r="D1338" s="658"/>
      <c r="E1338" s="659"/>
      <c r="F1338" s="660"/>
    </row>
    <row r="1339" spans="1:6" x14ac:dyDescent="0.3">
      <c r="A1339" s="383"/>
      <c r="B1339" s="202"/>
      <c r="C1339" s="386"/>
      <c r="D1339" s="658"/>
      <c r="E1339" s="659"/>
      <c r="F1339" s="660"/>
    </row>
    <row r="1340" spans="1:6" x14ac:dyDescent="0.3">
      <c r="A1340" s="383"/>
      <c r="B1340" s="202"/>
      <c r="C1340" s="386"/>
      <c r="D1340" s="658"/>
      <c r="E1340" s="659"/>
      <c r="F1340" s="660"/>
    </row>
    <row r="1341" spans="1:6" x14ac:dyDescent="0.3">
      <c r="A1341" s="383"/>
      <c r="B1341" s="202"/>
      <c r="C1341" s="386"/>
      <c r="D1341" s="658"/>
      <c r="E1341" s="659"/>
      <c r="F1341" s="660"/>
    </row>
    <row r="1342" spans="1:6" x14ac:dyDescent="0.3">
      <c r="A1342" s="383"/>
      <c r="B1342" s="202"/>
      <c r="C1342" s="386"/>
      <c r="D1342" s="658"/>
      <c r="E1342" s="659"/>
      <c r="F1342" s="660"/>
    </row>
    <row r="1343" spans="1:6" x14ac:dyDescent="0.3">
      <c r="A1343" s="383"/>
      <c r="B1343" s="202"/>
      <c r="C1343" s="386"/>
      <c r="D1343" s="658"/>
      <c r="E1343" s="659"/>
      <c r="F1343" s="660"/>
    </row>
    <row r="1344" spans="1:6" x14ac:dyDescent="0.3">
      <c r="A1344" s="383"/>
      <c r="B1344" s="202"/>
      <c r="C1344" s="386"/>
      <c r="D1344" s="658"/>
      <c r="E1344" s="659"/>
      <c r="F1344" s="660"/>
    </row>
    <row r="1345" spans="1:6" x14ac:dyDescent="0.3">
      <c r="A1345" s="383"/>
      <c r="B1345" s="202"/>
      <c r="C1345" s="386"/>
      <c r="D1345" s="658"/>
      <c r="E1345" s="659"/>
      <c r="F1345" s="660"/>
    </row>
    <row r="1346" spans="1:6" x14ac:dyDescent="0.3">
      <c r="A1346" s="383"/>
      <c r="B1346" s="202"/>
      <c r="C1346" s="386"/>
      <c r="D1346" s="658"/>
      <c r="E1346" s="659"/>
      <c r="F1346" s="660"/>
    </row>
    <row r="1347" spans="1:6" x14ac:dyDescent="0.3">
      <c r="A1347" s="383"/>
      <c r="B1347" s="202"/>
      <c r="C1347" s="386"/>
      <c r="D1347" s="658"/>
      <c r="E1347" s="659"/>
      <c r="F1347" s="660"/>
    </row>
    <row r="1348" spans="1:6" x14ac:dyDescent="0.3">
      <c r="A1348" s="383"/>
      <c r="B1348" s="202"/>
      <c r="C1348" s="386"/>
      <c r="D1348" s="658"/>
      <c r="E1348" s="659"/>
      <c r="F1348" s="660"/>
    </row>
    <row r="1349" spans="1:6" x14ac:dyDescent="0.3">
      <c r="A1349" s="383"/>
      <c r="B1349" s="202"/>
      <c r="C1349" s="386"/>
      <c r="D1349" s="658"/>
      <c r="E1349" s="659"/>
      <c r="F1349" s="660"/>
    </row>
    <row r="1350" spans="1:6" x14ac:dyDescent="0.3">
      <c r="A1350" s="383"/>
      <c r="B1350" s="202"/>
      <c r="C1350" s="386"/>
      <c r="D1350" s="658"/>
      <c r="E1350" s="659"/>
      <c r="F1350" s="660"/>
    </row>
    <row r="1351" spans="1:6" x14ac:dyDescent="0.3">
      <c r="A1351" s="383"/>
      <c r="B1351" s="202"/>
      <c r="C1351" s="386"/>
      <c r="D1351" s="658"/>
      <c r="E1351" s="659"/>
      <c r="F1351" s="660"/>
    </row>
    <row r="1352" spans="1:6" x14ac:dyDescent="0.3">
      <c r="A1352" s="383"/>
      <c r="B1352" s="202"/>
      <c r="C1352" s="386"/>
      <c r="D1352" s="658"/>
      <c r="E1352" s="659"/>
      <c r="F1352" s="660"/>
    </row>
    <row r="1353" spans="1:6" x14ac:dyDescent="0.3">
      <c r="A1353" s="383"/>
      <c r="B1353" s="202"/>
      <c r="C1353" s="386"/>
      <c r="D1353" s="658"/>
      <c r="E1353" s="659"/>
      <c r="F1353" s="660"/>
    </row>
    <row r="1354" spans="1:6" x14ac:dyDescent="0.3">
      <c r="A1354" s="383"/>
      <c r="B1354" s="202"/>
      <c r="C1354" s="386"/>
      <c r="D1354" s="658"/>
      <c r="E1354" s="659"/>
      <c r="F1354" s="660"/>
    </row>
    <row r="1355" spans="1:6" x14ac:dyDescent="0.3">
      <c r="A1355" s="383"/>
      <c r="B1355" s="202"/>
      <c r="C1355" s="386"/>
      <c r="D1355" s="658"/>
      <c r="E1355" s="659"/>
      <c r="F1355" s="660"/>
    </row>
    <row r="1356" spans="1:6" x14ac:dyDescent="0.3">
      <c r="A1356" s="383"/>
      <c r="B1356" s="202"/>
      <c r="C1356" s="386"/>
      <c r="D1356" s="658"/>
      <c r="E1356" s="659"/>
      <c r="F1356" s="660"/>
    </row>
    <row r="1357" spans="1:6" x14ac:dyDescent="0.3">
      <c r="A1357" s="383"/>
      <c r="B1357" s="202"/>
      <c r="C1357" s="386"/>
      <c r="D1357" s="658"/>
      <c r="E1357" s="659"/>
      <c r="F1357" s="660"/>
    </row>
    <row r="1358" spans="1:6" x14ac:dyDescent="0.3">
      <c r="A1358" s="383"/>
      <c r="B1358" s="202"/>
      <c r="C1358" s="386"/>
      <c r="D1358" s="658"/>
      <c r="E1358" s="659"/>
      <c r="F1358" s="660"/>
    </row>
    <row r="1359" spans="1:6" x14ac:dyDescent="0.3">
      <c r="A1359" s="383"/>
      <c r="B1359" s="202"/>
      <c r="C1359" s="386"/>
      <c r="D1359" s="658"/>
      <c r="E1359" s="659"/>
      <c r="F1359" s="660"/>
    </row>
    <row r="1360" spans="1:6" x14ac:dyDescent="0.3">
      <c r="A1360" s="383"/>
      <c r="B1360" s="202"/>
      <c r="C1360" s="386"/>
      <c r="D1360" s="658"/>
      <c r="E1360" s="659"/>
      <c r="F1360" s="660"/>
    </row>
    <row r="1361" spans="1:6" x14ac:dyDescent="0.3">
      <c r="A1361" s="383"/>
      <c r="B1361" s="202"/>
      <c r="C1361" s="386"/>
      <c r="D1361" s="658"/>
      <c r="E1361" s="659"/>
      <c r="F1361" s="660"/>
    </row>
    <row r="1362" spans="1:6" x14ac:dyDescent="0.3">
      <c r="A1362" s="383"/>
      <c r="B1362" s="202"/>
      <c r="C1362" s="386"/>
      <c r="D1362" s="658"/>
      <c r="E1362" s="659"/>
      <c r="F1362" s="660"/>
    </row>
    <row r="1363" spans="1:6" x14ac:dyDescent="0.3">
      <c r="A1363" s="383"/>
      <c r="B1363" s="202"/>
      <c r="C1363" s="386"/>
      <c r="D1363" s="658"/>
      <c r="E1363" s="659"/>
      <c r="F1363" s="660"/>
    </row>
    <row r="1364" spans="1:6" x14ac:dyDescent="0.3">
      <c r="A1364" s="383"/>
      <c r="B1364" s="202"/>
      <c r="C1364" s="386"/>
      <c r="D1364" s="658"/>
      <c r="E1364" s="659"/>
      <c r="F1364" s="660"/>
    </row>
    <row r="1365" spans="1:6" x14ac:dyDescent="0.3">
      <c r="A1365" s="383"/>
      <c r="B1365" s="202"/>
      <c r="C1365" s="386"/>
      <c r="D1365" s="658"/>
      <c r="E1365" s="659"/>
      <c r="F1365" s="660"/>
    </row>
    <row r="1366" spans="1:6" x14ac:dyDescent="0.3">
      <c r="A1366" s="383"/>
      <c r="B1366" s="202"/>
      <c r="C1366" s="386"/>
      <c r="D1366" s="658"/>
      <c r="E1366" s="659"/>
      <c r="F1366" s="660"/>
    </row>
    <row r="1367" spans="1:6" x14ac:dyDescent="0.3">
      <c r="A1367" s="383"/>
      <c r="B1367" s="202"/>
      <c r="C1367" s="386"/>
      <c r="D1367" s="658"/>
      <c r="E1367" s="659"/>
      <c r="F1367" s="660"/>
    </row>
    <row r="1368" spans="1:6" x14ac:dyDescent="0.3">
      <c r="A1368" s="383"/>
      <c r="B1368" s="202"/>
      <c r="C1368" s="386"/>
      <c r="D1368" s="658"/>
      <c r="E1368" s="659"/>
      <c r="F1368" s="660"/>
    </row>
    <row r="1369" spans="1:6" x14ac:dyDescent="0.3">
      <c r="A1369" s="383"/>
      <c r="B1369" s="202"/>
      <c r="C1369" s="386"/>
      <c r="D1369" s="658"/>
      <c r="E1369" s="659"/>
      <c r="F1369" s="660"/>
    </row>
    <row r="1370" spans="1:6" x14ac:dyDescent="0.3">
      <c r="A1370" s="383"/>
      <c r="B1370" s="202"/>
      <c r="C1370" s="386"/>
      <c r="D1370" s="658"/>
      <c r="E1370" s="659"/>
      <c r="F1370" s="660"/>
    </row>
    <row r="1371" spans="1:6" x14ac:dyDescent="0.3">
      <c r="A1371" s="383"/>
      <c r="B1371" s="202"/>
      <c r="C1371" s="386"/>
      <c r="D1371" s="658"/>
      <c r="E1371" s="659"/>
      <c r="F1371" s="660"/>
    </row>
    <row r="1372" spans="1:6" x14ac:dyDescent="0.3">
      <c r="A1372" s="383"/>
      <c r="B1372" s="202"/>
      <c r="C1372" s="386"/>
      <c r="D1372" s="658"/>
      <c r="E1372" s="659"/>
      <c r="F1372" s="660"/>
    </row>
    <row r="1373" spans="1:6" x14ac:dyDescent="0.3">
      <c r="A1373" s="383"/>
      <c r="B1373" s="202"/>
      <c r="C1373" s="386"/>
      <c r="D1373" s="658"/>
      <c r="E1373" s="659"/>
      <c r="F1373" s="660"/>
    </row>
    <row r="1374" spans="1:6" x14ac:dyDescent="0.3">
      <c r="A1374" s="383"/>
      <c r="B1374" s="202"/>
      <c r="C1374" s="386"/>
      <c r="D1374" s="658"/>
      <c r="E1374" s="659"/>
      <c r="F1374" s="660"/>
    </row>
    <row r="1375" spans="1:6" x14ac:dyDescent="0.3">
      <c r="A1375" s="383"/>
      <c r="B1375" s="202"/>
      <c r="C1375" s="386"/>
      <c r="D1375" s="658"/>
      <c r="E1375" s="659"/>
      <c r="F1375" s="660"/>
    </row>
    <row r="1376" spans="1:6" x14ac:dyDescent="0.3">
      <c r="A1376" s="383"/>
      <c r="B1376" s="202"/>
      <c r="C1376" s="386"/>
      <c r="D1376" s="658"/>
      <c r="E1376" s="659"/>
      <c r="F1376" s="660"/>
    </row>
    <row r="1377" spans="1:6" x14ac:dyDescent="0.3">
      <c r="A1377" s="383"/>
      <c r="B1377" s="202"/>
      <c r="C1377" s="386"/>
      <c r="D1377" s="658"/>
      <c r="E1377" s="659"/>
      <c r="F1377" s="660"/>
    </row>
    <row r="1378" spans="1:6" x14ac:dyDescent="0.3">
      <c r="A1378" s="383"/>
      <c r="B1378" s="202"/>
      <c r="C1378" s="386"/>
      <c r="D1378" s="658"/>
      <c r="E1378" s="659"/>
      <c r="F1378" s="660"/>
    </row>
    <row r="1379" spans="1:6" x14ac:dyDescent="0.3">
      <c r="A1379" s="383"/>
      <c r="B1379" s="202"/>
      <c r="C1379" s="386"/>
      <c r="D1379" s="658"/>
      <c r="E1379" s="659"/>
      <c r="F1379" s="660"/>
    </row>
    <row r="1380" spans="1:6" x14ac:dyDescent="0.3">
      <c r="A1380" s="383"/>
      <c r="B1380" s="202"/>
      <c r="C1380" s="386"/>
      <c r="D1380" s="658"/>
      <c r="E1380" s="659"/>
      <c r="F1380" s="660"/>
    </row>
    <row r="1381" spans="1:6" x14ac:dyDescent="0.3">
      <c r="A1381" s="383"/>
      <c r="B1381" s="202"/>
      <c r="C1381" s="386"/>
      <c r="D1381" s="658"/>
      <c r="E1381" s="659"/>
      <c r="F1381" s="660"/>
    </row>
    <row r="1382" spans="1:6" x14ac:dyDescent="0.3">
      <c r="A1382" s="383"/>
      <c r="B1382" s="202"/>
      <c r="C1382" s="386"/>
      <c r="D1382" s="658"/>
      <c r="E1382" s="659"/>
      <c r="F1382" s="660"/>
    </row>
    <row r="1383" spans="1:6" ht="15" thickBot="1" x14ac:dyDescent="0.35">
      <c r="A1383" s="666" t="s">
        <v>4058</v>
      </c>
      <c r="B1383" s="667" t="s">
        <v>4116</v>
      </c>
      <c r="C1383" s="667"/>
      <c r="D1383" s="667"/>
      <c r="E1383" s="667"/>
      <c r="F1383" s="668">
        <f>SUM(F1282:F1303)</f>
        <v>100000</v>
      </c>
    </row>
    <row r="1384" spans="1:6" x14ac:dyDescent="0.3">
      <c r="A1384" s="756" t="str">
        <f>A741</f>
        <v>CONTRACT SANRAL: NRA 2024/1323</v>
      </c>
      <c r="B1384" s="757"/>
      <c r="C1384" s="669"/>
      <c r="D1384" s="669"/>
      <c r="E1384" s="669"/>
      <c r="F1384" s="670"/>
    </row>
    <row r="1385" spans="1:6" x14ac:dyDescent="0.3">
      <c r="A1385" s="754" t="str">
        <f>A742</f>
        <v>PANEL FOR ROUTINE ROAD MAINTENANCE WORKS ACROSS SOUTH AFRICA (NORTHERN CAPE PROVINCE)</v>
      </c>
      <c r="B1385" s="755"/>
      <c r="C1385" s="671"/>
      <c r="D1385" s="671"/>
      <c r="E1385" s="671"/>
      <c r="F1385" s="672"/>
    </row>
    <row r="1386" spans="1:6" ht="15" thickBot="1" x14ac:dyDescent="0.35">
      <c r="A1386" s="804" t="str">
        <f>A743</f>
        <v>PART B: OPERATIONAL SECTION</v>
      </c>
      <c r="B1386" s="805"/>
      <c r="C1386" s="673"/>
      <c r="D1386" s="673"/>
      <c r="E1386" s="673"/>
      <c r="F1386" s="674"/>
    </row>
    <row r="1387" spans="1:6" ht="15" thickBot="1" x14ac:dyDescent="0.35">
      <c r="A1387" s="810" t="s">
        <v>653</v>
      </c>
      <c r="B1387" s="811"/>
      <c r="C1387" s="811"/>
      <c r="D1387" s="811"/>
      <c r="E1387" s="811"/>
      <c r="F1387" s="812"/>
    </row>
    <row r="1388" spans="1:6" x14ac:dyDescent="0.3">
      <c r="A1388" s="374" t="s">
        <v>654</v>
      </c>
      <c r="B1388" s="345" t="s">
        <v>655</v>
      </c>
      <c r="C1388" s="375"/>
      <c r="D1388" s="376"/>
      <c r="E1388" s="377"/>
      <c r="F1388" s="378"/>
    </row>
    <row r="1389" spans="1:6" x14ac:dyDescent="0.3">
      <c r="A1389" s="372" t="s">
        <v>656</v>
      </c>
      <c r="B1389" s="201" t="s">
        <v>657</v>
      </c>
      <c r="C1389" s="379" t="s">
        <v>221</v>
      </c>
      <c r="D1389" s="655">
        <v>60</v>
      </c>
      <c r="E1389" s="856"/>
      <c r="F1389" s="625" t="str">
        <f>IF((D1389*E1389)&gt;0,(D1389*E1389),"")</f>
        <v/>
      </c>
    </row>
    <row r="1390" spans="1:6" x14ac:dyDescent="0.3">
      <c r="A1390" s="372" t="s">
        <v>658</v>
      </c>
      <c r="B1390" s="201" t="s">
        <v>659</v>
      </c>
      <c r="C1390" s="379" t="s">
        <v>221</v>
      </c>
      <c r="D1390" s="655">
        <v>50</v>
      </c>
      <c r="E1390" s="856"/>
      <c r="F1390" s="625" t="str">
        <f t="shared" ref="F1390:F1420" si="15">IF((D1390*E1390)&gt;0,(D1390*E1390),"")</f>
        <v/>
      </c>
    </row>
    <row r="1391" spans="1:6" x14ac:dyDescent="0.3">
      <c r="A1391" s="372" t="s">
        <v>660</v>
      </c>
      <c r="B1391" s="235" t="s">
        <v>661</v>
      </c>
      <c r="C1391" s="379"/>
      <c r="D1391" s="655"/>
      <c r="E1391" s="549"/>
      <c r="F1391" s="625" t="str">
        <f t="shared" si="15"/>
        <v/>
      </c>
    </row>
    <row r="1392" spans="1:6" x14ac:dyDescent="0.3">
      <c r="A1392" s="372" t="s">
        <v>662</v>
      </c>
      <c r="B1392" s="201" t="s">
        <v>663</v>
      </c>
      <c r="C1392" s="379" t="s">
        <v>221</v>
      </c>
      <c r="D1392" s="655">
        <v>60</v>
      </c>
      <c r="E1392" s="856"/>
      <c r="F1392" s="625" t="str">
        <f t="shared" si="15"/>
        <v/>
      </c>
    </row>
    <row r="1393" spans="1:6" x14ac:dyDescent="0.3">
      <c r="A1393" s="372" t="s">
        <v>664</v>
      </c>
      <c r="B1393" s="201" t="s">
        <v>4338</v>
      </c>
      <c r="C1393" s="379" t="s">
        <v>221</v>
      </c>
      <c r="D1393" s="655">
        <v>50</v>
      </c>
      <c r="E1393" s="856"/>
      <c r="F1393" s="625" t="str">
        <f t="shared" si="15"/>
        <v/>
      </c>
    </row>
    <row r="1394" spans="1:6" x14ac:dyDescent="0.3">
      <c r="A1394" s="372" t="s">
        <v>666</v>
      </c>
      <c r="B1394" s="235" t="s">
        <v>667</v>
      </c>
      <c r="C1394" s="379"/>
      <c r="D1394" s="655"/>
      <c r="E1394" s="549"/>
      <c r="F1394" s="625" t="str">
        <f t="shared" si="15"/>
        <v/>
      </c>
    </row>
    <row r="1395" spans="1:6" x14ac:dyDescent="0.3">
      <c r="A1395" s="372" t="s">
        <v>668</v>
      </c>
      <c r="B1395" s="201" t="s">
        <v>669</v>
      </c>
      <c r="C1395" s="379"/>
      <c r="D1395" s="655"/>
      <c r="E1395" s="549"/>
      <c r="F1395" s="625" t="str">
        <f t="shared" si="15"/>
        <v/>
      </c>
    </row>
    <row r="1396" spans="1:6" x14ac:dyDescent="0.3">
      <c r="A1396" s="372" t="s">
        <v>3796</v>
      </c>
      <c r="B1396" s="201" t="s">
        <v>3792</v>
      </c>
      <c r="C1396" s="379" t="s">
        <v>221</v>
      </c>
      <c r="D1396" s="655">
        <v>10</v>
      </c>
      <c r="E1396" s="856"/>
      <c r="F1396" s="625" t="str">
        <f t="shared" si="15"/>
        <v/>
      </c>
    </row>
    <row r="1397" spans="1:6" x14ac:dyDescent="0.3">
      <c r="A1397" s="372" t="s">
        <v>3797</v>
      </c>
      <c r="B1397" s="201" t="s">
        <v>3793</v>
      </c>
      <c r="C1397" s="379" t="s">
        <v>221</v>
      </c>
      <c r="D1397" s="655">
        <v>10</v>
      </c>
      <c r="E1397" s="856"/>
      <c r="F1397" s="625" t="str">
        <f t="shared" si="15"/>
        <v/>
      </c>
    </row>
    <row r="1398" spans="1:6" x14ac:dyDescent="0.3">
      <c r="A1398" s="372" t="s">
        <v>3798</v>
      </c>
      <c r="B1398" s="201" t="s">
        <v>3794</v>
      </c>
      <c r="C1398" s="379" t="s">
        <v>221</v>
      </c>
      <c r="D1398" s="655">
        <v>30</v>
      </c>
      <c r="E1398" s="856"/>
      <c r="F1398" s="625" t="str">
        <f t="shared" si="15"/>
        <v/>
      </c>
    </row>
    <row r="1399" spans="1:6" x14ac:dyDescent="0.3">
      <c r="A1399" s="372" t="s">
        <v>3799</v>
      </c>
      <c r="B1399" s="201" t="s">
        <v>3795</v>
      </c>
      <c r="C1399" s="379" t="s">
        <v>221</v>
      </c>
      <c r="D1399" s="655">
        <v>10</v>
      </c>
      <c r="E1399" s="856"/>
      <c r="F1399" s="625" t="str">
        <f t="shared" si="15"/>
        <v/>
      </c>
    </row>
    <row r="1400" spans="1:6" x14ac:dyDescent="0.3">
      <c r="A1400" s="372" t="s">
        <v>674</v>
      </c>
      <c r="B1400" s="201" t="s">
        <v>675</v>
      </c>
      <c r="C1400" s="379"/>
      <c r="D1400" s="655"/>
      <c r="E1400" s="549"/>
      <c r="F1400" s="625" t="str">
        <f t="shared" si="15"/>
        <v/>
      </c>
    </row>
    <row r="1401" spans="1:6" x14ac:dyDescent="0.3">
      <c r="A1401" s="372" t="s">
        <v>676</v>
      </c>
      <c r="B1401" s="201" t="s">
        <v>677</v>
      </c>
      <c r="C1401" s="604" t="s">
        <v>16</v>
      </c>
      <c r="D1401" s="655">
        <v>1</v>
      </c>
      <c r="E1401" s="655">
        <v>20000</v>
      </c>
      <c r="F1401" s="625">
        <f t="shared" si="15"/>
        <v>20000</v>
      </c>
    </row>
    <row r="1402" spans="1:6" x14ac:dyDescent="0.3">
      <c r="A1402" s="372" t="s">
        <v>678</v>
      </c>
      <c r="B1402" s="201" t="s">
        <v>3696</v>
      </c>
      <c r="C1402" s="605" t="s">
        <v>21</v>
      </c>
      <c r="D1402" s="548">
        <f>F1401</f>
        <v>20000</v>
      </c>
      <c r="E1402" s="855"/>
      <c r="F1402" s="625" t="str">
        <f t="shared" si="15"/>
        <v/>
      </c>
    </row>
    <row r="1403" spans="1:6" x14ac:dyDescent="0.3">
      <c r="A1403" s="372" t="s">
        <v>691</v>
      </c>
      <c r="B1403" s="235" t="s">
        <v>692</v>
      </c>
      <c r="C1403" s="597"/>
      <c r="D1403" s="655"/>
      <c r="E1403" s="549"/>
      <c r="F1403" s="625" t="str">
        <f t="shared" si="15"/>
        <v/>
      </c>
    </row>
    <row r="1404" spans="1:6" x14ac:dyDescent="0.3">
      <c r="A1404" s="372" t="s">
        <v>693</v>
      </c>
      <c r="B1404" s="201" t="s">
        <v>694</v>
      </c>
      <c r="C1404" s="379" t="s">
        <v>221</v>
      </c>
      <c r="D1404" s="655">
        <v>20</v>
      </c>
      <c r="E1404" s="856"/>
      <c r="F1404" s="625" t="str">
        <f t="shared" si="15"/>
        <v/>
      </c>
    </row>
    <row r="1405" spans="1:6" x14ac:dyDescent="0.3">
      <c r="A1405" s="372" t="s">
        <v>695</v>
      </c>
      <c r="B1405" s="201" t="s">
        <v>696</v>
      </c>
      <c r="C1405" s="379" t="s">
        <v>221</v>
      </c>
      <c r="D1405" s="655">
        <v>60</v>
      </c>
      <c r="E1405" s="856"/>
      <c r="F1405" s="625" t="str">
        <f t="shared" si="15"/>
        <v/>
      </c>
    </row>
    <row r="1406" spans="1:6" x14ac:dyDescent="0.3">
      <c r="A1406" s="372" t="s">
        <v>697</v>
      </c>
      <c r="B1406" s="201" t="s">
        <v>698</v>
      </c>
      <c r="C1406" s="379" t="s">
        <v>221</v>
      </c>
      <c r="D1406" s="655">
        <v>10</v>
      </c>
      <c r="E1406" s="856"/>
      <c r="F1406" s="625" t="str">
        <f t="shared" si="15"/>
        <v/>
      </c>
    </row>
    <row r="1407" spans="1:6" x14ac:dyDescent="0.3">
      <c r="A1407" s="372" t="s">
        <v>699</v>
      </c>
      <c r="B1407" s="201" t="s">
        <v>700</v>
      </c>
      <c r="C1407" s="379" t="s">
        <v>221</v>
      </c>
      <c r="D1407" s="655">
        <v>20</v>
      </c>
      <c r="E1407" s="856"/>
      <c r="F1407" s="625" t="str">
        <f t="shared" si="15"/>
        <v/>
      </c>
    </row>
    <row r="1408" spans="1:6" x14ac:dyDescent="0.3">
      <c r="A1408" s="372" t="s">
        <v>701</v>
      </c>
      <c r="B1408" s="235" t="s">
        <v>702</v>
      </c>
      <c r="C1408" s="379"/>
      <c r="D1408" s="655"/>
      <c r="E1408" s="549"/>
      <c r="F1408" s="625" t="str">
        <f t="shared" si="15"/>
        <v/>
      </c>
    </row>
    <row r="1409" spans="1:6" x14ac:dyDescent="0.3">
      <c r="A1409" s="372" t="s">
        <v>703</v>
      </c>
      <c r="B1409" s="201" t="s">
        <v>704</v>
      </c>
      <c r="C1409" s="379"/>
      <c r="D1409" s="655"/>
      <c r="E1409" s="549"/>
      <c r="F1409" s="625" t="str">
        <f t="shared" si="15"/>
        <v/>
      </c>
    </row>
    <row r="1410" spans="1:6" x14ac:dyDescent="0.3">
      <c r="A1410" s="372" t="s">
        <v>3800</v>
      </c>
      <c r="B1410" s="201" t="s">
        <v>3792</v>
      </c>
      <c r="C1410" s="379" t="s">
        <v>221</v>
      </c>
      <c r="D1410" s="655">
        <v>20</v>
      </c>
      <c r="E1410" s="856"/>
      <c r="F1410" s="625" t="str">
        <f t="shared" si="15"/>
        <v/>
      </c>
    </row>
    <row r="1411" spans="1:6" x14ac:dyDescent="0.3">
      <c r="A1411" s="372" t="s">
        <v>3801</v>
      </c>
      <c r="B1411" s="201" t="s">
        <v>3793</v>
      </c>
      <c r="C1411" s="379" t="s">
        <v>221</v>
      </c>
      <c r="D1411" s="655">
        <v>20</v>
      </c>
      <c r="E1411" s="856"/>
      <c r="F1411" s="625" t="str">
        <f t="shared" si="15"/>
        <v/>
      </c>
    </row>
    <row r="1412" spans="1:6" x14ac:dyDescent="0.3">
      <c r="A1412" s="372" t="s">
        <v>3802</v>
      </c>
      <c r="B1412" s="201" t="s">
        <v>3794</v>
      </c>
      <c r="C1412" s="379" t="s">
        <v>221</v>
      </c>
      <c r="D1412" s="655">
        <v>20</v>
      </c>
      <c r="E1412" s="856"/>
      <c r="F1412" s="625" t="str">
        <f t="shared" si="15"/>
        <v/>
      </c>
    </row>
    <row r="1413" spans="1:6" x14ac:dyDescent="0.3">
      <c r="A1413" s="372" t="s">
        <v>3803</v>
      </c>
      <c r="B1413" s="201" t="s">
        <v>3795</v>
      </c>
      <c r="C1413" s="379" t="s">
        <v>221</v>
      </c>
      <c r="D1413" s="655">
        <v>20</v>
      </c>
      <c r="E1413" s="856"/>
      <c r="F1413" s="625" t="str">
        <f t="shared" si="15"/>
        <v/>
      </c>
    </row>
    <row r="1414" spans="1:6" x14ac:dyDescent="0.3">
      <c r="A1414" s="372" t="s">
        <v>713</v>
      </c>
      <c r="B1414" s="235" t="s">
        <v>714</v>
      </c>
      <c r="C1414" s="379"/>
      <c r="D1414" s="655"/>
      <c r="E1414" s="549"/>
      <c r="F1414" s="625" t="str">
        <f t="shared" si="15"/>
        <v/>
      </c>
    </row>
    <row r="1415" spans="1:6" x14ac:dyDescent="0.3">
      <c r="A1415" s="372" t="s">
        <v>715</v>
      </c>
      <c r="B1415" s="201" t="s">
        <v>716</v>
      </c>
      <c r="C1415" s="379" t="s">
        <v>262</v>
      </c>
      <c r="D1415" s="655">
        <v>1</v>
      </c>
      <c r="E1415" s="856"/>
      <c r="F1415" s="625" t="str">
        <f t="shared" si="15"/>
        <v/>
      </c>
    </row>
    <row r="1416" spans="1:6" x14ac:dyDescent="0.3">
      <c r="A1416" s="372" t="s">
        <v>717</v>
      </c>
      <c r="B1416" s="201" t="s">
        <v>718</v>
      </c>
      <c r="C1416" s="379" t="s">
        <v>262</v>
      </c>
      <c r="D1416" s="655">
        <v>1</v>
      </c>
      <c r="E1416" s="856"/>
      <c r="F1416" s="625" t="str">
        <f t="shared" si="15"/>
        <v/>
      </c>
    </row>
    <row r="1417" spans="1:6" x14ac:dyDescent="0.3">
      <c r="A1417" s="372" t="s">
        <v>719</v>
      </c>
      <c r="B1417" s="201" t="s">
        <v>720</v>
      </c>
      <c r="C1417" s="379" t="s">
        <v>721</v>
      </c>
      <c r="D1417" s="655">
        <v>1000</v>
      </c>
      <c r="E1417" s="856"/>
      <c r="F1417" s="625" t="str">
        <f t="shared" si="15"/>
        <v/>
      </c>
    </row>
    <row r="1418" spans="1:6" x14ac:dyDescent="0.3">
      <c r="A1418" s="372" t="s">
        <v>727</v>
      </c>
      <c r="B1418" s="235" t="s">
        <v>728</v>
      </c>
      <c r="C1418" s="379"/>
      <c r="D1418" s="655"/>
      <c r="E1418" s="549"/>
      <c r="F1418" s="625" t="str">
        <f t="shared" si="15"/>
        <v/>
      </c>
    </row>
    <row r="1419" spans="1:6" x14ac:dyDescent="0.3">
      <c r="A1419" s="372" t="s">
        <v>729</v>
      </c>
      <c r="B1419" s="201" t="s">
        <v>730</v>
      </c>
      <c r="C1419" s="379" t="s">
        <v>316</v>
      </c>
      <c r="D1419" s="655">
        <v>1000</v>
      </c>
      <c r="E1419" s="856"/>
      <c r="F1419" s="625" t="str">
        <f t="shared" si="15"/>
        <v/>
      </c>
    </row>
    <row r="1420" spans="1:6" x14ac:dyDescent="0.3">
      <c r="A1420" s="383" t="s">
        <v>731</v>
      </c>
      <c r="B1420" s="202" t="s">
        <v>732</v>
      </c>
      <c r="C1420" s="386" t="s">
        <v>316</v>
      </c>
      <c r="D1420" s="655">
        <v>1000</v>
      </c>
      <c r="E1420" s="856"/>
      <c r="F1420" s="625" t="str">
        <f t="shared" si="15"/>
        <v/>
      </c>
    </row>
    <row r="1421" spans="1:6" x14ac:dyDescent="0.3">
      <c r="A1421" s="383"/>
      <c r="B1421" s="202"/>
      <c r="C1421" s="386"/>
      <c r="D1421" s="675"/>
      <c r="E1421" s="627"/>
      <c r="F1421" s="660"/>
    </row>
    <row r="1422" spans="1:6" x14ac:dyDescent="0.3">
      <c r="A1422" s="383"/>
      <c r="B1422" s="202"/>
      <c r="C1422" s="386"/>
      <c r="D1422" s="675"/>
      <c r="E1422" s="627"/>
      <c r="F1422" s="660"/>
    </row>
    <row r="1423" spans="1:6" x14ac:dyDescent="0.3">
      <c r="A1423" s="383"/>
      <c r="B1423" s="202"/>
      <c r="C1423" s="386"/>
      <c r="D1423" s="675"/>
      <c r="E1423" s="627"/>
      <c r="F1423" s="660"/>
    </row>
    <row r="1424" spans="1:6" x14ac:dyDescent="0.3">
      <c r="A1424" s="383"/>
      <c r="B1424" s="202"/>
      <c r="C1424" s="386"/>
      <c r="D1424" s="675"/>
      <c r="E1424" s="627"/>
      <c r="F1424" s="660"/>
    </row>
    <row r="1425" spans="1:6" x14ac:dyDescent="0.3">
      <c r="A1425" s="383"/>
      <c r="B1425" s="202"/>
      <c r="C1425" s="386"/>
      <c r="D1425" s="675"/>
      <c r="E1425" s="627"/>
      <c r="F1425" s="660"/>
    </row>
    <row r="1426" spans="1:6" x14ac:dyDescent="0.3">
      <c r="A1426" s="383"/>
      <c r="B1426" s="202"/>
      <c r="C1426" s="386"/>
      <c r="D1426" s="675"/>
      <c r="E1426" s="627"/>
      <c r="F1426" s="660"/>
    </row>
    <row r="1427" spans="1:6" x14ac:dyDescent="0.3">
      <c r="A1427" s="383"/>
      <c r="B1427" s="202"/>
      <c r="C1427" s="386"/>
      <c r="D1427" s="675"/>
      <c r="E1427" s="627"/>
      <c r="F1427" s="660"/>
    </row>
    <row r="1428" spans="1:6" x14ac:dyDescent="0.3">
      <c r="A1428" s="383"/>
      <c r="B1428" s="202"/>
      <c r="C1428" s="386"/>
      <c r="D1428" s="675"/>
      <c r="E1428" s="627"/>
      <c r="F1428" s="660"/>
    </row>
    <row r="1429" spans="1:6" x14ac:dyDescent="0.3">
      <c r="A1429" s="383"/>
      <c r="B1429" s="202"/>
      <c r="C1429" s="386"/>
      <c r="D1429" s="675"/>
      <c r="E1429" s="627"/>
      <c r="F1429" s="660"/>
    </row>
    <row r="1430" spans="1:6" x14ac:dyDescent="0.3">
      <c r="A1430" s="383"/>
      <c r="B1430" s="202"/>
      <c r="C1430" s="386"/>
      <c r="D1430" s="675"/>
      <c r="E1430" s="627"/>
      <c r="F1430" s="660"/>
    </row>
    <row r="1431" spans="1:6" x14ac:dyDescent="0.3">
      <c r="A1431" s="383"/>
      <c r="B1431" s="202"/>
      <c r="C1431" s="386"/>
      <c r="D1431" s="675"/>
      <c r="E1431" s="627"/>
      <c r="F1431" s="660"/>
    </row>
    <row r="1432" spans="1:6" x14ac:dyDescent="0.3">
      <c r="A1432" s="383"/>
      <c r="B1432" s="202"/>
      <c r="C1432" s="386"/>
      <c r="D1432" s="675"/>
      <c r="E1432" s="627"/>
      <c r="F1432" s="660"/>
    </row>
    <row r="1433" spans="1:6" x14ac:dyDescent="0.3">
      <c r="A1433" s="383"/>
      <c r="B1433" s="202"/>
      <c r="C1433" s="386"/>
      <c r="D1433" s="675"/>
      <c r="E1433" s="627"/>
      <c r="F1433" s="660"/>
    </row>
    <row r="1434" spans="1:6" x14ac:dyDescent="0.3">
      <c r="A1434" s="383"/>
      <c r="B1434" s="202"/>
      <c r="C1434" s="386"/>
      <c r="D1434" s="675"/>
      <c r="E1434" s="627"/>
      <c r="F1434" s="660"/>
    </row>
    <row r="1435" spans="1:6" x14ac:dyDescent="0.3">
      <c r="A1435" s="383"/>
      <c r="B1435" s="202"/>
      <c r="C1435" s="386"/>
      <c r="D1435" s="675"/>
      <c r="E1435" s="627"/>
      <c r="F1435" s="660"/>
    </row>
    <row r="1436" spans="1:6" x14ac:dyDescent="0.3">
      <c r="A1436" s="383"/>
      <c r="B1436" s="202"/>
      <c r="C1436" s="386"/>
      <c r="D1436" s="675"/>
      <c r="E1436" s="627"/>
      <c r="F1436" s="660"/>
    </row>
    <row r="1437" spans="1:6" x14ac:dyDescent="0.3">
      <c r="A1437" s="383"/>
      <c r="B1437" s="202"/>
      <c r="C1437" s="386"/>
      <c r="D1437" s="675"/>
      <c r="E1437" s="627"/>
      <c r="F1437" s="660"/>
    </row>
    <row r="1438" spans="1:6" x14ac:dyDescent="0.3">
      <c r="A1438" s="383"/>
      <c r="B1438" s="202"/>
      <c r="C1438" s="386"/>
      <c r="D1438" s="675"/>
      <c r="E1438" s="627"/>
      <c r="F1438" s="660"/>
    </row>
    <row r="1439" spans="1:6" x14ac:dyDescent="0.3">
      <c r="A1439" s="383"/>
      <c r="B1439" s="202"/>
      <c r="C1439" s="386"/>
      <c r="D1439" s="675"/>
      <c r="E1439" s="627"/>
      <c r="F1439" s="660"/>
    </row>
    <row r="1440" spans="1:6" x14ac:dyDescent="0.3">
      <c r="A1440" s="383"/>
      <c r="B1440" s="202"/>
      <c r="C1440" s="386"/>
      <c r="D1440" s="675"/>
      <c r="E1440" s="627"/>
      <c r="F1440" s="660"/>
    </row>
    <row r="1441" spans="1:6" x14ac:dyDescent="0.3">
      <c r="A1441" s="383"/>
      <c r="B1441" s="202"/>
      <c r="C1441" s="386"/>
      <c r="D1441" s="675"/>
      <c r="E1441" s="627"/>
      <c r="F1441" s="660"/>
    </row>
    <row r="1442" spans="1:6" x14ac:dyDescent="0.3">
      <c r="A1442" s="383"/>
      <c r="B1442" s="202"/>
      <c r="C1442" s="386"/>
      <c r="D1442" s="675"/>
      <c r="E1442" s="627"/>
      <c r="F1442" s="660"/>
    </row>
    <row r="1443" spans="1:6" x14ac:dyDescent="0.3">
      <c r="A1443" s="383"/>
      <c r="B1443" s="202"/>
      <c r="C1443" s="386"/>
      <c r="D1443" s="675"/>
      <c r="E1443" s="627"/>
      <c r="F1443" s="660"/>
    </row>
    <row r="1444" spans="1:6" x14ac:dyDescent="0.3">
      <c r="A1444" s="383"/>
      <c r="B1444" s="202"/>
      <c r="C1444" s="386"/>
      <c r="D1444" s="675"/>
      <c r="E1444" s="627"/>
      <c r="F1444" s="660"/>
    </row>
    <row r="1445" spans="1:6" x14ac:dyDescent="0.3">
      <c r="A1445" s="383"/>
      <c r="B1445" s="202"/>
      <c r="C1445" s="386"/>
      <c r="D1445" s="675"/>
      <c r="E1445" s="627"/>
      <c r="F1445" s="660"/>
    </row>
    <row r="1446" spans="1:6" x14ac:dyDescent="0.3">
      <c r="A1446" s="383"/>
      <c r="B1446" s="202"/>
      <c r="C1446" s="386"/>
      <c r="D1446" s="675"/>
      <c r="E1446" s="627"/>
      <c r="F1446" s="660"/>
    </row>
    <row r="1447" spans="1:6" x14ac:dyDescent="0.3">
      <c r="A1447" s="383"/>
      <c r="B1447" s="202"/>
      <c r="C1447" s="386"/>
      <c r="D1447" s="675"/>
      <c r="E1447" s="627"/>
      <c r="F1447" s="660"/>
    </row>
    <row r="1448" spans="1:6" x14ac:dyDescent="0.3">
      <c r="A1448" s="383"/>
      <c r="B1448" s="202"/>
      <c r="C1448" s="386"/>
      <c r="D1448" s="675"/>
      <c r="E1448" s="627"/>
      <c r="F1448" s="660"/>
    </row>
    <row r="1449" spans="1:6" x14ac:dyDescent="0.3">
      <c r="A1449" s="383"/>
      <c r="B1449" s="202"/>
      <c r="C1449" s="386"/>
      <c r="D1449" s="675"/>
      <c r="E1449" s="627"/>
      <c r="F1449" s="660"/>
    </row>
    <row r="1450" spans="1:6" x14ac:dyDescent="0.3">
      <c r="A1450" s="383"/>
      <c r="B1450" s="202"/>
      <c r="C1450" s="386"/>
      <c r="D1450" s="675"/>
      <c r="E1450" s="627"/>
      <c r="F1450" s="660"/>
    </row>
    <row r="1451" spans="1:6" x14ac:dyDescent="0.3">
      <c r="A1451" s="383"/>
      <c r="B1451" s="202"/>
      <c r="C1451" s="386"/>
      <c r="D1451" s="675"/>
      <c r="E1451" s="627"/>
      <c r="F1451" s="660"/>
    </row>
    <row r="1452" spans="1:6" x14ac:dyDescent="0.3">
      <c r="A1452" s="383"/>
      <c r="B1452" s="202"/>
      <c r="C1452" s="386"/>
      <c r="D1452" s="675"/>
      <c r="E1452" s="627"/>
      <c r="F1452" s="660"/>
    </row>
    <row r="1453" spans="1:6" x14ac:dyDescent="0.3">
      <c r="A1453" s="383"/>
      <c r="B1453" s="202"/>
      <c r="C1453" s="386"/>
      <c r="D1453" s="675"/>
      <c r="E1453" s="627"/>
      <c r="F1453" s="660"/>
    </row>
    <row r="1454" spans="1:6" x14ac:dyDescent="0.3">
      <c r="A1454" s="383"/>
      <c r="B1454" s="202"/>
      <c r="C1454" s="386"/>
      <c r="D1454" s="675"/>
      <c r="E1454" s="627"/>
      <c r="F1454" s="660"/>
    </row>
    <row r="1455" spans="1:6" x14ac:dyDescent="0.3">
      <c r="A1455" s="383"/>
      <c r="B1455" s="202"/>
      <c r="C1455" s="386"/>
      <c r="D1455" s="675"/>
      <c r="E1455" s="627"/>
      <c r="F1455" s="660"/>
    </row>
    <row r="1456" spans="1:6" x14ac:dyDescent="0.3">
      <c r="A1456" s="383"/>
      <c r="B1456" s="202"/>
      <c r="C1456" s="386"/>
      <c r="D1456" s="675"/>
      <c r="E1456" s="627"/>
      <c r="F1456" s="660"/>
    </row>
    <row r="1457" spans="1:6" x14ac:dyDescent="0.3">
      <c r="A1457" s="383"/>
      <c r="B1457" s="202"/>
      <c r="C1457" s="386"/>
      <c r="D1457" s="675"/>
      <c r="E1457" s="627"/>
      <c r="F1457" s="660"/>
    </row>
    <row r="1458" spans="1:6" x14ac:dyDescent="0.3">
      <c r="A1458" s="383"/>
      <c r="B1458" s="202"/>
      <c r="C1458" s="386"/>
      <c r="D1458" s="675"/>
      <c r="E1458" s="627"/>
      <c r="F1458" s="660"/>
    </row>
    <row r="1459" spans="1:6" x14ac:dyDescent="0.3">
      <c r="A1459" s="383"/>
      <c r="B1459" s="202"/>
      <c r="C1459" s="386"/>
      <c r="D1459" s="675"/>
      <c r="E1459" s="627"/>
      <c r="F1459" s="660"/>
    </row>
    <row r="1460" spans="1:6" x14ac:dyDescent="0.3">
      <c r="A1460" s="383"/>
      <c r="B1460" s="202"/>
      <c r="C1460" s="386"/>
      <c r="D1460" s="675"/>
      <c r="E1460" s="627"/>
      <c r="F1460" s="660"/>
    </row>
    <row r="1461" spans="1:6" x14ac:dyDescent="0.3">
      <c r="A1461" s="383"/>
      <c r="B1461" s="202"/>
      <c r="C1461" s="386"/>
      <c r="D1461" s="675"/>
      <c r="E1461" s="627"/>
      <c r="F1461" s="660"/>
    </row>
    <row r="1462" spans="1:6" x14ac:dyDescent="0.3">
      <c r="A1462" s="383"/>
      <c r="B1462" s="202"/>
      <c r="C1462" s="386"/>
      <c r="D1462" s="675"/>
      <c r="E1462" s="627"/>
      <c r="F1462" s="660"/>
    </row>
    <row r="1463" spans="1:6" x14ac:dyDescent="0.3">
      <c r="A1463" s="383"/>
      <c r="B1463" s="202"/>
      <c r="C1463" s="386"/>
      <c r="D1463" s="675"/>
      <c r="E1463" s="627"/>
      <c r="F1463" s="660"/>
    </row>
    <row r="1464" spans="1:6" x14ac:dyDescent="0.3">
      <c r="A1464" s="383"/>
      <c r="B1464" s="202"/>
      <c r="C1464" s="386"/>
      <c r="D1464" s="675"/>
      <c r="E1464" s="627"/>
      <c r="F1464" s="660"/>
    </row>
    <row r="1465" spans="1:6" x14ac:dyDescent="0.3">
      <c r="A1465" s="383"/>
      <c r="B1465" s="202"/>
      <c r="C1465" s="386"/>
      <c r="D1465" s="675"/>
      <c r="E1465" s="627"/>
      <c r="F1465" s="660"/>
    </row>
    <row r="1466" spans="1:6" x14ac:dyDescent="0.3">
      <c r="A1466" s="383"/>
      <c r="B1466" s="202"/>
      <c r="C1466" s="386"/>
      <c r="D1466" s="675"/>
      <c r="E1466" s="627"/>
      <c r="F1466" s="660"/>
    </row>
    <row r="1467" spans="1:6" x14ac:dyDescent="0.3">
      <c r="A1467" s="383"/>
      <c r="B1467" s="202"/>
      <c r="C1467" s="386"/>
      <c r="D1467" s="675"/>
      <c r="E1467" s="627"/>
      <c r="F1467" s="660"/>
    </row>
    <row r="1468" spans="1:6" x14ac:dyDescent="0.3">
      <c r="A1468" s="383"/>
      <c r="B1468" s="202"/>
      <c r="C1468" s="386"/>
      <c r="D1468" s="675"/>
      <c r="E1468" s="627"/>
      <c r="F1468" s="660"/>
    </row>
    <row r="1469" spans="1:6" x14ac:dyDescent="0.3">
      <c r="A1469" s="383"/>
      <c r="B1469" s="202"/>
      <c r="C1469" s="386"/>
      <c r="D1469" s="675"/>
      <c r="E1469" s="627"/>
      <c r="F1469" s="660"/>
    </row>
    <row r="1470" spans="1:6" x14ac:dyDescent="0.3">
      <c r="A1470" s="383"/>
      <c r="B1470" s="202"/>
      <c r="C1470" s="386"/>
      <c r="D1470" s="675"/>
      <c r="E1470" s="627"/>
      <c r="F1470" s="660"/>
    </row>
    <row r="1471" spans="1:6" x14ac:dyDescent="0.3">
      <c r="A1471" s="383"/>
      <c r="B1471" s="202"/>
      <c r="C1471" s="386"/>
      <c r="D1471" s="675"/>
      <c r="E1471" s="627"/>
      <c r="F1471" s="660"/>
    </row>
    <row r="1472" spans="1:6" x14ac:dyDescent="0.3">
      <c r="A1472" s="383"/>
      <c r="B1472" s="202"/>
      <c r="C1472" s="386"/>
      <c r="D1472" s="675"/>
      <c r="E1472" s="627"/>
      <c r="F1472" s="660"/>
    </row>
    <row r="1473" spans="1:6" x14ac:dyDescent="0.3">
      <c r="A1473" s="383"/>
      <c r="B1473" s="202"/>
      <c r="C1473" s="386"/>
      <c r="D1473" s="675"/>
      <c r="E1473" s="627"/>
      <c r="F1473" s="660"/>
    </row>
    <row r="1474" spans="1:6" x14ac:dyDescent="0.3">
      <c r="A1474" s="383"/>
      <c r="B1474" s="202"/>
      <c r="C1474" s="386"/>
      <c r="D1474" s="675"/>
      <c r="E1474" s="627"/>
      <c r="F1474" s="660"/>
    </row>
    <row r="1475" spans="1:6" x14ac:dyDescent="0.3">
      <c r="A1475" s="383"/>
      <c r="B1475" s="202"/>
      <c r="C1475" s="386"/>
      <c r="D1475" s="675"/>
      <c r="E1475" s="627"/>
      <c r="F1475" s="660"/>
    </row>
    <row r="1476" spans="1:6" x14ac:dyDescent="0.3">
      <c r="A1476" s="383"/>
      <c r="B1476" s="202"/>
      <c r="C1476" s="386"/>
      <c r="D1476" s="675"/>
      <c r="E1476" s="627"/>
      <c r="F1476" s="660"/>
    </row>
    <row r="1477" spans="1:6" x14ac:dyDescent="0.3">
      <c r="A1477" s="383"/>
      <c r="B1477" s="202"/>
      <c r="C1477" s="386"/>
      <c r="D1477" s="675"/>
      <c r="E1477" s="627"/>
      <c r="F1477" s="660"/>
    </row>
    <row r="1478" spans="1:6" x14ac:dyDescent="0.3">
      <c r="A1478" s="383"/>
      <c r="B1478" s="202"/>
      <c r="C1478" s="386"/>
      <c r="D1478" s="675"/>
      <c r="E1478" s="627"/>
      <c r="F1478" s="660"/>
    </row>
    <row r="1479" spans="1:6" x14ac:dyDescent="0.3">
      <c r="A1479" s="383"/>
      <c r="B1479" s="202"/>
      <c r="C1479" s="386"/>
      <c r="D1479" s="675"/>
      <c r="E1479" s="627"/>
      <c r="F1479" s="660"/>
    </row>
    <row r="1480" spans="1:6" x14ac:dyDescent="0.3">
      <c r="A1480" s="383"/>
      <c r="B1480" s="202"/>
      <c r="C1480" s="386"/>
      <c r="D1480" s="675"/>
      <c r="E1480" s="627"/>
      <c r="F1480" s="660"/>
    </row>
    <row r="1481" spans="1:6" x14ac:dyDescent="0.3">
      <c r="A1481" s="383"/>
      <c r="B1481" s="202"/>
      <c r="C1481" s="386"/>
      <c r="D1481" s="675"/>
      <c r="E1481" s="627"/>
      <c r="F1481" s="660"/>
    </row>
    <row r="1482" spans="1:6" x14ac:dyDescent="0.3">
      <c r="A1482" s="383"/>
      <c r="B1482" s="202"/>
      <c r="C1482" s="386"/>
      <c r="D1482" s="675"/>
      <c r="E1482" s="627"/>
      <c r="F1482" s="660"/>
    </row>
    <row r="1483" spans="1:6" x14ac:dyDescent="0.3">
      <c r="A1483" s="383"/>
      <c r="B1483" s="202"/>
      <c r="C1483" s="386"/>
      <c r="D1483" s="675"/>
      <c r="E1483" s="627"/>
      <c r="F1483" s="660"/>
    </row>
    <row r="1484" spans="1:6" x14ac:dyDescent="0.3">
      <c r="A1484" s="383"/>
      <c r="B1484" s="202"/>
      <c r="C1484" s="386"/>
      <c r="D1484" s="675"/>
      <c r="E1484" s="627"/>
      <c r="F1484" s="660"/>
    </row>
    <row r="1485" spans="1:6" x14ac:dyDescent="0.3">
      <c r="A1485" s="383"/>
      <c r="B1485" s="202"/>
      <c r="C1485" s="386"/>
      <c r="D1485" s="675"/>
      <c r="E1485" s="627"/>
      <c r="F1485" s="660"/>
    </row>
    <row r="1486" spans="1:6" x14ac:dyDescent="0.3">
      <c r="A1486" s="383"/>
      <c r="B1486" s="202"/>
      <c r="C1486" s="386"/>
      <c r="D1486" s="675"/>
      <c r="E1486" s="627"/>
      <c r="F1486" s="660"/>
    </row>
    <row r="1487" spans="1:6" x14ac:dyDescent="0.3">
      <c r="A1487" s="383"/>
      <c r="B1487" s="202"/>
      <c r="C1487" s="386"/>
      <c r="D1487" s="675"/>
      <c r="E1487" s="627"/>
      <c r="F1487" s="660"/>
    </row>
    <row r="1488" spans="1:6" x14ac:dyDescent="0.3">
      <c r="A1488" s="383"/>
      <c r="B1488" s="202"/>
      <c r="C1488" s="386"/>
      <c r="D1488" s="675"/>
      <c r="E1488" s="627"/>
      <c r="F1488" s="660"/>
    </row>
    <row r="1489" spans="1:6" x14ac:dyDescent="0.3">
      <c r="A1489" s="383"/>
      <c r="B1489" s="202"/>
      <c r="C1489" s="386"/>
      <c r="D1489" s="675"/>
      <c r="E1489" s="627"/>
      <c r="F1489" s="660"/>
    </row>
    <row r="1490" spans="1:6" x14ac:dyDescent="0.3">
      <c r="A1490" s="383"/>
      <c r="B1490" s="202"/>
      <c r="C1490" s="386"/>
      <c r="D1490" s="675"/>
      <c r="E1490" s="627"/>
      <c r="F1490" s="660"/>
    </row>
    <row r="1491" spans="1:6" ht="15" thickBot="1" x14ac:dyDescent="0.35">
      <c r="A1491" s="666" t="s">
        <v>4060</v>
      </c>
      <c r="B1491" s="667" t="s">
        <v>4116</v>
      </c>
      <c r="C1491" s="667"/>
      <c r="D1491" s="667"/>
      <c r="E1491" s="667"/>
      <c r="F1491" s="668">
        <f>SUM(F1389:F1420)</f>
        <v>20000</v>
      </c>
    </row>
    <row r="1492" spans="1:6" x14ac:dyDescent="0.3">
      <c r="A1492" s="756" t="str">
        <f>A741</f>
        <v>CONTRACT SANRAL: NRA 2024/1323</v>
      </c>
      <c r="B1492" s="757"/>
      <c r="C1492" s="669"/>
      <c r="D1492" s="669"/>
      <c r="E1492" s="669"/>
      <c r="F1492" s="670"/>
    </row>
    <row r="1493" spans="1:6" x14ac:dyDescent="0.3">
      <c r="A1493" s="754" t="str">
        <f>A742</f>
        <v>PANEL FOR ROUTINE ROAD MAINTENANCE WORKS ACROSS SOUTH AFRICA (NORTHERN CAPE PROVINCE)</v>
      </c>
      <c r="B1493" s="755"/>
      <c r="C1493" s="671"/>
      <c r="D1493" s="671"/>
      <c r="E1493" s="671"/>
      <c r="F1493" s="672"/>
    </row>
    <row r="1494" spans="1:6" ht="15" thickBot="1" x14ac:dyDescent="0.35">
      <c r="A1494" s="804" t="str">
        <f>A743</f>
        <v>PART B: OPERATIONAL SECTION</v>
      </c>
      <c r="B1494" s="805"/>
      <c r="C1494" s="673"/>
      <c r="D1494" s="673"/>
      <c r="E1494" s="673"/>
      <c r="F1494" s="674"/>
    </row>
    <row r="1495" spans="1:6" ht="15" thickBot="1" x14ac:dyDescent="0.35">
      <c r="A1495" s="799" t="s">
        <v>733</v>
      </c>
      <c r="B1495" s="800"/>
      <c r="C1495" s="800"/>
      <c r="D1495" s="800"/>
      <c r="E1495" s="800"/>
      <c r="F1495" s="801"/>
    </row>
    <row r="1496" spans="1:6" x14ac:dyDescent="0.3">
      <c r="A1496" s="374" t="s">
        <v>734</v>
      </c>
      <c r="B1496" s="345" t="s">
        <v>655</v>
      </c>
      <c r="C1496" s="375"/>
      <c r="D1496" s="376"/>
      <c r="E1496" s="377"/>
      <c r="F1496" s="378"/>
    </row>
    <row r="1497" spans="1:6" x14ac:dyDescent="0.3">
      <c r="A1497" s="372" t="s">
        <v>735</v>
      </c>
      <c r="B1497" s="201" t="s">
        <v>657</v>
      </c>
      <c r="C1497" s="379" t="s">
        <v>221</v>
      </c>
      <c r="D1497" s="655">
        <v>20</v>
      </c>
      <c r="E1497" s="856"/>
      <c r="F1497" s="625" t="str">
        <f>IF((D1497*E1497)&gt;0,(D1497*E1497),"")</f>
        <v/>
      </c>
    </row>
    <row r="1498" spans="1:6" x14ac:dyDescent="0.3">
      <c r="A1498" s="372" t="s">
        <v>736</v>
      </c>
      <c r="B1498" s="201" t="s">
        <v>659</v>
      </c>
      <c r="C1498" s="379" t="s">
        <v>221</v>
      </c>
      <c r="D1498" s="655">
        <v>20</v>
      </c>
      <c r="E1498" s="856"/>
      <c r="F1498" s="625" t="str">
        <f t="shared" ref="F1498:F1526" si="16">IF((D1498*E1498)&gt;0,(D1498*E1498),"")</f>
        <v/>
      </c>
    </row>
    <row r="1499" spans="1:6" x14ac:dyDescent="0.3">
      <c r="A1499" s="372" t="s">
        <v>737</v>
      </c>
      <c r="B1499" s="235" t="s">
        <v>738</v>
      </c>
      <c r="C1499" s="379" t="s">
        <v>221</v>
      </c>
      <c r="D1499" s="655">
        <v>30</v>
      </c>
      <c r="E1499" s="856"/>
      <c r="F1499" s="625" t="str">
        <f t="shared" si="16"/>
        <v/>
      </c>
    </row>
    <row r="1500" spans="1:6" x14ac:dyDescent="0.3">
      <c r="A1500" s="372" t="s">
        <v>739</v>
      </c>
      <c r="B1500" s="235" t="s">
        <v>740</v>
      </c>
      <c r="C1500" s="379"/>
      <c r="D1500" s="655"/>
      <c r="E1500" s="549"/>
      <c r="F1500" s="625" t="str">
        <f t="shared" si="16"/>
        <v/>
      </c>
    </row>
    <row r="1501" spans="1:6" x14ac:dyDescent="0.3">
      <c r="A1501" s="372" t="s">
        <v>741</v>
      </c>
      <c r="B1501" s="201" t="s">
        <v>742</v>
      </c>
      <c r="C1501" s="379"/>
      <c r="D1501" s="655"/>
      <c r="E1501" s="549"/>
      <c r="F1501" s="625" t="str">
        <f t="shared" si="16"/>
        <v/>
      </c>
    </row>
    <row r="1502" spans="1:6" x14ac:dyDescent="0.3">
      <c r="A1502" s="372" t="s">
        <v>743</v>
      </c>
      <c r="B1502" s="201" t="s">
        <v>3804</v>
      </c>
      <c r="C1502" s="379" t="s">
        <v>221</v>
      </c>
      <c r="D1502" s="655">
        <v>20</v>
      </c>
      <c r="E1502" s="856"/>
      <c r="F1502" s="625" t="str">
        <f t="shared" si="16"/>
        <v/>
      </c>
    </row>
    <row r="1503" spans="1:6" x14ac:dyDescent="0.3">
      <c r="A1503" s="372" t="s">
        <v>745</v>
      </c>
      <c r="B1503" s="201" t="s">
        <v>3805</v>
      </c>
      <c r="C1503" s="379" t="s">
        <v>221</v>
      </c>
      <c r="D1503" s="655">
        <v>20</v>
      </c>
      <c r="E1503" s="856"/>
      <c r="F1503" s="625" t="str">
        <f t="shared" si="16"/>
        <v/>
      </c>
    </row>
    <row r="1504" spans="1:6" x14ac:dyDescent="0.3">
      <c r="A1504" s="372" t="s">
        <v>747</v>
      </c>
      <c r="B1504" s="201" t="s">
        <v>748</v>
      </c>
      <c r="C1504" s="379"/>
      <c r="D1504" s="655"/>
      <c r="E1504" s="549"/>
      <c r="F1504" s="625" t="str">
        <f t="shared" si="16"/>
        <v/>
      </c>
    </row>
    <row r="1505" spans="1:6" x14ac:dyDescent="0.3">
      <c r="A1505" s="372" t="s">
        <v>749</v>
      </c>
      <c r="B1505" s="201" t="s">
        <v>3804</v>
      </c>
      <c r="C1505" s="379" t="s">
        <v>221</v>
      </c>
      <c r="D1505" s="655">
        <v>30</v>
      </c>
      <c r="E1505" s="856"/>
      <c r="F1505" s="625" t="str">
        <f t="shared" si="16"/>
        <v/>
      </c>
    </row>
    <row r="1506" spans="1:6" x14ac:dyDescent="0.3">
      <c r="A1506" s="372" t="s">
        <v>750</v>
      </c>
      <c r="B1506" s="201" t="s">
        <v>3805</v>
      </c>
      <c r="C1506" s="379" t="s">
        <v>221</v>
      </c>
      <c r="D1506" s="655">
        <v>30</v>
      </c>
      <c r="E1506" s="856"/>
      <c r="F1506" s="625" t="str">
        <f t="shared" si="16"/>
        <v/>
      </c>
    </row>
    <row r="1507" spans="1:6" x14ac:dyDescent="0.3">
      <c r="A1507" s="372" t="s">
        <v>751</v>
      </c>
      <c r="B1507" s="201" t="s">
        <v>752</v>
      </c>
      <c r="C1507" s="379"/>
      <c r="D1507" s="655"/>
      <c r="E1507" s="549"/>
      <c r="F1507" s="625" t="str">
        <f t="shared" si="16"/>
        <v/>
      </c>
    </row>
    <row r="1508" spans="1:6" x14ac:dyDescent="0.3">
      <c r="A1508" s="372" t="s">
        <v>3806</v>
      </c>
      <c r="B1508" s="201" t="s">
        <v>3804</v>
      </c>
      <c r="C1508" s="379" t="s">
        <v>221</v>
      </c>
      <c r="D1508" s="655">
        <v>30</v>
      </c>
      <c r="E1508" s="856"/>
      <c r="F1508" s="625" t="str">
        <f t="shared" si="16"/>
        <v/>
      </c>
    </row>
    <row r="1509" spans="1:6" x14ac:dyDescent="0.3">
      <c r="A1509" s="372" t="s">
        <v>3807</v>
      </c>
      <c r="B1509" s="201" t="s">
        <v>3805</v>
      </c>
      <c r="C1509" s="379" t="s">
        <v>221</v>
      </c>
      <c r="D1509" s="655">
        <v>30</v>
      </c>
      <c r="E1509" s="856"/>
      <c r="F1509" s="625" t="str">
        <f t="shared" si="16"/>
        <v/>
      </c>
    </row>
    <row r="1510" spans="1:6" x14ac:dyDescent="0.3">
      <c r="A1510" s="372" t="s">
        <v>755</v>
      </c>
      <c r="B1510" s="235" t="s">
        <v>756</v>
      </c>
      <c r="C1510" s="379"/>
      <c r="D1510" s="655"/>
      <c r="E1510" s="549"/>
      <c r="F1510" s="625" t="str">
        <f t="shared" si="16"/>
        <v/>
      </c>
    </row>
    <row r="1511" spans="1:6" x14ac:dyDescent="0.3">
      <c r="A1511" s="372" t="s">
        <v>757</v>
      </c>
      <c r="B1511" s="201" t="s">
        <v>3990</v>
      </c>
      <c r="C1511" s="379"/>
      <c r="D1511" s="655"/>
      <c r="E1511" s="549"/>
      <c r="F1511" s="625" t="str">
        <f t="shared" si="16"/>
        <v/>
      </c>
    </row>
    <row r="1512" spans="1:6" x14ac:dyDescent="0.3">
      <c r="A1512" s="372" t="s">
        <v>3812</v>
      </c>
      <c r="B1512" s="201" t="s">
        <v>3808</v>
      </c>
      <c r="C1512" s="379" t="s">
        <v>363</v>
      </c>
      <c r="D1512" s="655">
        <v>100</v>
      </c>
      <c r="E1512" s="856"/>
      <c r="F1512" s="625" t="str">
        <f t="shared" si="16"/>
        <v/>
      </c>
    </row>
    <row r="1513" spans="1:6" x14ac:dyDescent="0.3">
      <c r="A1513" s="372" t="s">
        <v>3813</v>
      </c>
      <c r="B1513" s="201" t="s">
        <v>3809</v>
      </c>
      <c r="C1513" s="379" t="s">
        <v>363</v>
      </c>
      <c r="D1513" s="655">
        <v>100</v>
      </c>
      <c r="E1513" s="856"/>
      <c r="F1513" s="625" t="str">
        <f t="shared" si="16"/>
        <v/>
      </c>
    </row>
    <row r="1514" spans="1:6" x14ac:dyDescent="0.3">
      <c r="A1514" s="372" t="s">
        <v>3814</v>
      </c>
      <c r="B1514" s="201" t="s">
        <v>3810</v>
      </c>
      <c r="C1514" s="379" t="s">
        <v>363</v>
      </c>
      <c r="D1514" s="655">
        <v>100</v>
      </c>
      <c r="E1514" s="856"/>
      <c r="F1514" s="625" t="str">
        <f t="shared" si="16"/>
        <v/>
      </c>
    </row>
    <row r="1515" spans="1:6" x14ac:dyDescent="0.3">
      <c r="A1515" s="372" t="s">
        <v>3815</v>
      </c>
      <c r="B1515" s="201" t="s">
        <v>3811</v>
      </c>
      <c r="C1515" s="379" t="s">
        <v>363</v>
      </c>
      <c r="D1515" s="655">
        <v>100</v>
      </c>
      <c r="E1515" s="856"/>
      <c r="F1515" s="625" t="str">
        <f t="shared" si="16"/>
        <v/>
      </c>
    </row>
    <row r="1516" spans="1:6" ht="22.8" x14ac:dyDescent="0.3">
      <c r="A1516" s="372" t="s">
        <v>759</v>
      </c>
      <c r="B1516" s="201" t="s">
        <v>760</v>
      </c>
      <c r="C1516" s="379"/>
      <c r="D1516" s="655"/>
      <c r="E1516" s="549"/>
      <c r="F1516" s="625" t="str">
        <f t="shared" si="16"/>
        <v/>
      </c>
    </row>
    <row r="1517" spans="1:6" x14ac:dyDescent="0.3">
      <c r="A1517" s="372" t="s">
        <v>3818</v>
      </c>
      <c r="B1517" s="201" t="s">
        <v>3816</v>
      </c>
      <c r="C1517" s="379" t="s">
        <v>363</v>
      </c>
      <c r="D1517" s="655">
        <v>100</v>
      </c>
      <c r="E1517" s="856"/>
      <c r="F1517" s="625" t="str">
        <f t="shared" si="16"/>
        <v/>
      </c>
    </row>
    <row r="1518" spans="1:6" x14ac:dyDescent="0.3">
      <c r="A1518" s="372" t="s">
        <v>3819</v>
      </c>
      <c r="B1518" s="201" t="s">
        <v>3817</v>
      </c>
      <c r="C1518" s="379" t="s">
        <v>363</v>
      </c>
      <c r="D1518" s="655">
        <v>100</v>
      </c>
      <c r="E1518" s="856"/>
      <c r="F1518" s="625" t="str">
        <f t="shared" si="16"/>
        <v/>
      </c>
    </row>
    <row r="1519" spans="1:6" x14ac:dyDescent="0.3">
      <c r="A1519" s="372" t="s">
        <v>761</v>
      </c>
      <c r="B1519" s="235" t="s">
        <v>762</v>
      </c>
      <c r="C1519" s="379" t="s">
        <v>181</v>
      </c>
      <c r="D1519" s="655">
        <v>100</v>
      </c>
      <c r="E1519" s="856"/>
      <c r="F1519" s="625" t="str">
        <f t="shared" si="16"/>
        <v/>
      </c>
    </row>
    <row r="1520" spans="1:6" x14ac:dyDescent="0.3">
      <c r="A1520" s="372" t="s">
        <v>763</v>
      </c>
      <c r="B1520" s="235" t="s">
        <v>3931</v>
      </c>
      <c r="C1520" s="379" t="s">
        <v>181</v>
      </c>
      <c r="D1520" s="655">
        <v>100</v>
      </c>
      <c r="E1520" s="856"/>
      <c r="F1520" s="625" t="str">
        <f t="shared" si="16"/>
        <v/>
      </c>
    </row>
    <row r="1521" spans="1:6" x14ac:dyDescent="0.3">
      <c r="A1521" s="372" t="s">
        <v>771</v>
      </c>
      <c r="B1521" s="235" t="s">
        <v>772</v>
      </c>
      <c r="C1521" s="379"/>
      <c r="D1521" s="655"/>
      <c r="E1521" s="549"/>
      <c r="F1521" s="625" t="str">
        <f t="shared" si="16"/>
        <v/>
      </c>
    </row>
    <row r="1522" spans="1:6" x14ac:dyDescent="0.3">
      <c r="A1522" s="372" t="s">
        <v>773</v>
      </c>
      <c r="B1522" s="201" t="s">
        <v>774</v>
      </c>
      <c r="C1522" s="379" t="s">
        <v>9</v>
      </c>
      <c r="D1522" s="655">
        <v>10</v>
      </c>
      <c r="E1522" s="856"/>
      <c r="F1522" s="625" t="str">
        <f t="shared" si="16"/>
        <v/>
      </c>
    </row>
    <row r="1523" spans="1:6" x14ac:dyDescent="0.3">
      <c r="A1523" s="372" t="s">
        <v>775</v>
      </c>
      <c r="B1523" s="201" t="s">
        <v>776</v>
      </c>
      <c r="C1523" s="379" t="s">
        <v>9</v>
      </c>
      <c r="D1523" s="655">
        <v>10</v>
      </c>
      <c r="E1523" s="856"/>
      <c r="F1523" s="625" t="str">
        <f t="shared" si="16"/>
        <v/>
      </c>
    </row>
    <row r="1524" spans="1:6" x14ac:dyDescent="0.3">
      <c r="A1524" s="372" t="s">
        <v>777</v>
      </c>
      <c r="B1524" s="235" t="s">
        <v>778</v>
      </c>
      <c r="C1524" s="379" t="s">
        <v>221</v>
      </c>
      <c r="D1524" s="655">
        <v>50</v>
      </c>
      <c r="E1524" s="856"/>
      <c r="F1524" s="625" t="str">
        <f t="shared" si="16"/>
        <v/>
      </c>
    </row>
    <row r="1525" spans="1:6" x14ac:dyDescent="0.3">
      <c r="A1525" s="372" t="s">
        <v>779</v>
      </c>
      <c r="B1525" s="235" t="s">
        <v>780</v>
      </c>
      <c r="C1525" s="379" t="s">
        <v>363</v>
      </c>
      <c r="D1525" s="655">
        <v>1000</v>
      </c>
      <c r="E1525" s="856"/>
      <c r="F1525" s="625" t="str">
        <f t="shared" si="16"/>
        <v/>
      </c>
    </row>
    <row r="1526" spans="1:6" x14ac:dyDescent="0.3">
      <c r="A1526" s="372" t="s">
        <v>781</v>
      </c>
      <c r="B1526" s="235" t="s">
        <v>782</v>
      </c>
      <c r="C1526" s="386" t="s">
        <v>316</v>
      </c>
      <c r="D1526" s="655">
        <v>1000</v>
      </c>
      <c r="E1526" s="856"/>
      <c r="F1526" s="625" t="str">
        <f t="shared" si="16"/>
        <v/>
      </c>
    </row>
    <row r="1527" spans="1:6" x14ac:dyDescent="0.3">
      <c r="A1527" s="383"/>
      <c r="B1527" s="412"/>
      <c r="C1527" s="386"/>
      <c r="D1527" s="675"/>
      <c r="E1527" s="627"/>
      <c r="F1527" s="660"/>
    </row>
    <row r="1528" spans="1:6" x14ac:dyDescent="0.3">
      <c r="A1528" s="383"/>
      <c r="B1528" s="412"/>
      <c r="C1528" s="386"/>
      <c r="D1528" s="675"/>
      <c r="E1528" s="627"/>
      <c r="F1528" s="660"/>
    </row>
    <row r="1529" spans="1:6" x14ac:dyDescent="0.3">
      <c r="A1529" s="383"/>
      <c r="B1529" s="412"/>
      <c r="C1529" s="386"/>
      <c r="D1529" s="675"/>
      <c r="E1529" s="627"/>
      <c r="F1529" s="660"/>
    </row>
    <row r="1530" spans="1:6" x14ac:dyDescent="0.3">
      <c r="A1530" s="383"/>
      <c r="B1530" s="412"/>
      <c r="C1530" s="386"/>
      <c r="D1530" s="675"/>
      <c r="E1530" s="627"/>
      <c r="F1530" s="660"/>
    </row>
    <row r="1531" spans="1:6" x14ac:dyDescent="0.3">
      <c r="A1531" s="383"/>
      <c r="B1531" s="412"/>
      <c r="C1531" s="386"/>
      <c r="D1531" s="675"/>
      <c r="E1531" s="627"/>
      <c r="F1531" s="660"/>
    </row>
    <row r="1532" spans="1:6" x14ac:dyDescent="0.3">
      <c r="A1532" s="383"/>
      <c r="B1532" s="412"/>
      <c r="C1532" s="386"/>
      <c r="D1532" s="675"/>
      <c r="E1532" s="627"/>
      <c r="F1532" s="660"/>
    </row>
    <row r="1533" spans="1:6" x14ac:dyDescent="0.3">
      <c r="A1533" s="383"/>
      <c r="B1533" s="412"/>
      <c r="C1533" s="386"/>
      <c r="D1533" s="675"/>
      <c r="E1533" s="627"/>
      <c r="F1533" s="660"/>
    </row>
    <row r="1534" spans="1:6" x14ac:dyDescent="0.3">
      <c r="A1534" s="383"/>
      <c r="B1534" s="412"/>
      <c r="C1534" s="386"/>
      <c r="D1534" s="675"/>
      <c r="E1534" s="627"/>
      <c r="F1534" s="660"/>
    </row>
    <row r="1535" spans="1:6" x14ac:dyDescent="0.3">
      <c r="A1535" s="383"/>
      <c r="B1535" s="412"/>
      <c r="C1535" s="386"/>
      <c r="D1535" s="675"/>
      <c r="E1535" s="627"/>
      <c r="F1535" s="660"/>
    </row>
    <row r="1536" spans="1:6" x14ac:dyDescent="0.3">
      <c r="A1536" s="383"/>
      <c r="B1536" s="412"/>
      <c r="C1536" s="386"/>
      <c r="D1536" s="675"/>
      <c r="E1536" s="627"/>
      <c r="F1536" s="660"/>
    </row>
    <row r="1537" spans="1:6" x14ac:dyDescent="0.3">
      <c r="A1537" s="383"/>
      <c r="B1537" s="412"/>
      <c r="C1537" s="386"/>
      <c r="D1537" s="675"/>
      <c r="E1537" s="627"/>
      <c r="F1537" s="660"/>
    </row>
    <row r="1538" spans="1:6" x14ac:dyDescent="0.3">
      <c r="A1538" s="383"/>
      <c r="B1538" s="412"/>
      <c r="C1538" s="386"/>
      <c r="D1538" s="675"/>
      <c r="E1538" s="627"/>
      <c r="F1538" s="660"/>
    </row>
    <row r="1539" spans="1:6" x14ac:dyDescent="0.3">
      <c r="A1539" s="383"/>
      <c r="B1539" s="412"/>
      <c r="C1539" s="386"/>
      <c r="D1539" s="675"/>
      <c r="E1539" s="627"/>
      <c r="F1539" s="660"/>
    </row>
    <row r="1540" spans="1:6" x14ac:dyDescent="0.3">
      <c r="A1540" s="383"/>
      <c r="B1540" s="412"/>
      <c r="C1540" s="386"/>
      <c r="D1540" s="675"/>
      <c r="E1540" s="627"/>
      <c r="F1540" s="660"/>
    </row>
    <row r="1541" spans="1:6" x14ac:dyDescent="0.3">
      <c r="A1541" s="383"/>
      <c r="B1541" s="412"/>
      <c r="C1541" s="386"/>
      <c r="D1541" s="675"/>
      <c r="E1541" s="627"/>
      <c r="F1541" s="660"/>
    </row>
    <row r="1542" spans="1:6" x14ac:dyDescent="0.3">
      <c r="A1542" s="383"/>
      <c r="B1542" s="412"/>
      <c r="C1542" s="386"/>
      <c r="D1542" s="675"/>
      <c r="E1542" s="627"/>
      <c r="F1542" s="660"/>
    </row>
    <row r="1543" spans="1:6" x14ac:dyDescent="0.3">
      <c r="A1543" s="383"/>
      <c r="B1543" s="412"/>
      <c r="C1543" s="386"/>
      <c r="D1543" s="675"/>
      <c r="E1543" s="627"/>
      <c r="F1543" s="660"/>
    </row>
    <row r="1544" spans="1:6" x14ac:dyDescent="0.3">
      <c r="A1544" s="383"/>
      <c r="B1544" s="412"/>
      <c r="C1544" s="386"/>
      <c r="D1544" s="675"/>
      <c r="E1544" s="627"/>
      <c r="F1544" s="660"/>
    </row>
    <row r="1545" spans="1:6" x14ac:dyDescent="0.3">
      <c r="A1545" s="383"/>
      <c r="B1545" s="412"/>
      <c r="C1545" s="386"/>
      <c r="D1545" s="675"/>
      <c r="E1545" s="627"/>
      <c r="F1545" s="660"/>
    </row>
    <row r="1546" spans="1:6" x14ac:dyDescent="0.3">
      <c r="A1546" s="383"/>
      <c r="B1546" s="412"/>
      <c r="C1546" s="386"/>
      <c r="D1546" s="675"/>
      <c r="E1546" s="627"/>
      <c r="F1546" s="660"/>
    </row>
    <row r="1547" spans="1:6" x14ac:dyDescent="0.3">
      <c r="A1547" s="383"/>
      <c r="B1547" s="412"/>
      <c r="C1547" s="386"/>
      <c r="D1547" s="675"/>
      <c r="E1547" s="627"/>
      <c r="F1547" s="660"/>
    </row>
    <row r="1548" spans="1:6" x14ac:dyDescent="0.3">
      <c r="A1548" s="383"/>
      <c r="B1548" s="412"/>
      <c r="C1548" s="386"/>
      <c r="D1548" s="675"/>
      <c r="E1548" s="627"/>
      <c r="F1548" s="660"/>
    </row>
    <row r="1549" spans="1:6" x14ac:dyDescent="0.3">
      <c r="A1549" s="383"/>
      <c r="B1549" s="412"/>
      <c r="C1549" s="386"/>
      <c r="D1549" s="675"/>
      <c r="E1549" s="627"/>
      <c r="F1549" s="660"/>
    </row>
    <row r="1550" spans="1:6" x14ac:dyDescent="0.3">
      <c r="A1550" s="383"/>
      <c r="B1550" s="412"/>
      <c r="C1550" s="386"/>
      <c r="D1550" s="675"/>
      <c r="E1550" s="627"/>
      <c r="F1550" s="660"/>
    </row>
    <row r="1551" spans="1:6" x14ac:dyDescent="0.3">
      <c r="A1551" s="383"/>
      <c r="B1551" s="412"/>
      <c r="C1551" s="386"/>
      <c r="D1551" s="675"/>
      <c r="E1551" s="627"/>
      <c r="F1551" s="660"/>
    </row>
    <row r="1552" spans="1:6" x14ac:dyDescent="0.3">
      <c r="A1552" s="383"/>
      <c r="B1552" s="412"/>
      <c r="C1552" s="386"/>
      <c r="D1552" s="675"/>
      <c r="E1552" s="627"/>
      <c r="F1552" s="660"/>
    </row>
    <row r="1553" spans="1:6" x14ac:dyDescent="0.3">
      <c r="A1553" s="383"/>
      <c r="B1553" s="412"/>
      <c r="C1553" s="386"/>
      <c r="D1553" s="675"/>
      <c r="E1553" s="627"/>
      <c r="F1553" s="660"/>
    </row>
    <row r="1554" spans="1:6" x14ac:dyDescent="0.3">
      <c r="A1554" s="383"/>
      <c r="B1554" s="412"/>
      <c r="C1554" s="386"/>
      <c r="D1554" s="675"/>
      <c r="E1554" s="627"/>
      <c r="F1554" s="660"/>
    </row>
    <row r="1555" spans="1:6" x14ac:dyDescent="0.3">
      <c r="A1555" s="383"/>
      <c r="B1555" s="412"/>
      <c r="C1555" s="386"/>
      <c r="D1555" s="675"/>
      <c r="E1555" s="627"/>
      <c r="F1555" s="660"/>
    </row>
    <row r="1556" spans="1:6" x14ac:dyDescent="0.3">
      <c r="A1556" s="383"/>
      <c r="B1556" s="412"/>
      <c r="C1556" s="386"/>
      <c r="D1556" s="675"/>
      <c r="E1556" s="627"/>
      <c r="F1556" s="660"/>
    </row>
    <row r="1557" spans="1:6" x14ac:dyDescent="0.3">
      <c r="A1557" s="383"/>
      <c r="B1557" s="412"/>
      <c r="C1557" s="386"/>
      <c r="D1557" s="675"/>
      <c r="E1557" s="627"/>
      <c r="F1557" s="660"/>
    </row>
    <row r="1558" spans="1:6" x14ac:dyDescent="0.3">
      <c r="A1558" s="383"/>
      <c r="B1558" s="412"/>
      <c r="C1558" s="386"/>
      <c r="D1558" s="675"/>
      <c r="E1558" s="627"/>
      <c r="F1558" s="660"/>
    </row>
    <row r="1559" spans="1:6" x14ac:dyDescent="0.3">
      <c r="A1559" s="383"/>
      <c r="B1559" s="412"/>
      <c r="C1559" s="386"/>
      <c r="D1559" s="675"/>
      <c r="E1559" s="627"/>
      <c r="F1559" s="660"/>
    </row>
    <row r="1560" spans="1:6" x14ac:dyDescent="0.3">
      <c r="A1560" s="383"/>
      <c r="B1560" s="412"/>
      <c r="C1560" s="386"/>
      <c r="D1560" s="675"/>
      <c r="E1560" s="627"/>
      <c r="F1560" s="660"/>
    </row>
    <row r="1561" spans="1:6" x14ac:dyDescent="0.3">
      <c r="A1561" s="383"/>
      <c r="B1561" s="412"/>
      <c r="C1561" s="386"/>
      <c r="D1561" s="675"/>
      <c r="E1561" s="627"/>
      <c r="F1561" s="660"/>
    </row>
    <row r="1562" spans="1:6" x14ac:dyDescent="0.3">
      <c r="A1562" s="383"/>
      <c r="B1562" s="412"/>
      <c r="C1562" s="386"/>
      <c r="D1562" s="675"/>
      <c r="E1562" s="627"/>
      <c r="F1562" s="660"/>
    </row>
    <row r="1563" spans="1:6" x14ac:dyDescent="0.3">
      <c r="A1563" s="383"/>
      <c r="B1563" s="412"/>
      <c r="C1563" s="386"/>
      <c r="D1563" s="675"/>
      <c r="E1563" s="627"/>
      <c r="F1563" s="660"/>
    </row>
    <row r="1564" spans="1:6" x14ac:dyDescent="0.3">
      <c r="A1564" s="383"/>
      <c r="B1564" s="412"/>
      <c r="C1564" s="386"/>
      <c r="D1564" s="675"/>
      <c r="E1564" s="627"/>
      <c r="F1564" s="660"/>
    </row>
    <row r="1565" spans="1:6" x14ac:dyDescent="0.3">
      <c r="A1565" s="383"/>
      <c r="B1565" s="412"/>
      <c r="C1565" s="386"/>
      <c r="D1565" s="675"/>
      <c r="E1565" s="627"/>
      <c r="F1565" s="660"/>
    </row>
    <row r="1566" spans="1:6" x14ac:dyDescent="0.3">
      <c r="A1566" s="383"/>
      <c r="B1566" s="412"/>
      <c r="C1566" s="386"/>
      <c r="D1566" s="675"/>
      <c r="E1566" s="627"/>
      <c r="F1566" s="660"/>
    </row>
    <row r="1567" spans="1:6" x14ac:dyDescent="0.3">
      <c r="A1567" s="383"/>
      <c r="B1567" s="412"/>
      <c r="C1567" s="386"/>
      <c r="D1567" s="675"/>
      <c r="E1567" s="627"/>
      <c r="F1567" s="660"/>
    </row>
    <row r="1568" spans="1:6" x14ac:dyDescent="0.3">
      <c r="A1568" s="383"/>
      <c r="B1568" s="412"/>
      <c r="C1568" s="386"/>
      <c r="D1568" s="675"/>
      <c r="E1568" s="627"/>
      <c r="F1568" s="660"/>
    </row>
    <row r="1569" spans="1:6" x14ac:dyDescent="0.3">
      <c r="A1569" s="383"/>
      <c r="B1569" s="412"/>
      <c r="C1569" s="386"/>
      <c r="D1569" s="675"/>
      <c r="E1569" s="627"/>
      <c r="F1569" s="660"/>
    </row>
    <row r="1570" spans="1:6" x14ac:dyDescent="0.3">
      <c r="A1570" s="383"/>
      <c r="B1570" s="412"/>
      <c r="C1570" s="386"/>
      <c r="D1570" s="675"/>
      <c r="E1570" s="627"/>
      <c r="F1570" s="660"/>
    </row>
    <row r="1571" spans="1:6" x14ac:dyDescent="0.3">
      <c r="A1571" s="383"/>
      <c r="B1571" s="412"/>
      <c r="C1571" s="386"/>
      <c r="D1571" s="675"/>
      <c r="E1571" s="627"/>
      <c r="F1571" s="660"/>
    </row>
    <row r="1572" spans="1:6" x14ac:dyDescent="0.3">
      <c r="A1572" s="383"/>
      <c r="B1572" s="412"/>
      <c r="C1572" s="386"/>
      <c r="D1572" s="675"/>
      <c r="E1572" s="627"/>
      <c r="F1572" s="660"/>
    </row>
    <row r="1573" spans="1:6" x14ac:dyDescent="0.3">
      <c r="A1573" s="383"/>
      <c r="B1573" s="412"/>
      <c r="C1573" s="386"/>
      <c r="D1573" s="675"/>
      <c r="E1573" s="627"/>
      <c r="F1573" s="660"/>
    </row>
    <row r="1574" spans="1:6" x14ac:dyDescent="0.3">
      <c r="A1574" s="383"/>
      <c r="B1574" s="412"/>
      <c r="C1574" s="386"/>
      <c r="D1574" s="675"/>
      <c r="E1574" s="627"/>
      <c r="F1574" s="660"/>
    </row>
    <row r="1575" spans="1:6" x14ac:dyDescent="0.3">
      <c r="A1575" s="383"/>
      <c r="B1575" s="412"/>
      <c r="C1575" s="386"/>
      <c r="D1575" s="675"/>
      <c r="E1575" s="627"/>
      <c r="F1575" s="660"/>
    </row>
    <row r="1576" spans="1:6" x14ac:dyDescent="0.3">
      <c r="A1576" s="383"/>
      <c r="B1576" s="412"/>
      <c r="C1576" s="386"/>
      <c r="D1576" s="675"/>
      <c r="E1576" s="627"/>
      <c r="F1576" s="660"/>
    </row>
    <row r="1577" spans="1:6" x14ac:dyDescent="0.3">
      <c r="A1577" s="383"/>
      <c r="B1577" s="412"/>
      <c r="C1577" s="386"/>
      <c r="D1577" s="675"/>
      <c r="E1577" s="627"/>
      <c r="F1577" s="660"/>
    </row>
    <row r="1578" spans="1:6" x14ac:dyDescent="0.3">
      <c r="A1578" s="383"/>
      <c r="B1578" s="412"/>
      <c r="C1578" s="386"/>
      <c r="D1578" s="675"/>
      <c r="E1578" s="627"/>
      <c r="F1578" s="660"/>
    </row>
    <row r="1579" spans="1:6" x14ac:dyDescent="0.3">
      <c r="A1579" s="383"/>
      <c r="B1579" s="412"/>
      <c r="C1579" s="386"/>
      <c r="D1579" s="675"/>
      <c r="E1579" s="627"/>
      <c r="F1579" s="660"/>
    </row>
    <row r="1580" spans="1:6" x14ac:dyDescent="0.3">
      <c r="A1580" s="383"/>
      <c r="B1580" s="412"/>
      <c r="C1580" s="386"/>
      <c r="D1580" s="675"/>
      <c r="E1580" s="627"/>
      <c r="F1580" s="660"/>
    </row>
    <row r="1581" spans="1:6" x14ac:dyDescent="0.3">
      <c r="A1581" s="383"/>
      <c r="B1581" s="412"/>
      <c r="C1581" s="386"/>
      <c r="D1581" s="675"/>
      <c r="E1581" s="627"/>
      <c r="F1581" s="660"/>
    </row>
    <row r="1582" spans="1:6" x14ac:dyDescent="0.3">
      <c r="A1582" s="383"/>
      <c r="B1582" s="412"/>
      <c r="C1582" s="386"/>
      <c r="D1582" s="675"/>
      <c r="E1582" s="627"/>
      <c r="F1582" s="660"/>
    </row>
    <row r="1583" spans="1:6" x14ac:dyDescent="0.3">
      <c r="A1583" s="383"/>
      <c r="B1583" s="412"/>
      <c r="C1583" s="386"/>
      <c r="D1583" s="675"/>
      <c r="E1583" s="627"/>
      <c r="F1583" s="660"/>
    </row>
    <row r="1584" spans="1:6" x14ac:dyDescent="0.3">
      <c r="A1584" s="383"/>
      <c r="B1584" s="412"/>
      <c r="C1584" s="386"/>
      <c r="D1584" s="675"/>
      <c r="E1584" s="627"/>
      <c r="F1584" s="660"/>
    </row>
    <row r="1585" spans="1:6" x14ac:dyDescent="0.3">
      <c r="A1585" s="383"/>
      <c r="B1585" s="412"/>
      <c r="C1585" s="386"/>
      <c r="D1585" s="675"/>
      <c r="E1585" s="627"/>
      <c r="F1585" s="660"/>
    </row>
    <row r="1586" spans="1:6" x14ac:dyDescent="0.3">
      <c r="A1586" s="383"/>
      <c r="B1586" s="412"/>
      <c r="C1586" s="386"/>
      <c r="D1586" s="675"/>
      <c r="E1586" s="627"/>
      <c r="F1586" s="660"/>
    </row>
    <row r="1587" spans="1:6" x14ac:dyDescent="0.3">
      <c r="A1587" s="383"/>
      <c r="B1587" s="412"/>
      <c r="C1587" s="386"/>
      <c r="D1587" s="675"/>
      <c r="E1587" s="627"/>
      <c r="F1587" s="660"/>
    </row>
    <row r="1588" spans="1:6" x14ac:dyDescent="0.3">
      <c r="A1588" s="383"/>
      <c r="B1588" s="412"/>
      <c r="C1588" s="386"/>
      <c r="D1588" s="675"/>
      <c r="E1588" s="627"/>
      <c r="F1588" s="660"/>
    </row>
    <row r="1589" spans="1:6" x14ac:dyDescent="0.3">
      <c r="A1589" s="383"/>
      <c r="B1589" s="412"/>
      <c r="C1589" s="386"/>
      <c r="D1589" s="675"/>
      <c r="E1589" s="627"/>
      <c r="F1589" s="660"/>
    </row>
    <row r="1590" spans="1:6" x14ac:dyDescent="0.3">
      <c r="A1590" s="383"/>
      <c r="B1590" s="412"/>
      <c r="C1590" s="386"/>
      <c r="D1590" s="675"/>
      <c r="E1590" s="627"/>
      <c r="F1590" s="660"/>
    </row>
    <row r="1591" spans="1:6" x14ac:dyDescent="0.3">
      <c r="A1591" s="383"/>
      <c r="B1591" s="412"/>
      <c r="C1591" s="386"/>
      <c r="D1591" s="675"/>
      <c r="E1591" s="627"/>
      <c r="F1591" s="660"/>
    </row>
    <row r="1592" spans="1:6" x14ac:dyDescent="0.3">
      <c r="A1592" s="383"/>
      <c r="B1592" s="412"/>
      <c r="C1592" s="386"/>
      <c r="D1592" s="675"/>
      <c r="E1592" s="627"/>
      <c r="F1592" s="660"/>
    </row>
    <row r="1593" spans="1:6" x14ac:dyDescent="0.3">
      <c r="A1593" s="383"/>
      <c r="B1593" s="412"/>
      <c r="C1593" s="386"/>
      <c r="D1593" s="675"/>
      <c r="E1593" s="627"/>
      <c r="F1593" s="660"/>
    </row>
    <row r="1594" spans="1:6" x14ac:dyDescent="0.3">
      <c r="A1594" s="383"/>
      <c r="B1594" s="412"/>
      <c r="C1594" s="386"/>
      <c r="D1594" s="675"/>
      <c r="E1594" s="627"/>
      <c r="F1594" s="660"/>
    </row>
    <row r="1595" spans="1:6" x14ac:dyDescent="0.3">
      <c r="A1595" s="383"/>
      <c r="B1595" s="412"/>
      <c r="C1595" s="386"/>
      <c r="D1595" s="675"/>
      <c r="E1595" s="627"/>
      <c r="F1595" s="660"/>
    </row>
    <row r="1596" spans="1:6" x14ac:dyDescent="0.3">
      <c r="A1596" s="383"/>
      <c r="B1596" s="412"/>
      <c r="C1596" s="386"/>
      <c r="D1596" s="675"/>
      <c r="E1596" s="627"/>
      <c r="F1596" s="660"/>
    </row>
    <row r="1597" spans="1:6" x14ac:dyDescent="0.3">
      <c r="A1597" s="383"/>
      <c r="B1597" s="412"/>
      <c r="C1597" s="386"/>
      <c r="D1597" s="675"/>
      <c r="E1597" s="627"/>
      <c r="F1597" s="660"/>
    </row>
    <row r="1598" spans="1:6" ht="15" thickBot="1" x14ac:dyDescent="0.35">
      <c r="A1598" s="666" t="s">
        <v>4062</v>
      </c>
      <c r="B1598" s="667" t="s">
        <v>4116</v>
      </c>
      <c r="C1598" s="667"/>
      <c r="D1598" s="667"/>
      <c r="E1598" s="667"/>
      <c r="F1598" s="668">
        <f>SUM(F1497:F1526)</f>
        <v>0</v>
      </c>
    </row>
    <row r="1599" spans="1:6" x14ac:dyDescent="0.3">
      <c r="A1599" s="756" t="str">
        <f>A741</f>
        <v>CONTRACT SANRAL: NRA 2024/1323</v>
      </c>
      <c r="B1599" s="757"/>
      <c r="C1599" s="669"/>
      <c r="D1599" s="669"/>
      <c r="E1599" s="669"/>
      <c r="F1599" s="670"/>
    </row>
    <row r="1600" spans="1:6" x14ac:dyDescent="0.3">
      <c r="A1600" s="754" t="str">
        <f>A742</f>
        <v>PANEL FOR ROUTINE ROAD MAINTENANCE WORKS ACROSS SOUTH AFRICA (NORTHERN CAPE PROVINCE)</v>
      </c>
      <c r="B1600" s="755"/>
      <c r="C1600" s="671"/>
      <c r="D1600" s="671"/>
      <c r="E1600" s="671"/>
      <c r="F1600" s="672"/>
    </row>
    <row r="1601" spans="1:6" ht="15" thickBot="1" x14ac:dyDescent="0.35">
      <c r="A1601" s="754" t="str">
        <f>A743</f>
        <v>PART B: OPERATIONAL SECTION</v>
      </c>
      <c r="B1601" s="755"/>
      <c r="C1601" s="671"/>
      <c r="D1601" s="671"/>
      <c r="E1601" s="671"/>
      <c r="F1601" s="672"/>
    </row>
    <row r="1602" spans="1:6" ht="15" thickBot="1" x14ac:dyDescent="0.35">
      <c r="A1602" s="799" t="s">
        <v>784</v>
      </c>
      <c r="B1602" s="800"/>
      <c r="C1602" s="800"/>
      <c r="D1602" s="800"/>
      <c r="E1602" s="800"/>
      <c r="F1602" s="801"/>
    </row>
    <row r="1603" spans="1:6" x14ac:dyDescent="0.3">
      <c r="A1603" s="374" t="s">
        <v>785</v>
      </c>
      <c r="B1603" s="345" t="s">
        <v>786</v>
      </c>
      <c r="C1603" s="375"/>
      <c r="D1603" s="376"/>
      <c r="E1603" s="377"/>
      <c r="F1603" s="378"/>
    </row>
    <row r="1604" spans="1:6" x14ac:dyDescent="0.3">
      <c r="A1604" s="372" t="s">
        <v>787</v>
      </c>
      <c r="B1604" s="201" t="s">
        <v>788</v>
      </c>
      <c r="C1604" s="379" t="s">
        <v>16</v>
      </c>
      <c r="D1604" s="655">
        <v>1</v>
      </c>
      <c r="E1604" s="655">
        <v>250000</v>
      </c>
      <c r="F1604" s="625">
        <f>IF((D1604*E1604)&gt;0,(D1604*E1604),"")</f>
        <v>250000</v>
      </c>
    </row>
    <row r="1605" spans="1:6" x14ac:dyDescent="0.3">
      <c r="A1605" s="372" t="s">
        <v>794</v>
      </c>
      <c r="B1605" s="201" t="s">
        <v>795</v>
      </c>
      <c r="C1605" s="379" t="s">
        <v>21</v>
      </c>
      <c r="D1605" s="548">
        <f>F1604</f>
        <v>250000</v>
      </c>
      <c r="E1605" s="855"/>
      <c r="F1605" s="625" t="str">
        <f>IF((D1605*E1605)&gt;0,(D1605*E1605),"")</f>
        <v/>
      </c>
    </row>
    <row r="1606" spans="1:6" x14ac:dyDescent="0.3">
      <c r="A1606" s="383"/>
      <c r="B1606" s="202"/>
      <c r="C1606" s="386"/>
      <c r="D1606" s="658"/>
      <c r="E1606" s="659"/>
      <c r="F1606" s="660"/>
    </row>
    <row r="1607" spans="1:6" x14ac:dyDescent="0.3">
      <c r="A1607" s="383"/>
      <c r="B1607" s="202"/>
      <c r="C1607" s="386"/>
      <c r="D1607" s="658"/>
      <c r="E1607" s="659"/>
      <c r="F1607" s="660"/>
    </row>
    <row r="1608" spans="1:6" x14ac:dyDescent="0.3">
      <c r="A1608" s="383"/>
      <c r="B1608" s="202"/>
      <c r="C1608" s="386"/>
      <c r="D1608" s="658"/>
      <c r="E1608" s="659"/>
      <c r="F1608" s="660"/>
    </row>
    <row r="1609" spans="1:6" x14ac:dyDescent="0.3">
      <c r="A1609" s="383"/>
      <c r="B1609" s="202"/>
      <c r="C1609" s="386"/>
      <c r="D1609" s="658"/>
      <c r="E1609" s="659"/>
      <c r="F1609" s="660"/>
    </row>
    <row r="1610" spans="1:6" x14ac:dyDescent="0.3">
      <c r="A1610" s="383"/>
      <c r="B1610" s="202"/>
      <c r="C1610" s="386"/>
      <c r="D1610" s="658"/>
      <c r="E1610" s="659"/>
      <c r="F1610" s="660"/>
    </row>
    <row r="1611" spans="1:6" x14ac:dyDescent="0.3">
      <c r="A1611" s="383"/>
      <c r="B1611" s="202"/>
      <c r="C1611" s="386"/>
      <c r="D1611" s="658"/>
      <c r="E1611" s="659"/>
      <c r="F1611" s="660"/>
    </row>
    <row r="1612" spans="1:6" x14ac:dyDescent="0.3">
      <c r="A1612" s="383"/>
      <c r="B1612" s="202"/>
      <c r="C1612" s="386"/>
      <c r="D1612" s="658"/>
      <c r="E1612" s="659"/>
      <c r="F1612" s="660"/>
    </row>
    <row r="1613" spans="1:6" x14ac:dyDescent="0.3">
      <c r="A1613" s="383"/>
      <c r="B1613" s="202"/>
      <c r="C1613" s="386"/>
      <c r="D1613" s="658"/>
      <c r="E1613" s="659"/>
      <c r="F1613" s="660"/>
    </row>
    <row r="1614" spans="1:6" x14ac:dyDescent="0.3">
      <c r="A1614" s="383"/>
      <c r="B1614" s="202"/>
      <c r="C1614" s="386"/>
      <c r="D1614" s="658"/>
      <c r="E1614" s="659"/>
      <c r="F1614" s="660"/>
    </row>
    <row r="1615" spans="1:6" x14ac:dyDescent="0.3">
      <c r="A1615" s="383"/>
      <c r="B1615" s="202"/>
      <c r="C1615" s="386"/>
      <c r="D1615" s="658"/>
      <c r="E1615" s="659"/>
      <c r="F1615" s="660"/>
    </row>
    <row r="1616" spans="1:6" x14ac:dyDescent="0.3">
      <c r="A1616" s="383"/>
      <c r="B1616" s="202"/>
      <c r="C1616" s="386"/>
      <c r="D1616" s="658"/>
      <c r="E1616" s="659"/>
      <c r="F1616" s="660"/>
    </row>
    <row r="1617" spans="1:6" x14ac:dyDescent="0.3">
      <c r="A1617" s="383"/>
      <c r="B1617" s="202"/>
      <c r="C1617" s="386"/>
      <c r="D1617" s="658"/>
      <c r="E1617" s="659"/>
      <c r="F1617" s="660"/>
    </row>
    <row r="1618" spans="1:6" x14ac:dyDescent="0.3">
      <c r="A1618" s="383"/>
      <c r="B1618" s="202"/>
      <c r="C1618" s="386"/>
      <c r="D1618" s="658"/>
      <c r="E1618" s="659"/>
      <c r="F1618" s="660"/>
    </row>
    <row r="1619" spans="1:6" x14ac:dyDescent="0.3">
      <c r="A1619" s="383"/>
      <c r="B1619" s="202"/>
      <c r="C1619" s="386"/>
      <c r="D1619" s="658"/>
      <c r="E1619" s="659"/>
      <c r="F1619" s="660"/>
    </row>
    <row r="1620" spans="1:6" x14ac:dyDescent="0.3">
      <c r="A1620" s="383"/>
      <c r="B1620" s="202"/>
      <c r="C1620" s="386"/>
      <c r="D1620" s="658"/>
      <c r="E1620" s="659"/>
      <c r="F1620" s="660"/>
    </row>
    <row r="1621" spans="1:6" x14ac:dyDescent="0.3">
      <c r="A1621" s="383"/>
      <c r="B1621" s="202"/>
      <c r="C1621" s="386"/>
      <c r="D1621" s="658"/>
      <c r="E1621" s="659"/>
      <c r="F1621" s="660"/>
    </row>
    <row r="1622" spans="1:6" x14ac:dyDescent="0.3">
      <c r="A1622" s="383"/>
      <c r="B1622" s="202"/>
      <c r="C1622" s="386"/>
      <c r="D1622" s="658"/>
      <c r="E1622" s="659"/>
      <c r="F1622" s="660"/>
    </row>
    <row r="1623" spans="1:6" x14ac:dyDescent="0.3">
      <c r="A1623" s="383"/>
      <c r="B1623" s="202"/>
      <c r="C1623" s="386"/>
      <c r="D1623" s="658"/>
      <c r="E1623" s="659"/>
      <c r="F1623" s="660"/>
    </row>
    <row r="1624" spans="1:6" x14ac:dyDescent="0.3">
      <c r="A1624" s="383"/>
      <c r="B1624" s="202"/>
      <c r="C1624" s="386"/>
      <c r="D1624" s="658"/>
      <c r="E1624" s="659"/>
      <c r="F1624" s="660"/>
    </row>
    <row r="1625" spans="1:6" x14ac:dyDescent="0.3">
      <c r="A1625" s="383"/>
      <c r="B1625" s="202"/>
      <c r="C1625" s="386"/>
      <c r="D1625" s="658"/>
      <c r="E1625" s="659"/>
      <c r="F1625" s="660"/>
    </row>
    <row r="1626" spans="1:6" x14ac:dyDescent="0.3">
      <c r="A1626" s="383"/>
      <c r="B1626" s="202"/>
      <c r="C1626" s="386"/>
      <c r="D1626" s="658"/>
      <c r="E1626" s="659"/>
      <c r="F1626" s="660"/>
    </row>
    <row r="1627" spans="1:6" x14ac:dyDescent="0.3">
      <c r="A1627" s="383"/>
      <c r="B1627" s="202"/>
      <c r="C1627" s="386"/>
      <c r="D1627" s="658"/>
      <c r="E1627" s="659"/>
      <c r="F1627" s="660"/>
    </row>
    <row r="1628" spans="1:6" x14ac:dyDescent="0.3">
      <c r="A1628" s="383"/>
      <c r="B1628" s="202"/>
      <c r="C1628" s="386"/>
      <c r="D1628" s="658"/>
      <c r="E1628" s="659"/>
      <c r="F1628" s="660"/>
    </row>
    <row r="1629" spans="1:6" x14ac:dyDescent="0.3">
      <c r="A1629" s="383"/>
      <c r="B1629" s="202"/>
      <c r="C1629" s="386"/>
      <c r="D1629" s="658"/>
      <c r="E1629" s="659"/>
      <c r="F1629" s="660"/>
    </row>
    <row r="1630" spans="1:6" x14ac:dyDescent="0.3">
      <c r="A1630" s="383"/>
      <c r="B1630" s="202"/>
      <c r="C1630" s="386"/>
      <c r="D1630" s="658"/>
      <c r="E1630" s="659"/>
      <c r="F1630" s="660"/>
    </row>
    <row r="1631" spans="1:6" x14ac:dyDescent="0.3">
      <c r="A1631" s="383"/>
      <c r="B1631" s="202"/>
      <c r="C1631" s="386"/>
      <c r="D1631" s="658"/>
      <c r="E1631" s="659"/>
      <c r="F1631" s="660"/>
    </row>
    <row r="1632" spans="1:6" x14ac:dyDescent="0.3">
      <c r="A1632" s="383"/>
      <c r="B1632" s="202"/>
      <c r="C1632" s="386"/>
      <c r="D1632" s="658"/>
      <c r="E1632" s="659"/>
      <c r="F1632" s="660"/>
    </row>
    <row r="1633" spans="1:6" x14ac:dyDescent="0.3">
      <c r="A1633" s="383"/>
      <c r="B1633" s="202"/>
      <c r="C1633" s="386"/>
      <c r="D1633" s="658"/>
      <c r="E1633" s="659"/>
      <c r="F1633" s="660"/>
    </row>
    <row r="1634" spans="1:6" x14ac:dyDescent="0.3">
      <c r="A1634" s="383"/>
      <c r="B1634" s="202"/>
      <c r="C1634" s="386"/>
      <c r="D1634" s="658"/>
      <c r="E1634" s="659"/>
      <c r="F1634" s="660"/>
    </row>
    <row r="1635" spans="1:6" x14ac:dyDescent="0.3">
      <c r="A1635" s="383"/>
      <c r="B1635" s="202"/>
      <c r="C1635" s="386"/>
      <c r="D1635" s="658"/>
      <c r="E1635" s="659"/>
      <c r="F1635" s="660"/>
    </row>
    <row r="1636" spans="1:6" x14ac:dyDescent="0.3">
      <c r="A1636" s="383"/>
      <c r="B1636" s="202"/>
      <c r="C1636" s="386"/>
      <c r="D1636" s="658"/>
      <c r="E1636" s="659"/>
      <c r="F1636" s="660"/>
    </row>
    <row r="1637" spans="1:6" x14ac:dyDescent="0.3">
      <c r="A1637" s="383"/>
      <c r="B1637" s="202"/>
      <c r="C1637" s="386"/>
      <c r="D1637" s="658"/>
      <c r="E1637" s="659"/>
      <c r="F1637" s="660"/>
    </row>
    <row r="1638" spans="1:6" x14ac:dyDescent="0.3">
      <c r="A1638" s="383"/>
      <c r="B1638" s="202"/>
      <c r="C1638" s="386"/>
      <c r="D1638" s="658"/>
      <c r="E1638" s="659"/>
      <c r="F1638" s="660"/>
    </row>
    <row r="1639" spans="1:6" x14ac:dyDescent="0.3">
      <c r="A1639" s="383"/>
      <c r="B1639" s="202"/>
      <c r="C1639" s="386"/>
      <c r="D1639" s="658"/>
      <c r="E1639" s="659"/>
      <c r="F1639" s="660"/>
    </row>
    <row r="1640" spans="1:6" x14ac:dyDescent="0.3">
      <c r="A1640" s="383"/>
      <c r="B1640" s="202"/>
      <c r="C1640" s="386"/>
      <c r="D1640" s="658"/>
      <c r="E1640" s="659"/>
      <c r="F1640" s="660"/>
    </row>
    <row r="1641" spans="1:6" x14ac:dyDescent="0.3">
      <c r="A1641" s="383"/>
      <c r="B1641" s="202"/>
      <c r="C1641" s="386"/>
      <c r="D1641" s="658"/>
      <c r="E1641" s="659"/>
      <c r="F1641" s="660"/>
    </row>
    <row r="1642" spans="1:6" x14ac:dyDescent="0.3">
      <c r="A1642" s="383"/>
      <c r="B1642" s="202"/>
      <c r="C1642" s="386"/>
      <c r="D1642" s="658"/>
      <c r="E1642" s="659"/>
      <c r="F1642" s="660"/>
    </row>
    <row r="1643" spans="1:6" x14ac:dyDescent="0.3">
      <c r="A1643" s="383"/>
      <c r="B1643" s="202"/>
      <c r="C1643" s="386"/>
      <c r="D1643" s="658"/>
      <c r="E1643" s="659"/>
      <c r="F1643" s="660"/>
    </row>
    <row r="1644" spans="1:6" x14ac:dyDescent="0.3">
      <c r="A1644" s="383"/>
      <c r="B1644" s="202"/>
      <c r="C1644" s="386"/>
      <c r="D1644" s="658"/>
      <c r="E1644" s="659"/>
      <c r="F1644" s="660"/>
    </row>
    <row r="1645" spans="1:6" x14ac:dyDescent="0.3">
      <c r="A1645" s="383"/>
      <c r="B1645" s="202"/>
      <c r="C1645" s="386"/>
      <c r="D1645" s="658"/>
      <c r="E1645" s="659"/>
      <c r="F1645" s="660"/>
    </row>
    <row r="1646" spans="1:6" x14ac:dyDescent="0.3">
      <c r="A1646" s="383"/>
      <c r="B1646" s="202"/>
      <c r="C1646" s="386"/>
      <c r="D1646" s="658"/>
      <c r="E1646" s="659"/>
      <c r="F1646" s="660"/>
    </row>
    <row r="1647" spans="1:6" x14ac:dyDescent="0.3">
      <c r="A1647" s="383"/>
      <c r="B1647" s="202"/>
      <c r="C1647" s="386"/>
      <c r="D1647" s="658"/>
      <c r="E1647" s="659"/>
      <c r="F1647" s="660"/>
    </row>
    <row r="1648" spans="1:6" x14ac:dyDescent="0.3">
      <c r="A1648" s="383"/>
      <c r="B1648" s="202"/>
      <c r="C1648" s="386"/>
      <c r="D1648" s="658"/>
      <c r="E1648" s="659"/>
      <c r="F1648" s="660"/>
    </row>
    <row r="1649" spans="1:6" x14ac:dyDescent="0.3">
      <c r="A1649" s="383"/>
      <c r="B1649" s="202"/>
      <c r="C1649" s="386"/>
      <c r="D1649" s="658"/>
      <c r="E1649" s="659"/>
      <c r="F1649" s="660"/>
    </row>
    <row r="1650" spans="1:6" x14ac:dyDescent="0.3">
      <c r="A1650" s="383"/>
      <c r="B1650" s="202"/>
      <c r="C1650" s="386"/>
      <c r="D1650" s="658"/>
      <c r="E1650" s="659"/>
      <c r="F1650" s="660"/>
    </row>
    <row r="1651" spans="1:6" x14ac:dyDescent="0.3">
      <c r="A1651" s="383"/>
      <c r="B1651" s="202"/>
      <c r="C1651" s="386"/>
      <c r="D1651" s="658"/>
      <c r="E1651" s="659"/>
      <c r="F1651" s="660"/>
    </row>
    <row r="1652" spans="1:6" x14ac:dyDescent="0.3">
      <c r="A1652" s="383"/>
      <c r="B1652" s="202"/>
      <c r="C1652" s="386"/>
      <c r="D1652" s="658"/>
      <c r="E1652" s="659"/>
      <c r="F1652" s="660"/>
    </row>
    <row r="1653" spans="1:6" x14ac:dyDescent="0.3">
      <c r="A1653" s="383"/>
      <c r="B1653" s="202"/>
      <c r="C1653" s="386"/>
      <c r="D1653" s="658"/>
      <c r="E1653" s="659"/>
      <c r="F1653" s="660"/>
    </row>
    <row r="1654" spans="1:6" x14ac:dyDescent="0.3">
      <c r="A1654" s="383"/>
      <c r="B1654" s="202"/>
      <c r="C1654" s="386"/>
      <c r="D1654" s="658"/>
      <c r="E1654" s="659"/>
      <c r="F1654" s="660"/>
    </row>
    <row r="1655" spans="1:6" x14ac:dyDescent="0.3">
      <c r="A1655" s="383"/>
      <c r="B1655" s="202"/>
      <c r="C1655" s="386"/>
      <c r="D1655" s="658"/>
      <c r="E1655" s="659"/>
      <c r="F1655" s="660"/>
    </row>
    <row r="1656" spans="1:6" x14ac:dyDescent="0.3">
      <c r="A1656" s="383"/>
      <c r="B1656" s="202"/>
      <c r="C1656" s="386"/>
      <c r="D1656" s="658"/>
      <c r="E1656" s="659"/>
      <c r="F1656" s="660"/>
    </row>
    <row r="1657" spans="1:6" x14ac:dyDescent="0.3">
      <c r="A1657" s="383"/>
      <c r="B1657" s="202"/>
      <c r="C1657" s="386"/>
      <c r="D1657" s="658"/>
      <c r="E1657" s="659"/>
      <c r="F1657" s="660"/>
    </row>
    <row r="1658" spans="1:6" x14ac:dyDescent="0.3">
      <c r="A1658" s="383"/>
      <c r="B1658" s="202"/>
      <c r="C1658" s="386"/>
      <c r="D1658" s="658"/>
      <c r="E1658" s="659"/>
      <c r="F1658" s="660"/>
    </row>
    <row r="1659" spans="1:6" x14ac:dyDescent="0.3">
      <c r="A1659" s="383"/>
      <c r="B1659" s="202"/>
      <c r="C1659" s="386"/>
      <c r="D1659" s="658"/>
      <c r="E1659" s="659"/>
      <c r="F1659" s="660"/>
    </row>
    <row r="1660" spans="1:6" x14ac:dyDescent="0.3">
      <c r="A1660" s="383"/>
      <c r="B1660" s="202"/>
      <c r="C1660" s="386"/>
      <c r="D1660" s="658"/>
      <c r="E1660" s="659"/>
      <c r="F1660" s="660"/>
    </row>
    <row r="1661" spans="1:6" x14ac:dyDescent="0.3">
      <c r="A1661" s="383"/>
      <c r="B1661" s="202"/>
      <c r="C1661" s="386"/>
      <c r="D1661" s="658"/>
      <c r="E1661" s="659"/>
      <c r="F1661" s="660"/>
    </row>
    <row r="1662" spans="1:6" x14ac:dyDescent="0.3">
      <c r="A1662" s="383"/>
      <c r="B1662" s="202"/>
      <c r="C1662" s="386"/>
      <c r="D1662" s="658"/>
      <c r="E1662" s="659"/>
      <c r="F1662" s="660"/>
    </row>
    <row r="1663" spans="1:6" x14ac:dyDescent="0.3">
      <c r="A1663" s="383"/>
      <c r="B1663" s="202"/>
      <c r="C1663" s="386"/>
      <c r="D1663" s="658"/>
      <c r="E1663" s="659"/>
      <c r="F1663" s="660"/>
    </row>
    <row r="1664" spans="1:6" x14ac:dyDescent="0.3">
      <c r="A1664" s="383"/>
      <c r="B1664" s="202"/>
      <c r="C1664" s="386"/>
      <c r="D1664" s="658"/>
      <c r="E1664" s="659"/>
      <c r="F1664" s="660"/>
    </row>
    <row r="1665" spans="1:6" x14ac:dyDescent="0.3">
      <c r="A1665" s="383"/>
      <c r="B1665" s="202"/>
      <c r="C1665" s="386"/>
      <c r="D1665" s="658"/>
      <c r="E1665" s="659"/>
      <c r="F1665" s="660"/>
    </row>
    <row r="1666" spans="1:6" x14ac:dyDescent="0.3">
      <c r="A1666" s="383"/>
      <c r="B1666" s="202"/>
      <c r="C1666" s="386"/>
      <c r="D1666" s="658"/>
      <c r="E1666" s="659"/>
      <c r="F1666" s="660"/>
    </row>
    <row r="1667" spans="1:6" x14ac:dyDescent="0.3">
      <c r="A1667" s="383"/>
      <c r="B1667" s="202"/>
      <c r="C1667" s="386"/>
      <c r="D1667" s="658"/>
      <c r="E1667" s="659"/>
      <c r="F1667" s="660"/>
    </row>
    <row r="1668" spans="1:6" x14ac:dyDescent="0.3">
      <c r="A1668" s="383"/>
      <c r="B1668" s="202"/>
      <c r="C1668" s="386"/>
      <c r="D1668" s="658"/>
      <c r="E1668" s="659"/>
      <c r="F1668" s="660"/>
    </row>
    <row r="1669" spans="1:6" x14ac:dyDescent="0.3">
      <c r="A1669" s="383"/>
      <c r="B1669" s="202"/>
      <c r="C1669" s="386"/>
      <c r="D1669" s="658"/>
      <c r="E1669" s="659"/>
      <c r="F1669" s="660"/>
    </row>
    <row r="1670" spans="1:6" x14ac:dyDescent="0.3">
      <c r="A1670" s="383"/>
      <c r="B1670" s="202"/>
      <c r="C1670" s="386"/>
      <c r="D1670" s="658"/>
      <c r="E1670" s="659"/>
      <c r="F1670" s="660"/>
    </row>
    <row r="1671" spans="1:6" x14ac:dyDescent="0.3">
      <c r="A1671" s="383"/>
      <c r="B1671" s="202"/>
      <c r="C1671" s="386"/>
      <c r="D1671" s="658"/>
      <c r="E1671" s="659"/>
      <c r="F1671" s="660"/>
    </row>
    <row r="1672" spans="1:6" x14ac:dyDescent="0.3">
      <c r="A1672" s="383"/>
      <c r="B1672" s="202"/>
      <c r="C1672" s="386"/>
      <c r="D1672" s="658"/>
      <c r="E1672" s="659"/>
      <c r="F1672" s="660"/>
    </row>
    <row r="1673" spans="1:6" x14ac:dyDescent="0.3">
      <c r="A1673" s="383"/>
      <c r="B1673" s="202"/>
      <c r="C1673" s="386"/>
      <c r="D1673" s="658"/>
      <c r="E1673" s="659"/>
      <c r="F1673" s="660"/>
    </row>
    <row r="1674" spans="1:6" x14ac:dyDescent="0.3">
      <c r="A1674" s="383"/>
      <c r="B1674" s="202"/>
      <c r="C1674" s="386"/>
      <c r="D1674" s="658"/>
      <c r="E1674" s="659"/>
      <c r="F1674" s="660"/>
    </row>
    <row r="1675" spans="1:6" x14ac:dyDescent="0.3">
      <c r="A1675" s="383"/>
      <c r="B1675" s="202"/>
      <c r="C1675" s="386"/>
      <c r="D1675" s="658"/>
      <c r="E1675" s="659"/>
      <c r="F1675" s="660"/>
    </row>
    <row r="1676" spans="1:6" x14ac:dyDescent="0.3">
      <c r="A1676" s="383"/>
      <c r="B1676" s="202"/>
      <c r="C1676" s="386"/>
      <c r="D1676" s="658"/>
      <c r="E1676" s="659"/>
      <c r="F1676" s="660"/>
    </row>
    <row r="1677" spans="1:6" x14ac:dyDescent="0.3">
      <c r="A1677" s="383"/>
      <c r="B1677" s="202"/>
      <c r="C1677" s="386"/>
      <c r="D1677" s="658"/>
      <c r="E1677" s="659"/>
      <c r="F1677" s="660"/>
    </row>
    <row r="1678" spans="1:6" x14ac:dyDescent="0.3">
      <c r="A1678" s="383"/>
      <c r="B1678" s="202"/>
      <c r="C1678" s="386"/>
      <c r="D1678" s="658"/>
      <c r="E1678" s="659"/>
      <c r="F1678" s="660"/>
    </row>
    <row r="1679" spans="1:6" x14ac:dyDescent="0.3">
      <c r="A1679" s="383"/>
      <c r="B1679" s="202"/>
      <c r="C1679" s="386"/>
      <c r="D1679" s="658"/>
      <c r="E1679" s="659"/>
      <c r="F1679" s="660"/>
    </row>
    <row r="1680" spans="1:6" x14ac:dyDescent="0.3">
      <c r="A1680" s="383"/>
      <c r="B1680" s="202"/>
      <c r="C1680" s="386"/>
      <c r="D1680" s="658"/>
      <c r="E1680" s="659"/>
      <c r="F1680" s="660"/>
    </row>
    <row r="1681" spans="1:6" x14ac:dyDescent="0.3">
      <c r="A1681" s="383"/>
      <c r="B1681" s="202"/>
      <c r="C1681" s="386"/>
      <c r="D1681" s="658"/>
      <c r="E1681" s="659"/>
      <c r="F1681" s="660"/>
    </row>
    <row r="1682" spans="1:6" x14ac:dyDescent="0.3">
      <c r="A1682" s="383"/>
      <c r="B1682" s="202"/>
      <c r="C1682" s="386"/>
      <c r="D1682" s="658"/>
      <c r="E1682" s="659"/>
      <c r="F1682" s="660"/>
    </row>
    <row r="1683" spans="1:6" x14ac:dyDescent="0.3">
      <c r="A1683" s="383"/>
      <c r="B1683" s="202"/>
      <c r="C1683" s="386"/>
      <c r="D1683" s="658"/>
      <c r="E1683" s="659"/>
      <c r="F1683" s="660"/>
    </row>
    <row r="1684" spans="1:6" x14ac:dyDescent="0.3">
      <c r="A1684" s="383"/>
      <c r="B1684" s="202"/>
      <c r="C1684" s="386"/>
      <c r="D1684" s="658"/>
      <c r="E1684" s="659"/>
      <c r="F1684" s="660"/>
    </row>
    <row r="1685" spans="1:6" x14ac:dyDescent="0.3">
      <c r="A1685" s="383"/>
      <c r="B1685" s="202"/>
      <c r="C1685" s="386"/>
      <c r="D1685" s="658"/>
      <c r="E1685" s="659"/>
      <c r="F1685" s="660"/>
    </row>
    <row r="1686" spans="1:6" x14ac:dyDescent="0.3">
      <c r="A1686" s="383"/>
      <c r="B1686" s="202"/>
      <c r="C1686" s="386"/>
      <c r="D1686" s="658"/>
      <c r="E1686" s="659"/>
      <c r="F1686" s="660"/>
    </row>
    <row r="1687" spans="1:6" x14ac:dyDescent="0.3">
      <c r="A1687" s="383"/>
      <c r="B1687" s="202"/>
      <c r="C1687" s="386"/>
      <c r="D1687" s="658"/>
      <c r="E1687" s="659"/>
      <c r="F1687" s="660"/>
    </row>
    <row r="1688" spans="1:6" x14ac:dyDescent="0.3">
      <c r="A1688" s="383"/>
      <c r="B1688" s="202"/>
      <c r="C1688" s="386"/>
      <c r="D1688" s="658"/>
      <c r="E1688" s="659"/>
      <c r="F1688" s="660"/>
    </row>
    <row r="1689" spans="1:6" x14ac:dyDescent="0.3">
      <c r="A1689" s="383"/>
      <c r="B1689" s="202"/>
      <c r="C1689" s="386"/>
      <c r="D1689" s="658"/>
      <c r="E1689" s="659"/>
      <c r="F1689" s="660"/>
    </row>
    <row r="1690" spans="1:6" x14ac:dyDescent="0.3">
      <c r="A1690" s="383"/>
      <c r="B1690" s="202"/>
      <c r="C1690" s="386"/>
      <c r="D1690" s="658"/>
      <c r="E1690" s="659"/>
      <c r="F1690" s="660"/>
    </row>
    <row r="1691" spans="1:6" x14ac:dyDescent="0.3">
      <c r="A1691" s="383"/>
      <c r="B1691" s="202"/>
      <c r="C1691" s="386"/>
      <c r="D1691" s="658"/>
      <c r="E1691" s="659"/>
      <c r="F1691" s="660"/>
    </row>
    <row r="1692" spans="1:6" x14ac:dyDescent="0.3">
      <c r="A1692" s="383"/>
      <c r="B1692" s="202"/>
      <c r="C1692" s="386"/>
      <c r="D1692" s="658"/>
      <c r="E1692" s="659"/>
      <c r="F1692" s="660"/>
    </row>
    <row r="1693" spans="1:6" x14ac:dyDescent="0.3">
      <c r="A1693" s="383"/>
      <c r="B1693" s="202"/>
      <c r="C1693" s="386"/>
      <c r="D1693" s="658"/>
      <c r="E1693" s="659"/>
      <c r="F1693" s="660"/>
    </row>
    <row r="1694" spans="1:6" x14ac:dyDescent="0.3">
      <c r="A1694" s="383"/>
      <c r="B1694" s="202"/>
      <c r="C1694" s="386"/>
      <c r="D1694" s="658"/>
      <c r="E1694" s="659"/>
      <c r="F1694" s="660"/>
    </row>
    <row r="1695" spans="1:6" x14ac:dyDescent="0.3">
      <c r="A1695" s="383"/>
      <c r="B1695" s="202"/>
      <c r="C1695" s="386"/>
      <c r="D1695" s="658"/>
      <c r="E1695" s="659"/>
      <c r="F1695" s="660"/>
    </row>
    <row r="1696" spans="1:6" x14ac:dyDescent="0.3">
      <c r="A1696" s="383"/>
      <c r="B1696" s="202"/>
      <c r="C1696" s="386"/>
      <c r="D1696" s="658"/>
      <c r="E1696" s="659"/>
      <c r="F1696" s="660"/>
    </row>
    <row r="1697" spans="1:6" x14ac:dyDescent="0.3">
      <c r="A1697" s="383"/>
      <c r="B1697" s="202"/>
      <c r="C1697" s="386"/>
      <c r="D1697" s="658"/>
      <c r="E1697" s="659"/>
      <c r="F1697" s="660"/>
    </row>
    <row r="1698" spans="1:6" x14ac:dyDescent="0.3">
      <c r="A1698" s="383"/>
      <c r="B1698" s="202"/>
      <c r="C1698" s="386"/>
      <c r="D1698" s="658"/>
      <c r="E1698" s="659"/>
      <c r="F1698" s="660"/>
    </row>
    <row r="1699" spans="1:6" x14ac:dyDescent="0.3">
      <c r="A1699" s="383"/>
      <c r="B1699" s="202"/>
      <c r="C1699" s="386"/>
      <c r="D1699" s="658"/>
      <c r="E1699" s="659"/>
      <c r="F1699" s="660"/>
    </row>
    <row r="1700" spans="1:6" x14ac:dyDescent="0.3">
      <c r="A1700" s="383"/>
      <c r="B1700" s="202"/>
      <c r="C1700" s="386"/>
      <c r="D1700" s="658"/>
      <c r="E1700" s="659"/>
      <c r="F1700" s="660"/>
    </row>
    <row r="1701" spans="1:6" x14ac:dyDescent="0.3">
      <c r="A1701" s="383"/>
      <c r="B1701" s="202"/>
      <c r="C1701" s="386"/>
      <c r="D1701" s="658"/>
      <c r="E1701" s="659"/>
      <c r="F1701" s="660"/>
    </row>
    <row r="1702" spans="1:6" x14ac:dyDescent="0.3">
      <c r="A1702" s="383"/>
      <c r="B1702" s="202"/>
      <c r="C1702" s="386"/>
      <c r="D1702" s="658"/>
      <c r="E1702" s="659"/>
      <c r="F1702" s="660"/>
    </row>
    <row r="1703" spans="1:6" x14ac:dyDescent="0.3">
      <c r="A1703" s="383"/>
      <c r="B1703" s="202"/>
      <c r="C1703" s="386"/>
      <c r="D1703" s="658"/>
      <c r="E1703" s="659"/>
      <c r="F1703" s="660"/>
    </row>
    <row r="1704" spans="1:6" x14ac:dyDescent="0.3">
      <c r="A1704" s="383"/>
      <c r="B1704" s="202"/>
      <c r="C1704" s="386"/>
      <c r="D1704" s="658"/>
      <c r="E1704" s="659"/>
      <c r="F1704" s="660"/>
    </row>
    <row r="1705" spans="1:6" x14ac:dyDescent="0.3">
      <c r="A1705" s="383"/>
      <c r="B1705" s="202"/>
      <c r="C1705" s="386"/>
      <c r="D1705" s="658"/>
      <c r="E1705" s="659"/>
      <c r="F1705" s="660"/>
    </row>
    <row r="1706" spans="1:6" ht="15" thickBot="1" x14ac:dyDescent="0.35">
      <c r="A1706" s="666" t="s">
        <v>4064</v>
      </c>
      <c r="B1706" s="667" t="s">
        <v>4116</v>
      </c>
      <c r="C1706" s="667"/>
      <c r="D1706" s="667"/>
      <c r="E1706" s="667"/>
      <c r="F1706" s="668">
        <f>SUM(F1604:F1605)</f>
        <v>250000</v>
      </c>
    </row>
    <row r="1707" spans="1:6" x14ac:dyDescent="0.3">
      <c r="A1707" s="756" t="str">
        <f>A741</f>
        <v>CONTRACT SANRAL: NRA 2024/1323</v>
      </c>
      <c r="B1707" s="757"/>
      <c r="C1707" s="669"/>
      <c r="D1707" s="669"/>
      <c r="E1707" s="669"/>
      <c r="F1707" s="670"/>
    </row>
    <row r="1708" spans="1:6" x14ac:dyDescent="0.3">
      <c r="A1708" s="754" t="str">
        <f>A742</f>
        <v>PANEL FOR ROUTINE ROAD MAINTENANCE WORKS ACROSS SOUTH AFRICA (NORTHERN CAPE PROVINCE)</v>
      </c>
      <c r="B1708" s="755"/>
      <c r="C1708" s="671"/>
      <c r="D1708" s="671"/>
      <c r="E1708" s="671"/>
      <c r="F1708" s="672"/>
    </row>
    <row r="1709" spans="1:6" ht="15" thickBot="1" x14ac:dyDescent="0.35">
      <c r="A1709" s="754" t="str">
        <f>A743</f>
        <v>PART B: OPERATIONAL SECTION</v>
      </c>
      <c r="B1709" s="755"/>
      <c r="C1709" s="671"/>
      <c r="D1709" s="671"/>
      <c r="E1709" s="671"/>
      <c r="F1709" s="672"/>
    </row>
    <row r="1710" spans="1:6" ht="15" thickBot="1" x14ac:dyDescent="0.35">
      <c r="A1710" s="799" t="s">
        <v>798</v>
      </c>
      <c r="B1710" s="800"/>
      <c r="C1710" s="800"/>
      <c r="D1710" s="800"/>
      <c r="E1710" s="800"/>
      <c r="F1710" s="801"/>
    </row>
    <row r="1711" spans="1:6" x14ac:dyDescent="0.3">
      <c r="A1711" s="374" t="s">
        <v>799</v>
      </c>
      <c r="B1711" s="345" t="s">
        <v>800</v>
      </c>
      <c r="C1711" s="375"/>
      <c r="D1711" s="376"/>
      <c r="E1711" s="377"/>
      <c r="F1711" s="378"/>
    </row>
    <row r="1712" spans="1:6" x14ac:dyDescent="0.3">
      <c r="A1712" s="372" t="s">
        <v>801</v>
      </c>
      <c r="B1712" s="201" t="s">
        <v>802</v>
      </c>
      <c r="C1712" s="379"/>
      <c r="D1712" s="391"/>
      <c r="E1712" s="392"/>
      <c r="F1712" s="397"/>
    </row>
    <row r="1713" spans="1:6" x14ac:dyDescent="0.3">
      <c r="A1713" s="372" t="s">
        <v>803</v>
      </c>
      <c r="B1713" s="201" t="s">
        <v>804</v>
      </c>
      <c r="C1713" s="379" t="s">
        <v>1627</v>
      </c>
      <c r="D1713" s="655">
        <v>1000</v>
      </c>
      <c r="E1713" s="856"/>
      <c r="F1713" s="625" t="str">
        <f>IF((D1713*E1713)&gt;0,(D1713*E1713),"")</f>
        <v/>
      </c>
    </row>
    <row r="1714" spans="1:6" x14ac:dyDescent="0.3">
      <c r="A1714" s="372" t="s">
        <v>805</v>
      </c>
      <c r="B1714" s="201" t="s">
        <v>806</v>
      </c>
      <c r="C1714" s="379" t="s">
        <v>1627</v>
      </c>
      <c r="D1714" s="655">
        <v>1000</v>
      </c>
      <c r="E1714" s="856"/>
      <c r="F1714" s="625" t="str">
        <f t="shared" ref="F1714:F1716" si="17">IF((D1714*E1714)&gt;0,(D1714*E1714),"")</f>
        <v/>
      </c>
    </row>
    <row r="1715" spans="1:6" x14ac:dyDescent="0.3">
      <c r="A1715" s="372" t="s">
        <v>807</v>
      </c>
      <c r="B1715" s="201" t="s">
        <v>808</v>
      </c>
      <c r="C1715" s="379" t="s">
        <v>1627</v>
      </c>
      <c r="D1715" s="655">
        <v>250</v>
      </c>
      <c r="E1715" s="856"/>
      <c r="F1715" s="625" t="str">
        <f t="shared" si="17"/>
        <v/>
      </c>
    </row>
    <row r="1716" spans="1:6" x14ac:dyDescent="0.3">
      <c r="A1716" s="372" t="s">
        <v>809</v>
      </c>
      <c r="B1716" s="201" t="s">
        <v>3697</v>
      </c>
      <c r="C1716" s="379" t="s">
        <v>1627</v>
      </c>
      <c r="D1716" s="655">
        <v>250</v>
      </c>
      <c r="E1716" s="856"/>
      <c r="F1716" s="625" t="str">
        <f t="shared" si="17"/>
        <v/>
      </c>
    </row>
    <row r="1717" spans="1:6" x14ac:dyDescent="0.3">
      <c r="A1717" s="383"/>
      <c r="B1717" s="202"/>
      <c r="C1717" s="386"/>
      <c r="D1717" s="675"/>
      <c r="E1717" s="627"/>
      <c r="F1717" s="660"/>
    </row>
    <row r="1718" spans="1:6" x14ac:dyDescent="0.3">
      <c r="A1718" s="383"/>
      <c r="B1718" s="202"/>
      <c r="C1718" s="386"/>
      <c r="D1718" s="675"/>
      <c r="E1718" s="627"/>
      <c r="F1718" s="660"/>
    </row>
    <row r="1719" spans="1:6" x14ac:dyDescent="0.3">
      <c r="A1719" s="383"/>
      <c r="B1719" s="202"/>
      <c r="C1719" s="386"/>
      <c r="D1719" s="675"/>
      <c r="E1719" s="627"/>
      <c r="F1719" s="660"/>
    </row>
    <row r="1720" spans="1:6" x14ac:dyDescent="0.3">
      <c r="A1720" s="383"/>
      <c r="B1720" s="202"/>
      <c r="C1720" s="386"/>
      <c r="D1720" s="675"/>
      <c r="E1720" s="627"/>
      <c r="F1720" s="660"/>
    </row>
    <row r="1721" spans="1:6" x14ac:dyDescent="0.3">
      <c r="A1721" s="383"/>
      <c r="B1721" s="202"/>
      <c r="C1721" s="386"/>
      <c r="D1721" s="675"/>
      <c r="E1721" s="627"/>
      <c r="F1721" s="660"/>
    </row>
    <row r="1722" spans="1:6" x14ac:dyDescent="0.3">
      <c r="A1722" s="383"/>
      <c r="B1722" s="202"/>
      <c r="C1722" s="386"/>
      <c r="D1722" s="675"/>
      <c r="E1722" s="627"/>
      <c r="F1722" s="660"/>
    </row>
    <row r="1723" spans="1:6" x14ac:dyDescent="0.3">
      <c r="A1723" s="383"/>
      <c r="B1723" s="202"/>
      <c r="C1723" s="386"/>
      <c r="D1723" s="675"/>
      <c r="E1723" s="627"/>
      <c r="F1723" s="660"/>
    </row>
    <row r="1724" spans="1:6" x14ac:dyDescent="0.3">
      <c r="A1724" s="383"/>
      <c r="B1724" s="202"/>
      <c r="C1724" s="386"/>
      <c r="D1724" s="675"/>
      <c r="E1724" s="627"/>
      <c r="F1724" s="660"/>
    </row>
    <row r="1725" spans="1:6" x14ac:dyDescent="0.3">
      <c r="A1725" s="383"/>
      <c r="B1725" s="202"/>
      <c r="C1725" s="386"/>
      <c r="D1725" s="675"/>
      <c r="E1725" s="627"/>
      <c r="F1725" s="660"/>
    </row>
    <row r="1726" spans="1:6" x14ac:dyDescent="0.3">
      <c r="A1726" s="383"/>
      <c r="B1726" s="202"/>
      <c r="C1726" s="386"/>
      <c r="D1726" s="675"/>
      <c r="E1726" s="627"/>
      <c r="F1726" s="660"/>
    </row>
    <row r="1727" spans="1:6" x14ac:dyDescent="0.3">
      <c r="A1727" s="383"/>
      <c r="B1727" s="202"/>
      <c r="C1727" s="386"/>
      <c r="D1727" s="675"/>
      <c r="E1727" s="627"/>
      <c r="F1727" s="660"/>
    </row>
    <row r="1728" spans="1:6" x14ac:dyDescent="0.3">
      <c r="A1728" s="383"/>
      <c r="B1728" s="202"/>
      <c r="C1728" s="386"/>
      <c r="D1728" s="675"/>
      <c r="E1728" s="627"/>
      <c r="F1728" s="660"/>
    </row>
    <row r="1729" spans="1:6" x14ac:dyDescent="0.3">
      <c r="A1729" s="383"/>
      <c r="B1729" s="202"/>
      <c r="C1729" s="386"/>
      <c r="D1729" s="675"/>
      <c r="E1729" s="627"/>
      <c r="F1729" s="660"/>
    </row>
    <row r="1730" spans="1:6" x14ac:dyDescent="0.3">
      <c r="A1730" s="383"/>
      <c r="B1730" s="202"/>
      <c r="C1730" s="386"/>
      <c r="D1730" s="675"/>
      <c r="E1730" s="627"/>
      <c r="F1730" s="660"/>
    </row>
    <row r="1731" spans="1:6" x14ac:dyDescent="0.3">
      <c r="A1731" s="383"/>
      <c r="B1731" s="202"/>
      <c r="C1731" s="386"/>
      <c r="D1731" s="675"/>
      <c r="E1731" s="627"/>
      <c r="F1731" s="660"/>
    </row>
    <row r="1732" spans="1:6" x14ac:dyDescent="0.3">
      <c r="A1732" s="383"/>
      <c r="B1732" s="202"/>
      <c r="C1732" s="386"/>
      <c r="D1732" s="675"/>
      <c r="E1732" s="627"/>
      <c r="F1732" s="660"/>
    </row>
    <row r="1733" spans="1:6" x14ac:dyDescent="0.3">
      <c r="A1733" s="383"/>
      <c r="B1733" s="202"/>
      <c r="C1733" s="386"/>
      <c r="D1733" s="675"/>
      <c r="E1733" s="627"/>
      <c r="F1733" s="660"/>
    </row>
    <row r="1734" spans="1:6" x14ac:dyDescent="0.3">
      <c r="A1734" s="383"/>
      <c r="B1734" s="202"/>
      <c r="C1734" s="386"/>
      <c r="D1734" s="675"/>
      <c r="E1734" s="627"/>
      <c r="F1734" s="660"/>
    </row>
    <row r="1735" spans="1:6" x14ac:dyDescent="0.3">
      <c r="A1735" s="383"/>
      <c r="B1735" s="202"/>
      <c r="C1735" s="386"/>
      <c r="D1735" s="675"/>
      <c r="E1735" s="627"/>
      <c r="F1735" s="660"/>
    </row>
    <row r="1736" spans="1:6" x14ac:dyDescent="0.3">
      <c r="A1736" s="383"/>
      <c r="B1736" s="202"/>
      <c r="C1736" s="386"/>
      <c r="D1736" s="675"/>
      <c r="E1736" s="627"/>
      <c r="F1736" s="660"/>
    </row>
    <row r="1737" spans="1:6" x14ac:dyDescent="0.3">
      <c r="A1737" s="383"/>
      <c r="B1737" s="202"/>
      <c r="C1737" s="386"/>
      <c r="D1737" s="675"/>
      <c r="E1737" s="627"/>
      <c r="F1737" s="660"/>
    </row>
    <row r="1738" spans="1:6" x14ac:dyDescent="0.3">
      <c r="A1738" s="383"/>
      <c r="B1738" s="202"/>
      <c r="C1738" s="386"/>
      <c r="D1738" s="675"/>
      <c r="E1738" s="627"/>
      <c r="F1738" s="660"/>
    </row>
    <row r="1739" spans="1:6" x14ac:dyDescent="0.3">
      <c r="A1739" s="383"/>
      <c r="B1739" s="202"/>
      <c r="C1739" s="386"/>
      <c r="D1739" s="675"/>
      <c r="E1739" s="627"/>
      <c r="F1739" s="660"/>
    </row>
    <row r="1740" spans="1:6" x14ac:dyDescent="0.3">
      <c r="A1740" s="383"/>
      <c r="B1740" s="202"/>
      <c r="C1740" s="386"/>
      <c r="D1740" s="675"/>
      <c r="E1740" s="627"/>
      <c r="F1740" s="660"/>
    </row>
    <row r="1741" spans="1:6" x14ac:dyDescent="0.3">
      <c r="A1741" s="383"/>
      <c r="B1741" s="202"/>
      <c r="C1741" s="386"/>
      <c r="D1741" s="675"/>
      <c r="E1741" s="627"/>
      <c r="F1741" s="660"/>
    </row>
    <row r="1742" spans="1:6" x14ac:dyDescent="0.3">
      <c r="A1742" s="383"/>
      <c r="B1742" s="202"/>
      <c r="C1742" s="386"/>
      <c r="D1742" s="675"/>
      <c r="E1742" s="627"/>
      <c r="F1742" s="660"/>
    </row>
    <row r="1743" spans="1:6" x14ac:dyDescent="0.3">
      <c r="A1743" s="383"/>
      <c r="B1743" s="202"/>
      <c r="C1743" s="386"/>
      <c r="D1743" s="675"/>
      <c r="E1743" s="627"/>
      <c r="F1743" s="660"/>
    </row>
    <row r="1744" spans="1:6" x14ac:dyDescent="0.3">
      <c r="A1744" s="383"/>
      <c r="B1744" s="202"/>
      <c r="C1744" s="386"/>
      <c r="D1744" s="675"/>
      <c r="E1744" s="627"/>
      <c r="F1744" s="660"/>
    </row>
    <row r="1745" spans="1:6" x14ac:dyDescent="0.3">
      <c r="A1745" s="383"/>
      <c r="B1745" s="202"/>
      <c r="C1745" s="386"/>
      <c r="D1745" s="675"/>
      <c r="E1745" s="627"/>
      <c r="F1745" s="660"/>
    </row>
    <row r="1746" spans="1:6" x14ac:dyDescent="0.3">
      <c r="A1746" s="383"/>
      <c r="B1746" s="202"/>
      <c r="C1746" s="386"/>
      <c r="D1746" s="675"/>
      <c r="E1746" s="627"/>
      <c r="F1746" s="660"/>
    </row>
    <row r="1747" spans="1:6" x14ac:dyDescent="0.3">
      <c r="A1747" s="383"/>
      <c r="B1747" s="202"/>
      <c r="C1747" s="386"/>
      <c r="D1747" s="675"/>
      <c r="E1747" s="627"/>
      <c r="F1747" s="660"/>
    </row>
    <row r="1748" spans="1:6" x14ac:dyDescent="0.3">
      <c r="A1748" s="383"/>
      <c r="B1748" s="202"/>
      <c r="C1748" s="386"/>
      <c r="D1748" s="675"/>
      <c r="E1748" s="627"/>
      <c r="F1748" s="660"/>
    </row>
    <row r="1749" spans="1:6" x14ac:dyDescent="0.3">
      <c r="A1749" s="383"/>
      <c r="B1749" s="202"/>
      <c r="C1749" s="386"/>
      <c r="D1749" s="675"/>
      <c r="E1749" s="627"/>
      <c r="F1749" s="660"/>
    </row>
    <row r="1750" spans="1:6" x14ac:dyDescent="0.3">
      <c r="A1750" s="383"/>
      <c r="B1750" s="202"/>
      <c r="C1750" s="386"/>
      <c r="D1750" s="675"/>
      <c r="E1750" s="627"/>
      <c r="F1750" s="660"/>
    </row>
    <row r="1751" spans="1:6" x14ac:dyDescent="0.3">
      <c r="A1751" s="383"/>
      <c r="B1751" s="202"/>
      <c r="C1751" s="386"/>
      <c r="D1751" s="675"/>
      <c r="E1751" s="627"/>
      <c r="F1751" s="660"/>
    </row>
    <row r="1752" spans="1:6" x14ac:dyDescent="0.3">
      <c r="A1752" s="383"/>
      <c r="B1752" s="202"/>
      <c r="C1752" s="386"/>
      <c r="D1752" s="675"/>
      <c r="E1752" s="627"/>
      <c r="F1752" s="660"/>
    </row>
    <row r="1753" spans="1:6" x14ac:dyDescent="0.3">
      <c r="A1753" s="383"/>
      <c r="B1753" s="202"/>
      <c r="C1753" s="386"/>
      <c r="D1753" s="675"/>
      <c r="E1753" s="627"/>
      <c r="F1753" s="660"/>
    </row>
    <row r="1754" spans="1:6" x14ac:dyDescent="0.3">
      <c r="A1754" s="383"/>
      <c r="B1754" s="202"/>
      <c r="C1754" s="386"/>
      <c r="D1754" s="675"/>
      <c r="E1754" s="627"/>
      <c r="F1754" s="660"/>
    </row>
    <row r="1755" spans="1:6" x14ac:dyDescent="0.3">
      <c r="A1755" s="383"/>
      <c r="B1755" s="202"/>
      <c r="C1755" s="386"/>
      <c r="D1755" s="675"/>
      <c r="E1755" s="627"/>
      <c r="F1755" s="660"/>
    </row>
    <row r="1756" spans="1:6" x14ac:dyDescent="0.3">
      <c r="A1756" s="383"/>
      <c r="B1756" s="202"/>
      <c r="C1756" s="386"/>
      <c r="D1756" s="675"/>
      <c r="E1756" s="627"/>
      <c r="F1756" s="660"/>
    </row>
    <row r="1757" spans="1:6" x14ac:dyDescent="0.3">
      <c r="A1757" s="383"/>
      <c r="B1757" s="202"/>
      <c r="C1757" s="386"/>
      <c r="D1757" s="675"/>
      <c r="E1757" s="627"/>
      <c r="F1757" s="660"/>
    </row>
    <row r="1758" spans="1:6" x14ac:dyDescent="0.3">
      <c r="A1758" s="383"/>
      <c r="B1758" s="202"/>
      <c r="C1758" s="386"/>
      <c r="D1758" s="675"/>
      <c r="E1758" s="627"/>
      <c r="F1758" s="660"/>
    </row>
    <row r="1759" spans="1:6" x14ac:dyDescent="0.3">
      <c r="A1759" s="383"/>
      <c r="B1759" s="202"/>
      <c r="C1759" s="386"/>
      <c r="D1759" s="675"/>
      <c r="E1759" s="627"/>
      <c r="F1759" s="660"/>
    </row>
    <row r="1760" spans="1:6" x14ac:dyDescent="0.3">
      <c r="A1760" s="383"/>
      <c r="B1760" s="202"/>
      <c r="C1760" s="386"/>
      <c r="D1760" s="675"/>
      <c r="E1760" s="627"/>
      <c r="F1760" s="660"/>
    </row>
    <row r="1761" spans="1:6" x14ac:dyDescent="0.3">
      <c r="A1761" s="383"/>
      <c r="B1761" s="202"/>
      <c r="C1761" s="386"/>
      <c r="D1761" s="675"/>
      <c r="E1761" s="627"/>
      <c r="F1761" s="660"/>
    </row>
    <row r="1762" spans="1:6" x14ac:dyDescent="0.3">
      <c r="A1762" s="383"/>
      <c r="B1762" s="202"/>
      <c r="C1762" s="386"/>
      <c r="D1762" s="675"/>
      <c r="E1762" s="627"/>
      <c r="F1762" s="660"/>
    </row>
    <row r="1763" spans="1:6" x14ac:dyDescent="0.3">
      <c r="A1763" s="383"/>
      <c r="B1763" s="202"/>
      <c r="C1763" s="386"/>
      <c r="D1763" s="675"/>
      <c r="E1763" s="627"/>
      <c r="F1763" s="660"/>
    </row>
    <row r="1764" spans="1:6" x14ac:dyDescent="0.3">
      <c r="A1764" s="383"/>
      <c r="B1764" s="202"/>
      <c r="C1764" s="386"/>
      <c r="D1764" s="675"/>
      <c r="E1764" s="627"/>
      <c r="F1764" s="660"/>
    </row>
    <row r="1765" spans="1:6" x14ac:dyDescent="0.3">
      <c r="A1765" s="383"/>
      <c r="B1765" s="202"/>
      <c r="C1765" s="386"/>
      <c r="D1765" s="675"/>
      <c r="E1765" s="627"/>
      <c r="F1765" s="660"/>
    </row>
    <row r="1766" spans="1:6" x14ac:dyDescent="0.3">
      <c r="A1766" s="383"/>
      <c r="B1766" s="202"/>
      <c r="C1766" s="386"/>
      <c r="D1766" s="675"/>
      <c r="E1766" s="627"/>
      <c r="F1766" s="660"/>
    </row>
    <row r="1767" spans="1:6" x14ac:dyDescent="0.3">
      <c r="A1767" s="383"/>
      <c r="B1767" s="202"/>
      <c r="C1767" s="386"/>
      <c r="D1767" s="675"/>
      <c r="E1767" s="627"/>
      <c r="F1767" s="660"/>
    </row>
    <row r="1768" spans="1:6" x14ac:dyDescent="0.3">
      <c r="A1768" s="383"/>
      <c r="B1768" s="202"/>
      <c r="C1768" s="386"/>
      <c r="D1768" s="675"/>
      <c r="E1768" s="627"/>
      <c r="F1768" s="660"/>
    </row>
    <row r="1769" spans="1:6" x14ac:dyDescent="0.3">
      <c r="A1769" s="383"/>
      <c r="B1769" s="202"/>
      <c r="C1769" s="386"/>
      <c r="D1769" s="675"/>
      <c r="E1769" s="627"/>
      <c r="F1769" s="660"/>
    </row>
    <row r="1770" spans="1:6" x14ac:dyDescent="0.3">
      <c r="A1770" s="383"/>
      <c r="B1770" s="202"/>
      <c r="C1770" s="386"/>
      <c r="D1770" s="675"/>
      <c r="E1770" s="627"/>
      <c r="F1770" s="660"/>
    </row>
    <row r="1771" spans="1:6" x14ac:dyDescent="0.3">
      <c r="A1771" s="383"/>
      <c r="B1771" s="202"/>
      <c r="C1771" s="386"/>
      <c r="D1771" s="675"/>
      <c r="E1771" s="627"/>
      <c r="F1771" s="660"/>
    </row>
    <row r="1772" spans="1:6" x14ac:dyDescent="0.3">
      <c r="A1772" s="383"/>
      <c r="B1772" s="202"/>
      <c r="C1772" s="386"/>
      <c r="D1772" s="675"/>
      <c r="E1772" s="627"/>
      <c r="F1772" s="660"/>
    </row>
    <row r="1773" spans="1:6" x14ac:dyDescent="0.3">
      <c r="A1773" s="383"/>
      <c r="B1773" s="202"/>
      <c r="C1773" s="386"/>
      <c r="D1773" s="675"/>
      <c r="E1773" s="627"/>
      <c r="F1773" s="660"/>
    </row>
    <row r="1774" spans="1:6" x14ac:dyDescent="0.3">
      <c r="A1774" s="383"/>
      <c r="B1774" s="202"/>
      <c r="C1774" s="386"/>
      <c r="D1774" s="675"/>
      <c r="E1774" s="627"/>
      <c r="F1774" s="660"/>
    </row>
    <row r="1775" spans="1:6" x14ac:dyDescent="0.3">
      <c r="A1775" s="383"/>
      <c r="B1775" s="202"/>
      <c r="C1775" s="386"/>
      <c r="D1775" s="675"/>
      <c r="E1775" s="627"/>
      <c r="F1775" s="660"/>
    </row>
    <row r="1776" spans="1:6" x14ac:dyDescent="0.3">
      <c r="A1776" s="383"/>
      <c r="B1776" s="202"/>
      <c r="C1776" s="386"/>
      <c r="D1776" s="675"/>
      <c r="E1776" s="627"/>
      <c r="F1776" s="660"/>
    </row>
    <row r="1777" spans="1:6" x14ac:dyDescent="0.3">
      <c r="A1777" s="383"/>
      <c r="B1777" s="202"/>
      <c r="C1777" s="386"/>
      <c r="D1777" s="675"/>
      <c r="E1777" s="627"/>
      <c r="F1777" s="660"/>
    </row>
    <row r="1778" spans="1:6" x14ac:dyDescent="0.3">
      <c r="A1778" s="383"/>
      <c r="B1778" s="202"/>
      <c r="C1778" s="386"/>
      <c r="D1778" s="675"/>
      <c r="E1778" s="627"/>
      <c r="F1778" s="660"/>
    </row>
    <row r="1779" spans="1:6" x14ac:dyDescent="0.3">
      <c r="A1779" s="383"/>
      <c r="B1779" s="202"/>
      <c r="C1779" s="386"/>
      <c r="D1779" s="675"/>
      <c r="E1779" s="627"/>
      <c r="F1779" s="660"/>
    </row>
    <row r="1780" spans="1:6" x14ac:dyDescent="0.3">
      <c r="A1780" s="383"/>
      <c r="B1780" s="202"/>
      <c r="C1780" s="386"/>
      <c r="D1780" s="675"/>
      <c r="E1780" s="627"/>
      <c r="F1780" s="660"/>
    </row>
    <row r="1781" spans="1:6" x14ac:dyDescent="0.3">
      <c r="A1781" s="383"/>
      <c r="B1781" s="202"/>
      <c r="C1781" s="386"/>
      <c r="D1781" s="675"/>
      <c r="E1781" s="627"/>
      <c r="F1781" s="660"/>
    </row>
    <row r="1782" spans="1:6" x14ac:dyDescent="0.3">
      <c r="A1782" s="383"/>
      <c r="B1782" s="202"/>
      <c r="C1782" s="386"/>
      <c r="D1782" s="675"/>
      <c r="E1782" s="627"/>
      <c r="F1782" s="660"/>
    </row>
    <row r="1783" spans="1:6" x14ac:dyDescent="0.3">
      <c r="A1783" s="383"/>
      <c r="B1783" s="202"/>
      <c r="C1783" s="386"/>
      <c r="D1783" s="675"/>
      <c r="E1783" s="627"/>
      <c r="F1783" s="660"/>
    </row>
    <row r="1784" spans="1:6" x14ac:dyDescent="0.3">
      <c r="A1784" s="383"/>
      <c r="B1784" s="202"/>
      <c r="C1784" s="386"/>
      <c r="D1784" s="675"/>
      <c r="E1784" s="627"/>
      <c r="F1784" s="660"/>
    </row>
    <row r="1785" spans="1:6" x14ac:dyDescent="0.3">
      <c r="A1785" s="383"/>
      <c r="B1785" s="202"/>
      <c r="C1785" s="386"/>
      <c r="D1785" s="675"/>
      <c r="E1785" s="627"/>
      <c r="F1785" s="660"/>
    </row>
    <row r="1786" spans="1:6" x14ac:dyDescent="0.3">
      <c r="A1786" s="383"/>
      <c r="B1786" s="202"/>
      <c r="C1786" s="386"/>
      <c r="D1786" s="675"/>
      <c r="E1786" s="627"/>
      <c r="F1786" s="660"/>
    </row>
    <row r="1787" spans="1:6" x14ac:dyDescent="0.3">
      <c r="A1787" s="383"/>
      <c r="B1787" s="202"/>
      <c r="C1787" s="386"/>
      <c r="D1787" s="675"/>
      <c r="E1787" s="627"/>
      <c r="F1787" s="660"/>
    </row>
    <row r="1788" spans="1:6" x14ac:dyDescent="0.3">
      <c r="A1788" s="383"/>
      <c r="B1788" s="202"/>
      <c r="C1788" s="386"/>
      <c r="D1788" s="675"/>
      <c r="E1788" s="627"/>
      <c r="F1788" s="660"/>
    </row>
    <row r="1789" spans="1:6" x14ac:dyDescent="0.3">
      <c r="A1789" s="383"/>
      <c r="B1789" s="202"/>
      <c r="C1789" s="386"/>
      <c r="D1789" s="675"/>
      <c r="E1789" s="627"/>
      <c r="F1789" s="660"/>
    </row>
    <row r="1790" spans="1:6" x14ac:dyDescent="0.3">
      <c r="A1790" s="383"/>
      <c r="B1790" s="202"/>
      <c r="C1790" s="386"/>
      <c r="D1790" s="675"/>
      <c r="E1790" s="627"/>
      <c r="F1790" s="660"/>
    </row>
    <row r="1791" spans="1:6" x14ac:dyDescent="0.3">
      <c r="A1791" s="383"/>
      <c r="B1791" s="202"/>
      <c r="C1791" s="386"/>
      <c r="D1791" s="675"/>
      <c r="E1791" s="627"/>
      <c r="F1791" s="660"/>
    </row>
    <row r="1792" spans="1:6" x14ac:dyDescent="0.3">
      <c r="A1792" s="383"/>
      <c r="B1792" s="202"/>
      <c r="C1792" s="386"/>
      <c r="D1792" s="675"/>
      <c r="E1792" s="627"/>
      <c r="F1792" s="660"/>
    </row>
    <row r="1793" spans="1:6" x14ac:dyDescent="0.3">
      <c r="A1793" s="383"/>
      <c r="B1793" s="202"/>
      <c r="C1793" s="386"/>
      <c r="D1793" s="675"/>
      <c r="E1793" s="627"/>
      <c r="F1793" s="660"/>
    </row>
    <row r="1794" spans="1:6" x14ac:dyDescent="0.3">
      <c r="A1794" s="383"/>
      <c r="B1794" s="202"/>
      <c r="C1794" s="386"/>
      <c r="D1794" s="675"/>
      <c r="E1794" s="627"/>
      <c r="F1794" s="660"/>
    </row>
    <row r="1795" spans="1:6" x14ac:dyDescent="0.3">
      <c r="A1795" s="383"/>
      <c r="B1795" s="202"/>
      <c r="C1795" s="386"/>
      <c r="D1795" s="675"/>
      <c r="E1795" s="627"/>
      <c r="F1795" s="660"/>
    </row>
    <row r="1796" spans="1:6" x14ac:dyDescent="0.3">
      <c r="A1796" s="383"/>
      <c r="B1796" s="202"/>
      <c r="C1796" s="386"/>
      <c r="D1796" s="675"/>
      <c r="E1796" s="627"/>
      <c r="F1796" s="660"/>
    </row>
    <row r="1797" spans="1:6" x14ac:dyDescent="0.3">
      <c r="A1797" s="383"/>
      <c r="B1797" s="202"/>
      <c r="C1797" s="386"/>
      <c r="D1797" s="675"/>
      <c r="E1797" s="627"/>
      <c r="F1797" s="660"/>
    </row>
    <row r="1798" spans="1:6" x14ac:dyDescent="0.3">
      <c r="A1798" s="383"/>
      <c r="B1798" s="202"/>
      <c r="C1798" s="386"/>
      <c r="D1798" s="675"/>
      <c r="E1798" s="627"/>
      <c r="F1798" s="660"/>
    </row>
    <row r="1799" spans="1:6" x14ac:dyDescent="0.3">
      <c r="A1799" s="383"/>
      <c r="B1799" s="202"/>
      <c r="C1799" s="386"/>
      <c r="D1799" s="675"/>
      <c r="E1799" s="627"/>
      <c r="F1799" s="660"/>
    </row>
    <row r="1800" spans="1:6" x14ac:dyDescent="0.3">
      <c r="A1800" s="383"/>
      <c r="B1800" s="202"/>
      <c r="C1800" s="386"/>
      <c r="D1800" s="675"/>
      <c r="E1800" s="627"/>
      <c r="F1800" s="660"/>
    </row>
    <row r="1801" spans="1:6" x14ac:dyDescent="0.3">
      <c r="A1801" s="383"/>
      <c r="B1801" s="202"/>
      <c r="C1801" s="386"/>
      <c r="D1801" s="675"/>
      <c r="E1801" s="627"/>
      <c r="F1801" s="660"/>
    </row>
    <row r="1802" spans="1:6" x14ac:dyDescent="0.3">
      <c r="A1802" s="383"/>
      <c r="B1802" s="202"/>
      <c r="C1802" s="386"/>
      <c r="D1802" s="675"/>
      <c r="E1802" s="627"/>
      <c r="F1802" s="660"/>
    </row>
    <row r="1803" spans="1:6" x14ac:dyDescent="0.3">
      <c r="A1803" s="383"/>
      <c r="B1803" s="202"/>
      <c r="C1803" s="386"/>
      <c r="D1803" s="675"/>
      <c r="E1803" s="627"/>
      <c r="F1803" s="660"/>
    </row>
    <row r="1804" spans="1:6" x14ac:dyDescent="0.3">
      <c r="A1804" s="383"/>
      <c r="B1804" s="202"/>
      <c r="C1804" s="386"/>
      <c r="D1804" s="675"/>
      <c r="E1804" s="627"/>
      <c r="F1804" s="660"/>
    </row>
    <row r="1805" spans="1:6" x14ac:dyDescent="0.3">
      <c r="A1805" s="383"/>
      <c r="B1805" s="202"/>
      <c r="C1805" s="386"/>
      <c r="D1805" s="675"/>
      <c r="E1805" s="627"/>
      <c r="F1805" s="660"/>
    </row>
    <row r="1806" spans="1:6" ht="15" thickBot="1" x14ac:dyDescent="0.35">
      <c r="A1806" s="666" t="s">
        <v>4066</v>
      </c>
      <c r="B1806" s="667" t="s">
        <v>4116</v>
      </c>
      <c r="C1806" s="667"/>
      <c r="D1806" s="667"/>
      <c r="E1806" s="667"/>
      <c r="F1806" s="668">
        <f>SUM(F1712:F1716)</f>
        <v>0</v>
      </c>
    </row>
    <row r="1807" spans="1:6" x14ac:dyDescent="0.3">
      <c r="A1807" s="756" t="str">
        <f>A741</f>
        <v>CONTRACT SANRAL: NRA 2024/1323</v>
      </c>
      <c r="B1807" s="757"/>
      <c r="C1807" s="669"/>
      <c r="D1807" s="669"/>
      <c r="E1807" s="669"/>
      <c r="F1807" s="670"/>
    </row>
    <row r="1808" spans="1:6" x14ac:dyDescent="0.3">
      <c r="A1808" s="754" t="str">
        <f>A742</f>
        <v>PANEL FOR ROUTINE ROAD MAINTENANCE WORKS ACROSS SOUTH AFRICA (NORTHERN CAPE PROVINCE)</v>
      </c>
      <c r="B1808" s="755"/>
      <c r="C1808" s="671"/>
      <c r="D1808" s="671"/>
      <c r="E1808" s="671"/>
      <c r="F1808" s="672"/>
    </row>
    <row r="1809" spans="1:6" ht="15" thickBot="1" x14ac:dyDescent="0.35">
      <c r="A1809" s="754" t="str">
        <f>A743</f>
        <v>PART B: OPERATIONAL SECTION</v>
      </c>
      <c r="B1809" s="755"/>
      <c r="C1809" s="671"/>
      <c r="D1809" s="671"/>
      <c r="E1809" s="671"/>
      <c r="F1809" s="672"/>
    </row>
    <row r="1810" spans="1:6" ht="15" thickBot="1" x14ac:dyDescent="0.35">
      <c r="A1810" s="799" t="s">
        <v>847</v>
      </c>
      <c r="B1810" s="800"/>
      <c r="C1810" s="800"/>
      <c r="D1810" s="800"/>
      <c r="E1810" s="800"/>
      <c r="F1810" s="801"/>
    </row>
    <row r="1811" spans="1:6" x14ac:dyDescent="0.3">
      <c r="A1811" s="372" t="s">
        <v>848</v>
      </c>
      <c r="B1811" s="281" t="s">
        <v>849</v>
      </c>
      <c r="C1811" s="399"/>
      <c r="D1811" s="399"/>
      <c r="E1811" s="400"/>
      <c r="F1811" s="401"/>
    </row>
    <row r="1812" spans="1:6" x14ac:dyDescent="0.3">
      <c r="A1812" s="374" t="s">
        <v>3686</v>
      </c>
      <c r="B1812" s="343" t="s">
        <v>3699</v>
      </c>
      <c r="C1812" s="379" t="s">
        <v>363</v>
      </c>
      <c r="D1812" s="655">
        <v>1000</v>
      </c>
      <c r="E1812" s="856"/>
      <c r="F1812" s="625" t="str">
        <f>IF((D1812*E1812)&gt;0,(D1812*E1812),"")</f>
        <v/>
      </c>
    </row>
    <row r="1813" spans="1:6" x14ac:dyDescent="0.3">
      <c r="A1813" s="372" t="s">
        <v>860</v>
      </c>
      <c r="B1813" s="201" t="s">
        <v>897</v>
      </c>
      <c r="C1813" s="379" t="s">
        <v>363</v>
      </c>
      <c r="D1813" s="655">
        <v>1000</v>
      </c>
      <c r="E1813" s="856"/>
      <c r="F1813" s="625" t="str">
        <f t="shared" ref="F1813:F1817" si="18">IF((D1813*E1813)&gt;0,(D1813*E1813),"")</f>
        <v/>
      </c>
    </row>
    <row r="1814" spans="1:6" x14ac:dyDescent="0.3">
      <c r="A1814" s="372" t="s">
        <v>873</v>
      </c>
      <c r="B1814" s="235" t="s">
        <v>3698</v>
      </c>
      <c r="C1814" s="379"/>
      <c r="D1814" s="655"/>
      <c r="E1814" s="549"/>
      <c r="F1814" s="625" t="str">
        <f t="shared" si="18"/>
        <v/>
      </c>
    </row>
    <row r="1815" spans="1:6" x14ac:dyDescent="0.3">
      <c r="A1815" s="372" t="s">
        <v>875</v>
      </c>
      <c r="B1815" s="282" t="s">
        <v>894</v>
      </c>
      <c r="C1815" s="379" t="s">
        <v>363</v>
      </c>
      <c r="D1815" s="655">
        <v>1000</v>
      </c>
      <c r="E1815" s="856"/>
      <c r="F1815" s="625" t="str">
        <f t="shared" si="18"/>
        <v/>
      </c>
    </row>
    <row r="1816" spans="1:6" x14ac:dyDescent="0.3">
      <c r="A1816" s="372" t="s">
        <v>900</v>
      </c>
      <c r="B1816" s="281" t="s">
        <v>902</v>
      </c>
      <c r="C1816" s="379"/>
      <c r="D1816" s="655"/>
      <c r="E1816" s="549"/>
      <c r="F1816" s="625" t="str">
        <f t="shared" si="18"/>
        <v/>
      </c>
    </row>
    <row r="1817" spans="1:6" x14ac:dyDescent="0.3">
      <c r="A1817" s="372" t="s">
        <v>3700</v>
      </c>
      <c r="B1817" s="282" t="s">
        <v>4003</v>
      </c>
      <c r="C1817" s="379" t="s">
        <v>363</v>
      </c>
      <c r="D1817" s="655">
        <v>1000</v>
      </c>
      <c r="E1817" s="856"/>
      <c r="F1817" s="625" t="str">
        <f t="shared" si="18"/>
        <v/>
      </c>
    </row>
    <row r="1818" spans="1:6" x14ac:dyDescent="0.3">
      <c r="A1818" s="383"/>
      <c r="B1818" s="350"/>
      <c r="C1818" s="386"/>
      <c r="D1818" s="675"/>
      <c r="E1818" s="627"/>
      <c r="F1818" s="660"/>
    </row>
    <row r="1819" spans="1:6" x14ac:dyDescent="0.3">
      <c r="A1819" s="383"/>
      <c r="B1819" s="350"/>
      <c r="C1819" s="386"/>
      <c r="D1819" s="675"/>
      <c r="E1819" s="627"/>
      <c r="F1819" s="660"/>
    </row>
    <row r="1820" spans="1:6" x14ac:dyDescent="0.3">
      <c r="A1820" s="383"/>
      <c r="B1820" s="350"/>
      <c r="C1820" s="386"/>
      <c r="D1820" s="675"/>
      <c r="E1820" s="627"/>
      <c r="F1820" s="660"/>
    </row>
    <row r="1821" spans="1:6" x14ac:dyDescent="0.3">
      <c r="A1821" s="383"/>
      <c r="B1821" s="350"/>
      <c r="C1821" s="386"/>
      <c r="D1821" s="675"/>
      <c r="E1821" s="627"/>
      <c r="F1821" s="660"/>
    </row>
    <row r="1822" spans="1:6" x14ac:dyDescent="0.3">
      <c r="A1822" s="383"/>
      <c r="B1822" s="350"/>
      <c r="C1822" s="386"/>
      <c r="D1822" s="675"/>
      <c r="E1822" s="627"/>
      <c r="F1822" s="660"/>
    </row>
    <row r="1823" spans="1:6" x14ac:dyDescent="0.3">
      <c r="A1823" s="383"/>
      <c r="B1823" s="350"/>
      <c r="C1823" s="386"/>
      <c r="D1823" s="675"/>
      <c r="E1823" s="627"/>
      <c r="F1823" s="660"/>
    </row>
    <row r="1824" spans="1:6" x14ac:dyDescent="0.3">
      <c r="A1824" s="383"/>
      <c r="B1824" s="350"/>
      <c r="C1824" s="386"/>
      <c r="D1824" s="675"/>
      <c r="E1824" s="627"/>
      <c r="F1824" s="660"/>
    </row>
    <row r="1825" spans="1:6" x14ac:dyDescent="0.3">
      <c r="A1825" s="383"/>
      <c r="B1825" s="350"/>
      <c r="C1825" s="386"/>
      <c r="D1825" s="675"/>
      <c r="E1825" s="627"/>
      <c r="F1825" s="660"/>
    </row>
    <row r="1826" spans="1:6" x14ac:dyDescent="0.3">
      <c r="A1826" s="383"/>
      <c r="B1826" s="350"/>
      <c r="C1826" s="386"/>
      <c r="D1826" s="675"/>
      <c r="E1826" s="627"/>
      <c r="F1826" s="660"/>
    </row>
    <row r="1827" spans="1:6" x14ac:dyDescent="0.3">
      <c r="A1827" s="383"/>
      <c r="B1827" s="350"/>
      <c r="C1827" s="386"/>
      <c r="D1827" s="675"/>
      <c r="E1827" s="627"/>
      <c r="F1827" s="660"/>
    </row>
    <row r="1828" spans="1:6" x14ac:dyDescent="0.3">
      <c r="A1828" s="383"/>
      <c r="B1828" s="350"/>
      <c r="C1828" s="386"/>
      <c r="D1828" s="675"/>
      <c r="E1828" s="627"/>
      <c r="F1828" s="660"/>
    </row>
    <row r="1829" spans="1:6" x14ac:dyDescent="0.3">
      <c r="A1829" s="383"/>
      <c r="B1829" s="350"/>
      <c r="C1829" s="386"/>
      <c r="D1829" s="675"/>
      <c r="E1829" s="627"/>
      <c r="F1829" s="660"/>
    </row>
    <row r="1830" spans="1:6" x14ac:dyDescent="0.3">
      <c r="A1830" s="383"/>
      <c r="B1830" s="350"/>
      <c r="C1830" s="386"/>
      <c r="D1830" s="675"/>
      <c r="E1830" s="627"/>
      <c r="F1830" s="660"/>
    </row>
    <row r="1831" spans="1:6" x14ac:dyDescent="0.3">
      <c r="A1831" s="383"/>
      <c r="B1831" s="350"/>
      <c r="C1831" s="386"/>
      <c r="D1831" s="675"/>
      <c r="E1831" s="627"/>
      <c r="F1831" s="660"/>
    </row>
    <row r="1832" spans="1:6" x14ac:dyDescent="0.3">
      <c r="A1832" s="383"/>
      <c r="B1832" s="350"/>
      <c r="C1832" s="386"/>
      <c r="D1832" s="675"/>
      <c r="E1832" s="627"/>
      <c r="F1832" s="660"/>
    </row>
    <row r="1833" spans="1:6" x14ac:dyDescent="0.3">
      <c r="A1833" s="383"/>
      <c r="B1833" s="350"/>
      <c r="C1833" s="386"/>
      <c r="D1833" s="675"/>
      <c r="E1833" s="627"/>
      <c r="F1833" s="660"/>
    </row>
    <row r="1834" spans="1:6" x14ac:dyDescent="0.3">
      <c r="A1834" s="383"/>
      <c r="B1834" s="350"/>
      <c r="C1834" s="386"/>
      <c r="D1834" s="675"/>
      <c r="E1834" s="627"/>
      <c r="F1834" s="660"/>
    </row>
    <row r="1835" spans="1:6" x14ac:dyDescent="0.3">
      <c r="A1835" s="383"/>
      <c r="B1835" s="350"/>
      <c r="C1835" s="386"/>
      <c r="D1835" s="675"/>
      <c r="E1835" s="627"/>
      <c r="F1835" s="660"/>
    </row>
    <row r="1836" spans="1:6" x14ac:dyDescent="0.3">
      <c r="A1836" s="383"/>
      <c r="B1836" s="350"/>
      <c r="C1836" s="386"/>
      <c r="D1836" s="675"/>
      <c r="E1836" s="627"/>
      <c r="F1836" s="660"/>
    </row>
    <row r="1837" spans="1:6" x14ac:dyDescent="0.3">
      <c r="A1837" s="383"/>
      <c r="B1837" s="350"/>
      <c r="C1837" s="386"/>
      <c r="D1837" s="675"/>
      <c r="E1837" s="627"/>
      <c r="F1837" s="660"/>
    </row>
    <row r="1838" spans="1:6" x14ac:dyDescent="0.3">
      <c r="A1838" s="383"/>
      <c r="B1838" s="350"/>
      <c r="C1838" s="386"/>
      <c r="D1838" s="675"/>
      <c r="E1838" s="627"/>
      <c r="F1838" s="660"/>
    </row>
    <row r="1839" spans="1:6" x14ac:dyDescent="0.3">
      <c r="A1839" s="383"/>
      <c r="B1839" s="350"/>
      <c r="C1839" s="386"/>
      <c r="D1839" s="675"/>
      <c r="E1839" s="627"/>
      <c r="F1839" s="660"/>
    </row>
    <row r="1840" spans="1:6" x14ac:dyDescent="0.3">
      <c r="A1840" s="383"/>
      <c r="B1840" s="350"/>
      <c r="C1840" s="386"/>
      <c r="D1840" s="675"/>
      <c r="E1840" s="627"/>
      <c r="F1840" s="660"/>
    </row>
    <row r="1841" spans="1:6" x14ac:dyDescent="0.3">
      <c r="A1841" s="383"/>
      <c r="B1841" s="350"/>
      <c r="C1841" s="386"/>
      <c r="D1841" s="675"/>
      <c r="E1841" s="627"/>
      <c r="F1841" s="660"/>
    </row>
    <row r="1842" spans="1:6" x14ac:dyDescent="0.3">
      <c r="A1842" s="383"/>
      <c r="B1842" s="350"/>
      <c r="C1842" s="386"/>
      <c r="D1842" s="675"/>
      <c r="E1842" s="627"/>
      <c r="F1842" s="660"/>
    </row>
    <row r="1843" spans="1:6" x14ac:dyDescent="0.3">
      <c r="A1843" s="383"/>
      <c r="B1843" s="350"/>
      <c r="C1843" s="386"/>
      <c r="D1843" s="675"/>
      <c r="E1843" s="627"/>
      <c r="F1843" s="660"/>
    </row>
    <row r="1844" spans="1:6" x14ac:dyDescent="0.3">
      <c r="A1844" s="383"/>
      <c r="B1844" s="350"/>
      <c r="C1844" s="386"/>
      <c r="D1844" s="675"/>
      <c r="E1844" s="627"/>
      <c r="F1844" s="660"/>
    </row>
    <row r="1845" spans="1:6" x14ac:dyDescent="0.3">
      <c r="A1845" s="383"/>
      <c r="B1845" s="350"/>
      <c r="C1845" s="386"/>
      <c r="D1845" s="675"/>
      <c r="E1845" s="627"/>
      <c r="F1845" s="660"/>
    </row>
    <row r="1846" spans="1:6" x14ac:dyDescent="0.3">
      <c r="A1846" s="383"/>
      <c r="B1846" s="350"/>
      <c r="C1846" s="386"/>
      <c r="D1846" s="675"/>
      <c r="E1846" s="627"/>
      <c r="F1846" s="660"/>
    </row>
    <row r="1847" spans="1:6" x14ac:dyDescent="0.3">
      <c r="A1847" s="383"/>
      <c r="B1847" s="350"/>
      <c r="C1847" s="386"/>
      <c r="D1847" s="675"/>
      <c r="E1847" s="627"/>
      <c r="F1847" s="660"/>
    </row>
    <row r="1848" spans="1:6" x14ac:dyDescent="0.3">
      <c r="A1848" s="383"/>
      <c r="B1848" s="350"/>
      <c r="C1848" s="386"/>
      <c r="D1848" s="675"/>
      <c r="E1848" s="627"/>
      <c r="F1848" s="660"/>
    </row>
    <row r="1849" spans="1:6" x14ac:dyDescent="0.3">
      <c r="A1849" s="383"/>
      <c r="B1849" s="350"/>
      <c r="C1849" s="386"/>
      <c r="D1849" s="675"/>
      <c r="E1849" s="627"/>
      <c r="F1849" s="660"/>
    </row>
    <row r="1850" spans="1:6" x14ac:dyDescent="0.3">
      <c r="A1850" s="383"/>
      <c r="B1850" s="350"/>
      <c r="C1850" s="386"/>
      <c r="D1850" s="675"/>
      <c r="E1850" s="627"/>
      <c r="F1850" s="660"/>
    </row>
    <row r="1851" spans="1:6" x14ac:dyDescent="0.3">
      <c r="A1851" s="383"/>
      <c r="B1851" s="350"/>
      <c r="C1851" s="386"/>
      <c r="D1851" s="675"/>
      <c r="E1851" s="627"/>
      <c r="F1851" s="660"/>
    </row>
    <row r="1852" spans="1:6" x14ac:dyDescent="0.3">
      <c r="A1852" s="383"/>
      <c r="B1852" s="350"/>
      <c r="C1852" s="386"/>
      <c r="D1852" s="675"/>
      <c r="E1852" s="627"/>
      <c r="F1852" s="660"/>
    </row>
    <row r="1853" spans="1:6" x14ac:dyDescent="0.3">
      <c r="A1853" s="383"/>
      <c r="B1853" s="350"/>
      <c r="C1853" s="386"/>
      <c r="D1853" s="675"/>
      <c r="E1853" s="627"/>
      <c r="F1853" s="660"/>
    </row>
    <row r="1854" spans="1:6" x14ac:dyDescent="0.3">
      <c r="A1854" s="383"/>
      <c r="B1854" s="350"/>
      <c r="C1854" s="386"/>
      <c r="D1854" s="675"/>
      <c r="E1854" s="627"/>
      <c r="F1854" s="660"/>
    </row>
    <row r="1855" spans="1:6" x14ac:dyDescent="0.3">
      <c r="A1855" s="383"/>
      <c r="B1855" s="350"/>
      <c r="C1855" s="386"/>
      <c r="D1855" s="675"/>
      <c r="E1855" s="627"/>
      <c r="F1855" s="660"/>
    </row>
    <row r="1856" spans="1:6" x14ac:dyDescent="0.3">
      <c r="A1856" s="383"/>
      <c r="B1856" s="350"/>
      <c r="C1856" s="386"/>
      <c r="D1856" s="675"/>
      <c r="E1856" s="627"/>
      <c r="F1856" s="660"/>
    </row>
    <row r="1857" spans="1:6" x14ac:dyDescent="0.3">
      <c r="A1857" s="383"/>
      <c r="B1857" s="350"/>
      <c r="C1857" s="386"/>
      <c r="D1857" s="675"/>
      <c r="E1857" s="627"/>
      <c r="F1857" s="660"/>
    </row>
    <row r="1858" spans="1:6" x14ac:dyDescent="0.3">
      <c r="A1858" s="383"/>
      <c r="B1858" s="350"/>
      <c r="C1858" s="386"/>
      <c r="D1858" s="675"/>
      <c r="E1858" s="627"/>
      <c r="F1858" s="660"/>
    </row>
    <row r="1859" spans="1:6" x14ac:dyDescent="0.3">
      <c r="A1859" s="383"/>
      <c r="B1859" s="350"/>
      <c r="C1859" s="386"/>
      <c r="D1859" s="675"/>
      <c r="E1859" s="627"/>
      <c r="F1859" s="660"/>
    </row>
    <row r="1860" spans="1:6" x14ac:dyDescent="0.3">
      <c r="A1860" s="383"/>
      <c r="B1860" s="350"/>
      <c r="C1860" s="386"/>
      <c r="D1860" s="675"/>
      <c r="E1860" s="627"/>
      <c r="F1860" s="660"/>
    </row>
    <row r="1861" spans="1:6" x14ac:dyDescent="0.3">
      <c r="A1861" s="383"/>
      <c r="B1861" s="350"/>
      <c r="C1861" s="386"/>
      <c r="D1861" s="675"/>
      <c r="E1861" s="627"/>
      <c r="F1861" s="660"/>
    </row>
    <row r="1862" spans="1:6" x14ac:dyDescent="0.3">
      <c r="A1862" s="383"/>
      <c r="B1862" s="350"/>
      <c r="C1862" s="386"/>
      <c r="D1862" s="675"/>
      <c r="E1862" s="627"/>
      <c r="F1862" s="660"/>
    </row>
    <row r="1863" spans="1:6" x14ac:dyDescent="0.3">
      <c r="A1863" s="383"/>
      <c r="B1863" s="350"/>
      <c r="C1863" s="386"/>
      <c r="D1863" s="675"/>
      <c r="E1863" s="627"/>
      <c r="F1863" s="660"/>
    </row>
    <row r="1864" spans="1:6" x14ac:dyDescent="0.3">
      <c r="A1864" s="383"/>
      <c r="B1864" s="350"/>
      <c r="C1864" s="386"/>
      <c r="D1864" s="675"/>
      <c r="E1864" s="627"/>
      <c r="F1864" s="660"/>
    </row>
    <row r="1865" spans="1:6" x14ac:dyDescent="0.3">
      <c r="A1865" s="383"/>
      <c r="B1865" s="350"/>
      <c r="C1865" s="386"/>
      <c r="D1865" s="675"/>
      <c r="E1865" s="627"/>
      <c r="F1865" s="660"/>
    </row>
    <row r="1866" spans="1:6" x14ac:dyDescent="0.3">
      <c r="A1866" s="383"/>
      <c r="B1866" s="350"/>
      <c r="C1866" s="386"/>
      <c r="D1866" s="675"/>
      <c r="E1866" s="627"/>
      <c r="F1866" s="660"/>
    </row>
    <row r="1867" spans="1:6" x14ac:dyDescent="0.3">
      <c r="A1867" s="383"/>
      <c r="B1867" s="350"/>
      <c r="C1867" s="386"/>
      <c r="D1867" s="675"/>
      <c r="E1867" s="627"/>
      <c r="F1867" s="660"/>
    </row>
    <row r="1868" spans="1:6" x14ac:dyDescent="0.3">
      <c r="A1868" s="383"/>
      <c r="B1868" s="350"/>
      <c r="C1868" s="386"/>
      <c r="D1868" s="675"/>
      <c r="E1868" s="627"/>
      <c r="F1868" s="660"/>
    </row>
    <row r="1869" spans="1:6" x14ac:dyDescent="0.3">
      <c r="A1869" s="383"/>
      <c r="B1869" s="350"/>
      <c r="C1869" s="386"/>
      <c r="D1869" s="675"/>
      <c r="E1869" s="627"/>
      <c r="F1869" s="660"/>
    </row>
    <row r="1870" spans="1:6" x14ac:dyDescent="0.3">
      <c r="A1870" s="383"/>
      <c r="B1870" s="350"/>
      <c r="C1870" s="386"/>
      <c r="D1870" s="675"/>
      <c r="E1870" s="627"/>
      <c r="F1870" s="660"/>
    </row>
    <row r="1871" spans="1:6" x14ac:dyDescent="0.3">
      <c r="A1871" s="383"/>
      <c r="B1871" s="350"/>
      <c r="C1871" s="386"/>
      <c r="D1871" s="675"/>
      <c r="E1871" s="627"/>
      <c r="F1871" s="660"/>
    </row>
    <row r="1872" spans="1:6" x14ac:dyDescent="0.3">
      <c r="A1872" s="383"/>
      <c r="B1872" s="350"/>
      <c r="C1872" s="386"/>
      <c r="D1872" s="675"/>
      <c r="E1872" s="627"/>
      <c r="F1872" s="660"/>
    </row>
    <row r="1873" spans="1:6" x14ac:dyDescent="0.3">
      <c r="A1873" s="383"/>
      <c r="B1873" s="350"/>
      <c r="C1873" s="386"/>
      <c r="D1873" s="675"/>
      <c r="E1873" s="627"/>
      <c r="F1873" s="660"/>
    </row>
    <row r="1874" spans="1:6" x14ac:dyDescent="0.3">
      <c r="A1874" s="383"/>
      <c r="B1874" s="350"/>
      <c r="C1874" s="386"/>
      <c r="D1874" s="675"/>
      <c r="E1874" s="627"/>
      <c r="F1874" s="660"/>
    </row>
    <row r="1875" spans="1:6" x14ac:dyDescent="0.3">
      <c r="A1875" s="383"/>
      <c r="B1875" s="350"/>
      <c r="C1875" s="386"/>
      <c r="D1875" s="675"/>
      <c r="E1875" s="627"/>
      <c r="F1875" s="660"/>
    </row>
    <row r="1876" spans="1:6" x14ac:dyDescent="0.3">
      <c r="A1876" s="383"/>
      <c r="B1876" s="350"/>
      <c r="C1876" s="386"/>
      <c r="D1876" s="675"/>
      <c r="E1876" s="627"/>
      <c r="F1876" s="660"/>
    </row>
    <row r="1877" spans="1:6" x14ac:dyDescent="0.3">
      <c r="A1877" s="383"/>
      <c r="B1877" s="350"/>
      <c r="C1877" s="386"/>
      <c r="D1877" s="675"/>
      <c r="E1877" s="627"/>
      <c r="F1877" s="660"/>
    </row>
    <row r="1878" spans="1:6" x14ac:dyDescent="0.3">
      <c r="A1878" s="383"/>
      <c r="B1878" s="350"/>
      <c r="C1878" s="386"/>
      <c r="D1878" s="675"/>
      <c r="E1878" s="627"/>
      <c r="F1878" s="660"/>
    </row>
    <row r="1879" spans="1:6" x14ac:dyDescent="0.3">
      <c r="A1879" s="383"/>
      <c r="B1879" s="350"/>
      <c r="C1879" s="386"/>
      <c r="D1879" s="675"/>
      <c r="E1879" s="627"/>
      <c r="F1879" s="660"/>
    </row>
    <row r="1880" spans="1:6" x14ac:dyDescent="0.3">
      <c r="A1880" s="383"/>
      <c r="B1880" s="350"/>
      <c r="C1880" s="386"/>
      <c r="D1880" s="675"/>
      <c r="E1880" s="627"/>
      <c r="F1880" s="660"/>
    </row>
    <row r="1881" spans="1:6" x14ac:dyDescent="0.3">
      <c r="A1881" s="383"/>
      <c r="B1881" s="350"/>
      <c r="C1881" s="386"/>
      <c r="D1881" s="675"/>
      <c r="E1881" s="627"/>
      <c r="F1881" s="660"/>
    </row>
    <row r="1882" spans="1:6" x14ac:dyDescent="0.3">
      <c r="A1882" s="383"/>
      <c r="B1882" s="350"/>
      <c r="C1882" s="386"/>
      <c r="D1882" s="675"/>
      <c r="E1882" s="627"/>
      <c r="F1882" s="660"/>
    </row>
    <row r="1883" spans="1:6" x14ac:dyDescent="0.3">
      <c r="A1883" s="383"/>
      <c r="B1883" s="350"/>
      <c r="C1883" s="386"/>
      <c r="D1883" s="675"/>
      <c r="E1883" s="627"/>
      <c r="F1883" s="660"/>
    </row>
    <row r="1884" spans="1:6" x14ac:dyDescent="0.3">
      <c r="A1884" s="383"/>
      <c r="B1884" s="350"/>
      <c r="C1884" s="386"/>
      <c r="D1884" s="675"/>
      <c r="E1884" s="627"/>
      <c r="F1884" s="660"/>
    </row>
    <row r="1885" spans="1:6" x14ac:dyDescent="0.3">
      <c r="A1885" s="383"/>
      <c r="B1885" s="350"/>
      <c r="C1885" s="386"/>
      <c r="D1885" s="675"/>
      <c r="E1885" s="627"/>
      <c r="F1885" s="660"/>
    </row>
    <row r="1886" spans="1:6" x14ac:dyDescent="0.3">
      <c r="A1886" s="383"/>
      <c r="B1886" s="350"/>
      <c r="C1886" s="386"/>
      <c r="D1886" s="675"/>
      <c r="E1886" s="627"/>
      <c r="F1886" s="660"/>
    </row>
    <row r="1887" spans="1:6" x14ac:dyDescent="0.3">
      <c r="A1887" s="383"/>
      <c r="B1887" s="350"/>
      <c r="C1887" s="386"/>
      <c r="D1887" s="675"/>
      <c r="E1887" s="627"/>
      <c r="F1887" s="660"/>
    </row>
    <row r="1888" spans="1:6" x14ac:dyDescent="0.3">
      <c r="A1888" s="383"/>
      <c r="B1888" s="350"/>
      <c r="C1888" s="386"/>
      <c r="D1888" s="675"/>
      <c r="E1888" s="627"/>
      <c r="F1888" s="660"/>
    </row>
    <row r="1889" spans="1:6" x14ac:dyDescent="0.3">
      <c r="A1889" s="383"/>
      <c r="B1889" s="350"/>
      <c r="C1889" s="386"/>
      <c r="D1889" s="675"/>
      <c r="E1889" s="627"/>
      <c r="F1889" s="660"/>
    </row>
    <row r="1890" spans="1:6" x14ac:dyDescent="0.3">
      <c r="A1890" s="383"/>
      <c r="B1890" s="350"/>
      <c r="C1890" s="386"/>
      <c r="D1890" s="675"/>
      <c r="E1890" s="627"/>
      <c r="F1890" s="660"/>
    </row>
    <row r="1891" spans="1:6" x14ac:dyDescent="0.3">
      <c r="A1891" s="383"/>
      <c r="B1891" s="350"/>
      <c r="C1891" s="386"/>
      <c r="D1891" s="675"/>
      <c r="E1891" s="627"/>
      <c r="F1891" s="660"/>
    </row>
    <row r="1892" spans="1:6" x14ac:dyDescent="0.3">
      <c r="A1892" s="383"/>
      <c r="B1892" s="350"/>
      <c r="C1892" s="386"/>
      <c r="D1892" s="675"/>
      <c r="E1892" s="627"/>
      <c r="F1892" s="660"/>
    </row>
    <row r="1893" spans="1:6" x14ac:dyDescent="0.3">
      <c r="A1893" s="383"/>
      <c r="B1893" s="350"/>
      <c r="C1893" s="386"/>
      <c r="D1893" s="675"/>
      <c r="E1893" s="627"/>
      <c r="F1893" s="660"/>
    </row>
    <row r="1894" spans="1:6" x14ac:dyDescent="0.3">
      <c r="A1894" s="383"/>
      <c r="B1894" s="350"/>
      <c r="C1894" s="386"/>
      <c r="D1894" s="675"/>
      <c r="E1894" s="627"/>
      <c r="F1894" s="660"/>
    </row>
    <row r="1895" spans="1:6" x14ac:dyDescent="0.3">
      <c r="A1895" s="383"/>
      <c r="B1895" s="350"/>
      <c r="C1895" s="386"/>
      <c r="D1895" s="675"/>
      <c r="E1895" s="627"/>
      <c r="F1895" s="660"/>
    </row>
    <row r="1896" spans="1:6" x14ac:dyDescent="0.3">
      <c r="A1896" s="383"/>
      <c r="B1896" s="350"/>
      <c r="C1896" s="386"/>
      <c r="D1896" s="675"/>
      <c r="E1896" s="627"/>
      <c r="F1896" s="660"/>
    </row>
    <row r="1897" spans="1:6" x14ac:dyDescent="0.3">
      <c r="A1897" s="383"/>
      <c r="B1897" s="350"/>
      <c r="C1897" s="386"/>
      <c r="D1897" s="675"/>
      <c r="E1897" s="627"/>
      <c r="F1897" s="660"/>
    </row>
    <row r="1898" spans="1:6" x14ac:dyDescent="0.3">
      <c r="A1898" s="383"/>
      <c r="B1898" s="350"/>
      <c r="C1898" s="386"/>
      <c r="D1898" s="675"/>
      <c r="E1898" s="627"/>
      <c r="F1898" s="660"/>
    </row>
    <row r="1899" spans="1:6" x14ac:dyDescent="0.3">
      <c r="A1899" s="383"/>
      <c r="B1899" s="350"/>
      <c r="C1899" s="386"/>
      <c r="D1899" s="675"/>
      <c r="E1899" s="627"/>
      <c r="F1899" s="660"/>
    </row>
    <row r="1900" spans="1:6" x14ac:dyDescent="0.3">
      <c r="A1900" s="383"/>
      <c r="B1900" s="350"/>
      <c r="C1900" s="386"/>
      <c r="D1900" s="675"/>
      <c r="E1900" s="627"/>
      <c r="F1900" s="660"/>
    </row>
    <row r="1901" spans="1:6" x14ac:dyDescent="0.3">
      <c r="A1901" s="383"/>
      <c r="B1901" s="350"/>
      <c r="C1901" s="386"/>
      <c r="D1901" s="675"/>
      <c r="E1901" s="627"/>
      <c r="F1901" s="660"/>
    </row>
    <row r="1902" spans="1:6" x14ac:dyDescent="0.3">
      <c r="A1902" s="383"/>
      <c r="B1902" s="350"/>
      <c r="C1902" s="386"/>
      <c r="D1902" s="675"/>
      <c r="E1902" s="627"/>
      <c r="F1902" s="660"/>
    </row>
    <row r="1903" spans="1:6" x14ac:dyDescent="0.3">
      <c r="A1903" s="383"/>
      <c r="B1903" s="350"/>
      <c r="C1903" s="386"/>
      <c r="D1903" s="675"/>
      <c r="E1903" s="627"/>
      <c r="F1903" s="660"/>
    </row>
    <row r="1904" spans="1:6" x14ac:dyDescent="0.3">
      <c r="A1904" s="383"/>
      <c r="B1904" s="350"/>
      <c r="C1904" s="386"/>
      <c r="D1904" s="675"/>
      <c r="E1904" s="627"/>
      <c r="F1904" s="660"/>
    </row>
    <row r="1905" spans="1:6" x14ac:dyDescent="0.3">
      <c r="A1905" s="383"/>
      <c r="B1905" s="350"/>
      <c r="C1905" s="386"/>
      <c r="D1905" s="675"/>
      <c r="E1905" s="627"/>
      <c r="F1905" s="660"/>
    </row>
    <row r="1906" spans="1:6" x14ac:dyDescent="0.3">
      <c r="A1906" s="383"/>
      <c r="B1906" s="350"/>
      <c r="C1906" s="386"/>
      <c r="D1906" s="675"/>
      <c r="E1906" s="627"/>
      <c r="F1906" s="660"/>
    </row>
    <row r="1907" spans="1:6" x14ac:dyDescent="0.3">
      <c r="A1907" s="383"/>
      <c r="B1907" s="350"/>
      <c r="C1907" s="386"/>
      <c r="D1907" s="675"/>
      <c r="E1907" s="627"/>
      <c r="F1907" s="660"/>
    </row>
    <row r="1908" spans="1:6" x14ac:dyDescent="0.3">
      <c r="A1908" s="383"/>
      <c r="B1908" s="350"/>
      <c r="C1908" s="386"/>
      <c r="D1908" s="675"/>
      <c r="E1908" s="627"/>
      <c r="F1908" s="660"/>
    </row>
    <row r="1909" spans="1:6" x14ac:dyDescent="0.3">
      <c r="A1909" s="383"/>
      <c r="B1909" s="350"/>
      <c r="C1909" s="386"/>
      <c r="D1909" s="675"/>
      <c r="E1909" s="627"/>
      <c r="F1909" s="660"/>
    </row>
    <row r="1910" spans="1:6" x14ac:dyDescent="0.3">
      <c r="A1910" s="383"/>
      <c r="B1910" s="350"/>
      <c r="C1910" s="386"/>
      <c r="D1910" s="675"/>
      <c r="E1910" s="627"/>
      <c r="F1910" s="660"/>
    </row>
    <row r="1911" spans="1:6" x14ac:dyDescent="0.3">
      <c r="A1911" s="383"/>
      <c r="B1911" s="350"/>
      <c r="C1911" s="386"/>
      <c r="D1911" s="675"/>
      <c r="E1911" s="627"/>
      <c r="F1911" s="660"/>
    </row>
    <row r="1912" spans="1:6" x14ac:dyDescent="0.3">
      <c r="A1912" s="383"/>
      <c r="B1912" s="350"/>
      <c r="C1912" s="386"/>
      <c r="D1912" s="675"/>
      <c r="E1912" s="627"/>
      <c r="F1912" s="660"/>
    </row>
    <row r="1913" spans="1:6" ht="15" thickBot="1" x14ac:dyDescent="0.35">
      <c r="A1913" s="666" t="s">
        <v>4068</v>
      </c>
      <c r="B1913" s="667" t="s">
        <v>4116</v>
      </c>
      <c r="C1913" s="667"/>
      <c r="D1913" s="667"/>
      <c r="E1913" s="667"/>
      <c r="F1913" s="668">
        <f>SUM(F1812:F1817)</f>
        <v>0</v>
      </c>
    </row>
    <row r="1914" spans="1:6" x14ac:dyDescent="0.3">
      <c r="A1914" s="756" t="str">
        <f>A741</f>
        <v>CONTRACT SANRAL: NRA 2024/1323</v>
      </c>
      <c r="B1914" s="757"/>
      <c r="C1914" s="669"/>
      <c r="D1914" s="669"/>
      <c r="E1914" s="669"/>
      <c r="F1914" s="670"/>
    </row>
    <row r="1915" spans="1:6" x14ac:dyDescent="0.3">
      <c r="A1915" s="754" t="str">
        <f>A742</f>
        <v>PANEL FOR ROUTINE ROAD MAINTENANCE WORKS ACROSS SOUTH AFRICA (NORTHERN CAPE PROVINCE)</v>
      </c>
      <c r="B1915" s="755"/>
      <c r="C1915" s="671"/>
      <c r="D1915" s="671"/>
      <c r="E1915" s="671"/>
      <c r="F1915" s="672"/>
    </row>
    <row r="1916" spans="1:6" ht="15" thickBot="1" x14ac:dyDescent="0.35">
      <c r="A1916" s="754" t="str">
        <f>A743</f>
        <v>PART B: OPERATIONAL SECTION</v>
      </c>
      <c r="B1916" s="755"/>
      <c r="C1916" s="671"/>
      <c r="D1916" s="671"/>
      <c r="E1916" s="671"/>
      <c r="F1916" s="672"/>
    </row>
    <row r="1917" spans="1:6" ht="15" thickBot="1" x14ac:dyDescent="0.35">
      <c r="A1917" s="799" t="s">
        <v>926</v>
      </c>
      <c r="B1917" s="800"/>
      <c r="C1917" s="800"/>
      <c r="D1917" s="800"/>
      <c r="E1917" s="800"/>
      <c r="F1917" s="801"/>
    </row>
    <row r="1918" spans="1:6" x14ac:dyDescent="0.3">
      <c r="A1918" s="374" t="s">
        <v>927</v>
      </c>
      <c r="B1918" s="345" t="s">
        <v>928</v>
      </c>
      <c r="C1918" s="379" t="s">
        <v>221</v>
      </c>
      <c r="D1918" s="655">
        <v>100</v>
      </c>
      <c r="E1918" s="856"/>
      <c r="F1918" s="625" t="str">
        <f>IF((D1918*E1918)&gt;0,(D1918*E1918),"")</f>
        <v/>
      </c>
    </row>
    <row r="1919" spans="1:6" x14ac:dyDescent="0.3">
      <c r="A1919" s="372" t="s">
        <v>935</v>
      </c>
      <c r="B1919" s="235" t="s">
        <v>936</v>
      </c>
      <c r="C1919" s="379" t="s">
        <v>221</v>
      </c>
      <c r="D1919" s="655">
        <v>100</v>
      </c>
      <c r="E1919" s="856"/>
      <c r="F1919" s="625" t="str">
        <f t="shared" ref="F1919:F1922" si="19">IF((D1919*E1919)&gt;0,(D1919*E1919),"")</f>
        <v/>
      </c>
    </row>
    <row r="1920" spans="1:6" x14ac:dyDescent="0.3">
      <c r="A1920" s="372" t="s">
        <v>937</v>
      </c>
      <c r="B1920" s="235" t="s">
        <v>938</v>
      </c>
      <c r="C1920" s="379" t="s">
        <v>221</v>
      </c>
      <c r="D1920" s="655">
        <v>100</v>
      </c>
      <c r="E1920" s="856"/>
      <c r="F1920" s="625" t="str">
        <f t="shared" si="19"/>
        <v/>
      </c>
    </row>
    <row r="1921" spans="1:6" x14ac:dyDescent="0.3">
      <c r="A1921" s="372" t="s">
        <v>939</v>
      </c>
      <c r="B1921" s="235" t="s">
        <v>944</v>
      </c>
      <c r="C1921" s="379" t="s">
        <v>221</v>
      </c>
      <c r="D1921" s="655">
        <v>100</v>
      </c>
      <c r="E1921" s="856"/>
      <c r="F1921" s="625" t="str">
        <f t="shared" si="19"/>
        <v/>
      </c>
    </row>
    <row r="1922" spans="1:6" x14ac:dyDescent="0.3">
      <c r="A1922" s="372" t="s">
        <v>943</v>
      </c>
      <c r="B1922" s="235" t="s">
        <v>940</v>
      </c>
      <c r="C1922" s="379" t="s">
        <v>316</v>
      </c>
      <c r="D1922" s="655">
        <v>1000</v>
      </c>
      <c r="E1922" s="856"/>
      <c r="F1922" s="625" t="str">
        <f t="shared" si="19"/>
        <v/>
      </c>
    </row>
    <row r="1923" spans="1:6" x14ac:dyDescent="0.3">
      <c r="A1923" s="383"/>
      <c r="B1923" s="412"/>
      <c r="C1923" s="386"/>
      <c r="D1923" s="675"/>
      <c r="E1923" s="627"/>
      <c r="F1923" s="660"/>
    </row>
    <row r="1924" spans="1:6" x14ac:dyDescent="0.3">
      <c r="A1924" s="383"/>
      <c r="B1924" s="412"/>
      <c r="C1924" s="386"/>
      <c r="D1924" s="675"/>
      <c r="E1924" s="627"/>
      <c r="F1924" s="660"/>
    </row>
    <row r="1925" spans="1:6" x14ac:dyDescent="0.3">
      <c r="A1925" s="383"/>
      <c r="B1925" s="412"/>
      <c r="C1925" s="386"/>
      <c r="D1925" s="675"/>
      <c r="E1925" s="627"/>
      <c r="F1925" s="660"/>
    </row>
    <row r="1926" spans="1:6" x14ac:dyDescent="0.3">
      <c r="A1926" s="383"/>
      <c r="B1926" s="412"/>
      <c r="C1926" s="386"/>
      <c r="D1926" s="675"/>
      <c r="E1926" s="627"/>
      <c r="F1926" s="660"/>
    </row>
    <row r="1927" spans="1:6" x14ac:dyDescent="0.3">
      <c r="A1927" s="383"/>
      <c r="B1927" s="412"/>
      <c r="C1927" s="386"/>
      <c r="D1927" s="675"/>
      <c r="E1927" s="627"/>
      <c r="F1927" s="660"/>
    </row>
    <row r="1928" spans="1:6" x14ac:dyDescent="0.3">
      <c r="A1928" s="383"/>
      <c r="B1928" s="412"/>
      <c r="C1928" s="386"/>
      <c r="D1928" s="675"/>
      <c r="E1928" s="627"/>
      <c r="F1928" s="660"/>
    </row>
    <row r="1929" spans="1:6" x14ac:dyDescent="0.3">
      <c r="A1929" s="383"/>
      <c r="B1929" s="412"/>
      <c r="C1929" s="386"/>
      <c r="D1929" s="675"/>
      <c r="E1929" s="627"/>
      <c r="F1929" s="660"/>
    </row>
    <row r="1930" spans="1:6" x14ac:dyDescent="0.3">
      <c r="A1930" s="383"/>
      <c r="B1930" s="412"/>
      <c r="C1930" s="386"/>
      <c r="D1930" s="675"/>
      <c r="E1930" s="627"/>
      <c r="F1930" s="660"/>
    </row>
    <row r="1931" spans="1:6" x14ac:dyDescent="0.3">
      <c r="A1931" s="383"/>
      <c r="B1931" s="412"/>
      <c r="C1931" s="386"/>
      <c r="D1931" s="675"/>
      <c r="E1931" s="627"/>
      <c r="F1931" s="660"/>
    </row>
    <row r="1932" spans="1:6" x14ac:dyDescent="0.3">
      <c r="A1932" s="383"/>
      <c r="B1932" s="412"/>
      <c r="C1932" s="386"/>
      <c r="D1932" s="675"/>
      <c r="E1932" s="627"/>
      <c r="F1932" s="660"/>
    </row>
    <row r="1933" spans="1:6" x14ac:dyDescent="0.3">
      <c r="A1933" s="383"/>
      <c r="B1933" s="412"/>
      <c r="C1933" s="386"/>
      <c r="D1933" s="675"/>
      <c r="E1933" s="627"/>
      <c r="F1933" s="660"/>
    </row>
    <row r="1934" spans="1:6" x14ac:dyDescent="0.3">
      <c r="A1934" s="383"/>
      <c r="B1934" s="412"/>
      <c r="C1934" s="386"/>
      <c r="D1934" s="675"/>
      <c r="E1934" s="627"/>
      <c r="F1934" s="660"/>
    </row>
    <row r="1935" spans="1:6" x14ac:dyDescent="0.3">
      <c r="A1935" s="383"/>
      <c r="B1935" s="412"/>
      <c r="C1935" s="386"/>
      <c r="D1935" s="675"/>
      <c r="E1935" s="627"/>
      <c r="F1935" s="660"/>
    </row>
    <row r="1936" spans="1:6" x14ac:dyDescent="0.3">
      <c r="A1936" s="383"/>
      <c r="B1936" s="412"/>
      <c r="C1936" s="386"/>
      <c r="D1936" s="675"/>
      <c r="E1936" s="627"/>
      <c r="F1936" s="660"/>
    </row>
    <row r="1937" spans="1:6" x14ac:dyDescent="0.3">
      <c r="A1937" s="383"/>
      <c r="B1937" s="412"/>
      <c r="C1937" s="386"/>
      <c r="D1937" s="675"/>
      <c r="E1937" s="627"/>
      <c r="F1937" s="660"/>
    </row>
    <row r="1938" spans="1:6" x14ac:dyDescent="0.3">
      <c r="A1938" s="383"/>
      <c r="B1938" s="412"/>
      <c r="C1938" s="386"/>
      <c r="D1938" s="675"/>
      <c r="E1938" s="627"/>
      <c r="F1938" s="660"/>
    </row>
    <row r="1939" spans="1:6" x14ac:dyDescent="0.3">
      <c r="A1939" s="383"/>
      <c r="B1939" s="412"/>
      <c r="C1939" s="386"/>
      <c r="D1939" s="675"/>
      <c r="E1939" s="627"/>
      <c r="F1939" s="660"/>
    </row>
    <row r="1940" spans="1:6" x14ac:dyDescent="0.3">
      <c r="A1940" s="383"/>
      <c r="B1940" s="412"/>
      <c r="C1940" s="386"/>
      <c r="D1940" s="675"/>
      <c r="E1940" s="627"/>
      <c r="F1940" s="660"/>
    </row>
    <row r="1941" spans="1:6" x14ac:dyDescent="0.3">
      <c r="A1941" s="383"/>
      <c r="B1941" s="412"/>
      <c r="C1941" s="386"/>
      <c r="D1941" s="675"/>
      <c r="E1941" s="627"/>
      <c r="F1941" s="660"/>
    </row>
    <row r="1942" spans="1:6" x14ac:dyDescent="0.3">
      <c r="A1942" s="383"/>
      <c r="B1942" s="412"/>
      <c r="C1942" s="386"/>
      <c r="D1942" s="675"/>
      <c r="E1942" s="627"/>
      <c r="F1942" s="660"/>
    </row>
    <row r="1943" spans="1:6" x14ac:dyDescent="0.3">
      <c r="A1943" s="383"/>
      <c r="B1943" s="412"/>
      <c r="C1943" s="386"/>
      <c r="D1943" s="675"/>
      <c r="E1943" s="627"/>
      <c r="F1943" s="660"/>
    </row>
    <row r="1944" spans="1:6" x14ac:dyDescent="0.3">
      <c r="A1944" s="383"/>
      <c r="B1944" s="412"/>
      <c r="C1944" s="386"/>
      <c r="D1944" s="675"/>
      <c r="E1944" s="627"/>
      <c r="F1944" s="660"/>
    </row>
    <row r="1945" spans="1:6" x14ac:dyDescent="0.3">
      <c r="A1945" s="383"/>
      <c r="B1945" s="412"/>
      <c r="C1945" s="386"/>
      <c r="D1945" s="675"/>
      <c r="E1945" s="627"/>
      <c r="F1945" s="660"/>
    </row>
    <row r="1946" spans="1:6" x14ac:dyDescent="0.3">
      <c r="A1946" s="383"/>
      <c r="B1946" s="412"/>
      <c r="C1946" s="386"/>
      <c r="D1946" s="675"/>
      <c r="E1946" s="627"/>
      <c r="F1946" s="660"/>
    </row>
    <row r="1947" spans="1:6" x14ac:dyDescent="0.3">
      <c r="A1947" s="383"/>
      <c r="B1947" s="412"/>
      <c r="C1947" s="386"/>
      <c r="D1947" s="675"/>
      <c r="E1947" s="627"/>
      <c r="F1947" s="660"/>
    </row>
    <row r="1948" spans="1:6" x14ac:dyDescent="0.3">
      <c r="A1948" s="383"/>
      <c r="B1948" s="412"/>
      <c r="C1948" s="386"/>
      <c r="D1948" s="675"/>
      <c r="E1948" s="627"/>
      <c r="F1948" s="660"/>
    </row>
    <row r="1949" spans="1:6" x14ac:dyDescent="0.3">
      <c r="A1949" s="383"/>
      <c r="B1949" s="412"/>
      <c r="C1949" s="386"/>
      <c r="D1949" s="675"/>
      <c r="E1949" s="627"/>
      <c r="F1949" s="660"/>
    </row>
    <row r="1950" spans="1:6" x14ac:dyDescent="0.3">
      <c r="A1950" s="383"/>
      <c r="B1950" s="412"/>
      <c r="C1950" s="386"/>
      <c r="D1950" s="675"/>
      <c r="E1950" s="627"/>
      <c r="F1950" s="660"/>
    </row>
    <row r="1951" spans="1:6" x14ac:dyDescent="0.3">
      <c r="A1951" s="383"/>
      <c r="B1951" s="412"/>
      <c r="C1951" s="386"/>
      <c r="D1951" s="675"/>
      <c r="E1951" s="627"/>
      <c r="F1951" s="660"/>
    </row>
    <row r="1952" spans="1:6" x14ac:dyDescent="0.3">
      <c r="A1952" s="383"/>
      <c r="B1952" s="412"/>
      <c r="C1952" s="386"/>
      <c r="D1952" s="675"/>
      <c r="E1952" s="627"/>
      <c r="F1952" s="660"/>
    </row>
    <row r="1953" spans="1:6" x14ac:dyDescent="0.3">
      <c r="A1953" s="383"/>
      <c r="B1953" s="412"/>
      <c r="C1953" s="386"/>
      <c r="D1953" s="675"/>
      <c r="E1953" s="627"/>
      <c r="F1953" s="660"/>
    </row>
    <row r="1954" spans="1:6" x14ac:dyDescent="0.3">
      <c r="A1954" s="383"/>
      <c r="B1954" s="412"/>
      <c r="C1954" s="386"/>
      <c r="D1954" s="675"/>
      <c r="E1954" s="627"/>
      <c r="F1954" s="660"/>
    </row>
    <row r="1955" spans="1:6" x14ac:dyDescent="0.3">
      <c r="A1955" s="383"/>
      <c r="B1955" s="412"/>
      <c r="C1955" s="386"/>
      <c r="D1955" s="675"/>
      <c r="E1955" s="627"/>
      <c r="F1955" s="660"/>
    </row>
    <row r="1956" spans="1:6" x14ac:dyDescent="0.3">
      <c r="A1956" s="383"/>
      <c r="B1956" s="412"/>
      <c r="C1956" s="386"/>
      <c r="D1956" s="675"/>
      <c r="E1956" s="627"/>
      <c r="F1956" s="660"/>
    </row>
    <row r="1957" spans="1:6" x14ac:dyDescent="0.3">
      <c r="A1957" s="383"/>
      <c r="B1957" s="412"/>
      <c r="C1957" s="386"/>
      <c r="D1957" s="675"/>
      <c r="E1957" s="627"/>
      <c r="F1957" s="660"/>
    </row>
    <row r="1958" spans="1:6" x14ac:dyDescent="0.3">
      <c r="A1958" s="383"/>
      <c r="B1958" s="412"/>
      <c r="C1958" s="386"/>
      <c r="D1958" s="675"/>
      <c r="E1958" s="627"/>
      <c r="F1958" s="660"/>
    </row>
    <row r="1959" spans="1:6" x14ac:dyDescent="0.3">
      <c r="A1959" s="383"/>
      <c r="B1959" s="412"/>
      <c r="C1959" s="386"/>
      <c r="D1959" s="675"/>
      <c r="E1959" s="627"/>
      <c r="F1959" s="660"/>
    </row>
    <row r="1960" spans="1:6" x14ac:dyDescent="0.3">
      <c r="A1960" s="383"/>
      <c r="B1960" s="412"/>
      <c r="C1960" s="386"/>
      <c r="D1960" s="675"/>
      <c r="E1960" s="627"/>
      <c r="F1960" s="660"/>
    </row>
    <row r="1961" spans="1:6" x14ac:dyDescent="0.3">
      <c r="A1961" s="383"/>
      <c r="B1961" s="412"/>
      <c r="C1961" s="386"/>
      <c r="D1961" s="675"/>
      <c r="E1961" s="627"/>
      <c r="F1961" s="660"/>
    </row>
    <row r="1962" spans="1:6" x14ac:dyDescent="0.3">
      <c r="A1962" s="383"/>
      <c r="B1962" s="412"/>
      <c r="C1962" s="386"/>
      <c r="D1962" s="675"/>
      <c r="E1962" s="627"/>
      <c r="F1962" s="660"/>
    </row>
    <row r="1963" spans="1:6" x14ac:dyDescent="0.3">
      <c r="A1963" s="383"/>
      <c r="B1963" s="412"/>
      <c r="C1963" s="386"/>
      <c r="D1963" s="675"/>
      <c r="E1963" s="627"/>
      <c r="F1963" s="660"/>
    </row>
    <row r="1964" spans="1:6" x14ac:dyDescent="0.3">
      <c r="A1964" s="383"/>
      <c r="B1964" s="412"/>
      <c r="C1964" s="386"/>
      <c r="D1964" s="675"/>
      <c r="E1964" s="627"/>
      <c r="F1964" s="660"/>
    </row>
    <row r="1965" spans="1:6" x14ac:dyDescent="0.3">
      <c r="A1965" s="383"/>
      <c r="B1965" s="412"/>
      <c r="C1965" s="386"/>
      <c r="D1965" s="675"/>
      <c r="E1965" s="627"/>
      <c r="F1965" s="660"/>
    </row>
    <row r="1966" spans="1:6" x14ac:dyDescent="0.3">
      <c r="A1966" s="383"/>
      <c r="B1966" s="412"/>
      <c r="C1966" s="386"/>
      <c r="D1966" s="675"/>
      <c r="E1966" s="627"/>
      <c r="F1966" s="660"/>
    </row>
    <row r="1967" spans="1:6" x14ac:dyDescent="0.3">
      <c r="A1967" s="383"/>
      <c r="B1967" s="412"/>
      <c r="C1967" s="386"/>
      <c r="D1967" s="675"/>
      <c r="E1967" s="627"/>
      <c r="F1967" s="660"/>
    </row>
    <row r="1968" spans="1:6" x14ac:dyDescent="0.3">
      <c r="A1968" s="383"/>
      <c r="B1968" s="412"/>
      <c r="C1968" s="386"/>
      <c r="D1968" s="675"/>
      <c r="E1968" s="627"/>
      <c r="F1968" s="660"/>
    </row>
    <row r="1969" spans="1:6" x14ac:dyDescent="0.3">
      <c r="A1969" s="383"/>
      <c r="B1969" s="412"/>
      <c r="C1969" s="386"/>
      <c r="D1969" s="675"/>
      <c r="E1969" s="627"/>
      <c r="F1969" s="660"/>
    </row>
    <row r="1970" spans="1:6" x14ac:dyDescent="0.3">
      <c r="A1970" s="383"/>
      <c r="B1970" s="412"/>
      <c r="C1970" s="386"/>
      <c r="D1970" s="675"/>
      <c r="E1970" s="627"/>
      <c r="F1970" s="660"/>
    </row>
    <row r="1971" spans="1:6" x14ac:dyDescent="0.3">
      <c r="A1971" s="383"/>
      <c r="B1971" s="412"/>
      <c r="C1971" s="386"/>
      <c r="D1971" s="675"/>
      <c r="E1971" s="627"/>
      <c r="F1971" s="660"/>
    </row>
    <row r="1972" spans="1:6" x14ac:dyDescent="0.3">
      <c r="A1972" s="383"/>
      <c r="B1972" s="412"/>
      <c r="C1972" s="386"/>
      <c r="D1972" s="675"/>
      <c r="E1972" s="627"/>
      <c r="F1972" s="660"/>
    </row>
    <row r="1973" spans="1:6" x14ac:dyDescent="0.3">
      <c r="A1973" s="383"/>
      <c r="B1973" s="412"/>
      <c r="C1973" s="386"/>
      <c r="D1973" s="675"/>
      <c r="E1973" s="627"/>
      <c r="F1973" s="660"/>
    </row>
    <row r="1974" spans="1:6" x14ac:dyDescent="0.3">
      <c r="A1974" s="383"/>
      <c r="B1974" s="412"/>
      <c r="C1974" s="386"/>
      <c r="D1974" s="675"/>
      <c r="E1974" s="627"/>
      <c r="F1974" s="660"/>
    </row>
    <row r="1975" spans="1:6" x14ac:dyDescent="0.3">
      <c r="A1975" s="383"/>
      <c r="B1975" s="412"/>
      <c r="C1975" s="386"/>
      <c r="D1975" s="675"/>
      <c r="E1975" s="627"/>
      <c r="F1975" s="660"/>
    </row>
    <row r="1976" spans="1:6" x14ac:dyDescent="0.3">
      <c r="A1976" s="383"/>
      <c r="B1976" s="412"/>
      <c r="C1976" s="386"/>
      <c r="D1976" s="675"/>
      <c r="E1976" s="627"/>
      <c r="F1976" s="660"/>
    </row>
    <row r="1977" spans="1:6" x14ac:dyDescent="0.3">
      <c r="A1977" s="383"/>
      <c r="B1977" s="412"/>
      <c r="C1977" s="386"/>
      <c r="D1977" s="675"/>
      <c r="E1977" s="627"/>
      <c r="F1977" s="660"/>
    </row>
    <row r="1978" spans="1:6" x14ac:dyDescent="0.3">
      <c r="A1978" s="383"/>
      <c r="B1978" s="412"/>
      <c r="C1978" s="386"/>
      <c r="D1978" s="675"/>
      <c r="E1978" s="627"/>
      <c r="F1978" s="660"/>
    </row>
    <row r="1979" spans="1:6" x14ac:dyDescent="0.3">
      <c r="A1979" s="383"/>
      <c r="B1979" s="412"/>
      <c r="C1979" s="386"/>
      <c r="D1979" s="675"/>
      <c r="E1979" s="627"/>
      <c r="F1979" s="660"/>
    </row>
    <row r="1980" spans="1:6" x14ac:dyDescent="0.3">
      <c r="A1980" s="383"/>
      <c r="B1980" s="412"/>
      <c r="C1980" s="386"/>
      <c r="D1980" s="675"/>
      <c r="E1980" s="627"/>
      <c r="F1980" s="660"/>
    </row>
    <row r="1981" spans="1:6" x14ac:dyDescent="0.3">
      <c r="A1981" s="383"/>
      <c r="B1981" s="412"/>
      <c r="C1981" s="386"/>
      <c r="D1981" s="675"/>
      <c r="E1981" s="627"/>
      <c r="F1981" s="660"/>
    </row>
    <row r="1982" spans="1:6" x14ac:dyDescent="0.3">
      <c r="A1982" s="383"/>
      <c r="B1982" s="412"/>
      <c r="C1982" s="386"/>
      <c r="D1982" s="675"/>
      <c r="E1982" s="627"/>
      <c r="F1982" s="660"/>
    </row>
    <row r="1983" spans="1:6" x14ac:dyDescent="0.3">
      <c r="A1983" s="383"/>
      <c r="B1983" s="412"/>
      <c r="C1983" s="386"/>
      <c r="D1983" s="675"/>
      <c r="E1983" s="627"/>
      <c r="F1983" s="660"/>
    </row>
    <row r="1984" spans="1:6" x14ac:dyDescent="0.3">
      <c r="A1984" s="383"/>
      <c r="B1984" s="412"/>
      <c r="C1984" s="386"/>
      <c r="D1984" s="675"/>
      <c r="E1984" s="627"/>
      <c r="F1984" s="660"/>
    </row>
    <row r="1985" spans="1:6" x14ac:dyDescent="0.3">
      <c r="A1985" s="383"/>
      <c r="B1985" s="412"/>
      <c r="C1985" s="386"/>
      <c r="D1985" s="675"/>
      <c r="E1985" s="627"/>
      <c r="F1985" s="660"/>
    </row>
    <row r="1986" spans="1:6" x14ac:dyDescent="0.3">
      <c r="A1986" s="383"/>
      <c r="B1986" s="412"/>
      <c r="C1986" s="386"/>
      <c r="D1986" s="675"/>
      <c r="E1986" s="627"/>
      <c r="F1986" s="660"/>
    </row>
    <row r="1987" spans="1:6" x14ac:dyDescent="0.3">
      <c r="A1987" s="383"/>
      <c r="B1987" s="412"/>
      <c r="C1987" s="386"/>
      <c r="D1987" s="675"/>
      <c r="E1987" s="627"/>
      <c r="F1987" s="660"/>
    </row>
    <row r="1988" spans="1:6" x14ac:dyDescent="0.3">
      <c r="A1988" s="383"/>
      <c r="B1988" s="412"/>
      <c r="C1988" s="386"/>
      <c r="D1988" s="675"/>
      <c r="E1988" s="627"/>
      <c r="F1988" s="660"/>
    </row>
    <row r="1989" spans="1:6" x14ac:dyDescent="0.3">
      <c r="A1989" s="383"/>
      <c r="B1989" s="412"/>
      <c r="C1989" s="386"/>
      <c r="D1989" s="675"/>
      <c r="E1989" s="627"/>
      <c r="F1989" s="660"/>
    </row>
    <row r="1990" spans="1:6" x14ac:dyDescent="0.3">
      <c r="A1990" s="383"/>
      <c r="B1990" s="412"/>
      <c r="C1990" s="386"/>
      <c r="D1990" s="675"/>
      <c r="E1990" s="627"/>
      <c r="F1990" s="660"/>
    </row>
    <row r="1991" spans="1:6" x14ac:dyDescent="0.3">
      <c r="A1991" s="383"/>
      <c r="B1991" s="412"/>
      <c r="C1991" s="386"/>
      <c r="D1991" s="675"/>
      <c r="E1991" s="627"/>
      <c r="F1991" s="660"/>
    </row>
    <row r="1992" spans="1:6" x14ac:dyDescent="0.3">
      <c r="A1992" s="383"/>
      <c r="B1992" s="412"/>
      <c r="C1992" s="386"/>
      <c r="D1992" s="675"/>
      <c r="E1992" s="627"/>
      <c r="F1992" s="660"/>
    </row>
    <row r="1993" spans="1:6" x14ac:dyDescent="0.3">
      <c r="A1993" s="383"/>
      <c r="B1993" s="412"/>
      <c r="C1993" s="386"/>
      <c r="D1993" s="675"/>
      <c r="E1993" s="627"/>
      <c r="F1993" s="660"/>
    </row>
    <row r="1994" spans="1:6" x14ac:dyDescent="0.3">
      <c r="A1994" s="383"/>
      <c r="B1994" s="412"/>
      <c r="C1994" s="386"/>
      <c r="D1994" s="675"/>
      <c r="E1994" s="627"/>
      <c r="F1994" s="660"/>
    </row>
    <row r="1995" spans="1:6" x14ac:dyDescent="0.3">
      <c r="A1995" s="383"/>
      <c r="B1995" s="412"/>
      <c r="C1995" s="386"/>
      <c r="D1995" s="675"/>
      <c r="E1995" s="627"/>
      <c r="F1995" s="660"/>
    </row>
    <row r="1996" spans="1:6" x14ac:dyDescent="0.3">
      <c r="A1996" s="383"/>
      <c r="B1996" s="412"/>
      <c r="C1996" s="386"/>
      <c r="D1996" s="675"/>
      <c r="E1996" s="627"/>
      <c r="F1996" s="660"/>
    </row>
    <row r="1997" spans="1:6" x14ac:dyDescent="0.3">
      <c r="A1997" s="383"/>
      <c r="B1997" s="412"/>
      <c r="C1997" s="386"/>
      <c r="D1997" s="675"/>
      <c r="E1997" s="627"/>
      <c r="F1997" s="660"/>
    </row>
    <row r="1998" spans="1:6" x14ac:dyDescent="0.3">
      <c r="A1998" s="383"/>
      <c r="B1998" s="412"/>
      <c r="C1998" s="386"/>
      <c r="D1998" s="675"/>
      <c r="E1998" s="627"/>
      <c r="F1998" s="660"/>
    </row>
    <row r="1999" spans="1:6" x14ac:dyDescent="0.3">
      <c r="A1999" s="383"/>
      <c r="B1999" s="412"/>
      <c r="C1999" s="386"/>
      <c r="D1999" s="675"/>
      <c r="E1999" s="627"/>
      <c r="F1999" s="660"/>
    </row>
    <row r="2000" spans="1:6" x14ac:dyDescent="0.3">
      <c r="A2000" s="383"/>
      <c r="B2000" s="412"/>
      <c r="C2000" s="386"/>
      <c r="D2000" s="675"/>
      <c r="E2000" s="627"/>
      <c r="F2000" s="660"/>
    </row>
    <row r="2001" spans="1:6" x14ac:dyDescent="0.3">
      <c r="A2001" s="383"/>
      <c r="B2001" s="412"/>
      <c r="C2001" s="386"/>
      <c r="D2001" s="675"/>
      <c r="E2001" s="627"/>
      <c r="F2001" s="660"/>
    </row>
    <row r="2002" spans="1:6" x14ac:dyDescent="0.3">
      <c r="A2002" s="383"/>
      <c r="B2002" s="412"/>
      <c r="C2002" s="386"/>
      <c r="D2002" s="675"/>
      <c r="E2002" s="627"/>
      <c r="F2002" s="660"/>
    </row>
    <row r="2003" spans="1:6" x14ac:dyDescent="0.3">
      <c r="A2003" s="383"/>
      <c r="B2003" s="412"/>
      <c r="C2003" s="386"/>
      <c r="D2003" s="675"/>
      <c r="E2003" s="627"/>
      <c r="F2003" s="660"/>
    </row>
    <row r="2004" spans="1:6" x14ac:dyDescent="0.3">
      <c r="A2004" s="383"/>
      <c r="B2004" s="412"/>
      <c r="C2004" s="386"/>
      <c r="D2004" s="675"/>
      <c r="E2004" s="627"/>
      <c r="F2004" s="660"/>
    </row>
    <row r="2005" spans="1:6" x14ac:dyDescent="0.3">
      <c r="A2005" s="383"/>
      <c r="B2005" s="412"/>
      <c r="C2005" s="386"/>
      <c r="D2005" s="675"/>
      <c r="E2005" s="627"/>
      <c r="F2005" s="660"/>
    </row>
    <row r="2006" spans="1:6" x14ac:dyDescent="0.3">
      <c r="A2006" s="383"/>
      <c r="B2006" s="412"/>
      <c r="C2006" s="386"/>
      <c r="D2006" s="675"/>
      <c r="E2006" s="627"/>
      <c r="F2006" s="660"/>
    </row>
    <row r="2007" spans="1:6" x14ac:dyDescent="0.3">
      <c r="A2007" s="383"/>
      <c r="B2007" s="412"/>
      <c r="C2007" s="386"/>
      <c r="D2007" s="675"/>
      <c r="E2007" s="627"/>
      <c r="F2007" s="660"/>
    </row>
    <row r="2008" spans="1:6" x14ac:dyDescent="0.3">
      <c r="A2008" s="383"/>
      <c r="B2008" s="412"/>
      <c r="C2008" s="386"/>
      <c r="D2008" s="675"/>
      <c r="E2008" s="627"/>
      <c r="F2008" s="660"/>
    </row>
    <row r="2009" spans="1:6" x14ac:dyDescent="0.3">
      <c r="A2009" s="383"/>
      <c r="B2009" s="412"/>
      <c r="C2009" s="386"/>
      <c r="D2009" s="675"/>
      <c r="E2009" s="627"/>
      <c r="F2009" s="660"/>
    </row>
    <row r="2010" spans="1:6" x14ac:dyDescent="0.3">
      <c r="A2010" s="383"/>
      <c r="B2010" s="412"/>
      <c r="C2010" s="386"/>
      <c r="D2010" s="675"/>
      <c r="E2010" s="627"/>
      <c r="F2010" s="660"/>
    </row>
    <row r="2011" spans="1:6" x14ac:dyDescent="0.3">
      <c r="A2011" s="383"/>
      <c r="B2011" s="412"/>
      <c r="C2011" s="386"/>
      <c r="D2011" s="675"/>
      <c r="E2011" s="627"/>
      <c r="F2011" s="660"/>
    </row>
    <row r="2012" spans="1:6" x14ac:dyDescent="0.3">
      <c r="A2012" s="383"/>
      <c r="B2012" s="412"/>
      <c r="C2012" s="386"/>
      <c r="D2012" s="675"/>
      <c r="E2012" s="627"/>
      <c r="F2012" s="660"/>
    </row>
    <row r="2013" spans="1:6" x14ac:dyDescent="0.3">
      <c r="A2013" s="383"/>
      <c r="B2013" s="412"/>
      <c r="C2013" s="386"/>
      <c r="D2013" s="675"/>
      <c r="E2013" s="627"/>
      <c r="F2013" s="660"/>
    </row>
    <row r="2014" spans="1:6" x14ac:dyDescent="0.3">
      <c r="A2014" s="383"/>
      <c r="B2014" s="412"/>
      <c r="C2014" s="386"/>
      <c r="D2014" s="675"/>
      <c r="E2014" s="627"/>
      <c r="F2014" s="660"/>
    </row>
    <row r="2015" spans="1:6" x14ac:dyDescent="0.3">
      <c r="A2015" s="383"/>
      <c r="B2015" s="412"/>
      <c r="C2015" s="386"/>
      <c r="D2015" s="675"/>
      <c r="E2015" s="627"/>
      <c r="F2015" s="660"/>
    </row>
    <row r="2016" spans="1:6" x14ac:dyDescent="0.3">
      <c r="A2016" s="383"/>
      <c r="B2016" s="412"/>
      <c r="C2016" s="386"/>
      <c r="D2016" s="675"/>
      <c r="E2016" s="627"/>
      <c r="F2016" s="660"/>
    </row>
    <row r="2017" spans="1:6" x14ac:dyDescent="0.3">
      <c r="A2017" s="383"/>
      <c r="B2017" s="412"/>
      <c r="C2017" s="386"/>
      <c r="D2017" s="675"/>
      <c r="E2017" s="627"/>
      <c r="F2017" s="660"/>
    </row>
    <row r="2018" spans="1:6" x14ac:dyDescent="0.3">
      <c r="A2018" s="383"/>
      <c r="B2018" s="412"/>
      <c r="C2018" s="386"/>
      <c r="D2018" s="675"/>
      <c r="E2018" s="627"/>
      <c r="F2018" s="660"/>
    </row>
    <row r="2019" spans="1:6" x14ac:dyDescent="0.3">
      <c r="A2019" s="383"/>
      <c r="B2019" s="412"/>
      <c r="C2019" s="386"/>
      <c r="D2019" s="675"/>
      <c r="E2019" s="627"/>
      <c r="F2019" s="660"/>
    </row>
    <row r="2020" spans="1:6" x14ac:dyDescent="0.3">
      <c r="A2020" s="383"/>
      <c r="B2020" s="412"/>
      <c r="C2020" s="386"/>
      <c r="D2020" s="675"/>
      <c r="E2020" s="627"/>
      <c r="F2020" s="660"/>
    </row>
    <row r="2021" spans="1:6" ht="15" thickBot="1" x14ac:dyDescent="0.35">
      <c r="A2021" s="666" t="s">
        <v>4070</v>
      </c>
      <c r="B2021" s="667" t="s">
        <v>4116</v>
      </c>
      <c r="C2021" s="667"/>
      <c r="D2021" s="686"/>
      <c r="E2021" s="667"/>
      <c r="F2021" s="668">
        <f>SUM(F1918:F1922)</f>
        <v>0</v>
      </c>
    </row>
    <row r="2022" spans="1:6" x14ac:dyDescent="0.3">
      <c r="A2022" s="756" t="str">
        <f>A741</f>
        <v>CONTRACT SANRAL: NRA 2024/1323</v>
      </c>
      <c r="B2022" s="757"/>
      <c r="C2022" s="669"/>
      <c r="D2022" s="669"/>
      <c r="E2022" s="669"/>
      <c r="F2022" s="670"/>
    </row>
    <row r="2023" spans="1:6" x14ac:dyDescent="0.3">
      <c r="A2023" s="754" t="str">
        <f>A742</f>
        <v>PANEL FOR ROUTINE ROAD MAINTENANCE WORKS ACROSS SOUTH AFRICA (NORTHERN CAPE PROVINCE)</v>
      </c>
      <c r="B2023" s="755"/>
      <c r="C2023" s="671"/>
      <c r="D2023" s="671"/>
      <c r="E2023" s="671"/>
      <c r="F2023" s="672"/>
    </row>
    <row r="2024" spans="1:6" ht="15" thickBot="1" x14ac:dyDescent="0.35">
      <c r="A2024" s="754" t="str">
        <f>A743</f>
        <v>PART B: OPERATIONAL SECTION</v>
      </c>
      <c r="B2024" s="755"/>
      <c r="C2024" s="671"/>
      <c r="D2024" s="671"/>
      <c r="E2024" s="671"/>
      <c r="F2024" s="672"/>
    </row>
    <row r="2025" spans="1:6" ht="15" thickBot="1" x14ac:dyDescent="0.35">
      <c r="A2025" s="799" t="s">
        <v>945</v>
      </c>
      <c r="B2025" s="800"/>
      <c r="C2025" s="800"/>
      <c r="D2025" s="800"/>
      <c r="E2025" s="800"/>
      <c r="F2025" s="801"/>
    </row>
    <row r="2026" spans="1:6" x14ac:dyDescent="0.3">
      <c r="A2026" s="374" t="s">
        <v>946</v>
      </c>
      <c r="B2026" s="345" t="s">
        <v>947</v>
      </c>
      <c r="C2026" s="375"/>
      <c r="D2026" s="655"/>
      <c r="E2026" s="549"/>
      <c r="F2026" s="625"/>
    </row>
    <row r="2027" spans="1:6" x14ac:dyDescent="0.3">
      <c r="A2027" s="372" t="s">
        <v>948</v>
      </c>
      <c r="B2027" s="201" t="s">
        <v>947</v>
      </c>
      <c r="C2027" s="379"/>
      <c r="D2027" s="655"/>
      <c r="E2027" s="549"/>
      <c r="F2027" s="625"/>
    </row>
    <row r="2028" spans="1:6" x14ac:dyDescent="0.3">
      <c r="A2028" s="372" t="s">
        <v>949</v>
      </c>
      <c r="B2028" s="201" t="s">
        <v>950</v>
      </c>
      <c r="C2028" s="379" t="s">
        <v>363</v>
      </c>
      <c r="D2028" s="655">
        <v>10000</v>
      </c>
      <c r="E2028" s="856"/>
      <c r="F2028" s="625" t="str">
        <f>IF((D2028*E2028)&gt;0,(D2028*E2028),"")</f>
        <v/>
      </c>
    </row>
    <row r="2029" spans="1:6" x14ac:dyDescent="0.3">
      <c r="A2029" s="372" t="s">
        <v>951</v>
      </c>
      <c r="B2029" s="201" t="s">
        <v>952</v>
      </c>
      <c r="C2029" s="379" t="s">
        <v>363</v>
      </c>
      <c r="D2029" s="655">
        <v>2000</v>
      </c>
      <c r="E2029" s="856"/>
      <c r="F2029" s="625" t="str">
        <f t="shared" ref="F2029:F2032" si="20">IF((D2029*E2029)&gt;0,(D2029*E2029),"")</f>
        <v/>
      </c>
    </row>
    <row r="2030" spans="1:6" x14ac:dyDescent="0.3">
      <c r="A2030" s="372" t="s">
        <v>953</v>
      </c>
      <c r="B2030" s="201" t="s">
        <v>954</v>
      </c>
      <c r="C2030" s="379" t="s">
        <v>955</v>
      </c>
      <c r="D2030" s="655">
        <v>10</v>
      </c>
      <c r="E2030" s="856"/>
      <c r="F2030" s="625" t="str">
        <f t="shared" si="20"/>
        <v/>
      </c>
    </row>
    <row r="2031" spans="1:6" x14ac:dyDescent="0.3">
      <c r="A2031" s="372" t="s">
        <v>956</v>
      </c>
      <c r="B2031" s="201" t="s">
        <v>3701</v>
      </c>
      <c r="C2031" s="379" t="s">
        <v>955</v>
      </c>
      <c r="D2031" s="655">
        <v>10</v>
      </c>
      <c r="E2031" s="856"/>
      <c r="F2031" s="625" t="str">
        <f t="shared" si="20"/>
        <v/>
      </c>
    </row>
    <row r="2032" spans="1:6" x14ac:dyDescent="0.3">
      <c r="A2032" s="372" t="s">
        <v>960</v>
      </c>
      <c r="B2032" s="235" t="s">
        <v>962</v>
      </c>
      <c r="C2032" s="379" t="s">
        <v>316</v>
      </c>
      <c r="D2032" s="655">
        <v>1000</v>
      </c>
      <c r="E2032" s="856"/>
      <c r="F2032" s="625" t="str">
        <f t="shared" si="20"/>
        <v/>
      </c>
    </row>
    <row r="2033" spans="1:6" x14ac:dyDescent="0.3">
      <c r="A2033" s="383"/>
      <c r="B2033" s="412"/>
      <c r="C2033" s="386"/>
      <c r="D2033" s="675"/>
      <c r="E2033" s="627"/>
      <c r="F2033" s="660"/>
    </row>
    <row r="2034" spans="1:6" x14ac:dyDescent="0.3">
      <c r="A2034" s="383"/>
      <c r="B2034" s="412"/>
      <c r="C2034" s="386"/>
      <c r="D2034" s="675"/>
      <c r="E2034" s="627"/>
      <c r="F2034" s="660"/>
    </row>
    <row r="2035" spans="1:6" x14ac:dyDescent="0.3">
      <c r="A2035" s="383"/>
      <c r="B2035" s="412"/>
      <c r="C2035" s="386"/>
      <c r="D2035" s="675"/>
      <c r="E2035" s="627"/>
      <c r="F2035" s="660"/>
    </row>
    <row r="2036" spans="1:6" x14ac:dyDescent="0.3">
      <c r="A2036" s="383"/>
      <c r="B2036" s="412"/>
      <c r="C2036" s="386"/>
      <c r="D2036" s="675"/>
      <c r="E2036" s="627"/>
      <c r="F2036" s="660"/>
    </row>
    <row r="2037" spans="1:6" x14ac:dyDescent="0.3">
      <c r="A2037" s="383"/>
      <c r="B2037" s="412"/>
      <c r="C2037" s="386"/>
      <c r="D2037" s="675"/>
      <c r="E2037" s="627"/>
      <c r="F2037" s="660"/>
    </row>
    <row r="2038" spans="1:6" x14ac:dyDescent="0.3">
      <c r="A2038" s="383"/>
      <c r="B2038" s="412"/>
      <c r="C2038" s="386"/>
      <c r="D2038" s="675"/>
      <c r="E2038" s="627"/>
      <c r="F2038" s="660"/>
    </row>
    <row r="2039" spans="1:6" x14ac:dyDescent="0.3">
      <c r="A2039" s="383"/>
      <c r="B2039" s="412"/>
      <c r="C2039" s="386"/>
      <c r="D2039" s="675"/>
      <c r="E2039" s="627"/>
      <c r="F2039" s="660"/>
    </row>
    <row r="2040" spans="1:6" x14ac:dyDescent="0.3">
      <c r="A2040" s="383"/>
      <c r="B2040" s="412"/>
      <c r="C2040" s="386"/>
      <c r="D2040" s="675"/>
      <c r="E2040" s="627"/>
      <c r="F2040" s="660"/>
    </row>
    <row r="2041" spans="1:6" x14ac:dyDescent="0.3">
      <c r="A2041" s="383"/>
      <c r="B2041" s="412"/>
      <c r="C2041" s="386"/>
      <c r="D2041" s="675"/>
      <c r="E2041" s="627"/>
      <c r="F2041" s="660"/>
    </row>
    <row r="2042" spans="1:6" x14ac:dyDescent="0.3">
      <c r="A2042" s="383"/>
      <c r="B2042" s="412"/>
      <c r="C2042" s="386"/>
      <c r="D2042" s="675"/>
      <c r="E2042" s="627"/>
      <c r="F2042" s="660"/>
    </row>
    <row r="2043" spans="1:6" x14ac:dyDescent="0.3">
      <c r="A2043" s="383"/>
      <c r="B2043" s="412"/>
      <c r="C2043" s="386"/>
      <c r="D2043" s="675"/>
      <c r="E2043" s="627"/>
      <c r="F2043" s="660"/>
    </row>
    <row r="2044" spans="1:6" x14ac:dyDescent="0.3">
      <c r="A2044" s="383"/>
      <c r="B2044" s="412"/>
      <c r="C2044" s="386"/>
      <c r="D2044" s="675"/>
      <c r="E2044" s="627"/>
      <c r="F2044" s="660"/>
    </row>
    <row r="2045" spans="1:6" x14ac:dyDescent="0.3">
      <c r="A2045" s="383"/>
      <c r="B2045" s="412"/>
      <c r="C2045" s="386"/>
      <c r="D2045" s="675"/>
      <c r="E2045" s="627"/>
      <c r="F2045" s="660"/>
    </row>
    <row r="2046" spans="1:6" x14ac:dyDescent="0.3">
      <c r="A2046" s="383"/>
      <c r="B2046" s="412"/>
      <c r="C2046" s="386"/>
      <c r="D2046" s="675"/>
      <c r="E2046" s="627"/>
      <c r="F2046" s="660"/>
    </row>
    <row r="2047" spans="1:6" x14ac:dyDescent="0.3">
      <c r="A2047" s="383"/>
      <c r="B2047" s="412"/>
      <c r="C2047" s="386"/>
      <c r="D2047" s="675"/>
      <c r="E2047" s="627"/>
      <c r="F2047" s="660"/>
    </row>
    <row r="2048" spans="1:6" x14ac:dyDescent="0.3">
      <c r="A2048" s="383"/>
      <c r="B2048" s="412"/>
      <c r="C2048" s="386"/>
      <c r="D2048" s="675"/>
      <c r="E2048" s="627"/>
      <c r="F2048" s="660"/>
    </row>
    <row r="2049" spans="1:6" x14ac:dyDescent="0.3">
      <c r="A2049" s="383"/>
      <c r="B2049" s="412"/>
      <c r="C2049" s="386"/>
      <c r="D2049" s="675"/>
      <c r="E2049" s="627"/>
      <c r="F2049" s="660"/>
    </row>
    <row r="2050" spans="1:6" x14ac:dyDescent="0.3">
      <c r="A2050" s="383"/>
      <c r="B2050" s="412"/>
      <c r="C2050" s="386"/>
      <c r="D2050" s="675"/>
      <c r="E2050" s="627"/>
      <c r="F2050" s="660"/>
    </row>
    <row r="2051" spans="1:6" x14ac:dyDescent="0.3">
      <c r="A2051" s="383"/>
      <c r="B2051" s="412"/>
      <c r="C2051" s="386"/>
      <c r="D2051" s="675"/>
      <c r="E2051" s="627"/>
      <c r="F2051" s="660"/>
    </row>
    <row r="2052" spans="1:6" x14ac:dyDescent="0.3">
      <c r="A2052" s="383"/>
      <c r="B2052" s="412"/>
      <c r="C2052" s="386"/>
      <c r="D2052" s="675"/>
      <c r="E2052" s="627"/>
      <c r="F2052" s="660"/>
    </row>
    <row r="2053" spans="1:6" x14ac:dyDescent="0.3">
      <c r="A2053" s="383"/>
      <c r="B2053" s="412"/>
      <c r="C2053" s="386"/>
      <c r="D2053" s="675"/>
      <c r="E2053" s="627"/>
      <c r="F2053" s="660"/>
    </row>
    <row r="2054" spans="1:6" x14ac:dyDescent="0.3">
      <c r="A2054" s="383"/>
      <c r="B2054" s="412"/>
      <c r="C2054" s="386"/>
      <c r="D2054" s="675"/>
      <c r="E2054" s="627"/>
      <c r="F2054" s="660"/>
    </row>
    <row r="2055" spans="1:6" x14ac:dyDescent="0.3">
      <c r="A2055" s="383"/>
      <c r="B2055" s="412"/>
      <c r="C2055" s="386"/>
      <c r="D2055" s="675"/>
      <c r="E2055" s="627"/>
      <c r="F2055" s="660"/>
    </row>
    <row r="2056" spans="1:6" x14ac:dyDescent="0.3">
      <c r="A2056" s="383"/>
      <c r="B2056" s="412"/>
      <c r="C2056" s="386"/>
      <c r="D2056" s="675"/>
      <c r="E2056" s="627"/>
      <c r="F2056" s="660"/>
    </row>
    <row r="2057" spans="1:6" x14ac:dyDescent="0.3">
      <c r="A2057" s="383"/>
      <c r="B2057" s="412"/>
      <c r="C2057" s="386"/>
      <c r="D2057" s="675"/>
      <c r="E2057" s="627"/>
      <c r="F2057" s="660"/>
    </row>
    <row r="2058" spans="1:6" x14ac:dyDescent="0.3">
      <c r="A2058" s="383"/>
      <c r="B2058" s="412"/>
      <c r="C2058" s="386"/>
      <c r="D2058" s="675"/>
      <c r="E2058" s="627"/>
      <c r="F2058" s="660"/>
    </row>
    <row r="2059" spans="1:6" x14ac:dyDescent="0.3">
      <c r="A2059" s="383"/>
      <c r="B2059" s="412"/>
      <c r="C2059" s="386"/>
      <c r="D2059" s="675"/>
      <c r="E2059" s="627"/>
      <c r="F2059" s="660"/>
    </row>
    <row r="2060" spans="1:6" x14ac:dyDescent="0.3">
      <c r="A2060" s="383"/>
      <c r="B2060" s="412"/>
      <c r="C2060" s="386"/>
      <c r="D2060" s="675"/>
      <c r="E2060" s="627"/>
      <c r="F2060" s="660"/>
    </row>
    <row r="2061" spans="1:6" x14ac:dyDescent="0.3">
      <c r="A2061" s="383"/>
      <c r="B2061" s="412"/>
      <c r="C2061" s="386"/>
      <c r="D2061" s="675"/>
      <c r="E2061" s="627"/>
      <c r="F2061" s="660"/>
    </row>
    <row r="2062" spans="1:6" x14ac:dyDescent="0.3">
      <c r="A2062" s="383"/>
      <c r="B2062" s="412"/>
      <c r="C2062" s="386"/>
      <c r="D2062" s="675"/>
      <c r="E2062" s="627"/>
      <c r="F2062" s="660"/>
    </row>
    <row r="2063" spans="1:6" x14ac:dyDescent="0.3">
      <c r="A2063" s="383"/>
      <c r="B2063" s="412"/>
      <c r="C2063" s="386"/>
      <c r="D2063" s="675"/>
      <c r="E2063" s="627"/>
      <c r="F2063" s="660"/>
    </row>
    <row r="2064" spans="1:6" x14ac:dyDescent="0.3">
      <c r="A2064" s="383"/>
      <c r="B2064" s="412"/>
      <c r="C2064" s="386"/>
      <c r="D2064" s="675"/>
      <c r="E2064" s="627"/>
      <c r="F2064" s="660"/>
    </row>
    <row r="2065" spans="1:6" x14ac:dyDescent="0.3">
      <c r="A2065" s="383"/>
      <c r="B2065" s="412"/>
      <c r="C2065" s="386"/>
      <c r="D2065" s="675"/>
      <c r="E2065" s="627"/>
      <c r="F2065" s="660"/>
    </row>
    <row r="2066" spans="1:6" x14ac:dyDescent="0.3">
      <c r="A2066" s="383"/>
      <c r="B2066" s="412"/>
      <c r="C2066" s="386"/>
      <c r="D2066" s="675"/>
      <c r="E2066" s="627"/>
      <c r="F2066" s="660"/>
    </row>
    <row r="2067" spans="1:6" x14ac:dyDescent="0.3">
      <c r="A2067" s="383"/>
      <c r="B2067" s="412"/>
      <c r="C2067" s="386"/>
      <c r="D2067" s="675"/>
      <c r="E2067" s="627"/>
      <c r="F2067" s="660"/>
    </row>
    <row r="2068" spans="1:6" x14ac:dyDescent="0.3">
      <c r="A2068" s="383"/>
      <c r="B2068" s="412"/>
      <c r="C2068" s="386"/>
      <c r="D2068" s="675"/>
      <c r="E2068" s="627"/>
      <c r="F2068" s="660"/>
    </row>
    <row r="2069" spans="1:6" x14ac:dyDescent="0.3">
      <c r="A2069" s="383"/>
      <c r="B2069" s="412"/>
      <c r="C2069" s="386"/>
      <c r="D2069" s="675"/>
      <c r="E2069" s="627"/>
      <c r="F2069" s="660"/>
    </row>
    <row r="2070" spans="1:6" x14ac:dyDescent="0.3">
      <c r="A2070" s="383"/>
      <c r="B2070" s="412"/>
      <c r="C2070" s="386"/>
      <c r="D2070" s="675"/>
      <c r="E2070" s="627"/>
      <c r="F2070" s="660"/>
    </row>
    <row r="2071" spans="1:6" x14ac:dyDescent="0.3">
      <c r="A2071" s="383"/>
      <c r="B2071" s="412"/>
      <c r="C2071" s="386"/>
      <c r="D2071" s="675"/>
      <c r="E2071" s="627"/>
      <c r="F2071" s="660"/>
    </row>
    <row r="2072" spans="1:6" x14ac:dyDescent="0.3">
      <c r="A2072" s="383"/>
      <c r="B2072" s="412"/>
      <c r="C2072" s="386"/>
      <c r="D2072" s="675"/>
      <c r="E2072" s="627"/>
      <c r="F2072" s="660"/>
    </row>
    <row r="2073" spans="1:6" x14ac:dyDescent="0.3">
      <c r="A2073" s="383"/>
      <c r="B2073" s="412"/>
      <c r="C2073" s="386"/>
      <c r="D2073" s="675"/>
      <c r="E2073" s="627"/>
      <c r="F2073" s="660"/>
    </row>
    <row r="2074" spans="1:6" x14ac:dyDescent="0.3">
      <c r="A2074" s="383"/>
      <c r="B2074" s="412"/>
      <c r="C2074" s="386"/>
      <c r="D2074" s="675"/>
      <c r="E2074" s="627"/>
      <c r="F2074" s="660"/>
    </row>
    <row r="2075" spans="1:6" x14ac:dyDescent="0.3">
      <c r="A2075" s="383"/>
      <c r="B2075" s="412"/>
      <c r="C2075" s="386"/>
      <c r="D2075" s="675"/>
      <c r="E2075" s="627"/>
      <c r="F2075" s="660"/>
    </row>
    <row r="2076" spans="1:6" x14ac:dyDescent="0.3">
      <c r="A2076" s="383"/>
      <c r="B2076" s="412"/>
      <c r="C2076" s="386"/>
      <c r="D2076" s="675"/>
      <c r="E2076" s="627"/>
      <c r="F2076" s="660"/>
    </row>
    <row r="2077" spans="1:6" x14ac:dyDescent="0.3">
      <c r="A2077" s="383"/>
      <c r="B2077" s="412"/>
      <c r="C2077" s="386"/>
      <c r="D2077" s="675"/>
      <c r="E2077" s="627"/>
      <c r="F2077" s="660"/>
    </row>
    <row r="2078" spans="1:6" x14ac:dyDescent="0.3">
      <c r="A2078" s="383"/>
      <c r="B2078" s="412"/>
      <c r="C2078" s="386"/>
      <c r="D2078" s="675"/>
      <c r="E2078" s="627"/>
      <c r="F2078" s="660"/>
    </row>
    <row r="2079" spans="1:6" x14ac:dyDescent="0.3">
      <c r="A2079" s="383"/>
      <c r="B2079" s="412"/>
      <c r="C2079" s="386"/>
      <c r="D2079" s="675"/>
      <c r="E2079" s="627"/>
      <c r="F2079" s="660"/>
    </row>
    <row r="2080" spans="1:6" x14ac:dyDescent="0.3">
      <c r="A2080" s="383"/>
      <c r="B2080" s="412"/>
      <c r="C2080" s="386"/>
      <c r="D2080" s="675"/>
      <c r="E2080" s="627"/>
      <c r="F2080" s="660"/>
    </row>
    <row r="2081" spans="1:6" x14ac:dyDescent="0.3">
      <c r="A2081" s="383"/>
      <c r="B2081" s="412"/>
      <c r="C2081" s="386"/>
      <c r="D2081" s="675"/>
      <c r="E2081" s="627"/>
      <c r="F2081" s="660"/>
    </row>
    <row r="2082" spans="1:6" x14ac:dyDescent="0.3">
      <c r="A2082" s="383"/>
      <c r="B2082" s="412"/>
      <c r="C2082" s="386"/>
      <c r="D2082" s="675"/>
      <c r="E2082" s="627"/>
      <c r="F2082" s="660"/>
    </row>
    <row r="2083" spans="1:6" x14ac:dyDescent="0.3">
      <c r="A2083" s="383"/>
      <c r="B2083" s="412"/>
      <c r="C2083" s="386"/>
      <c r="D2083" s="675"/>
      <c r="E2083" s="627"/>
      <c r="F2083" s="660"/>
    </row>
    <row r="2084" spans="1:6" x14ac:dyDescent="0.3">
      <c r="A2084" s="383"/>
      <c r="B2084" s="412"/>
      <c r="C2084" s="386"/>
      <c r="D2084" s="675"/>
      <c r="E2084" s="627"/>
      <c r="F2084" s="660"/>
    </row>
    <row r="2085" spans="1:6" x14ac:dyDescent="0.3">
      <c r="A2085" s="383"/>
      <c r="B2085" s="412"/>
      <c r="C2085" s="386"/>
      <c r="D2085" s="675"/>
      <c r="E2085" s="627"/>
      <c r="F2085" s="660"/>
    </row>
    <row r="2086" spans="1:6" x14ac:dyDescent="0.3">
      <c r="A2086" s="383"/>
      <c r="B2086" s="412"/>
      <c r="C2086" s="386"/>
      <c r="D2086" s="675"/>
      <c r="E2086" s="627"/>
      <c r="F2086" s="660"/>
    </row>
    <row r="2087" spans="1:6" x14ac:dyDescent="0.3">
      <c r="A2087" s="383"/>
      <c r="B2087" s="412"/>
      <c r="C2087" s="386"/>
      <c r="D2087" s="675"/>
      <c r="E2087" s="627"/>
      <c r="F2087" s="660"/>
    </row>
    <row r="2088" spans="1:6" x14ac:dyDescent="0.3">
      <c r="A2088" s="383"/>
      <c r="B2088" s="412"/>
      <c r="C2088" s="386"/>
      <c r="D2088" s="675"/>
      <c r="E2088" s="627"/>
      <c r="F2088" s="660"/>
    </row>
    <row r="2089" spans="1:6" x14ac:dyDescent="0.3">
      <c r="A2089" s="383"/>
      <c r="B2089" s="412"/>
      <c r="C2089" s="386"/>
      <c r="D2089" s="675"/>
      <c r="E2089" s="627"/>
      <c r="F2089" s="660"/>
    </row>
    <row r="2090" spans="1:6" x14ac:dyDescent="0.3">
      <c r="A2090" s="383"/>
      <c r="B2090" s="412"/>
      <c r="C2090" s="386"/>
      <c r="D2090" s="675"/>
      <c r="E2090" s="627"/>
      <c r="F2090" s="660"/>
    </row>
    <row r="2091" spans="1:6" x14ac:dyDescent="0.3">
      <c r="A2091" s="383"/>
      <c r="B2091" s="412"/>
      <c r="C2091" s="386"/>
      <c r="D2091" s="675"/>
      <c r="E2091" s="627"/>
      <c r="F2091" s="660"/>
    </row>
    <row r="2092" spans="1:6" x14ac:dyDescent="0.3">
      <c r="A2092" s="383"/>
      <c r="B2092" s="412"/>
      <c r="C2092" s="386"/>
      <c r="D2092" s="675"/>
      <c r="E2092" s="627"/>
      <c r="F2092" s="660"/>
    </row>
    <row r="2093" spans="1:6" x14ac:dyDescent="0.3">
      <c r="A2093" s="383"/>
      <c r="B2093" s="412"/>
      <c r="C2093" s="386"/>
      <c r="D2093" s="675"/>
      <c r="E2093" s="627"/>
      <c r="F2093" s="660"/>
    </row>
    <row r="2094" spans="1:6" x14ac:dyDescent="0.3">
      <c r="A2094" s="383"/>
      <c r="B2094" s="412"/>
      <c r="C2094" s="386"/>
      <c r="D2094" s="675"/>
      <c r="E2094" s="627"/>
      <c r="F2094" s="660"/>
    </row>
    <row r="2095" spans="1:6" x14ac:dyDescent="0.3">
      <c r="A2095" s="383"/>
      <c r="B2095" s="412"/>
      <c r="C2095" s="386"/>
      <c r="D2095" s="675"/>
      <c r="E2095" s="627"/>
      <c r="F2095" s="660"/>
    </row>
    <row r="2096" spans="1:6" x14ac:dyDescent="0.3">
      <c r="A2096" s="383"/>
      <c r="B2096" s="412"/>
      <c r="C2096" s="386"/>
      <c r="D2096" s="675"/>
      <c r="E2096" s="627"/>
      <c r="F2096" s="660"/>
    </row>
    <row r="2097" spans="1:6" x14ac:dyDescent="0.3">
      <c r="A2097" s="383"/>
      <c r="B2097" s="412"/>
      <c r="C2097" s="386"/>
      <c r="D2097" s="675"/>
      <c r="E2097" s="627"/>
      <c r="F2097" s="660"/>
    </row>
    <row r="2098" spans="1:6" x14ac:dyDescent="0.3">
      <c r="A2098" s="383"/>
      <c r="B2098" s="412"/>
      <c r="C2098" s="386"/>
      <c r="D2098" s="675"/>
      <c r="E2098" s="627"/>
      <c r="F2098" s="660"/>
    </row>
    <row r="2099" spans="1:6" x14ac:dyDescent="0.3">
      <c r="A2099" s="383"/>
      <c r="B2099" s="412"/>
      <c r="C2099" s="386"/>
      <c r="D2099" s="675"/>
      <c r="E2099" s="627"/>
      <c r="F2099" s="660"/>
    </row>
    <row r="2100" spans="1:6" x14ac:dyDescent="0.3">
      <c r="A2100" s="383"/>
      <c r="B2100" s="412"/>
      <c r="C2100" s="386"/>
      <c r="D2100" s="675"/>
      <c r="E2100" s="627"/>
      <c r="F2100" s="660"/>
    </row>
    <row r="2101" spans="1:6" x14ac:dyDescent="0.3">
      <c r="A2101" s="383"/>
      <c r="B2101" s="412"/>
      <c r="C2101" s="386"/>
      <c r="D2101" s="675"/>
      <c r="E2101" s="627"/>
      <c r="F2101" s="660"/>
    </row>
    <row r="2102" spans="1:6" x14ac:dyDescent="0.3">
      <c r="A2102" s="383"/>
      <c r="B2102" s="412"/>
      <c r="C2102" s="386"/>
      <c r="D2102" s="675"/>
      <c r="E2102" s="627"/>
      <c r="F2102" s="660"/>
    </row>
    <row r="2103" spans="1:6" x14ac:dyDescent="0.3">
      <c r="A2103" s="383"/>
      <c r="B2103" s="412"/>
      <c r="C2103" s="386"/>
      <c r="D2103" s="675"/>
      <c r="E2103" s="627"/>
      <c r="F2103" s="660"/>
    </row>
    <row r="2104" spans="1:6" x14ac:dyDescent="0.3">
      <c r="A2104" s="383"/>
      <c r="B2104" s="412"/>
      <c r="C2104" s="386"/>
      <c r="D2104" s="675"/>
      <c r="E2104" s="627"/>
      <c r="F2104" s="660"/>
    </row>
    <row r="2105" spans="1:6" x14ac:dyDescent="0.3">
      <c r="A2105" s="383"/>
      <c r="B2105" s="412"/>
      <c r="C2105" s="386"/>
      <c r="D2105" s="675"/>
      <c r="E2105" s="627"/>
      <c r="F2105" s="660"/>
    </row>
    <row r="2106" spans="1:6" x14ac:dyDescent="0.3">
      <c r="A2106" s="383"/>
      <c r="B2106" s="412"/>
      <c r="C2106" s="386"/>
      <c r="D2106" s="675"/>
      <c r="E2106" s="627"/>
      <c r="F2106" s="660"/>
    </row>
    <row r="2107" spans="1:6" x14ac:dyDescent="0.3">
      <c r="A2107" s="383"/>
      <c r="B2107" s="412"/>
      <c r="C2107" s="386"/>
      <c r="D2107" s="675"/>
      <c r="E2107" s="627"/>
      <c r="F2107" s="660"/>
    </row>
    <row r="2108" spans="1:6" x14ac:dyDescent="0.3">
      <c r="A2108" s="383"/>
      <c r="B2108" s="412"/>
      <c r="C2108" s="386"/>
      <c r="D2108" s="675"/>
      <c r="E2108" s="627"/>
      <c r="F2108" s="660"/>
    </row>
    <row r="2109" spans="1:6" x14ac:dyDescent="0.3">
      <c r="A2109" s="383"/>
      <c r="B2109" s="412"/>
      <c r="C2109" s="386"/>
      <c r="D2109" s="675"/>
      <c r="E2109" s="627"/>
      <c r="F2109" s="660"/>
    </row>
    <row r="2110" spans="1:6" x14ac:dyDescent="0.3">
      <c r="A2110" s="383"/>
      <c r="B2110" s="412"/>
      <c r="C2110" s="386"/>
      <c r="D2110" s="675"/>
      <c r="E2110" s="627"/>
      <c r="F2110" s="660"/>
    </row>
    <row r="2111" spans="1:6" x14ac:dyDescent="0.3">
      <c r="A2111" s="383"/>
      <c r="B2111" s="412"/>
      <c r="C2111" s="386"/>
      <c r="D2111" s="675"/>
      <c r="E2111" s="627"/>
      <c r="F2111" s="660"/>
    </row>
    <row r="2112" spans="1:6" x14ac:dyDescent="0.3">
      <c r="A2112" s="383"/>
      <c r="B2112" s="412"/>
      <c r="C2112" s="386"/>
      <c r="D2112" s="675"/>
      <c r="E2112" s="627"/>
      <c r="F2112" s="660"/>
    </row>
    <row r="2113" spans="1:6" x14ac:dyDescent="0.3">
      <c r="A2113" s="383"/>
      <c r="B2113" s="412"/>
      <c r="C2113" s="386"/>
      <c r="D2113" s="675"/>
      <c r="E2113" s="627"/>
      <c r="F2113" s="660"/>
    </row>
    <row r="2114" spans="1:6" x14ac:dyDescent="0.3">
      <c r="A2114" s="383"/>
      <c r="B2114" s="412"/>
      <c r="C2114" s="386"/>
      <c r="D2114" s="675"/>
      <c r="E2114" s="627"/>
      <c r="F2114" s="660"/>
    </row>
    <row r="2115" spans="1:6" x14ac:dyDescent="0.3">
      <c r="A2115" s="383"/>
      <c r="B2115" s="412"/>
      <c r="C2115" s="386"/>
      <c r="D2115" s="675"/>
      <c r="E2115" s="627"/>
      <c r="F2115" s="660"/>
    </row>
    <row r="2116" spans="1:6" x14ac:dyDescent="0.3">
      <c r="A2116" s="383"/>
      <c r="B2116" s="412"/>
      <c r="C2116" s="386"/>
      <c r="D2116" s="675"/>
      <c r="E2116" s="627"/>
      <c r="F2116" s="660"/>
    </row>
    <row r="2117" spans="1:6" x14ac:dyDescent="0.3">
      <c r="A2117" s="383"/>
      <c r="B2117" s="412"/>
      <c r="C2117" s="386"/>
      <c r="D2117" s="675"/>
      <c r="E2117" s="627"/>
      <c r="F2117" s="660"/>
    </row>
    <row r="2118" spans="1:6" x14ac:dyDescent="0.3">
      <c r="A2118" s="383"/>
      <c r="B2118" s="412"/>
      <c r="C2118" s="386"/>
      <c r="D2118" s="675"/>
      <c r="E2118" s="627"/>
      <c r="F2118" s="660"/>
    </row>
    <row r="2119" spans="1:6" x14ac:dyDescent="0.3">
      <c r="A2119" s="383"/>
      <c r="B2119" s="412"/>
      <c r="C2119" s="386"/>
      <c r="D2119" s="675"/>
      <c r="E2119" s="627"/>
      <c r="F2119" s="660"/>
    </row>
    <row r="2120" spans="1:6" x14ac:dyDescent="0.3">
      <c r="A2120" s="383"/>
      <c r="B2120" s="412"/>
      <c r="C2120" s="386"/>
      <c r="D2120" s="675"/>
      <c r="E2120" s="627"/>
      <c r="F2120" s="660"/>
    </row>
    <row r="2121" spans="1:6" x14ac:dyDescent="0.3">
      <c r="A2121" s="383"/>
      <c r="B2121" s="412"/>
      <c r="C2121" s="386"/>
      <c r="D2121" s="675"/>
      <c r="E2121" s="627"/>
      <c r="F2121" s="660"/>
    </row>
    <row r="2122" spans="1:6" x14ac:dyDescent="0.3">
      <c r="A2122" s="383"/>
      <c r="B2122" s="412"/>
      <c r="C2122" s="386"/>
      <c r="D2122" s="675"/>
      <c r="E2122" s="627"/>
      <c r="F2122" s="660"/>
    </row>
    <row r="2123" spans="1:6" x14ac:dyDescent="0.3">
      <c r="A2123" s="383"/>
      <c r="B2123" s="412"/>
      <c r="C2123" s="386"/>
      <c r="D2123" s="675"/>
      <c r="E2123" s="627"/>
      <c r="F2123" s="660"/>
    </row>
    <row r="2124" spans="1:6" x14ac:dyDescent="0.3">
      <c r="A2124" s="383"/>
      <c r="B2124" s="412"/>
      <c r="C2124" s="386"/>
      <c r="D2124" s="675"/>
      <c r="E2124" s="627"/>
      <c r="F2124" s="660"/>
    </row>
    <row r="2125" spans="1:6" x14ac:dyDescent="0.3">
      <c r="A2125" s="383"/>
      <c r="B2125" s="412"/>
      <c r="C2125" s="386"/>
      <c r="D2125" s="675"/>
      <c r="E2125" s="627"/>
      <c r="F2125" s="660"/>
    </row>
    <row r="2126" spans="1:6" x14ac:dyDescent="0.3">
      <c r="A2126" s="383"/>
      <c r="B2126" s="412"/>
      <c r="C2126" s="386"/>
      <c r="D2126" s="675"/>
      <c r="E2126" s="627"/>
      <c r="F2126" s="660"/>
    </row>
    <row r="2127" spans="1:6" x14ac:dyDescent="0.3">
      <c r="A2127" s="383"/>
      <c r="B2127" s="412"/>
      <c r="C2127" s="386"/>
      <c r="D2127" s="675"/>
      <c r="E2127" s="627"/>
      <c r="F2127" s="660"/>
    </row>
    <row r="2128" spans="1:6" x14ac:dyDescent="0.3">
      <c r="A2128" s="383"/>
      <c r="B2128" s="412"/>
      <c r="C2128" s="386"/>
      <c r="D2128" s="675"/>
      <c r="E2128" s="627"/>
      <c r="F2128" s="660"/>
    </row>
    <row r="2129" spans="1:6" ht="15" thickBot="1" x14ac:dyDescent="0.35">
      <c r="A2129" s="666" t="s">
        <v>4071</v>
      </c>
      <c r="B2129" s="667" t="s">
        <v>4116</v>
      </c>
      <c r="C2129" s="667"/>
      <c r="D2129" s="667"/>
      <c r="E2129" s="667"/>
      <c r="F2129" s="668">
        <f>SUM(F2028:F2032)</f>
        <v>0</v>
      </c>
    </row>
    <row r="2130" spans="1:6" x14ac:dyDescent="0.3">
      <c r="A2130" s="756" t="str">
        <f>A741</f>
        <v>CONTRACT SANRAL: NRA 2024/1323</v>
      </c>
      <c r="B2130" s="757"/>
      <c r="C2130" s="669"/>
      <c r="D2130" s="669"/>
      <c r="E2130" s="669"/>
      <c r="F2130" s="670"/>
    </row>
    <row r="2131" spans="1:6" x14ac:dyDescent="0.3">
      <c r="A2131" s="754" t="str">
        <f>A742</f>
        <v>PANEL FOR ROUTINE ROAD MAINTENANCE WORKS ACROSS SOUTH AFRICA (NORTHERN CAPE PROVINCE)</v>
      </c>
      <c r="B2131" s="755"/>
      <c r="C2131" s="671"/>
      <c r="D2131" s="671"/>
      <c r="E2131" s="671"/>
      <c r="F2131" s="672"/>
    </row>
    <row r="2132" spans="1:6" ht="15" thickBot="1" x14ac:dyDescent="0.35">
      <c r="A2132" s="754" t="str">
        <f>A743</f>
        <v>PART B: OPERATIONAL SECTION</v>
      </c>
      <c r="B2132" s="755"/>
      <c r="C2132" s="671"/>
      <c r="D2132" s="671"/>
      <c r="E2132" s="671"/>
      <c r="F2132" s="672"/>
    </row>
    <row r="2133" spans="1:6" ht="15" thickBot="1" x14ac:dyDescent="0.35">
      <c r="A2133" s="799" t="s">
        <v>973</v>
      </c>
      <c r="B2133" s="800"/>
      <c r="C2133" s="800"/>
      <c r="D2133" s="800"/>
      <c r="E2133" s="800"/>
      <c r="F2133" s="801"/>
    </row>
    <row r="2134" spans="1:6" x14ac:dyDescent="0.3">
      <c r="A2134" s="374" t="s">
        <v>974</v>
      </c>
      <c r="B2134" s="345" t="s">
        <v>655</v>
      </c>
      <c r="C2134" s="375"/>
      <c r="D2134" s="376"/>
      <c r="E2134" s="377"/>
      <c r="F2134" s="378"/>
    </row>
    <row r="2135" spans="1:6" x14ac:dyDescent="0.3">
      <c r="A2135" s="372" t="s">
        <v>975</v>
      </c>
      <c r="B2135" s="201" t="s">
        <v>976</v>
      </c>
      <c r="C2135" s="379"/>
      <c r="D2135" s="391"/>
      <c r="E2135" s="392"/>
      <c r="F2135" s="397"/>
    </row>
    <row r="2136" spans="1:6" x14ac:dyDescent="0.3">
      <c r="A2136" s="372" t="s">
        <v>977</v>
      </c>
      <c r="B2136" s="201" t="s">
        <v>593</v>
      </c>
      <c r="C2136" s="379" t="s">
        <v>221</v>
      </c>
      <c r="D2136" s="655">
        <v>100</v>
      </c>
      <c r="E2136" s="856"/>
      <c r="F2136" s="625" t="str">
        <f>IF((D2136*E2136)&gt;0,(D2136*E2136),"")</f>
        <v/>
      </c>
    </row>
    <row r="2137" spans="1:6" x14ac:dyDescent="0.3">
      <c r="A2137" s="372" t="s">
        <v>978</v>
      </c>
      <c r="B2137" s="201" t="s">
        <v>979</v>
      </c>
      <c r="C2137" s="379" t="s">
        <v>221</v>
      </c>
      <c r="D2137" s="655">
        <v>50</v>
      </c>
      <c r="E2137" s="856"/>
      <c r="F2137" s="625" t="str">
        <f t="shared" ref="F2137:F2165" si="21">IF((D2137*E2137)&gt;0,(D2137*E2137),"")</f>
        <v/>
      </c>
    </row>
    <row r="2138" spans="1:6" x14ac:dyDescent="0.3">
      <c r="A2138" s="372" t="s">
        <v>980</v>
      </c>
      <c r="B2138" s="201" t="s">
        <v>3932</v>
      </c>
      <c r="C2138" s="379"/>
      <c r="D2138" s="655"/>
      <c r="E2138" s="549"/>
      <c r="F2138" s="625" t="str">
        <f t="shared" si="21"/>
        <v/>
      </c>
    </row>
    <row r="2139" spans="1:6" x14ac:dyDescent="0.3">
      <c r="A2139" s="372" t="s">
        <v>982</v>
      </c>
      <c r="B2139" s="201" t="s">
        <v>593</v>
      </c>
      <c r="C2139" s="379" t="s">
        <v>221</v>
      </c>
      <c r="D2139" s="655">
        <v>100</v>
      </c>
      <c r="E2139" s="856"/>
      <c r="F2139" s="625" t="str">
        <f t="shared" si="21"/>
        <v/>
      </c>
    </row>
    <row r="2140" spans="1:6" x14ac:dyDescent="0.3">
      <c r="A2140" s="372" t="s">
        <v>983</v>
      </c>
      <c r="B2140" s="201" t="s">
        <v>979</v>
      </c>
      <c r="C2140" s="379" t="s">
        <v>221</v>
      </c>
      <c r="D2140" s="655">
        <v>50</v>
      </c>
      <c r="E2140" s="856"/>
      <c r="F2140" s="625" t="str">
        <f t="shared" si="21"/>
        <v/>
      </c>
    </row>
    <row r="2141" spans="1:6" x14ac:dyDescent="0.3">
      <c r="A2141" s="372" t="s">
        <v>984</v>
      </c>
      <c r="B2141" s="235" t="s">
        <v>985</v>
      </c>
      <c r="C2141" s="379"/>
      <c r="D2141" s="655"/>
      <c r="E2141" s="549"/>
      <c r="F2141" s="625" t="str">
        <f t="shared" si="21"/>
        <v/>
      </c>
    </row>
    <row r="2142" spans="1:6" x14ac:dyDescent="0.3">
      <c r="A2142" s="372" t="s">
        <v>986</v>
      </c>
      <c r="B2142" s="201" t="s">
        <v>987</v>
      </c>
      <c r="C2142" s="379" t="s">
        <v>221</v>
      </c>
      <c r="D2142" s="655">
        <v>50</v>
      </c>
      <c r="E2142" s="856"/>
      <c r="F2142" s="625" t="str">
        <f t="shared" si="21"/>
        <v/>
      </c>
    </row>
    <row r="2143" spans="1:6" x14ac:dyDescent="0.3">
      <c r="A2143" s="372" t="s">
        <v>988</v>
      </c>
      <c r="B2143" s="201" t="s">
        <v>989</v>
      </c>
      <c r="C2143" s="379" t="s">
        <v>221</v>
      </c>
      <c r="D2143" s="655">
        <v>50</v>
      </c>
      <c r="E2143" s="856"/>
      <c r="F2143" s="625" t="str">
        <f t="shared" si="21"/>
        <v/>
      </c>
    </row>
    <row r="2144" spans="1:6" x14ac:dyDescent="0.3">
      <c r="A2144" s="372" t="s">
        <v>990</v>
      </c>
      <c r="B2144" s="201" t="s">
        <v>991</v>
      </c>
      <c r="C2144" s="379" t="s">
        <v>221</v>
      </c>
      <c r="D2144" s="655">
        <v>50</v>
      </c>
      <c r="E2144" s="856"/>
      <c r="F2144" s="625" t="str">
        <f t="shared" si="21"/>
        <v/>
      </c>
    </row>
    <row r="2145" spans="1:6" x14ac:dyDescent="0.3">
      <c r="A2145" s="372" t="s">
        <v>992</v>
      </c>
      <c r="B2145" s="201" t="s">
        <v>993</v>
      </c>
      <c r="C2145" s="379" t="s">
        <v>221</v>
      </c>
      <c r="D2145" s="655">
        <v>50</v>
      </c>
      <c r="E2145" s="856"/>
      <c r="F2145" s="625" t="str">
        <f t="shared" si="21"/>
        <v/>
      </c>
    </row>
    <row r="2146" spans="1:6" x14ac:dyDescent="0.3">
      <c r="A2146" s="372" t="s">
        <v>994</v>
      </c>
      <c r="B2146" s="235" t="s">
        <v>995</v>
      </c>
      <c r="C2146" s="379" t="s">
        <v>221</v>
      </c>
      <c r="D2146" s="655">
        <v>50</v>
      </c>
      <c r="E2146" s="856"/>
      <c r="F2146" s="625" t="str">
        <f t="shared" si="21"/>
        <v/>
      </c>
    </row>
    <row r="2147" spans="1:6" x14ac:dyDescent="0.3">
      <c r="A2147" s="372" t="s">
        <v>996</v>
      </c>
      <c r="B2147" s="235" t="s">
        <v>997</v>
      </c>
      <c r="C2147" s="379"/>
      <c r="D2147" s="655"/>
      <c r="E2147" s="549"/>
      <c r="F2147" s="625" t="str">
        <f t="shared" si="21"/>
        <v/>
      </c>
    </row>
    <row r="2148" spans="1:6" x14ac:dyDescent="0.3">
      <c r="A2148" s="372" t="s">
        <v>998</v>
      </c>
      <c r="B2148" s="201" t="s">
        <v>999</v>
      </c>
      <c r="C2148" s="379" t="s">
        <v>363</v>
      </c>
      <c r="D2148" s="655">
        <v>250</v>
      </c>
      <c r="E2148" s="856"/>
      <c r="F2148" s="625" t="str">
        <f t="shared" si="21"/>
        <v/>
      </c>
    </row>
    <row r="2149" spans="1:6" x14ac:dyDescent="0.3">
      <c r="A2149" s="372" t="s">
        <v>1006</v>
      </c>
      <c r="B2149" s="221" t="s">
        <v>1007</v>
      </c>
      <c r="C2149" s="379" t="s">
        <v>363</v>
      </c>
      <c r="D2149" s="655">
        <v>25</v>
      </c>
      <c r="E2149" s="856"/>
      <c r="F2149" s="625" t="str">
        <f t="shared" si="21"/>
        <v/>
      </c>
    </row>
    <row r="2150" spans="1:6" x14ac:dyDescent="0.3">
      <c r="A2150" s="372" t="s">
        <v>1008</v>
      </c>
      <c r="B2150" s="235" t="s">
        <v>714</v>
      </c>
      <c r="C2150" s="379"/>
      <c r="D2150" s="655"/>
      <c r="E2150" s="549"/>
      <c r="F2150" s="625" t="str">
        <f t="shared" si="21"/>
        <v/>
      </c>
    </row>
    <row r="2151" spans="1:6" x14ac:dyDescent="0.3">
      <c r="A2151" s="372" t="s">
        <v>1009</v>
      </c>
      <c r="B2151" s="201" t="s">
        <v>716</v>
      </c>
      <c r="C2151" s="379" t="s">
        <v>262</v>
      </c>
      <c r="D2151" s="655">
        <v>1</v>
      </c>
      <c r="E2151" s="856"/>
      <c r="F2151" s="625" t="str">
        <f t="shared" si="21"/>
        <v/>
      </c>
    </row>
    <row r="2152" spans="1:6" x14ac:dyDescent="0.3">
      <c r="A2152" s="372" t="s">
        <v>1010</v>
      </c>
      <c r="B2152" s="201" t="s">
        <v>718</v>
      </c>
      <c r="C2152" s="379" t="s">
        <v>262</v>
      </c>
      <c r="D2152" s="655">
        <v>1</v>
      </c>
      <c r="E2152" s="856"/>
      <c r="F2152" s="625" t="str">
        <f t="shared" si="21"/>
        <v/>
      </c>
    </row>
    <row r="2153" spans="1:6" x14ac:dyDescent="0.3">
      <c r="A2153" s="372" t="s">
        <v>1011</v>
      </c>
      <c r="B2153" s="201" t="s">
        <v>720</v>
      </c>
      <c r="C2153" s="379" t="s">
        <v>721</v>
      </c>
      <c r="D2153" s="655">
        <v>250</v>
      </c>
      <c r="E2153" s="856"/>
      <c r="F2153" s="625" t="str">
        <f t="shared" si="21"/>
        <v/>
      </c>
    </row>
    <row r="2154" spans="1:6" x14ac:dyDescent="0.3">
      <c r="A2154" s="372" t="s">
        <v>1014</v>
      </c>
      <c r="B2154" s="235" t="s">
        <v>1015</v>
      </c>
      <c r="C2154" s="379"/>
      <c r="D2154" s="655"/>
      <c r="E2154" s="549"/>
      <c r="F2154" s="625" t="str">
        <f t="shared" si="21"/>
        <v/>
      </c>
    </row>
    <row r="2155" spans="1:6" x14ac:dyDescent="0.3">
      <c r="A2155" s="372" t="s">
        <v>1016</v>
      </c>
      <c r="B2155" s="201" t="s">
        <v>694</v>
      </c>
      <c r="C2155" s="379" t="s">
        <v>221</v>
      </c>
      <c r="D2155" s="655">
        <v>10</v>
      </c>
      <c r="E2155" s="856"/>
      <c r="F2155" s="625" t="str">
        <f t="shared" si="21"/>
        <v/>
      </c>
    </row>
    <row r="2156" spans="1:6" x14ac:dyDescent="0.3">
      <c r="A2156" s="372" t="s">
        <v>1017</v>
      </c>
      <c r="B2156" s="201" t="s">
        <v>696</v>
      </c>
      <c r="C2156" s="379" t="s">
        <v>221</v>
      </c>
      <c r="D2156" s="655">
        <v>10</v>
      </c>
      <c r="E2156" s="856"/>
      <c r="F2156" s="625" t="str">
        <f t="shared" si="21"/>
        <v/>
      </c>
    </row>
    <row r="2157" spans="1:6" x14ac:dyDescent="0.3">
      <c r="A2157" s="372" t="s">
        <v>1018</v>
      </c>
      <c r="B2157" s="201" t="s">
        <v>4162</v>
      </c>
      <c r="C2157" s="379" t="s">
        <v>221</v>
      </c>
      <c r="D2157" s="655">
        <v>10</v>
      </c>
      <c r="E2157" s="856"/>
      <c r="F2157" s="625" t="str">
        <f t="shared" si="21"/>
        <v/>
      </c>
    </row>
    <row r="2158" spans="1:6" x14ac:dyDescent="0.3">
      <c r="A2158" s="372" t="s">
        <v>3702</v>
      </c>
      <c r="B2158" s="221" t="s">
        <v>3703</v>
      </c>
      <c r="C2158" s="379" t="s">
        <v>221</v>
      </c>
      <c r="D2158" s="655">
        <v>10</v>
      </c>
      <c r="E2158" s="856"/>
      <c r="F2158" s="625" t="str">
        <f t="shared" si="21"/>
        <v/>
      </c>
    </row>
    <row r="2159" spans="1:6" x14ac:dyDescent="0.3">
      <c r="A2159" s="402" t="s">
        <v>1020</v>
      </c>
      <c r="B2159" s="235" t="s">
        <v>1021</v>
      </c>
      <c r="C2159" s="396"/>
      <c r="D2159" s="655"/>
      <c r="E2159" s="549"/>
      <c r="F2159" s="625" t="str">
        <f t="shared" si="21"/>
        <v/>
      </c>
    </row>
    <row r="2160" spans="1:6" x14ac:dyDescent="0.3">
      <c r="A2160" s="372" t="s">
        <v>1024</v>
      </c>
      <c r="B2160" s="201" t="s">
        <v>1025</v>
      </c>
      <c r="C2160" s="379" t="s">
        <v>363</v>
      </c>
      <c r="D2160" s="655">
        <v>100</v>
      </c>
      <c r="E2160" s="856"/>
      <c r="F2160" s="625" t="str">
        <f t="shared" si="21"/>
        <v/>
      </c>
    </row>
    <row r="2161" spans="1:6" x14ac:dyDescent="0.3">
      <c r="A2161" s="372" t="s">
        <v>1026</v>
      </c>
      <c r="B2161" s="201" t="s">
        <v>3991</v>
      </c>
      <c r="C2161" s="379" t="s">
        <v>363</v>
      </c>
      <c r="D2161" s="655">
        <v>100</v>
      </c>
      <c r="E2161" s="856"/>
      <c r="F2161" s="625" t="str">
        <f t="shared" si="21"/>
        <v/>
      </c>
    </row>
    <row r="2162" spans="1:6" x14ac:dyDescent="0.3">
      <c r="A2162" s="372" t="s">
        <v>1028</v>
      </c>
      <c r="B2162" s="235" t="s">
        <v>1029</v>
      </c>
      <c r="C2162" s="379"/>
      <c r="D2162" s="655"/>
      <c r="E2162" s="549"/>
      <c r="F2162" s="625" t="str">
        <f t="shared" si="21"/>
        <v/>
      </c>
    </row>
    <row r="2163" spans="1:6" x14ac:dyDescent="0.3">
      <c r="A2163" s="372" t="s">
        <v>1030</v>
      </c>
      <c r="B2163" s="201" t="s">
        <v>730</v>
      </c>
      <c r="C2163" s="379" t="s">
        <v>316</v>
      </c>
      <c r="D2163" s="655">
        <v>1000</v>
      </c>
      <c r="E2163" s="856"/>
      <c r="F2163" s="625" t="str">
        <f t="shared" si="21"/>
        <v/>
      </c>
    </row>
    <row r="2164" spans="1:6" x14ac:dyDescent="0.3">
      <c r="A2164" s="372" t="s">
        <v>1031</v>
      </c>
      <c r="B2164" s="201" t="s">
        <v>732</v>
      </c>
      <c r="C2164" s="379" t="s">
        <v>316</v>
      </c>
      <c r="D2164" s="655">
        <v>1000</v>
      </c>
      <c r="E2164" s="856"/>
      <c r="F2164" s="625" t="str">
        <f t="shared" si="21"/>
        <v/>
      </c>
    </row>
    <row r="2165" spans="1:6" x14ac:dyDescent="0.3">
      <c r="A2165" s="372" t="s">
        <v>1032</v>
      </c>
      <c r="B2165" s="235" t="s">
        <v>1033</v>
      </c>
      <c r="C2165" s="379" t="s">
        <v>262</v>
      </c>
      <c r="D2165" s="655">
        <v>5</v>
      </c>
      <c r="E2165" s="856"/>
      <c r="F2165" s="625" t="str">
        <f t="shared" si="21"/>
        <v/>
      </c>
    </row>
    <row r="2166" spans="1:6" x14ac:dyDescent="0.3">
      <c r="A2166" s="383"/>
      <c r="B2166" s="412"/>
      <c r="C2166" s="386"/>
      <c r="D2166" s="675"/>
      <c r="E2166" s="627"/>
      <c r="F2166" s="660"/>
    </row>
    <row r="2167" spans="1:6" x14ac:dyDescent="0.3">
      <c r="A2167" s="383"/>
      <c r="B2167" s="412"/>
      <c r="C2167" s="386"/>
      <c r="D2167" s="675"/>
      <c r="E2167" s="627"/>
      <c r="F2167" s="660"/>
    </row>
    <row r="2168" spans="1:6" x14ac:dyDescent="0.3">
      <c r="A2168" s="383"/>
      <c r="B2168" s="412"/>
      <c r="C2168" s="386"/>
      <c r="D2168" s="675"/>
      <c r="E2168" s="627"/>
      <c r="F2168" s="660"/>
    </row>
    <row r="2169" spans="1:6" x14ac:dyDescent="0.3">
      <c r="A2169" s="383"/>
      <c r="B2169" s="412"/>
      <c r="C2169" s="386"/>
      <c r="D2169" s="675"/>
      <c r="E2169" s="627"/>
      <c r="F2169" s="660"/>
    </row>
    <row r="2170" spans="1:6" x14ac:dyDescent="0.3">
      <c r="A2170" s="383"/>
      <c r="B2170" s="412"/>
      <c r="C2170" s="386"/>
      <c r="D2170" s="675"/>
      <c r="E2170" s="627"/>
      <c r="F2170" s="660"/>
    </row>
    <row r="2171" spans="1:6" x14ac:dyDescent="0.3">
      <c r="A2171" s="383"/>
      <c r="B2171" s="412"/>
      <c r="C2171" s="386"/>
      <c r="D2171" s="675"/>
      <c r="E2171" s="627"/>
      <c r="F2171" s="660"/>
    </row>
    <row r="2172" spans="1:6" x14ac:dyDescent="0.3">
      <c r="A2172" s="383"/>
      <c r="B2172" s="412"/>
      <c r="C2172" s="386"/>
      <c r="D2172" s="675"/>
      <c r="E2172" s="627"/>
      <c r="F2172" s="660"/>
    </row>
    <row r="2173" spans="1:6" x14ac:dyDescent="0.3">
      <c r="A2173" s="383"/>
      <c r="B2173" s="412"/>
      <c r="C2173" s="386"/>
      <c r="D2173" s="675"/>
      <c r="E2173" s="627"/>
      <c r="F2173" s="660"/>
    </row>
    <row r="2174" spans="1:6" x14ac:dyDescent="0.3">
      <c r="A2174" s="383"/>
      <c r="B2174" s="412"/>
      <c r="C2174" s="386"/>
      <c r="D2174" s="675"/>
      <c r="E2174" s="627"/>
      <c r="F2174" s="660"/>
    </row>
    <row r="2175" spans="1:6" x14ac:dyDescent="0.3">
      <c r="A2175" s="383"/>
      <c r="B2175" s="412"/>
      <c r="C2175" s="386"/>
      <c r="D2175" s="675"/>
      <c r="E2175" s="627"/>
      <c r="F2175" s="660"/>
    </row>
    <row r="2176" spans="1:6" x14ac:dyDescent="0.3">
      <c r="A2176" s="383"/>
      <c r="B2176" s="412"/>
      <c r="C2176" s="386"/>
      <c r="D2176" s="675"/>
      <c r="E2176" s="627"/>
      <c r="F2176" s="660"/>
    </row>
    <row r="2177" spans="1:6" x14ac:dyDescent="0.3">
      <c r="A2177" s="383"/>
      <c r="B2177" s="412"/>
      <c r="C2177" s="386"/>
      <c r="D2177" s="675"/>
      <c r="E2177" s="627"/>
      <c r="F2177" s="660"/>
    </row>
    <row r="2178" spans="1:6" x14ac:dyDescent="0.3">
      <c r="A2178" s="383"/>
      <c r="B2178" s="412"/>
      <c r="C2178" s="386"/>
      <c r="D2178" s="675"/>
      <c r="E2178" s="627"/>
      <c r="F2178" s="660"/>
    </row>
    <row r="2179" spans="1:6" x14ac:dyDescent="0.3">
      <c r="A2179" s="383"/>
      <c r="B2179" s="412"/>
      <c r="C2179" s="386"/>
      <c r="D2179" s="675"/>
      <c r="E2179" s="627"/>
      <c r="F2179" s="660"/>
    </row>
    <row r="2180" spans="1:6" x14ac:dyDescent="0.3">
      <c r="A2180" s="383"/>
      <c r="B2180" s="412"/>
      <c r="C2180" s="386"/>
      <c r="D2180" s="675"/>
      <c r="E2180" s="627"/>
      <c r="F2180" s="660"/>
    </row>
    <row r="2181" spans="1:6" x14ac:dyDescent="0.3">
      <c r="A2181" s="383"/>
      <c r="B2181" s="412"/>
      <c r="C2181" s="386"/>
      <c r="D2181" s="675"/>
      <c r="E2181" s="627"/>
      <c r="F2181" s="660"/>
    </row>
    <row r="2182" spans="1:6" x14ac:dyDescent="0.3">
      <c r="A2182" s="383"/>
      <c r="B2182" s="412"/>
      <c r="C2182" s="386"/>
      <c r="D2182" s="675"/>
      <c r="E2182" s="627"/>
      <c r="F2182" s="660"/>
    </row>
    <row r="2183" spans="1:6" x14ac:dyDescent="0.3">
      <c r="A2183" s="383"/>
      <c r="B2183" s="412"/>
      <c r="C2183" s="386"/>
      <c r="D2183" s="675"/>
      <c r="E2183" s="627"/>
      <c r="F2183" s="660"/>
    </row>
    <row r="2184" spans="1:6" x14ac:dyDescent="0.3">
      <c r="A2184" s="383"/>
      <c r="B2184" s="412"/>
      <c r="C2184" s="386"/>
      <c r="D2184" s="675"/>
      <c r="E2184" s="627"/>
      <c r="F2184" s="660"/>
    </row>
    <row r="2185" spans="1:6" x14ac:dyDescent="0.3">
      <c r="A2185" s="383"/>
      <c r="B2185" s="412"/>
      <c r="C2185" s="386"/>
      <c r="D2185" s="675"/>
      <c r="E2185" s="627"/>
      <c r="F2185" s="660"/>
    </row>
    <row r="2186" spans="1:6" x14ac:dyDescent="0.3">
      <c r="A2186" s="383"/>
      <c r="B2186" s="412"/>
      <c r="C2186" s="386"/>
      <c r="D2186" s="675"/>
      <c r="E2186" s="627"/>
      <c r="F2186" s="660"/>
    </row>
    <row r="2187" spans="1:6" x14ac:dyDescent="0.3">
      <c r="A2187" s="383"/>
      <c r="B2187" s="412"/>
      <c r="C2187" s="386"/>
      <c r="D2187" s="675"/>
      <c r="E2187" s="627"/>
      <c r="F2187" s="660"/>
    </row>
    <row r="2188" spans="1:6" x14ac:dyDescent="0.3">
      <c r="A2188" s="383"/>
      <c r="B2188" s="412"/>
      <c r="C2188" s="386"/>
      <c r="D2188" s="675"/>
      <c r="E2188" s="627"/>
      <c r="F2188" s="660"/>
    </row>
    <row r="2189" spans="1:6" x14ac:dyDescent="0.3">
      <c r="A2189" s="383"/>
      <c r="B2189" s="412"/>
      <c r="C2189" s="386"/>
      <c r="D2189" s="675"/>
      <c r="E2189" s="627"/>
      <c r="F2189" s="660"/>
    </row>
    <row r="2190" spans="1:6" x14ac:dyDescent="0.3">
      <c r="A2190" s="383"/>
      <c r="B2190" s="412"/>
      <c r="C2190" s="386"/>
      <c r="D2190" s="675"/>
      <c r="E2190" s="627"/>
      <c r="F2190" s="660"/>
    </row>
    <row r="2191" spans="1:6" x14ac:dyDescent="0.3">
      <c r="A2191" s="383"/>
      <c r="B2191" s="412"/>
      <c r="C2191" s="386"/>
      <c r="D2191" s="675"/>
      <c r="E2191" s="627"/>
      <c r="F2191" s="660"/>
    </row>
    <row r="2192" spans="1:6" x14ac:dyDescent="0.3">
      <c r="A2192" s="383"/>
      <c r="B2192" s="412"/>
      <c r="C2192" s="386"/>
      <c r="D2192" s="675"/>
      <c r="E2192" s="627"/>
      <c r="F2192" s="660"/>
    </row>
    <row r="2193" spans="1:6" x14ac:dyDescent="0.3">
      <c r="A2193" s="383"/>
      <c r="B2193" s="412"/>
      <c r="C2193" s="386"/>
      <c r="D2193" s="675"/>
      <c r="E2193" s="627"/>
      <c r="F2193" s="660"/>
    </row>
    <row r="2194" spans="1:6" x14ac:dyDescent="0.3">
      <c r="A2194" s="383"/>
      <c r="B2194" s="412"/>
      <c r="C2194" s="386"/>
      <c r="D2194" s="675"/>
      <c r="E2194" s="627"/>
      <c r="F2194" s="660"/>
    </row>
    <row r="2195" spans="1:6" x14ac:dyDescent="0.3">
      <c r="A2195" s="383"/>
      <c r="B2195" s="412"/>
      <c r="C2195" s="386"/>
      <c r="D2195" s="675"/>
      <c r="E2195" s="627"/>
      <c r="F2195" s="660"/>
    </row>
    <row r="2196" spans="1:6" x14ac:dyDescent="0.3">
      <c r="A2196" s="383"/>
      <c r="B2196" s="412"/>
      <c r="C2196" s="386"/>
      <c r="D2196" s="675"/>
      <c r="E2196" s="627"/>
      <c r="F2196" s="660"/>
    </row>
    <row r="2197" spans="1:6" x14ac:dyDescent="0.3">
      <c r="A2197" s="383"/>
      <c r="B2197" s="412"/>
      <c r="C2197" s="386"/>
      <c r="D2197" s="675"/>
      <c r="E2197" s="627"/>
      <c r="F2197" s="660"/>
    </row>
    <row r="2198" spans="1:6" x14ac:dyDescent="0.3">
      <c r="A2198" s="383"/>
      <c r="B2198" s="412"/>
      <c r="C2198" s="386"/>
      <c r="D2198" s="675"/>
      <c r="E2198" s="627"/>
      <c r="F2198" s="660"/>
    </row>
    <row r="2199" spans="1:6" x14ac:dyDescent="0.3">
      <c r="A2199" s="383"/>
      <c r="B2199" s="412"/>
      <c r="C2199" s="386"/>
      <c r="D2199" s="675"/>
      <c r="E2199" s="627"/>
      <c r="F2199" s="660"/>
    </row>
    <row r="2200" spans="1:6" x14ac:dyDescent="0.3">
      <c r="A2200" s="383"/>
      <c r="B2200" s="412"/>
      <c r="C2200" s="386"/>
      <c r="D2200" s="675"/>
      <c r="E2200" s="627"/>
      <c r="F2200" s="660"/>
    </row>
    <row r="2201" spans="1:6" x14ac:dyDescent="0.3">
      <c r="A2201" s="383"/>
      <c r="B2201" s="412"/>
      <c r="C2201" s="386"/>
      <c r="D2201" s="675"/>
      <c r="E2201" s="627"/>
      <c r="F2201" s="660"/>
    </row>
    <row r="2202" spans="1:6" x14ac:dyDescent="0.3">
      <c r="A2202" s="383"/>
      <c r="B2202" s="412"/>
      <c r="C2202" s="386"/>
      <c r="D2202" s="675"/>
      <c r="E2202" s="627"/>
      <c r="F2202" s="660"/>
    </row>
    <row r="2203" spans="1:6" x14ac:dyDescent="0.3">
      <c r="A2203" s="383"/>
      <c r="B2203" s="412"/>
      <c r="C2203" s="386"/>
      <c r="D2203" s="675"/>
      <c r="E2203" s="627"/>
      <c r="F2203" s="660"/>
    </row>
    <row r="2204" spans="1:6" x14ac:dyDescent="0.3">
      <c r="A2204" s="383"/>
      <c r="B2204" s="412"/>
      <c r="C2204" s="386"/>
      <c r="D2204" s="675"/>
      <c r="E2204" s="627"/>
      <c r="F2204" s="660"/>
    </row>
    <row r="2205" spans="1:6" x14ac:dyDescent="0.3">
      <c r="A2205" s="383"/>
      <c r="B2205" s="412"/>
      <c r="C2205" s="386"/>
      <c r="D2205" s="675"/>
      <c r="E2205" s="627"/>
      <c r="F2205" s="660"/>
    </row>
    <row r="2206" spans="1:6" x14ac:dyDescent="0.3">
      <c r="A2206" s="383"/>
      <c r="B2206" s="412"/>
      <c r="C2206" s="386"/>
      <c r="D2206" s="675"/>
      <c r="E2206" s="627"/>
      <c r="F2206" s="660"/>
    </row>
    <row r="2207" spans="1:6" x14ac:dyDescent="0.3">
      <c r="A2207" s="383"/>
      <c r="B2207" s="412"/>
      <c r="C2207" s="386"/>
      <c r="D2207" s="675"/>
      <c r="E2207" s="627"/>
      <c r="F2207" s="660"/>
    </row>
    <row r="2208" spans="1:6" x14ac:dyDescent="0.3">
      <c r="A2208" s="383"/>
      <c r="B2208" s="412"/>
      <c r="C2208" s="386"/>
      <c r="D2208" s="675"/>
      <c r="E2208" s="627"/>
      <c r="F2208" s="660"/>
    </row>
    <row r="2209" spans="1:6" x14ac:dyDescent="0.3">
      <c r="A2209" s="383"/>
      <c r="B2209" s="412"/>
      <c r="C2209" s="386"/>
      <c r="D2209" s="675"/>
      <c r="E2209" s="627"/>
      <c r="F2209" s="660"/>
    </row>
    <row r="2210" spans="1:6" x14ac:dyDescent="0.3">
      <c r="A2210" s="383"/>
      <c r="B2210" s="412"/>
      <c r="C2210" s="386"/>
      <c r="D2210" s="675"/>
      <c r="E2210" s="627"/>
      <c r="F2210" s="660"/>
    </row>
    <row r="2211" spans="1:6" x14ac:dyDescent="0.3">
      <c r="A2211" s="383"/>
      <c r="B2211" s="412"/>
      <c r="C2211" s="386"/>
      <c r="D2211" s="675"/>
      <c r="E2211" s="627"/>
      <c r="F2211" s="660"/>
    </row>
    <row r="2212" spans="1:6" x14ac:dyDescent="0.3">
      <c r="A2212" s="383"/>
      <c r="B2212" s="412"/>
      <c r="C2212" s="386"/>
      <c r="D2212" s="675"/>
      <c r="E2212" s="627"/>
      <c r="F2212" s="660"/>
    </row>
    <row r="2213" spans="1:6" x14ac:dyDescent="0.3">
      <c r="A2213" s="383"/>
      <c r="B2213" s="412"/>
      <c r="C2213" s="386"/>
      <c r="D2213" s="675"/>
      <c r="E2213" s="627"/>
      <c r="F2213" s="660"/>
    </row>
    <row r="2214" spans="1:6" x14ac:dyDescent="0.3">
      <c r="A2214" s="383"/>
      <c r="B2214" s="412"/>
      <c r="C2214" s="386"/>
      <c r="D2214" s="675"/>
      <c r="E2214" s="627"/>
      <c r="F2214" s="660"/>
    </row>
    <row r="2215" spans="1:6" x14ac:dyDescent="0.3">
      <c r="A2215" s="383"/>
      <c r="B2215" s="412"/>
      <c r="C2215" s="386"/>
      <c r="D2215" s="675"/>
      <c r="E2215" s="627"/>
      <c r="F2215" s="660"/>
    </row>
    <row r="2216" spans="1:6" x14ac:dyDescent="0.3">
      <c r="A2216" s="383"/>
      <c r="B2216" s="412"/>
      <c r="C2216" s="386"/>
      <c r="D2216" s="675"/>
      <c r="E2216" s="627"/>
      <c r="F2216" s="660"/>
    </row>
    <row r="2217" spans="1:6" x14ac:dyDescent="0.3">
      <c r="A2217" s="383"/>
      <c r="B2217" s="412"/>
      <c r="C2217" s="386"/>
      <c r="D2217" s="675"/>
      <c r="E2217" s="627"/>
      <c r="F2217" s="660"/>
    </row>
    <row r="2218" spans="1:6" x14ac:dyDescent="0.3">
      <c r="A2218" s="383"/>
      <c r="B2218" s="412"/>
      <c r="C2218" s="386"/>
      <c r="D2218" s="675"/>
      <c r="E2218" s="627"/>
      <c r="F2218" s="660"/>
    </row>
    <row r="2219" spans="1:6" x14ac:dyDescent="0.3">
      <c r="A2219" s="383"/>
      <c r="B2219" s="412"/>
      <c r="C2219" s="386"/>
      <c r="D2219" s="675"/>
      <c r="E2219" s="627"/>
      <c r="F2219" s="660"/>
    </row>
    <row r="2220" spans="1:6" x14ac:dyDescent="0.3">
      <c r="A2220" s="383"/>
      <c r="B2220" s="412"/>
      <c r="C2220" s="386"/>
      <c r="D2220" s="675"/>
      <c r="E2220" s="627"/>
      <c r="F2220" s="660"/>
    </row>
    <row r="2221" spans="1:6" x14ac:dyDescent="0.3">
      <c r="A2221" s="383"/>
      <c r="B2221" s="412"/>
      <c r="C2221" s="386"/>
      <c r="D2221" s="675"/>
      <c r="E2221" s="627"/>
      <c r="F2221" s="660"/>
    </row>
    <row r="2222" spans="1:6" x14ac:dyDescent="0.3">
      <c r="A2222" s="383"/>
      <c r="B2222" s="412"/>
      <c r="C2222" s="386"/>
      <c r="D2222" s="675"/>
      <c r="E2222" s="627"/>
      <c r="F2222" s="660"/>
    </row>
    <row r="2223" spans="1:6" x14ac:dyDescent="0.3">
      <c r="A2223" s="383"/>
      <c r="B2223" s="412"/>
      <c r="C2223" s="386"/>
      <c r="D2223" s="675"/>
      <c r="E2223" s="627"/>
      <c r="F2223" s="660"/>
    </row>
    <row r="2224" spans="1:6" x14ac:dyDescent="0.3">
      <c r="A2224" s="383"/>
      <c r="B2224" s="412"/>
      <c r="C2224" s="386"/>
      <c r="D2224" s="675"/>
      <c r="E2224" s="627"/>
      <c r="F2224" s="660"/>
    </row>
    <row r="2225" spans="1:6" x14ac:dyDescent="0.3">
      <c r="A2225" s="383"/>
      <c r="B2225" s="412"/>
      <c r="C2225" s="386"/>
      <c r="D2225" s="675"/>
      <c r="E2225" s="627"/>
      <c r="F2225" s="660"/>
    </row>
    <row r="2226" spans="1:6" x14ac:dyDescent="0.3">
      <c r="A2226" s="383"/>
      <c r="B2226" s="412"/>
      <c r="C2226" s="386"/>
      <c r="D2226" s="675"/>
      <c r="E2226" s="627"/>
      <c r="F2226" s="660"/>
    </row>
    <row r="2227" spans="1:6" x14ac:dyDescent="0.3">
      <c r="A2227" s="383"/>
      <c r="B2227" s="412"/>
      <c r="C2227" s="386"/>
      <c r="D2227" s="675"/>
      <c r="E2227" s="627"/>
      <c r="F2227" s="660"/>
    </row>
    <row r="2228" spans="1:6" x14ac:dyDescent="0.3">
      <c r="A2228" s="383"/>
      <c r="B2228" s="412"/>
      <c r="C2228" s="386"/>
      <c r="D2228" s="675"/>
      <c r="E2228" s="627"/>
      <c r="F2228" s="660"/>
    </row>
    <row r="2229" spans="1:6" x14ac:dyDescent="0.3">
      <c r="A2229" s="383"/>
      <c r="B2229" s="412"/>
      <c r="C2229" s="386"/>
      <c r="D2229" s="675"/>
      <c r="E2229" s="627"/>
      <c r="F2229" s="660"/>
    </row>
    <row r="2230" spans="1:6" x14ac:dyDescent="0.3">
      <c r="A2230" s="383"/>
      <c r="B2230" s="412"/>
      <c r="C2230" s="386"/>
      <c r="D2230" s="675"/>
      <c r="E2230" s="627"/>
      <c r="F2230" s="660"/>
    </row>
    <row r="2231" spans="1:6" x14ac:dyDescent="0.3">
      <c r="A2231" s="383"/>
      <c r="B2231" s="412"/>
      <c r="C2231" s="386"/>
      <c r="D2231" s="675"/>
      <c r="E2231" s="627"/>
      <c r="F2231" s="660"/>
    </row>
    <row r="2232" spans="1:6" x14ac:dyDescent="0.3">
      <c r="A2232" s="383"/>
      <c r="B2232" s="412"/>
      <c r="C2232" s="386"/>
      <c r="D2232" s="675"/>
      <c r="E2232" s="627"/>
      <c r="F2232" s="660"/>
    </row>
    <row r="2233" spans="1:6" x14ac:dyDescent="0.3">
      <c r="A2233" s="383"/>
      <c r="B2233" s="412"/>
      <c r="C2233" s="386"/>
      <c r="D2233" s="675"/>
      <c r="E2233" s="627"/>
      <c r="F2233" s="660"/>
    </row>
    <row r="2234" spans="1:6" x14ac:dyDescent="0.3">
      <c r="A2234" s="383"/>
      <c r="B2234" s="412"/>
      <c r="C2234" s="386"/>
      <c r="D2234" s="675"/>
      <c r="E2234" s="627"/>
      <c r="F2234" s="660"/>
    </row>
    <row r="2235" spans="1:6" x14ac:dyDescent="0.3">
      <c r="A2235" s="383"/>
      <c r="B2235" s="412"/>
      <c r="C2235" s="386"/>
      <c r="D2235" s="675"/>
      <c r="E2235" s="627"/>
      <c r="F2235" s="660"/>
    </row>
    <row r="2236" spans="1:6" ht="15" thickBot="1" x14ac:dyDescent="0.35">
      <c r="A2236" s="666" t="s">
        <v>4073</v>
      </c>
      <c r="B2236" s="667" t="s">
        <v>4116</v>
      </c>
      <c r="C2236" s="667"/>
      <c r="D2236" s="667"/>
      <c r="E2236" s="667"/>
      <c r="F2236" s="668">
        <f>SUM(F2136:F2165)</f>
        <v>0</v>
      </c>
    </row>
    <row r="2237" spans="1:6" x14ac:dyDescent="0.3">
      <c r="A2237" s="756" t="str">
        <f>A741</f>
        <v>CONTRACT SANRAL: NRA 2024/1323</v>
      </c>
      <c r="B2237" s="757"/>
      <c r="C2237" s="669"/>
      <c r="D2237" s="669"/>
      <c r="E2237" s="669"/>
      <c r="F2237" s="670"/>
    </row>
    <row r="2238" spans="1:6" x14ac:dyDescent="0.3">
      <c r="A2238" s="754" t="str">
        <f>A742</f>
        <v>PANEL FOR ROUTINE ROAD MAINTENANCE WORKS ACROSS SOUTH AFRICA (NORTHERN CAPE PROVINCE)</v>
      </c>
      <c r="B2238" s="755"/>
      <c r="C2238" s="671"/>
      <c r="D2238" s="671"/>
      <c r="E2238" s="671"/>
      <c r="F2238" s="672"/>
    </row>
    <row r="2239" spans="1:6" ht="15" thickBot="1" x14ac:dyDescent="0.35">
      <c r="A2239" s="754" t="str">
        <f>A743</f>
        <v>PART B: OPERATIONAL SECTION</v>
      </c>
      <c r="B2239" s="755"/>
      <c r="C2239" s="671"/>
      <c r="D2239" s="671"/>
      <c r="E2239" s="671"/>
      <c r="F2239" s="672"/>
    </row>
    <row r="2240" spans="1:6" ht="15" thickBot="1" x14ac:dyDescent="0.35">
      <c r="A2240" s="799" t="s">
        <v>2951</v>
      </c>
      <c r="B2240" s="800"/>
      <c r="C2240" s="800"/>
      <c r="D2240" s="800"/>
      <c r="E2240" s="800"/>
      <c r="F2240" s="801"/>
    </row>
    <row r="2241" spans="1:6" x14ac:dyDescent="0.3">
      <c r="A2241" s="374" t="s">
        <v>1041</v>
      </c>
      <c r="B2241" s="345" t="s">
        <v>1042</v>
      </c>
      <c r="C2241" s="375"/>
      <c r="D2241" s="376"/>
      <c r="E2241" s="549"/>
      <c r="F2241" s="625"/>
    </row>
    <row r="2242" spans="1:6" x14ac:dyDescent="0.3">
      <c r="A2242" s="372" t="s">
        <v>1043</v>
      </c>
      <c r="B2242" s="201" t="s">
        <v>1044</v>
      </c>
      <c r="C2242" s="379" t="s">
        <v>955</v>
      </c>
      <c r="D2242" s="655">
        <v>20</v>
      </c>
      <c r="E2242" s="856"/>
      <c r="F2242" s="625" t="str">
        <f>IF((D2242*E2242)&gt;0,(D2242*E2242),"")</f>
        <v/>
      </c>
    </row>
    <row r="2243" spans="1:6" x14ac:dyDescent="0.3">
      <c r="A2243" s="372" t="s">
        <v>1045</v>
      </c>
      <c r="B2243" s="201" t="s">
        <v>1046</v>
      </c>
      <c r="C2243" s="379" t="s">
        <v>955</v>
      </c>
      <c r="D2243" s="655">
        <v>20</v>
      </c>
      <c r="E2243" s="856"/>
      <c r="F2243" s="625" t="str">
        <f t="shared" ref="F2243:F2288" si="22">IF((D2243*E2243)&gt;0,(D2243*E2243),"")</f>
        <v/>
      </c>
    </row>
    <row r="2244" spans="1:6" x14ac:dyDescent="0.3">
      <c r="A2244" s="372" t="s">
        <v>1049</v>
      </c>
      <c r="B2244" s="235" t="s">
        <v>1050</v>
      </c>
      <c r="C2244" s="379"/>
      <c r="D2244" s="655"/>
      <c r="E2244" s="549"/>
      <c r="F2244" s="625" t="str">
        <f t="shared" si="22"/>
        <v/>
      </c>
    </row>
    <row r="2245" spans="1:6" x14ac:dyDescent="0.3">
      <c r="A2245" s="372" t="s">
        <v>1051</v>
      </c>
      <c r="B2245" s="201" t="s">
        <v>1052</v>
      </c>
      <c r="C2245" s="379" t="s">
        <v>363</v>
      </c>
      <c r="D2245" s="655">
        <v>800</v>
      </c>
      <c r="E2245" s="856"/>
      <c r="F2245" s="625" t="str">
        <f t="shared" si="22"/>
        <v/>
      </c>
    </row>
    <row r="2246" spans="1:6" x14ac:dyDescent="0.3">
      <c r="A2246" s="372" t="s">
        <v>1053</v>
      </c>
      <c r="B2246" s="201" t="s">
        <v>1054</v>
      </c>
      <c r="C2246" s="379" t="s">
        <v>363</v>
      </c>
      <c r="D2246" s="655">
        <v>800</v>
      </c>
      <c r="E2246" s="856"/>
      <c r="F2246" s="625" t="str">
        <f t="shared" si="22"/>
        <v/>
      </c>
    </row>
    <row r="2247" spans="1:6" x14ac:dyDescent="0.3">
      <c r="A2247" s="372" t="s">
        <v>1055</v>
      </c>
      <c r="B2247" s="201" t="s">
        <v>1056</v>
      </c>
      <c r="C2247" s="379" t="s">
        <v>363</v>
      </c>
      <c r="D2247" s="655">
        <v>500</v>
      </c>
      <c r="E2247" s="856"/>
      <c r="F2247" s="625" t="str">
        <f t="shared" si="22"/>
        <v/>
      </c>
    </row>
    <row r="2248" spans="1:6" x14ac:dyDescent="0.3">
      <c r="A2248" s="372" t="s">
        <v>1057</v>
      </c>
      <c r="B2248" s="201" t="s">
        <v>1058</v>
      </c>
      <c r="C2248" s="379" t="s">
        <v>363</v>
      </c>
      <c r="D2248" s="655">
        <v>500</v>
      </c>
      <c r="E2248" s="856"/>
      <c r="F2248" s="625" t="str">
        <f t="shared" si="22"/>
        <v/>
      </c>
    </row>
    <row r="2249" spans="1:6" x14ac:dyDescent="0.3">
      <c r="A2249" s="372" t="s">
        <v>1059</v>
      </c>
      <c r="B2249" s="201" t="s">
        <v>1060</v>
      </c>
      <c r="C2249" s="379" t="s">
        <v>363</v>
      </c>
      <c r="D2249" s="655">
        <v>500</v>
      </c>
      <c r="E2249" s="856"/>
      <c r="F2249" s="625" t="str">
        <f t="shared" si="22"/>
        <v/>
      </c>
    </row>
    <row r="2250" spans="1:6" x14ac:dyDescent="0.3">
      <c r="A2250" s="372" t="s">
        <v>1061</v>
      </c>
      <c r="B2250" s="201" t="s">
        <v>1062</v>
      </c>
      <c r="C2250" s="379"/>
      <c r="D2250" s="655"/>
      <c r="E2250" s="549"/>
      <c r="F2250" s="625" t="str">
        <f t="shared" si="22"/>
        <v/>
      </c>
    </row>
    <row r="2251" spans="1:6" x14ac:dyDescent="0.3">
      <c r="A2251" s="372" t="s">
        <v>1063</v>
      </c>
      <c r="B2251" s="201" t="s">
        <v>1064</v>
      </c>
      <c r="C2251" s="379" t="s">
        <v>363</v>
      </c>
      <c r="D2251" s="655">
        <v>500</v>
      </c>
      <c r="E2251" s="856"/>
      <c r="F2251" s="625" t="str">
        <f t="shared" si="22"/>
        <v/>
      </c>
    </row>
    <row r="2252" spans="1:6" x14ac:dyDescent="0.3">
      <c r="A2252" s="372" t="s">
        <v>1065</v>
      </c>
      <c r="B2252" s="201" t="s">
        <v>1066</v>
      </c>
      <c r="C2252" s="379" t="s">
        <v>363</v>
      </c>
      <c r="D2252" s="655">
        <v>500</v>
      </c>
      <c r="E2252" s="856"/>
      <c r="F2252" s="625" t="str">
        <f t="shared" si="22"/>
        <v/>
      </c>
    </row>
    <row r="2253" spans="1:6" x14ac:dyDescent="0.3">
      <c r="A2253" s="372" t="s">
        <v>1068</v>
      </c>
      <c r="B2253" s="201" t="s">
        <v>1069</v>
      </c>
      <c r="C2253" s="379" t="s">
        <v>363</v>
      </c>
      <c r="D2253" s="655">
        <v>100</v>
      </c>
      <c r="E2253" s="856"/>
      <c r="F2253" s="625" t="str">
        <f t="shared" si="22"/>
        <v/>
      </c>
    </row>
    <row r="2254" spans="1:6" x14ac:dyDescent="0.3">
      <c r="A2254" s="372" t="s">
        <v>1070</v>
      </c>
      <c r="B2254" s="201" t="s">
        <v>1071</v>
      </c>
      <c r="C2254" s="379"/>
      <c r="D2254" s="655"/>
      <c r="E2254" s="549"/>
      <c r="F2254" s="625" t="str">
        <f t="shared" si="22"/>
        <v/>
      </c>
    </row>
    <row r="2255" spans="1:6" x14ac:dyDescent="0.3">
      <c r="A2255" s="372" t="s">
        <v>1072</v>
      </c>
      <c r="B2255" s="201" t="s">
        <v>1073</v>
      </c>
      <c r="C2255" s="379" t="s">
        <v>363</v>
      </c>
      <c r="D2255" s="655">
        <v>500</v>
      </c>
      <c r="E2255" s="856"/>
      <c r="F2255" s="625" t="str">
        <f t="shared" si="22"/>
        <v/>
      </c>
    </row>
    <row r="2256" spans="1:6" x14ac:dyDescent="0.3">
      <c r="A2256" s="372" t="s">
        <v>1074</v>
      </c>
      <c r="B2256" s="201" t="s">
        <v>1075</v>
      </c>
      <c r="C2256" s="379" t="s">
        <v>363</v>
      </c>
      <c r="D2256" s="655">
        <v>500</v>
      </c>
      <c r="E2256" s="856"/>
      <c r="F2256" s="625" t="str">
        <f t="shared" si="22"/>
        <v/>
      </c>
    </row>
    <row r="2257" spans="1:6" x14ac:dyDescent="0.3">
      <c r="A2257" s="372" t="s">
        <v>1076</v>
      </c>
      <c r="B2257" s="201" t="s">
        <v>1077</v>
      </c>
      <c r="C2257" s="379" t="s">
        <v>363</v>
      </c>
      <c r="D2257" s="655">
        <v>500</v>
      </c>
      <c r="E2257" s="856"/>
      <c r="F2257" s="625" t="str">
        <f t="shared" si="22"/>
        <v/>
      </c>
    </row>
    <row r="2258" spans="1:6" x14ac:dyDescent="0.3">
      <c r="A2258" s="372" t="s">
        <v>1080</v>
      </c>
      <c r="B2258" s="235" t="s">
        <v>1081</v>
      </c>
      <c r="C2258" s="379"/>
      <c r="D2258" s="655"/>
      <c r="E2258" s="549"/>
      <c r="F2258" s="625" t="str">
        <f t="shared" si="22"/>
        <v/>
      </c>
    </row>
    <row r="2259" spans="1:6" x14ac:dyDescent="0.3">
      <c r="A2259" s="372" t="s">
        <v>1082</v>
      </c>
      <c r="B2259" s="201" t="s">
        <v>1052</v>
      </c>
      <c r="C2259" s="379" t="s">
        <v>363</v>
      </c>
      <c r="D2259" s="655">
        <v>800</v>
      </c>
      <c r="E2259" s="856"/>
      <c r="F2259" s="625" t="str">
        <f t="shared" si="22"/>
        <v/>
      </c>
    </row>
    <row r="2260" spans="1:6" x14ac:dyDescent="0.3">
      <c r="A2260" s="372" t="s">
        <v>1083</v>
      </c>
      <c r="B2260" s="201" t="s">
        <v>1054</v>
      </c>
      <c r="C2260" s="379" t="s">
        <v>363</v>
      </c>
      <c r="D2260" s="655">
        <v>800</v>
      </c>
      <c r="E2260" s="856"/>
      <c r="F2260" s="625" t="str">
        <f t="shared" si="22"/>
        <v/>
      </c>
    </row>
    <row r="2261" spans="1:6" x14ac:dyDescent="0.3">
      <c r="A2261" s="372" t="s">
        <v>1084</v>
      </c>
      <c r="B2261" s="201" t="s">
        <v>1056</v>
      </c>
      <c r="C2261" s="379" t="s">
        <v>363</v>
      </c>
      <c r="D2261" s="655">
        <v>500</v>
      </c>
      <c r="E2261" s="856"/>
      <c r="F2261" s="625" t="str">
        <f t="shared" si="22"/>
        <v/>
      </c>
    </row>
    <row r="2262" spans="1:6" x14ac:dyDescent="0.3">
      <c r="A2262" s="372" t="s">
        <v>1085</v>
      </c>
      <c r="B2262" s="201" t="s">
        <v>1058</v>
      </c>
      <c r="C2262" s="379" t="s">
        <v>363</v>
      </c>
      <c r="D2262" s="655">
        <v>500</v>
      </c>
      <c r="E2262" s="856"/>
      <c r="F2262" s="625" t="str">
        <f t="shared" si="22"/>
        <v/>
      </c>
    </row>
    <row r="2263" spans="1:6" x14ac:dyDescent="0.3">
      <c r="A2263" s="372" t="s">
        <v>1086</v>
      </c>
      <c r="B2263" s="201" t="s">
        <v>1087</v>
      </c>
      <c r="C2263" s="379" t="s">
        <v>363</v>
      </c>
      <c r="D2263" s="655">
        <v>500</v>
      </c>
      <c r="E2263" s="856"/>
      <c r="F2263" s="625" t="str">
        <f t="shared" si="22"/>
        <v/>
      </c>
    </row>
    <row r="2264" spans="1:6" x14ac:dyDescent="0.3">
      <c r="A2264" s="372" t="s">
        <v>1088</v>
      </c>
      <c r="B2264" s="201" t="s">
        <v>1089</v>
      </c>
      <c r="C2264" s="379"/>
      <c r="D2264" s="655"/>
      <c r="E2264" s="549"/>
      <c r="F2264" s="625" t="str">
        <f t="shared" si="22"/>
        <v/>
      </c>
    </row>
    <row r="2265" spans="1:6" x14ac:dyDescent="0.3">
      <c r="A2265" s="372" t="s">
        <v>3933</v>
      </c>
      <c r="B2265" s="201" t="s">
        <v>1064</v>
      </c>
      <c r="C2265" s="379" t="s">
        <v>363</v>
      </c>
      <c r="D2265" s="655">
        <v>500</v>
      </c>
      <c r="E2265" s="856"/>
      <c r="F2265" s="625" t="str">
        <f t="shared" si="22"/>
        <v/>
      </c>
    </row>
    <row r="2266" spans="1:6" x14ac:dyDescent="0.3">
      <c r="A2266" s="372" t="s">
        <v>3934</v>
      </c>
      <c r="B2266" s="201" t="s">
        <v>1066</v>
      </c>
      <c r="C2266" s="379" t="s">
        <v>363</v>
      </c>
      <c r="D2266" s="655">
        <v>500</v>
      </c>
      <c r="E2266" s="856"/>
      <c r="F2266" s="625" t="str">
        <f t="shared" si="22"/>
        <v/>
      </c>
    </row>
    <row r="2267" spans="1:6" x14ac:dyDescent="0.3">
      <c r="A2267" s="372" t="s">
        <v>3936</v>
      </c>
      <c r="B2267" s="201" t="s">
        <v>1069</v>
      </c>
      <c r="C2267" s="379" t="s">
        <v>363</v>
      </c>
      <c r="D2267" s="655">
        <v>100</v>
      </c>
      <c r="E2267" s="856"/>
      <c r="F2267" s="625" t="str">
        <f t="shared" si="22"/>
        <v/>
      </c>
    </row>
    <row r="2268" spans="1:6" x14ac:dyDescent="0.3">
      <c r="A2268" s="372" t="s">
        <v>1092</v>
      </c>
      <c r="B2268" s="201" t="s">
        <v>1071</v>
      </c>
      <c r="C2268" s="379" t="s">
        <v>363</v>
      </c>
      <c r="D2268" s="655">
        <v>500</v>
      </c>
      <c r="E2268" s="856"/>
      <c r="F2268" s="625" t="str">
        <f t="shared" si="22"/>
        <v/>
      </c>
    </row>
    <row r="2269" spans="1:6" x14ac:dyDescent="0.3">
      <c r="A2269" s="372" t="s">
        <v>1090</v>
      </c>
      <c r="B2269" s="201" t="s">
        <v>1073</v>
      </c>
      <c r="C2269" s="379" t="s">
        <v>363</v>
      </c>
      <c r="D2269" s="655">
        <v>500</v>
      </c>
      <c r="E2269" s="856"/>
      <c r="F2269" s="625" t="str">
        <f t="shared" si="22"/>
        <v/>
      </c>
    </row>
    <row r="2270" spans="1:6" x14ac:dyDescent="0.3">
      <c r="A2270" s="372" t="s">
        <v>1091</v>
      </c>
      <c r="B2270" s="201" t="s">
        <v>1075</v>
      </c>
      <c r="C2270" s="379" t="s">
        <v>363</v>
      </c>
      <c r="D2270" s="655">
        <v>500</v>
      </c>
      <c r="E2270" s="856"/>
      <c r="F2270" s="625" t="str">
        <f t="shared" si="22"/>
        <v/>
      </c>
    </row>
    <row r="2271" spans="1:6" x14ac:dyDescent="0.3">
      <c r="A2271" s="372" t="s">
        <v>1093</v>
      </c>
      <c r="B2271" s="201" t="s">
        <v>1077</v>
      </c>
      <c r="C2271" s="379" t="s">
        <v>363</v>
      </c>
      <c r="D2271" s="655">
        <v>500</v>
      </c>
      <c r="E2271" s="856"/>
      <c r="F2271" s="625" t="str">
        <f t="shared" si="22"/>
        <v/>
      </c>
    </row>
    <row r="2272" spans="1:6" x14ac:dyDescent="0.3">
      <c r="A2272" s="372" t="s">
        <v>1095</v>
      </c>
      <c r="B2272" s="235" t="s">
        <v>1096</v>
      </c>
      <c r="C2272" s="379"/>
      <c r="D2272" s="655"/>
      <c r="E2272" s="549"/>
      <c r="F2272" s="625" t="str">
        <f t="shared" si="22"/>
        <v/>
      </c>
    </row>
    <row r="2273" spans="1:6" x14ac:dyDescent="0.3">
      <c r="A2273" s="372" t="s">
        <v>1097</v>
      </c>
      <c r="B2273" s="201" t="s">
        <v>1052</v>
      </c>
      <c r="C2273" s="379" t="s">
        <v>363</v>
      </c>
      <c r="D2273" s="655">
        <v>800</v>
      </c>
      <c r="E2273" s="856"/>
      <c r="F2273" s="625" t="str">
        <f t="shared" si="22"/>
        <v/>
      </c>
    </row>
    <row r="2274" spans="1:6" x14ac:dyDescent="0.3">
      <c r="A2274" s="372" t="s">
        <v>1098</v>
      </c>
      <c r="B2274" s="201" t="s">
        <v>1054</v>
      </c>
      <c r="C2274" s="379" t="s">
        <v>363</v>
      </c>
      <c r="D2274" s="655">
        <v>800</v>
      </c>
      <c r="E2274" s="856"/>
      <c r="F2274" s="625" t="str">
        <f t="shared" si="22"/>
        <v/>
      </c>
    </row>
    <row r="2275" spans="1:6" x14ac:dyDescent="0.3">
      <c r="A2275" s="372" t="s">
        <v>1099</v>
      </c>
      <c r="B2275" s="201" t="s">
        <v>1100</v>
      </c>
      <c r="C2275" s="379" t="s">
        <v>363</v>
      </c>
      <c r="D2275" s="655">
        <v>500</v>
      </c>
      <c r="E2275" s="856"/>
      <c r="F2275" s="625" t="str">
        <f t="shared" si="22"/>
        <v/>
      </c>
    </row>
    <row r="2276" spans="1:6" x14ac:dyDescent="0.3">
      <c r="A2276" s="372" t="s">
        <v>1101</v>
      </c>
      <c r="B2276" s="201" t="s">
        <v>1058</v>
      </c>
      <c r="C2276" s="379" t="s">
        <v>363</v>
      </c>
      <c r="D2276" s="655">
        <v>500</v>
      </c>
      <c r="E2276" s="856"/>
      <c r="F2276" s="625" t="str">
        <f t="shared" si="22"/>
        <v/>
      </c>
    </row>
    <row r="2277" spans="1:6" x14ac:dyDescent="0.3">
      <c r="A2277" s="372" t="s">
        <v>1102</v>
      </c>
      <c r="B2277" s="201" t="s">
        <v>1087</v>
      </c>
      <c r="C2277" s="379" t="s">
        <v>363</v>
      </c>
      <c r="D2277" s="655">
        <v>500</v>
      </c>
      <c r="E2277" s="856"/>
      <c r="F2277" s="625" t="str">
        <f t="shared" si="22"/>
        <v/>
      </c>
    </row>
    <row r="2278" spans="1:6" x14ac:dyDescent="0.3">
      <c r="A2278" s="372" t="s">
        <v>1103</v>
      </c>
      <c r="B2278" s="201" t="s">
        <v>1089</v>
      </c>
      <c r="C2278" s="379"/>
      <c r="D2278" s="655"/>
      <c r="E2278" s="549"/>
      <c r="F2278" s="625" t="str">
        <f t="shared" si="22"/>
        <v/>
      </c>
    </row>
    <row r="2279" spans="1:6" x14ac:dyDescent="0.3">
      <c r="A2279" s="372" t="s">
        <v>1104</v>
      </c>
      <c r="B2279" s="201" t="s">
        <v>1064</v>
      </c>
      <c r="C2279" s="379" t="s">
        <v>363</v>
      </c>
      <c r="D2279" s="655">
        <v>500</v>
      </c>
      <c r="E2279" s="856"/>
      <c r="F2279" s="625" t="str">
        <f t="shared" si="22"/>
        <v/>
      </c>
    </row>
    <row r="2280" spans="1:6" x14ac:dyDescent="0.3">
      <c r="A2280" s="372" t="s">
        <v>1105</v>
      </c>
      <c r="B2280" s="201" t="s">
        <v>1066</v>
      </c>
      <c r="C2280" s="379" t="s">
        <v>363</v>
      </c>
      <c r="D2280" s="655">
        <v>500</v>
      </c>
      <c r="E2280" s="856"/>
      <c r="F2280" s="625" t="str">
        <f t="shared" si="22"/>
        <v/>
      </c>
    </row>
    <row r="2281" spans="1:6" x14ac:dyDescent="0.3">
      <c r="A2281" s="372" t="s">
        <v>1107</v>
      </c>
      <c r="B2281" s="201" t="s">
        <v>1069</v>
      </c>
      <c r="C2281" s="379" t="s">
        <v>363</v>
      </c>
      <c r="D2281" s="655">
        <v>100</v>
      </c>
      <c r="E2281" s="856"/>
      <c r="F2281" s="625" t="str">
        <f t="shared" si="22"/>
        <v/>
      </c>
    </row>
    <row r="2282" spans="1:6" x14ac:dyDescent="0.3">
      <c r="A2282" s="372" t="s">
        <v>1108</v>
      </c>
      <c r="B2282" s="201" t="s">
        <v>1071</v>
      </c>
      <c r="C2282" s="379" t="s">
        <v>363</v>
      </c>
      <c r="D2282" s="655">
        <v>500</v>
      </c>
      <c r="E2282" s="856"/>
      <c r="F2282" s="625" t="str">
        <f t="shared" si="22"/>
        <v/>
      </c>
    </row>
    <row r="2283" spans="1:6" x14ac:dyDescent="0.3">
      <c r="A2283" s="372" t="s">
        <v>1109</v>
      </c>
      <c r="B2283" s="201" t="s">
        <v>1073</v>
      </c>
      <c r="C2283" s="379" t="s">
        <v>363</v>
      </c>
      <c r="D2283" s="655">
        <v>500</v>
      </c>
      <c r="E2283" s="856"/>
      <c r="F2283" s="625" t="str">
        <f t="shared" si="22"/>
        <v/>
      </c>
    </row>
    <row r="2284" spans="1:6" x14ac:dyDescent="0.3">
      <c r="A2284" s="372" t="s">
        <v>1110</v>
      </c>
      <c r="B2284" s="201" t="s">
        <v>1075</v>
      </c>
      <c r="C2284" s="379" t="s">
        <v>363</v>
      </c>
      <c r="D2284" s="655">
        <v>500</v>
      </c>
      <c r="E2284" s="856"/>
      <c r="F2284" s="625" t="str">
        <f t="shared" si="22"/>
        <v/>
      </c>
    </row>
    <row r="2285" spans="1:6" x14ac:dyDescent="0.3">
      <c r="A2285" s="372" t="s">
        <v>1111</v>
      </c>
      <c r="B2285" s="201" t="s">
        <v>1077</v>
      </c>
      <c r="C2285" s="379" t="s">
        <v>363</v>
      </c>
      <c r="D2285" s="655">
        <v>500</v>
      </c>
      <c r="E2285" s="856"/>
      <c r="F2285" s="625" t="str">
        <f t="shared" si="22"/>
        <v/>
      </c>
    </row>
    <row r="2286" spans="1:6" x14ac:dyDescent="0.3">
      <c r="A2286" s="372" t="s">
        <v>1113</v>
      </c>
      <c r="B2286" s="235" t="s">
        <v>3704</v>
      </c>
      <c r="C2286" s="379"/>
      <c r="D2286" s="655"/>
      <c r="E2286" s="549"/>
      <c r="F2286" s="625" t="str">
        <f t="shared" si="22"/>
        <v/>
      </c>
    </row>
    <row r="2287" spans="1:6" x14ac:dyDescent="0.3">
      <c r="A2287" s="372" t="s">
        <v>1115</v>
      </c>
      <c r="B2287" s="201" t="s">
        <v>3992</v>
      </c>
      <c r="C2287" s="379"/>
      <c r="D2287" s="655"/>
      <c r="E2287" s="549"/>
      <c r="F2287" s="625" t="str">
        <f t="shared" si="22"/>
        <v/>
      </c>
    </row>
    <row r="2288" spans="1:6" x14ac:dyDescent="0.3">
      <c r="A2288" s="372" t="s">
        <v>1117</v>
      </c>
      <c r="B2288" s="201" t="s">
        <v>3704</v>
      </c>
      <c r="C2288" s="379" t="s">
        <v>16</v>
      </c>
      <c r="D2288" s="655">
        <v>1</v>
      </c>
      <c r="E2288" s="655">
        <v>2000000</v>
      </c>
      <c r="F2288" s="625">
        <f t="shared" si="22"/>
        <v>2000000</v>
      </c>
    </row>
    <row r="2289" spans="1:6" x14ac:dyDescent="0.3">
      <c r="A2289" s="372" t="s">
        <v>1118</v>
      </c>
      <c r="B2289" s="403" t="s">
        <v>4004</v>
      </c>
      <c r="C2289" s="379" t="s">
        <v>21</v>
      </c>
      <c r="D2289" s="548">
        <f>F2288</f>
        <v>2000000</v>
      </c>
      <c r="E2289" s="855"/>
      <c r="F2289" s="625" t="str">
        <f>IF((D2289*E2289)&gt;0,(D2289*E2289),"")</f>
        <v/>
      </c>
    </row>
    <row r="2290" spans="1:6" x14ac:dyDescent="0.3">
      <c r="A2290" s="372" t="s">
        <v>1120</v>
      </c>
      <c r="B2290" s="201" t="s">
        <v>3315</v>
      </c>
      <c r="C2290" s="379" t="s">
        <v>221</v>
      </c>
      <c r="D2290" s="655">
        <v>100</v>
      </c>
      <c r="E2290" s="856"/>
      <c r="F2290" s="625" t="str">
        <f>IF((D2290*E2290)&gt;0,(D2290*E2290),"")</f>
        <v/>
      </c>
    </row>
    <row r="2291" spans="1:6" x14ac:dyDescent="0.3">
      <c r="A2291" s="372" t="s">
        <v>1142</v>
      </c>
      <c r="B2291" s="235" t="s">
        <v>1159</v>
      </c>
      <c r="C2291" s="379" t="s">
        <v>363</v>
      </c>
      <c r="D2291" s="655">
        <v>100</v>
      </c>
      <c r="E2291" s="856"/>
      <c r="F2291" s="625" t="str">
        <f t="shared" ref="F2291:F2293" si="23">IF((D2291*E2291)&gt;0,(D2291*E2291),"")</f>
        <v/>
      </c>
    </row>
    <row r="2292" spans="1:6" x14ac:dyDescent="0.3">
      <c r="A2292" s="372" t="s">
        <v>1158</v>
      </c>
      <c r="B2292" s="235" t="s">
        <v>1169</v>
      </c>
      <c r="C2292" s="379" t="s">
        <v>9</v>
      </c>
      <c r="D2292" s="655">
        <v>50</v>
      </c>
      <c r="E2292" s="856"/>
      <c r="F2292" s="625" t="str">
        <f t="shared" si="23"/>
        <v/>
      </c>
    </row>
    <row r="2293" spans="1:6" x14ac:dyDescent="0.3">
      <c r="A2293" s="372" t="s">
        <v>1168</v>
      </c>
      <c r="B2293" s="235" t="s">
        <v>1182</v>
      </c>
      <c r="C2293" s="379"/>
      <c r="D2293" s="655"/>
      <c r="E2293" s="549"/>
      <c r="F2293" s="625" t="str">
        <f t="shared" si="23"/>
        <v/>
      </c>
    </row>
    <row r="2294" spans="1:6" x14ac:dyDescent="0.3">
      <c r="A2294" s="383"/>
      <c r="B2294" s="412"/>
      <c r="C2294" s="386"/>
      <c r="D2294" s="675"/>
      <c r="E2294" s="627"/>
      <c r="F2294" s="660"/>
    </row>
    <row r="2295" spans="1:6" x14ac:dyDescent="0.3">
      <c r="A2295" s="383"/>
      <c r="B2295" s="412"/>
      <c r="C2295" s="386"/>
      <c r="D2295" s="675"/>
      <c r="E2295" s="627"/>
      <c r="F2295" s="660"/>
    </row>
    <row r="2296" spans="1:6" x14ac:dyDescent="0.3">
      <c r="A2296" s="383"/>
      <c r="B2296" s="412"/>
      <c r="C2296" s="386"/>
      <c r="D2296" s="675"/>
      <c r="E2296" s="627"/>
      <c r="F2296" s="660"/>
    </row>
    <row r="2297" spans="1:6" x14ac:dyDescent="0.3">
      <c r="A2297" s="383"/>
      <c r="B2297" s="412"/>
      <c r="C2297" s="386"/>
      <c r="D2297" s="675"/>
      <c r="E2297" s="627"/>
      <c r="F2297" s="660"/>
    </row>
    <row r="2298" spans="1:6" x14ac:dyDescent="0.3">
      <c r="A2298" s="383"/>
      <c r="B2298" s="412"/>
      <c r="C2298" s="386"/>
      <c r="D2298" s="675"/>
      <c r="E2298" s="627"/>
      <c r="F2298" s="660"/>
    </row>
    <row r="2299" spans="1:6" x14ac:dyDescent="0.3">
      <c r="A2299" s="383"/>
      <c r="B2299" s="412"/>
      <c r="C2299" s="386"/>
      <c r="D2299" s="675"/>
      <c r="E2299" s="627"/>
      <c r="F2299" s="660"/>
    </row>
    <row r="2300" spans="1:6" x14ac:dyDescent="0.3">
      <c r="A2300" s="383"/>
      <c r="B2300" s="412"/>
      <c r="C2300" s="386"/>
      <c r="D2300" s="675"/>
      <c r="E2300" s="627"/>
      <c r="F2300" s="660"/>
    </row>
    <row r="2301" spans="1:6" x14ac:dyDescent="0.3">
      <c r="A2301" s="383"/>
      <c r="B2301" s="412"/>
      <c r="C2301" s="386"/>
      <c r="D2301" s="675"/>
      <c r="E2301" s="627"/>
      <c r="F2301" s="660"/>
    </row>
    <row r="2302" spans="1:6" x14ac:dyDescent="0.3">
      <c r="A2302" s="383"/>
      <c r="B2302" s="412"/>
      <c r="C2302" s="386"/>
      <c r="D2302" s="675"/>
      <c r="E2302" s="627"/>
      <c r="F2302" s="660"/>
    </row>
    <row r="2303" spans="1:6" x14ac:dyDescent="0.3">
      <c r="A2303" s="383"/>
      <c r="B2303" s="412"/>
      <c r="C2303" s="386"/>
      <c r="D2303" s="675"/>
      <c r="E2303" s="627"/>
      <c r="F2303" s="660"/>
    </row>
    <row r="2304" spans="1:6" x14ac:dyDescent="0.3">
      <c r="A2304" s="383"/>
      <c r="B2304" s="412"/>
      <c r="C2304" s="386"/>
      <c r="D2304" s="675"/>
      <c r="E2304" s="627"/>
      <c r="F2304" s="660"/>
    </row>
    <row r="2305" spans="1:6" x14ac:dyDescent="0.3">
      <c r="A2305" s="383"/>
      <c r="B2305" s="412"/>
      <c r="C2305" s="386"/>
      <c r="D2305" s="675"/>
      <c r="E2305" s="627"/>
      <c r="F2305" s="660"/>
    </row>
    <row r="2306" spans="1:6" x14ac:dyDescent="0.3">
      <c r="A2306" s="383"/>
      <c r="B2306" s="412"/>
      <c r="C2306" s="386"/>
      <c r="D2306" s="675"/>
      <c r="E2306" s="627"/>
      <c r="F2306" s="660"/>
    </row>
    <row r="2307" spans="1:6" x14ac:dyDescent="0.3">
      <c r="A2307" s="383"/>
      <c r="B2307" s="412"/>
      <c r="C2307" s="386"/>
      <c r="D2307" s="675"/>
      <c r="E2307" s="627"/>
      <c r="F2307" s="660"/>
    </row>
    <row r="2308" spans="1:6" x14ac:dyDescent="0.3">
      <c r="A2308" s="383"/>
      <c r="B2308" s="412"/>
      <c r="C2308" s="386"/>
      <c r="D2308" s="675"/>
      <c r="E2308" s="627"/>
      <c r="F2308" s="660"/>
    </row>
    <row r="2309" spans="1:6" x14ac:dyDescent="0.3">
      <c r="A2309" s="383"/>
      <c r="B2309" s="412"/>
      <c r="C2309" s="386"/>
      <c r="D2309" s="675"/>
      <c r="E2309" s="627"/>
      <c r="F2309" s="660"/>
    </row>
    <row r="2310" spans="1:6" x14ac:dyDescent="0.3">
      <c r="A2310" s="383"/>
      <c r="B2310" s="412"/>
      <c r="C2310" s="386"/>
      <c r="D2310" s="675"/>
      <c r="E2310" s="627"/>
      <c r="F2310" s="660"/>
    </row>
    <row r="2311" spans="1:6" x14ac:dyDescent="0.3">
      <c r="A2311" s="383"/>
      <c r="B2311" s="412"/>
      <c r="C2311" s="386"/>
      <c r="D2311" s="675"/>
      <c r="E2311" s="627"/>
      <c r="F2311" s="660"/>
    </row>
    <row r="2312" spans="1:6" x14ac:dyDescent="0.3">
      <c r="A2312" s="383"/>
      <c r="B2312" s="412"/>
      <c r="C2312" s="386"/>
      <c r="D2312" s="675"/>
      <c r="E2312" s="627"/>
      <c r="F2312" s="660"/>
    </row>
    <row r="2313" spans="1:6" x14ac:dyDescent="0.3">
      <c r="A2313" s="383"/>
      <c r="B2313" s="412"/>
      <c r="C2313" s="386"/>
      <c r="D2313" s="675"/>
      <c r="E2313" s="627"/>
      <c r="F2313" s="660"/>
    </row>
    <row r="2314" spans="1:6" x14ac:dyDescent="0.3">
      <c r="A2314" s="383"/>
      <c r="B2314" s="412"/>
      <c r="C2314" s="386"/>
      <c r="D2314" s="675"/>
      <c r="E2314" s="627"/>
      <c r="F2314" s="660"/>
    </row>
    <row r="2315" spans="1:6" x14ac:dyDescent="0.3">
      <c r="A2315" s="383"/>
      <c r="B2315" s="412"/>
      <c r="C2315" s="386"/>
      <c r="D2315" s="675"/>
      <c r="E2315" s="627"/>
      <c r="F2315" s="660"/>
    </row>
    <row r="2316" spans="1:6" x14ac:dyDescent="0.3">
      <c r="A2316" s="383"/>
      <c r="B2316" s="412"/>
      <c r="C2316" s="386"/>
      <c r="D2316" s="675"/>
      <c r="E2316" s="627"/>
      <c r="F2316" s="660"/>
    </row>
    <row r="2317" spans="1:6" x14ac:dyDescent="0.3">
      <c r="A2317" s="383"/>
      <c r="B2317" s="412"/>
      <c r="C2317" s="386"/>
      <c r="D2317" s="675"/>
      <c r="E2317" s="627"/>
      <c r="F2317" s="660"/>
    </row>
    <row r="2318" spans="1:6" x14ac:dyDescent="0.3">
      <c r="A2318" s="383"/>
      <c r="B2318" s="412"/>
      <c r="C2318" s="386"/>
      <c r="D2318" s="675"/>
      <c r="E2318" s="627"/>
      <c r="F2318" s="660"/>
    </row>
    <row r="2319" spans="1:6" x14ac:dyDescent="0.3">
      <c r="A2319" s="383"/>
      <c r="B2319" s="412"/>
      <c r="C2319" s="386"/>
      <c r="D2319" s="675"/>
      <c r="E2319" s="627"/>
      <c r="F2319" s="660"/>
    </row>
    <row r="2320" spans="1:6" x14ac:dyDescent="0.3">
      <c r="A2320" s="383"/>
      <c r="B2320" s="412"/>
      <c r="C2320" s="386"/>
      <c r="D2320" s="675"/>
      <c r="E2320" s="627"/>
      <c r="F2320" s="660"/>
    </row>
    <row r="2321" spans="1:6" x14ac:dyDescent="0.3">
      <c r="A2321" s="383"/>
      <c r="B2321" s="412"/>
      <c r="C2321" s="386"/>
      <c r="D2321" s="675"/>
      <c r="E2321" s="627"/>
      <c r="F2321" s="660"/>
    </row>
    <row r="2322" spans="1:6" x14ac:dyDescent="0.3">
      <c r="A2322" s="383"/>
      <c r="B2322" s="412"/>
      <c r="C2322" s="386"/>
      <c r="D2322" s="675"/>
      <c r="E2322" s="627"/>
      <c r="F2322" s="660"/>
    </row>
    <row r="2323" spans="1:6" x14ac:dyDescent="0.3">
      <c r="A2323" s="383"/>
      <c r="B2323" s="412"/>
      <c r="C2323" s="386"/>
      <c r="D2323" s="675"/>
      <c r="E2323" s="627"/>
      <c r="F2323" s="660"/>
    </row>
    <row r="2324" spans="1:6" x14ac:dyDescent="0.3">
      <c r="A2324" s="383"/>
      <c r="B2324" s="412"/>
      <c r="C2324" s="386"/>
      <c r="D2324" s="675"/>
      <c r="E2324" s="627"/>
      <c r="F2324" s="660"/>
    </row>
    <row r="2325" spans="1:6" x14ac:dyDescent="0.3">
      <c r="A2325" s="383"/>
      <c r="B2325" s="412"/>
      <c r="C2325" s="386"/>
      <c r="D2325" s="675"/>
      <c r="E2325" s="627"/>
      <c r="F2325" s="660"/>
    </row>
    <row r="2326" spans="1:6" x14ac:dyDescent="0.3">
      <c r="A2326" s="383"/>
      <c r="B2326" s="412"/>
      <c r="C2326" s="386"/>
      <c r="D2326" s="675"/>
      <c r="E2326" s="627"/>
      <c r="F2326" s="660"/>
    </row>
    <row r="2327" spans="1:6" x14ac:dyDescent="0.3">
      <c r="A2327" s="383"/>
      <c r="B2327" s="412"/>
      <c r="C2327" s="386"/>
      <c r="D2327" s="675"/>
      <c r="E2327" s="627"/>
      <c r="F2327" s="660"/>
    </row>
    <row r="2328" spans="1:6" x14ac:dyDescent="0.3">
      <c r="A2328" s="383"/>
      <c r="B2328" s="412"/>
      <c r="C2328" s="386"/>
      <c r="D2328" s="675"/>
      <c r="E2328" s="627"/>
      <c r="F2328" s="660"/>
    </row>
    <row r="2329" spans="1:6" x14ac:dyDescent="0.3">
      <c r="A2329" s="383"/>
      <c r="B2329" s="412"/>
      <c r="C2329" s="386"/>
      <c r="D2329" s="675"/>
      <c r="E2329" s="627"/>
      <c r="F2329" s="660"/>
    </row>
    <row r="2330" spans="1:6" x14ac:dyDescent="0.3">
      <c r="A2330" s="383"/>
      <c r="B2330" s="412"/>
      <c r="C2330" s="386"/>
      <c r="D2330" s="675"/>
      <c r="E2330" s="627"/>
      <c r="F2330" s="660"/>
    </row>
    <row r="2331" spans="1:6" x14ac:dyDescent="0.3">
      <c r="A2331" s="383"/>
      <c r="B2331" s="412"/>
      <c r="C2331" s="386"/>
      <c r="D2331" s="675"/>
      <c r="E2331" s="627"/>
      <c r="F2331" s="660"/>
    </row>
    <row r="2332" spans="1:6" x14ac:dyDescent="0.3">
      <c r="A2332" s="383"/>
      <c r="B2332" s="412"/>
      <c r="C2332" s="386"/>
      <c r="D2332" s="675"/>
      <c r="E2332" s="627"/>
      <c r="F2332" s="660"/>
    </row>
    <row r="2333" spans="1:6" x14ac:dyDescent="0.3">
      <c r="A2333" s="383"/>
      <c r="B2333" s="412"/>
      <c r="C2333" s="386"/>
      <c r="D2333" s="675"/>
      <c r="E2333" s="627"/>
      <c r="F2333" s="660"/>
    </row>
    <row r="2334" spans="1:6" x14ac:dyDescent="0.3">
      <c r="A2334" s="383"/>
      <c r="B2334" s="412"/>
      <c r="C2334" s="386"/>
      <c r="D2334" s="675"/>
      <c r="E2334" s="627"/>
      <c r="F2334" s="660"/>
    </row>
    <row r="2335" spans="1:6" x14ac:dyDescent="0.3">
      <c r="A2335" s="383"/>
      <c r="B2335" s="412"/>
      <c r="C2335" s="386"/>
      <c r="D2335" s="675"/>
      <c r="E2335" s="627"/>
      <c r="F2335" s="660"/>
    </row>
    <row r="2336" spans="1:6" x14ac:dyDescent="0.3">
      <c r="A2336" s="383"/>
      <c r="B2336" s="412"/>
      <c r="C2336" s="386"/>
      <c r="D2336" s="675"/>
      <c r="E2336" s="627"/>
      <c r="F2336" s="660"/>
    </row>
    <row r="2337" spans="1:6" x14ac:dyDescent="0.3">
      <c r="A2337" s="383"/>
      <c r="B2337" s="412"/>
      <c r="C2337" s="386"/>
      <c r="D2337" s="675"/>
      <c r="E2337" s="627"/>
      <c r="F2337" s="660"/>
    </row>
    <row r="2338" spans="1:6" x14ac:dyDescent="0.3">
      <c r="A2338" s="383"/>
      <c r="B2338" s="412"/>
      <c r="C2338" s="386"/>
      <c r="D2338" s="675"/>
      <c r="E2338" s="627"/>
      <c r="F2338" s="660"/>
    </row>
    <row r="2339" spans="1:6" x14ac:dyDescent="0.3">
      <c r="A2339" s="383"/>
      <c r="B2339" s="412"/>
      <c r="C2339" s="386"/>
      <c r="D2339" s="675"/>
      <c r="E2339" s="627"/>
      <c r="F2339" s="660"/>
    </row>
    <row r="2340" spans="1:6" x14ac:dyDescent="0.3">
      <c r="A2340" s="383"/>
      <c r="B2340" s="412"/>
      <c r="C2340" s="386"/>
      <c r="D2340" s="675"/>
      <c r="E2340" s="627"/>
      <c r="F2340" s="660"/>
    </row>
    <row r="2341" spans="1:6" x14ac:dyDescent="0.3">
      <c r="A2341" s="383"/>
      <c r="B2341" s="412"/>
      <c r="C2341" s="386"/>
      <c r="D2341" s="675"/>
      <c r="E2341" s="627"/>
      <c r="F2341" s="660"/>
    </row>
    <row r="2342" spans="1:6" x14ac:dyDescent="0.3">
      <c r="A2342" s="383"/>
      <c r="B2342" s="412"/>
      <c r="C2342" s="386"/>
      <c r="D2342" s="675"/>
      <c r="E2342" s="627"/>
      <c r="F2342" s="660"/>
    </row>
    <row r="2343" spans="1:6" x14ac:dyDescent="0.3">
      <c r="A2343" s="383"/>
      <c r="B2343" s="412"/>
      <c r="C2343" s="386"/>
      <c r="D2343" s="675"/>
      <c r="E2343" s="627"/>
      <c r="F2343" s="660"/>
    </row>
    <row r="2344" spans="1:6" ht="15" thickBot="1" x14ac:dyDescent="0.35">
      <c r="A2344" s="666" t="s">
        <v>4074</v>
      </c>
      <c r="B2344" s="667" t="s">
        <v>4116</v>
      </c>
      <c r="C2344" s="667"/>
      <c r="D2344" s="667"/>
      <c r="E2344" s="667"/>
      <c r="F2344" s="668">
        <f>SUM(F2242:F2293)</f>
        <v>2000000</v>
      </c>
    </row>
    <row r="2345" spans="1:6" x14ac:dyDescent="0.3">
      <c r="A2345" s="756" t="str">
        <f>A741</f>
        <v>CONTRACT SANRAL: NRA 2024/1323</v>
      </c>
      <c r="B2345" s="757"/>
      <c r="C2345" s="669"/>
      <c r="D2345" s="669"/>
      <c r="E2345" s="669"/>
      <c r="F2345" s="670"/>
    </row>
    <row r="2346" spans="1:6" x14ac:dyDescent="0.3">
      <c r="A2346" s="754" t="str">
        <f>A742</f>
        <v>PANEL FOR ROUTINE ROAD MAINTENANCE WORKS ACROSS SOUTH AFRICA (NORTHERN CAPE PROVINCE)</v>
      </c>
      <c r="B2346" s="755"/>
      <c r="C2346" s="671"/>
      <c r="D2346" s="671"/>
      <c r="E2346" s="671"/>
      <c r="F2346" s="672"/>
    </row>
    <row r="2347" spans="1:6" ht="15" thickBot="1" x14ac:dyDescent="0.35">
      <c r="A2347" s="754" t="str">
        <f>A743</f>
        <v>PART B: OPERATIONAL SECTION</v>
      </c>
      <c r="B2347" s="755"/>
      <c r="C2347" s="671"/>
      <c r="D2347" s="671"/>
      <c r="E2347" s="671"/>
      <c r="F2347" s="672"/>
    </row>
    <row r="2348" spans="1:6" ht="15" thickBot="1" x14ac:dyDescent="0.35">
      <c r="A2348" s="799" t="s">
        <v>1216</v>
      </c>
      <c r="B2348" s="800"/>
      <c r="C2348" s="800"/>
      <c r="D2348" s="800"/>
      <c r="E2348" s="800"/>
      <c r="F2348" s="801"/>
    </row>
    <row r="2349" spans="1:6" x14ac:dyDescent="0.3">
      <c r="A2349" s="372" t="s">
        <v>1236</v>
      </c>
      <c r="B2349" s="235" t="s">
        <v>3705</v>
      </c>
      <c r="C2349" s="379"/>
      <c r="D2349" s="655"/>
      <c r="E2349" s="549"/>
      <c r="F2349" s="625"/>
    </row>
    <row r="2350" spans="1:6" x14ac:dyDescent="0.3">
      <c r="A2350" s="372" t="s">
        <v>1238</v>
      </c>
      <c r="B2350" s="201" t="s">
        <v>4339</v>
      </c>
      <c r="C2350" s="382"/>
      <c r="D2350" s="655"/>
      <c r="E2350" s="549"/>
      <c r="F2350" s="625"/>
    </row>
    <row r="2351" spans="1:6" x14ac:dyDescent="0.3">
      <c r="A2351" s="372" t="s">
        <v>1239</v>
      </c>
      <c r="B2351" s="201" t="s">
        <v>3993</v>
      </c>
      <c r="C2351" s="379" t="s">
        <v>955</v>
      </c>
      <c r="D2351" s="655">
        <v>25000</v>
      </c>
      <c r="E2351" s="856"/>
      <c r="F2351" s="625" t="str">
        <f>IF((D2351*E2351)&gt;0,(D2351*E2351),"")</f>
        <v/>
      </c>
    </row>
    <row r="2352" spans="1:6" x14ac:dyDescent="0.3">
      <c r="A2352" s="372" t="s">
        <v>1245</v>
      </c>
      <c r="B2352" s="201" t="s">
        <v>4340</v>
      </c>
      <c r="C2352" s="379"/>
      <c r="D2352" s="655"/>
      <c r="E2352" s="549"/>
      <c r="F2352" s="625" t="str">
        <f t="shared" ref="F2352:F2361" si="24">IF((D2352*E2352)&gt;0,(D2352*E2352),"")</f>
        <v/>
      </c>
    </row>
    <row r="2353" spans="1:6" x14ac:dyDescent="0.3">
      <c r="A2353" s="372" t="s">
        <v>1247</v>
      </c>
      <c r="B2353" s="201" t="s">
        <v>3993</v>
      </c>
      <c r="C2353" s="379" t="s">
        <v>955</v>
      </c>
      <c r="D2353" s="655">
        <v>20000</v>
      </c>
      <c r="E2353" s="856"/>
      <c r="F2353" s="625" t="str">
        <f t="shared" si="24"/>
        <v/>
      </c>
    </row>
    <row r="2354" spans="1:6" x14ac:dyDescent="0.3">
      <c r="A2354" s="372" t="s">
        <v>1253</v>
      </c>
      <c r="B2354" s="201" t="s">
        <v>4341</v>
      </c>
      <c r="C2354" s="379"/>
      <c r="D2354" s="655"/>
      <c r="E2354" s="549"/>
      <c r="F2354" s="625" t="str">
        <f t="shared" si="24"/>
        <v/>
      </c>
    </row>
    <row r="2355" spans="1:6" x14ac:dyDescent="0.3">
      <c r="A2355" s="372" t="s">
        <v>1254</v>
      </c>
      <c r="B2355" s="201" t="s">
        <v>3993</v>
      </c>
      <c r="C2355" s="379" t="s">
        <v>955</v>
      </c>
      <c r="D2355" s="655">
        <v>5000</v>
      </c>
      <c r="E2355" s="856"/>
      <c r="F2355" s="625" t="str">
        <f t="shared" si="24"/>
        <v/>
      </c>
    </row>
    <row r="2356" spans="1:6" x14ac:dyDescent="0.3">
      <c r="A2356" s="372" t="s">
        <v>1260</v>
      </c>
      <c r="B2356" s="235" t="s">
        <v>1261</v>
      </c>
      <c r="C2356" s="379"/>
      <c r="D2356" s="655"/>
      <c r="E2356" s="549"/>
      <c r="F2356" s="625" t="str">
        <f t="shared" si="24"/>
        <v/>
      </c>
    </row>
    <row r="2357" spans="1:6" x14ac:dyDescent="0.3">
      <c r="A2357" s="372" t="s">
        <v>1262</v>
      </c>
      <c r="B2357" s="201" t="s">
        <v>1263</v>
      </c>
      <c r="C2357" s="379" t="s">
        <v>9</v>
      </c>
      <c r="D2357" s="655">
        <v>50</v>
      </c>
      <c r="E2357" s="856"/>
      <c r="F2357" s="625" t="str">
        <f t="shared" si="24"/>
        <v/>
      </c>
    </row>
    <row r="2358" spans="1:6" x14ac:dyDescent="0.3">
      <c r="A2358" s="372" t="s">
        <v>1274</v>
      </c>
      <c r="B2358" s="235" t="s">
        <v>1265</v>
      </c>
      <c r="C2358" s="379" t="s">
        <v>9</v>
      </c>
      <c r="D2358" s="655">
        <v>10</v>
      </c>
      <c r="E2358" s="856"/>
      <c r="F2358" s="625" t="str">
        <f t="shared" si="24"/>
        <v/>
      </c>
    </row>
    <row r="2359" spans="1:6" x14ac:dyDescent="0.3">
      <c r="A2359" s="372" t="s">
        <v>4012</v>
      </c>
      <c r="B2359" s="235" t="s">
        <v>4013</v>
      </c>
      <c r="C2359" s="379"/>
      <c r="D2359" s="655"/>
      <c r="E2359" s="549"/>
      <c r="F2359" s="625" t="str">
        <f t="shared" si="24"/>
        <v/>
      </c>
    </row>
    <row r="2360" spans="1:6" x14ac:dyDescent="0.3">
      <c r="A2360" s="372" t="s">
        <v>4014</v>
      </c>
      <c r="B2360" s="201" t="s">
        <v>4016</v>
      </c>
      <c r="C2360" s="379" t="s">
        <v>221</v>
      </c>
      <c r="D2360" s="655">
        <v>10</v>
      </c>
      <c r="E2360" s="856"/>
      <c r="F2360" s="625" t="str">
        <f t="shared" si="24"/>
        <v/>
      </c>
    </row>
    <row r="2361" spans="1:6" x14ac:dyDescent="0.3">
      <c r="A2361" s="372" t="s">
        <v>4015</v>
      </c>
      <c r="B2361" s="201" t="s">
        <v>962</v>
      </c>
      <c r="C2361" s="379" t="s">
        <v>1318</v>
      </c>
      <c r="D2361" s="655">
        <v>1000</v>
      </c>
      <c r="E2361" s="856"/>
      <c r="F2361" s="625" t="str">
        <f t="shared" si="24"/>
        <v/>
      </c>
    </row>
    <row r="2362" spans="1:6" x14ac:dyDescent="0.3">
      <c r="A2362" s="383"/>
      <c r="B2362" s="202"/>
      <c r="C2362" s="386"/>
      <c r="D2362" s="675"/>
      <c r="E2362" s="627"/>
      <c r="F2362" s="660"/>
    </row>
    <row r="2363" spans="1:6" x14ac:dyDescent="0.3">
      <c r="A2363" s="383"/>
      <c r="B2363" s="202"/>
      <c r="C2363" s="386"/>
      <c r="D2363" s="675"/>
      <c r="E2363" s="627"/>
      <c r="F2363" s="660"/>
    </row>
    <row r="2364" spans="1:6" x14ac:dyDescent="0.3">
      <c r="A2364" s="383"/>
      <c r="B2364" s="202"/>
      <c r="C2364" s="386"/>
      <c r="D2364" s="675"/>
      <c r="E2364" s="627"/>
      <c r="F2364" s="660"/>
    </row>
    <row r="2365" spans="1:6" x14ac:dyDescent="0.3">
      <c r="A2365" s="383"/>
      <c r="B2365" s="202"/>
      <c r="C2365" s="386"/>
      <c r="D2365" s="675"/>
      <c r="E2365" s="627"/>
      <c r="F2365" s="660"/>
    </row>
    <row r="2366" spans="1:6" x14ac:dyDescent="0.3">
      <c r="A2366" s="383"/>
      <c r="B2366" s="202"/>
      <c r="C2366" s="386"/>
      <c r="D2366" s="675"/>
      <c r="E2366" s="627"/>
      <c r="F2366" s="660"/>
    </row>
    <row r="2367" spans="1:6" x14ac:dyDescent="0.3">
      <c r="A2367" s="383"/>
      <c r="B2367" s="202"/>
      <c r="C2367" s="386"/>
      <c r="D2367" s="675"/>
      <c r="E2367" s="627"/>
      <c r="F2367" s="660"/>
    </row>
    <row r="2368" spans="1:6" x14ac:dyDescent="0.3">
      <c r="A2368" s="383"/>
      <c r="B2368" s="202"/>
      <c r="C2368" s="386"/>
      <c r="D2368" s="675"/>
      <c r="E2368" s="627"/>
      <c r="F2368" s="660"/>
    </row>
    <row r="2369" spans="1:6" x14ac:dyDescent="0.3">
      <c r="A2369" s="383"/>
      <c r="B2369" s="202"/>
      <c r="C2369" s="386"/>
      <c r="D2369" s="675"/>
      <c r="E2369" s="627"/>
      <c r="F2369" s="660"/>
    </row>
    <row r="2370" spans="1:6" x14ac:dyDescent="0.3">
      <c r="A2370" s="383"/>
      <c r="B2370" s="202"/>
      <c r="C2370" s="386"/>
      <c r="D2370" s="675"/>
      <c r="E2370" s="627"/>
      <c r="F2370" s="660"/>
    </row>
    <row r="2371" spans="1:6" x14ac:dyDescent="0.3">
      <c r="A2371" s="383"/>
      <c r="B2371" s="202"/>
      <c r="C2371" s="386"/>
      <c r="D2371" s="675"/>
      <c r="E2371" s="627"/>
      <c r="F2371" s="660"/>
    </row>
    <row r="2372" spans="1:6" x14ac:dyDescent="0.3">
      <c r="A2372" s="383"/>
      <c r="B2372" s="202"/>
      <c r="C2372" s="386"/>
      <c r="D2372" s="675"/>
      <c r="E2372" s="627"/>
      <c r="F2372" s="660"/>
    </row>
    <row r="2373" spans="1:6" x14ac:dyDescent="0.3">
      <c r="A2373" s="383"/>
      <c r="B2373" s="202"/>
      <c r="C2373" s="386"/>
      <c r="D2373" s="675"/>
      <c r="E2373" s="627"/>
      <c r="F2373" s="660"/>
    </row>
    <row r="2374" spans="1:6" x14ac:dyDescent="0.3">
      <c r="A2374" s="383"/>
      <c r="B2374" s="202"/>
      <c r="C2374" s="386"/>
      <c r="D2374" s="675"/>
      <c r="E2374" s="627"/>
      <c r="F2374" s="660"/>
    </row>
    <row r="2375" spans="1:6" x14ac:dyDescent="0.3">
      <c r="A2375" s="383"/>
      <c r="B2375" s="202"/>
      <c r="C2375" s="386"/>
      <c r="D2375" s="675"/>
      <c r="E2375" s="627"/>
      <c r="F2375" s="660"/>
    </row>
    <row r="2376" spans="1:6" x14ac:dyDescent="0.3">
      <c r="A2376" s="383"/>
      <c r="B2376" s="202"/>
      <c r="C2376" s="386"/>
      <c r="D2376" s="675"/>
      <c r="E2376" s="627"/>
      <c r="F2376" s="660"/>
    </row>
    <row r="2377" spans="1:6" x14ac:dyDescent="0.3">
      <c r="A2377" s="383"/>
      <c r="B2377" s="202"/>
      <c r="C2377" s="386"/>
      <c r="D2377" s="675"/>
      <c r="E2377" s="627"/>
      <c r="F2377" s="660"/>
    </row>
    <row r="2378" spans="1:6" x14ac:dyDescent="0.3">
      <c r="A2378" s="383"/>
      <c r="B2378" s="202"/>
      <c r="C2378" s="386"/>
      <c r="D2378" s="675"/>
      <c r="E2378" s="627"/>
      <c r="F2378" s="660"/>
    </row>
    <row r="2379" spans="1:6" x14ac:dyDescent="0.3">
      <c r="A2379" s="383"/>
      <c r="B2379" s="202"/>
      <c r="C2379" s="386"/>
      <c r="D2379" s="675"/>
      <c r="E2379" s="627"/>
      <c r="F2379" s="660"/>
    </row>
    <row r="2380" spans="1:6" x14ac:dyDescent="0.3">
      <c r="A2380" s="383"/>
      <c r="B2380" s="202"/>
      <c r="C2380" s="386"/>
      <c r="D2380" s="675"/>
      <c r="E2380" s="627"/>
      <c r="F2380" s="660"/>
    </row>
    <row r="2381" spans="1:6" x14ac:dyDescent="0.3">
      <c r="A2381" s="383"/>
      <c r="B2381" s="202"/>
      <c r="C2381" s="386"/>
      <c r="D2381" s="675"/>
      <c r="E2381" s="627"/>
      <c r="F2381" s="660"/>
    </row>
    <row r="2382" spans="1:6" x14ac:dyDescent="0.3">
      <c r="A2382" s="383"/>
      <c r="B2382" s="202"/>
      <c r="C2382" s="386"/>
      <c r="D2382" s="675"/>
      <c r="E2382" s="627"/>
      <c r="F2382" s="660"/>
    </row>
    <row r="2383" spans="1:6" x14ac:dyDescent="0.3">
      <c r="A2383" s="383"/>
      <c r="B2383" s="202"/>
      <c r="C2383" s="386"/>
      <c r="D2383" s="675"/>
      <c r="E2383" s="627"/>
      <c r="F2383" s="660"/>
    </row>
    <row r="2384" spans="1:6" x14ac:dyDescent="0.3">
      <c r="A2384" s="383"/>
      <c r="B2384" s="202"/>
      <c r="C2384" s="386"/>
      <c r="D2384" s="675"/>
      <c r="E2384" s="627"/>
      <c r="F2384" s="660"/>
    </row>
    <row r="2385" spans="1:6" x14ac:dyDescent="0.3">
      <c r="A2385" s="383"/>
      <c r="B2385" s="202"/>
      <c r="C2385" s="386"/>
      <c r="D2385" s="675"/>
      <c r="E2385" s="627"/>
      <c r="F2385" s="660"/>
    </row>
    <row r="2386" spans="1:6" x14ac:dyDescent="0.3">
      <c r="A2386" s="383"/>
      <c r="B2386" s="202"/>
      <c r="C2386" s="386"/>
      <c r="D2386" s="675"/>
      <c r="E2386" s="627"/>
      <c r="F2386" s="660"/>
    </row>
    <row r="2387" spans="1:6" x14ac:dyDescent="0.3">
      <c r="A2387" s="383"/>
      <c r="B2387" s="202"/>
      <c r="C2387" s="386"/>
      <c r="D2387" s="675"/>
      <c r="E2387" s="627"/>
      <c r="F2387" s="660"/>
    </row>
    <row r="2388" spans="1:6" x14ac:dyDescent="0.3">
      <c r="A2388" s="383"/>
      <c r="B2388" s="202"/>
      <c r="C2388" s="386"/>
      <c r="D2388" s="675"/>
      <c r="E2388" s="627"/>
      <c r="F2388" s="660"/>
    </row>
    <row r="2389" spans="1:6" x14ac:dyDescent="0.3">
      <c r="A2389" s="383"/>
      <c r="B2389" s="202"/>
      <c r="C2389" s="386"/>
      <c r="D2389" s="675"/>
      <c r="E2389" s="627"/>
      <c r="F2389" s="660"/>
    </row>
    <row r="2390" spans="1:6" x14ac:dyDescent="0.3">
      <c r="A2390" s="383"/>
      <c r="B2390" s="202"/>
      <c r="C2390" s="386"/>
      <c r="D2390" s="675"/>
      <c r="E2390" s="627"/>
      <c r="F2390" s="660"/>
    </row>
    <row r="2391" spans="1:6" x14ac:dyDescent="0.3">
      <c r="A2391" s="383"/>
      <c r="B2391" s="202"/>
      <c r="C2391" s="386"/>
      <c r="D2391" s="675"/>
      <c r="E2391" s="627"/>
      <c r="F2391" s="660"/>
    </row>
    <row r="2392" spans="1:6" x14ac:dyDescent="0.3">
      <c r="A2392" s="383"/>
      <c r="B2392" s="202"/>
      <c r="C2392" s="386"/>
      <c r="D2392" s="675"/>
      <c r="E2392" s="627"/>
      <c r="F2392" s="660"/>
    </row>
    <row r="2393" spans="1:6" x14ac:dyDescent="0.3">
      <c r="A2393" s="383"/>
      <c r="B2393" s="202"/>
      <c r="C2393" s="386"/>
      <c r="D2393" s="675"/>
      <c r="E2393" s="627"/>
      <c r="F2393" s="660"/>
    </row>
    <row r="2394" spans="1:6" x14ac:dyDescent="0.3">
      <c r="A2394" s="383"/>
      <c r="B2394" s="202"/>
      <c r="C2394" s="386"/>
      <c r="D2394" s="675"/>
      <c r="E2394" s="627"/>
      <c r="F2394" s="660"/>
    </row>
    <row r="2395" spans="1:6" x14ac:dyDescent="0.3">
      <c r="A2395" s="383"/>
      <c r="B2395" s="202"/>
      <c r="C2395" s="386"/>
      <c r="D2395" s="675"/>
      <c r="E2395" s="627"/>
      <c r="F2395" s="660"/>
    </row>
    <row r="2396" spans="1:6" x14ac:dyDescent="0.3">
      <c r="A2396" s="383"/>
      <c r="B2396" s="202"/>
      <c r="C2396" s="386"/>
      <c r="D2396" s="675"/>
      <c r="E2396" s="627"/>
      <c r="F2396" s="660"/>
    </row>
    <row r="2397" spans="1:6" x14ac:dyDescent="0.3">
      <c r="A2397" s="383"/>
      <c r="B2397" s="202"/>
      <c r="C2397" s="386"/>
      <c r="D2397" s="675"/>
      <c r="E2397" s="627"/>
      <c r="F2397" s="660"/>
    </row>
    <row r="2398" spans="1:6" x14ac:dyDescent="0.3">
      <c r="A2398" s="383"/>
      <c r="B2398" s="202"/>
      <c r="C2398" s="386"/>
      <c r="D2398" s="675"/>
      <c r="E2398" s="627"/>
      <c r="F2398" s="660"/>
    </row>
    <row r="2399" spans="1:6" x14ac:dyDescent="0.3">
      <c r="A2399" s="383"/>
      <c r="B2399" s="202"/>
      <c r="C2399" s="386"/>
      <c r="D2399" s="675"/>
      <c r="E2399" s="627"/>
      <c r="F2399" s="660"/>
    </row>
    <row r="2400" spans="1:6" x14ac:dyDescent="0.3">
      <c r="A2400" s="383"/>
      <c r="B2400" s="202"/>
      <c r="C2400" s="386"/>
      <c r="D2400" s="675"/>
      <c r="E2400" s="627"/>
      <c r="F2400" s="660"/>
    </row>
    <row r="2401" spans="1:6" x14ac:dyDescent="0.3">
      <c r="A2401" s="383"/>
      <c r="B2401" s="202"/>
      <c r="C2401" s="386"/>
      <c r="D2401" s="675"/>
      <c r="E2401" s="627"/>
      <c r="F2401" s="660"/>
    </row>
    <row r="2402" spans="1:6" x14ac:dyDescent="0.3">
      <c r="A2402" s="383"/>
      <c r="B2402" s="202"/>
      <c r="C2402" s="386"/>
      <c r="D2402" s="675"/>
      <c r="E2402" s="627"/>
      <c r="F2402" s="660"/>
    </row>
    <row r="2403" spans="1:6" x14ac:dyDescent="0.3">
      <c r="A2403" s="383"/>
      <c r="B2403" s="202"/>
      <c r="C2403" s="386"/>
      <c r="D2403" s="675"/>
      <c r="E2403" s="627"/>
      <c r="F2403" s="660"/>
    </row>
    <row r="2404" spans="1:6" x14ac:dyDescent="0.3">
      <c r="A2404" s="383"/>
      <c r="B2404" s="202"/>
      <c r="C2404" s="386"/>
      <c r="D2404" s="675"/>
      <c r="E2404" s="627"/>
      <c r="F2404" s="660"/>
    </row>
    <row r="2405" spans="1:6" x14ac:dyDescent="0.3">
      <c r="A2405" s="383"/>
      <c r="B2405" s="202"/>
      <c r="C2405" s="386"/>
      <c r="D2405" s="675"/>
      <c r="E2405" s="627"/>
      <c r="F2405" s="660"/>
    </row>
    <row r="2406" spans="1:6" x14ac:dyDescent="0.3">
      <c r="A2406" s="383"/>
      <c r="B2406" s="202"/>
      <c r="C2406" s="386"/>
      <c r="D2406" s="675"/>
      <c r="E2406" s="627"/>
      <c r="F2406" s="660"/>
    </row>
    <row r="2407" spans="1:6" x14ac:dyDescent="0.3">
      <c r="A2407" s="383"/>
      <c r="B2407" s="202"/>
      <c r="C2407" s="386"/>
      <c r="D2407" s="675"/>
      <c r="E2407" s="627"/>
      <c r="F2407" s="660"/>
    </row>
    <row r="2408" spans="1:6" x14ac:dyDescent="0.3">
      <c r="A2408" s="383"/>
      <c r="B2408" s="202"/>
      <c r="C2408" s="386"/>
      <c r="D2408" s="675"/>
      <c r="E2408" s="627"/>
      <c r="F2408" s="660"/>
    </row>
    <row r="2409" spans="1:6" x14ac:dyDescent="0.3">
      <c r="A2409" s="383"/>
      <c r="B2409" s="202"/>
      <c r="C2409" s="386"/>
      <c r="D2409" s="675"/>
      <c r="E2409" s="627"/>
      <c r="F2409" s="660"/>
    </row>
    <row r="2410" spans="1:6" x14ac:dyDescent="0.3">
      <c r="A2410" s="383"/>
      <c r="B2410" s="202"/>
      <c r="C2410" s="386"/>
      <c r="D2410" s="675"/>
      <c r="E2410" s="627"/>
      <c r="F2410" s="660"/>
    </row>
    <row r="2411" spans="1:6" x14ac:dyDescent="0.3">
      <c r="A2411" s="383"/>
      <c r="B2411" s="202"/>
      <c r="C2411" s="386"/>
      <c r="D2411" s="675"/>
      <c r="E2411" s="627"/>
      <c r="F2411" s="660"/>
    </row>
    <row r="2412" spans="1:6" x14ac:dyDescent="0.3">
      <c r="A2412" s="383"/>
      <c r="B2412" s="202"/>
      <c r="C2412" s="386"/>
      <c r="D2412" s="675"/>
      <c r="E2412" s="627"/>
      <c r="F2412" s="660"/>
    </row>
    <row r="2413" spans="1:6" x14ac:dyDescent="0.3">
      <c r="A2413" s="383"/>
      <c r="B2413" s="202"/>
      <c r="C2413" s="386"/>
      <c r="D2413" s="675"/>
      <c r="E2413" s="627"/>
      <c r="F2413" s="660"/>
    </row>
    <row r="2414" spans="1:6" x14ac:dyDescent="0.3">
      <c r="A2414" s="383"/>
      <c r="B2414" s="202"/>
      <c r="C2414" s="386"/>
      <c r="D2414" s="675"/>
      <c r="E2414" s="627"/>
      <c r="F2414" s="660"/>
    </row>
    <row r="2415" spans="1:6" x14ac:dyDescent="0.3">
      <c r="A2415" s="383"/>
      <c r="B2415" s="202"/>
      <c r="C2415" s="386"/>
      <c r="D2415" s="675"/>
      <c r="E2415" s="627"/>
      <c r="F2415" s="660"/>
    </row>
    <row r="2416" spans="1:6" x14ac:dyDescent="0.3">
      <c r="A2416" s="383"/>
      <c r="B2416" s="202"/>
      <c r="C2416" s="386"/>
      <c r="D2416" s="675"/>
      <c r="E2416" s="627"/>
      <c r="F2416" s="660"/>
    </row>
    <row r="2417" spans="1:6" x14ac:dyDescent="0.3">
      <c r="A2417" s="383"/>
      <c r="B2417" s="202"/>
      <c r="C2417" s="386"/>
      <c r="D2417" s="675"/>
      <c r="E2417" s="627"/>
      <c r="F2417" s="660"/>
    </row>
    <row r="2418" spans="1:6" x14ac:dyDescent="0.3">
      <c r="A2418" s="383"/>
      <c r="B2418" s="202"/>
      <c r="C2418" s="386"/>
      <c r="D2418" s="675"/>
      <c r="E2418" s="627"/>
      <c r="F2418" s="660"/>
    </row>
    <row r="2419" spans="1:6" x14ac:dyDescent="0.3">
      <c r="A2419" s="383"/>
      <c r="B2419" s="202"/>
      <c r="C2419" s="386"/>
      <c r="D2419" s="675"/>
      <c r="E2419" s="627"/>
      <c r="F2419" s="660"/>
    </row>
    <row r="2420" spans="1:6" x14ac:dyDescent="0.3">
      <c r="A2420" s="383"/>
      <c r="B2420" s="202"/>
      <c r="C2420" s="386"/>
      <c r="D2420" s="675"/>
      <c r="E2420" s="627"/>
      <c r="F2420" s="660"/>
    </row>
    <row r="2421" spans="1:6" x14ac:dyDescent="0.3">
      <c r="A2421" s="383"/>
      <c r="B2421" s="202"/>
      <c r="C2421" s="386"/>
      <c r="D2421" s="675"/>
      <c r="E2421" s="627"/>
      <c r="F2421" s="660"/>
    </row>
    <row r="2422" spans="1:6" x14ac:dyDescent="0.3">
      <c r="A2422" s="383"/>
      <c r="B2422" s="202"/>
      <c r="C2422" s="386"/>
      <c r="D2422" s="675"/>
      <c r="E2422" s="627"/>
      <c r="F2422" s="660"/>
    </row>
    <row r="2423" spans="1:6" x14ac:dyDescent="0.3">
      <c r="A2423" s="383"/>
      <c r="B2423" s="202"/>
      <c r="C2423" s="386"/>
      <c r="D2423" s="675"/>
      <c r="E2423" s="627"/>
      <c r="F2423" s="660"/>
    </row>
    <row r="2424" spans="1:6" x14ac:dyDescent="0.3">
      <c r="A2424" s="383"/>
      <c r="B2424" s="202"/>
      <c r="C2424" s="386"/>
      <c r="D2424" s="675"/>
      <c r="E2424" s="627"/>
      <c r="F2424" s="660"/>
    </row>
    <row r="2425" spans="1:6" x14ac:dyDescent="0.3">
      <c r="A2425" s="383"/>
      <c r="B2425" s="202"/>
      <c r="C2425" s="386"/>
      <c r="D2425" s="675"/>
      <c r="E2425" s="627"/>
      <c r="F2425" s="660"/>
    </row>
    <row r="2426" spans="1:6" x14ac:dyDescent="0.3">
      <c r="A2426" s="383"/>
      <c r="B2426" s="202"/>
      <c r="C2426" s="386"/>
      <c r="D2426" s="675"/>
      <c r="E2426" s="627"/>
      <c r="F2426" s="660"/>
    </row>
    <row r="2427" spans="1:6" x14ac:dyDescent="0.3">
      <c r="A2427" s="383"/>
      <c r="B2427" s="202"/>
      <c r="C2427" s="386"/>
      <c r="D2427" s="675"/>
      <c r="E2427" s="627"/>
      <c r="F2427" s="660"/>
    </row>
    <row r="2428" spans="1:6" x14ac:dyDescent="0.3">
      <c r="A2428" s="383"/>
      <c r="B2428" s="202"/>
      <c r="C2428" s="386"/>
      <c r="D2428" s="675"/>
      <c r="E2428" s="627"/>
      <c r="F2428" s="660"/>
    </row>
    <row r="2429" spans="1:6" x14ac:dyDescent="0.3">
      <c r="A2429" s="383"/>
      <c r="B2429" s="202"/>
      <c r="C2429" s="386"/>
      <c r="D2429" s="675"/>
      <c r="E2429" s="627"/>
      <c r="F2429" s="660"/>
    </row>
    <row r="2430" spans="1:6" x14ac:dyDescent="0.3">
      <c r="A2430" s="383"/>
      <c r="B2430" s="202"/>
      <c r="C2430" s="386"/>
      <c r="D2430" s="675"/>
      <c r="E2430" s="627"/>
      <c r="F2430" s="660"/>
    </row>
    <row r="2431" spans="1:6" x14ac:dyDescent="0.3">
      <c r="A2431" s="383"/>
      <c r="B2431" s="202"/>
      <c r="C2431" s="386"/>
      <c r="D2431" s="675"/>
      <c r="E2431" s="627"/>
      <c r="F2431" s="660"/>
    </row>
    <row r="2432" spans="1:6" x14ac:dyDescent="0.3">
      <c r="A2432" s="383"/>
      <c r="B2432" s="202"/>
      <c r="C2432" s="386"/>
      <c r="D2432" s="675"/>
      <c r="E2432" s="627"/>
      <c r="F2432" s="660"/>
    </row>
    <row r="2433" spans="1:6" x14ac:dyDescent="0.3">
      <c r="A2433" s="383"/>
      <c r="B2433" s="202"/>
      <c r="C2433" s="386"/>
      <c r="D2433" s="675"/>
      <c r="E2433" s="627"/>
      <c r="F2433" s="660"/>
    </row>
    <row r="2434" spans="1:6" x14ac:dyDescent="0.3">
      <c r="A2434" s="383"/>
      <c r="B2434" s="202"/>
      <c r="C2434" s="386"/>
      <c r="D2434" s="675"/>
      <c r="E2434" s="627"/>
      <c r="F2434" s="660"/>
    </row>
    <row r="2435" spans="1:6" x14ac:dyDescent="0.3">
      <c r="A2435" s="383"/>
      <c r="B2435" s="202"/>
      <c r="C2435" s="386"/>
      <c r="D2435" s="675"/>
      <c r="E2435" s="627"/>
      <c r="F2435" s="660"/>
    </row>
    <row r="2436" spans="1:6" x14ac:dyDescent="0.3">
      <c r="A2436" s="383"/>
      <c r="B2436" s="202"/>
      <c r="C2436" s="386"/>
      <c r="D2436" s="675"/>
      <c r="E2436" s="627"/>
      <c r="F2436" s="660"/>
    </row>
    <row r="2437" spans="1:6" x14ac:dyDescent="0.3">
      <c r="A2437" s="383"/>
      <c r="B2437" s="202"/>
      <c r="C2437" s="386"/>
      <c r="D2437" s="675"/>
      <c r="E2437" s="627"/>
      <c r="F2437" s="660"/>
    </row>
    <row r="2438" spans="1:6" x14ac:dyDescent="0.3">
      <c r="A2438" s="383"/>
      <c r="B2438" s="202"/>
      <c r="C2438" s="386"/>
      <c r="D2438" s="675"/>
      <c r="E2438" s="627"/>
      <c r="F2438" s="660"/>
    </row>
    <row r="2439" spans="1:6" x14ac:dyDescent="0.3">
      <c r="A2439" s="383"/>
      <c r="B2439" s="202"/>
      <c r="C2439" s="386"/>
      <c r="D2439" s="675"/>
      <c r="E2439" s="627"/>
      <c r="F2439" s="660"/>
    </row>
    <row r="2440" spans="1:6" x14ac:dyDescent="0.3">
      <c r="A2440" s="383"/>
      <c r="B2440" s="202"/>
      <c r="C2440" s="386"/>
      <c r="D2440" s="675"/>
      <c r="E2440" s="627"/>
      <c r="F2440" s="660"/>
    </row>
    <row r="2441" spans="1:6" x14ac:dyDescent="0.3">
      <c r="A2441" s="383"/>
      <c r="B2441" s="202"/>
      <c r="C2441" s="386"/>
      <c r="D2441" s="675"/>
      <c r="E2441" s="627"/>
      <c r="F2441" s="660"/>
    </row>
    <row r="2442" spans="1:6" x14ac:dyDescent="0.3">
      <c r="A2442" s="383"/>
      <c r="B2442" s="202"/>
      <c r="C2442" s="386"/>
      <c r="D2442" s="675"/>
      <c r="E2442" s="627"/>
      <c r="F2442" s="660"/>
    </row>
    <row r="2443" spans="1:6" x14ac:dyDescent="0.3">
      <c r="A2443" s="383"/>
      <c r="B2443" s="202"/>
      <c r="C2443" s="386"/>
      <c r="D2443" s="675"/>
      <c r="E2443" s="627"/>
      <c r="F2443" s="660"/>
    </row>
    <row r="2444" spans="1:6" ht="15" thickBot="1" x14ac:dyDescent="0.35">
      <c r="A2444" s="666" t="s">
        <v>4076</v>
      </c>
      <c r="B2444" s="667" t="s">
        <v>4116</v>
      </c>
      <c r="C2444" s="667"/>
      <c r="D2444" s="667"/>
      <c r="E2444" s="667"/>
      <c r="F2444" s="668">
        <f>SUM(F2349:F2361)</f>
        <v>0</v>
      </c>
    </row>
    <row r="2445" spans="1:6" x14ac:dyDescent="0.3">
      <c r="A2445" s="756" t="str">
        <f>A741</f>
        <v>CONTRACT SANRAL: NRA 2024/1323</v>
      </c>
      <c r="B2445" s="757"/>
      <c r="C2445" s="669"/>
      <c r="D2445" s="669"/>
      <c r="E2445" s="669"/>
      <c r="F2445" s="670"/>
    </row>
    <row r="2446" spans="1:6" x14ac:dyDescent="0.3">
      <c r="A2446" s="754" t="str">
        <f>A742</f>
        <v>PANEL FOR ROUTINE ROAD MAINTENANCE WORKS ACROSS SOUTH AFRICA (NORTHERN CAPE PROVINCE)</v>
      </c>
      <c r="B2446" s="755"/>
      <c r="C2446" s="671"/>
      <c r="D2446" s="671"/>
      <c r="E2446" s="671"/>
      <c r="F2446" s="672"/>
    </row>
    <row r="2447" spans="1:6" x14ac:dyDescent="0.3">
      <c r="A2447" s="754" t="str">
        <f>A743</f>
        <v>PART B: OPERATIONAL SECTION</v>
      </c>
      <c r="B2447" s="755"/>
      <c r="C2447" s="671"/>
      <c r="D2447" s="671"/>
      <c r="E2447" s="671"/>
      <c r="F2447" s="672"/>
    </row>
    <row r="2448" spans="1:6" ht="15" thickBot="1" x14ac:dyDescent="0.35">
      <c r="A2448" s="807" t="s">
        <v>1290</v>
      </c>
      <c r="B2448" s="808"/>
      <c r="C2448" s="808"/>
      <c r="D2448" s="808"/>
      <c r="E2448" s="808"/>
      <c r="F2448" s="809"/>
    </row>
    <row r="2449" spans="1:6" x14ac:dyDescent="0.3">
      <c r="A2449" s="374" t="s">
        <v>1291</v>
      </c>
      <c r="B2449" s="345" t="s">
        <v>1292</v>
      </c>
      <c r="C2449" s="375"/>
      <c r="D2449" s="376"/>
      <c r="E2449" s="377"/>
      <c r="F2449" s="378"/>
    </row>
    <row r="2450" spans="1:6" x14ac:dyDescent="0.3">
      <c r="A2450" s="372" t="s">
        <v>1293</v>
      </c>
      <c r="B2450" s="235" t="s">
        <v>1294</v>
      </c>
      <c r="C2450" s="379" t="s">
        <v>221</v>
      </c>
      <c r="D2450" s="655">
        <v>500</v>
      </c>
      <c r="E2450" s="856"/>
      <c r="F2450" s="625" t="str">
        <f>IF((D2450*E2450)&gt;0,(D2450*E2450),"")</f>
        <v/>
      </c>
    </row>
    <row r="2451" spans="1:6" x14ac:dyDescent="0.3">
      <c r="A2451" s="372" t="s">
        <v>1301</v>
      </c>
      <c r="B2451" s="235" t="s">
        <v>3937</v>
      </c>
      <c r="C2451" s="379"/>
      <c r="D2451" s="655"/>
      <c r="E2451" s="549"/>
      <c r="F2451" s="625" t="str">
        <f t="shared" ref="F2451:F2465" si="25">IF((D2451*E2451)&gt;0,(D2451*E2451),"")</f>
        <v/>
      </c>
    </row>
    <row r="2452" spans="1:6" x14ac:dyDescent="0.3">
      <c r="A2452" s="372" t="s">
        <v>1303</v>
      </c>
      <c r="B2452" s="201" t="s">
        <v>1304</v>
      </c>
      <c r="C2452" s="379" t="s">
        <v>221</v>
      </c>
      <c r="D2452" s="655">
        <v>300</v>
      </c>
      <c r="E2452" s="856"/>
      <c r="F2452" s="625" t="str">
        <f t="shared" si="25"/>
        <v/>
      </c>
    </row>
    <row r="2453" spans="1:6" x14ac:dyDescent="0.3">
      <c r="A2453" s="372" t="s">
        <v>1305</v>
      </c>
      <c r="B2453" s="201" t="s">
        <v>381</v>
      </c>
      <c r="C2453" s="379" t="s">
        <v>221</v>
      </c>
      <c r="D2453" s="655">
        <v>300</v>
      </c>
      <c r="E2453" s="856"/>
      <c r="F2453" s="625" t="str">
        <f t="shared" si="25"/>
        <v/>
      </c>
    </row>
    <row r="2454" spans="1:6" x14ac:dyDescent="0.3">
      <c r="A2454" s="372" t="s">
        <v>1307</v>
      </c>
      <c r="B2454" s="201" t="s">
        <v>3688</v>
      </c>
      <c r="C2454" s="379" t="s">
        <v>221</v>
      </c>
      <c r="D2454" s="655">
        <v>150</v>
      </c>
      <c r="E2454" s="856"/>
      <c r="F2454" s="625" t="str">
        <f t="shared" si="25"/>
        <v/>
      </c>
    </row>
    <row r="2455" spans="1:6" x14ac:dyDescent="0.3">
      <c r="A2455" s="372" t="s">
        <v>1308</v>
      </c>
      <c r="B2455" s="235" t="s">
        <v>3938</v>
      </c>
      <c r="C2455" s="379" t="s">
        <v>221</v>
      </c>
      <c r="D2455" s="655">
        <v>100</v>
      </c>
      <c r="E2455" s="856"/>
      <c r="F2455" s="625" t="str">
        <f t="shared" si="25"/>
        <v/>
      </c>
    </row>
    <row r="2456" spans="1:6" x14ac:dyDescent="0.3">
      <c r="A2456" s="372" t="s">
        <v>1310</v>
      </c>
      <c r="B2456" s="235" t="s">
        <v>3939</v>
      </c>
      <c r="C2456" s="379"/>
      <c r="D2456" s="655"/>
      <c r="E2456" s="549"/>
      <c r="F2456" s="625" t="str">
        <f t="shared" si="25"/>
        <v/>
      </c>
    </row>
    <row r="2457" spans="1:6" x14ac:dyDescent="0.3">
      <c r="A2457" s="372" t="s">
        <v>3346</v>
      </c>
      <c r="B2457" s="201" t="s">
        <v>1326</v>
      </c>
      <c r="C2457" s="379" t="s">
        <v>262</v>
      </c>
      <c r="D2457" s="655">
        <v>1</v>
      </c>
      <c r="E2457" s="856"/>
      <c r="F2457" s="625" t="str">
        <f t="shared" si="25"/>
        <v/>
      </c>
    </row>
    <row r="2458" spans="1:6" x14ac:dyDescent="0.3">
      <c r="A2458" s="372" t="s">
        <v>3347</v>
      </c>
      <c r="B2458" s="201" t="s">
        <v>1328</v>
      </c>
      <c r="C2458" s="379" t="s">
        <v>262</v>
      </c>
      <c r="D2458" s="655">
        <v>1</v>
      </c>
      <c r="E2458" s="856"/>
      <c r="F2458" s="625" t="str">
        <f t="shared" si="25"/>
        <v/>
      </c>
    </row>
    <row r="2459" spans="1:6" x14ac:dyDescent="0.3">
      <c r="A2459" s="372" t="s">
        <v>1312</v>
      </c>
      <c r="B2459" s="235" t="s">
        <v>4342</v>
      </c>
      <c r="C2459" s="379"/>
      <c r="D2459" s="655"/>
      <c r="E2459" s="549"/>
      <c r="F2459" s="625" t="str">
        <f t="shared" si="25"/>
        <v/>
      </c>
    </row>
    <row r="2460" spans="1:6" x14ac:dyDescent="0.3">
      <c r="A2460" s="372" t="s">
        <v>3941</v>
      </c>
      <c r="B2460" s="201" t="s">
        <v>3943</v>
      </c>
      <c r="C2460" s="379" t="s">
        <v>489</v>
      </c>
      <c r="D2460" s="655">
        <v>100</v>
      </c>
      <c r="E2460" s="856"/>
      <c r="F2460" s="625" t="str">
        <f t="shared" si="25"/>
        <v/>
      </c>
    </row>
    <row r="2461" spans="1:6" x14ac:dyDescent="0.3">
      <c r="A2461" s="372" t="s">
        <v>3942</v>
      </c>
      <c r="B2461" s="201" t="s">
        <v>3944</v>
      </c>
      <c r="C2461" s="379" t="s">
        <v>489</v>
      </c>
      <c r="D2461" s="655">
        <v>100</v>
      </c>
      <c r="E2461" s="856"/>
      <c r="F2461" s="625" t="str">
        <f t="shared" si="25"/>
        <v/>
      </c>
    </row>
    <row r="2462" spans="1:6" x14ac:dyDescent="0.3">
      <c r="A2462" s="372" t="s">
        <v>1316</v>
      </c>
      <c r="B2462" s="235" t="s">
        <v>3351</v>
      </c>
      <c r="D2462" s="655"/>
      <c r="E2462" s="549"/>
      <c r="F2462" s="625" t="str">
        <f t="shared" si="25"/>
        <v/>
      </c>
    </row>
    <row r="2463" spans="1:6" x14ac:dyDescent="0.3">
      <c r="A2463" s="372" t="s">
        <v>3352</v>
      </c>
      <c r="B2463" s="201" t="s">
        <v>3351</v>
      </c>
      <c r="C2463" s="379" t="s">
        <v>955</v>
      </c>
      <c r="D2463" s="655">
        <v>30</v>
      </c>
      <c r="E2463" s="856"/>
      <c r="F2463" s="625" t="str">
        <f t="shared" si="25"/>
        <v/>
      </c>
    </row>
    <row r="2464" spans="1:6" x14ac:dyDescent="0.3">
      <c r="A2464" s="372" t="s">
        <v>3353</v>
      </c>
      <c r="B2464" s="201" t="s">
        <v>1313</v>
      </c>
      <c r="C2464" s="379" t="s">
        <v>363</v>
      </c>
      <c r="D2464" s="655">
        <v>1000</v>
      </c>
      <c r="E2464" s="856"/>
      <c r="F2464" s="625" t="str">
        <f t="shared" si="25"/>
        <v/>
      </c>
    </row>
    <row r="2465" spans="1:6" x14ac:dyDescent="0.3">
      <c r="A2465" s="372" t="s">
        <v>1323</v>
      </c>
      <c r="B2465" s="235" t="s">
        <v>1317</v>
      </c>
      <c r="C2465" s="379" t="s">
        <v>1318</v>
      </c>
      <c r="D2465" s="655">
        <v>1000</v>
      </c>
      <c r="E2465" s="856"/>
      <c r="F2465" s="625" t="str">
        <f t="shared" si="25"/>
        <v/>
      </c>
    </row>
    <row r="2466" spans="1:6" x14ac:dyDescent="0.3">
      <c r="A2466" s="383"/>
      <c r="B2466" s="412"/>
      <c r="C2466" s="386"/>
      <c r="D2466" s="675"/>
      <c r="E2466" s="627"/>
      <c r="F2466" s="660"/>
    </row>
    <row r="2467" spans="1:6" x14ac:dyDescent="0.3">
      <c r="A2467" s="383"/>
      <c r="B2467" s="412"/>
      <c r="C2467" s="386"/>
      <c r="D2467" s="675"/>
      <c r="E2467" s="627"/>
      <c r="F2467" s="660"/>
    </row>
    <row r="2468" spans="1:6" x14ac:dyDescent="0.3">
      <c r="A2468" s="383"/>
      <c r="B2468" s="412"/>
      <c r="C2468" s="386"/>
      <c r="D2468" s="675"/>
      <c r="E2468" s="627"/>
      <c r="F2468" s="660"/>
    </row>
    <row r="2469" spans="1:6" x14ac:dyDescent="0.3">
      <c r="A2469" s="383"/>
      <c r="B2469" s="412"/>
      <c r="C2469" s="386"/>
      <c r="D2469" s="675"/>
      <c r="E2469" s="627"/>
      <c r="F2469" s="660"/>
    </row>
    <row r="2470" spans="1:6" x14ac:dyDescent="0.3">
      <c r="A2470" s="383"/>
      <c r="B2470" s="412"/>
      <c r="C2470" s="386"/>
      <c r="D2470" s="675"/>
      <c r="E2470" s="627"/>
      <c r="F2470" s="660"/>
    </row>
    <row r="2471" spans="1:6" x14ac:dyDescent="0.3">
      <c r="A2471" s="383"/>
      <c r="B2471" s="412"/>
      <c r="C2471" s="386"/>
      <c r="D2471" s="675"/>
      <c r="E2471" s="627"/>
      <c r="F2471" s="660"/>
    </row>
    <row r="2472" spans="1:6" x14ac:dyDescent="0.3">
      <c r="A2472" s="383"/>
      <c r="B2472" s="412"/>
      <c r="C2472" s="386"/>
      <c r="D2472" s="675"/>
      <c r="E2472" s="627"/>
      <c r="F2472" s="660"/>
    </row>
    <row r="2473" spans="1:6" x14ac:dyDescent="0.3">
      <c r="A2473" s="383"/>
      <c r="B2473" s="412"/>
      <c r="C2473" s="386"/>
      <c r="D2473" s="675"/>
      <c r="E2473" s="627"/>
      <c r="F2473" s="660"/>
    </row>
    <row r="2474" spans="1:6" x14ac:dyDescent="0.3">
      <c r="A2474" s="383"/>
      <c r="B2474" s="412"/>
      <c r="C2474" s="386"/>
      <c r="D2474" s="675"/>
      <c r="E2474" s="627"/>
      <c r="F2474" s="660"/>
    </row>
    <row r="2475" spans="1:6" x14ac:dyDescent="0.3">
      <c r="A2475" s="383"/>
      <c r="B2475" s="412"/>
      <c r="C2475" s="386"/>
      <c r="D2475" s="675"/>
      <c r="E2475" s="627"/>
      <c r="F2475" s="660"/>
    </row>
    <row r="2476" spans="1:6" x14ac:dyDescent="0.3">
      <c r="A2476" s="383"/>
      <c r="B2476" s="412"/>
      <c r="C2476" s="386"/>
      <c r="D2476" s="675"/>
      <c r="E2476" s="627"/>
      <c r="F2476" s="660"/>
    </row>
    <row r="2477" spans="1:6" x14ac:dyDescent="0.3">
      <c r="A2477" s="383"/>
      <c r="B2477" s="412"/>
      <c r="C2477" s="386"/>
      <c r="D2477" s="675"/>
      <c r="E2477" s="627"/>
      <c r="F2477" s="660"/>
    </row>
    <row r="2478" spans="1:6" x14ac:dyDescent="0.3">
      <c r="A2478" s="383"/>
      <c r="B2478" s="412"/>
      <c r="C2478" s="386"/>
      <c r="D2478" s="675"/>
      <c r="E2478" s="627"/>
      <c r="F2478" s="660"/>
    </row>
    <row r="2479" spans="1:6" x14ac:dyDescent="0.3">
      <c r="A2479" s="383"/>
      <c r="B2479" s="412"/>
      <c r="C2479" s="386"/>
      <c r="D2479" s="675"/>
      <c r="E2479" s="627"/>
      <c r="F2479" s="660"/>
    </row>
    <row r="2480" spans="1:6" x14ac:dyDescent="0.3">
      <c r="A2480" s="383"/>
      <c r="B2480" s="412"/>
      <c r="C2480" s="386"/>
      <c r="D2480" s="675"/>
      <c r="E2480" s="627"/>
      <c r="F2480" s="660"/>
    </row>
    <row r="2481" spans="1:6" x14ac:dyDescent="0.3">
      <c r="A2481" s="383"/>
      <c r="B2481" s="412"/>
      <c r="C2481" s="386"/>
      <c r="D2481" s="675"/>
      <c r="E2481" s="627"/>
      <c r="F2481" s="660"/>
    </row>
    <row r="2482" spans="1:6" x14ac:dyDescent="0.3">
      <c r="A2482" s="383"/>
      <c r="B2482" s="412"/>
      <c r="C2482" s="386"/>
      <c r="D2482" s="675"/>
      <c r="E2482" s="627"/>
      <c r="F2482" s="660"/>
    </row>
    <row r="2483" spans="1:6" x14ac:dyDescent="0.3">
      <c r="A2483" s="383"/>
      <c r="B2483" s="412"/>
      <c r="C2483" s="386"/>
      <c r="D2483" s="675"/>
      <c r="E2483" s="627"/>
      <c r="F2483" s="660"/>
    </row>
    <row r="2484" spans="1:6" x14ac:dyDescent="0.3">
      <c r="A2484" s="383"/>
      <c r="B2484" s="412"/>
      <c r="C2484" s="386"/>
      <c r="D2484" s="675"/>
      <c r="E2484" s="627"/>
      <c r="F2484" s="660"/>
    </row>
    <row r="2485" spans="1:6" x14ac:dyDescent="0.3">
      <c r="A2485" s="383"/>
      <c r="B2485" s="412"/>
      <c r="C2485" s="386"/>
      <c r="D2485" s="675"/>
      <c r="E2485" s="627"/>
      <c r="F2485" s="660"/>
    </row>
    <row r="2486" spans="1:6" x14ac:dyDescent="0.3">
      <c r="A2486" s="383"/>
      <c r="B2486" s="412"/>
      <c r="C2486" s="386"/>
      <c r="D2486" s="675"/>
      <c r="E2486" s="627"/>
      <c r="F2486" s="660"/>
    </row>
    <row r="2487" spans="1:6" x14ac:dyDescent="0.3">
      <c r="A2487" s="383"/>
      <c r="B2487" s="412"/>
      <c r="C2487" s="386"/>
      <c r="D2487" s="675"/>
      <c r="E2487" s="627"/>
      <c r="F2487" s="660"/>
    </row>
    <row r="2488" spans="1:6" x14ac:dyDescent="0.3">
      <c r="A2488" s="383"/>
      <c r="B2488" s="412"/>
      <c r="C2488" s="386"/>
      <c r="D2488" s="675"/>
      <c r="E2488" s="627"/>
      <c r="F2488" s="660"/>
    </row>
    <row r="2489" spans="1:6" x14ac:dyDescent="0.3">
      <c r="A2489" s="383"/>
      <c r="B2489" s="412"/>
      <c r="C2489" s="386"/>
      <c r="D2489" s="675"/>
      <c r="E2489" s="627"/>
      <c r="F2489" s="660"/>
    </row>
    <row r="2490" spans="1:6" x14ac:dyDescent="0.3">
      <c r="A2490" s="383"/>
      <c r="B2490" s="412"/>
      <c r="C2490" s="386"/>
      <c r="D2490" s="675"/>
      <c r="E2490" s="627"/>
      <c r="F2490" s="660"/>
    </row>
    <row r="2491" spans="1:6" x14ac:dyDescent="0.3">
      <c r="A2491" s="383"/>
      <c r="B2491" s="412"/>
      <c r="C2491" s="386"/>
      <c r="D2491" s="675"/>
      <c r="E2491" s="627"/>
      <c r="F2491" s="660"/>
    </row>
    <row r="2492" spans="1:6" x14ac:dyDescent="0.3">
      <c r="A2492" s="383"/>
      <c r="B2492" s="412"/>
      <c r="C2492" s="386"/>
      <c r="D2492" s="675"/>
      <c r="E2492" s="627"/>
      <c r="F2492" s="660"/>
    </row>
    <row r="2493" spans="1:6" x14ac:dyDescent="0.3">
      <c r="A2493" s="383"/>
      <c r="B2493" s="412"/>
      <c r="C2493" s="386"/>
      <c r="D2493" s="675"/>
      <c r="E2493" s="627"/>
      <c r="F2493" s="660"/>
    </row>
    <row r="2494" spans="1:6" x14ac:dyDescent="0.3">
      <c r="A2494" s="383"/>
      <c r="B2494" s="412"/>
      <c r="C2494" s="386"/>
      <c r="D2494" s="675"/>
      <c r="E2494" s="627"/>
      <c r="F2494" s="660"/>
    </row>
    <row r="2495" spans="1:6" x14ac:dyDescent="0.3">
      <c r="A2495" s="383"/>
      <c r="B2495" s="412"/>
      <c r="C2495" s="386"/>
      <c r="D2495" s="675"/>
      <c r="E2495" s="627"/>
      <c r="F2495" s="660"/>
    </row>
    <row r="2496" spans="1:6" x14ac:dyDescent="0.3">
      <c r="A2496" s="383"/>
      <c r="B2496" s="412"/>
      <c r="C2496" s="386"/>
      <c r="D2496" s="675"/>
      <c r="E2496" s="627"/>
      <c r="F2496" s="660"/>
    </row>
    <row r="2497" spans="1:6" x14ac:dyDescent="0.3">
      <c r="A2497" s="383"/>
      <c r="B2497" s="412"/>
      <c r="C2497" s="386"/>
      <c r="D2497" s="675"/>
      <c r="E2497" s="627"/>
      <c r="F2497" s="660"/>
    </row>
    <row r="2498" spans="1:6" x14ac:dyDescent="0.3">
      <c r="A2498" s="383"/>
      <c r="B2498" s="412"/>
      <c r="C2498" s="386"/>
      <c r="D2498" s="675"/>
      <c r="E2498" s="627"/>
      <c r="F2498" s="660"/>
    </row>
    <row r="2499" spans="1:6" x14ac:dyDescent="0.3">
      <c r="A2499" s="383"/>
      <c r="B2499" s="412"/>
      <c r="C2499" s="386"/>
      <c r="D2499" s="675"/>
      <c r="E2499" s="627"/>
      <c r="F2499" s="660"/>
    </row>
    <row r="2500" spans="1:6" x14ac:dyDescent="0.3">
      <c r="A2500" s="383"/>
      <c r="B2500" s="412"/>
      <c r="C2500" s="386"/>
      <c r="D2500" s="675"/>
      <c r="E2500" s="627"/>
      <c r="F2500" s="660"/>
    </row>
    <row r="2501" spans="1:6" x14ac:dyDescent="0.3">
      <c r="A2501" s="383"/>
      <c r="B2501" s="412"/>
      <c r="C2501" s="386"/>
      <c r="D2501" s="675"/>
      <c r="E2501" s="627"/>
      <c r="F2501" s="660"/>
    </row>
    <row r="2502" spans="1:6" x14ac:dyDescent="0.3">
      <c r="A2502" s="383"/>
      <c r="B2502" s="412"/>
      <c r="C2502" s="386"/>
      <c r="D2502" s="675"/>
      <c r="E2502" s="627"/>
      <c r="F2502" s="660"/>
    </row>
    <row r="2503" spans="1:6" x14ac:dyDescent="0.3">
      <c r="A2503" s="383"/>
      <c r="B2503" s="412"/>
      <c r="C2503" s="386"/>
      <c r="D2503" s="675"/>
      <c r="E2503" s="627"/>
      <c r="F2503" s="660"/>
    </row>
    <row r="2504" spans="1:6" x14ac:dyDescent="0.3">
      <c r="A2504" s="383"/>
      <c r="B2504" s="412"/>
      <c r="C2504" s="386"/>
      <c r="D2504" s="675"/>
      <c r="E2504" s="627"/>
      <c r="F2504" s="660"/>
    </row>
    <row r="2505" spans="1:6" x14ac:dyDescent="0.3">
      <c r="A2505" s="383"/>
      <c r="B2505" s="412"/>
      <c r="C2505" s="386"/>
      <c r="D2505" s="675"/>
      <c r="E2505" s="627"/>
      <c r="F2505" s="660"/>
    </row>
    <row r="2506" spans="1:6" x14ac:dyDescent="0.3">
      <c r="A2506" s="383"/>
      <c r="B2506" s="412"/>
      <c r="C2506" s="386"/>
      <c r="D2506" s="675"/>
      <c r="E2506" s="627"/>
      <c r="F2506" s="660"/>
    </row>
    <row r="2507" spans="1:6" x14ac:dyDescent="0.3">
      <c r="A2507" s="383"/>
      <c r="B2507" s="412"/>
      <c r="C2507" s="386"/>
      <c r="D2507" s="675"/>
      <c r="E2507" s="627"/>
      <c r="F2507" s="660"/>
    </row>
    <row r="2508" spans="1:6" x14ac:dyDescent="0.3">
      <c r="A2508" s="383"/>
      <c r="B2508" s="412"/>
      <c r="C2508" s="386"/>
      <c r="D2508" s="675"/>
      <c r="E2508" s="627"/>
      <c r="F2508" s="660"/>
    </row>
    <row r="2509" spans="1:6" x14ac:dyDescent="0.3">
      <c r="A2509" s="383"/>
      <c r="B2509" s="412"/>
      <c r="C2509" s="386"/>
      <c r="D2509" s="675"/>
      <c r="E2509" s="627"/>
      <c r="F2509" s="660"/>
    </row>
    <row r="2510" spans="1:6" x14ac:dyDescent="0.3">
      <c r="A2510" s="383"/>
      <c r="B2510" s="412"/>
      <c r="C2510" s="386"/>
      <c r="D2510" s="675"/>
      <c r="E2510" s="627"/>
      <c r="F2510" s="660"/>
    </row>
    <row r="2511" spans="1:6" x14ac:dyDescent="0.3">
      <c r="A2511" s="383"/>
      <c r="B2511" s="412"/>
      <c r="C2511" s="386"/>
      <c r="D2511" s="675"/>
      <c r="E2511" s="627"/>
      <c r="F2511" s="660"/>
    </row>
    <row r="2512" spans="1:6" x14ac:dyDescent="0.3">
      <c r="A2512" s="383"/>
      <c r="B2512" s="412"/>
      <c r="C2512" s="386"/>
      <c r="D2512" s="675"/>
      <c r="E2512" s="627"/>
      <c r="F2512" s="660"/>
    </row>
    <row r="2513" spans="1:6" x14ac:dyDescent="0.3">
      <c r="A2513" s="383"/>
      <c r="B2513" s="412"/>
      <c r="C2513" s="386"/>
      <c r="D2513" s="675"/>
      <c r="E2513" s="627"/>
      <c r="F2513" s="660"/>
    </row>
    <row r="2514" spans="1:6" x14ac:dyDescent="0.3">
      <c r="A2514" s="383"/>
      <c r="B2514" s="412"/>
      <c r="C2514" s="386"/>
      <c r="D2514" s="675"/>
      <c r="E2514" s="627"/>
      <c r="F2514" s="660"/>
    </row>
    <row r="2515" spans="1:6" x14ac:dyDescent="0.3">
      <c r="A2515" s="383"/>
      <c r="B2515" s="412"/>
      <c r="C2515" s="386"/>
      <c r="D2515" s="675"/>
      <c r="E2515" s="627"/>
      <c r="F2515" s="660"/>
    </row>
    <row r="2516" spans="1:6" x14ac:dyDescent="0.3">
      <c r="A2516" s="383"/>
      <c r="B2516" s="412"/>
      <c r="C2516" s="386"/>
      <c r="D2516" s="675"/>
      <c r="E2516" s="627"/>
      <c r="F2516" s="660"/>
    </row>
    <row r="2517" spans="1:6" x14ac:dyDescent="0.3">
      <c r="A2517" s="383"/>
      <c r="B2517" s="412"/>
      <c r="C2517" s="386"/>
      <c r="D2517" s="675"/>
      <c r="E2517" s="627"/>
      <c r="F2517" s="660"/>
    </row>
    <row r="2518" spans="1:6" x14ac:dyDescent="0.3">
      <c r="A2518" s="383"/>
      <c r="B2518" s="412"/>
      <c r="C2518" s="386"/>
      <c r="D2518" s="675"/>
      <c r="E2518" s="627"/>
      <c r="F2518" s="660"/>
    </row>
    <row r="2519" spans="1:6" x14ac:dyDescent="0.3">
      <c r="A2519" s="383"/>
      <c r="B2519" s="412"/>
      <c r="C2519" s="386"/>
      <c r="D2519" s="675"/>
      <c r="E2519" s="627"/>
      <c r="F2519" s="660"/>
    </row>
    <row r="2520" spans="1:6" x14ac:dyDescent="0.3">
      <c r="A2520" s="383"/>
      <c r="B2520" s="412"/>
      <c r="C2520" s="386"/>
      <c r="D2520" s="675"/>
      <c r="E2520" s="627"/>
      <c r="F2520" s="660"/>
    </row>
    <row r="2521" spans="1:6" x14ac:dyDescent="0.3">
      <c r="A2521" s="383"/>
      <c r="B2521" s="412"/>
      <c r="C2521" s="386"/>
      <c r="D2521" s="675"/>
      <c r="E2521" s="627"/>
      <c r="F2521" s="660"/>
    </row>
    <row r="2522" spans="1:6" x14ac:dyDescent="0.3">
      <c r="A2522" s="383"/>
      <c r="B2522" s="412"/>
      <c r="C2522" s="386"/>
      <c r="D2522" s="675"/>
      <c r="E2522" s="627"/>
      <c r="F2522" s="660"/>
    </row>
    <row r="2523" spans="1:6" x14ac:dyDescent="0.3">
      <c r="A2523" s="383"/>
      <c r="B2523" s="412"/>
      <c r="C2523" s="386"/>
      <c r="D2523" s="675"/>
      <c r="E2523" s="627"/>
      <c r="F2523" s="660"/>
    </row>
    <row r="2524" spans="1:6" x14ac:dyDescent="0.3">
      <c r="A2524" s="383"/>
      <c r="B2524" s="412"/>
      <c r="C2524" s="386"/>
      <c r="D2524" s="675"/>
      <c r="E2524" s="627"/>
      <c r="F2524" s="660"/>
    </row>
    <row r="2525" spans="1:6" x14ac:dyDescent="0.3">
      <c r="A2525" s="383"/>
      <c r="B2525" s="412"/>
      <c r="C2525" s="386"/>
      <c r="D2525" s="675"/>
      <c r="E2525" s="627"/>
      <c r="F2525" s="660"/>
    </row>
    <row r="2526" spans="1:6" x14ac:dyDescent="0.3">
      <c r="A2526" s="383"/>
      <c r="B2526" s="412"/>
      <c r="C2526" s="386"/>
      <c r="D2526" s="675"/>
      <c r="E2526" s="627"/>
      <c r="F2526" s="660"/>
    </row>
    <row r="2527" spans="1:6" x14ac:dyDescent="0.3">
      <c r="A2527" s="383"/>
      <c r="B2527" s="412"/>
      <c r="C2527" s="386"/>
      <c r="D2527" s="675"/>
      <c r="E2527" s="627"/>
      <c r="F2527" s="660"/>
    </row>
    <row r="2528" spans="1:6" x14ac:dyDescent="0.3">
      <c r="A2528" s="383"/>
      <c r="B2528" s="412"/>
      <c r="C2528" s="386"/>
      <c r="D2528" s="675"/>
      <c r="E2528" s="627"/>
      <c r="F2528" s="660"/>
    </row>
    <row r="2529" spans="1:6" x14ac:dyDescent="0.3">
      <c r="A2529" s="383"/>
      <c r="B2529" s="412"/>
      <c r="C2529" s="386"/>
      <c r="D2529" s="675"/>
      <c r="E2529" s="627"/>
      <c r="F2529" s="660"/>
    </row>
    <row r="2530" spans="1:6" x14ac:dyDescent="0.3">
      <c r="A2530" s="383"/>
      <c r="B2530" s="412"/>
      <c r="C2530" s="386"/>
      <c r="D2530" s="675"/>
      <c r="E2530" s="627"/>
      <c r="F2530" s="660"/>
    </row>
    <row r="2531" spans="1:6" x14ac:dyDescent="0.3">
      <c r="A2531" s="383"/>
      <c r="B2531" s="412"/>
      <c r="C2531" s="386"/>
      <c r="D2531" s="675"/>
      <c r="E2531" s="627"/>
      <c r="F2531" s="660"/>
    </row>
    <row r="2532" spans="1:6" x14ac:dyDescent="0.3">
      <c r="A2532" s="383"/>
      <c r="B2532" s="412"/>
      <c r="C2532" s="386"/>
      <c r="D2532" s="675"/>
      <c r="E2532" s="627"/>
      <c r="F2532" s="660"/>
    </row>
    <row r="2533" spans="1:6" x14ac:dyDescent="0.3">
      <c r="A2533" s="383"/>
      <c r="B2533" s="412"/>
      <c r="C2533" s="386"/>
      <c r="D2533" s="675"/>
      <c r="E2533" s="627"/>
      <c r="F2533" s="660"/>
    </row>
    <row r="2534" spans="1:6" x14ac:dyDescent="0.3">
      <c r="A2534" s="383"/>
      <c r="B2534" s="412"/>
      <c r="C2534" s="386"/>
      <c r="D2534" s="675"/>
      <c r="E2534" s="627"/>
      <c r="F2534" s="660"/>
    </row>
    <row r="2535" spans="1:6" x14ac:dyDescent="0.3">
      <c r="A2535" s="383"/>
      <c r="B2535" s="412"/>
      <c r="C2535" s="386"/>
      <c r="D2535" s="675"/>
      <c r="E2535" s="627"/>
      <c r="F2535" s="660"/>
    </row>
    <row r="2536" spans="1:6" x14ac:dyDescent="0.3">
      <c r="A2536" s="383"/>
      <c r="B2536" s="412"/>
      <c r="C2536" s="386"/>
      <c r="D2536" s="675"/>
      <c r="E2536" s="627"/>
      <c r="F2536" s="660"/>
    </row>
    <row r="2537" spans="1:6" x14ac:dyDescent="0.3">
      <c r="A2537" s="383"/>
      <c r="B2537" s="412"/>
      <c r="C2537" s="386"/>
      <c r="D2537" s="675"/>
      <c r="E2537" s="627"/>
      <c r="F2537" s="660"/>
    </row>
    <row r="2538" spans="1:6" x14ac:dyDescent="0.3">
      <c r="A2538" s="383"/>
      <c r="B2538" s="412"/>
      <c r="C2538" s="386"/>
      <c r="D2538" s="675"/>
      <c r="E2538" s="627"/>
      <c r="F2538" s="660"/>
    </row>
    <row r="2539" spans="1:6" x14ac:dyDescent="0.3">
      <c r="A2539" s="383"/>
      <c r="B2539" s="412"/>
      <c r="C2539" s="386"/>
      <c r="D2539" s="675"/>
      <c r="E2539" s="627"/>
      <c r="F2539" s="660"/>
    </row>
    <row r="2540" spans="1:6" x14ac:dyDescent="0.3">
      <c r="A2540" s="383"/>
      <c r="B2540" s="412"/>
      <c r="C2540" s="386"/>
      <c r="D2540" s="675"/>
      <c r="E2540" s="627"/>
      <c r="F2540" s="660"/>
    </row>
    <row r="2541" spans="1:6" x14ac:dyDescent="0.3">
      <c r="A2541" s="383"/>
      <c r="B2541" s="412"/>
      <c r="C2541" s="386"/>
      <c r="D2541" s="675"/>
      <c r="E2541" s="627"/>
      <c r="F2541" s="660"/>
    </row>
    <row r="2542" spans="1:6" x14ac:dyDescent="0.3">
      <c r="A2542" s="383"/>
      <c r="B2542" s="412"/>
      <c r="C2542" s="386"/>
      <c r="D2542" s="675"/>
      <c r="E2542" s="627"/>
      <c r="F2542" s="660"/>
    </row>
    <row r="2543" spans="1:6" x14ac:dyDescent="0.3">
      <c r="A2543" s="383"/>
      <c r="B2543" s="412"/>
      <c r="C2543" s="386"/>
      <c r="D2543" s="675"/>
      <c r="E2543" s="627"/>
      <c r="F2543" s="660"/>
    </row>
    <row r="2544" spans="1:6" x14ac:dyDescent="0.3">
      <c r="A2544" s="383"/>
      <c r="B2544" s="412"/>
      <c r="C2544" s="386"/>
      <c r="D2544" s="675"/>
      <c r="E2544" s="627"/>
      <c r="F2544" s="660"/>
    </row>
    <row r="2545" spans="1:6" x14ac:dyDescent="0.3">
      <c r="A2545" s="383"/>
      <c r="B2545" s="412"/>
      <c r="C2545" s="386"/>
      <c r="D2545" s="675"/>
      <c r="E2545" s="627"/>
      <c r="F2545" s="660"/>
    </row>
    <row r="2546" spans="1:6" x14ac:dyDescent="0.3">
      <c r="A2546" s="383"/>
      <c r="B2546" s="412"/>
      <c r="C2546" s="386"/>
      <c r="D2546" s="675"/>
      <c r="E2546" s="627"/>
      <c r="F2546" s="660"/>
    </row>
    <row r="2547" spans="1:6" x14ac:dyDescent="0.3">
      <c r="A2547" s="383"/>
      <c r="B2547" s="412"/>
      <c r="C2547" s="386"/>
      <c r="D2547" s="675"/>
      <c r="E2547" s="627"/>
      <c r="F2547" s="660"/>
    </row>
    <row r="2548" spans="1:6" x14ac:dyDescent="0.3">
      <c r="A2548" s="383"/>
      <c r="B2548" s="412"/>
      <c r="C2548" s="386"/>
      <c r="D2548" s="675"/>
      <c r="E2548" s="627"/>
      <c r="F2548" s="660"/>
    </row>
    <row r="2549" spans="1:6" x14ac:dyDescent="0.3">
      <c r="A2549" s="383"/>
      <c r="B2549" s="412"/>
      <c r="C2549" s="386"/>
      <c r="D2549" s="675"/>
      <c r="E2549" s="627"/>
      <c r="F2549" s="660"/>
    </row>
    <row r="2550" spans="1:6" x14ac:dyDescent="0.3">
      <c r="A2550" s="383"/>
      <c r="B2550" s="412"/>
      <c r="C2550" s="386"/>
      <c r="D2550" s="675"/>
      <c r="E2550" s="627"/>
      <c r="F2550" s="660"/>
    </row>
    <row r="2551" spans="1:6" x14ac:dyDescent="0.3">
      <c r="A2551" s="383"/>
      <c r="B2551" s="412"/>
      <c r="C2551" s="386"/>
      <c r="D2551" s="675"/>
      <c r="E2551" s="627"/>
      <c r="F2551" s="660"/>
    </row>
    <row r="2552" spans="1:6" ht="15" thickBot="1" x14ac:dyDescent="0.35">
      <c r="A2552" s="666" t="s">
        <v>4078</v>
      </c>
      <c r="B2552" s="667" t="s">
        <v>4116</v>
      </c>
      <c r="C2552" s="667"/>
      <c r="D2552" s="667"/>
      <c r="E2552" s="667"/>
      <c r="F2552" s="668">
        <f>SUM(F2450:F2465)</f>
        <v>0</v>
      </c>
    </row>
    <row r="2553" spans="1:6" x14ac:dyDescent="0.3">
      <c r="A2553" s="756" t="str">
        <f>A741</f>
        <v>CONTRACT SANRAL: NRA 2024/1323</v>
      </c>
      <c r="B2553" s="757"/>
      <c r="C2553" s="669"/>
      <c r="D2553" s="669"/>
      <c r="E2553" s="669"/>
      <c r="F2553" s="670"/>
    </row>
    <row r="2554" spans="1:6" x14ac:dyDescent="0.3">
      <c r="A2554" s="754" t="str">
        <f>A742</f>
        <v>PANEL FOR ROUTINE ROAD MAINTENANCE WORKS ACROSS SOUTH AFRICA (NORTHERN CAPE PROVINCE)</v>
      </c>
      <c r="B2554" s="755"/>
      <c r="C2554" s="671"/>
      <c r="D2554" s="671"/>
      <c r="E2554" s="671"/>
      <c r="F2554" s="672"/>
    </row>
    <row r="2555" spans="1:6" ht="15" thickBot="1" x14ac:dyDescent="0.35">
      <c r="A2555" s="754" t="str">
        <f>A743</f>
        <v>PART B: OPERATIONAL SECTION</v>
      </c>
      <c r="B2555" s="755"/>
      <c r="C2555" s="671"/>
      <c r="D2555" s="671"/>
      <c r="E2555" s="671"/>
      <c r="F2555" s="672"/>
    </row>
    <row r="2556" spans="1:6" ht="15" thickBot="1" x14ac:dyDescent="0.35">
      <c r="A2556" s="799" t="s">
        <v>1381</v>
      </c>
      <c r="B2556" s="800"/>
      <c r="C2556" s="800"/>
      <c r="D2556" s="800"/>
      <c r="E2556" s="800"/>
      <c r="F2556" s="801"/>
    </row>
    <row r="2557" spans="1:6" x14ac:dyDescent="0.3">
      <c r="A2557" s="372" t="s">
        <v>3706</v>
      </c>
      <c r="B2557" s="282" t="s">
        <v>1399</v>
      </c>
      <c r="C2557" s="398" t="s">
        <v>16</v>
      </c>
      <c r="D2557" s="655">
        <v>1</v>
      </c>
      <c r="E2557" s="655">
        <v>1000000</v>
      </c>
      <c r="F2557" s="625">
        <f t="shared" ref="F2557:F2558" si="26">IF((D2557*E2557)&gt;0,(D2557*E2557),"")</f>
        <v>1000000</v>
      </c>
    </row>
    <row r="2558" spans="1:6" x14ac:dyDescent="0.3">
      <c r="A2558" s="383" t="s">
        <v>3707</v>
      </c>
      <c r="B2558" s="341" t="s">
        <v>3980</v>
      </c>
      <c r="C2558" s="386" t="s">
        <v>21</v>
      </c>
      <c r="D2558" s="548">
        <f>F2557</f>
        <v>1000000</v>
      </c>
      <c r="E2558" s="855"/>
      <c r="F2558" s="625" t="str">
        <f t="shared" si="26"/>
        <v/>
      </c>
    </row>
    <row r="2559" spans="1:6" x14ac:dyDescent="0.3">
      <c r="A2559" s="383"/>
      <c r="B2559" s="341"/>
      <c r="C2559" s="386"/>
      <c r="D2559" s="658"/>
      <c r="E2559" s="659"/>
      <c r="F2559" s="660"/>
    </row>
    <row r="2560" spans="1:6" x14ac:dyDescent="0.3">
      <c r="A2560" s="383"/>
      <c r="B2560" s="341"/>
      <c r="C2560" s="386"/>
      <c r="D2560" s="658"/>
      <c r="E2560" s="659"/>
      <c r="F2560" s="660"/>
    </row>
    <row r="2561" spans="1:6" x14ac:dyDescent="0.3">
      <c r="A2561" s="383"/>
      <c r="B2561" s="341"/>
      <c r="C2561" s="386"/>
      <c r="D2561" s="658"/>
      <c r="E2561" s="659"/>
      <c r="F2561" s="660"/>
    </row>
    <row r="2562" spans="1:6" x14ac:dyDescent="0.3">
      <c r="A2562" s="383"/>
      <c r="B2562" s="341"/>
      <c r="C2562" s="386"/>
      <c r="D2562" s="658"/>
      <c r="E2562" s="659"/>
      <c r="F2562" s="660"/>
    </row>
    <row r="2563" spans="1:6" x14ac:dyDescent="0.3">
      <c r="A2563" s="383"/>
      <c r="B2563" s="341"/>
      <c r="C2563" s="386"/>
      <c r="D2563" s="658"/>
      <c r="E2563" s="659"/>
      <c r="F2563" s="660"/>
    </row>
    <row r="2564" spans="1:6" x14ac:dyDescent="0.3">
      <c r="A2564" s="383"/>
      <c r="B2564" s="341"/>
      <c r="C2564" s="386"/>
      <c r="D2564" s="658"/>
      <c r="E2564" s="659"/>
      <c r="F2564" s="660"/>
    </row>
    <row r="2565" spans="1:6" x14ac:dyDescent="0.3">
      <c r="A2565" s="383"/>
      <c r="B2565" s="341"/>
      <c r="C2565" s="386"/>
      <c r="D2565" s="658"/>
      <c r="E2565" s="659"/>
      <c r="F2565" s="660"/>
    </row>
    <row r="2566" spans="1:6" x14ac:dyDescent="0.3">
      <c r="A2566" s="383"/>
      <c r="B2566" s="341"/>
      <c r="C2566" s="386"/>
      <c r="D2566" s="658"/>
      <c r="E2566" s="659"/>
      <c r="F2566" s="660"/>
    </row>
    <row r="2567" spans="1:6" x14ac:dyDescent="0.3">
      <c r="A2567" s="383"/>
      <c r="B2567" s="341"/>
      <c r="C2567" s="386"/>
      <c r="D2567" s="658"/>
      <c r="E2567" s="659"/>
      <c r="F2567" s="660"/>
    </row>
    <row r="2568" spans="1:6" x14ac:dyDescent="0.3">
      <c r="A2568" s="383"/>
      <c r="B2568" s="341"/>
      <c r="C2568" s="386"/>
      <c r="D2568" s="658"/>
      <c r="E2568" s="659"/>
      <c r="F2568" s="660"/>
    </row>
    <row r="2569" spans="1:6" x14ac:dyDescent="0.3">
      <c r="A2569" s="383"/>
      <c r="B2569" s="341"/>
      <c r="C2569" s="386"/>
      <c r="D2569" s="658"/>
      <c r="E2569" s="659"/>
      <c r="F2569" s="660"/>
    </row>
    <row r="2570" spans="1:6" x14ac:dyDescent="0.3">
      <c r="A2570" s="383"/>
      <c r="B2570" s="341"/>
      <c r="C2570" s="386"/>
      <c r="D2570" s="658"/>
      <c r="E2570" s="659"/>
      <c r="F2570" s="660"/>
    </row>
    <row r="2571" spans="1:6" x14ac:dyDescent="0.3">
      <c r="A2571" s="383"/>
      <c r="B2571" s="341"/>
      <c r="C2571" s="386"/>
      <c r="D2571" s="658"/>
      <c r="E2571" s="659"/>
      <c r="F2571" s="660"/>
    </row>
    <row r="2572" spans="1:6" x14ac:dyDescent="0.3">
      <c r="A2572" s="383"/>
      <c r="B2572" s="341"/>
      <c r="C2572" s="386"/>
      <c r="D2572" s="658"/>
      <c r="E2572" s="659"/>
      <c r="F2572" s="660"/>
    </row>
    <row r="2573" spans="1:6" x14ac:dyDescent="0.3">
      <c r="A2573" s="383"/>
      <c r="B2573" s="341"/>
      <c r="C2573" s="386"/>
      <c r="D2573" s="658"/>
      <c r="E2573" s="659"/>
      <c r="F2573" s="660"/>
    </row>
    <row r="2574" spans="1:6" x14ac:dyDescent="0.3">
      <c r="A2574" s="383"/>
      <c r="B2574" s="341"/>
      <c r="C2574" s="386"/>
      <c r="D2574" s="658"/>
      <c r="E2574" s="659"/>
      <c r="F2574" s="660"/>
    </row>
    <row r="2575" spans="1:6" x14ac:dyDescent="0.3">
      <c r="A2575" s="383"/>
      <c r="B2575" s="341"/>
      <c r="C2575" s="386"/>
      <c r="D2575" s="658"/>
      <c r="E2575" s="659"/>
      <c r="F2575" s="660"/>
    </row>
    <row r="2576" spans="1:6" x14ac:dyDescent="0.3">
      <c r="A2576" s="383"/>
      <c r="B2576" s="341"/>
      <c r="C2576" s="386"/>
      <c r="D2576" s="658"/>
      <c r="E2576" s="659"/>
      <c r="F2576" s="660"/>
    </row>
    <row r="2577" spans="1:6" x14ac:dyDescent="0.3">
      <c r="A2577" s="383"/>
      <c r="B2577" s="341"/>
      <c r="C2577" s="386"/>
      <c r="D2577" s="658"/>
      <c r="E2577" s="659"/>
      <c r="F2577" s="660"/>
    </row>
    <row r="2578" spans="1:6" x14ac:dyDescent="0.3">
      <c r="A2578" s="383"/>
      <c r="B2578" s="341"/>
      <c r="C2578" s="386"/>
      <c r="D2578" s="658"/>
      <c r="E2578" s="659"/>
      <c r="F2578" s="660"/>
    </row>
    <row r="2579" spans="1:6" x14ac:dyDescent="0.3">
      <c r="A2579" s="383"/>
      <c r="B2579" s="341"/>
      <c r="C2579" s="386"/>
      <c r="D2579" s="658"/>
      <c r="E2579" s="659"/>
      <c r="F2579" s="660"/>
    </row>
    <row r="2580" spans="1:6" x14ac:dyDescent="0.3">
      <c r="A2580" s="383"/>
      <c r="B2580" s="341"/>
      <c r="C2580" s="386"/>
      <c r="D2580" s="658"/>
      <c r="E2580" s="659"/>
      <c r="F2580" s="660"/>
    </row>
    <row r="2581" spans="1:6" x14ac:dyDescent="0.3">
      <c r="A2581" s="383"/>
      <c r="B2581" s="341"/>
      <c r="C2581" s="386"/>
      <c r="D2581" s="658"/>
      <c r="E2581" s="659"/>
      <c r="F2581" s="660"/>
    </row>
    <row r="2582" spans="1:6" x14ac:dyDescent="0.3">
      <c r="A2582" s="383"/>
      <c r="B2582" s="341"/>
      <c r="C2582" s="386"/>
      <c r="D2582" s="658"/>
      <c r="E2582" s="659"/>
      <c r="F2582" s="660"/>
    </row>
    <row r="2583" spans="1:6" x14ac:dyDescent="0.3">
      <c r="A2583" s="383"/>
      <c r="B2583" s="341"/>
      <c r="C2583" s="386"/>
      <c r="D2583" s="658"/>
      <c r="E2583" s="659"/>
      <c r="F2583" s="660"/>
    </row>
    <row r="2584" spans="1:6" x14ac:dyDescent="0.3">
      <c r="A2584" s="383"/>
      <c r="B2584" s="341"/>
      <c r="C2584" s="386"/>
      <c r="D2584" s="658"/>
      <c r="E2584" s="659"/>
      <c r="F2584" s="660"/>
    </row>
    <row r="2585" spans="1:6" x14ac:dyDescent="0.3">
      <c r="A2585" s="383"/>
      <c r="B2585" s="341"/>
      <c r="C2585" s="386"/>
      <c r="D2585" s="658"/>
      <c r="E2585" s="659"/>
      <c r="F2585" s="660"/>
    </row>
    <row r="2586" spans="1:6" x14ac:dyDescent="0.3">
      <c r="A2586" s="383"/>
      <c r="B2586" s="341"/>
      <c r="C2586" s="386"/>
      <c r="D2586" s="658"/>
      <c r="E2586" s="659"/>
      <c r="F2586" s="660"/>
    </row>
    <row r="2587" spans="1:6" x14ac:dyDescent="0.3">
      <c r="A2587" s="383"/>
      <c r="B2587" s="341"/>
      <c r="C2587" s="386"/>
      <c r="D2587" s="658"/>
      <c r="E2587" s="659"/>
      <c r="F2587" s="660"/>
    </row>
    <row r="2588" spans="1:6" x14ac:dyDescent="0.3">
      <c r="A2588" s="383"/>
      <c r="B2588" s="341"/>
      <c r="C2588" s="386"/>
      <c r="D2588" s="658"/>
      <c r="E2588" s="659"/>
      <c r="F2588" s="660"/>
    </row>
    <row r="2589" spans="1:6" x14ac:dyDescent="0.3">
      <c r="A2589" s="383"/>
      <c r="B2589" s="341"/>
      <c r="C2589" s="386"/>
      <c r="D2589" s="658"/>
      <c r="E2589" s="659"/>
      <c r="F2589" s="660"/>
    </row>
    <row r="2590" spans="1:6" x14ac:dyDescent="0.3">
      <c r="A2590" s="383"/>
      <c r="B2590" s="341"/>
      <c r="C2590" s="386"/>
      <c r="D2590" s="658"/>
      <c r="E2590" s="659"/>
      <c r="F2590" s="660"/>
    </row>
    <row r="2591" spans="1:6" x14ac:dyDescent="0.3">
      <c r="A2591" s="383"/>
      <c r="B2591" s="341"/>
      <c r="C2591" s="386"/>
      <c r="D2591" s="658"/>
      <c r="E2591" s="659"/>
      <c r="F2591" s="660"/>
    </row>
    <row r="2592" spans="1:6" x14ac:dyDescent="0.3">
      <c r="A2592" s="383"/>
      <c r="B2592" s="341"/>
      <c r="C2592" s="386"/>
      <c r="D2592" s="658"/>
      <c r="E2592" s="659"/>
      <c r="F2592" s="660"/>
    </row>
    <row r="2593" spans="1:6" x14ac:dyDescent="0.3">
      <c r="A2593" s="383"/>
      <c r="B2593" s="341"/>
      <c r="C2593" s="386"/>
      <c r="D2593" s="658"/>
      <c r="E2593" s="659"/>
      <c r="F2593" s="660"/>
    </row>
    <row r="2594" spans="1:6" x14ac:dyDescent="0.3">
      <c r="A2594" s="383"/>
      <c r="B2594" s="341"/>
      <c r="C2594" s="386"/>
      <c r="D2594" s="658"/>
      <c r="E2594" s="659"/>
      <c r="F2594" s="660"/>
    </row>
    <row r="2595" spans="1:6" x14ac:dyDescent="0.3">
      <c r="A2595" s="383"/>
      <c r="B2595" s="341"/>
      <c r="C2595" s="386"/>
      <c r="D2595" s="658"/>
      <c r="E2595" s="659"/>
      <c r="F2595" s="660"/>
    </row>
    <row r="2596" spans="1:6" x14ac:dyDescent="0.3">
      <c r="A2596" s="383"/>
      <c r="B2596" s="341"/>
      <c r="C2596" s="386"/>
      <c r="D2596" s="658"/>
      <c r="E2596" s="659"/>
      <c r="F2596" s="660"/>
    </row>
    <row r="2597" spans="1:6" x14ac:dyDescent="0.3">
      <c r="A2597" s="383"/>
      <c r="B2597" s="341"/>
      <c r="C2597" s="386"/>
      <c r="D2597" s="658"/>
      <c r="E2597" s="659"/>
      <c r="F2597" s="660"/>
    </row>
    <row r="2598" spans="1:6" x14ac:dyDescent="0.3">
      <c r="A2598" s="383"/>
      <c r="B2598" s="341"/>
      <c r="C2598" s="386"/>
      <c r="D2598" s="658"/>
      <c r="E2598" s="659"/>
      <c r="F2598" s="660"/>
    </row>
    <row r="2599" spans="1:6" x14ac:dyDescent="0.3">
      <c r="A2599" s="383"/>
      <c r="B2599" s="341"/>
      <c r="C2599" s="386"/>
      <c r="D2599" s="658"/>
      <c r="E2599" s="659"/>
      <c r="F2599" s="660"/>
    </row>
    <row r="2600" spans="1:6" x14ac:dyDescent="0.3">
      <c r="A2600" s="383"/>
      <c r="B2600" s="341"/>
      <c r="C2600" s="386"/>
      <c r="D2600" s="658"/>
      <c r="E2600" s="659"/>
      <c r="F2600" s="660"/>
    </row>
    <row r="2601" spans="1:6" x14ac:dyDescent="0.3">
      <c r="A2601" s="383"/>
      <c r="B2601" s="341"/>
      <c r="C2601" s="386"/>
      <c r="D2601" s="658"/>
      <c r="E2601" s="659"/>
      <c r="F2601" s="660"/>
    </row>
    <row r="2602" spans="1:6" x14ac:dyDescent="0.3">
      <c r="A2602" s="383"/>
      <c r="B2602" s="341"/>
      <c r="C2602" s="386"/>
      <c r="D2602" s="658"/>
      <c r="E2602" s="659"/>
      <c r="F2602" s="660"/>
    </row>
    <row r="2603" spans="1:6" x14ac:dyDescent="0.3">
      <c r="A2603" s="383"/>
      <c r="B2603" s="341"/>
      <c r="C2603" s="386"/>
      <c r="D2603" s="658"/>
      <c r="E2603" s="659"/>
      <c r="F2603" s="660"/>
    </row>
    <row r="2604" spans="1:6" x14ac:dyDescent="0.3">
      <c r="A2604" s="383"/>
      <c r="B2604" s="341"/>
      <c r="C2604" s="386"/>
      <c r="D2604" s="658"/>
      <c r="E2604" s="659"/>
      <c r="F2604" s="660"/>
    </row>
    <row r="2605" spans="1:6" x14ac:dyDescent="0.3">
      <c r="A2605" s="383"/>
      <c r="B2605" s="341"/>
      <c r="C2605" s="386"/>
      <c r="D2605" s="658"/>
      <c r="E2605" s="659"/>
      <c r="F2605" s="660"/>
    </row>
    <row r="2606" spans="1:6" x14ac:dyDescent="0.3">
      <c r="A2606" s="383"/>
      <c r="B2606" s="341"/>
      <c r="C2606" s="386"/>
      <c r="D2606" s="658"/>
      <c r="E2606" s="659"/>
      <c r="F2606" s="660"/>
    </row>
    <row r="2607" spans="1:6" x14ac:dyDescent="0.3">
      <c r="A2607" s="383"/>
      <c r="B2607" s="341"/>
      <c r="C2607" s="386"/>
      <c r="D2607" s="658"/>
      <c r="E2607" s="659"/>
      <c r="F2607" s="660"/>
    </row>
    <row r="2608" spans="1:6" x14ac:dyDescent="0.3">
      <c r="A2608" s="383"/>
      <c r="B2608" s="341"/>
      <c r="C2608" s="386"/>
      <c r="D2608" s="658"/>
      <c r="E2608" s="659"/>
      <c r="F2608" s="660"/>
    </row>
    <row r="2609" spans="1:6" x14ac:dyDescent="0.3">
      <c r="A2609" s="383"/>
      <c r="B2609" s="341"/>
      <c r="C2609" s="386"/>
      <c r="D2609" s="658"/>
      <c r="E2609" s="659"/>
      <c r="F2609" s="660"/>
    </row>
    <row r="2610" spans="1:6" x14ac:dyDescent="0.3">
      <c r="A2610" s="383"/>
      <c r="B2610" s="341"/>
      <c r="C2610" s="386"/>
      <c r="D2610" s="658"/>
      <c r="E2610" s="659"/>
      <c r="F2610" s="660"/>
    </row>
    <row r="2611" spans="1:6" x14ac:dyDescent="0.3">
      <c r="A2611" s="383"/>
      <c r="B2611" s="341"/>
      <c r="C2611" s="386"/>
      <c r="D2611" s="658"/>
      <c r="E2611" s="659"/>
      <c r="F2611" s="660"/>
    </row>
    <row r="2612" spans="1:6" x14ac:dyDescent="0.3">
      <c r="A2612" s="383"/>
      <c r="B2612" s="341"/>
      <c r="C2612" s="386"/>
      <c r="D2612" s="658"/>
      <c r="E2612" s="659"/>
      <c r="F2612" s="660"/>
    </row>
    <row r="2613" spans="1:6" x14ac:dyDescent="0.3">
      <c r="A2613" s="383"/>
      <c r="B2613" s="341"/>
      <c r="C2613" s="386"/>
      <c r="D2613" s="658"/>
      <c r="E2613" s="659"/>
      <c r="F2613" s="660"/>
    </row>
    <row r="2614" spans="1:6" x14ac:dyDescent="0.3">
      <c r="A2614" s="383"/>
      <c r="B2614" s="341"/>
      <c r="C2614" s="386"/>
      <c r="D2614" s="658"/>
      <c r="E2614" s="659"/>
      <c r="F2614" s="660"/>
    </row>
    <row r="2615" spans="1:6" x14ac:dyDescent="0.3">
      <c r="A2615" s="383"/>
      <c r="B2615" s="341"/>
      <c r="C2615" s="386"/>
      <c r="D2615" s="658"/>
      <c r="E2615" s="659"/>
      <c r="F2615" s="660"/>
    </row>
    <row r="2616" spans="1:6" x14ac:dyDescent="0.3">
      <c r="A2616" s="383"/>
      <c r="B2616" s="341"/>
      <c r="C2616" s="386"/>
      <c r="D2616" s="658"/>
      <c r="E2616" s="659"/>
      <c r="F2616" s="660"/>
    </row>
    <row r="2617" spans="1:6" x14ac:dyDescent="0.3">
      <c r="A2617" s="383"/>
      <c r="B2617" s="341"/>
      <c r="C2617" s="386"/>
      <c r="D2617" s="658"/>
      <c r="E2617" s="659"/>
      <c r="F2617" s="660"/>
    </row>
    <row r="2618" spans="1:6" x14ac:dyDescent="0.3">
      <c r="A2618" s="383"/>
      <c r="B2618" s="341"/>
      <c r="C2618" s="386"/>
      <c r="D2618" s="658"/>
      <c r="E2618" s="659"/>
      <c r="F2618" s="660"/>
    </row>
    <row r="2619" spans="1:6" x14ac:dyDescent="0.3">
      <c r="A2619" s="383"/>
      <c r="B2619" s="341"/>
      <c r="C2619" s="386"/>
      <c r="D2619" s="658"/>
      <c r="E2619" s="659"/>
      <c r="F2619" s="660"/>
    </row>
    <row r="2620" spans="1:6" x14ac:dyDescent="0.3">
      <c r="A2620" s="383"/>
      <c r="B2620" s="341"/>
      <c r="C2620" s="386"/>
      <c r="D2620" s="658"/>
      <c r="E2620" s="659"/>
      <c r="F2620" s="660"/>
    </row>
    <row r="2621" spans="1:6" x14ac:dyDescent="0.3">
      <c r="A2621" s="383"/>
      <c r="B2621" s="341"/>
      <c r="C2621" s="386"/>
      <c r="D2621" s="658"/>
      <c r="E2621" s="659"/>
      <c r="F2621" s="660"/>
    </row>
    <row r="2622" spans="1:6" x14ac:dyDescent="0.3">
      <c r="A2622" s="383"/>
      <c r="B2622" s="341"/>
      <c r="C2622" s="386"/>
      <c r="D2622" s="658"/>
      <c r="E2622" s="659"/>
      <c r="F2622" s="660"/>
    </row>
    <row r="2623" spans="1:6" x14ac:dyDescent="0.3">
      <c r="A2623" s="383"/>
      <c r="B2623" s="341"/>
      <c r="C2623" s="386"/>
      <c r="D2623" s="658"/>
      <c r="E2623" s="659"/>
      <c r="F2623" s="660"/>
    </row>
    <row r="2624" spans="1:6" x14ac:dyDescent="0.3">
      <c r="A2624" s="383"/>
      <c r="B2624" s="341"/>
      <c r="C2624" s="386"/>
      <c r="D2624" s="658"/>
      <c r="E2624" s="659"/>
      <c r="F2624" s="660"/>
    </row>
    <row r="2625" spans="1:6" x14ac:dyDescent="0.3">
      <c r="A2625" s="383"/>
      <c r="B2625" s="341"/>
      <c r="C2625" s="386"/>
      <c r="D2625" s="658"/>
      <c r="E2625" s="659"/>
      <c r="F2625" s="660"/>
    </row>
    <row r="2626" spans="1:6" x14ac:dyDescent="0.3">
      <c r="A2626" s="383"/>
      <c r="B2626" s="341"/>
      <c r="C2626" s="386"/>
      <c r="D2626" s="658"/>
      <c r="E2626" s="659"/>
      <c r="F2626" s="660"/>
    </row>
    <row r="2627" spans="1:6" x14ac:dyDescent="0.3">
      <c r="A2627" s="383"/>
      <c r="B2627" s="341"/>
      <c r="C2627" s="386"/>
      <c r="D2627" s="658"/>
      <c r="E2627" s="659"/>
      <c r="F2627" s="660"/>
    </row>
    <row r="2628" spans="1:6" x14ac:dyDescent="0.3">
      <c r="A2628" s="383"/>
      <c r="B2628" s="341"/>
      <c r="C2628" s="386"/>
      <c r="D2628" s="658"/>
      <c r="E2628" s="659"/>
      <c r="F2628" s="660"/>
    </row>
    <row r="2629" spans="1:6" x14ac:dyDescent="0.3">
      <c r="A2629" s="383"/>
      <c r="B2629" s="341"/>
      <c r="C2629" s="386"/>
      <c r="D2629" s="658"/>
      <c r="E2629" s="659"/>
      <c r="F2629" s="660"/>
    </row>
    <row r="2630" spans="1:6" x14ac:dyDescent="0.3">
      <c r="A2630" s="383"/>
      <c r="B2630" s="341"/>
      <c r="C2630" s="386"/>
      <c r="D2630" s="658"/>
      <c r="E2630" s="659"/>
      <c r="F2630" s="660"/>
    </row>
    <row r="2631" spans="1:6" x14ac:dyDescent="0.3">
      <c r="A2631" s="383"/>
      <c r="B2631" s="341"/>
      <c r="C2631" s="386"/>
      <c r="D2631" s="658"/>
      <c r="E2631" s="659"/>
      <c r="F2631" s="660"/>
    </row>
    <row r="2632" spans="1:6" x14ac:dyDescent="0.3">
      <c r="A2632" s="383"/>
      <c r="B2632" s="341"/>
      <c r="C2632" s="386"/>
      <c r="D2632" s="658"/>
      <c r="E2632" s="659"/>
      <c r="F2632" s="660"/>
    </row>
    <row r="2633" spans="1:6" x14ac:dyDescent="0.3">
      <c r="A2633" s="383"/>
      <c r="B2633" s="341"/>
      <c r="C2633" s="386"/>
      <c r="D2633" s="658"/>
      <c r="E2633" s="659"/>
      <c r="F2633" s="660"/>
    </row>
    <row r="2634" spans="1:6" x14ac:dyDescent="0.3">
      <c r="A2634" s="383"/>
      <c r="B2634" s="341"/>
      <c r="C2634" s="386"/>
      <c r="D2634" s="658"/>
      <c r="E2634" s="659"/>
      <c r="F2634" s="660"/>
    </row>
    <row r="2635" spans="1:6" x14ac:dyDescent="0.3">
      <c r="A2635" s="383"/>
      <c r="B2635" s="341"/>
      <c r="C2635" s="386"/>
      <c r="D2635" s="658"/>
      <c r="E2635" s="659"/>
      <c r="F2635" s="660"/>
    </row>
    <row r="2636" spans="1:6" x14ac:dyDescent="0.3">
      <c r="A2636" s="383"/>
      <c r="B2636" s="341"/>
      <c r="C2636" s="386"/>
      <c r="D2636" s="658"/>
      <c r="E2636" s="659"/>
      <c r="F2636" s="660"/>
    </row>
    <row r="2637" spans="1:6" x14ac:dyDescent="0.3">
      <c r="A2637" s="383"/>
      <c r="B2637" s="341"/>
      <c r="C2637" s="386"/>
      <c r="D2637" s="658"/>
      <c r="E2637" s="659"/>
      <c r="F2637" s="660"/>
    </row>
    <row r="2638" spans="1:6" x14ac:dyDescent="0.3">
      <c r="A2638" s="383"/>
      <c r="B2638" s="341"/>
      <c r="C2638" s="386"/>
      <c r="D2638" s="658"/>
      <c r="E2638" s="659"/>
      <c r="F2638" s="660"/>
    </row>
    <row r="2639" spans="1:6" x14ac:dyDescent="0.3">
      <c r="A2639" s="383"/>
      <c r="B2639" s="341"/>
      <c r="C2639" s="386"/>
      <c r="D2639" s="658"/>
      <c r="E2639" s="659"/>
      <c r="F2639" s="660"/>
    </row>
    <row r="2640" spans="1:6" x14ac:dyDescent="0.3">
      <c r="A2640" s="383"/>
      <c r="B2640" s="341"/>
      <c r="C2640" s="386"/>
      <c r="D2640" s="658"/>
      <c r="E2640" s="659"/>
      <c r="F2640" s="660"/>
    </row>
    <row r="2641" spans="1:6" x14ac:dyDescent="0.3">
      <c r="A2641" s="383"/>
      <c r="B2641" s="341"/>
      <c r="C2641" s="386"/>
      <c r="D2641" s="658"/>
      <c r="E2641" s="659"/>
      <c r="F2641" s="660"/>
    </row>
    <row r="2642" spans="1:6" x14ac:dyDescent="0.3">
      <c r="A2642" s="383"/>
      <c r="B2642" s="341"/>
      <c r="C2642" s="386"/>
      <c r="D2642" s="658"/>
      <c r="E2642" s="659"/>
      <c r="F2642" s="660"/>
    </row>
    <row r="2643" spans="1:6" x14ac:dyDescent="0.3">
      <c r="A2643" s="383"/>
      <c r="B2643" s="341"/>
      <c r="C2643" s="386"/>
      <c r="D2643" s="658"/>
      <c r="E2643" s="659"/>
      <c r="F2643" s="660"/>
    </row>
    <row r="2644" spans="1:6" x14ac:dyDescent="0.3">
      <c r="A2644" s="383"/>
      <c r="B2644" s="341"/>
      <c r="C2644" s="386"/>
      <c r="D2644" s="658"/>
      <c r="E2644" s="659"/>
      <c r="F2644" s="660"/>
    </row>
    <row r="2645" spans="1:6" x14ac:dyDescent="0.3">
      <c r="A2645" s="383"/>
      <c r="B2645" s="341"/>
      <c r="C2645" s="386"/>
      <c r="D2645" s="658"/>
      <c r="E2645" s="659"/>
      <c r="F2645" s="660"/>
    </row>
    <row r="2646" spans="1:6" x14ac:dyDescent="0.3">
      <c r="A2646" s="383"/>
      <c r="B2646" s="341"/>
      <c r="C2646" s="386"/>
      <c r="D2646" s="658"/>
      <c r="E2646" s="659"/>
      <c r="F2646" s="660"/>
    </row>
    <row r="2647" spans="1:6" x14ac:dyDescent="0.3">
      <c r="A2647" s="383"/>
      <c r="B2647" s="341"/>
      <c r="C2647" s="386"/>
      <c r="D2647" s="658"/>
      <c r="E2647" s="659"/>
      <c r="F2647" s="660"/>
    </row>
    <row r="2648" spans="1:6" x14ac:dyDescent="0.3">
      <c r="A2648" s="383"/>
      <c r="B2648" s="341"/>
      <c r="C2648" s="386"/>
      <c r="D2648" s="658"/>
      <c r="E2648" s="659"/>
      <c r="F2648" s="660"/>
    </row>
    <row r="2649" spans="1:6" x14ac:dyDescent="0.3">
      <c r="A2649" s="383"/>
      <c r="B2649" s="341"/>
      <c r="C2649" s="386"/>
      <c r="D2649" s="658"/>
      <c r="E2649" s="659"/>
      <c r="F2649" s="660"/>
    </row>
    <row r="2650" spans="1:6" x14ac:dyDescent="0.3">
      <c r="A2650" s="383"/>
      <c r="B2650" s="341"/>
      <c r="C2650" s="386"/>
      <c r="D2650" s="658"/>
      <c r="E2650" s="659"/>
      <c r="F2650" s="660"/>
    </row>
    <row r="2651" spans="1:6" ht="15" thickBot="1" x14ac:dyDescent="0.35">
      <c r="A2651" s="666" t="s">
        <v>4080</v>
      </c>
      <c r="B2651" s="667" t="s">
        <v>4116</v>
      </c>
      <c r="C2651" s="667"/>
      <c r="D2651" s="667"/>
      <c r="E2651" s="667"/>
      <c r="F2651" s="668">
        <f>SUM(F2557:F2558)</f>
        <v>1000000</v>
      </c>
    </row>
    <row r="2652" spans="1:6" x14ac:dyDescent="0.3">
      <c r="A2652" s="756" t="str">
        <f>A741</f>
        <v>CONTRACT SANRAL: NRA 2024/1323</v>
      </c>
      <c r="B2652" s="757"/>
      <c r="C2652" s="669"/>
      <c r="D2652" s="669"/>
      <c r="E2652" s="669"/>
      <c r="F2652" s="670"/>
    </row>
    <row r="2653" spans="1:6" x14ac:dyDescent="0.3">
      <c r="A2653" s="754" t="str">
        <f>A742</f>
        <v>PANEL FOR ROUTINE ROAD MAINTENANCE WORKS ACROSS SOUTH AFRICA (NORTHERN CAPE PROVINCE)</v>
      </c>
      <c r="B2653" s="755"/>
      <c r="C2653" s="671"/>
      <c r="D2653" s="671"/>
      <c r="E2653" s="671"/>
      <c r="F2653" s="672"/>
    </row>
    <row r="2654" spans="1:6" ht="15" thickBot="1" x14ac:dyDescent="0.35">
      <c r="A2654" s="754" t="str">
        <f>A743</f>
        <v>PART B: OPERATIONAL SECTION</v>
      </c>
      <c r="B2654" s="755"/>
      <c r="C2654" s="671"/>
      <c r="D2654" s="671"/>
      <c r="E2654" s="671"/>
      <c r="F2654" s="672"/>
    </row>
    <row r="2655" spans="1:6" ht="15" thickBot="1" x14ac:dyDescent="0.35">
      <c r="A2655" s="799" t="s">
        <v>1403</v>
      </c>
      <c r="B2655" s="800"/>
      <c r="C2655" s="800"/>
      <c r="D2655" s="800"/>
      <c r="E2655" s="800"/>
      <c r="F2655" s="801"/>
    </row>
    <row r="2656" spans="1:6" x14ac:dyDescent="0.3">
      <c r="A2656" s="374" t="s">
        <v>1404</v>
      </c>
      <c r="B2656" s="345" t="s">
        <v>1405</v>
      </c>
      <c r="C2656" s="375"/>
      <c r="D2656" s="376"/>
      <c r="E2656" s="377"/>
      <c r="F2656" s="625"/>
    </row>
    <row r="2657" spans="1:6" x14ac:dyDescent="0.3">
      <c r="A2657" s="372" t="s">
        <v>1406</v>
      </c>
      <c r="B2657" s="201" t="s">
        <v>1407</v>
      </c>
      <c r="C2657" s="379" t="s">
        <v>181</v>
      </c>
      <c r="D2657" s="655">
        <v>250</v>
      </c>
      <c r="E2657" s="856"/>
      <c r="F2657" s="625" t="str">
        <f>IF((D2657*E2657)&gt;0,(D2657*E2657),"")</f>
        <v/>
      </c>
    </row>
    <row r="2658" spans="1:6" x14ac:dyDescent="0.3">
      <c r="A2658" s="372" t="s">
        <v>1408</v>
      </c>
      <c r="B2658" s="201" t="s">
        <v>1409</v>
      </c>
      <c r="C2658" s="379" t="s">
        <v>181</v>
      </c>
      <c r="D2658" s="655">
        <v>250</v>
      </c>
      <c r="E2658" s="856"/>
      <c r="F2658" s="625" t="str">
        <f t="shared" ref="F2658:F2721" si="27">IF((D2658*E2658)&gt;0,(D2658*E2658),"")</f>
        <v/>
      </c>
    </row>
    <row r="2659" spans="1:6" x14ac:dyDescent="0.3">
      <c r="A2659" s="372" t="s">
        <v>1410</v>
      </c>
      <c r="B2659" s="201" t="s">
        <v>1411</v>
      </c>
      <c r="C2659" s="379" t="s">
        <v>181</v>
      </c>
      <c r="D2659" s="655">
        <v>250</v>
      </c>
      <c r="E2659" s="856"/>
      <c r="F2659" s="625" t="str">
        <f t="shared" si="27"/>
        <v/>
      </c>
    </row>
    <row r="2660" spans="1:6" x14ac:dyDescent="0.3">
      <c r="A2660" s="372" t="s">
        <v>1412</v>
      </c>
      <c r="B2660" s="201" t="s">
        <v>1413</v>
      </c>
      <c r="C2660" s="379" t="s">
        <v>181</v>
      </c>
      <c r="D2660" s="655">
        <v>50</v>
      </c>
      <c r="E2660" s="856"/>
      <c r="F2660" s="625" t="str">
        <f t="shared" si="27"/>
        <v/>
      </c>
    </row>
    <row r="2661" spans="1:6" x14ac:dyDescent="0.3">
      <c r="A2661" s="372" t="s">
        <v>1414</v>
      </c>
      <c r="B2661" s="235" t="s">
        <v>3831</v>
      </c>
      <c r="C2661" s="379"/>
      <c r="D2661" s="655"/>
      <c r="E2661" s="549"/>
      <c r="F2661" s="625" t="str">
        <f t="shared" si="27"/>
        <v/>
      </c>
    </row>
    <row r="2662" spans="1:6" x14ac:dyDescent="0.3">
      <c r="A2662" s="372" t="s">
        <v>1416</v>
      </c>
      <c r="B2662" s="201" t="s">
        <v>3868</v>
      </c>
      <c r="C2662" s="379"/>
      <c r="D2662" s="655"/>
      <c r="E2662" s="549"/>
      <c r="F2662" s="625" t="str">
        <f t="shared" si="27"/>
        <v/>
      </c>
    </row>
    <row r="2663" spans="1:6" x14ac:dyDescent="0.3">
      <c r="A2663" s="372" t="s">
        <v>1420</v>
      </c>
      <c r="B2663" s="407" t="s">
        <v>3832</v>
      </c>
      <c r="C2663" s="379" t="s">
        <v>9</v>
      </c>
      <c r="D2663" s="655">
        <v>50</v>
      </c>
      <c r="E2663" s="856"/>
      <c r="F2663" s="625" t="str">
        <f t="shared" si="27"/>
        <v/>
      </c>
    </row>
    <row r="2664" spans="1:6" x14ac:dyDescent="0.3">
      <c r="A2664" s="372" t="s">
        <v>1422</v>
      </c>
      <c r="B2664" s="288" t="s">
        <v>3833</v>
      </c>
      <c r="C2664" s="379" t="s">
        <v>9</v>
      </c>
      <c r="D2664" s="655">
        <v>50</v>
      </c>
      <c r="E2664" s="856"/>
      <c r="F2664" s="625" t="str">
        <f t="shared" si="27"/>
        <v/>
      </c>
    </row>
    <row r="2665" spans="1:6" x14ac:dyDescent="0.3">
      <c r="A2665" s="372" t="s">
        <v>1434</v>
      </c>
      <c r="B2665" s="288" t="s">
        <v>3869</v>
      </c>
      <c r="C2665" s="379"/>
      <c r="D2665" s="655"/>
      <c r="E2665" s="549"/>
      <c r="F2665" s="625" t="str">
        <f t="shared" si="27"/>
        <v/>
      </c>
    </row>
    <row r="2666" spans="1:6" x14ac:dyDescent="0.3">
      <c r="A2666" s="372" t="s">
        <v>1438</v>
      </c>
      <c r="B2666" s="407" t="s">
        <v>3832</v>
      </c>
      <c r="C2666" s="379" t="s">
        <v>9</v>
      </c>
      <c r="D2666" s="655">
        <v>50</v>
      </c>
      <c r="E2666" s="856"/>
      <c r="F2666" s="625" t="str">
        <f t="shared" si="27"/>
        <v/>
      </c>
    </row>
    <row r="2667" spans="1:6" x14ac:dyDescent="0.3">
      <c r="A2667" s="372" t="s">
        <v>1440</v>
      </c>
      <c r="B2667" s="288" t="s">
        <v>3833</v>
      </c>
      <c r="C2667" s="379" t="s">
        <v>9</v>
      </c>
      <c r="D2667" s="655">
        <v>50</v>
      </c>
      <c r="E2667" s="856"/>
      <c r="F2667" s="625" t="str">
        <f t="shared" si="27"/>
        <v/>
      </c>
    </row>
    <row r="2668" spans="1:6" x14ac:dyDescent="0.3">
      <c r="A2668" s="372" t="s">
        <v>3867</v>
      </c>
      <c r="B2668" s="288" t="s">
        <v>3870</v>
      </c>
      <c r="C2668" s="379"/>
      <c r="D2668" s="655"/>
      <c r="E2668" s="549"/>
      <c r="F2668" s="625" t="str">
        <f t="shared" si="27"/>
        <v/>
      </c>
    </row>
    <row r="2669" spans="1:6" x14ac:dyDescent="0.3">
      <c r="A2669" s="372" t="s">
        <v>3871</v>
      </c>
      <c r="B2669" s="201" t="s">
        <v>1583</v>
      </c>
      <c r="C2669" s="379" t="s">
        <v>9</v>
      </c>
      <c r="D2669" s="655">
        <v>50</v>
      </c>
      <c r="E2669" s="856"/>
      <c r="F2669" s="625" t="str">
        <f t="shared" si="27"/>
        <v/>
      </c>
    </row>
    <row r="2670" spans="1:6" x14ac:dyDescent="0.3">
      <c r="A2670" s="372" t="s">
        <v>3872</v>
      </c>
      <c r="B2670" s="201" t="s">
        <v>1585</v>
      </c>
      <c r="C2670" s="379" t="s">
        <v>9</v>
      </c>
      <c r="D2670" s="655">
        <v>50</v>
      </c>
      <c r="E2670" s="856"/>
      <c r="F2670" s="625" t="str">
        <f t="shared" si="27"/>
        <v/>
      </c>
    </row>
    <row r="2671" spans="1:6" x14ac:dyDescent="0.3">
      <c r="A2671" s="372" t="s">
        <v>3873</v>
      </c>
      <c r="B2671" s="288" t="s">
        <v>3874</v>
      </c>
      <c r="C2671" s="379"/>
      <c r="D2671" s="655"/>
      <c r="E2671" s="549"/>
      <c r="F2671" s="625" t="str">
        <f t="shared" si="27"/>
        <v/>
      </c>
    </row>
    <row r="2672" spans="1:6" x14ac:dyDescent="0.3">
      <c r="A2672" s="372" t="s">
        <v>3875</v>
      </c>
      <c r="B2672" s="201" t="s">
        <v>1583</v>
      </c>
      <c r="C2672" s="379" t="s">
        <v>9</v>
      </c>
      <c r="D2672" s="655">
        <v>50</v>
      </c>
      <c r="E2672" s="856"/>
      <c r="F2672" s="625" t="str">
        <f t="shared" si="27"/>
        <v/>
      </c>
    </row>
    <row r="2673" spans="1:6" x14ac:dyDescent="0.3">
      <c r="A2673" s="372" t="s">
        <v>3876</v>
      </c>
      <c r="B2673" s="201" t="s">
        <v>1585</v>
      </c>
      <c r="C2673" s="379" t="s">
        <v>9</v>
      </c>
      <c r="D2673" s="655">
        <v>50</v>
      </c>
      <c r="E2673" s="856"/>
      <c r="F2673" s="625" t="str">
        <f t="shared" si="27"/>
        <v/>
      </c>
    </row>
    <row r="2674" spans="1:6" x14ac:dyDescent="0.3">
      <c r="A2674" s="372" t="s">
        <v>1469</v>
      </c>
      <c r="B2674" s="235" t="s">
        <v>1470</v>
      </c>
      <c r="C2674" s="379"/>
      <c r="D2674" s="655"/>
      <c r="E2674" s="549"/>
      <c r="F2674" s="625" t="str">
        <f t="shared" si="27"/>
        <v/>
      </c>
    </row>
    <row r="2675" spans="1:6" x14ac:dyDescent="0.3">
      <c r="A2675" s="372" t="s">
        <v>1471</v>
      </c>
      <c r="B2675" s="201" t="s">
        <v>1472</v>
      </c>
      <c r="C2675" s="379" t="s">
        <v>9</v>
      </c>
      <c r="D2675" s="655">
        <v>100</v>
      </c>
      <c r="E2675" s="856"/>
      <c r="F2675" s="625" t="str">
        <f t="shared" si="27"/>
        <v/>
      </c>
    </row>
    <row r="2676" spans="1:6" x14ac:dyDescent="0.3">
      <c r="A2676" s="372" t="s">
        <v>1475</v>
      </c>
      <c r="B2676" s="408" t="s">
        <v>1476</v>
      </c>
      <c r="C2676" s="379" t="s">
        <v>9</v>
      </c>
      <c r="D2676" s="655">
        <v>100</v>
      </c>
      <c r="E2676" s="856"/>
      <c r="F2676" s="625" t="str">
        <f t="shared" si="27"/>
        <v/>
      </c>
    </row>
    <row r="2677" spans="1:6" x14ac:dyDescent="0.3">
      <c r="A2677" s="372" t="s">
        <v>1479</v>
      </c>
      <c r="B2677" s="201" t="s">
        <v>1480</v>
      </c>
      <c r="C2677" s="382"/>
      <c r="D2677" s="655"/>
      <c r="E2677" s="549"/>
      <c r="F2677" s="625" t="str">
        <f t="shared" si="27"/>
        <v/>
      </c>
    </row>
    <row r="2678" spans="1:6" x14ac:dyDescent="0.3">
      <c r="A2678" s="372" t="s">
        <v>1482</v>
      </c>
      <c r="B2678" s="408" t="s">
        <v>1476</v>
      </c>
      <c r="C2678" s="379" t="s">
        <v>9</v>
      </c>
      <c r="D2678" s="655">
        <v>100</v>
      </c>
      <c r="E2678" s="856"/>
      <c r="F2678" s="625" t="str">
        <f t="shared" si="27"/>
        <v/>
      </c>
    </row>
    <row r="2679" spans="1:6" x14ac:dyDescent="0.3">
      <c r="A2679" s="372" t="s">
        <v>1489</v>
      </c>
      <c r="B2679" s="235" t="s">
        <v>3834</v>
      </c>
      <c r="C2679" s="379"/>
      <c r="D2679" s="655"/>
      <c r="E2679" s="549"/>
      <c r="F2679" s="625" t="str">
        <f t="shared" si="27"/>
        <v/>
      </c>
    </row>
    <row r="2680" spans="1:6" x14ac:dyDescent="0.3">
      <c r="A2680" s="372" t="s">
        <v>3835</v>
      </c>
      <c r="B2680" s="201" t="s">
        <v>1977</v>
      </c>
      <c r="C2680" s="379"/>
      <c r="D2680" s="655"/>
      <c r="E2680" s="549"/>
      <c r="F2680" s="625" t="str">
        <f t="shared" si="27"/>
        <v/>
      </c>
    </row>
    <row r="2681" spans="1:6" x14ac:dyDescent="0.3">
      <c r="A2681" s="372" t="s">
        <v>3836</v>
      </c>
      <c r="B2681" s="201" t="s">
        <v>3837</v>
      </c>
      <c r="C2681" s="379" t="s">
        <v>363</v>
      </c>
      <c r="D2681" s="655">
        <v>50</v>
      </c>
      <c r="E2681" s="856"/>
      <c r="F2681" s="625" t="str">
        <f t="shared" si="27"/>
        <v/>
      </c>
    </row>
    <row r="2682" spans="1:6" x14ac:dyDescent="0.3">
      <c r="A2682" s="372" t="s">
        <v>3842</v>
      </c>
      <c r="B2682" s="201" t="s">
        <v>3838</v>
      </c>
      <c r="C2682" s="379" t="s">
        <v>363</v>
      </c>
      <c r="D2682" s="655">
        <v>50</v>
      </c>
      <c r="E2682" s="856"/>
      <c r="F2682" s="625" t="str">
        <f t="shared" si="27"/>
        <v/>
      </c>
    </row>
    <row r="2683" spans="1:6" x14ac:dyDescent="0.3">
      <c r="A2683" s="372" t="s">
        <v>3843</v>
      </c>
      <c r="B2683" s="201" t="s">
        <v>3839</v>
      </c>
      <c r="C2683" s="379" t="s">
        <v>363</v>
      </c>
      <c r="D2683" s="655">
        <v>50</v>
      </c>
      <c r="E2683" s="856"/>
      <c r="F2683" s="625" t="str">
        <f t="shared" si="27"/>
        <v/>
      </c>
    </row>
    <row r="2684" spans="1:6" x14ac:dyDescent="0.3">
      <c r="A2684" s="372" t="s">
        <v>3844</v>
      </c>
      <c r="B2684" s="201" t="s">
        <v>3840</v>
      </c>
      <c r="C2684" s="379" t="s">
        <v>363</v>
      </c>
      <c r="D2684" s="655">
        <v>50</v>
      </c>
      <c r="E2684" s="856"/>
      <c r="F2684" s="625" t="str">
        <f t="shared" si="27"/>
        <v/>
      </c>
    </row>
    <row r="2685" spans="1:6" x14ac:dyDescent="0.3">
      <c r="A2685" s="372" t="s">
        <v>3845</v>
      </c>
      <c r="B2685" s="201" t="s">
        <v>3841</v>
      </c>
      <c r="C2685" s="379" t="s">
        <v>363</v>
      </c>
      <c r="D2685" s="655">
        <v>50</v>
      </c>
      <c r="E2685" s="856"/>
      <c r="F2685" s="625" t="str">
        <f t="shared" si="27"/>
        <v/>
      </c>
    </row>
    <row r="2686" spans="1:6" x14ac:dyDescent="0.3">
      <c r="A2686" s="372" t="s">
        <v>1491</v>
      </c>
      <c r="B2686" s="235" t="s">
        <v>3846</v>
      </c>
      <c r="C2686" s="379"/>
      <c r="D2686" s="655"/>
      <c r="E2686" s="549"/>
      <c r="F2686" s="625" t="str">
        <f t="shared" si="27"/>
        <v/>
      </c>
    </row>
    <row r="2687" spans="1:6" x14ac:dyDescent="0.3">
      <c r="A2687" s="372" t="s">
        <v>1493</v>
      </c>
      <c r="B2687" s="201" t="s">
        <v>3849</v>
      </c>
      <c r="C2687" s="379" t="s">
        <v>221</v>
      </c>
      <c r="D2687" s="655">
        <v>20</v>
      </c>
      <c r="E2687" s="856"/>
      <c r="F2687" s="625" t="str">
        <f t="shared" si="27"/>
        <v/>
      </c>
    </row>
    <row r="2688" spans="1:6" x14ac:dyDescent="0.3">
      <c r="A2688" s="372" t="s">
        <v>1495</v>
      </c>
      <c r="B2688" s="201" t="s">
        <v>3850</v>
      </c>
      <c r="C2688" s="379" t="s">
        <v>221</v>
      </c>
      <c r="D2688" s="655">
        <v>10</v>
      </c>
      <c r="E2688" s="856"/>
      <c r="F2688" s="625" t="str">
        <f t="shared" si="27"/>
        <v/>
      </c>
    </row>
    <row r="2689" spans="1:6" x14ac:dyDescent="0.3">
      <c r="A2689" s="372" t="s">
        <v>3847</v>
      </c>
      <c r="B2689" s="201" t="s">
        <v>3851</v>
      </c>
      <c r="C2689" s="379" t="s">
        <v>221</v>
      </c>
      <c r="D2689" s="655">
        <v>10</v>
      </c>
      <c r="E2689" s="856"/>
      <c r="F2689" s="625" t="str">
        <f t="shared" si="27"/>
        <v/>
      </c>
    </row>
    <row r="2690" spans="1:6" x14ac:dyDescent="0.3">
      <c r="A2690" s="372" t="s">
        <v>3848</v>
      </c>
      <c r="B2690" s="201" t="s">
        <v>3852</v>
      </c>
      <c r="C2690" s="379" t="s">
        <v>221</v>
      </c>
      <c r="D2690" s="655">
        <v>10</v>
      </c>
      <c r="E2690" s="856"/>
      <c r="F2690" s="625" t="str">
        <f t="shared" si="27"/>
        <v/>
      </c>
    </row>
    <row r="2691" spans="1:6" x14ac:dyDescent="0.3">
      <c r="A2691" s="372" t="s">
        <v>1499</v>
      </c>
      <c r="B2691" s="235" t="s">
        <v>1502</v>
      </c>
      <c r="C2691" s="379"/>
      <c r="D2691" s="655"/>
      <c r="E2691" s="549"/>
      <c r="F2691" s="625" t="str">
        <f t="shared" si="27"/>
        <v/>
      </c>
    </row>
    <row r="2692" spans="1:6" x14ac:dyDescent="0.3">
      <c r="A2692" s="372" t="s">
        <v>3853</v>
      </c>
      <c r="B2692" s="201" t="s">
        <v>1504</v>
      </c>
      <c r="C2692" s="379" t="s">
        <v>9</v>
      </c>
      <c r="D2692" s="655">
        <v>30</v>
      </c>
      <c r="E2692" s="856"/>
      <c r="F2692" s="625" t="str">
        <f t="shared" si="27"/>
        <v/>
      </c>
    </row>
    <row r="2693" spans="1:6" x14ac:dyDescent="0.3">
      <c r="A2693" s="372" t="s">
        <v>3854</v>
      </c>
      <c r="B2693" s="201" t="s">
        <v>1506</v>
      </c>
      <c r="C2693" s="379" t="s">
        <v>9</v>
      </c>
      <c r="D2693" s="655">
        <v>20</v>
      </c>
      <c r="E2693" s="856"/>
      <c r="F2693" s="625" t="str">
        <f t="shared" si="27"/>
        <v/>
      </c>
    </row>
    <row r="2694" spans="1:6" x14ac:dyDescent="0.3">
      <c r="A2694" s="372" t="s">
        <v>3855</v>
      </c>
      <c r="B2694" s="201" t="s">
        <v>1508</v>
      </c>
      <c r="C2694" s="379" t="s">
        <v>9</v>
      </c>
      <c r="D2694" s="655">
        <v>10</v>
      </c>
      <c r="E2694" s="856"/>
      <c r="F2694" s="625" t="str">
        <f t="shared" si="27"/>
        <v/>
      </c>
    </row>
    <row r="2695" spans="1:6" x14ac:dyDescent="0.3">
      <c r="A2695" s="372" t="s">
        <v>1501</v>
      </c>
      <c r="B2695" s="235" t="s">
        <v>3856</v>
      </c>
      <c r="C2695" s="379"/>
      <c r="D2695" s="655"/>
      <c r="E2695" s="549"/>
      <c r="F2695" s="625" t="str">
        <f t="shared" si="27"/>
        <v/>
      </c>
    </row>
    <row r="2696" spans="1:6" x14ac:dyDescent="0.3">
      <c r="A2696" s="372" t="s">
        <v>1503</v>
      </c>
      <c r="B2696" s="201" t="s">
        <v>1504</v>
      </c>
      <c r="C2696" s="379" t="s">
        <v>9</v>
      </c>
      <c r="D2696" s="655">
        <v>30</v>
      </c>
      <c r="E2696" s="856"/>
      <c r="F2696" s="625" t="str">
        <f t="shared" si="27"/>
        <v/>
      </c>
    </row>
    <row r="2697" spans="1:6" x14ac:dyDescent="0.3">
      <c r="A2697" s="372" t="s">
        <v>1505</v>
      </c>
      <c r="B2697" s="201" t="s">
        <v>1506</v>
      </c>
      <c r="C2697" s="379" t="s">
        <v>9</v>
      </c>
      <c r="D2697" s="655">
        <v>20</v>
      </c>
      <c r="E2697" s="856"/>
      <c r="F2697" s="625" t="str">
        <f t="shared" si="27"/>
        <v/>
      </c>
    </row>
    <row r="2698" spans="1:6" x14ac:dyDescent="0.3">
      <c r="A2698" s="372" t="s">
        <v>1507</v>
      </c>
      <c r="B2698" s="201" t="s">
        <v>1508</v>
      </c>
      <c r="C2698" s="379" t="s">
        <v>9</v>
      </c>
      <c r="D2698" s="655">
        <v>10</v>
      </c>
      <c r="E2698" s="856"/>
      <c r="F2698" s="625" t="str">
        <f t="shared" si="27"/>
        <v/>
      </c>
    </row>
    <row r="2699" spans="1:6" x14ac:dyDescent="0.3">
      <c r="A2699" s="372" t="s">
        <v>1509</v>
      </c>
      <c r="B2699" s="235" t="s">
        <v>1549</v>
      </c>
      <c r="C2699" s="379" t="s">
        <v>9</v>
      </c>
      <c r="D2699" s="655">
        <v>10</v>
      </c>
      <c r="E2699" s="856"/>
      <c r="F2699" s="625" t="str">
        <f t="shared" si="27"/>
        <v/>
      </c>
    </row>
    <row r="2700" spans="1:6" x14ac:dyDescent="0.3">
      <c r="A2700" s="372" t="s">
        <v>1514</v>
      </c>
      <c r="B2700" s="235" t="s">
        <v>1531</v>
      </c>
      <c r="C2700" s="379" t="s">
        <v>181</v>
      </c>
      <c r="D2700" s="655">
        <v>10</v>
      </c>
      <c r="E2700" s="856"/>
      <c r="F2700" s="625" t="str">
        <f t="shared" si="27"/>
        <v/>
      </c>
    </row>
    <row r="2701" spans="1:6" x14ac:dyDescent="0.3">
      <c r="A2701" s="372" t="s">
        <v>1516</v>
      </c>
      <c r="B2701" s="235" t="s">
        <v>1535</v>
      </c>
      <c r="C2701" s="382"/>
      <c r="D2701" s="655"/>
      <c r="E2701" s="549"/>
      <c r="F2701" s="625" t="str">
        <f t="shared" si="27"/>
        <v/>
      </c>
    </row>
    <row r="2702" spans="1:6" x14ac:dyDescent="0.3">
      <c r="A2702" s="372" t="s">
        <v>1518</v>
      </c>
      <c r="B2702" s="201" t="s">
        <v>1537</v>
      </c>
      <c r="C2702" s="379" t="s">
        <v>181</v>
      </c>
      <c r="D2702" s="655">
        <v>20</v>
      </c>
      <c r="E2702" s="856"/>
      <c r="F2702" s="625" t="str">
        <f t="shared" si="27"/>
        <v/>
      </c>
    </row>
    <row r="2703" spans="1:6" x14ac:dyDescent="0.3">
      <c r="A2703" s="372" t="s">
        <v>1520</v>
      </c>
      <c r="B2703" s="201" t="s">
        <v>1539</v>
      </c>
      <c r="C2703" s="379" t="s">
        <v>181</v>
      </c>
      <c r="D2703" s="655">
        <v>20</v>
      </c>
      <c r="E2703" s="856"/>
      <c r="F2703" s="625" t="str">
        <f t="shared" si="27"/>
        <v/>
      </c>
    </row>
    <row r="2704" spans="1:6" x14ac:dyDescent="0.3">
      <c r="A2704" s="372" t="s">
        <v>1522</v>
      </c>
      <c r="B2704" s="201" t="s">
        <v>4343</v>
      </c>
      <c r="C2704" s="379" t="s">
        <v>181</v>
      </c>
      <c r="D2704" s="655">
        <v>20</v>
      </c>
      <c r="E2704" s="856"/>
      <c r="F2704" s="625" t="str">
        <f t="shared" si="27"/>
        <v/>
      </c>
    </row>
    <row r="2705" spans="1:6" x14ac:dyDescent="0.3">
      <c r="A2705" s="372" t="s">
        <v>1523</v>
      </c>
      <c r="B2705" s="201" t="s">
        <v>4344</v>
      </c>
      <c r="C2705" s="379" t="s">
        <v>181</v>
      </c>
      <c r="D2705" s="655">
        <v>20</v>
      </c>
      <c r="E2705" s="856"/>
      <c r="F2705" s="625" t="str">
        <f t="shared" si="27"/>
        <v/>
      </c>
    </row>
    <row r="2706" spans="1:6" x14ac:dyDescent="0.3">
      <c r="A2706" s="372" t="s">
        <v>3865</v>
      </c>
      <c r="B2706" s="201" t="s">
        <v>1545</v>
      </c>
      <c r="C2706" s="409" t="s">
        <v>453</v>
      </c>
      <c r="D2706" s="655">
        <v>20</v>
      </c>
      <c r="E2706" s="856"/>
      <c r="F2706" s="625" t="str">
        <f t="shared" si="27"/>
        <v/>
      </c>
    </row>
    <row r="2707" spans="1:6" x14ac:dyDescent="0.3">
      <c r="A2707" s="372" t="s">
        <v>3866</v>
      </c>
      <c r="B2707" s="288" t="s">
        <v>1547</v>
      </c>
      <c r="C2707" s="409" t="s">
        <v>453</v>
      </c>
      <c r="D2707" s="655">
        <v>20</v>
      </c>
      <c r="E2707" s="856"/>
      <c r="F2707" s="625" t="str">
        <f t="shared" si="27"/>
        <v/>
      </c>
    </row>
    <row r="2708" spans="1:6" x14ac:dyDescent="0.3">
      <c r="A2708" s="372" t="s">
        <v>1530</v>
      </c>
      <c r="B2708" s="235" t="s">
        <v>1515</v>
      </c>
      <c r="C2708" s="379" t="s">
        <v>221</v>
      </c>
      <c r="D2708" s="655">
        <v>30</v>
      </c>
      <c r="E2708" s="856"/>
      <c r="F2708" s="625" t="str">
        <f t="shared" si="27"/>
        <v/>
      </c>
    </row>
    <row r="2709" spans="1:6" x14ac:dyDescent="0.3">
      <c r="A2709" s="372" t="s">
        <v>1532</v>
      </c>
      <c r="B2709" s="272" t="s">
        <v>1551</v>
      </c>
      <c r="C2709" s="379"/>
      <c r="D2709" s="655"/>
      <c r="E2709" s="549"/>
      <c r="F2709" s="625" t="str">
        <f t="shared" si="27"/>
        <v/>
      </c>
    </row>
    <row r="2710" spans="1:6" x14ac:dyDescent="0.3">
      <c r="A2710" s="372" t="s">
        <v>3859</v>
      </c>
      <c r="B2710" s="214" t="s">
        <v>1551</v>
      </c>
      <c r="C2710" s="379" t="s">
        <v>3737</v>
      </c>
      <c r="D2710" s="655">
        <v>1</v>
      </c>
      <c r="E2710" s="655">
        <v>100000</v>
      </c>
      <c r="F2710" s="625">
        <f t="shared" si="27"/>
        <v>100000</v>
      </c>
    </row>
    <row r="2711" spans="1:6" x14ac:dyDescent="0.3">
      <c r="A2711" s="372" t="s">
        <v>3860</v>
      </c>
      <c r="B2711" s="214" t="s">
        <v>3857</v>
      </c>
      <c r="C2711" s="379" t="s">
        <v>21</v>
      </c>
      <c r="D2711" s="548">
        <f>F2710</f>
        <v>100000</v>
      </c>
      <c r="E2711" s="855"/>
      <c r="F2711" s="625" t="str">
        <f t="shared" si="27"/>
        <v/>
      </c>
    </row>
    <row r="2712" spans="1:6" x14ac:dyDescent="0.3">
      <c r="A2712" s="372" t="s">
        <v>1534</v>
      </c>
      <c r="B2712" s="235" t="s">
        <v>1573</v>
      </c>
      <c r="C2712" s="379"/>
      <c r="D2712" s="655"/>
      <c r="E2712" s="549"/>
      <c r="F2712" s="625" t="str">
        <f t="shared" si="27"/>
        <v/>
      </c>
    </row>
    <row r="2713" spans="1:6" x14ac:dyDescent="0.3">
      <c r="A2713" s="372" t="s">
        <v>1536</v>
      </c>
      <c r="B2713" s="201" t="s">
        <v>1573</v>
      </c>
      <c r="C2713" s="379" t="s">
        <v>3858</v>
      </c>
      <c r="D2713" s="655">
        <v>1</v>
      </c>
      <c r="E2713" s="655">
        <v>400000</v>
      </c>
      <c r="F2713" s="625">
        <f t="shared" si="27"/>
        <v>400000</v>
      </c>
    </row>
    <row r="2714" spans="1:6" x14ac:dyDescent="0.3">
      <c r="A2714" s="372" t="s">
        <v>1546</v>
      </c>
      <c r="B2714" s="214" t="s">
        <v>3861</v>
      </c>
      <c r="C2714" s="379" t="s">
        <v>21</v>
      </c>
      <c r="D2714" s="548">
        <f>F2713</f>
        <v>400000</v>
      </c>
      <c r="E2714" s="855"/>
      <c r="F2714" s="625" t="str">
        <f t="shared" si="27"/>
        <v/>
      </c>
    </row>
    <row r="2715" spans="1:6" x14ac:dyDescent="0.3">
      <c r="A2715" s="372" t="s">
        <v>1548</v>
      </c>
      <c r="B2715" s="235" t="s">
        <v>3887</v>
      </c>
      <c r="C2715" s="379"/>
      <c r="D2715" s="655"/>
      <c r="E2715" s="549"/>
      <c r="F2715" s="625" t="str">
        <f t="shared" si="27"/>
        <v/>
      </c>
    </row>
    <row r="2716" spans="1:6" x14ac:dyDescent="0.3">
      <c r="A2716" s="372" t="s">
        <v>3862</v>
      </c>
      <c r="B2716" s="235" t="s">
        <v>4345</v>
      </c>
      <c r="C2716" s="379"/>
      <c r="D2716" s="655"/>
      <c r="E2716" s="549"/>
      <c r="F2716" s="625" t="str">
        <f t="shared" si="27"/>
        <v/>
      </c>
    </row>
    <row r="2717" spans="1:6" x14ac:dyDescent="0.3">
      <c r="A2717" s="372" t="s">
        <v>3863</v>
      </c>
      <c r="B2717" s="201" t="s">
        <v>173</v>
      </c>
      <c r="C2717" s="379" t="s">
        <v>9</v>
      </c>
      <c r="D2717" s="655">
        <v>30</v>
      </c>
      <c r="E2717" s="856"/>
      <c r="F2717" s="625" t="str">
        <f t="shared" si="27"/>
        <v/>
      </c>
    </row>
    <row r="2718" spans="1:6" x14ac:dyDescent="0.3">
      <c r="A2718" s="372" t="s">
        <v>3864</v>
      </c>
      <c r="B2718" s="201" t="s">
        <v>171</v>
      </c>
      <c r="C2718" s="379" t="s">
        <v>9</v>
      </c>
      <c r="D2718" s="655">
        <v>30</v>
      </c>
      <c r="E2718" s="856"/>
      <c r="F2718" s="625" t="str">
        <f t="shared" si="27"/>
        <v/>
      </c>
    </row>
    <row r="2719" spans="1:6" x14ac:dyDescent="0.3">
      <c r="A2719" s="372" t="s">
        <v>3881</v>
      </c>
      <c r="B2719" s="235" t="s">
        <v>1566</v>
      </c>
      <c r="C2719" s="379"/>
      <c r="D2719" s="655"/>
      <c r="E2719" s="549"/>
      <c r="F2719" s="625" t="str">
        <f t="shared" si="27"/>
        <v/>
      </c>
    </row>
    <row r="2720" spans="1:6" x14ac:dyDescent="0.3">
      <c r="A2720" s="372" t="s">
        <v>3882</v>
      </c>
      <c r="B2720" s="201" t="s">
        <v>171</v>
      </c>
      <c r="C2720" s="379" t="s">
        <v>9</v>
      </c>
      <c r="D2720" s="655">
        <v>30</v>
      </c>
      <c r="E2720" s="856"/>
      <c r="F2720" s="625" t="str">
        <f t="shared" si="27"/>
        <v/>
      </c>
    </row>
    <row r="2721" spans="1:6" x14ac:dyDescent="0.3">
      <c r="A2721" s="372" t="s">
        <v>3883</v>
      </c>
      <c r="B2721" s="201" t="s">
        <v>177</v>
      </c>
      <c r="C2721" s="379" t="s">
        <v>9</v>
      </c>
      <c r="D2721" s="655">
        <v>30</v>
      </c>
      <c r="E2721" s="856"/>
      <c r="F2721" s="625" t="str">
        <f t="shared" si="27"/>
        <v/>
      </c>
    </row>
    <row r="2722" spans="1:6" x14ac:dyDescent="0.3">
      <c r="A2722" s="372" t="s">
        <v>3886</v>
      </c>
      <c r="B2722" s="235" t="s">
        <v>175</v>
      </c>
      <c r="C2722" s="379"/>
      <c r="D2722" s="655"/>
      <c r="E2722" s="549"/>
      <c r="F2722" s="625" t="str">
        <f t="shared" ref="F2722:F2724" si="28">IF((D2722*E2722)&gt;0,(D2722*E2722),"")</f>
        <v/>
      </c>
    </row>
    <row r="2723" spans="1:6" x14ac:dyDescent="0.3">
      <c r="A2723" s="372" t="s">
        <v>3884</v>
      </c>
      <c r="B2723" s="201" t="s">
        <v>171</v>
      </c>
      <c r="C2723" s="379" t="s">
        <v>9</v>
      </c>
      <c r="D2723" s="655">
        <v>30</v>
      </c>
      <c r="E2723" s="856"/>
      <c r="F2723" s="625" t="str">
        <f t="shared" si="28"/>
        <v/>
      </c>
    </row>
    <row r="2724" spans="1:6" x14ac:dyDescent="0.3">
      <c r="A2724" s="372" t="s">
        <v>3885</v>
      </c>
      <c r="B2724" s="201" t="s">
        <v>177</v>
      </c>
      <c r="C2724" s="379" t="s">
        <v>9</v>
      </c>
      <c r="D2724" s="655">
        <v>30</v>
      </c>
      <c r="E2724" s="856"/>
      <c r="F2724" s="625" t="str">
        <f t="shared" si="28"/>
        <v/>
      </c>
    </row>
    <row r="2725" spans="1:6" x14ac:dyDescent="0.3">
      <c r="A2725" s="383"/>
      <c r="B2725" s="202"/>
      <c r="C2725" s="386"/>
      <c r="D2725" s="675"/>
      <c r="E2725" s="627"/>
      <c r="F2725" s="660"/>
    </row>
    <row r="2726" spans="1:6" x14ac:dyDescent="0.3">
      <c r="A2726" s="383"/>
      <c r="B2726" s="202"/>
      <c r="C2726" s="386"/>
      <c r="D2726" s="675"/>
      <c r="E2726" s="627"/>
      <c r="F2726" s="660"/>
    </row>
    <row r="2727" spans="1:6" x14ac:dyDescent="0.3">
      <c r="A2727" s="383"/>
      <c r="B2727" s="202"/>
      <c r="C2727" s="386"/>
      <c r="D2727" s="675"/>
      <c r="E2727" s="627"/>
      <c r="F2727" s="660"/>
    </row>
    <row r="2728" spans="1:6" x14ac:dyDescent="0.3">
      <c r="A2728" s="383"/>
      <c r="B2728" s="202"/>
      <c r="C2728" s="386"/>
      <c r="D2728" s="675"/>
      <c r="E2728" s="627"/>
      <c r="F2728" s="660"/>
    </row>
    <row r="2729" spans="1:6" x14ac:dyDescent="0.3">
      <c r="A2729" s="383"/>
      <c r="B2729" s="202"/>
      <c r="C2729" s="386"/>
      <c r="D2729" s="675"/>
      <c r="E2729" s="627"/>
      <c r="F2729" s="660"/>
    </row>
    <row r="2730" spans="1:6" x14ac:dyDescent="0.3">
      <c r="A2730" s="383"/>
      <c r="B2730" s="202"/>
      <c r="C2730" s="386"/>
      <c r="D2730" s="675"/>
      <c r="E2730" s="627"/>
      <c r="F2730" s="660"/>
    </row>
    <row r="2731" spans="1:6" x14ac:dyDescent="0.3">
      <c r="A2731" s="383"/>
      <c r="B2731" s="202"/>
      <c r="C2731" s="386"/>
      <c r="D2731" s="675"/>
      <c r="E2731" s="627"/>
      <c r="F2731" s="660"/>
    </row>
    <row r="2732" spans="1:6" x14ac:dyDescent="0.3">
      <c r="A2732" s="383"/>
      <c r="B2732" s="202"/>
      <c r="C2732" s="386"/>
      <c r="D2732" s="675"/>
      <c r="E2732" s="627"/>
      <c r="F2732" s="660"/>
    </row>
    <row r="2733" spans="1:6" x14ac:dyDescent="0.3">
      <c r="A2733" s="383"/>
      <c r="B2733" s="202"/>
      <c r="C2733" s="386"/>
      <c r="D2733" s="675"/>
      <c r="E2733" s="627"/>
      <c r="F2733" s="660"/>
    </row>
    <row r="2734" spans="1:6" x14ac:dyDescent="0.3">
      <c r="A2734" s="383"/>
      <c r="B2734" s="202"/>
      <c r="C2734" s="386"/>
      <c r="D2734" s="675"/>
      <c r="E2734" s="627"/>
      <c r="F2734" s="660"/>
    </row>
    <row r="2735" spans="1:6" x14ac:dyDescent="0.3">
      <c r="A2735" s="383"/>
      <c r="B2735" s="202"/>
      <c r="C2735" s="386"/>
      <c r="D2735" s="675"/>
      <c r="E2735" s="627"/>
      <c r="F2735" s="660"/>
    </row>
    <row r="2736" spans="1:6" x14ac:dyDescent="0.3">
      <c r="A2736" s="383"/>
      <c r="B2736" s="202"/>
      <c r="C2736" s="386"/>
      <c r="D2736" s="675"/>
      <c r="E2736" s="627"/>
      <c r="F2736" s="660"/>
    </row>
    <row r="2737" spans="1:6" x14ac:dyDescent="0.3">
      <c r="A2737" s="383"/>
      <c r="B2737" s="202"/>
      <c r="C2737" s="386"/>
      <c r="D2737" s="675"/>
      <c r="E2737" s="627"/>
      <c r="F2737" s="660"/>
    </row>
    <row r="2738" spans="1:6" x14ac:dyDescent="0.3">
      <c r="A2738" s="383"/>
      <c r="B2738" s="202"/>
      <c r="C2738" s="386"/>
      <c r="D2738" s="675"/>
      <c r="E2738" s="627"/>
      <c r="F2738" s="660"/>
    </row>
    <row r="2739" spans="1:6" x14ac:dyDescent="0.3">
      <c r="A2739" s="383"/>
      <c r="B2739" s="202"/>
      <c r="C2739" s="386"/>
      <c r="D2739" s="675"/>
      <c r="E2739" s="627"/>
      <c r="F2739" s="660"/>
    </row>
    <row r="2740" spans="1:6" x14ac:dyDescent="0.3">
      <c r="A2740" s="383"/>
      <c r="B2740" s="202"/>
      <c r="C2740" s="386"/>
      <c r="D2740" s="675"/>
      <c r="E2740" s="627"/>
      <c r="F2740" s="660"/>
    </row>
    <row r="2741" spans="1:6" x14ac:dyDescent="0.3">
      <c r="A2741" s="383"/>
      <c r="B2741" s="202"/>
      <c r="C2741" s="386"/>
      <c r="D2741" s="675"/>
      <c r="E2741" s="627"/>
      <c r="F2741" s="660"/>
    </row>
    <row r="2742" spans="1:6" x14ac:dyDescent="0.3">
      <c r="A2742" s="383"/>
      <c r="B2742" s="202"/>
      <c r="C2742" s="386"/>
      <c r="D2742" s="675"/>
      <c r="E2742" s="627"/>
      <c r="F2742" s="660"/>
    </row>
    <row r="2743" spans="1:6" x14ac:dyDescent="0.3">
      <c r="A2743" s="383"/>
      <c r="B2743" s="202"/>
      <c r="C2743" s="386"/>
      <c r="D2743" s="675"/>
      <c r="E2743" s="627"/>
      <c r="F2743" s="660"/>
    </row>
    <row r="2744" spans="1:6" x14ac:dyDescent="0.3">
      <c r="A2744" s="383"/>
      <c r="B2744" s="202"/>
      <c r="C2744" s="386"/>
      <c r="D2744" s="675"/>
      <c r="E2744" s="627"/>
      <c r="F2744" s="660"/>
    </row>
    <row r="2745" spans="1:6" x14ac:dyDescent="0.3">
      <c r="A2745" s="383"/>
      <c r="B2745" s="202"/>
      <c r="C2745" s="386"/>
      <c r="D2745" s="675"/>
      <c r="E2745" s="627"/>
      <c r="F2745" s="660"/>
    </row>
    <row r="2746" spans="1:6" x14ac:dyDescent="0.3">
      <c r="A2746" s="383"/>
      <c r="B2746" s="202"/>
      <c r="C2746" s="386"/>
      <c r="D2746" s="675"/>
      <c r="E2746" s="627"/>
      <c r="F2746" s="660"/>
    </row>
    <row r="2747" spans="1:6" x14ac:dyDescent="0.3">
      <c r="A2747" s="383"/>
      <c r="B2747" s="202"/>
      <c r="C2747" s="386"/>
      <c r="D2747" s="675"/>
      <c r="E2747" s="627"/>
      <c r="F2747" s="660"/>
    </row>
    <row r="2748" spans="1:6" x14ac:dyDescent="0.3">
      <c r="A2748" s="383"/>
      <c r="B2748" s="202"/>
      <c r="C2748" s="386"/>
      <c r="D2748" s="675"/>
      <c r="E2748" s="627"/>
      <c r="F2748" s="660"/>
    </row>
    <row r="2749" spans="1:6" x14ac:dyDescent="0.3">
      <c r="A2749" s="383"/>
      <c r="B2749" s="202"/>
      <c r="C2749" s="386"/>
      <c r="D2749" s="675"/>
      <c r="E2749" s="627"/>
      <c r="F2749" s="660"/>
    </row>
    <row r="2750" spans="1:6" x14ac:dyDescent="0.3">
      <c r="A2750" s="383"/>
      <c r="B2750" s="202"/>
      <c r="C2750" s="386"/>
      <c r="D2750" s="675"/>
      <c r="E2750" s="627"/>
      <c r="F2750" s="660"/>
    </row>
    <row r="2751" spans="1:6" x14ac:dyDescent="0.3">
      <c r="A2751" s="383"/>
      <c r="B2751" s="202"/>
      <c r="C2751" s="386"/>
      <c r="D2751" s="675"/>
      <c r="E2751" s="627"/>
      <c r="F2751" s="660"/>
    </row>
    <row r="2752" spans="1:6" x14ac:dyDescent="0.3">
      <c r="A2752" s="383"/>
      <c r="B2752" s="202"/>
      <c r="C2752" s="386"/>
      <c r="D2752" s="675"/>
      <c r="E2752" s="627"/>
      <c r="F2752" s="660"/>
    </row>
    <row r="2753" spans="1:6" x14ac:dyDescent="0.3">
      <c r="A2753" s="383"/>
      <c r="B2753" s="202"/>
      <c r="C2753" s="386"/>
      <c r="D2753" s="675"/>
      <c r="E2753" s="627"/>
      <c r="F2753" s="660"/>
    </row>
    <row r="2754" spans="1:6" x14ac:dyDescent="0.3">
      <c r="A2754" s="383"/>
      <c r="B2754" s="202"/>
      <c r="C2754" s="386"/>
      <c r="D2754" s="675"/>
      <c r="E2754" s="627"/>
      <c r="F2754" s="660"/>
    </row>
    <row r="2755" spans="1:6" x14ac:dyDescent="0.3">
      <c r="A2755" s="383"/>
      <c r="B2755" s="202"/>
      <c r="C2755" s="386"/>
      <c r="D2755" s="675"/>
      <c r="E2755" s="627"/>
      <c r="F2755" s="660"/>
    </row>
    <row r="2756" spans="1:6" x14ac:dyDescent="0.3">
      <c r="A2756" s="383"/>
      <c r="B2756" s="202"/>
      <c r="C2756" s="386"/>
      <c r="D2756" s="675"/>
      <c r="E2756" s="627"/>
      <c r="F2756" s="660"/>
    </row>
    <row r="2757" spans="1:6" x14ac:dyDescent="0.3">
      <c r="A2757" s="383"/>
      <c r="B2757" s="202"/>
      <c r="C2757" s="386"/>
      <c r="D2757" s="675"/>
      <c r="E2757" s="627"/>
      <c r="F2757" s="660"/>
    </row>
    <row r="2758" spans="1:6" ht="15" thickBot="1" x14ac:dyDescent="0.35">
      <c r="A2758" s="666" t="s">
        <v>4082</v>
      </c>
      <c r="B2758" s="667" t="s">
        <v>4116</v>
      </c>
      <c r="C2758" s="667"/>
      <c r="D2758" s="667"/>
      <c r="E2758" s="667"/>
      <c r="F2758" s="668">
        <f>SUM(F2657:F2724)</f>
        <v>500000</v>
      </c>
    </row>
    <row r="2759" spans="1:6" x14ac:dyDescent="0.3">
      <c r="A2759" s="756" t="str">
        <f>A741</f>
        <v>CONTRACT SANRAL: NRA 2024/1323</v>
      </c>
      <c r="B2759" s="757"/>
      <c r="C2759" s="669"/>
      <c r="D2759" s="669"/>
      <c r="E2759" s="669"/>
      <c r="F2759" s="670"/>
    </row>
    <row r="2760" spans="1:6" x14ac:dyDescent="0.3">
      <c r="A2760" s="754" t="str">
        <f>A742</f>
        <v>PANEL FOR ROUTINE ROAD MAINTENANCE WORKS ACROSS SOUTH AFRICA (NORTHERN CAPE PROVINCE)</v>
      </c>
      <c r="B2760" s="755"/>
      <c r="C2760" s="671"/>
      <c r="D2760" s="671"/>
      <c r="E2760" s="671"/>
      <c r="F2760" s="672"/>
    </row>
    <row r="2761" spans="1:6" ht="15" thickBot="1" x14ac:dyDescent="0.35">
      <c r="A2761" s="754" t="str">
        <f>A743</f>
        <v>PART B: OPERATIONAL SECTION</v>
      </c>
      <c r="B2761" s="755"/>
      <c r="C2761" s="671"/>
      <c r="D2761" s="671"/>
      <c r="E2761" s="671"/>
      <c r="F2761" s="672"/>
    </row>
    <row r="2762" spans="1:6" ht="15" thickBot="1" x14ac:dyDescent="0.35">
      <c r="A2762" s="799" t="s">
        <v>1603</v>
      </c>
      <c r="B2762" s="800"/>
      <c r="C2762" s="800"/>
      <c r="D2762" s="800"/>
      <c r="E2762" s="800"/>
      <c r="F2762" s="801"/>
    </row>
    <row r="2763" spans="1:6" x14ac:dyDescent="0.3">
      <c r="A2763" s="374" t="s">
        <v>1604</v>
      </c>
      <c r="B2763" s="345" t="s">
        <v>1605</v>
      </c>
      <c r="C2763" s="375"/>
      <c r="D2763" s="376"/>
      <c r="E2763" s="377"/>
      <c r="F2763" s="378"/>
    </row>
    <row r="2764" spans="1:6" x14ac:dyDescent="0.3">
      <c r="A2764" s="372" t="s">
        <v>1606</v>
      </c>
      <c r="B2764" s="201" t="s">
        <v>1607</v>
      </c>
      <c r="C2764" s="379"/>
      <c r="D2764" s="391"/>
      <c r="E2764" s="392"/>
      <c r="F2764" s="397"/>
    </row>
    <row r="2765" spans="1:6" x14ac:dyDescent="0.3">
      <c r="A2765" s="372" t="s">
        <v>1608</v>
      </c>
      <c r="B2765" s="201" t="s">
        <v>1609</v>
      </c>
      <c r="C2765" s="379" t="s">
        <v>9</v>
      </c>
      <c r="D2765" s="655">
        <v>500</v>
      </c>
      <c r="E2765" s="856"/>
      <c r="F2765" s="625" t="str">
        <f>IF((D2765*E2765)&gt;0,(D2765*E2765),"")</f>
        <v/>
      </c>
    </row>
    <row r="2766" spans="1:6" x14ac:dyDescent="0.3">
      <c r="A2766" s="372" t="s">
        <v>1614</v>
      </c>
      <c r="B2766" s="201" t="s">
        <v>1615</v>
      </c>
      <c r="C2766" s="379"/>
      <c r="D2766" s="655"/>
      <c r="E2766" s="549"/>
      <c r="F2766" s="625" t="str">
        <f t="shared" ref="F2766:F2778" si="29">IF((D2766*E2766)&gt;0,(D2766*E2766),"")</f>
        <v/>
      </c>
    </row>
    <row r="2767" spans="1:6" x14ac:dyDescent="0.3">
      <c r="A2767" s="372" t="s">
        <v>1616</v>
      </c>
      <c r="B2767" s="201" t="s">
        <v>1617</v>
      </c>
      <c r="C2767" s="379" t="s">
        <v>9</v>
      </c>
      <c r="D2767" s="655">
        <v>150</v>
      </c>
      <c r="E2767" s="856"/>
      <c r="F2767" s="625" t="str">
        <f t="shared" si="29"/>
        <v/>
      </c>
    </row>
    <row r="2768" spans="1:6" x14ac:dyDescent="0.3">
      <c r="A2768" s="372" t="s">
        <v>1618</v>
      </c>
      <c r="B2768" s="201" t="s">
        <v>1619</v>
      </c>
      <c r="C2768" s="379" t="s">
        <v>9</v>
      </c>
      <c r="D2768" s="655">
        <v>50</v>
      </c>
      <c r="E2768" s="856"/>
      <c r="F2768" s="625" t="str">
        <f t="shared" si="29"/>
        <v/>
      </c>
    </row>
    <row r="2769" spans="1:6" x14ac:dyDescent="0.3">
      <c r="A2769" s="372" t="s">
        <v>1620</v>
      </c>
      <c r="B2769" s="201" t="s">
        <v>1411</v>
      </c>
      <c r="C2769" s="379" t="s">
        <v>9</v>
      </c>
      <c r="D2769" s="655">
        <v>50</v>
      </c>
      <c r="E2769" s="856"/>
      <c r="F2769" s="625" t="str">
        <f t="shared" si="29"/>
        <v/>
      </c>
    </row>
    <row r="2770" spans="1:6" x14ac:dyDescent="0.3">
      <c r="A2770" s="372" t="s">
        <v>1623</v>
      </c>
      <c r="B2770" s="288" t="s">
        <v>1624</v>
      </c>
      <c r="C2770" s="656"/>
      <c r="D2770" s="655"/>
      <c r="E2770" s="549"/>
      <c r="F2770" s="625" t="str">
        <f t="shared" si="29"/>
        <v/>
      </c>
    </row>
    <row r="2771" spans="1:6" x14ac:dyDescent="0.3">
      <c r="A2771" s="372" t="s">
        <v>1625</v>
      </c>
      <c r="B2771" s="288" t="s">
        <v>3946</v>
      </c>
      <c r="C2771" s="656" t="s">
        <v>1627</v>
      </c>
      <c r="D2771" s="655">
        <v>150</v>
      </c>
      <c r="E2771" s="856"/>
      <c r="F2771" s="625" t="str">
        <f t="shared" si="29"/>
        <v/>
      </c>
    </row>
    <row r="2772" spans="1:6" x14ac:dyDescent="0.3">
      <c r="A2772" s="372" t="s">
        <v>1628</v>
      </c>
      <c r="B2772" s="288" t="s">
        <v>3689</v>
      </c>
      <c r="C2772" s="656" t="s">
        <v>1627</v>
      </c>
      <c r="D2772" s="655">
        <v>150</v>
      </c>
      <c r="E2772" s="856"/>
      <c r="F2772" s="625" t="str">
        <f t="shared" si="29"/>
        <v/>
      </c>
    </row>
    <row r="2773" spans="1:6" x14ac:dyDescent="0.3">
      <c r="A2773" s="372" t="s">
        <v>1630</v>
      </c>
      <c r="B2773" s="235" t="s">
        <v>1631</v>
      </c>
      <c r="C2773" s="379"/>
      <c r="D2773" s="655"/>
      <c r="E2773" s="549"/>
      <c r="F2773" s="625" t="str">
        <f t="shared" si="29"/>
        <v/>
      </c>
    </row>
    <row r="2774" spans="1:6" x14ac:dyDescent="0.3">
      <c r="A2774" s="372" t="s">
        <v>1632</v>
      </c>
      <c r="B2774" s="201" t="s">
        <v>1633</v>
      </c>
      <c r="C2774" s="379" t="s">
        <v>181</v>
      </c>
      <c r="D2774" s="655">
        <v>50</v>
      </c>
      <c r="E2774" s="856"/>
      <c r="F2774" s="625" t="str">
        <f t="shared" si="29"/>
        <v/>
      </c>
    </row>
    <row r="2775" spans="1:6" x14ac:dyDescent="0.3">
      <c r="A2775" s="372" t="s">
        <v>1634</v>
      </c>
      <c r="B2775" s="201" t="s">
        <v>1635</v>
      </c>
      <c r="C2775" s="379" t="s">
        <v>181</v>
      </c>
      <c r="D2775" s="655">
        <v>50</v>
      </c>
      <c r="E2775" s="856"/>
      <c r="F2775" s="625" t="str">
        <f t="shared" si="29"/>
        <v/>
      </c>
    </row>
    <row r="2776" spans="1:6" x14ac:dyDescent="0.3">
      <c r="A2776" s="372" t="s">
        <v>1636</v>
      </c>
      <c r="B2776" s="235" t="s">
        <v>1637</v>
      </c>
      <c r="C2776" s="379"/>
      <c r="D2776" s="655"/>
      <c r="E2776" s="549"/>
      <c r="F2776" s="625" t="str">
        <f t="shared" si="29"/>
        <v/>
      </c>
    </row>
    <row r="2777" spans="1:6" x14ac:dyDescent="0.3">
      <c r="A2777" s="372" t="s">
        <v>1638</v>
      </c>
      <c r="B2777" s="201" t="s">
        <v>3834</v>
      </c>
      <c r="C2777" s="379" t="s">
        <v>489</v>
      </c>
      <c r="D2777" s="655">
        <v>50</v>
      </c>
      <c r="E2777" s="856"/>
      <c r="F2777" s="625" t="str">
        <f t="shared" si="29"/>
        <v/>
      </c>
    </row>
    <row r="2778" spans="1:6" ht="15" thickBot="1" x14ac:dyDescent="0.35">
      <c r="A2778" s="383" t="s">
        <v>1640</v>
      </c>
      <c r="B2778" s="202" t="s">
        <v>3994</v>
      </c>
      <c r="C2778" s="386" t="s">
        <v>489</v>
      </c>
      <c r="D2778" s="655">
        <v>50</v>
      </c>
      <c r="E2778" s="856"/>
      <c r="F2778" s="625" t="str">
        <f t="shared" si="29"/>
        <v/>
      </c>
    </row>
    <row r="2779" spans="1:6" ht="15" thickBot="1" x14ac:dyDescent="0.35">
      <c r="A2779" s="799" t="s">
        <v>1642</v>
      </c>
      <c r="B2779" s="806"/>
      <c r="C2779" s="543"/>
      <c r="D2779" s="543"/>
      <c r="E2779" s="543"/>
      <c r="F2779" s="676"/>
    </row>
    <row r="2780" spans="1:6" x14ac:dyDescent="0.3">
      <c r="A2780" s="374" t="s">
        <v>1643</v>
      </c>
      <c r="B2780" s="345" t="s">
        <v>1644</v>
      </c>
      <c r="C2780" s="375"/>
      <c r="D2780" s="376"/>
      <c r="E2780" s="377"/>
      <c r="F2780" s="378"/>
    </row>
    <row r="2781" spans="1:6" x14ac:dyDescent="0.3">
      <c r="A2781" s="372" t="s">
        <v>1645</v>
      </c>
      <c r="B2781" s="201" t="s">
        <v>1646</v>
      </c>
      <c r="C2781" s="379"/>
      <c r="D2781" s="391"/>
      <c r="E2781" s="392"/>
      <c r="F2781" s="625"/>
    </row>
    <row r="2782" spans="1:6" x14ac:dyDescent="0.3">
      <c r="A2782" s="372" t="s">
        <v>1647</v>
      </c>
      <c r="B2782" s="201" t="s">
        <v>1648</v>
      </c>
      <c r="C2782" s="379" t="s">
        <v>9</v>
      </c>
      <c r="D2782" s="655">
        <v>50</v>
      </c>
      <c r="E2782" s="856"/>
      <c r="F2782" s="625" t="str">
        <f>IF((D2782*E2782)&gt;0,(D2782*E2782),"")</f>
        <v/>
      </c>
    </row>
    <row r="2783" spans="1:6" x14ac:dyDescent="0.3">
      <c r="A2783" s="372" t="s">
        <v>1649</v>
      </c>
      <c r="B2783" s="201" t="s">
        <v>1619</v>
      </c>
      <c r="C2783" s="379" t="s">
        <v>9</v>
      </c>
      <c r="D2783" s="655">
        <v>20</v>
      </c>
      <c r="E2783" s="856"/>
      <c r="F2783" s="625" t="str">
        <f t="shared" ref="F2783:F2787" si="30">IF((D2783*E2783)&gt;0,(D2783*E2783),"")</f>
        <v/>
      </c>
    </row>
    <row r="2784" spans="1:6" x14ac:dyDescent="0.3">
      <c r="A2784" s="372" t="s">
        <v>1650</v>
      </c>
      <c r="B2784" s="201" t="s">
        <v>1411</v>
      </c>
      <c r="C2784" s="379" t="s">
        <v>9</v>
      </c>
      <c r="D2784" s="655">
        <v>10</v>
      </c>
      <c r="E2784" s="856"/>
      <c r="F2784" s="625" t="str">
        <f t="shared" si="30"/>
        <v/>
      </c>
    </row>
    <row r="2785" spans="1:6" x14ac:dyDescent="0.3">
      <c r="A2785" s="383" t="s">
        <v>1654</v>
      </c>
      <c r="B2785" s="202" t="s">
        <v>1655</v>
      </c>
      <c r="C2785" s="386"/>
      <c r="D2785" s="410"/>
      <c r="E2785" s="411"/>
      <c r="F2785" s="625" t="str">
        <f t="shared" si="30"/>
        <v/>
      </c>
    </row>
    <row r="2786" spans="1:6" x14ac:dyDescent="0.3">
      <c r="A2786" s="383" t="s">
        <v>1656</v>
      </c>
      <c r="B2786" s="202" t="s">
        <v>3877</v>
      </c>
      <c r="C2786" s="386" t="s">
        <v>16</v>
      </c>
      <c r="D2786" s="655">
        <v>1</v>
      </c>
      <c r="E2786" s="655">
        <v>50000</v>
      </c>
      <c r="F2786" s="625">
        <f t="shared" si="30"/>
        <v>50000</v>
      </c>
    </row>
    <row r="2787" spans="1:6" x14ac:dyDescent="0.3">
      <c r="A2787" s="383" t="s">
        <v>1658</v>
      </c>
      <c r="B2787" s="202" t="s">
        <v>1666</v>
      </c>
      <c r="C2787" s="379" t="s">
        <v>21</v>
      </c>
      <c r="D2787" s="548">
        <f>F2786</f>
        <v>50000</v>
      </c>
      <c r="E2787" s="855"/>
      <c r="F2787" s="625" t="str">
        <f t="shared" si="30"/>
        <v/>
      </c>
    </row>
    <row r="2788" spans="1:6" x14ac:dyDescent="0.3">
      <c r="A2788" s="383"/>
      <c r="B2788" s="202"/>
      <c r="C2788" s="386"/>
      <c r="D2788" s="658"/>
      <c r="E2788" s="659"/>
      <c r="F2788" s="660"/>
    </row>
    <row r="2789" spans="1:6" x14ac:dyDescent="0.3">
      <c r="A2789" s="383"/>
      <c r="B2789" s="202"/>
      <c r="C2789" s="386"/>
      <c r="D2789" s="658"/>
      <c r="E2789" s="659"/>
      <c r="F2789" s="660"/>
    </row>
    <row r="2790" spans="1:6" x14ac:dyDescent="0.3">
      <c r="A2790" s="383"/>
      <c r="B2790" s="202"/>
      <c r="C2790" s="386"/>
      <c r="D2790" s="658"/>
      <c r="E2790" s="659"/>
      <c r="F2790" s="660"/>
    </row>
    <row r="2791" spans="1:6" x14ac:dyDescent="0.3">
      <c r="A2791" s="383"/>
      <c r="B2791" s="202"/>
      <c r="C2791" s="386"/>
      <c r="D2791" s="658"/>
      <c r="E2791" s="659"/>
      <c r="F2791" s="660"/>
    </row>
    <row r="2792" spans="1:6" x14ac:dyDescent="0.3">
      <c r="A2792" s="383"/>
      <c r="B2792" s="202"/>
      <c r="C2792" s="386"/>
      <c r="D2792" s="658"/>
      <c r="E2792" s="659"/>
      <c r="F2792" s="660"/>
    </row>
    <row r="2793" spans="1:6" x14ac:dyDescent="0.3">
      <c r="A2793" s="383"/>
      <c r="B2793" s="202"/>
      <c r="C2793" s="386"/>
      <c r="D2793" s="658"/>
      <c r="E2793" s="659"/>
      <c r="F2793" s="660"/>
    </row>
    <row r="2794" spans="1:6" x14ac:dyDescent="0.3">
      <c r="A2794" s="383"/>
      <c r="B2794" s="202"/>
      <c r="C2794" s="386"/>
      <c r="D2794" s="658"/>
      <c r="E2794" s="659"/>
      <c r="F2794" s="660"/>
    </row>
    <row r="2795" spans="1:6" x14ac:dyDescent="0.3">
      <c r="A2795" s="383"/>
      <c r="B2795" s="202"/>
      <c r="C2795" s="386"/>
      <c r="D2795" s="658"/>
      <c r="E2795" s="659"/>
      <c r="F2795" s="660"/>
    </row>
    <row r="2796" spans="1:6" x14ac:dyDescent="0.3">
      <c r="A2796" s="383"/>
      <c r="B2796" s="202"/>
      <c r="C2796" s="386"/>
      <c r="D2796" s="658"/>
      <c r="E2796" s="659"/>
      <c r="F2796" s="660"/>
    </row>
    <row r="2797" spans="1:6" x14ac:dyDescent="0.3">
      <c r="A2797" s="383"/>
      <c r="B2797" s="202"/>
      <c r="C2797" s="386"/>
      <c r="D2797" s="658"/>
      <c r="E2797" s="659"/>
      <c r="F2797" s="660"/>
    </row>
    <row r="2798" spans="1:6" x14ac:dyDescent="0.3">
      <c r="A2798" s="383"/>
      <c r="B2798" s="202"/>
      <c r="C2798" s="386"/>
      <c r="D2798" s="658"/>
      <c r="E2798" s="659"/>
      <c r="F2798" s="660"/>
    </row>
    <row r="2799" spans="1:6" x14ac:dyDescent="0.3">
      <c r="A2799" s="383"/>
      <c r="B2799" s="202"/>
      <c r="C2799" s="386"/>
      <c r="D2799" s="658"/>
      <c r="E2799" s="659"/>
      <c r="F2799" s="660"/>
    </row>
    <row r="2800" spans="1:6" x14ac:dyDescent="0.3">
      <c r="A2800" s="383"/>
      <c r="B2800" s="202"/>
      <c r="C2800" s="386"/>
      <c r="D2800" s="658"/>
      <c r="E2800" s="659"/>
      <c r="F2800" s="660"/>
    </row>
    <row r="2801" spans="1:6" x14ac:dyDescent="0.3">
      <c r="A2801" s="383"/>
      <c r="B2801" s="202"/>
      <c r="C2801" s="386"/>
      <c r="D2801" s="658"/>
      <c r="E2801" s="659"/>
      <c r="F2801" s="660"/>
    </row>
    <row r="2802" spans="1:6" x14ac:dyDescent="0.3">
      <c r="A2802" s="383"/>
      <c r="B2802" s="202"/>
      <c r="C2802" s="386"/>
      <c r="D2802" s="658"/>
      <c r="E2802" s="659"/>
      <c r="F2802" s="660"/>
    </row>
    <row r="2803" spans="1:6" x14ac:dyDescent="0.3">
      <c r="A2803" s="383"/>
      <c r="B2803" s="202"/>
      <c r="C2803" s="386"/>
      <c r="D2803" s="658"/>
      <c r="E2803" s="659"/>
      <c r="F2803" s="660"/>
    </row>
    <row r="2804" spans="1:6" x14ac:dyDescent="0.3">
      <c r="A2804" s="383"/>
      <c r="B2804" s="202"/>
      <c r="C2804" s="386"/>
      <c r="D2804" s="658"/>
      <c r="E2804" s="659"/>
      <c r="F2804" s="660"/>
    </row>
    <row r="2805" spans="1:6" x14ac:dyDescent="0.3">
      <c r="A2805" s="383"/>
      <c r="B2805" s="202"/>
      <c r="C2805" s="386"/>
      <c r="D2805" s="658"/>
      <c r="E2805" s="659"/>
      <c r="F2805" s="660"/>
    </row>
    <row r="2806" spans="1:6" x14ac:dyDescent="0.3">
      <c r="A2806" s="383"/>
      <c r="B2806" s="202"/>
      <c r="C2806" s="386"/>
      <c r="D2806" s="658"/>
      <c r="E2806" s="659"/>
      <c r="F2806" s="660"/>
    </row>
    <row r="2807" spans="1:6" x14ac:dyDescent="0.3">
      <c r="A2807" s="383"/>
      <c r="B2807" s="202"/>
      <c r="C2807" s="386"/>
      <c r="D2807" s="658"/>
      <c r="E2807" s="659"/>
      <c r="F2807" s="660"/>
    </row>
    <row r="2808" spans="1:6" x14ac:dyDescent="0.3">
      <c r="A2808" s="383"/>
      <c r="B2808" s="202"/>
      <c r="C2808" s="386"/>
      <c r="D2808" s="658"/>
      <c r="E2808" s="659"/>
      <c r="F2808" s="660"/>
    </row>
    <row r="2809" spans="1:6" x14ac:dyDescent="0.3">
      <c r="A2809" s="383"/>
      <c r="B2809" s="202"/>
      <c r="C2809" s="386"/>
      <c r="D2809" s="658"/>
      <c r="E2809" s="659"/>
      <c r="F2809" s="660"/>
    </row>
    <row r="2810" spans="1:6" x14ac:dyDescent="0.3">
      <c r="A2810" s="383"/>
      <c r="B2810" s="202"/>
      <c r="C2810" s="386"/>
      <c r="D2810" s="658"/>
      <c r="E2810" s="659"/>
      <c r="F2810" s="660"/>
    </row>
    <row r="2811" spans="1:6" x14ac:dyDescent="0.3">
      <c r="A2811" s="383"/>
      <c r="B2811" s="202"/>
      <c r="C2811" s="386"/>
      <c r="D2811" s="658"/>
      <c r="E2811" s="659"/>
      <c r="F2811" s="660"/>
    </row>
    <row r="2812" spans="1:6" x14ac:dyDescent="0.3">
      <c r="A2812" s="383"/>
      <c r="B2812" s="202"/>
      <c r="C2812" s="386"/>
      <c r="D2812" s="658"/>
      <c r="E2812" s="659"/>
      <c r="F2812" s="660"/>
    </row>
    <row r="2813" spans="1:6" x14ac:dyDescent="0.3">
      <c r="A2813" s="383"/>
      <c r="B2813" s="202"/>
      <c r="C2813" s="386"/>
      <c r="D2813" s="658"/>
      <c r="E2813" s="659"/>
      <c r="F2813" s="660"/>
    </row>
    <row r="2814" spans="1:6" x14ac:dyDescent="0.3">
      <c r="A2814" s="383"/>
      <c r="B2814" s="202"/>
      <c r="C2814" s="386"/>
      <c r="D2814" s="658"/>
      <c r="E2814" s="659"/>
      <c r="F2814" s="660"/>
    </row>
    <row r="2815" spans="1:6" x14ac:dyDescent="0.3">
      <c r="A2815" s="383"/>
      <c r="B2815" s="202"/>
      <c r="C2815" s="386"/>
      <c r="D2815" s="658"/>
      <c r="E2815" s="659"/>
      <c r="F2815" s="660"/>
    </row>
    <row r="2816" spans="1:6" x14ac:dyDescent="0.3">
      <c r="A2816" s="383"/>
      <c r="B2816" s="202"/>
      <c r="C2816" s="386"/>
      <c r="D2816" s="658"/>
      <c r="E2816" s="659"/>
      <c r="F2816" s="660"/>
    </row>
    <row r="2817" spans="1:6" x14ac:dyDescent="0.3">
      <c r="A2817" s="383"/>
      <c r="B2817" s="202"/>
      <c r="C2817" s="386"/>
      <c r="D2817" s="658"/>
      <c r="E2817" s="659"/>
      <c r="F2817" s="660"/>
    </row>
    <row r="2818" spans="1:6" x14ac:dyDescent="0.3">
      <c r="A2818" s="383"/>
      <c r="B2818" s="202"/>
      <c r="C2818" s="386"/>
      <c r="D2818" s="658"/>
      <c r="E2818" s="659"/>
      <c r="F2818" s="660"/>
    </row>
    <row r="2819" spans="1:6" x14ac:dyDescent="0.3">
      <c r="A2819" s="383"/>
      <c r="B2819" s="202"/>
      <c r="C2819" s="386"/>
      <c r="D2819" s="658"/>
      <c r="E2819" s="659"/>
      <c r="F2819" s="660"/>
    </row>
    <row r="2820" spans="1:6" x14ac:dyDescent="0.3">
      <c r="A2820" s="383"/>
      <c r="B2820" s="202"/>
      <c r="C2820" s="386"/>
      <c r="D2820" s="658"/>
      <c r="E2820" s="659"/>
      <c r="F2820" s="660"/>
    </row>
    <row r="2821" spans="1:6" x14ac:dyDescent="0.3">
      <c r="A2821" s="383"/>
      <c r="B2821" s="202"/>
      <c r="C2821" s="386"/>
      <c r="D2821" s="658"/>
      <c r="E2821" s="659"/>
      <c r="F2821" s="660"/>
    </row>
    <row r="2822" spans="1:6" x14ac:dyDescent="0.3">
      <c r="A2822" s="383"/>
      <c r="B2822" s="202"/>
      <c r="C2822" s="386"/>
      <c r="D2822" s="658"/>
      <c r="E2822" s="659"/>
      <c r="F2822" s="660"/>
    </row>
    <row r="2823" spans="1:6" x14ac:dyDescent="0.3">
      <c r="A2823" s="383"/>
      <c r="B2823" s="202"/>
      <c r="C2823" s="386"/>
      <c r="D2823" s="658"/>
      <c r="E2823" s="659"/>
      <c r="F2823" s="660"/>
    </row>
    <row r="2824" spans="1:6" x14ac:dyDescent="0.3">
      <c r="A2824" s="383"/>
      <c r="B2824" s="202"/>
      <c r="C2824" s="386"/>
      <c r="D2824" s="658"/>
      <c r="E2824" s="659"/>
      <c r="F2824" s="660"/>
    </row>
    <row r="2825" spans="1:6" x14ac:dyDescent="0.3">
      <c r="A2825" s="383"/>
      <c r="B2825" s="202"/>
      <c r="C2825" s="386"/>
      <c r="D2825" s="658"/>
      <c r="E2825" s="659"/>
      <c r="F2825" s="660"/>
    </row>
    <row r="2826" spans="1:6" x14ac:dyDescent="0.3">
      <c r="A2826" s="383"/>
      <c r="B2826" s="202"/>
      <c r="C2826" s="386"/>
      <c r="D2826" s="658"/>
      <c r="E2826" s="659"/>
      <c r="F2826" s="660"/>
    </row>
    <row r="2827" spans="1:6" x14ac:dyDescent="0.3">
      <c r="A2827" s="383"/>
      <c r="B2827" s="202"/>
      <c r="C2827" s="386"/>
      <c r="D2827" s="658"/>
      <c r="E2827" s="659"/>
      <c r="F2827" s="660"/>
    </row>
    <row r="2828" spans="1:6" x14ac:dyDescent="0.3">
      <c r="A2828" s="383"/>
      <c r="B2828" s="202"/>
      <c r="C2828" s="386"/>
      <c r="D2828" s="658"/>
      <c r="E2828" s="659"/>
      <c r="F2828" s="660"/>
    </row>
    <row r="2829" spans="1:6" x14ac:dyDescent="0.3">
      <c r="A2829" s="383"/>
      <c r="B2829" s="202"/>
      <c r="C2829" s="386"/>
      <c r="D2829" s="658"/>
      <c r="E2829" s="659"/>
      <c r="F2829" s="660"/>
    </row>
    <row r="2830" spans="1:6" x14ac:dyDescent="0.3">
      <c r="A2830" s="383"/>
      <c r="B2830" s="202"/>
      <c r="C2830" s="386"/>
      <c r="D2830" s="658"/>
      <c r="E2830" s="659"/>
      <c r="F2830" s="660"/>
    </row>
    <row r="2831" spans="1:6" x14ac:dyDescent="0.3">
      <c r="A2831" s="383"/>
      <c r="B2831" s="202"/>
      <c r="C2831" s="386"/>
      <c r="D2831" s="658"/>
      <c r="E2831" s="659"/>
      <c r="F2831" s="660"/>
    </row>
    <row r="2832" spans="1:6" x14ac:dyDescent="0.3">
      <c r="A2832" s="383"/>
      <c r="B2832" s="202"/>
      <c r="C2832" s="386"/>
      <c r="D2832" s="658"/>
      <c r="E2832" s="659"/>
      <c r="F2832" s="660"/>
    </row>
    <row r="2833" spans="1:6" x14ac:dyDescent="0.3">
      <c r="A2833" s="383"/>
      <c r="B2833" s="202"/>
      <c r="C2833" s="386"/>
      <c r="D2833" s="658"/>
      <c r="E2833" s="659"/>
      <c r="F2833" s="660"/>
    </row>
    <row r="2834" spans="1:6" x14ac:dyDescent="0.3">
      <c r="A2834" s="383"/>
      <c r="B2834" s="202"/>
      <c r="C2834" s="386"/>
      <c r="D2834" s="658"/>
      <c r="E2834" s="659"/>
      <c r="F2834" s="660"/>
    </row>
    <row r="2835" spans="1:6" x14ac:dyDescent="0.3">
      <c r="A2835" s="383"/>
      <c r="B2835" s="202"/>
      <c r="C2835" s="386"/>
      <c r="D2835" s="658"/>
      <c r="E2835" s="659"/>
      <c r="F2835" s="660"/>
    </row>
    <row r="2836" spans="1:6" x14ac:dyDescent="0.3">
      <c r="A2836" s="383"/>
      <c r="B2836" s="202"/>
      <c r="C2836" s="386"/>
      <c r="D2836" s="658"/>
      <c r="E2836" s="659"/>
      <c r="F2836" s="660"/>
    </row>
    <row r="2837" spans="1:6" x14ac:dyDescent="0.3">
      <c r="A2837" s="383"/>
      <c r="B2837" s="202"/>
      <c r="C2837" s="386"/>
      <c r="D2837" s="658"/>
      <c r="E2837" s="659"/>
      <c r="F2837" s="660"/>
    </row>
    <row r="2838" spans="1:6" x14ac:dyDescent="0.3">
      <c r="A2838" s="383"/>
      <c r="B2838" s="202"/>
      <c r="C2838" s="386"/>
      <c r="D2838" s="658"/>
      <c r="E2838" s="659"/>
      <c r="F2838" s="660"/>
    </row>
    <row r="2839" spans="1:6" x14ac:dyDescent="0.3">
      <c r="A2839" s="383"/>
      <c r="B2839" s="202"/>
      <c r="C2839" s="386"/>
      <c r="D2839" s="658"/>
      <c r="E2839" s="659"/>
      <c r="F2839" s="660"/>
    </row>
    <row r="2840" spans="1:6" x14ac:dyDescent="0.3">
      <c r="A2840" s="383"/>
      <c r="B2840" s="202"/>
      <c r="C2840" s="386"/>
      <c r="D2840" s="658"/>
      <c r="E2840" s="659"/>
      <c r="F2840" s="660"/>
    </row>
    <row r="2841" spans="1:6" x14ac:dyDescent="0.3">
      <c r="A2841" s="383"/>
      <c r="B2841" s="202"/>
      <c r="C2841" s="386"/>
      <c r="D2841" s="658"/>
      <c r="E2841" s="659"/>
      <c r="F2841" s="660"/>
    </row>
    <row r="2842" spans="1:6" x14ac:dyDescent="0.3">
      <c r="A2842" s="383"/>
      <c r="B2842" s="202"/>
      <c r="C2842" s="386"/>
      <c r="D2842" s="658"/>
      <c r="E2842" s="659"/>
      <c r="F2842" s="660"/>
    </row>
    <row r="2843" spans="1:6" x14ac:dyDescent="0.3">
      <c r="A2843" s="383"/>
      <c r="B2843" s="202"/>
      <c r="C2843" s="386"/>
      <c r="D2843" s="658"/>
      <c r="E2843" s="659"/>
      <c r="F2843" s="660"/>
    </row>
    <row r="2844" spans="1:6" x14ac:dyDescent="0.3">
      <c r="A2844" s="383"/>
      <c r="B2844" s="202"/>
      <c r="C2844" s="386"/>
      <c r="D2844" s="658"/>
      <c r="E2844" s="659"/>
      <c r="F2844" s="660"/>
    </row>
    <row r="2845" spans="1:6" x14ac:dyDescent="0.3">
      <c r="A2845" s="383"/>
      <c r="B2845" s="202"/>
      <c r="C2845" s="386"/>
      <c r="D2845" s="658"/>
      <c r="E2845" s="659"/>
      <c r="F2845" s="660"/>
    </row>
    <row r="2846" spans="1:6" x14ac:dyDescent="0.3">
      <c r="A2846" s="383"/>
      <c r="B2846" s="202"/>
      <c r="C2846" s="386"/>
      <c r="D2846" s="658"/>
      <c r="E2846" s="659"/>
      <c r="F2846" s="660"/>
    </row>
    <row r="2847" spans="1:6" x14ac:dyDescent="0.3">
      <c r="A2847" s="383"/>
      <c r="B2847" s="202"/>
      <c r="C2847" s="386"/>
      <c r="D2847" s="658"/>
      <c r="E2847" s="659"/>
      <c r="F2847" s="660"/>
    </row>
    <row r="2848" spans="1:6" x14ac:dyDescent="0.3">
      <c r="A2848" s="383"/>
      <c r="B2848" s="202"/>
      <c r="C2848" s="386"/>
      <c r="D2848" s="658"/>
      <c r="E2848" s="659"/>
      <c r="F2848" s="660"/>
    </row>
    <row r="2849" spans="1:6" x14ac:dyDescent="0.3">
      <c r="A2849" s="383"/>
      <c r="B2849" s="202"/>
      <c r="C2849" s="386"/>
      <c r="D2849" s="658"/>
      <c r="E2849" s="659"/>
      <c r="F2849" s="660"/>
    </row>
    <row r="2850" spans="1:6" x14ac:dyDescent="0.3">
      <c r="A2850" s="383"/>
      <c r="B2850" s="202"/>
      <c r="C2850" s="386"/>
      <c r="D2850" s="658"/>
      <c r="E2850" s="659"/>
      <c r="F2850" s="660"/>
    </row>
    <row r="2851" spans="1:6" x14ac:dyDescent="0.3">
      <c r="A2851" s="383"/>
      <c r="B2851" s="202"/>
      <c r="C2851" s="386"/>
      <c r="D2851" s="658"/>
      <c r="E2851" s="659"/>
      <c r="F2851" s="660"/>
    </row>
    <row r="2852" spans="1:6" x14ac:dyDescent="0.3">
      <c r="A2852" s="383"/>
      <c r="B2852" s="202"/>
      <c r="C2852" s="386"/>
      <c r="D2852" s="658"/>
      <c r="E2852" s="659"/>
      <c r="F2852" s="660"/>
    </row>
    <row r="2853" spans="1:6" x14ac:dyDescent="0.3">
      <c r="A2853" s="383"/>
      <c r="B2853" s="202"/>
      <c r="C2853" s="386"/>
      <c r="D2853" s="658"/>
      <c r="E2853" s="659"/>
      <c r="F2853" s="660"/>
    </row>
    <row r="2854" spans="1:6" x14ac:dyDescent="0.3">
      <c r="A2854" s="383"/>
      <c r="B2854" s="202"/>
      <c r="C2854" s="386"/>
      <c r="D2854" s="658"/>
      <c r="E2854" s="659"/>
      <c r="F2854" s="660"/>
    </row>
    <row r="2855" spans="1:6" x14ac:dyDescent="0.3">
      <c r="A2855" s="383"/>
      <c r="B2855" s="202"/>
      <c r="C2855" s="386"/>
      <c r="D2855" s="658"/>
      <c r="E2855" s="659"/>
      <c r="F2855" s="660"/>
    </row>
    <row r="2856" spans="1:6" x14ac:dyDescent="0.3">
      <c r="A2856" s="383"/>
      <c r="B2856" s="202"/>
      <c r="C2856" s="386"/>
      <c r="D2856" s="658"/>
      <c r="E2856" s="659"/>
      <c r="F2856" s="660"/>
    </row>
    <row r="2857" spans="1:6" x14ac:dyDescent="0.3">
      <c r="A2857" s="383"/>
      <c r="B2857" s="202"/>
      <c r="C2857" s="386"/>
      <c r="D2857" s="658"/>
      <c r="E2857" s="659"/>
      <c r="F2857" s="660"/>
    </row>
    <row r="2858" spans="1:6" x14ac:dyDescent="0.3">
      <c r="A2858" s="383"/>
      <c r="B2858" s="202"/>
      <c r="C2858" s="386"/>
      <c r="D2858" s="658"/>
      <c r="E2858" s="659"/>
      <c r="F2858" s="660"/>
    </row>
    <row r="2859" spans="1:6" x14ac:dyDescent="0.3">
      <c r="A2859" s="383"/>
      <c r="B2859" s="202"/>
      <c r="C2859" s="386"/>
      <c r="D2859" s="658"/>
      <c r="E2859" s="659"/>
      <c r="F2859" s="660"/>
    </row>
    <row r="2860" spans="1:6" x14ac:dyDescent="0.3">
      <c r="A2860" s="383"/>
      <c r="B2860" s="202"/>
      <c r="C2860" s="386"/>
      <c r="D2860" s="658"/>
      <c r="E2860" s="659"/>
      <c r="F2860" s="660"/>
    </row>
    <row r="2861" spans="1:6" x14ac:dyDescent="0.3">
      <c r="A2861" s="383"/>
      <c r="B2861" s="202"/>
      <c r="C2861" s="386"/>
      <c r="D2861" s="658"/>
      <c r="E2861" s="659"/>
      <c r="F2861" s="660"/>
    </row>
    <row r="2862" spans="1:6" x14ac:dyDescent="0.3">
      <c r="A2862" s="383"/>
      <c r="B2862" s="202"/>
      <c r="C2862" s="386"/>
      <c r="D2862" s="658"/>
      <c r="E2862" s="659"/>
      <c r="F2862" s="660"/>
    </row>
    <row r="2863" spans="1:6" x14ac:dyDescent="0.3">
      <c r="A2863" s="383"/>
      <c r="B2863" s="202"/>
      <c r="C2863" s="386"/>
      <c r="D2863" s="658"/>
      <c r="E2863" s="659"/>
      <c r="F2863" s="660"/>
    </row>
    <row r="2864" spans="1:6" x14ac:dyDescent="0.3">
      <c r="A2864" s="383"/>
      <c r="B2864" s="202"/>
      <c r="C2864" s="386"/>
      <c r="D2864" s="658"/>
      <c r="E2864" s="659"/>
      <c r="F2864" s="660"/>
    </row>
    <row r="2865" spans="1:6" x14ac:dyDescent="0.3">
      <c r="A2865" s="383"/>
      <c r="B2865" s="202"/>
      <c r="C2865" s="386"/>
      <c r="D2865" s="658"/>
      <c r="E2865" s="659"/>
      <c r="F2865" s="660"/>
    </row>
    <row r="2866" spans="1:6" ht="15" thickBot="1" x14ac:dyDescent="0.35">
      <c r="A2866" s="666" t="s">
        <v>4084</v>
      </c>
      <c r="B2866" s="667" t="s">
        <v>4116</v>
      </c>
      <c r="C2866" s="667"/>
      <c r="D2866" s="667"/>
      <c r="E2866" s="667"/>
      <c r="F2866" s="668">
        <f>SUM(F2765:F2787)</f>
        <v>50000</v>
      </c>
    </row>
    <row r="2867" spans="1:6" x14ac:dyDescent="0.3">
      <c r="A2867" s="756" t="str">
        <f>A741</f>
        <v>CONTRACT SANRAL: NRA 2024/1323</v>
      </c>
      <c r="B2867" s="757"/>
      <c r="C2867" s="669"/>
      <c r="D2867" s="669"/>
      <c r="E2867" s="669"/>
      <c r="F2867" s="670"/>
    </row>
    <row r="2868" spans="1:6" x14ac:dyDescent="0.3">
      <c r="A2868" s="754" t="str">
        <f>A742</f>
        <v>PANEL FOR ROUTINE ROAD MAINTENANCE WORKS ACROSS SOUTH AFRICA (NORTHERN CAPE PROVINCE)</v>
      </c>
      <c r="B2868" s="755"/>
      <c r="C2868" s="671"/>
      <c r="D2868" s="671"/>
      <c r="E2868" s="671"/>
      <c r="F2868" s="672"/>
    </row>
    <row r="2869" spans="1:6" ht="15" thickBot="1" x14ac:dyDescent="0.35">
      <c r="A2869" s="754" t="str">
        <f>A743</f>
        <v>PART B: OPERATIONAL SECTION</v>
      </c>
      <c r="B2869" s="755"/>
      <c r="C2869" s="671"/>
      <c r="D2869" s="671"/>
      <c r="E2869" s="671"/>
      <c r="F2869" s="672"/>
    </row>
    <row r="2870" spans="1:6" ht="15" thickBot="1" x14ac:dyDescent="0.35">
      <c r="A2870" s="799" t="s">
        <v>1667</v>
      </c>
      <c r="B2870" s="800"/>
      <c r="C2870" s="800"/>
      <c r="D2870" s="800"/>
      <c r="E2870" s="800"/>
      <c r="F2870" s="801"/>
    </row>
    <row r="2871" spans="1:6" x14ac:dyDescent="0.3">
      <c r="A2871" s="374" t="s">
        <v>1668</v>
      </c>
      <c r="B2871" s="345" t="s">
        <v>3878</v>
      </c>
      <c r="C2871" s="375"/>
      <c r="D2871" s="376"/>
      <c r="E2871" s="377"/>
      <c r="F2871" s="378"/>
    </row>
    <row r="2872" spans="1:6" x14ac:dyDescent="0.3">
      <c r="A2872" s="372" t="s">
        <v>1670</v>
      </c>
      <c r="B2872" s="343" t="s">
        <v>3878</v>
      </c>
      <c r="C2872" s="379" t="s">
        <v>16</v>
      </c>
      <c r="D2872" s="655">
        <v>1</v>
      </c>
      <c r="E2872" s="655">
        <v>200000</v>
      </c>
      <c r="F2872" s="625">
        <f>IF((D2872*E2872)&gt;0,(D2872*E2872),"")</f>
        <v>200000</v>
      </c>
    </row>
    <row r="2873" spans="1:6" x14ac:dyDescent="0.3">
      <c r="A2873" s="372" t="s">
        <v>1673</v>
      </c>
      <c r="B2873" s="201" t="s">
        <v>1674</v>
      </c>
      <c r="C2873" s="379" t="s">
        <v>21</v>
      </c>
      <c r="D2873" s="548">
        <f>F2872</f>
        <v>200000</v>
      </c>
      <c r="E2873" s="855"/>
      <c r="F2873" s="625" t="str">
        <f t="shared" ref="F2873:F2880" si="31">IF((D2873*E2873)&gt;0,(D2873*E2873),"")</f>
        <v/>
      </c>
    </row>
    <row r="2874" spans="1:6" x14ac:dyDescent="0.3">
      <c r="A2874" s="372" t="s">
        <v>1687</v>
      </c>
      <c r="B2874" s="235" t="s">
        <v>1688</v>
      </c>
      <c r="C2874" s="379"/>
      <c r="D2874" s="391"/>
      <c r="E2874" s="392"/>
      <c r="F2874" s="625" t="str">
        <f t="shared" si="31"/>
        <v/>
      </c>
    </row>
    <row r="2875" spans="1:6" x14ac:dyDescent="0.3">
      <c r="A2875" s="372" t="s">
        <v>1689</v>
      </c>
      <c r="B2875" s="201" t="s">
        <v>1678</v>
      </c>
      <c r="C2875" s="379"/>
      <c r="D2875" s="391"/>
      <c r="E2875" s="392"/>
      <c r="F2875" s="625" t="str">
        <f t="shared" si="31"/>
        <v/>
      </c>
    </row>
    <row r="2876" spans="1:6" x14ac:dyDescent="0.3">
      <c r="A2876" s="372" t="s">
        <v>1691</v>
      </c>
      <c r="B2876" s="201" t="s">
        <v>3947</v>
      </c>
      <c r="C2876" s="379" t="s">
        <v>9</v>
      </c>
      <c r="D2876" s="655">
        <v>1000</v>
      </c>
      <c r="E2876" s="856"/>
      <c r="F2876" s="625" t="str">
        <f t="shared" si="31"/>
        <v/>
      </c>
    </row>
    <row r="2877" spans="1:6" x14ac:dyDescent="0.3">
      <c r="A2877" s="372" t="s">
        <v>1695</v>
      </c>
      <c r="B2877" s="201" t="s">
        <v>1696</v>
      </c>
      <c r="C2877" s="379"/>
      <c r="D2877" s="655"/>
      <c r="E2877" s="549"/>
      <c r="F2877" s="625" t="str">
        <f t="shared" si="31"/>
        <v/>
      </c>
    </row>
    <row r="2878" spans="1:6" x14ac:dyDescent="0.3">
      <c r="A2878" s="372" t="s">
        <v>1697</v>
      </c>
      <c r="B2878" s="201" t="s">
        <v>3947</v>
      </c>
      <c r="C2878" s="379" t="s">
        <v>9</v>
      </c>
      <c r="D2878" s="655">
        <v>500</v>
      </c>
      <c r="E2878" s="856"/>
      <c r="F2878" s="625" t="str">
        <f t="shared" si="31"/>
        <v/>
      </c>
    </row>
    <row r="2879" spans="1:6" x14ac:dyDescent="0.3">
      <c r="A2879" s="372" t="s">
        <v>1699</v>
      </c>
      <c r="B2879" s="201" t="s">
        <v>3879</v>
      </c>
      <c r="C2879" s="379" t="s">
        <v>9</v>
      </c>
      <c r="D2879" s="655">
        <v>500</v>
      </c>
      <c r="E2879" s="856"/>
      <c r="F2879" s="625" t="str">
        <f t="shared" si="31"/>
        <v/>
      </c>
    </row>
    <row r="2880" spans="1:6" x14ac:dyDescent="0.3">
      <c r="A2880" s="383" t="s">
        <v>1710</v>
      </c>
      <c r="B2880" s="412" t="s">
        <v>1711</v>
      </c>
      <c r="C2880" s="379" t="s">
        <v>9</v>
      </c>
      <c r="D2880" s="655">
        <v>500</v>
      </c>
      <c r="E2880" s="856"/>
      <c r="F2880" s="625" t="str">
        <f t="shared" si="31"/>
        <v/>
      </c>
    </row>
    <row r="2881" spans="1:6" x14ac:dyDescent="0.3">
      <c r="A2881" s="383"/>
      <c r="B2881" s="412"/>
      <c r="C2881" s="386"/>
      <c r="D2881" s="675"/>
      <c r="E2881" s="627"/>
      <c r="F2881" s="660"/>
    </row>
    <row r="2882" spans="1:6" x14ac:dyDescent="0.3">
      <c r="A2882" s="383"/>
      <c r="B2882" s="412"/>
      <c r="C2882" s="386"/>
      <c r="D2882" s="675"/>
      <c r="E2882" s="627"/>
      <c r="F2882" s="660"/>
    </row>
    <row r="2883" spans="1:6" x14ac:dyDescent="0.3">
      <c r="A2883" s="383"/>
      <c r="B2883" s="412"/>
      <c r="C2883" s="386"/>
      <c r="D2883" s="675"/>
      <c r="E2883" s="627"/>
      <c r="F2883" s="660"/>
    </row>
    <row r="2884" spans="1:6" x14ac:dyDescent="0.3">
      <c r="A2884" s="383"/>
      <c r="B2884" s="412"/>
      <c r="C2884" s="386"/>
      <c r="D2884" s="675"/>
      <c r="E2884" s="627"/>
      <c r="F2884" s="660"/>
    </row>
    <row r="2885" spans="1:6" x14ac:dyDescent="0.3">
      <c r="A2885" s="383"/>
      <c r="B2885" s="412"/>
      <c r="C2885" s="386"/>
      <c r="D2885" s="675"/>
      <c r="E2885" s="627"/>
      <c r="F2885" s="660"/>
    </row>
    <row r="2886" spans="1:6" x14ac:dyDescent="0.3">
      <c r="A2886" s="383"/>
      <c r="B2886" s="412"/>
      <c r="C2886" s="386"/>
      <c r="D2886" s="675"/>
      <c r="E2886" s="627"/>
      <c r="F2886" s="660"/>
    </row>
    <row r="2887" spans="1:6" x14ac:dyDescent="0.3">
      <c r="A2887" s="383"/>
      <c r="B2887" s="412"/>
      <c r="C2887" s="386"/>
      <c r="D2887" s="675"/>
      <c r="E2887" s="627"/>
      <c r="F2887" s="660"/>
    </row>
    <row r="2888" spans="1:6" x14ac:dyDescent="0.3">
      <c r="A2888" s="383"/>
      <c r="B2888" s="412"/>
      <c r="C2888" s="386"/>
      <c r="D2888" s="675"/>
      <c r="E2888" s="627"/>
      <c r="F2888" s="660"/>
    </row>
    <row r="2889" spans="1:6" x14ac:dyDescent="0.3">
      <c r="A2889" s="383"/>
      <c r="B2889" s="412"/>
      <c r="C2889" s="386"/>
      <c r="D2889" s="675"/>
      <c r="E2889" s="627"/>
      <c r="F2889" s="660"/>
    </row>
    <row r="2890" spans="1:6" x14ac:dyDescent="0.3">
      <c r="A2890" s="383"/>
      <c r="B2890" s="412"/>
      <c r="C2890" s="386"/>
      <c r="D2890" s="675"/>
      <c r="E2890" s="627"/>
      <c r="F2890" s="660"/>
    </row>
    <row r="2891" spans="1:6" x14ac:dyDescent="0.3">
      <c r="A2891" s="383"/>
      <c r="B2891" s="412"/>
      <c r="C2891" s="386"/>
      <c r="D2891" s="675"/>
      <c r="E2891" s="627"/>
      <c r="F2891" s="660"/>
    </row>
    <row r="2892" spans="1:6" x14ac:dyDescent="0.3">
      <c r="A2892" s="383"/>
      <c r="B2892" s="412"/>
      <c r="C2892" s="386"/>
      <c r="D2892" s="675"/>
      <c r="E2892" s="627"/>
      <c r="F2892" s="660"/>
    </row>
    <row r="2893" spans="1:6" x14ac:dyDescent="0.3">
      <c r="A2893" s="383"/>
      <c r="B2893" s="412"/>
      <c r="C2893" s="386"/>
      <c r="D2893" s="675"/>
      <c r="E2893" s="627"/>
      <c r="F2893" s="660"/>
    </row>
    <row r="2894" spans="1:6" x14ac:dyDescent="0.3">
      <c r="A2894" s="383"/>
      <c r="B2894" s="412"/>
      <c r="C2894" s="386"/>
      <c r="D2894" s="675"/>
      <c r="E2894" s="627"/>
      <c r="F2894" s="660"/>
    </row>
    <row r="2895" spans="1:6" x14ac:dyDescent="0.3">
      <c r="A2895" s="383"/>
      <c r="B2895" s="412"/>
      <c r="C2895" s="386"/>
      <c r="D2895" s="675"/>
      <c r="E2895" s="627"/>
      <c r="F2895" s="660"/>
    </row>
    <row r="2896" spans="1:6" x14ac:dyDescent="0.3">
      <c r="A2896" s="383"/>
      <c r="B2896" s="412"/>
      <c r="C2896" s="386"/>
      <c r="D2896" s="675"/>
      <c r="E2896" s="627"/>
      <c r="F2896" s="660"/>
    </row>
    <row r="2897" spans="1:6" x14ac:dyDescent="0.3">
      <c r="A2897" s="383"/>
      <c r="B2897" s="412"/>
      <c r="C2897" s="386"/>
      <c r="D2897" s="675"/>
      <c r="E2897" s="627"/>
      <c r="F2897" s="660"/>
    </row>
    <row r="2898" spans="1:6" x14ac:dyDescent="0.3">
      <c r="A2898" s="383"/>
      <c r="B2898" s="412"/>
      <c r="C2898" s="386"/>
      <c r="D2898" s="675"/>
      <c r="E2898" s="627"/>
      <c r="F2898" s="660"/>
    </row>
    <row r="2899" spans="1:6" x14ac:dyDescent="0.3">
      <c r="A2899" s="383"/>
      <c r="B2899" s="412"/>
      <c r="C2899" s="386"/>
      <c r="D2899" s="675"/>
      <c r="E2899" s="627"/>
      <c r="F2899" s="660"/>
    </row>
    <row r="2900" spans="1:6" x14ac:dyDescent="0.3">
      <c r="A2900" s="383"/>
      <c r="B2900" s="412"/>
      <c r="C2900" s="386"/>
      <c r="D2900" s="675"/>
      <c r="E2900" s="627"/>
      <c r="F2900" s="660"/>
    </row>
    <row r="2901" spans="1:6" x14ac:dyDescent="0.3">
      <c r="A2901" s="383"/>
      <c r="B2901" s="412"/>
      <c r="C2901" s="386"/>
      <c r="D2901" s="675"/>
      <c r="E2901" s="627"/>
      <c r="F2901" s="660"/>
    </row>
    <row r="2902" spans="1:6" x14ac:dyDescent="0.3">
      <c r="A2902" s="383"/>
      <c r="B2902" s="412"/>
      <c r="C2902" s="386"/>
      <c r="D2902" s="675"/>
      <c r="E2902" s="627"/>
      <c r="F2902" s="660"/>
    </row>
    <row r="2903" spans="1:6" x14ac:dyDescent="0.3">
      <c r="A2903" s="383"/>
      <c r="B2903" s="412"/>
      <c r="C2903" s="386"/>
      <c r="D2903" s="675"/>
      <c r="E2903" s="627"/>
      <c r="F2903" s="660"/>
    </row>
    <row r="2904" spans="1:6" x14ac:dyDescent="0.3">
      <c r="A2904" s="383"/>
      <c r="B2904" s="412"/>
      <c r="C2904" s="386"/>
      <c r="D2904" s="675"/>
      <c r="E2904" s="627"/>
      <c r="F2904" s="660"/>
    </row>
    <row r="2905" spans="1:6" x14ac:dyDescent="0.3">
      <c r="A2905" s="383"/>
      <c r="B2905" s="412"/>
      <c r="C2905" s="386"/>
      <c r="D2905" s="675"/>
      <c r="E2905" s="627"/>
      <c r="F2905" s="660"/>
    </row>
    <row r="2906" spans="1:6" x14ac:dyDescent="0.3">
      <c r="A2906" s="383"/>
      <c r="B2906" s="412"/>
      <c r="C2906" s="386"/>
      <c r="D2906" s="675"/>
      <c r="E2906" s="627"/>
      <c r="F2906" s="660"/>
    </row>
    <row r="2907" spans="1:6" x14ac:dyDescent="0.3">
      <c r="A2907" s="383"/>
      <c r="B2907" s="412"/>
      <c r="C2907" s="386"/>
      <c r="D2907" s="675"/>
      <c r="E2907" s="627"/>
      <c r="F2907" s="660"/>
    </row>
    <row r="2908" spans="1:6" x14ac:dyDescent="0.3">
      <c r="A2908" s="383"/>
      <c r="B2908" s="412"/>
      <c r="C2908" s="386"/>
      <c r="D2908" s="675"/>
      <c r="E2908" s="627"/>
      <c r="F2908" s="660"/>
    </row>
    <row r="2909" spans="1:6" x14ac:dyDescent="0.3">
      <c r="A2909" s="383"/>
      <c r="B2909" s="412"/>
      <c r="C2909" s="386"/>
      <c r="D2909" s="675"/>
      <c r="E2909" s="627"/>
      <c r="F2909" s="660"/>
    </row>
    <row r="2910" spans="1:6" x14ac:dyDescent="0.3">
      <c r="A2910" s="383"/>
      <c r="B2910" s="412"/>
      <c r="C2910" s="386"/>
      <c r="D2910" s="675"/>
      <c r="E2910" s="627"/>
      <c r="F2910" s="660"/>
    </row>
    <row r="2911" spans="1:6" x14ac:dyDescent="0.3">
      <c r="A2911" s="383"/>
      <c r="B2911" s="412"/>
      <c r="C2911" s="386"/>
      <c r="D2911" s="675"/>
      <c r="E2911" s="627"/>
      <c r="F2911" s="660"/>
    </row>
    <row r="2912" spans="1:6" x14ac:dyDescent="0.3">
      <c r="A2912" s="383"/>
      <c r="B2912" s="412"/>
      <c r="C2912" s="386"/>
      <c r="D2912" s="675"/>
      <c r="E2912" s="627"/>
      <c r="F2912" s="660"/>
    </row>
    <row r="2913" spans="1:6" x14ac:dyDescent="0.3">
      <c r="A2913" s="383"/>
      <c r="B2913" s="412"/>
      <c r="C2913" s="386"/>
      <c r="D2913" s="675"/>
      <c r="E2913" s="627"/>
      <c r="F2913" s="660"/>
    </row>
    <row r="2914" spans="1:6" x14ac:dyDescent="0.3">
      <c r="A2914" s="383"/>
      <c r="B2914" s="412"/>
      <c r="C2914" s="386"/>
      <c r="D2914" s="675"/>
      <c r="E2914" s="627"/>
      <c r="F2914" s="660"/>
    </row>
    <row r="2915" spans="1:6" x14ac:dyDescent="0.3">
      <c r="A2915" s="383"/>
      <c r="B2915" s="412"/>
      <c r="C2915" s="386"/>
      <c r="D2915" s="675"/>
      <c r="E2915" s="627"/>
      <c r="F2915" s="660"/>
    </row>
    <row r="2916" spans="1:6" x14ac:dyDescent="0.3">
      <c r="A2916" s="383"/>
      <c r="B2916" s="412"/>
      <c r="C2916" s="386"/>
      <c r="D2916" s="675"/>
      <c r="E2916" s="627"/>
      <c r="F2916" s="660"/>
    </row>
    <row r="2917" spans="1:6" x14ac:dyDescent="0.3">
      <c r="A2917" s="383"/>
      <c r="B2917" s="412"/>
      <c r="C2917" s="386"/>
      <c r="D2917" s="675"/>
      <c r="E2917" s="627"/>
      <c r="F2917" s="660"/>
    </row>
    <row r="2918" spans="1:6" x14ac:dyDescent="0.3">
      <c r="A2918" s="383"/>
      <c r="B2918" s="412"/>
      <c r="C2918" s="386"/>
      <c r="D2918" s="675"/>
      <c r="E2918" s="627"/>
      <c r="F2918" s="660"/>
    </row>
    <row r="2919" spans="1:6" x14ac:dyDescent="0.3">
      <c r="A2919" s="383"/>
      <c r="B2919" s="412"/>
      <c r="C2919" s="386"/>
      <c r="D2919" s="675"/>
      <c r="E2919" s="627"/>
      <c r="F2919" s="660"/>
    </row>
    <row r="2920" spans="1:6" x14ac:dyDescent="0.3">
      <c r="A2920" s="383"/>
      <c r="B2920" s="412"/>
      <c r="C2920" s="386"/>
      <c r="D2920" s="675"/>
      <c r="E2920" s="627"/>
      <c r="F2920" s="660"/>
    </row>
    <row r="2921" spans="1:6" x14ac:dyDescent="0.3">
      <c r="A2921" s="383"/>
      <c r="B2921" s="412"/>
      <c r="C2921" s="386"/>
      <c r="D2921" s="675"/>
      <c r="E2921" s="627"/>
      <c r="F2921" s="660"/>
    </row>
    <row r="2922" spans="1:6" x14ac:dyDescent="0.3">
      <c r="A2922" s="383"/>
      <c r="B2922" s="412"/>
      <c r="C2922" s="386"/>
      <c r="D2922" s="675"/>
      <c r="E2922" s="627"/>
      <c r="F2922" s="660"/>
    </row>
    <row r="2923" spans="1:6" x14ac:dyDescent="0.3">
      <c r="A2923" s="383"/>
      <c r="B2923" s="412"/>
      <c r="C2923" s="386"/>
      <c r="D2923" s="675"/>
      <c r="E2923" s="627"/>
      <c r="F2923" s="660"/>
    </row>
    <row r="2924" spans="1:6" x14ac:dyDescent="0.3">
      <c r="A2924" s="383"/>
      <c r="B2924" s="412"/>
      <c r="C2924" s="386"/>
      <c r="D2924" s="675"/>
      <c r="E2924" s="627"/>
      <c r="F2924" s="660"/>
    </row>
    <row r="2925" spans="1:6" x14ac:dyDescent="0.3">
      <c r="A2925" s="383"/>
      <c r="B2925" s="412"/>
      <c r="C2925" s="386"/>
      <c r="D2925" s="675"/>
      <c r="E2925" s="627"/>
      <c r="F2925" s="660"/>
    </row>
    <row r="2926" spans="1:6" x14ac:dyDescent="0.3">
      <c r="A2926" s="383"/>
      <c r="B2926" s="412"/>
      <c r="C2926" s="386"/>
      <c r="D2926" s="675"/>
      <c r="E2926" s="627"/>
      <c r="F2926" s="660"/>
    </row>
    <row r="2927" spans="1:6" x14ac:dyDescent="0.3">
      <c r="A2927" s="383"/>
      <c r="B2927" s="412"/>
      <c r="C2927" s="386"/>
      <c r="D2927" s="675"/>
      <c r="E2927" s="627"/>
      <c r="F2927" s="660"/>
    </row>
    <row r="2928" spans="1:6" x14ac:dyDescent="0.3">
      <c r="A2928" s="383"/>
      <c r="B2928" s="412"/>
      <c r="C2928" s="386"/>
      <c r="D2928" s="675"/>
      <c r="E2928" s="627"/>
      <c r="F2928" s="660"/>
    </row>
    <row r="2929" spans="1:6" x14ac:dyDescent="0.3">
      <c r="A2929" s="383"/>
      <c r="B2929" s="412"/>
      <c r="C2929" s="386"/>
      <c r="D2929" s="675"/>
      <c r="E2929" s="627"/>
      <c r="F2929" s="660"/>
    </row>
    <row r="2930" spans="1:6" x14ac:dyDescent="0.3">
      <c r="A2930" s="383"/>
      <c r="B2930" s="412"/>
      <c r="C2930" s="386"/>
      <c r="D2930" s="675"/>
      <c r="E2930" s="627"/>
      <c r="F2930" s="660"/>
    </row>
    <row r="2931" spans="1:6" x14ac:dyDescent="0.3">
      <c r="A2931" s="383"/>
      <c r="B2931" s="412"/>
      <c r="C2931" s="386"/>
      <c r="D2931" s="675"/>
      <c r="E2931" s="627"/>
      <c r="F2931" s="660"/>
    </row>
    <row r="2932" spans="1:6" x14ac:dyDescent="0.3">
      <c r="A2932" s="383"/>
      <c r="B2932" s="412"/>
      <c r="C2932" s="386"/>
      <c r="D2932" s="675"/>
      <c r="E2932" s="627"/>
      <c r="F2932" s="660"/>
    </row>
    <row r="2933" spans="1:6" x14ac:dyDescent="0.3">
      <c r="A2933" s="383"/>
      <c r="B2933" s="412"/>
      <c r="C2933" s="386"/>
      <c r="D2933" s="675"/>
      <c r="E2933" s="627"/>
      <c r="F2933" s="660"/>
    </row>
    <row r="2934" spans="1:6" x14ac:dyDescent="0.3">
      <c r="A2934" s="383"/>
      <c r="B2934" s="412"/>
      <c r="C2934" s="386"/>
      <c r="D2934" s="675"/>
      <c r="E2934" s="627"/>
      <c r="F2934" s="660"/>
    </row>
    <row r="2935" spans="1:6" x14ac:dyDescent="0.3">
      <c r="A2935" s="383"/>
      <c r="B2935" s="412"/>
      <c r="C2935" s="386"/>
      <c r="D2935" s="675"/>
      <c r="E2935" s="627"/>
      <c r="F2935" s="660"/>
    </row>
    <row r="2936" spans="1:6" x14ac:dyDescent="0.3">
      <c r="A2936" s="383"/>
      <c r="B2936" s="412"/>
      <c r="C2936" s="386"/>
      <c r="D2936" s="675"/>
      <c r="E2936" s="627"/>
      <c r="F2936" s="660"/>
    </row>
    <row r="2937" spans="1:6" x14ac:dyDescent="0.3">
      <c r="A2937" s="383"/>
      <c r="B2937" s="412"/>
      <c r="C2937" s="386"/>
      <c r="D2937" s="675"/>
      <c r="E2937" s="627"/>
      <c r="F2937" s="660"/>
    </row>
    <row r="2938" spans="1:6" x14ac:dyDescent="0.3">
      <c r="A2938" s="383"/>
      <c r="B2938" s="412"/>
      <c r="C2938" s="386"/>
      <c r="D2938" s="675"/>
      <c r="E2938" s="627"/>
      <c r="F2938" s="660"/>
    </row>
    <row r="2939" spans="1:6" x14ac:dyDescent="0.3">
      <c r="A2939" s="383"/>
      <c r="B2939" s="412"/>
      <c r="C2939" s="386"/>
      <c r="D2939" s="675"/>
      <c r="E2939" s="627"/>
      <c r="F2939" s="660"/>
    </row>
    <row r="2940" spans="1:6" x14ac:dyDescent="0.3">
      <c r="A2940" s="383"/>
      <c r="B2940" s="412"/>
      <c r="C2940" s="386"/>
      <c r="D2940" s="675"/>
      <c r="E2940" s="627"/>
      <c r="F2940" s="660"/>
    </row>
    <row r="2941" spans="1:6" x14ac:dyDescent="0.3">
      <c r="A2941" s="383"/>
      <c r="B2941" s="412"/>
      <c r="C2941" s="386"/>
      <c r="D2941" s="675"/>
      <c r="E2941" s="627"/>
      <c r="F2941" s="660"/>
    </row>
    <row r="2942" spans="1:6" x14ac:dyDescent="0.3">
      <c r="A2942" s="383"/>
      <c r="B2942" s="412"/>
      <c r="C2942" s="386"/>
      <c r="D2942" s="675"/>
      <c r="E2942" s="627"/>
      <c r="F2942" s="660"/>
    </row>
    <row r="2943" spans="1:6" x14ac:dyDescent="0.3">
      <c r="A2943" s="383"/>
      <c r="B2943" s="412"/>
      <c r="C2943" s="386"/>
      <c r="D2943" s="675"/>
      <c r="E2943" s="627"/>
      <c r="F2943" s="660"/>
    </row>
    <row r="2944" spans="1:6" x14ac:dyDescent="0.3">
      <c r="A2944" s="383"/>
      <c r="B2944" s="412"/>
      <c r="C2944" s="386"/>
      <c r="D2944" s="675"/>
      <c r="E2944" s="627"/>
      <c r="F2944" s="660"/>
    </row>
    <row r="2945" spans="1:6" x14ac:dyDescent="0.3">
      <c r="A2945" s="383"/>
      <c r="B2945" s="412"/>
      <c r="C2945" s="386"/>
      <c r="D2945" s="675"/>
      <c r="E2945" s="627"/>
      <c r="F2945" s="660"/>
    </row>
    <row r="2946" spans="1:6" x14ac:dyDescent="0.3">
      <c r="A2946" s="383"/>
      <c r="B2946" s="412"/>
      <c r="C2946" s="386"/>
      <c r="D2946" s="675"/>
      <c r="E2946" s="627"/>
      <c r="F2946" s="660"/>
    </row>
    <row r="2947" spans="1:6" x14ac:dyDescent="0.3">
      <c r="A2947" s="383"/>
      <c r="B2947" s="412"/>
      <c r="C2947" s="386"/>
      <c r="D2947" s="675"/>
      <c r="E2947" s="627"/>
      <c r="F2947" s="660"/>
    </row>
    <row r="2948" spans="1:6" x14ac:dyDescent="0.3">
      <c r="A2948" s="383"/>
      <c r="B2948" s="412"/>
      <c r="C2948" s="386"/>
      <c r="D2948" s="675"/>
      <c r="E2948" s="627"/>
      <c r="F2948" s="660"/>
    </row>
    <row r="2949" spans="1:6" x14ac:dyDescent="0.3">
      <c r="A2949" s="383"/>
      <c r="B2949" s="412"/>
      <c r="C2949" s="386"/>
      <c r="D2949" s="675"/>
      <c r="E2949" s="627"/>
      <c r="F2949" s="660"/>
    </row>
    <row r="2950" spans="1:6" x14ac:dyDescent="0.3">
      <c r="A2950" s="383"/>
      <c r="B2950" s="412"/>
      <c r="C2950" s="386"/>
      <c r="D2950" s="675"/>
      <c r="E2950" s="627"/>
      <c r="F2950" s="660"/>
    </row>
    <row r="2951" spans="1:6" x14ac:dyDescent="0.3">
      <c r="A2951" s="383"/>
      <c r="B2951" s="412"/>
      <c r="C2951" s="386"/>
      <c r="D2951" s="675"/>
      <c r="E2951" s="627"/>
      <c r="F2951" s="660"/>
    </row>
    <row r="2952" spans="1:6" x14ac:dyDescent="0.3">
      <c r="A2952" s="383"/>
      <c r="B2952" s="412"/>
      <c r="C2952" s="386"/>
      <c r="D2952" s="675"/>
      <c r="E2952" s="627"/>
      <c r="F2952" s="660"/>
    </row>
    <row r="2953" spans="1:6" x14ac:dyDescent="0.3">
      <c r="A2953" s="383"/>
      <c r="B2953" s="412"/>
      <c r="C2953" s="386"/>
      <c r="D2953" s="675"/>
      <c r="E2953" s="627"/>
      <c r="F2953" s="660"/>
    </row>
    <row r="2954" spans="1:6" x14ac:dyDescent="0.3">
      <c r="A2954" s="383"/>
      <c r="B2954" s="412"/>
      <c r="C2954" s="386"/>
      <c r="D2954" s="675"/>
      <c r="E2954" s="627"/>
      <c r="F2954" s="660"/>
    </row>
    <row r="2955" spans="1:6" x14ac:dyDescent="0.3">
      <c r="A2955" s="383"/>
      <c r="B2955" s="412"/>
      <c r="C2955" s="386"/>
      <c r="D2955" s="675"/>
      <c r="E2955" s="627"/>
      <c r="F2955" s="660"/>
    </row>
    <row r="2956" spans="1:6" x14ac:dyDescent="0.3">
      <c r="A2956" s="383"/>
      <c r="B2956" s="412"/>
      <c r="C2956" s="386"/>
      <c r="D2956" s="675"/>
      <c r="E2956" s="627"/>
      <c r="F2956" s="660"/>
    </row>
    <row r="2957" spans="1:6" x14ac:dyDescent="0.3">
      <c r="A2957" s="383"/>
      <c r="B2957" s="412"/>
      <c r="C2957" s="386"/>
      <c r="D2957" s="675"/>
      <c r="E2957" s="627"/>
      <c r="F2957" s="660"/>
    </row>
    <row r="2958" spans="1:6" x14ac:dyDescent="0.3">
      <c r="A2958" s="383"/>
      <c r="B2958" s="412"/>
      <c r="C2958" s="386"/>
      <c r="D2958" s="675"/>
      <c r="E2958" s="627"/>
      <c r="F2958" s="660"/>
    </row>
    <row r="2959" spans="1:6" x14ac:dyDescent="0.3">
      <c r="A2959" s="383"/>
      <c r="B2959" s="412"/>
      <c r="C2959" s="386"/>
      <c r="D2959" s="675"/>
      <c r="E2959" s="627"/>
      <c r="F2959" s="660"/>
    </row>
    <row r="2960" spans="1:6" x14ac:dyDescent="0.3">
      <c r="A2960" s="383"/>
      <c r="B2960" s="412"/>
      <c r="C2960" s="386"/>
      <c r="D2960" s="675"/>
      <c r="E2960" s="627"/>
      <c r="F2960" s="660"/>
    </row>
    <row r="2961" spans="1:6" x14ac:dyDescent="0.3">
      <c r="A2961" s="383"/>
      <c r="B2961" s="412"/>
      <c r="C2961" s="386"/>
      <c r="D2961" s="675"/>
      <c r="E2961" s="627"/>
      <c r="F2961" s="660"/>
    </row>
    <row r="2962" spans="1:6" x14ac:dyDescent="0.3">
      <c r="A2962" s="383"/>
      <c r="B2962" s="412"/>
      <c r="C2962" s="386"/>
      <c r="D2962" s="675"/>
      <c r="E2962" s="627"/>
      <c r="F2962" s="660"/>
    </row>
    <row r="2963" spans="1:6" x14ac:dyDescent="0.3">
      <c r="A2963" s="383"/>
      <c r="B2963" s="412"/>
      <c r="C2963" s="386"/>
      <c r="D2963" s="675"/>
      <c r="E2963" s="627"/>
      <c r="F2963" s="660"/>
    </row>
    <row r="2964" spans="1:6" x14ac:dyDescent="0.3">
      <c r="A2964" s="383"/>
      <c r="B2964" s="412"/>
      <c r="C2964" s="386"/>
      <c r="D2964" s="675"/>
      <c r="E2964" s="627"/>
      <c r="F2964" s="660"/>
    </row>
    <row r="2965" spans="1:6" x14ac:dyDescent="0.3">
      <c r="A2965" s="383"/>
      <c r="B2965" s="412"/>
      <c r="C2965" s="386"/>
      <c r="D2965" s="675"/>
      <c r="E2965" s="627"/>
      <c r="F2965" s="660"/>
    </row>
    <row r="2966" spans="1:6" x14ac:dyDescent="0.3">
      <c r="A2966" s="383"/>
      <c r="B2966" s="412"/>
      <c r="C2966" s="386"/>
      <c r="D2966" s="675"/>
      <c r="E2966" s="627"/>
      <c r="F2966" s="660"/>
    </row>
    <row r="2967" spans="1:6" x14ac:dyDescent="0.3">
      <c r="A2967" s="383"/>
      <c r="B2967" s="412"/>
      <c r="C2967" s="386"/>
      <c r="D2967" s="675"/>
      <c r="E2967" s="627"/>
      <c r="F2967" s="660"/>
    </row>
    <row r="2968" spans="1:6" x14ac:dyDescent="0.3">
      <c r="A2968" s="383"/>
      <c r="B2968" s="412"/>
      <c r="C2968" s="386"/>
      <c r="D2968" s="675"/>
      <c r="E2968" s="627"/>
      <c r="F2968" s="660"/>
    </row>
    <row r="2969" spans="1:6" x14ac:dyDescent="0.3">
      <c r="A2969" s="383"/>
      <c r="B2969" s="412"/>
      <c r="C2969" s="386"/>
      <c r="D2969" s="675"/>
      <c r="E2969" s="627"/>
      <c r="F2969" s="660"/>
    </row>
    <row r="2970" spans="1:6" x14ac:dyDescent="0.3">
      <c r="A2970" s="383"/>
      <c r="B2970" s="412"/>
      <c r="C2970" s="386"/>
      <c r="D2970" s="675"/>
      <c r="E2970" s="627"/>
      <c r="F2970" s="660"/>
    </row>
    <row r="2971" spans="1:6" x14ac:dyDescent="0.3">
      <c r="A2971" s="383"/>
      <c r="B2971" s="412"/>
      <c r="C2971" s="386"/>
      <c r="D2971" s="675"/>
      <c r="E2971" s="627"/>
      <c r="F2971" s="660"/>
    </row>
    <row r="2972" spans="1:6" x14ac:dyDescent="0.3">
      <c r="A2972" s="383"/>
      <c r="B2972" s="412"/>
      <c r="C2972" s="386"/>
      <c r="D2972" s="675"/>
      <c r="E2972" s="627"/>
      <c r="F2972" s="660"/>
    </row>
    <row r="2973" spans="1:6" ht="15" thickBot="1" x14ac:dyDescent="0.35">
      <c r="A2973" s="666" t="s">
        <v>4086</v>
      </c>
      <c r="B2973" s="667" t="s">
        <v>4116</v>
      </c>
      <c r="C2973" s="667"/>
      <c r="D2973" s="667"/>
      <c r="E2973" s="667"/>
      <c r="F2973" s="668">
        <f>SUM(F2872:F2880)</f>
        <v>200000</v>
      </c>
    </row>
    <row r="2974" spans="1:6" x14ac:dyDescent="0.3">
      <c r="A2974" s="756" t="str">
        <f>A741</f>
        <v>CONTRACT SANRAL: NRA 2024/1323</v>
      </c>
      <c r="B2974" s="757"/>
      <c r="C2974" s="669"/>
      <c r="D2974" s="669"/>
      <c r="E2974" s="669"/>
      <c r="F2974" s="670"/>
    </row>
    <row r="2975" spans="1:6" x14ac:dyDescent="0.3">
      <c r="A2975" s="754" t="str">
        <f>A742</f>
        <v>PANEL FOR ROUTINE ROAD MAINTENANCE WORKS ACROSS SOUTH AFRICA (NORTHERN CAPE PROVINCE)</v>
      </c>
      <c r="B2975" s="755"/>
      <c r="C2975" s="671"/>
      <c r="D2975" s="671"/>
      <c r="E2975" s="671"/>
      <c r="F2975" s="672"/>
    </row>
    <row r="2976" spans="1:6" ht="15" thickBot="1" x14ac:dyDescent="0.35">
      <c r="A2976" s="754" t="str">
        <f>A743</f>
        <v>PART B: OPERATIONAL SECTION</v>
      </c>
      <c r="B2976" s="755"/>
      <c r="C2976" s="671"/>
      <c r="D2976" s="671"/>
      <c r="E2976" s="671"/>
      <c r="F2976" s="672"/>
    </row>
    <row r="2977" spans="1:6" ht="15" thickBot="1" x14ac:dyDescent="0.35">
      <c r="A2977" s="799" t="s">
        <v>4134</v>
      </c>
      <c r="B2977" s="800"/>
      <c r="C2977" s="800"/>
      <c r="D2977" s="800"/>
      <c r="E2977" s="800"/>
      <c r="F2977" s="801"/>
    </row>
    <row r="2978" spans="1:6" x14ac:dyDescent="0.3">
      <c r="A2978" s="374" t="s">
        <v>1713</v>
      </c>
      <c r="B2978" s="345" t="s">
        <v>4346</v>
      </c>
      <c r="C2978" s="375"/>
      <c r="D2978" s="376"/>
      <c r="E2978" s="377"/>
      <c r="F2978" s="378"/>
    </row>
    <row r="2979" spans="1:6" x14ac:dyDescent="0.3">
      <c r="A2979" s="372" t="s">
        <v>1715</v>
      </c>
      <c r="B2979" s="201" t="s">
        <v>1716</v>
      </c>
      <c r="C2979" s="379" t="s">
        <v>363</v>
      </c>
      <c r="D2979" s="655">
        <v>1000</v>
      </c>
      <c r="E2979" s="856"/>
      <c r="F2979" s="625" t="str">
        <f>IF((D2979*E2979)&gt;0,(D2979*E2979),"")</f>
        <v/>
      </c>
    </row>
    <row r="2980" spans="1:6" x14ac:dyDescent="0.3">
      <c r="A2980" s="372" t="s">
        <v>1719</v>
      </c>
      <c r="B2980" s="235" t="s">
        <v>4347</v>
      </c>
      <c r="C2980" s="379"/>
      <c r="D2980" s="655"/>
      <c r="E2980" s="549"/>
      <c r="F2980" s="625" t="str">
        <f t="shared" ref="F2980:F3008" si="32">IF((D2980*E2980)&gt;0,(D2980*E2980),"")</f>
        <v/>
      </c>
    </row>
    <row r="2981" spans="1:6" x14ac:dyDescent="0.3">
      <c r="A2981" s="372" t="s">
        <v>1721</v>
      </c>
      <c r="B2981" s="201" t="s">
        <v>1716</v>
      </c>
      <c r="C2981" s="379" t="s">
        <v>363</v>
      </c>
      <c r="D2981" s="655">
        <v>500</v>
      </c>
      <c r="E2981" s="856"/>
      <c r="F2981" s="625" t="str">
        <f t="shared" si="32"/>
        <v/>
      </c>
    </row>
    <row r="2982" spans="1:6" x14ac:dyDescent="0.3">
      <c r="A2982" s="372" t="s">
        <v>1723</v>
      </c>
      <c r="B2982" s="235" t="s">
        <v>1724</v>
      </c>
      <c r="C2982" s="379"/>
      <c r="D2982" s="655"/>
      <c r="E2982" s="549"/>
      <c r="F2982" s="625" t="str">
        <f t="shared" si="32"/>
        <v/>
      </c>
    </row>
    <row r="2983" spans="1:6" x14ac:dyDescent="0.3">
      <c r="A2983" s="372" t="s">
        <v>1725</v>
      </c>
      <c r="B2983" s="201" t="s">
        <v>1726</v>
      </c>
      <c r="C2983" s="379"/>
      <c r="D2983" s="655"/>
      <c r="E2983" s="549"/>
      <c r="F2983" s="625" t="str">
        <f t="shared" si="32"/>
        <v/>
      </c>
    </row>
    <row r="2984" spans="1:6" x14ac:dyDescent="0.3">
      <c r="A2984" s="372" t="s">
        <v>1727</v>
      </c>
      <c r="B2984" s="201" t="s">
        <v>1728</v>
      </c>
      <c r="C2984" s="379" t="s">
        <v>9</v>
      </c>
      <c r="D2984" s="655">
        <v>500</v>
      </c>
      <c r="E2984" s="856"/>
      <c r="F2984" s="625" t="str">
        <f t="shared" si="32"/>
        <v/>
      </c>
    </row>
    <row r="2985" spans="1:6" x14ac:dyDescent="0.3">
      <c r="A2985" s="372" t="s">
        <v>1734</v>
      </c>
      <c r="B2985" s="201" t="s">
        <v>1735</v>
      </c>
      <c r="C2985" s="379"/>
      <c r="D2985" s="655"/>
      <c r="E2985" s="549"/>
      <c r="F2985" s="625" t="str">
        <f t="shared" si="32"/>
        <v/>
      </c>
    </row>
    <row r="2986" spans="1:6" x14ac:dyDescent="0.3">
      <c r="A2986" s="372" t="s">
        <v>1736</v>
      </c>
      <c r="B2986" s="201" t="s">
        <v>1728</v>
      </c>
      <c r="C2986" s="379" t="s">
        <v>9</v>
      </c>
      <c r="D2986" s="655">
        <v>500</v>
      </c>
      <c r="E2986" s="856"/>
      <c r="F2986" s="625" t="str">
        <f t="shared" si="32"/>
        <v/>
      </c>
    </row>
    <row r="2987" spans="1:6" x14ac:dyDescent="0.3">
      <c r="A2987" s="372" t="s">
        <v>1738</v>
      </c>
      <c r="B2987" s="201" t="s">
        <v>1739</v>
      </c>
      <c r="C2987" s="379"/>
      <c r="D2987" s="655"/>
      <c r="E2987" s="549"/>
      <c r="F2987" s="625" t="str">
        <f t="shared" si="32"/>
        <v/>
      </c>
    </row>
    <row r="2988" spans="1:6" x14ac:dyDescent="0.3">
      <c r="A2988" s="372" t="s">
        <v>1740</v>
      </c>
      <c r="B2988" s="201" t="s">
        <v>1728</v>
      </c>
      <c r="C2988" s="379" t="s">
        <v>9</v>
      </c>
      <c r="D2988" s="655">
        <v>500</v>
      </c>
      <c r="E2988" s="856"/>
      <c r="F2988" s="625" t="str">
        <f t="shared" si="32"/>
        <v/>
      </c>
    </row>
    <row r="2989" spans="1:6" x14ac:dyDescent="0.3">
      <c r="A2989" s="372" t="s">
        <v>1742</v>
      </c>
      <c r="B2989" s="201" t="s">
        <v>1743</v>
      </c>
      <c r="C2989" s="379"/>
      <c r="D2989" s="655"/>
      <c r="E2989" s="549"/>
      <c r="F2989" s="625" t="str">
        <f t="shared" si="32"/>
        <v/>
      </c>
    </row>
    <row r="2990" spans="1:6" x14ac:dyDescent="0.3">
      <c r="A2990" s="372" t="s">
        <v>1744</v>
      </c>
      <c r="B2990" s="201" t="s">
        <v>1728</v>
      </c>
      <c r="C2990" s="379" t="s">
        <v>9</v>
      </c>
      <c r="D2990" s="655">
        <v>500</v>
      </c>
      <c r="E2990" s="856"/>
      <c r="F2990" s="625" t="str">
        <f t="shared" si="32"/>
        <v/>
      </c>
    </row>
    <row r="2991" spans="1:6" x14ac:dyDescent="0.3">
      <c r="A2991" s="372" t="s">
        <v>1746</v>
      </c>
      <c r="B2991" s="235" t="s">
        <v>1747</v>
      </c>
      <c r="C2991" s="379"/>
      <c r="D2991" s="655"/>
      <c r="E2991" s="549"/>
      <c r="F2991" s="625" t="str">
        <f t="shared" si="32"/>
        <v/>
      </c>
    </row>
    <row r="2992" spans="1:6" x14ac:dyDescent="0.3">
      <c r="A2992" s="372" t="s">
        <v>1748</v>
      </c>
      <c r="B2992" s="201" t="s">
        <v>1749</v>
      </c>
      <c r="C2992" s="379"/>
      <c r="D2992" s="655"/>
      <c r="E2992" s="549"/>
      <c r="F2992" s="625" t="str">
        <f t="shared" si="32"/>
        <v/>
      </c>
    </row>
    <row r="2993" spans="1:6" x14ac:dyDescent="0.3">
      <c r="A2993" s="372" t="s">
        <v>3948</v>
      </c>
      <c r="B2993" s="201" t="s">
        <v>1716</v>
      </c>
      <c r="C2993" s="379" t="s">
        <v>9</v>
      </c>
      <c r="D2993" s="655">
        <v>50</v>
      </c>
      <c r="E2993" s="856"/>
      <c r="F2993" s="625" t="str">
        <f t="shared" si="32"/>
        <v/>
      </c>
    </row>
    <row r="2994" spans="1:6" x14ac:dyDescent="0.3">
      <c r="A2994" s="372" t="s">
        <v>1750</v>
      </c>
      <c r="B2994" s="201" t="s">
        <v>1751</v>
      </c>
      <c r="C2994" s="379"/>
      <c r="D2994" s="655"/>
      <c r="E2994" s="549"/>
      <c r="F2994" s="625" t="str">
        <f t="shared" si="32"/>
        <v/>
      </c>
    </row>
    <row r="2995" spans="1:6" x14ac:dyDescent="0.3">
      <c r="A2995" s="372" t="s">
        <v>1752</v>
      </c>
      <c r="B2995" s="201" t="s">
        <v>1716</v>
      </c>
      <c r="C2995" s="379" t="s">
        <v>9</v>
      </c>
      <c r="D2995" s="655">
        <v>50</v>
      </c>
      <c r="E2995" s="856"/>
      <c r="F2995" s="625" t="str">
        <f t="shared" si="32"/>
        <v/>
      </c>
    </row>
    <row r="2996" spans="1:6" x14ac:dyDescent="0.3">
      <c r="A2996" s="372" t="s">
        <v>1754</v>
      </c>
      <c r="B2996" s="201" t="s">
        <v>1755</v>
      </c>
      <c r="C2996" s="379"/>
      <c r="D2996" s="655"/>
      <c r="E2996" s="549"/>
      <c r="F2996" s="625" t="str">
        <f t="shared" si="32"/>
        <v/>
      </c>
    </row>
    <row r="2997" spans="1:6" x14ac:dyDescent="0.3">
      <c r="A2997" s="372" t="s">
        <v>1756</v>
      </c>
      <c r="B2997" s="201" t="s">
        <v>1716</v>
      </c>
      <c r="C2997" s="379" t="s">
        <v>9</v>
      </c>
      <c r="D2997" s="655">
        <v>50</v>
      </c>
      <c r="E2997" s="856"/>
      <c r="F2997" s="625" t="str">
        <f t="shared" si="32"/>
        <v/>
      </c>
    </row>
    <row r="2998" spans="1:6" x14ac:dyDescent="0.3">
      <c r="A2998" s="372" t="s">
        <v>1758</v>
      </c>
      <c r="B2998" s="201" t="s">
        <v>1759</v>
      </c>
      <c r="C2998" s="379"/>
      <c r="D2998" s="655"/>
      <c r="E2998" s="549"/>
      <c r="F2998" s="625" t="str">
        <f t="shared" si="32"/>
        <v/>
      </c>
    </row>
    <row r="2999" spans="1:6" x14ac:dyDescent="0.3">
      <c r="A2999" s="372" t="s">
        <v>3880</v>
      </c>
      <c r="B2999" s="201" t="s">
        <v>1716</v>
      </c>
      <c r="C2999" s="379" t="s">
        <v>9</v>
      </c>
      <c r="D2999" s="655">
        <v>50</v>
      </c>
      <c r="E2999" s="856"/>
      <c r="F2999" s="625" t="str">
        <f t="shared" si="32"/>
        <v/>
      </c>
    </row>
    <row r="3000" spans="1:6" x14ac:dyDescent="0.3">
      <c r="A3000" s="372" t="s">
        <v>3691</v>
      </c>
      <c r="B3000" s="201" t="s">
        <v>3690</v>
      </c>
      <c r="C3000" s="379" t="s">
        <v>9</v>
      </c>
      <c r="D3000" s="655">
        <v>20</v>
      </c>
      <c r="E3000" s="856"/>
      <c r="F3000" s="625" t="str">
        <f t="shared" si="32"/>
        <v/>
      </c>
    </row>
    <row r="3001" spans="1:6" x14ac:dyDescent="0.3">
      <c r="A3001" s="372" t="s">
        <v>1760</v>
      </c>
      <c r="B3001" s="235" t="s">
        <v>1809</v>
      </c>
      <c r="C3001" s="379" t="s">
        <v>9</v>
      </c>
      <c r="D3001" s="655">
        <v>500</v>
      </c>
      <c r="E3001" s="856"/>
      <c r="F3001" s="625" t="str">
        <f t="shared" si="32"/>
        <v/>
      </c>
    </row>
    <row r="3002" spans="1:6" x14ac:dyDescent="0.3">
      <c r="A3002" s="413" t="s">
        <v>1796</v>
      </c>
      <c r="B3002" s="252" t="s">
        <v>1896</v>
      </c>
      <c r="C3002" s="405" t="s">
        <v>9</v>
      </c>
      <c r="D3002" s="655">
        <v>50</v>
      </c>
      <c r="E3002" s="856"/>
      <c r="F3002" s="625" t="str">
        <f t="shared" si="32"/>
        <v/>
      </c>
    </row>
    <row r="3003" spans="1:6" x14ac:dyDescent="0.3">
      <c r="A3003" s="372" t="s">
        <v>1828</v>
      </c>
      <c r="B3003" s="235" t="s">
        <v>1829</v>
      </c>
      <c r="C3003" s="379" t="s">
        <v>221</v>
      </c>
      <c r="D3003" s="655">
        <v>10</v>
      </c>
      <c r="E3003" s="856"/>
      <c r="F3003" s="625" t="str">
        <f t="shared" si="32"/>
        <v/>
      </c>
    </row>
    <row r="3004" spans="1:6" x14ac:dyDescent="0.3">
      <c r="A3004" s="372" t="s">
        <v>1830</v>
      </c>
      <c r="B3004" s="235" t="s">
        <v>1831</v>
      </c>
      <c r="C3004" s="379"/>
      <c r="D3004" s="655"/>
      <c r="E3004" s="549"/>
      <c r="F3004" s="625" t="str">
        <f t="shared" si="32"/>
        <v/>
      </c>
    </row>
    <row r="3005" spans="1:6" x14ac:dyDescent="0.3">
      <c r="A3005" s="372" t="s">
        <v>1832</v>
      </c>
      <c r="B3005" s="201" t="s">
        <v>1716</v>
      </c>
      <c r="C3005" s="379" t="s">
        <v>363</v>
      </c>
      <c r="D3005" s="655">
        <v>500</v>
      </c>
      <c r="E3005" s="856"/>
      <c r="F3005" s="625" t="str">
        <f t="shared" si="32"/>
        <v/>
      </c>
    </row>
    <row r="3006" spans="1:6" x14ac:dyDescent="0.3">
      <c r="A3006" s="372" t="s">
        <v>1836</v>
      </c>
      <c r="B3006" s="235" t="s">
        <v>1837</v>
      </c>
      <c r="C3006" s="379"/>
      <c r="D3006" s="655"/>
      <c r="E3006" s="549"/>
      <c r="F3006" s="625" t="str">
        <f t="shared" si="32"/>
        <v/>
      </c>
    </row>
    <row r="3007" spans="1:6" x14ac:dyDescent="0.3">
      <c r="A3007" s="372" t="s">
        <v>1838</v>
      </c>
      <c r="B3007" s="201" t="s">
        <v>1837</v>
      </c>
      <c r="C3007" s="379" t="s">
        <v>16</v>
      </c>
      <c r="D3007" s="655">
        <v>1</v>
      </c>
      <c r="E3007" s="655">
        <v>150000</v>
      </c>
      <c r="F3007" s="625">
        <f t="shared" si="32"/>
        <v>150000</v>
      </c>
    </row>
    <row r="3008" spans="1:6" x14ac:dyDescent="0.3">
      <c r="A3008" s="372" t="s">
        <v>1840</v>
      </c>
      <c r="B3008" s="201" t="s">
        <v>4005</v>
      </c>
      <c r="C3008" s="379" t="s">
        <v>21</v>
      </c>
      <c r="D3008" s="548">
        <f>F3007</f>
        <v>150000</v>
      </c>
      <c r="E3008" s="855"/>
      <c r="F3008" s="625" t="str">
        <f t="shared" si="32"/>
        <v/>
      </c>
    </row>
    <row r="3009" spans="1:6" x14ac:dyDescent="0.3">
      <c r="A3009" s="383"/>
      <c r="B3009" s="202"/>
      <c r="C3009" s="386"/>
      <c r="D3009" s="658"/>
      <c r="E3009" s="659"/>
      <c r="F3009" s="660"/>
    </row>
    <row r="3010" spans="1:6" x14ac:dyDescent="0.3">
      <c r="A3010" s="383"/>
      <c r="B3010" s="202"/>
      <c r="C3010" s="386"/>
      <c r="D3010" s="658"/>
      <c r="E3010" s="659"/>
      <c r="F3010" s="660"/>
    </row>
    <row r="3011" spans="1:6" x14ac:dyDescent="0.3">
      <c r="A3011" s="383"/>
      <c r="B3011" s="202"/>
      <c r="C3011" s="386"/>
      <c r="D3011" s="658"/>
      <c r="E3011" s="659"/>
      <c r="F3011" s="660"/>
    </row>
    <row r="3012" spans="1:6" x14ac:dyDescent="0.3">
      <c r="A3012" s="383"/>
      <c r="B3012" s="202"/>
      <c r="C3012" s="386"/>
      <c r="D3012" s="658"/>
      <c r="E3012" s="659"/>
      <c r="F3012" s="660"/>
    </row>
    <row r="3013" spans="1:6" x14ac:dyDescent="0.3">
      <c r="A3013" s="383"/>
      <c r="B3013" s="202"/>
      <c r="C3013" s="386"/>
      <c r="D3013" s="658"/>
      <c r="E3013" s="659"/>
      <c r="F3013" s="660"/>
    </row>
    <row r="3014" spans="1:6" x14ac:dyDescent="0.3">
      <c r="A3014" s="383"/>
      <c r="B3014" s="202"/>
      <c r="C3014" s="386"/>
      <c r="D3014" s="658"/>
      <c r="E3014" s="659"/>
      <c r="F3014" s="660"/>
    </row>
    <row r="3015" spans="1:6" x14ac:dyDescent="0.3">
      <c r="A3015" s="383"/>
      <c r="B3015" s="202"/>
      <c r="C3015" s="386"/>
      <c r="D3015" s="658"/>
      <c r="E3015" s="659"/>
      <c r="F3015" s="660"/>
    </row>
    <row r="3016" spans="1:6" x14ac:dyDescent="0.3">
      <c r="A3016" s="383"/>
      <c r="B3016" s="202"/>
      <c r="C3016" s="386"/>
      <c r="D3016" s="658"/>
      <c r="E3016" s="659"/>
      <c r="F3016" s="660"/>
    </row>
    <row r="3017" spans="1:6" x14ac:dyDescent="0.3">
      <c r="A3017" s="383"/>
      <c r="B3017" s="202"/>
      <c r="C3017" s="386"/>
      <c r="D3017" s="658"/>
      <c r="E3017" s="659"/>
      <c r="F3017" s="660"/>
    </row>
    <row r="3018" spans="1:6" x14ac:dyDescent="0.3">
      <c r="A3018" s="383"/>
      <c r="B3018" s="202"/>
      <c r="C3018" s="386"/>
      <c r="D3018" s="658"/>
      <c r="E3018" s="659"/>
      <c r="F3018" s="660"/>
    </row>
    <row r="3019" spans="1:6" x14ac:dyDescent="0.3">
      <c r="A3019" s="383"/>
      <c r="B3019" s="202"/>
      <c r="C3019" s="386"/>
      <c r="D3019" s="658"/>
      <c r="E3019" s="659"/>
      <c r="F3019" s="660"/>
    </row>
    <row r="3020" spans="1:6" x14ac:dyDescent="0.3">
      <c r="A3020" s="383"/>
      <c r="B3020" s="202"/>
      <c r="C3020" s="386"/>
      <c r="D3020" s="658"/>
      <c r="E3020" s="659"/>
      <c r="F3020" s="660"/>
    </row>
    <row r="3021" spans="1:6" x14ac:dyDescent="0.3">
      <c r="A3021" s="383"/>
      <c r="B3021" s="202"/>
      <c r="C3021" s="386"/>
      <c r="D3021" s="658"/>
      <c r="E3021" s="659"/>
      <c r="F3021" s="660"/>
    </row>
    <row r="3022" spans="1:6" x14ac:dyDescent="0.3">
      <c r="A3022" s="383"/>
      <c r="B3022" s="202"/>
      <c r="C3022" s="386"/>
      <c r="D3022" s="658"/>
      <c r="E3022" s="659"/>
      <c r="F3022" s="660"/>
    </row>
    <row r="3023" spans="1:6" x14ac:dyDescent="0.3">
      <c r="A3023" s="383"/>
      <c r="B3023" s="202"/>
      <c r="C3023" s="386"/>
      <c r="D3023" s="658"/>
      <c r="E3023" s="659"/>
      <c r="F3023" s="660"/>
    </row>
    <row r="3024" spans="1:6" x14ac:dyDescent="0.3">
      <c r="A3024" s="383"/>
      <c r="B3024" s="202"/>
      <c r="C3024" s="386"/>
      <c r="D3024" s="658"/>
      <c r="E3024" s="659"/>
      <c r="F3024" s="660"/>
    </row>
    <row r="3025" spans="1:6" x14ac:dyDescent="0.3">
      <c r="A3025" s="383"/>
      <c r="B3025" s="202"/>
      <c r="C3025" s="386"/>
      <c r="D3025" s="658"/>
      <c r="E3025" s="659"/>
      <c r="F3025" s="660"/>
    </row>
    <row r="3026" spans="1:6" x14ac:dyDescent="0.3">
      <c r="A3026" s="383"/>
      <c r="B3026" s="202"/>
      <c r="C3026" s="386"/>
      <c r="D3026" s="658"/>
      <c r="E3026" s="659"/>
      <c r="F3026" s="660"/>
    </row>
    <row r="3027" spans="1:6" x14ac:dyDescent="0.3">
      <c r="A3027" s="383"/>
      <c r="B3027" s="202"/>
      <c r="C3027" s="386"/>
      <c r="D3027" s="658"/>
      <c r="E3027" s="659"/>
      <c r="F3027" s="660"/>
    </row>
    <row r="3028" spans="1:6" x14ac:dyDescent="0.3">
      <c r="A3028" s="383"/>
      <c r="B3028" s="202"/>
      <c r="C3028" s="386"/>
      <c r="D3028" s="658"/>
      <c r="E3028" s="659"/>
      <c r="F3028" s="660"/>
    </row>
    <row r="3029" spans="1:6" x14ac:dyDescent="0.3">
      <c r="A3029" s="383"/>
      <c r="B3029" s="202"/>
      <c r="C3029" s="386"/>
      <c r="D3029" s="658"/>
      <c r="E3029" s="659"/>
      <c r="F3029" s="660"/>
    </row>
    <row r="3030" spans="1:6" x14ac:dyDescent="0.3">
      <c r="A3030" s="383"/>
      <c r="B3030" s="202"/>
      <c r="C3030" s="386"/>
      <c r="D3030" s="658"/>
      <c r="E3030" s="659"/>
      <c r="F3030" s="660"/>
    </row>
    <row r="3031" spans="1:6" x14ac:dyDescent="0.3">
      <c r="A3031" s="383"/>
      <c r="B3031" s="202"/>
      <c r="C3031" s="386"/>
      <c r="D3031" s="658"/>
      <c r="E3031" s="659"/>
      <c r="F3031" s="660"/>
    </row>
    <row r="3032" spans="1:6" x14ac:dyDescent="0.3">
      <c r="A3032" s="383"/>
      <c r="B3032" s="202"/>
      <c r="C3032" s="386"/>
      <c r="D3032" s="658"/>
      <c r="E3032" s="659"/>
      <c r="F3032" s="660"/>
    </row>
    <row r="3033" spans="1:6" x14ac:dyDescent="0.3">
      <c r="A3033" s="383"/>
      <c r="B3033" s="202"/>
      <c r="C3033" s="386"/>
      <c r="D3033" s="658"/>
      <c r="E3033" s="659"/>
      <c r="F3033" s="660"/>
    </row>
    <row r="3034" spans="1:6" x14ac:dyDescent="0.3">
      <c r="A3034" s="383"/>
      <c r="B3034" s="202"/>
      <c r="C3034" s="386"/>
      <c r="D3034" s="658"/>
      <c r="E3034" s="659"/>
      <c r="F3034" s="660"/>
    </row>
    <row r="3035" spans="1:6" x14ac:dyDescent="0.3">
      <c r="A3035" s="383"/>
      <c r="B3035" s="202"/>
      <c r="C3035" s="386"/>
      <c r="D3035" s="658"/>
      <c r="E3035" s="659"/>
      <c r="F3035" s="660"/>
    </row>
    <row r="3036" spans="1:6" x14ac:dyDescent="0.3">
      <c r="A3036" s="383"/>
      <c r="B3036" s="202"/>
      <c r="C3036" s="386"/>
      <c r="D3036" s="658"/>
      <c r="E3036" s="659"/>
      <c r="F3036" s="660"/>
    </row>
    <row r="3037" spans="1:6" x14ac:dyDescent="0.3">
      <c r="A3037" s="383"/>
      <c r="B3037" s="202"/>
      <c r="C3037" s="386"/>
      <c r="D3037" s="658"/>
      <c r="E3037" s="659"/>
      <c r="F3037" s="660"/>
    </row>
    <row r="3038" spans="1:6" x14ac:dyDescent="0.3">
      <c r="A3038" s="383"/>
      <c r="B3038" s="202"/>
      <c r="C3038" s="386"/>
      <c r="D3038" s="658"/>
      <c r="E3038" s="659"/>
      <c r="F3038" s="660"/>
    </row>
    <row r="3039" spans="1:6" x14ac:dyDescent="0.3">
      <c r="A3039" s="383"/>
      <c r="B3039" s="202"/>
      <c r="C3039" s="386"/>
      <c r="D3039" s="658"/>
      <c r="E3039" s="659"/>
      <c r="F3039" s="660"/>
    </row>
    <row r="3040" spans="1:6" x14ac:dyDescent="0.3">
      <c r="A3040" s="383"/>
      <c r="B3040" s="202"/>
      <c r="C3040" s="386"/>
      <c r="D3040" s="658"/>
      <c r="E3040" s="659"/>
      <c r="F3040" s="660"/>
    </row>
    <row r="3041" spans="1:6" x14ac:dyDescent="0.3">
      <c r="A3041" s="383"/>
      <c r="B3041" s="202"/>
      <c r="C3041" s="386"/>
      <c r="D3041" s="658"/>
      <c r="E3041" s="659"/>
      <c r="F3041" s="660"/>
    </row>
    <row r="3042" spans="1:6" x14ac:dyDescent="0.3">
      <c r="A3042" s="383"/>
      <c r="B3042" s="202"/>
      <c r="C3042" s="386"/>
      <c r="D3042" s="658"/>
      <c r="E3042" s="659"/>
      <c r="F3042" s="660"/>
    </row>
    <row r="3043" spans="1:6" x14ac:dyDescent="0.3">
      <c r="A3043" s="383"/>
      <c r="B3043" s="202"/>
      <c r="C3043" s="386"/>
      <c r="D3043" s="658"/>
      <c r="E3043" s="659"/>
      <c r="F3043" s="660"/>
    </row>
    <row r="3044" spans="1:6" x14ac:dyDescent="0.3">
      <c r="A3044" s="383"/>
      <c r="B3044" s="202"/>
      <c r="C3044" s="386"/>
      <c r="D3044" s="658"/>
      <c r="E3044" s="659"/>
      <c r="F3044" s="660"/>
    </row>
    <row r="3045" spans="1:6" x14ac:dyDescent="0.3">
      <c r="A3045" s="383"/>
      <c r="B3045" s="202"/>
      <c r="C3045" s="386"/>
      <c r="D3045" s="658"/>
      <c r="E3045" s="659"/>
      <c r="F3045" s="660"/>
    </row>
    <row r="3046" spans="1:6" x14ac:dyDescent="0.3">
      <c r="A3046" s="383"/>
      <c r="B3046" s="202"/>
      <c r="C3046" s="386"/>
      <c r="D3046" s="658"/>
      <c r="E3046" s="659"/>
      <c r="F3046" s="660"/>
    </row>
    <row r="3047" spans="1:6" x14ac:dyDescent="0.3">
      <c r="A3047" s="383"/>
      <c r="B3047" s="202"/>
      <c r="C3047" s="386"/>
      <c r="D3047" s="658"/>
      <c r="E3047" s="659"/>
      <c r="F3047" s="660"/>
    </row>
    <row r="3048" spans="1:6" x14ac:dyDescent="0.3">
      <c r="A3048" s="383"/>
      <c r="B3048" s="202"/>
      <c r="C3048" s="386"/>
      <c r="D3048" s="658"/>
      <c r="E3048" s="659"/>
      <c r="F3048" s="660"/>
    </row>
    <row r="3049" spans="1:6" x14ac:dyDescent="0.3">
      <c r="A3049" s="383"/>
      <c r="B3049" s="202"/>
      <c r="C3049" s="386"/>
      <c r="D3049" s="658"/>
      <c r="E3049" s="659"/>
      <c r="F3049" s="660"/>
    </row>
    <row r="3050" spans="1:6" x14ac:dyDescent="0.3">
      <c r="A3050" s="383"/>
      <c r="B3050" s="202"/>
      <c r="C3050" s="386"/>
      <c r="D3050" s="658"/>
      <c r="E3050" s="659"/>
      <c r="F3050" s="660"/>
    </row>
    <row r="3051" spans="1:6" x14ac:dyDescent="0.3">
      <c r="A3051" s="383"/>
      <c r="B3051" s="202"/>
      <c r="C3051" s="386"/>
      <c r="D3051" s="658"/>
      <c r="E3051" s="659"/>
      <c r="F3051" s="660"/>
    </row>
    <row r="3052" spans="1:6" x14ac:dyDescent="0.3">
      <c r="A3052" s="383"/>
      <c r="B3052" s="202"/>
      <c r="C3052" s="386"/>
      <c r="D3052" s="658"/>
      <c r="E3052" s="659"/>
      <c r="F3052" s="660"/>
    </row>
    <row r="3053" spans="1:6" x14ac:dyDescent="0.3">
      <c r="A3053" s="383"/>
      <c r="B3053" s="202"/>
      <c r="C3053" s="386"/>
      <c r="D3053" s="658"/>
      <c r="E3053" s="659"/>
      <c r="F3053" s="660"/>
    </row>
    <row r="3054" spans="1:6" x14ac:dyDescent="0.3">
      <c r="A3054" s="383"/>
      <c r="B3054" s="202"/>
      <c r="C3054" s="386"/>
      <c r="D3054" s="658"/>
      <c r="E3054" s="659"/>
      <c r="F3054" s="660"/>
    </row>
    <row r="3055" spans="1:6" x14ac:dyDescent="0.3">
      <c r="A3055" s="383"/>
      <c r="B3055" s="202"/>
      <c r="C3055" s="386"/>
      <c r="D3055" s="658"/>
      <c r="E3055" s="659"/>
      <c r="F3055" s="660"/>
    </row>
    <row r="3056" spans="1:6" x14ac:dyDescent="0.3">
      <c r="A3056" s="383"/>
      <c r="B3056" s="202"/>
      <c r="C3056" s="386"/>
      <c r="D3056" s="658"/>
      <c r="E3056" s="659"/>
      <c r="F3056" s="660"/>
    </row>
    <row r="3057" spans="1:6" x14ac:dyDescent="0.3">
      <c r="A3057" s="383"/>
      <c r="B3057" s="202"/>
      <c r="C3057" s="386"/>
      <c r="D3057" s="658"/>
      <c r="E3057" s="659"/>
      <c r="F3057" s="660"/>
    </row>
    <row r="3058" spans="1:6" x14ac:dyDescent="0.3">
      <c r="A3058" s="383"/>
      <c r="B3058" s="202"/>
      <c r="C3058" s="386"/>
      <c r="D3058" s="658"/>
      <c r="E3058" s="659"/>
      <c r="F3058" s="660"/>
    </row>
    <row r="3059" spans="1:6" x14ac:dyDescent="0.3">
      <c r="A3059" s="383"/>
      <c r="B3059" s="202"/>
      <c r="C3059" s="386"/>
      <c r="D3059" s="658"/>
      <c r="E3059" s="659"/>
      <c r="F3059" s="660"/>
    </row>
    <row r="3060" spans="1:6" x14ac:dyDescent="0.3">
      <c r="A3060" s="383"/>
      <c r="B3060" s="202"/>
      <c r="C3060" s="386"/>
      <c r="D3060" s="658"/>
      <c r="E3060" s="659"/>
      <c r="F3060" s="660"/>
    </row>
    <row r="3061" spans="1:6" x14ac:dyDescent="0.3">
      <c r="A3061" s="383"/>
      <c r="B3061" s="202"/>
      <c r="C3061" s="386"/>
      <c r="D3061" s="658"/>
      <c r="E3061" s="659"/>
      <c r="F3061" s="660"/>
    </row>
    <row r="3062" spans="1:6" x14ac:dyDescent="0.3">
      <c r="A3062" s="383"/>
      <c r="B3062" s="202"/>
      <c r="C3062" s="386"/>
      <c r="D3062" s="658"/>
      <c r="E3062" s="659"/>
      <c r="F3062" s="660"/>
    </row>
    <row r="3063" spans="1:6" x14ac:dyDescent="0.3">
      <c r="A3063" s="383"/>
      <c r="B3063" s="202"/>
      <c r="C3063" s="386"/>
      <c r="D3063" s="658"/>
      <c r="E3063" s="659"/>
      <c r="F3063" s="660"/>
    </row>
    <row r="3064" spans="1:6" x14ac:dyDescent="0.3">
      <c r="A3064" s="383"/>
      <c r="B3064" s="202"/>
      <c r="C3064" s="386"/>
      <c r="D3064" s="658"/>
      <c r="E3064" s="659"/>
      <c r="F3064" s="660"/>
    </row>
    <row r="3065" spans="1:6" x14ac:dyDescent="0.3">
      <c r="A3065" s="383"/>
      <c r="B3065" s="202"/>
      <c r="C3065" s="386"/>
      <c r="D3065" s="658"/>
      <c r="E3065" s="659"/>
      <c r="F3065" s="660"/>
    </row>
    <row r="3066" spans="1:6" x14ac:dyDescent="0.3">
      <c r="A3066" s="383"/>
      <c r="B3066" s="202"/>
      <c r="C3066" s="386"/>
      <c r="D3066" s="658"/>
      <c r="E3066" s="659"/>
      <c r="F3066" s="660"/>
    </row>
    <row r="3067" spans="1:6" x14ac:dyDescent="0.3">
      <c r="A3067" s="383"/>
      <c r="B3067" s="202"/>
      <c r="C3067" s="386"/>
      <c r="D3067" s="658"/>
      <c r="E3067" s="659"/>
      <c r="F3067" s="660"/>
    </row>
    <row r="3068" spans="1:6" x14ac:dyDescent="0.3">
      <c r="A3068" s="383"/>
      <c r="B3068" s="202"/>
      <c r="C3068" s="386"/>
      <c r="D3068" s="658"/>
      <c r="E3068" s="659"/>
      <c r="F3068" s="660"/>
    </row>
    <row r="3069" spans="1:6" x14ac:dyDescent="0.3">
      <c r="A3069" s="383"/>
      <c r="B3069" s="202"/>
      <c r="C3069" s="386"/>
      <c r="D3069" s="658"/>
      <c r="E3069" s="659"/>
      <c r="F3069" s="660"/>
    </row>
    <row r="3070" spans="1:6" x14ac:dyDescent="0.3">
      <c r="A3070" s="383"/>
      <c r="B3070" s="202"/>
      <c r="C3070" s="386"/>
      <c r="D3070" s="658"/>
      <c r="E3070" s="659"/>
      <c r="F3070" s="660"/>
    </row>
    <row r="3071" spans="1:6" x14ac:dyDescent="0.3">
      <c r="A3071" s="383"/>
      <c r="B3071" s="202"/>
      <c r="C3071" s="386"/>
      <c r="D3071" s="658"/>
      <c r="E3071" s="659"/>
      <c r="F3071" s="660"/>
    </row>
    <row r="3072" spans="1:6" x14ac:dyDescent="0.3">
      <c r="A3072" s="383"/>
      <c r="B3072" s="202"/>
      <c r="C3072" s="386"/>
      <c r="D3072" s="658"/>
      <c r="E3072" s="659"/>
      <c r="F3072" s="660"/>
    </row>
    <row r="3073" spans="1:6" x14ac:dyDescent="0.3">
      <c r="A3073" s="383"/>
      <c r="B3073" s="202"/>
      <c r="C3073" s="386"/>
      <c r="D3073" s="658"/>
      <c r="E3073" s="659"/>
      <c r="F3073" s="660"/>
    </row>
    <row r="3074" spans="1:6" x14ac:dyDescent="0.3">
      <c r="A3074" s="383"/>
      <c r="B3074" s="202"/>
      <c r="C3074" s="386"/>
      <c r="D3074" s="658"/>
      <c r="E3074" s="659"/>
      <c r="F3074" s="660"/>
    </row>
    <row r="3075" spans="1:6" x14ac:dyDescent="0.3">
      <c r="A3075" s="383"/>
      <c r="B3075" s="202"/>
      <c r="C3075" s="386"/>
      <c r="D3075" s="658"/>
      <c r="E3075" s="659"/>
      <c r="F3075" s="660"/>
    </row>
    <row r="3076" spans="1:6" x14ac:dyDescent="0.3">
      <c r="A3076" s="383"/>
      <c r="B3076" s="202"/>
      <c r="C3076" s="386"/>
      <c r="D3076" s="658"/>
      <c r="E3076" s="659"/>
      <c r="F3076" s="660"/>
    </row>
    <row r="3077" spans="1:6" x14ac:dyDescent="0.3">
      <c r="A3077" s="383"/>
      <c r="B3077" s="202"/>
      <c r="C3077" s="386"/>
      <c r="D3077" s="658"/>
      <c r="E3077" s="659"/>
      <c r="F3077" s="660"/>
    </row>
    <row r="3078" spans="1:6" x14ac:dyDescent="0.3">
      <c r="A3078" s="383"/>
      <c r="B3078" s="202"/>
      <c r="C3078" s="386"/>
      <c r="D3078" s="658"/>
      <c r="E3078" s="659"/>
      <c r="F3078" s="660"/>
    </row>
    <row r="3079" spans="1:6" x14ac:dyDescent="0.3">
      <c r="A3079" s="383"/>
      <c r="B3079" s="202"/>
      <c r="C3079" s="386"/>
      <c r="D3079" s="658"/>
      <c r="E3079" s="659"/>
      <c r="F3079" s="660"/>
    </row>
    <row r="3080" spans="1:6" x14ac:dyDescent="0.3">
      <c r="A3080" s="383"/>
      <c r="B3080" s="202"/>
      <c r="C3080" s="386"/>
      <c r="D3080" s="658"/>
      <c r="E3080" s="659"/>
      <c r="F3080" s="660"/>
    </row>
    <row r="3081" spans="1:6" ht="15" thickBot="1" x14ac:dyDescent="0.35">
      <c r="A3081" s="666" t="s">
        <v>4088</v>
      </c>
      <c r="B3081" s="667" t="s">
        <v>4116</v>
      </c>
      <c r="C3081" s="667"/>
      <c r="D3081" s="667"/>
      <c r="E3081" s="667"/>
      <c r="F3081" s="668">
        <f>SUM(F2979:F3008)</f>
        <v>150000</v>
      </c>
    </row>
    <row r="3082" spans="1:6" x14ac:dyDescent="0.3">
      <c r="A3082" s="756" t="str">
        <f>A741</f>
        <v>CONTRACT SANRAL: NRA 2024/1323</v>
      </c>
      <c r="B3082" s="757"/>
      <c r="C3082" s="669"/>
      <c r="D3082" s="669"/>
      <c r="E3082" s="669"/>
      <c r="F3082" s="670"/>
    </row>
    <row r="3083" spans="1:6" x14ac:dyDescent="0.3">
      <c r="A3083" s="754" t="str">
        <f>A742</f>
        <v>PANEL FOR ROUTINE ROAD MAINTENANCE WORKS ACROSS SOUTH AFRICA (NORTHERN CAPE PROVINCE)</v>
      </c>
      <c r="B3083" s="755"/>
      <c r="C3083" s="671"/>
      <c r="D3083" s="671"/>
      <c r="E3083" s="671"/>
      <c r="F3083" s="672"/>
    </row>
    <row r="3084" spans="1:6" ht="15" thickBot="1" x14ac:dyDescent="0.35">
      <c r="A3084" s="804" t="str">
        <f>A743</f>
        <v>PART B: OPERATIONAL SECTION</v>
      </c>
      <c r="B3084" s="805"/>
      <c r="C3084" s="671"/>
      <c r="D3084" s="671"/>
      <c r="E3084" s="671"/>
      <c r="F3084" s="672"/>
    </row>
    <row r="3085" spans="1:6" ht="15" thickBot="1" x14ac:dyDescent="0.35">
      <c r="A3085" s="799" t="s">
        <v>1984</v>
      </c>
      <c r="B3085" s="800"/>
      <c r="C3085" s="800"/>
      <c r="D3085" s="800"/>
      <c r="E3085" s="800"/>
      <c r="F3085" s="801"/>
    </row>
    <row r="3086" spans="1:6" x14ac:dyDescent="0.3">
      <c r="A3086" s="413" t="s">
        <v>2017</v>
      </c>
      <c r="B3086" s="235" t="s">
        <v>2018</v>
      </c>
      <c r="C3086" s="379"/>
      <c r="D3086" s="655"/>
      <c r="E3086" s="549"/>
      <c r="F3086" s="625" t="str">
        <f t="shared" ref="F3086:F3108" si="33">IF((D3086*E3086)&gt;0,(D3086*E3086),"")</f>
        <v/>
      </c>
    </row>
    <row r="3087" spans="1:6" x14ac:dyDescent="0.3">
      <c r="A3087" s="413" t="s">
        <v>2019</v>
      </c>
      <c r="B3087" s="201" t="s">
        <v>1988</v>
      </c>
      <c r="C3087" s="379"/>
      <c r="D3087" s="655"/>
      <c r="E3087" s="549"/>
      <c r="F3087" s="625" t="str">
        <f t="shared" si="33"/>
        <v/>
      </c>
    </row>
    <row r="3088" spans="1:6" x14ac:dyDescent="0.3">
      <c r="A3088" s="372" t="s">
        <v>2020</v>
      </c>
      <c r="B3088" s="201" t="s">
        <v>1990</v>
      </c>
      <c r="C3088" s="379" t="s">
        <v>955</v>
      </c>
      <c r="D3088" s="655">
        <v>10</v>
      </c>
      <c r="E3088" s="856"/>
      <c r="F3088" s="625" t="str">
        <f t="shared" si="33"/>
        <v/>
      </c>
    </row>
    <row r="3089" spans="1:6" x14ac:dyDescent="0.3">
      <c r="A3089" s="372" t="s">
        <v>2021</v>
      </c>
      <c r="B3089" s="201" t="s">
        <v>1992</v>
      </c>
      <c r="C3089" s="379" t="s">
        <v>955</v>
      </c>
      <c r="D3089" s="655">
        <v>10</v>
      </c>
      <c r="E3089" s="856"/>
      <c r="F3089" s="625" t="str">
        <f t="shared" si="33"/>
        <v/>
      </c>
    </row>
    <row r="3090" spans="1:6" x14ac:dyDescent="0.3">
      <c r="A3090" s="372" t="s">
        <v>2022</v>
      </c>
      <c r="B3090" s="201" t="s">
        <v>446</v>
      </c>
      <c r="C3090" s="379" t="s">
        <v>955</v>
      </c>
      <c r="D3090" s="655">
        <v>10</v>
      </c>
      <c r="E3090" s="856"/>
      <c r="F3090" s="625" t="str">
        <f t="shared" si="33"/>
        <v/>
      </c>
    </row>
    <row r="3091" spans="1:6" x14ac:dyDescent="0.3">
      <c r="A3091" s="372" t="s">
        <v>2025</v>
      </c>
      <c r="B3091" s="201" t="s">
        <v>1998</v>
      </c>
      <c r="C3091" s="379"/>
      <c r="D3091" s="655"/>
      <c r="E3091" s="549"/>
      <c r="F3091" s="625" t="str">
        <f t="shared" si="33"/>
        <v/>
      </c>
    </row>
    <row r="3092" spans="1:6" x14ac:dyDescent="0.3">
      <c r="A3092" s="372" t="s">
        <v>2026</v>
      </c>
      <c r="B3092" s="201" t="s">
        <v>2000</v>
      </c>
      <c r="C3092" s="379" t="s">
        <v>955</v>
      </c>
      <c r="D3092" s="655">
        <v>10</v>
      </c>
      <c r="E3092" s="856"/>
      <c r="F3092" s="625" t="str">
        <f t="shared" si="33"/>
        <v/>
      </c>
    </row>
    <row r="3093" spans="1:6" x14ac:dyDescent="0.3">
      <c r="A3093" s="372" t="s">
        <v>2027</v>
      </c>
      <c r="B3093" s="201" t="s">
        <v>2002</v>
      </c>
      <c r="C3093" s="379" t="s">
        <v>955</v>
      </c>
      <c r="D3093" s="655">
        <v>10</v>
      </c>
      <c r="E3093" s="856"/>
      <c r="F3093" s="625" t="str">
        <f t="shared" si="33"/>
        <v/>
      </c>
    </row>
    <row r="3094" spans="1:6" x14ac:dyDescent="0.3">
      <c r="A3094" s="372" t="s">
        <v>2028</v>
      </c>
      <c r="B3094" s="201" t="s">
        <v>1995</v>
      </c>
      <c r="C3094" s="379" t="s">
        <v>955</v>
      </c>
      <c r="D3094" s="655">
        <v>10</v>
      </c>
      <c r="E3094" s="856"/>
      <c r="F3094" s="625" t="str">
        <f t="shared" si="33"/>
        <v/>
      </c>
    </row>
    <row r="3095" spans="1:6" x14ac:dyDescent="0.3">
      <c r="A3095" s="372" t="s">
        <v>2029</v>
      </c>
      <c r="B3095" s="201" t="s">
        <v>2005</v>
      </c>
      <c r="C3095" s="379"/>
      <c r="D3095" s="655"/>
      <c r="E3095" s="549"/>
      <c r="F3095" s="625" t="str">
        <f t="shared" si="33"/>
        <v/>
      </c>
    </row>
    <row r="3096" spans="1:6" x14ac:dyDescent="0.3">
      <c r="A3096" s="372" t="s">
        <v>2030</v>
      </c>
      <c r="B3096" s="201" t="s">
        <v>1990</v>
      </c>
      <c r="C3096" s="379" t="s">
        <v>955</v>
      </c>
      <c r="D3096" s="655">
        <v>10</v>
      </c>
      <c r="E3096" s="856"/>
      <c r="F3096" s="625" t="str">
        <f t="shared" si="33"/>
        <v/>
      </c>
    </row>
    <row r="3097" spans="1:6" x14ac:dyDescent="0.3">
      <c r="A3097" s="372" t="s">
        <v>2031</v>
      </c>
      <c r="B3097" s="201" t="s">
        <v>1992</v>
      </c>
      <c r="C3097" s="379" t="s">
        <v>955</v>
      </c>
      <c r="D3097" s="655">
        <v>10</v>
      </c>
      <c r="E3097" s="856"/>
      <c r="F3097" s="625" t="str">
        <f t="shared" si="33"/>
        <v/>
      </c>
    </row>
    <row r="3098" spans="1:6" x14ac:dyDescent="0.3">
      <c r="A3098" s="372" t="s">
        <v>2032</v>
      </c>
      <c r="B3098" s="201" t="s">
        <v>1995</v>
      </c>
      <c r="C3098" s="379" t="s">
        <v>955</v>
      </c>
      <c r="D3098" s="655">
        <v>10</v>
      </c>
      <c r="E3098" s="856"/>
      <c r="F3098" s="625" t="str">
        <f t="shared" si="33"/>
        <v/>
      </c>
    </row>
    <row r="3099" spans="1:6" x14ac:dyDescent="0.3">
      <c r="A3099" s="372" t="s">
        <v>2033</v>
      </c>
      <c r="B3099" s="201" t="s">
        <v>2010</v>
      </c>
      <c r="C3099" s="379" t="s">
        <v>181</v>
      </c>
      <c r="D3099" s="655">
        <v>100</v>
      </c>
      <c r="E3099" s="856"/>
      <c r="F3099" s="625" t="str">
        <f t="shared" si="33"/>
        <v/>
      </c>
    </row>
    <row r="3100" spans="1:6" x14ac:dyDescent="0.3">
      <c r="A3100" s="372" t="s">
        <v>2034</v>
      </c>
      <c r="B3100" s="201" t="s">
        <v>4006</v>
      </c>
      <c r="C3100" s="379" t="s">
        <v>181</v>
      </c>
      <c r="D3100" s="655">
        <v>100</v>
      </c>
      <c r="E3100" s="856"/>
      <c r="F3100" s="625" t="str">
        <f t="shared" si="33"/>
        <v/>
      </c>
    </row>
    <row r="3101" spans="1:6" x14ac:dyDescent="0.3">
      <c r="A3101" s="372" t="s">
        <v>2035</v>
      </c>
      <c r="B3101" s="201" t="s">
        <v>2014</v>
      </c>
      <c r="C3101" s="379" t="s">
        <v>181</v>
      </c>
      <c r="D3101" s="655">
        <v>100</v>
      </c>
      <c r="E3101" s="856"/>
      <c r="F3101" s="625" t="str">
        <f t="shared" si="33"/>
        <v/>
      </c>
    </row>
    <row r="3102" spans="1:6" x14ac:dyDescent="0.3">
      <c r="A3102" s="372" t="s">
        <v>2055</v>
      </c>
      <c r="B3102" s="235" t="s">
        <v>2056</v>
      </c>
      <c r="C3102" s="379" t="s">
        <v>955</v>
      </c>
      <c r="D3102" s="655">
        <v>10</v>
      </c>
      <c r="E3102" s="856"/>
      <c r="F3102" s="625" t="str">
        <f t="shared" si="33"/>
        <v/>
      </c>
    </row>
    <row r="3103" spans="1:6" x14ac:dyDescent="0.3">
      <c r="A3103" s="372" t="s">
        <v>2057</v>
      </c>
      <c r="B3103" s="235" t="s">
        <v>2058</v>
      </c>
      <c r="C3103" s="379"/>
      <c r="D3103" s="655"/>
      <c r="E3103" s="549"/>
      <c r="F3103" s="625" t="str">
        <f t="shared" si="33"/>
        <v/>
      </c>
    </row>
    <row r="3104" spans="1:6" x14ac:dyDescent="0.3">
      <c r="A3104" s="372" t="s">
        <v>2059</v>
      </c>
      <c r="B3104" s="201" t="s">
        <v>2060</v>
      </c>
      <c r="C3104" s="379" t="s">
        <v>181</v>
      </c>
      <c r="D3104" s="655">
        <v>20</v>
      </c>
      <c r="E3104" s="856"/>
      <c r="F3104" s="625" t="str">
        <f t="shared" si="33"/>
        <v/>
      </c>
    </row>
    <row r="3105" spans="1:6" x14ac:dyDescent="0.3">
      <c r="A3105" s="372" t="s">
        <v>2061</v>
      </c>
      <c r="B3105" s="201" t="s">
        <v>2062</v>
      </c>
      <c r="C3105" s="379" t="s">
        <v>181</v>
      </c>
      <c r="D3105" s="655">
        <v>20</v>
      </c>
      <c r="E3105" s="856"/>
      <c r="F3105" s="625" t="str">
        <f t="shared" si="33"/>
        <v/>
      </c>
    </row>
    <row r="3106" spans="1:6" x14ac:dyDescent="0.3">
      <c r="A3106" s="372" t="s">
        <v>2063</v>
      </c>
      <c r="B3106" s="235" t="s">
        <v>3914</v>
      </c>
      <c r="C3106" s="379"/>
      <c r="D3106" s="655"/>
      <c r="E3106" s="549"/>
      <c r="F3106" s="625" t="str">
        <f t="shared" si="33"/>
        <v/>
      </c>
    </row>
    <row r="3107" spans="1:6" x14ac:dyDescent="0.3">
      <c r="A3107" s="372" t="s">
        <v>2065</v>
      </c>
      <c r="B3107" s="201" t="s">
        <v>3914</v>
      </c>
      <c r="C3107" s="379" t="s">
        <v>16</v>
      </c>
      <c r="D3107" s="655">
        <v>1</v>
      </c>
      <c r="E3107" s="655">
        <v>1000000</v>
      </c>
      <c r="F3107" s="625">
        <f t="shared" si="33"/>
        <v>1000000</v>
      </c>
    </row>
    <row r="3108" spans="1:6" x14ac:dyDescent="0.3">
      <c r="A3108" s="372" t="s">
        <v>2068</v>
      </c>
      <c r="B3108" s="201" t="s">
        <v>2069</v>
      </c>
      <c r="C3108" s="379" t="s">
        <v>21</v>
      </c>
      <c r="D3108" s="548">
        <f>F3107</f>
        <v>1000000</v>
      </c>
      <c r="E3108" s="855"/>
      <c r="F3108" s="625" t="str">
        <f t="shared" si="33"/>
        <v/>
      </c>
    </row>
    <row r="3109" spans="1:6" x14ac:dyDescent="0.3">
      <c r="A3109" s="383"/>
      <c r="B3109" s="202"/>
      <c r="C3109" s="386"/>
      <c r="D3109" s="658"/>
      <c r="E3109" s="659"/>
      <c r="F3109" s="660"/>
    </row>
    <row r="3110" spans="1:6" x14ac:dyDescent="0.3">
      <c r="A3110" s="383"/>
      <c r="B3110" s="202"/>
      <c r="C3110" s="386"/>
      <c r="D3110" s="658"/>
      <c r="E3110" s="659"/>
      <c r="F3110" s="660"/>
    </row>
    <row r="3111" spans="1:6" x14ac:dyDescent="0.3">
      <c r="A3111" s="383"/>
      <c r="B3111" s="202"/>
      <c r="C3111" s="386"/>
      <c r="D3111" s="658"/>
      <c r="E3111" s="659"/>
      <c r="F3111" s="660"/>
    </row>
    <row r="3112" spans="1:6" x14ac:dyDescent="0.3">
      <c r="A3112" s="383"/>
      <c r="B3112" s="202"/>
      <c r="C3112" s="386"/>
      <c r="D3112" s="658"/>
      <c r="E3112" s="659"/>
      <c r="F3112" s="660"/>
    </row>
    <row r="3113" spans="1:6" x14ac:dyDescent="0.3">
      <c r="A3113" s="383"/>
      <c r="B3113" s="202"/>
      <c r="C3113" s="386"/>
      <c r="D3113" s="658"/>
      <c r="E3113" s="659"/>
      <c r="F3113" s="660"/>
    </row>
    <row r="3114" spans="1:6" x14ac:dyDescent="0.3">
      <c r="A3114" s="383"/>
      <c r="B3114" s="202"/>
      <c r="C3114" s="386"/>
      <c r="D3114" s="658"/>
      <c r="E3114" s="659"/>
      <c r="F3114" s="660"/>
    </row>
    <row r="3115" spans="1:6" x14ac:dyDescent="0.3">
      <c r="A3115" s="383"/>
      <c r="B3115" s="202"/>
      <c r="C3115" s="386"/>
      <c r="D3115" s="658"/>
      <c r="E3115" s="659"/>
      <c r="F3115" s="660"/>
    </row>
    <row r="3116" spans="1:6" x14ac:dyDescent="0.3">
      <c r="A3116" s="383"/>
      <c r="B3116" s="202"/>
      <c r="C3116" s="386"/>
      <c r="D3116" s="658"/>
      <c r="E3116" s="659"/>
      <c r="F3116" s="660"/>
    </row>
    <row r="3117" spans="1:6" x14ac:dyDescent="0.3">
      <c r="A3117" s="383"/>
      <c r="B3117" s="202"/>
      <c r="C3117" s="386"/>
      <c r="D3117" s="658"/>
      <c r="E3117" s="659"/>
      <c r="F3117" s="660"/>
    </row>
    <row r="3118" spans="1:6" x14ac:dyDescent="0.3">
      <c r="A3118" s="383"/>
      <c r="B3118" s="202"/>
      <c r="C3118" s="386"/>
      <c r="D3118" s="658"/>
      <c r="E3118" s="659"/>
      <c r="F3118" s="660"/>
    </row>
    <row r="3119" spans="1:6" x14ac:dyDescent="0.3">
      <c r="A3119" s="383"/>
      <c r="B3119" s="202"/>
      <c r="C3119" s="386"/>
      <c r="D3119" s="658"/>
      <c r="E3119" s="659"/>
      <c r="F3119" s="660"/>
    </row>
    <row r="3120" spans="1:6" x14ac:dyDescent="0.3">
      <c r="A3120" s="383"/>
      <c r="B3120" s="202"/>
      <c r="C3120" s="386"/>
      <c r="D3120" s="658"/>
      <c r="E3120" s="659"/>
      <c r="F3120" s="660"/>
    </row>
    <row r="3121" spans="1:6" x14ac:dyDescent="0.3">
      <c r="A3121" s="383"/>
      <c r="B3121" s="202"/>
      <c r="C3121" s="386"/>
      <c r="D3121" s="658"/>
      <c r="E3121" s="659"/>
      <c r="F3121" s="660"/>
    </row>
    <row r="3122" spans="1:6" x14ac:dyDescent="0.3">
      <c r="A3122" s="383"/>
      <c r="B3122" s="202"/>
      <c r="C3122" s="386"/>
      <c r="D3122" s="658"/>
      <c r="E3122" s="659"/>
      <c r="F3122" s="660"/>
    </row>
    <row r="3123" spans="1:6" x14ac:dyDescent="0.3">
      <c r="A3123" s="383"/>
      <c r="B3123" s="202"/>
      <c r="C3123" s="386"/>
      <c r="D3123" s="658"/>
      <c r="E3123" s="659"/>
      <c r="F3123" s="660"/>
    </row>
    <row r="3124" spans="1:6" x14ac:dyDescent="0.3">
      <c r="A3124" s="383"/>
      <c r="B3124" s="202"/>
      <c r="C3124" s="386"/>
      <c r="D3124" s="658"/>
      <c r="E3124" s="659"/>
      <c r="F3124" s="660"/>
    </row>
    <row r="3125" spans="1:6" x14ac:dyDescent="0.3">
      <c r="A3125" s="383"/>
      <c r="B3125" s="202"/>
      <c r="C3125" s="386"/>
      <c r="D3125" s="658"/>
      <c r="E3125" s="659"/>
      <c r="F3125" s="660"/>
    </row>
    <row r="3126" spans="1:6" x14ac:dyDescent="0.3">
      <c r="A3126" s="383"/>
      <c r="B3126" s="202"/>
      <c r="C3126" s="386"/>
      <c r="D3126" s="658"/>
      <c r="E3126" s="659"/>
      <c r="F3126" s="660"/>
    </row>
    <row r="3127" spans="1:6" x14ac:dyDescent="0.3">
      <c r="A3127" s="383"/>
      <c r="B3127" s="202"/>
      <c r="C3127" s="386"/>
      <c r="D3127" s="658"/>
      <c r="E3127" s="659"/>
      <c r="F3127" s="660"/>
    </row>
    <row r="3128" spans="1:6" x14ac:dyDescent="0.3">
      <c r="A3128" s="383"/>
      <c r="B3128" s="202"/>
      <c r="C3128" s="386"/>
      <c r="D3128" s="658"/>
      <c r="E3128" s="659"/>
      <c r="F3128" s="660"/>
    </row>
    <row r="3129" spans="1:6" x14ac:dyDescent="0.3">
      <c r="A3129" s="383"/>
      <c r="B3129" s="202"/>
      <c r="C3129" s="386"/>
      <c r="D3129" s="658"/>
      <c r="E3129" s="659"/>
      <c r="F3129" s="660"/>
    </row>
    <row r="3130" spans="1:6" x14ac:dyDescent="0.3">
      <c r="A3130" s="383"/>
      <c r="B3130" s="202"/>
      <c r="C3130" s="386"/>
      <c r="D3130" s="658"/>
      <c r="E3130" s="659"/>
      <c r="F3130" s="660"/>
    </row>
    <row r="3131" spans="1:6" x14ac:dyDescent="0.3">
      <c r="A3131" s="383"/>
      <c r="B3131" s="202"/>
      <c r="C3131" s="386"/>
      <c r="D3131" s="658"/>
      <c r="E3131" s="659"/>
      <c r="F3131" s="660"/>
    </row>
    <row r="3132" spans="1:6" x14ac:dyDescent="0.3">
      <c r="A3132" s="383"/>
      <c r="B3132" s="202"/>
      <c r="C3132" s="386"/>
      <c r="D3132" s="658"/>
      <c r="E3132" s="659"/>
      <c r="F3132" s="660"/>
    </row>
    <row r="3133" spans="1:6" x14ac:dyDescent="0.3">
      <c r="A3133" s="383"/>
      <c r="B3133" s="202"/>
      <c r="C3133" s="386"/>
      <c r="D3133" s="658"/>
      <c r="E3133" s="659"/>
      <c r="F3133" s="660"/>
    </row>
    <row r="3134" spans="1:6" x14ac:dyDescent="0.3">
      <c r="A3134" s="383"/>
      <c r="B3134" s="202"/>
      <c r="C3134" s="386"/>
      <c r="D3134" s="658"/>
      <c r="E3134" s="659"/>
      <c r="F3134" s="660"/>
    </row>
    <row r="3135" spans="1:6" x14ac:dyDescent="0.3">
      <c r="A3135" s="383"/>
      <c r="B3135" s="202"/>
      <c r="C3135" s="386"/>
      <c r="D3135" s="658"/>
      <c r="E3135" s="659"/>
      <c r="F3135" s="660"/>
    </row>
    <row r="3136" spans="1:6" x14ac:dyDescent="0.3">
      <c r="A3136" s="383"/>
      <c r="B3136" s="202"/>
      <c r="C3136" s="386"/>
      <c r="D3136" s="658"/>
      <c r="E3136" s="659"/>
      <c r="F3136" s="660"/>
    </row>
    <row r="3137" spans="1:6" x14ac:dyDescent="0.3">
      <c r="A3137" s="383"/>
      <c r="B3137" s="202"/>
      <c r="C3137" s="386"/>
      <c r="D3137" s="658"/>
      <c r="E3137" s="659"/>
      <c r="F3137" s="660"/>
    </row>
    <row r="3138" spans="1:6" x14ac:dyDescent="0.3">
      <c r="A3138" s="383"/>
      <c r="B3138" s="202"/>
      <c r="C3138" s="386"/>
      <c r="D3138" s="658"/>
      <c r="E3138" s="659"/>
      <c r="F3138" s="660"/>
    </row>
    <row r="3139" spans="1:6" x14ac:dyDescent="0.3">
      <c r="A3139" s="383"/>
      <c r="B3139" s="202"/>
      <c r="C3139" s="386"/>
      <c r="D3139" s="658"/>
      <c r="E3139" s="659"/>
      <c r="F3139" s="660"/>
    </row>
    <row r="3140" spans="1:6" x14ac:dyDescent="0.3">
      <c r="A3140" s="383"/>
      <c r="B3140" s="202"/>
      <c r="C3140" s="386"/>
      <c r="D3140" s="658"/>
      <c r="E3140" s="659"/>
      <c r="F3140" s="660"/>
    </row>
    <row r="3141" spans="1:6" x14ac:dyDescent="0.3">
      <c r="A3141" s="383"/>
      <c r="B3141" s="202"/>
      <c r="C3141" s="386"/>
      <c r="D3141" s="658"/>
      <c r="E3141" s="659"/>
      <c r="F3141" s="660"/>
    </row>
    <row r="3142" spans="1:6" x14ac:dyDescent="0.3">
      <c r="A3142" s="383"/>
      <c r="B3142" s="202"/>
      <c r="C3142" s="386"/>
      <c r="D3142" s="658"/>
      <c r="E3142" s="659"/>
      <c r="F3142" s="660"/>
    </row>
    <row r="3143" spans="1:6" x14ac:dyDescent="0.3">
      <c r="A3143" s="383"/>
      <c r="B3143" s="202"/>
      <c r="C3143" s="386"/>
      <c r="D3143" s="658"/>
      <c r="E3143" s="659"/>
      <c r="F3143" s="660"/>
    </row>
    <row r="3144" spans="1:6" x14ac:dyDescent="0.3">
      <c r="A3144" s="383"/>
      <c r="B3144" s="202"/>
      <c r="C3144" s="386"/>
      <c r="D3144" s="658"/>
      <c r="E3144" s="659"/>
      <c r="F3144" s="660"/>
    </row>
    <row r="3145" spans="1:6" x14ac:dyDescent="0.3">
      <c r="A3145" s="383"/>
      <c r="B3145" s="202"/>
      <c r="C3145" s="386"/>
      <c r="D3145" s="658"/>
      <c r="E3145" s="659"/>
      <c r="F3145" s="660"/>
    </row>
    <row r="3146" spans="1:6" x14ac:dyDescent="0.3">
      <c r="A3146" s="383"/>
      <c r="B3146" s="202"/>
      <c r="C3146" s="386"/>
      <c r="D3146" s="658"/>
      <c r="E3146" s="659"/>
      <c r="F3146" s="660"/>
    </row>
    <row r="3147" spans="1:6" x14ac:dyDescent="0.3">
      <c r="A3147" s="383"/>
      <c r="B3147" s="202"/>
      <c r="C3147" s="386"/>
      <c r="D3147" s="658"/>
      <c r="E3147" s="659"/>
      <c r="F3147" s="660"/>
    </row>
    <row r="3148" spans="1:6" x14ac:dyDescent="0.3">
      <c r="A3148" s="383"/>
      <c r="B3148" s="202"/>
      <c r="C3148" s="386"/>
      <c r="D3148" s="658"/>
      <c r="E3148" s="659"/>
      <c r="F3148" s="660"/>
    </row>
    <row r="3149" spans="1:6" x14ac:dyDescent="0.3">
      <c r="A3149" s="383"/>
      <c r="B3149" s="202"/>
      <c r="C3149" s="386"/>
      <c r="D3149" s="658"/>
      <c r="E3149" s="659"/>
      <c r="F3149" s="660"/>
    </row>
    <row r="3150" spans="1:6" x14ac:dyDescent="0.3">
      <c r="A3150" s="383"/>
      <c r="B3150" s="202"/>
      <c r="C3150" s="386"/>
      <c r="D3150" s="658"/>
      <c r="E3150" s="659"/>
      <c r="F3150" s="660"/>
    </row>
    <row r="3151" spans="1:6" x14ac:dyDescent="0.3">
      <c r="A3151" s="383"/>
      <c r="B3151" s="202"/>
      <c r="C3151" s="386"/>
      <c r="D3151" s="658"/>
      <c r="E3151" s="659"/>
      <c r="F3151" s="660"/>
    </row>
    <row r="3152" spans="1:6" x14ac:dyDescent="0.3">
      <c r="A3152" s="383"/>
      <c r="B3152" s="202"/>
      <c r="C3152" s="386"/>
      <c r="D3152" s="658"/>
      <c r="E3152" s="659"/>
      <c r="F3152" s="660"/>
    </row>
    <row r="3153" spans="1:6" x14ac:dyDescent="0.3">
      <c r="A3153" s="383"/>
      <c r="B3153" s="202"/>
      <c r="C3153" s="386"/>
      <c r="D3153" s="658"/>
      <c r="E3153" s="659"/>
      <c r="F3153" s="660"/>
    </row>
    <row r="3154" spans="1:6" x14ac:dyDescent="0.3">
      <c r="A3154" s="383"/>
      <c r="B3154" s="202"/>
      <c r="C3154" s="386"/>
      <c r="D3154" s="658"/>
      <c r="E3154" s="659"/>
      <c r="F3154" s="660"/>
    </row>
    <row r="3155" spans="1:6" x14ac:dyDescent="0.3">
      <c r="A3155" s="383"/>
      <c r="B3155" s="202"/>
      <c r="C3155" s="386"/>
      <c r="D3155" s="658"/>
      <c r="E3155" s="659"/>
      <c r="F3155" s="660"/>
    </row>
    <row r="3156" spans="1:6" x14ac:dyDescent="0.3">
      <c r="A3156" s="383"/>
      <c r="B3156" s="202"/>
      <c r="C3156" s="386"/>
      <c r="D3156" s="658"/>
      <c r="E3156" s="659"/>
      <c r="F3156" s="660"/>
    </row>
    <row r="3157" spans="1:6" x14ac:dyDescent="0.3">
      <c r="A3157" s="383"/>
      <c r="B3157" s="202"/>
      <c r="C3157" s="386"/>
      <c r="D3157" s="658"/>
      <c r="E3157" s="659"/>
      <c r="F3157" s="660"/>
    </row>
    <row r="3158" spans="1:6" x14ac:dyDescent="0.3">
      <c r="A3158" s="383"/>
      <c r="B3158" s="202"/>
      <c r="C3158" s="386"/>
      <c r="D3158" s="658"/>
      <c r="E3158" s="659"/>
      <c r="F3158" s="660"/>
    </row>
    <row r="3159" spans="1:6" x14ac:dyDescent="0.3">
      <c r="A3159" s="383"/>
      <c r="B3159" s="202"/>
      <c r="C3159" s="386"/>
      <c r="D3159" s="658"/>
      <c r="E3159" s="659"/>
      <c r="F3159" s="660"/>
    </row>
    <row r="3160" spans="1:6" x14ac:dyDescent="0.3">
      <c r="A3160" s="383"/>
      <c r="B3160" s="202"/>
      <c r="C3160" s="386"/>
      <c r="D3160" s="658"/>
      <c r="E3160" s="659"/>
      <c r="F3160" s="660"/>
    </row>
    <row r="3161" spans="1:6" x14ac:dyDescent="0.3">
      <c r="A3161" s="383"/>
      <c r="B3161" s="202"/>
      <c r="C3161" s="386"/>
      <c r="D3161" s="658"/>
      <c r="E3161" s="659"/>
      <c r="F3161" s="660"/>
    </row>
    <row r="3162" spans="1:6" x14ac:dyDescent="0.3">
      <c r="A3162" s="383"/>
      <c r="B3162" s="202"/>
      <c r="C3162" s="386"/>
      <c r="D3162" s="658"/>
      <c r="E3162" s="659"/>
      <c r="F3162" s="660"/>
    </row>
    <row r="3163" spans="1:6" x14ac:dyDescent="0.3">
      <c r="A3163" s="383"/>
      <c r="B3163" s="202"/>
      <c r="C3163" s="386"/>
      <c r="D3163" s="658"/>
      <c r="E3163" s="659"/>
      <c r="F3163" s="660"/>
    </row>
    <row r="3164" spans="1:6" x14ac:dyDescent="0.3">
      <c r="A3164" s="383"/>
      <c r="B3164" s="202"/>
      <c r="C3164" s="386"/>
      <c r="D3164" s="658"/>
      <c r="E3164" s="659"/>
      <c r="F3164" s="660"/>
    </row>
    <row r="3165" spans="1:6" x14ac:dyDescent="0.3">
      <c r="A3165" s="383"/>
      <c r="B3165" s="202"/>
      <c r="C3165" s="386"/>
      <c r="D3165" s="658"/>
      <c r="E3165" s="659"/>
      <c r="F3165" s="660"/>
    </row>
    <row r="3166" spans="1:6" x14ac:dyDescent="0.3">
      <c r="A3166" s="383"/>
      <c r="B3166" s="202"/>
      <c r="C3166" s="386"/>
      <c r="D3166" s="658"/>
      <c r="E3166" s="659"/>
      <c r="F3166" s="660"/>
    </row>
    <row r="3167" spans="1:6" x14ac:dyDescent="0.3">
      <c r="A3167" s="383"/>
      <c r="B3167" s="202"/>
      <c r="C3167" s="386"/>
      <c r="D3167" s="658"/>
      <c r="E3167" s="659"/>
      <c r="F3167" s="660"/>
    </row>
    <row r="3168" spans="1:6" x14ac:dyDescent="0.3">
      <c r="A3168" s="383"/>
      <c r="B3168" s="202"/>
      <c r="C3168" s="386"/>
      <c r="D3168" s="658"/>
      <c r="E3168" s="659"/>
      <c r="F3168" s="660"/>
    </row>
    <row r="3169" spans="1:6" x14ac:dyDescent="0.3">
      <c r="A3169" s="383"/>
      <c r="B3169" s="202"/>
      <c r="C3169" s="386"/>
      <c r="D3169" s="658"/>
      <c r="E3169" s="659"/>
      <c r="F3169" s="660"/>
    </row>
    <row r="3170" spans="1:6" x14ac:dyDescent="0.3">
      <c r="A3170" s="383"/>
      <c r="B3170" s="202"/>
      <c r="C3170" s="386"/>
      <c r="D3170" s="658"/>
      <c r="E3170" s="659"/>
      <c r="F3170" s="660"/>
    </row>
    <row r="3171" spans="1:6" x14ac:dyDescent="0.3">
      <c r="A3171" s="383"/>
      <c r="B3171" s="202"/>
      <c r="C3171" s="386"/>
      <c r="D3171" s="658"/>
      <c r="E3171" s="659"/>
      <c r="F3171" s="660"/>
    </row>
    <row r="3172" spans="1:6" x14ac:dyDescent="0.3">
      <c r="A3172" s="383"/>
      <c r="B3172" s="202"/>
      <c r="C3172" s="386"/>
      <c r="D3172" s="658"/>
      <c r="E3172" s="659"/>
      <c r="F3172" s="660"/>
    </row>
    <row r="3173" spans="1:6" x14ac:dyDescent="0.3">
      <c r="A3173" s="383"/>
      <c r="B3173" s="202"/>
      <c r="C3173" s="386"/>
      <c r="D3173" s="658"/>
      <c r="E3173" s="659"/>
      <c r="F3173" s="660"/>
    </row>
    <row r="3174" spans="1:6" x14ac:dyDescent="0.3">
      <c r="A3174" s="383"/>
      <c r="B3174" s="202"/>
      <c r="C3174" s="386"/>
      <c r="D3174" s="658"/>
      <c r="E3174" s="659"/>
      <c r="F3174" s="660"/>
    </row>
    <row r="3175" spans="1:6" x14ac:dyDescent="0.3">
      <c r="A3175" s="383"/>
      <c r="B3175" s="202"/>
      <c r="C3175" s="386"/>
      <c r="D3175" s="658"/>
      <c r="E3175" s="659"/>
      <c r="F3175" s="660"/>
    </row>
    <row r="3176" spans="1:6" x14ac:dyDescent="0.3">
      <c r="A3176" s="383"/>
      <c r="B3176" s="202"/>
      <c r="C3176" s="386"/>
      <c r="D3176" s="658"/>
      <c r="E3176" s="659"/>
      <c r="F3176" s="660"/>
    </row>
    <row r="3177" spans="1:6" x14ac:dyDescent="0.3">
      <c r="A3177" s="383"/>
      <c r="B3177" s="202"/>
      <c r="C3177" s="386"/>
      <c r="D3177" s="658"/>
      <c r="E3177" s="659"/>
      <c r="F3177" s="660"/>
    </row>
    <row r="3178" spans="1:6" x14ac:dyDescent="0.3">
      <c r="A3178" s="383"/>
      <c r="B3178" s="202"/>
      <c r="C3178" s="386"/>
      <c r="D3178" s="658"/>
      <c r="E3178" s="659"/>
      <c r="F3178" s="660"/>
    </row>
    <row r="3179" spans="1:6" x14ac:dyDescent="0.3">
      <c r="A3179" s="383"/>
      <c r="B3179" s="202"/>
      <c r="C3179" s="386"/>
      <c r="D3179" s="658"/>
      <c r="E3179" s="659"/>
      <c r="F3179" s="660"/>
    </row>
    <row r="3180" spans="1:6" x14ac:dyDescent="0.3">
      <c r="A3180" s="383"/>
      <c r="B3180" s="202"/>
      <c r="C3180" s="386"/>
      <c r="D3180" s="658"/>
      <c r="E3180" s="659"/>
      <c r="F3180" s="660"/>
    </row>
    <row r="3181" spans="1:6" x14ac:dyDescent="0.3">
      <c r="A3181" s="383"/>
      <c r="B3181" s="202"/>
      <c r="C3181" s="386"/>
      <c r="D3181" s="658"/>
      <c r="E3181" s="659"/>
      <c r="F3181" s="660"/>
    </row>
    <row r="3182" spans="1:6" x14ac:dyDescent="0.3">
      <c r="A3182" s="383"/>
      <c r="B3182" s="202"/>
      <c r="C3182" s="386"/>
      <c r="D3182" s="658"/>
      <c r="E3182" s="659"/>
      <c r="F3182" s="660"/>
    </row>
    <row r="3183" spans="1:6" x14ac:dyDescent="0.3">
      <c r="A3183" s="383"/>
      <c r="B3183" s="202"/>
      <c r="C3183" s="386"/>
      <c r="D3183" s="658"/>
      <c r="E3183" s="659"/>
      <c r="F3183" s="660"/>
    </row>
    <row r="3184" spans="1:6" x14ac:dyDescent="0.3">
      <c r="A3184" s="383"/>
      <c r="B3184" s="202"/>
      <c r="C3184" s="386"/>
      <c r="D3184" s="658"/>
      <c r="E3184" s="659"/>
      <c r="F3184" s="660"/>
    </row>
    <row r="3185" spans="1:6" x14ac:dyDescent="0.3">
      <c r="A3185" s="383"/>
      <c r="B3185" s="202"/>
      <c r="C3185" s="386"/>
      <c r="D3185" s="658"/>
      <c r="E3185" s="659"/>
      <c r="F3185" s="660"/>
    </row>
    <row r="3186" spans="1:6" x14ac:dyDescent="0.3">
      <c r="A3186" s="383"/>
      <c r="B3186" s="202"/>
      <c r="C3186" s="386"/>
      <c r="D3186" s="658"/>
      <c r="E3186" s="659"/>
      <c r="F3186" s="660"/>
    </row>
    <row r="3187" spans="1:6" x14ac:dyDescent="0.3">
      <c r="A3187" s="383"/>
      <c r="B3187" s="202"/>
      <c r="C3187" s="386"/>
      <c r="D3187" s="658"/>
      <c r="E3187" s="659"/>
      <c r="F3187" s="660"/>
    </row>
    <row r="3188" spans="1:6" x14ac:dyDescent="0.3">
      <c r="A3188" s="383"/>
      <c r="B3188" s="202"/>
      <c r="C3188" s="386"/>
      <c r="D3188" s="658"/>
      <c r="E3188" s="659"/>
      <c r="F3188" s="660"/>
    </row>
    <row r="3189" spans="1:6" ht="15" thickBot="1" x14ac:dyDescent="0.35">
      <c r="A3189" s="666" t="s">
        <v>4090</v>
      </c>
      <c r="B3189" s="667" t="s">
        <v>4116</v>
      </c>
      <c r="C3189" s="667"/>
      <c r="D3189" s="667"/>
      <c r="E3189" s="667"/>
      <c r="F3189" s="668">
        <f>SUM(F3086:F3108)</f>
        <v>1000000</v>
      </c>
    </row>
    <row r="3190" spans="1:6" x14ac:dyDescent="0.3">
      <c r="A3190" s="756" t="str">
        <f>A741</f>
        <v>CONTRACT SANRAL: NRA 2024/1323</v>
      </c>
      <c r="B3190" s="757"/>
      <c r="C3190" s="669"/>
      <c r="D3190" s="669"/>
      <c r="E3190" s="669"/>
      <c r="F3190" s="670"/>
    </row>
    <row r="3191" spans="1:6" x14ac:dyDescent="0.3">
      <c r="A3191" s="754" t="str">
        <f>A742</f>
        <v>PANEL FOR ROUTINE ROAD MAINTENANCE WORKS ACROSS SOUTH AFRICA (NORTHERN CAPE PROVINCE)</v>
      </c>
      <c r="B3191" s="755"/>
      <c r="C3191" s="671"/>
      <c r="D3191" s="671"/>
      <c r="E3191" s="671"/>
      <c r="F3191" s="672"/>
    </row>
    <row r="3192" spans="1:6" ht="15" thickBot="1" x14ac:dyDescent="0.35">
      <c r="A3192" s="804" t="str">
        <f>A743</f>
        <v>PART B: OPERATIONAL SECTION</v>
      </c>
      <c r="B3192" s="805"/>
      <c r="C3192" s="671"/>
      <c r="D3192" s="671"/>
      <c r="E3192" s="671"/>
      <c r="F3192" s="672"/>
    </row>
    <row r="3193" spans="1:6" ht="15" thickBot="1" x14ac:dyDescent="0.35">
      <c r="A3193" s="799" t="s">
        <v>2072</v>
      </c>
      <c r="B3193" s="800"/>
      <c r="C3193" s="800"/>
      <c r="D3193" s="800"/>
      <c r="E3193" s="800"/>
      <c r="F3193" s="801"/>
    </row>
    <row r="3194" spans="1:6" x14ac:dyDescent="0.3">
      <c r="A3194" s="374" t="s">
        <v>2073</v>
      </c>
      <c r="B3194" s="345" t="s">
        <v>2074</v>
      </c>
      <c r="C3194" s="375"/>
      <c r="D3194" s="376"/>
      <c r="E3194" s="377"/>
      <c r="F3194" s="378"/>
    </row>
    <row r="3195" spans="1:6" x14ac:dyDescent="0.3">
      <c r="A3195" s="372" t="s">
        <v>2075</v>
      </c>
      <c r="B3195" s="343" t="s">
        <v>2074</v>
      </c>
      <c r="C3195" s="379" t="s">
        <v>16</v>
      </c>
      <c r="D3195" s="655">
        <v>1</v>
      </c>
      <c r="E3195" s="655">
        <v>100000</v>
      </c>
      <c r="F3195" s="625">
        <f>IF((D3195*E3195)&gt;0,(D3195*E3195),"")</f>
        <v>100000</v>
      </c>
    </row>
    <row r="3196" spans="1:6" x14ac:dyDescent="0.3">
      <c r="A3196" s="372" t="s">
        <v>2079</v>
      </c>
      <c r="B3196" s="201" t="s">
        <v>2080</v>
      </c>
      <c r="C3196" s="379" t="s">
        <v>21</v>
      </c>
      <c r="D3196" s="548">
        <f>F3195</f>
        <v>100000</v>
      </c>
      <c r="E3196" s="855"/>
      <c r="F3196" s="625" t="str">
        <f>IF((D3196*E3196)&gt;0,(D3196*E3196),"")</f>
        <v/>
      </c>
    </row>
    <row r="3197" spans="1:6" x14ac:dyDescent="0.3">
      <c r="A3197" s="383"/>
      <c r="B3197" s="202"/>
      <c r="C3197" s="386"/>
      <c r="D3197" s="658"/>
      <c r="E3197" s="659"/>
      <c r="F3197" s="660"/>
    </row>
    <row r="3198" spans="1:6" x14ac:dyDescent="0.3">
      <c r="A3198" s="383"/>
      <c r="B3198" s="202"/>
      <c r="C3198" s="386"/>
      <c r="D3198" s="658"/>
      <c r="E3198" s="659"/>
      <c r="F3198" s="660"/>
    </row>
    <row r="3199" spans="1:6" x14ac:dyDescent="0.3">
      <c r="A3199" s="383"/>
      <c r="B3199" s="202"/>
      <c r="C3199" s="386"/>
      <c r="D3199" s="658"/>
      <c r="E3199" s="659"/>
      <c r="F3199" s="660"/>
    </row>
    <row r="3200" spans="1:6" x14ac:dyDescent="0.3">
      <c r="A3200" s="383"/>
      <c r="B3200" s="202"/>
      <c r="C3200" s="386"/>
      <c r="D3200" s="658"/>
      <c r="E3200" s="659"/>
      <c r="F3200" s="660"/>
    </row>
    <row r="3201" spans="1:6" x14ac:dyDescent="0.3">
      <c r="A3201" s="383"/>
      <c r="B3201" s="202"/>
      <c r="C3201" s="386"/>
      <c r="D3201" s="658"/>
      <c r="E3201" s="659"/>
      <c r="F3201" s="660"/>
    </row>
    <row r="3202" spans="1:6" x14ac:dyDescent="0.3">
      <c r="A3202" s="383"/>
      <c r="B3202" s="202"/>
      <c r="C3202" s="386"/>
      <c r="D3202" s="658"/>
      <c r="E3202" s="659"/>
      <c r="F3202" s="660"/>
    </row>
    <row r="3203" spans="1:6" x14ac:dyDescent="0.3">
      <c r="A3203" s="383"/>
      <c r="B3203" s="202"/>
      <c r="C3203" s="386"/>
      <c r="D3203" s="658"/>
      <c r="E3203" s="659"/>
      <c r="F3203" s="660"/>
    </row>
    <row r="3204" spans="1:6" x14ac:dyDescent="0.3">
      <c r="A3204" s="383"/>
      <c r="B3204" s="202"/>
      <c r="C3204" s="386"/>
      <c r="D3204" s="658"/>
      <c r="E3204" s="659"/>
      <c r="F3204" s="660"/>
    </row>
    <row r="3205" spans="1:6" x14ac:dyDescent="0.3">
      <c r="A3205" s="383"/>
      <c r="B3205" s="202"/>
      <c r="C3205" s="386"/>
      <c r="D3205" s="658"/>
      <c r="E3205" s="659"/>
      <c r="F3205" s="660"/>
    </row>
    <row r="3206" spans="1:6" x14ac:dyDescent="0.3">
      <c r="A3206" s="383"/>
      <c r="B3206" s="202"/>
      <c r="C3206" s="386"/>
      <c r="D3206" s="658"/>
      <c r="E3206" s="659"/>
      <c r="F3206" s="660"/>
    </row>
    <row r="3207" spans="1:6" x14ac:dyDescent="0.3">
      <c r="A3207" s="383"/>
      <c r="B3207" s="202"/>
      <c r="C3207" s="386"/>
      <c r="D3207" s="658"/>
      <c r="E3207" s="659"/>
      <c r="F3207" s="660"/>
    </row>
    <row r="3208" spans="1:6" x14ac:dyDescent="0.3">
      <c r="A3208" s="383"/>
      <c r="B3208" s="202"/>
      <c r="C3208" s="386"/>
      <c r="D3208" s="658"/>
      <c r="E3208" s="659"/>
      <c r="F3208" s="660"/>
    </row>
    <row r="3209" spans="1:6" x14ac:dyDescent="0.3">
      <c r="A3209" s="383"/>
      <c r="B3209" s="202"/>
      <c r="C3209" s="386"/>
      <c r="D3209" s="658"/>
      <c r="E3209" s="659"/>
      <c r="F3209" s="660"/>
    </row>
    <row r="3210" spans="1:6" x14ac:dyDescent="0.3">
      <c r="A3210" s="383"/>
      <c r="B3210" s="202"/>
      <c r="C3210" s="386"/>
      <c r="D3210" s="658"/>
      <c r="E3210" s="659"/>
      <c r="F3210" s="660"/>
    </row>
    <row r="3211" spans="1:6" x14ac:dyDescent="0.3">
      <c r="A3211" s="383"/>
      <c r="B3211" s="202"/>
      <c r="C3211" s="386"/>
      <c r="D3211" s="658"/>
      <c r="E3211" s="659"/>
      <c r="F3211" s="660"/>
    </row>
    <row r="3212" spans="1:6" x14ac:dyDescent="0.3">
      <c r="A3212" s="383"/>
      <c r="B3212" s="202"/>
      <c r="C3212" s="386"/>
      <c r="D3212" s="658"/>
      <c r="E3212" s="659"/>
      <c r="F3212" s="660"/>
    </row>
    <row r="3213" spans="1:6" x14ac:dyDescent="0.3">
      <c r="A3213" s="383"/>
      <c r="B3213" s="202"/>
      <c r="C3213" s="386"/>
      <c r="D3213" s="658"/>
      <c r="E3213" s="659"/>
      <c r="F3213" s="660"/>
    </row>
    <row r="3214" spans="1:6" x14ac:dyDescent="0.3">
      <c r="A3214" s="383"/>
      <c r="B3214" s="202"/>
      <c r="C3214" s="386"/>
      <c r="D3214" s="658"/>
      <c r="E3214" s="659"/>
      <c r="F3214" s="660"/>
    </row>
    <row r="3215" spans="1:6" x14ac:dyDescent="0.3">
      <c r="A3215" s="383"/>
      <c r="B3215" s="202"/>
      <c r="C3215" s="386"/>
      <c r="D3215" s="658"/>
      <c r="E3215" s="659"/>
      <c r="F3215" s="660"/>
    </row>
    <row r="3216" spans="1:6" x14ac:dyDescent="0.3">
      <c r="A3216" s="383"/>
      <c r="B3216" s="202"/>
      <c r="C3216" s="386"/>
      <c r="D3216" s="658"/>
      <c r="E3216" s="659"/>
      <c r="F3216" s="660"/>
    </row>
    <row r="3217" spans="1:6" x14ac:dyDescent="0.3">
      <c r="A3217" s="383"/>
      <c r="B3217" s="202"/>
      <c r="C3217" s="386"/>
      <c r="D3217" s="658"/>
      <c r="E3217" s="659"/>
      <c r="F3217" s="660"/>
    </row>
    <row r="3218" spans="1:6" x14ac:dyDescent="0.3">
      <c r="A3218" s="383"/>
      <c r="B3218" s="202"/>
      <c r="C3218" s="386"/>
      <c r="D3218" s="658"/>
      <c r="E3218" s="659"/>
      <c r="F3218" s="660"/>
    </row>
    <row r="3219" spans="1:6" x14ac:dyDescent="0.3">
      <c r="A3219" s="383"/>
      <c r="B3219" s="202"/>
      <c r="C3219" s="386"/>
      <c r="D3219" s="658"/>
      <c r="E3219" s="659"/>
      <c r="F3219" s="660"/>
    </row>
    <row r="3220" spans="1:6" x14ac:dyDescent="0.3">
      <c r="A3220" s="383"/>
      <c r="B3220" s="202"/>
      <c r="C3220" s="386"/>
      <c r="D3220" s="658"/>
      <c r="E3220" s="659"/>
      <c r="F3220" s="660"/>
    </row>
    <row r="3221" spans="1:6" x14ac:dyDescent="0.3">
      <c r="A3221" s="383"/>
      <c r="B3221" s="202"/>
      <c r="C3221" s="386"/>
      <c r="D3221" s="658"/>
      <c r="E3221" s="659"/>
      <c r="F3221" s="660"/>
    </row>
    <row r="3222" spans="1:6" x14ac:dyDescent="0.3">
      <c r="A3222" s="383"/>
      <c r="B3222" s="202"/>
      <c r="C3222" s="386"/>
      <c r="D3222" s="658"/>
      <c r="E3222" s="659"/>
      <c r="F3222" s="660"/>
    </row>
    <row r="3223" spans="1:6" x14ac:dyDescent="0.3">
      <c r="A3223" s="383"/>
      <c r="B3223" s="202"/>
      <c r="C3223" s="386"/>
      <c r="D3223" s="658"/>
      <c r="E3223" s="659"/>
      <c r="F3223" s="660"/>
    </row>
    <row r="3224" spans="1:6" x14ac:dyDescent="0.3">
      <c r="A3224" s="383"/>
      <c r="B3224" s="202"/>
      <c r="C3224" s="386"/>
      <c r="D3224" s="658"/>
      <c r="E3224" s="659"/>
      <c r="F3224" s="660"/>
    </row>
    <row r="3225" spans="1:6" x14ac:dyDescent="0.3">
      <c r="A3225" s="383"/>
      <c r="B3225" s="202"/>
      <c r="C3225" s="386"/>
      <c r="D3225" s="658"/>
      <c r="E3225" s="659"/>
      <c r="F3225" s="660"/>
    </row>
    <row r="3226" spans="1:6" x14ac:dyDescent="0.3">
      <c r="A3226" s="383"/>
      <c r="B3226" s="202"/>
      <c r="C3226" s="386"/>
      <c r="D3226" s="658"/>
      <c r="E3226" s="659"/>
      <c r="F3226" s="660"/>
    </row>
    <row r="3227" spans="1:6" x14ac:dyDescent="0.3">
      <c r="A3227" s="383"/>
      <c r="B3227" s="202"/>
      <c r="C3227" s="386"/>
      <c r="D3227" s="658"/>
      <c r="E3227" s="659"/>
      <c r="F3227" s="660"/>
    </row>
    <row r="3228" spans="1:6" x14ac:dyDescent="0.3">
      <c r="A3228" s="383"/>
      <c r="B3228" s="202"/>
      <c r="C3228" s="386"/>
      <c r="D3228" s="658"/>
      <c r="E3228" s="659"/>
      <c r="F3228" s="660"/>
    </row>
    <row r="3229" spans="1:6" x14ac:dyDescent="0.3">
      <c r="A3229" s="383"/>
      <c r="B3229" s="202"/>
      <c r="C3229" s="386"/>
      <c r="D3229" s="658"/>
      <c r="E3229" s="659"/>
      <c r="F3229" s="660"/>
    </row>
    <row r="3230" spans="1:6" x14ac:dyDescent="0.3">
      <c r="A3230" s="383"/>
      <c r="B3230" s="202"/>
      <c r="C3230" s="386"/>
      <c r="D3230" s="658"/>
      <c r="E3230" s="659"/>
      <c r="F3230" s="660"/>
    </row>
    <row r="3231" spans="1:6" x14ac:dyDescent="0.3">
      <c r="A3231" s="383"/>
      <c r="B3231" s="202"/>
      <c r="C3231" s="386"/>
      <c r="D3231" s="658"/>
      <c r="E3231" s="659"/>
      <c r="F3231" s="660"/>
    </row>
    <row r="3232" spans="1:6" x14ac:dyDescent="0.3">
      <c r="A3232" s="383"/>
      <c r="B3232" s="202"/>
      <c r="C3232" s="386"/>
      <c r="D3232" s="658"/>
      <c r="E3232" s="659"/>
      <c r="F3232" s="660"/>
    </row>
    <row r="3233" spans="1:6" x14ac:dyDescent="0.3">
      <c r="A3233" s="383"/>
      <c r="B3233" s="202"/>
      <c r="C3233" s="386"/>
      <c r="D3233" s="658"/>
      <c r="E3233" s="659"/>
      <c r="F3233" s="660"/>
    </row>
    <row r="3234" spans="1:6" x14ac:dyDescent="0.3">
      <c r="A3234" s="383"/>
      <c r="B3234" s="202"/>
      <c r="C3234" s="386"/>
      <c r="D3234" s="658"/>
      <c r="E3234" s="659"/>
      <c r="F3234" s="660"/>
    </row>
    <row r="3235" spans="1:6" x14ac:dyDescent="0.3">
      <c r="A3235" s="383"/>
      <c r="B3235" s="202"/>
      <c r="C3235" s="386"/>
      <c r="D3235" s="658"/>
      <c r="E3235" s="659"/>
      <c r="F3235" s="660"/>
    </row>
    <row r="3236" spans="1:6" x14ac:dyDescent="0.3">
      <c r="A3236" s="383"/>
      <c r="B3236" s="202"/>
      <c r="C3236" s="386"/>
      <c r="D3236" s="658"/>
      <c r="E3236" s="659"/>
      <c r="F3236" s="660"/>
    </row>
    <row r="3237" spans="1:6" x14ac:dyDescent="0.3">
      <c r="A3237" s="383"/>
      <c r="B3237" s="202"/>
      <c r="C3237" s="386"/>
      <c r="D3237" s="658"/>
      <c r="E3237" s="659"/>
      <c r="F3237" s="660"/>
    </row>
    <row r="3238" spans="1:6" x14ac:dyDescent="0.3">
      <c r="A3238" s="383"/>
      <c r="B3238" s="202"/>
      <c r="C3238" s="386"/>
      <c r="D3238" s="658"/>
      <c r="E3238" s="659"/>
      <c r="F3238" s="660"/>
    </row>
    <row r="3239" spans="1:6" x14ac:dyDescent="0.3">
      <c r="A3239" s="383"/>
      <c r="B3239" s="202"/>
      <c r="C3239" s="386"/>
      <c r="D3239" s="658"/>
      <c r="E3239" s="659"/>
      <c r="F3239" s="660"/>
    </row>
    <row r="3240" spans="1:6" x14ac:dyDescent="0.3">
      <c r="A3240" s="383"/>
      <c r="B3240" s="202"/>
      <c r="C3240" s="386"/>
      <c r="D3240" s="658"/>
      <c r="E3240" s="659"/>
      <c r="F3240" s="660"/>
    </row>
    <row r="3241" spans="1:6" x14ac:dyDescent="0.3">
      <c r="A3241" s="383"/>
      <c r="B3241" s="202"/>
      <c r="C3241" s="386"/>
      <c r="D3241" s="658"/>
      <c r="E3241" s="659"/>
      <c r="F3241" s="660"/>
    </row>
    <row r="3242" spans="1:6" x14ac:dyDescent="0.3">
      <c r="A3242" s="383"/>
      <c r="B3242" s="202"/>
      <c r="C3242" s="386"/>
      <c r="D3242" s="658"/>
      <c r="E3242" s="659"/>
      <c r="F3242" s="660"/>
    </row>
    <row r="3243" spans="1:6" x14ac:dyDescent="0.3">
      <c r="A3243" s="383"/>
      <c r="B3243" s="202"/>
      <c r="C3243" s="386"/>
      <c r="D3243" s="658"/>
      <c r="E3243" s="659"/>
      <c r="F3243" s="660"/>
    </row>
    <row r="3244" spans="1:6" x14ac:dyDescent="0.3">
      <c r="A3244" s="383"/>
      <c r="B3244" s="202"/>
      <c r="C3244" s="386"/>
      <c r="D3244" s="658"/>
      <c r="E3244" s="659"/>
      <c r="F3244" s="660"/>
    </row>
    <row r="3245" spans="1:6" x14ac:dyDescent="0.3">
      <c r="A3245" s="383"/>
      <c r="B3245" s="202"/>
      <c r="C3245" s="386"/>
      <c r="D3245" s="658"/>
      <c r="E3245" s="659"/>
      <c r="F3245" s="660"/>
    </row>
    <row r="3246" spans="1:6" x14ac:dyDescent="0.3">
      <c r="A3246" s="383"/>
      <c r="B3246" s="202"/>
      <c r="C3246" s="386"/>
      <c r="D3246" s="658"/>
      <c r="E3246" s="659"/>
      <c r="F3246" s="660"/>
    </row>
    <row r="3247" spans="1:6" x14ac:dyDescent="0.3">
      <c r="A3247" s="383"/>
      <c r="B3247" s="202"/>
      <c r="C3247" s="386"/>
      <c r="D3247" s="658"/>
      <c r="E3247" s="659"/>
      <c r="F3247" s="660"/>
    </row>
    <row r="3248" spans="1:6" x14ac:dyDescent="0.3">
      <c r="A3248" s="383"/>
      <c r="B3248" s="202"/>
      <c r="C3248" s="386"/>
      <c r="D3248" s="658"/>
      <c r="E3248" s="659"/>
      <c r="F3248" s="660"/>
    </row>
    <row r="3249" spans="1:6" x14ac:dyDescent="0.3">
      <c r="A3249" s="383"/>
      <c r="B3249" s="202"/>
      <c r="C3249" s="386"/>
      <c r="D3249" s="658"/>
      <c r="E3249" s="659"/>
      <c r="F3249" s="660"/>
    </row>
    <row r="3250" spans="1:6" x14ac:dyDescent="0.3">
      <c r="A3250" s="383"/>
      <c r="B3250" s="202"/>
      <c r="C3250" s="386"/>
      <c r="D3250" s="658"/>
      <c r="E3250" s="659"/>
      <c r="F3250" s="660"/>
    </row>
    <row r="3251" spans="1:6" x14ac:dyDescent="0.3">
      <c r="A3251" s="383"/>
      <c r="B3251" s="202"/>
      <c r="C3251" s="386"/>
      <c r="D3251" s="658"/>
      <c r="E3251" s="659"/>
      <c r="F3251" s="660"/>
    </row>
    <row r="3252" spans="1:6" x14ac:dyDescent="0.3">
      <c r="A3252" s="383"/>
      <c r="B3252" s="202"/>
      <c r="C3252" s="386"/>
      <c r="D3252" s="658"/>
      <c r="E3252" s="659"/>
      <c r="F3252" s="660"/>
    </row>
    <row r="3253" spans="1:6" x14ac:dyDescent="0.3">
      <c r="A3253" s="383"/>
      <c r="B3253" s="202"/>
      <c r="C3253" s="386"/>
      <c r="D3253" s="658"/>
      <c r="E3253" s="659"/>
      <c r="F3253" s="660"/>
    </row>
    <row r="3254" spans="1:6" x14ac:dyDescent="0.3">
      <c r="A3254" s="383"/>
      <c r="B3254" s="202"/>
      <c r="C3254" s="386"/>
      <c r="D3254" s="658"/>
      <c r="E3254" s="659"/>
      <c r="F3254" s="660"/>
    </row>
    <row r="3255" spans="1:6" x14ac:dyDescent="0.3">
      <c r="A3255" s="383"/>
      <c r="B3255" s="202"/>
      <c r="C3255" s="386"/>
      <c r="D3255" s="658"/>
      <c r="E3255" s="659"/>
      <c r="F3255" s="660"/>
    </row>
    <row r="3256" spans="1:6" x14ac:dyDescent="0.3">
      <c r="A3256" s="383"/>
      <c r="B3256" s="202"/>
      <c r="C3256" s="386"/>
      <c r="D3256" s="658"/>
      <c r="E3256" s="659"/>
      <c r="F3256" s="660"/>
    </row>
    <row r="3257" spans="1:6" x14ac:dyDescent="0.3">
      <c r="A3257" s="383"/>
      <c r="B3257" s="202"/>
      <c r="C3257" s="386"/>
      <c r="D3257" s="658"/>
      <c r="E3257" s="659"/>
      <c r="F3257" s="660"/>
    </row>
    <row r="3258" spans="1:6" x14ac:dyDescent="0.3">
      <c r="A3258" s="383"/>
      <c r="B3258" s="202"/>
      <c r="C3258" s="386"/>
      <c r="D3258" s="658"/>
      <c r="E3258" s="659"/>
      <c r="F3258" s="660"/>
    </row>
    <row r="3259" spans="1:6" x14ac:dyDescent="0.3">
      <c r="A3259" s="383"/>
      <c r="B3259" s="202"/>
      <c r="C3259" s="386"/>
      <c r="D3259" s="658"/>
      <c r="E3259" s="659"/>
      <c r="F3259" s="660"/>
    </row>
    <row r="3260" spans="1:6" x14ac:dyDescent="0.3">
      <c r="A3260" s="383"/>
      <c r="B3260" s="202"/>
      <c r="C3260" s="386"/>
      <c r="D3260" s="658"/>
      <c r="E3260" s="659"/>
      <c r="F3260" s="660"/>
    </row>
    <row r="3261" spans="1:6" x14ac:dyDescent="0.3">
      <c r="A3261" s="383"/>
      <c r="B3261" s="202"/>
      <c r="C3261" s="386"/>
      <c r="D3261" s="658"/>
      <c r="E3261" s="659"/>
      <c r="F3261" s="660"/>
    </row>
    <row r="3262" spans="1:6" x14ac:dyDescent="0.3">
      <c r="A3262" s="383"/>
      <c r="B3262" s="202"/>
      <c r="C3262" s="386"/>
      <c r="D3262" s="658"/>
      <c r="E3262" s="659"/>
      <c r="F3262" s="660"/>
    </row>
    <row r="3263" spans="1:6" x14ac:dyDescent="0.3">
      <c r="A3263" s="383"/>
      <c r="B3263" s="202"/>
      <c r="C3263" s="386"/>
      <c r="D3263" s="658"/>
      <c r="E3263" s="659"/>
      <c r="F3263" s="660"/>
    </row>
    <row r="3264" spans="1:6" x14ac:dyDescent="0.3">
      <c r="A3264" s="383"/>
      <c r="B3264" s="202"/>
      <c r="C3264" s="386"/>
      <c r="D3264" s="658"/>
      <c r="E3264" s="659"/>
      <c r="F3264" s="660"/>
    </row>
    <row r="3265" spans="1:6" x14ac:dyDescent="0.3">
      <c r="A3265" s="383"/>
      <c r="B3265" s="202"/>
      <c r="C3265" s="386"/>
      <c r="D3265" s="658"/>
      <c r="E3265" s="659"/>
      <c r="F3265" s="660"/>
    </row>
    <row r="3266" spans="1:6" x14ac:dyDescent="0.3">
      <c r="A3266" s="383"/>
      <c r="B3266" s="202"/>
      <c r="C3266" s="386"/>
      <c r="D3266" s="658"/>
      <c r="E3266" s="659"/>
      <c r="F3266" s="660"/>
    </row>
    <row r="3267" spans="1:6" x14ac:dyDescent="0.3">
      <c r="A3267" s="383"/>
      <c r="B3267" s="202"/>
      <c r="C3267" s="386"/>
      <c r="D3267" s="658"/>
      <c r="E3267" s="659"/>
      <c r="F3267" s="660"/>
    </row>
    <row r="3268" spans="1:6" x14ac:dyDescent="0.3">
      <c r="A3268" s="383"/>
      <c r="B3268" s="202"/>
      <c r="C3268" s="386"/>
      <c r="D3268" s="658"/>
      <c r="E3268" s="659"/>
      <c r="F3268" s="660"/>
    </row>
    <row r="3269" spans="1:6" x14ac:dyDescent="0.3">
      <c r="A3269" s="383"/>
      <c r="B3269" s="202"/>
      <c r="C3269" s="386"/>
      <c r="D3269" s="658"/>
      <c r="E3269" s="659"/>
      <c r="F3269" s="660"/>
    </row>
    <row r="3270" spans="1:6" x14ac:dyDescent="0.3">
      <c r="A3270" s="383"/>
      <c r="B3270" s="202"/>
      <c r="C3270" s="386"/>
      <c r="D3270" s="658"/>
      <c r="E3270" s="659"/>
      <c r="F3270" s="660"/>
    </row>
    <row r="3271" spans="1:6" x14ac:dyDescent="0.3">
      <c r="A3271" s="383"/>
      <c r="B3271" s="202"/>
      <c r="C3271" s="386"/>
      <c r="D3271" s="658"/>
      <c r="E3271" s="659"/>
      <c r="F3271" s="660"/>
    </row>
    <row r="3272" spans="1:6" x14ac:dyDescent="0.3">
      <c r="A3272" s="383"/>
      <c r="B3272" s="202"/>
      <c r="C3272" s="386"/>
      <c r="D3272" s="658"/>
      <c r="E3272" s="659"/>
      <c r="F3272" s="660"/>
    </row>
    <row r="3273" spans="1:6" x14ac:dyDescent="0.3">
      <c r="A3273" s="383"/>
      <c r="B3273" s="202"/>
      <c r="C3273" s="386"/>
      <c r="D3273" s="658"/>
      <c r="E3273" s="659"/>
      <c r="F3273" s="660"/>
    </row>
    <row r="3274" spans="1:6" x14ac:dyDescent="0.3">
      <c r="A3274" s="383"/>
      <c r="B3274" s="202"/>
      <c r="C3274" s="386"/>
      <c r="D3274" s="658"/>
      <c r="E3274" s="659"/>
      <c r="F3274" s="660"/>
    </row>
    <row r="3275" spans="1:6" x14ac:dyDescent="0.3">
      <c r="A3275" s="383"/>
      <c r="B3275" s="202"/>
      <c r="C3275" s="386"/>
      <c r="D3275" s="658"/>
      <c r="E3275" s="659"/>
      <c r="F3275" s="660"/>
    </row>
    <row r="3276" spans="1:6" x14ac:dyDescent="0.3">
      <c r="A3276" s="383"/>
      <c r="B3276" s="202"/>
      <c r="C3276" s="386"/>
      <c r="D3276" s="658"/>
      <c r="E3276" s="659"/>
      <c r="F3276" s="660"/>
    </row>
    <row r="3277" spans="1:6" x14ac:dyDescent="0.3">
      <c r="A3277" s="383"/>
      <c r="B3277" s="202"/>
      <c r="C3277" s="386"/>
      <c r="D3277" s="658"/>
      <c r="E3277" s="659"/>
      <c r="F3277" s="660"/>
    </row>
    <row r="3278" spans="1:6" x14ac:dyDescent="0.3">
      <c r="A3278" s="383"/>
      <c r="B3278" s="202"/>
      <c r="C3278" s="386"/>
      <c r="D3278" s="658"/>
      <c r="E3278" s="659"/>
      <c r="F3278" s="660"/>
    </row>
    <row r="3279" spans="1:6" x14ac:dyDescent="0.3">
      <c r="A3279" s="383"/>
      <c r="B3279" s="202"/>
      <c r="C3279" s="386"/>
      <c r="D3279" s="658"/>
      <c r="E3279" s="659"/>
      <c r="F3279" s="660"/>
    </row>
    <row r="3280" spans="1:6" x14ac:dyDescent="0.3">
      <c r="A3280" s="383"/>
      <c r="B3280" s="202"/>
      <c r="C3280" s="386"/>
      <c r="D3280" s="658"/>
      <c r="E3280" s="659"/>
      <c r="F3280" s="660"/>
    </row>
    <row r="3281" spans="1:6" x14ac:dyDescent="0.3">
      <c r="A3281" s="383"/>
      <c r="B3281" s="202"/>
      <c r="C3281" s="386"/>
      <c r="D3281" s="658"/>
      <c r="E3281" s="659"/>
      <c r="F3281" s="660"/>
    </row>
    <row r="3282" spans="1:6" x14ac:dyDescent="0.3">
      <c r="A3282" s="383"/>
      <c r="B3282" s="202"/>
      <c r="C3282" s="386"/>
      <c r="D3282" s="658"/>
      <c r="E3282" s="659"/>
      <c r="F3282" s="660"/>
    </row>
    <row r="3283" spans="1:6" x14ac:dyDescent="0.3">
      <c r="A3283" s="383"/>
      <c r="B3283" s="202"/>
      <c r="C3283" s="386"/>
      <c r="D3283" s="658"/>
      <c r="E3283" s="659"/>
      <c r="F3283" s="660"/>
    </row>
    <row r="3284" spans="1:6" x14ac:dyDescent="0.3">
      <c r="A3284" s="383"/>
      <c r="B3284" s="202"/>
      <c r="C3284" s="386"/>
      <c r="D3284" s="658"/>
      <c r="E3284" s="659"/>
      <c r="F3284" s="660"/>
    </row>
    <row r="3285" spans="1:6" x14ac:dyDescent="0.3">
      <c r="A3285" s="383"/>
      <c r="B3285" s="202"/>
      <c r="C3285" s="386"/>
      <c r="D3285" s="658"/>
      <c r="E3285" s="659"/>
      <c r="F3285" s="660"/>
    </row>
    <row r="3286" spans="1:6" x14ac:dyDescent="0.3">
      <c r="A3286" s="383"/>
      <c r="B3286" s="202"/>
      <c r="C3286" s="386"/>
      <c r="D3286" s="658"/>
      <c r="E3286" s="659"/>
      <c r="F3286" s="660"/>
    </row>
    <row r="3287" spans="1:6" x14ac:dyDescent="0.3">
      <c r="A3287" s="383"/>
      <c r="B3287" s="202"/>
      <c r="C3287" s="386"/>
      <c r="D3287" s="658"/>
      <c r="E3287" s="659"/>
      <c r="F3287" s="660"/>
    </row>
    <row r="3288" spans="1:6" x14ac:dyDescent="0.3">
      <c r="A3288" s="383"/>
      <c r="B3288" s="202"/>
      <c r="C3288" s="386"/>
      <c r="D3288" s="658"/>
      <c r="E3288" s="659"/>
      <c r="F3288" s="660"/>
    </row>
    <row r="3289" spans="1:6" x14ac:dyDescent="0.3">
      <c r="A3289" s="383"/>
      <c r="B3289" s="202"/>
      <c r="C3289" s="386"/>
      <c r="D3289" s="658"/>
      <c r="E3289" s="659"/>
      <c r="F3289" s="660"/>
    </row>
    <row r="3290" spans="1:6" x14ac:dyDescent="0.3">
      <c r="A3290" s="383"/>
      <c r="B3290" s="202"/>
      <c r="C3290" s="386"/>
      <c r="D3290" s="658"/>
      <c r="E3290" s="659"/>
      <c r="F3290" s="660"/>
    </row>
    <row r="3291" spans="1:6" x14ac:dyDescent="0.3">
      <c r="A3291" s="383"/>
      <c r="B3291" s="202"/>
      <c r="C3291" s="386"/>
      <c r="D3291" s="658"/>
      <c r="E3291" s="659"/>
      <c r="F3291" s="660"/>
    </row>
    <row r="3292" spans="1:6" x14ac:dyDescent="0.3">
      <c r="A3292" s="383"/>
      <c r="B3292" s="202"/>
      <c r="C3292" s="386"/>
      <c r="D3292" s="658"/>
      <c r="E3292" s="659"/>
      <c r="F3292" s="660"/>
    </row>
    <row r="3293" spans="1:6" x14ac:dyDescent="0.3">
      <c r="A3293" s="383"/>
      <c r="B3293" s="202"/>
      <c r="C3293" s="386"/>
      <c r="D3293" s="658"/>
      <c r="E3293" s="659"/>
      <c r="F3293" s="660"/>
    </row>
    <row r="3294" spans="1:6" x14ac:dyDescent="0.3">
      <c r="A3294" s="383"/>
      <c r="B3294" s="202"/>
      <c r="C3294" s="386"/>
      <c r="D3294" s="658"/>
      <c r="E3294" s="659"/>
      <c r="F3294" s="660"/>
    </row>
    <row r="3295" spans="1:6" x14ac:dyDescent="0.3">
      <c r="A3295" s="383"/>
      <c r="B3295" s="202"/>
      <c r="C3295" s="386"/>
      <c r="D3295" s="658"/>
      <c r="E3295" s="659"/>
      <c r="F3295" s="660"/>
    </row>
    <row r="3296" spans="1:6" x14ac:dyDescent="0.3">
      <c r="A3296" s="383"/>
      <c r="B3296" s="202"/>
      <c r="C3296" s="386"/>
      <c r="D3296" s="658"/>
      <c r="E3296" s="659"/>
      <c r="F3296" s="660"/>
    </row>
    <row r="3297" spans="1:6" ht="15" thickBot="1" x14ac:dyDescent="0.35">
      <c r="A3297" s="666" t="s">
        <v>4092</v>
      </c>
      <c r="B3297" s="667" t="s">
        <v>4116</v>
      </c>
      <c r="C3297" s="667"/>
      <c r="D3297" s="667"/>
      <c r="E3297" s="667"/>
      <c r="F3297" s="668">
        <f>SUM(F3195:F3196)</f>
        <v>100000</v>
      </c>
    </row>
    <row r="3298" spans="1:6" x14ac:dyDescent="0.3">
      <c r="A3298" s="756" t="str">
        <f>A741</f>
        <v>CONTRACT SANRAL: NRA 2024/1323</v>
      </c>
      <c r="B3298" s="757"/>
      <c r="C3298" s="669"/>
      <c r="D3298" s="669"/>
      <c r="E3298" s="669"/>
      <c r="F3298" s="670"/>
    </row>
    <row r="3299" spans="1:6" x14ac:dyDescent="0.3">
      <c r="A3299" s="754" t="str">
        <f>A742</f>
        <v>PANEL FOR ROUTINE ROAD MAINTENANCE WORKS ACROSS SOUTH AFRICA (NORTHERN CAPE PROVINCE)</v>
      </c>
      <c r="B3299" s="755"/>
      <c r="C3299" s="671"/>
      <c r="D3299" s="671"/>
      <c r="E3299" s="671"/>
      <c r="F3299" s="672"/>
    </row>
    <row r="3300" spans="1:6" ht="15" thickBot="1" x14ac:dyDescent="0.35">
      <c r="A3300" s="804" t="str">
        <f>A743</f>
        <v>PART B: OPERATIONAL SECTION</v>
      </c>
      <c r="B3300" s="805"/>
      <c r="C3300" s="671"/>
      <c r="D3300" s="671"/>
      <c r="E3300" s="671"/>
      <c r="F3300" s="672"/>
    </row>
    <row r="3301" spans="1:6" ht="15" thickBot="1" x14ac:dyDescent="0.35">
      <c r="A3301" s="799" t="s">
        <v>2089</v>
      </c>
      <c r="B3301" s="800"/>
      <c r="C3301" s="800"/>
      <c r="D3301" s="800"/>
      <c r="E3301" s="800"/>
      <c r="F3301" s="801"/>
    </row>
    <row r="3302" spans="1:6" x14ac:dyDescent="0.3">
      <c r="A3302" s="374" t="s">
        <v>2090</v>
      </c>
      <c r="B3302" s="345" t="s">
        <v>3693</v>
      </c>
      <c r="C3302" s="375"/>
      <c r="D3302" s="376"/>
      <c r="E3302" s="377"/>
      <c r="F3302" s="378"/>
    </row>
    <row r="3303" spans="1:6" x14ac:dyDescent="0.3">
      <c r="A3303" s="372" t="s">
        <v>2092</v>
      </c>
      <c r="B3303" s="201" t="s">
        <v>3995</v>
      </c>
      <c r="C3303" s="379" t="s">
        <v>16</v>
      </c>
      <c r="D3303" s="655">
        <v>1</v>
      </c>
      <c r="E3303" s="655">
        <v>1000000</v>
      </c>
      <c r="F3303" s="625">
        <f>IF((D3303*E3303)&gt;0,(D3303*E3303),"")</f>
        <v>1000000</v>
      </c>
    </row>
    <row r="3304" spans="1:6" x14ac:dyDescent="0.3">
      <c r="A3304" s="372" t="s">
        <v>2093</v>
      </c>
      <c r="B3304" s="201" t="s">
        <v>3915</v>
      </c>
      <c r="C3304" s="379" t="s">
        <v>21</v>
      </c>
      <c r="D3304" s="548">
        <f>F3303</f>
        <v>1000000</v>
      </c>
      <c r="E3304" s="855"/>
      <c r="F3304" s="625" t="str">
        <f>IF((D3304*E3304)&gt;0,(D3304*E3304),"")</f>
        <v/>
      </c>
    </row>
    <row r="3305" spans="1:6" x14ac:dyDescent="0.3">
      <c r="A3305" s="383"/>
      <c r="B3305" s="202"/>
      <c r="C3305" s="386"/>
      <c r="D3305" s="658"/>
      <c r="E3305" s="659"/>
      <c r="F3305" s="660"/>
    </row>
    <row r="3306" spans="1:6" x14ac:dyDescent="0.3">
      <c r="A3306" s="383"/>
      <c r="B3306" s="202"/>
      <c r="C3306" s="386"/>
      <c r="D3306" s="658"/>
      <c r="E3306" s="659"/>
      <c r="F3306" s="660"/>
    </row>
    <row r="3307" spans="1:6" x14ac:dyDescent="0.3">
      <c r="A3307" s="383"/>
      <c r="B3307" s="202"/>
      <c r="C3307" s="386"/>
      <c r="D3307" s="658"/>
      <c r="E3307" s="659"/>
      <c r="F3307" s="660"/>
    </row>
    <row r="3308" spans="1:6" x14ac:dyDescent="0.3">
      <c r="A3308" s="383"/>
      <c r="B3308" s="202"/>
      <c r="C3308" s="386"/>
      <c r="D3308" s="658"/>
      <c r="E3308" s="659"/>
      <c r="F3308" s="660"/>
    </row>
    <row r="3309" spans="1:6" x14ac:dyDescent="0.3">
      <c r="A3309" s="383"/>
      <c r="B3309" s="202"/>
      <c r="C3309" s="386"/>
      <c r="D3309" s="658"/>
      <c r="E3309" s="659"/>
      <c r="F3309" s="660"/>
    </row>
    <row r="3310" spans="1:6" x14ac:dyDescent="0.3">
      <c r="A3310" s="383"/>
      <c r="B3310" s="202"/>
      <c r="C3310" s="386"/>
      <c r="D3310" s="658"/>
      <c r="E3310" s="659"/>
      <c r="F3310" s="660"/>
    </row>
    <row r="3311" spans="1:6" x14ac:dyDescent="0.3">
      <c r="A3311" s="383"/>
      <c r="B3311" s="202"/>
      <c r="C3311" s="386"/>
      <c r="D3311" s="658"/>
      <c r="E3311" s="659"/>
      <c r="F3311" s="660"/>
    </row>
    <row r="3312" spans="1:6" x14ac:dyDescent="0.3">
      <c r="A3312" s="383"/>
      <c r="B3312" s="202"/>
      <c r="C3312" s="386"/>
      <c r="D3312" s="658"/>
      <c r="E3312" s="659"/>
      <c r="F3312" s="660"/>
    </row>
    <row r="3313" spans="1:6" x14ac:dyDescent="0.3">
      <c r="A3313" s="383"/>
      <c r="B3313" s="202"/>
      <c r="C3313" s="386"/>
      <c r="D3313" s="658"/>
      <c r="E3313" s="659"/>
      <c r="F3313" s="660"/>
    </row>
    <row r="3314" spans="1:6" x14ac:dyDescent="0.3">
      <c r="A3314" s="383"/>
      <c r="B3314" s="202"/>
      <c r="C3314" s="386"/>
      <c r="D3314" s="658"/>
      <c r="E3314" s="659"/>
      <c r="F3314" s="660"/>
    </row>
    <row r="3315" spans="1:6" x14ac:dyDescent="0.3">
      <c r="A3315" s="383"/>
      <c r="B3315" s="202"/>
      <c r="C3315" s="386"/>
      <c r="D3315" s="658"/>
      <c r="E3315" s="659"/>
      <c r="F3315" s="660"/>
    </row>
    <row r="3316" spans="1:6" x14ac:dyDescent="0.3">
      <c r="A3316" s="383"/>
      <c r="B3316" s="202"/>
      <c r="C3316" s="386"/>
      <c r="D3316" s="658"/>
      <c r="E3316" s="659"/>
      <c r="F3316" s="660"/>
    </row>
    <row r="3317" spans="1:6" x14ac:dyDescent="0.3">
      <c r="A3317" s="383"/>
      <c r="B3317" s="202"/>
      <c r="C3317" s="386"/>
      <c r="D3317" s="658"/>
      <c r="E3317" s="659"/>
      <c r="F3317" s="660"/>
    </row>
    <row r="3318" spans="1:6" x14ac:dyDescent="0.3">
      <c r="A3318" s="383"/>
      <c r="B3318" s="202"/>
      <c r="C3318" s="386"/>
      <c r="D3318" s="658"/>
      <c r="E3318" s="659"/>
      <c r="F3318" s="660"/>
    </row>
    <row r="3319" spans="1:6" x14ac:dyDescent="0.3">
      <c r="A3319" s="383"/>
      <c r="B3319" s="202"/>
      <c r="C3319" s="386"/>
      <c r="D3319" s="658"/>
      <c r="E3319" s="659"/>
      <c r="F3319" s="660"/>
    </row>
    <row r="3320" spans="1:6" x14ac:dyDescent="0.3">
      <c r="A3320" s="383"/>
      <c r="B3320" s="202"/>
      <c r="C3320" s="386"/>
      <c r="D3320" s="658"/>
      <c r="E3320" s="659"/>
      <c r="F3320" s="660"/>
    </row>
    <row r="3321" spans="1:6" x14ac:dyDescent="0.3">
      <c r="A3321" s="383"/>
      <c r="B3321" s="202"/>
      <c r="C3321" s="386"/>
      <c r="D3321" s="658"/>
      <c r="E3321" s="659"/>
      <c r="F3321" s="660"/>
    </row>
    <row r="3322" spans="1:6" x14ac:dyDescent="0.3">
      <c r="A3322" s="383"/>
      <c r="B3322" s="202"/>
      <c r="C3322" s="386"/>
      <c r="D3322" s="658"/>
      <c r="E3322" s="659"/>
      <c r="F3322" s="660"/>
    </row>
    <row r="3323" spans="1:6" x14ac:dyDescent="0.3">
      <c r="A3323" s="383"/>
      <c r="B3323" s="202"/>
      <c r="C3323" s="386"/>
      <c r="D3323" s="658"/>
      <c r="E3323" s="659"/>
      <c r="F3323" s="660"/>
    </row>
    <row r="3324" spans="1:6" x14ac:dyDescent="0.3">
      <c r="A3324" s="383"/>
      <c r="B3324" s="202"/>
      <c r="C3324" s="386"/>
      <c r="D3324" s="658"/>
      <c r="E3324" s="659"/>
      <c r="F3324" s="660"/>
    </row>
    <row r="3325" spans="1:6" x14ac:dyDescent="0.3">
      <c r="A3325" s="383"/>
      <c r="B3325" s="202"/>
      <c r="C3325" s="386"/>
      <c r="D3325" s="658"/>
      <c r="E3325" s="659"/>
      <c r="F3325" s="660"/>
    </row>
    <row r="3326" spans="1:6" x14ac:dyDescent="0.3">
      <c r="A3326" s="383"/>
      <c r="B3326" s="202"/>
      <c r="C3326" s="386"/>
      <c r="D3326" s="658"/>
      <c r="E3326" s="659"/>
      <c r="F3326" s="660"/>
    </row>
    <row r="3327" spans="1:6" x14ac:dyDescent="0.3">
      <c r="A3327" s="383"/>
      <c r="B3327" s="202"/>
      <c r="C3327" s="386"/>
      <c r="D3327" s="658"/>
      <c r="E3327" s="659"/>
      <c r="F3327" s="660"/>
    </row>
    <row r="3328" spans="1:6" x14ac:dyDescent="0.3">
      <c r="A3328" s="383"/>
      <c r="B3328" s="202"/>
      <c r="C3328" s="386"/>
      <c r="D3328" s="658"/>
      <c r="E3328" s="659"/>
      <c r="F3328" s="660"/>
    </row>
    <row r="3329" spans="1:6" x14ac:dyDescent="0.3">
      <c r="A3329" s="383"/>
      <c r="B3329" s="202"/>
      <c r="C3329" s="386"/>
      <c r="D3329" s="658"/>
      <c r="E3329" s="659"/>
      <c r="F3329" s="660"/>
    </row>
    <row r="3330" spans="1:6" x14ac:dyDescent="0.3">
      <c r="A3330" s="383"/>
      <c r="B3330" s="202"/>
      <c r="C3330" s="386"/>
      <c r="D3330" s="658"/>
      <c r="E3330" s="659"/>
      <c r="F3330" s="660"/>
    </row>
    <row r="3331" spans="1:6" x14ac:dyDescent="0.3">
      <c r="A3331" s="383"/>
      <c r="B3331" s="202"/>
      <c r="C3331" s="386"/>
      <c r="D3331" s="658"/>
      <c r="E3331" s="659"/>
      <c r="F3331" s="660"/>
    </row>
    <row r="3332" spans="1:6" x14ac:dyDescent="0.3">
      <c r="A3332" s="383"/>
      <c r="B3332" s="202"/>
      <c r="C3332" s="386"/>
      <c r="D3332" s="658"/>
      <c r="E3332" s="659"/>
      <c r="F3332" s="660"/>
    </row>
    <row r="3333" spans="1:6" x14ac:dyDescent="0.3">
      <c r="A3333" s="383"/>
      <c r="B3333" s="202"/>
      <c r="C3333" s="386"/>
      <c r="D3333" s="658"/>
      <c r="E3333" s="659"/>
      <c r="F3333" s="660"/>
    </row>
    <row r="3334" spans="1:6" x14ac:dyDescent="0.3">
      <c r="A3334" s="383"/>
      <c r="B3334" s="202"/>
      <c r="C3334" s="386"/>
      <c r="D3334" s="658"/>
      <c r="E3334" s="659"/>
      <c r="F3334" s="660"/>
    </row>
    <row r="3335" spans="1:6" x14ac:dyDescent="0.3">
      <c r="A3335" s="383"/>
      <c r="B3335" s="202"/>
      <c r="C3335" s="386"/>
      <c r="D3335" s="658"/>
      <c r="E3335" s="659"/>
      <c r="F3335" s="660"/>
    </row>
    <row r="3336" spans="1:6" x14ac:dyDescent="0.3">
      <c r="A3336" s="383"/>
      <c r="B3336" s="202"/>
      <c r="C3336" s="386"/>
      <c r="D3336" s="658"/>
      <c r="E3336" s="659"/>
      <c r="F3336" s="660"/>
    </row>
    <row r="3337" spans="1:6" x14ac:dyDescent="0.3">
      <c r="A3337" s="383"/>
      <c r="B3337" s="202"/>
      <c r="C3337" s="386"/>
      <c r="D3337" s="658"/>
      <c r="E3337" s="659"/>
      <c r="F3337" s="660"/>
    </row>
    <row r="3338" spans="1:6" x14ac:dyDescent="0.3">
      <c r="A3338" s="383"/>
      <c r="B3338" s="202"/>
      <c r="C3338" s="386"/>
      <c r="D3338" s="658"/>
      <c r="E3338" s="659"/>
      <c r="F3338" s="660"/>
    </row>
    <row r="3339" spans="1:6" x14ac:dyDescent="0.3">
      <c r="A3339" s="383"/>
      <c r="B3339" s="202"/>
      <c r="C3339" s="386"/>
      <c r="D3339" s="658"/>
      <c r="E3339" s="659"/>
      <c r="F3339" s="660"/>
    </row>
    <row r="3340" spans="1:6" x14ac:dyDescent="0.3">
      <c r="A3340" s="383"/>
      <c r="B3340" s="202"/>
      <c r="C3340" s="386"/>
      <c r="D3340" s="658"/>
      <c r="E3340" s="659"/>
      <c r="F3340" s="660"/>
    </row>
    <row r="3341" spans="1:6" x14ac:dyDescent="0.3">
      <c r="A3341" s="383"/>
      <c r="B3341" s="202"/>
      <c r="C3341" s="386"/>
      <c r="D3341" s="658"/>
      <c r="E3341" s="659"/>
      <c r="F3341" s="660"/>
    </row>
    <row r="3342" spans="1:6" x14ac:dyDescent="0.3">
      <c r="A3342" s="383"/>
      <c r="B3342" s="202"/>
      <c r="C3342" s="386"/>
      <c r="D3342" s="658"/>
      <c r="E3342" s="659"/>
      <c r="F3342" s="660"/>
    </row>
    <row r="3343" spans="1:6" x14ac:dyDescent="0.3">
      <c r="A3343" s="383"/>
      <c r="B3343" s="202"/>
      <c r="C3343" s="386"/>
      <c r="D3343" s="658"/>
      <c r="E3343" s="659"/>
      <c r="F3343" s="660"/>
    </row>
    <row r="3344" spans="1:6" x14ac:dyDescent="0.3">
      <c r="A3344" s="383"/>
      <c r="B3344" s="202"/>
      <c r="C3344" s="386"/>
      <c r="D3344" s="658"/>
      <c r="E3344" s="659"/>
      <c r="F3344" s="660"/>
    </row>
    <row r="3345" spans="1:6" x14ac:dyDescent="0.3">
      <c r="A3345" s="383"/>
      <c r="B3345" s="202"/>
      <c r="C3345" s="386"/>
      <c r="D3345" s="658"/>
      <c r="E3345" s="659"/>
      <c r="F3345" s="660"/>
    </row>
    <row r="3346" spans="1:6" x14ac:dyDescent="0.3">
      <c r="A3346" s="383"/>
      <c r="B3346" s="202"/>
      <c r="C3346" s="386"/>
      <c r="D3346" s="658"/>
      <c r="E3346" s="659"/>
      <c r="F3346" s="660"/>
    </row>
    <row r="3347" spans="1:6" x14ac:dyDescent="0.3">
      <c r="A3347" s="383"/>
      <c r="B3347" s="202"/>
      <c r="C3347" s="386"/>
      <c r="D3347" s="658"/>
      <c r="E3347" s="659"/>
      <c r="F3347" s="660"/>
    </row>
    <row r="3348" spans="1:6" x14ac:dyDescent="0.3">
      <c r="A3348" s="383"/>
      <c r="B3348" s="202"/>
      <c r="C3348" s="386"/>
      <c r="D3348" s="658"/>
      <c r="E3348" s="659"/>
      <c r="F3348" s="660"/>
    </row>
    <row r="3349" spans="1:6" x14ac:dyDescent="0.3">
      <c r="A3349" s="383"/>
      <c r="B3349" s="202"/>
      <c r="C3349" s="386"/>
      <c r="D3349" s="658"/>
      <c r="E3349" s="659"/>
      <c r="F3349" s="660"/>
    </row>
    <row r="3350" spans="1:6" x14ac:dyDescent="0.3">
      <c r="A3350" s="383"/>
      <c r="B3350" s="202"/>
      <c r="C3350" s="386"/>
      <c r="D3350" s="658"/>
      <c r="E3350" s="659"/>
      <c r="F3350" s="660"/>
    </row>
    <row r="3351" spans="1:6" x14ac:dyDescent="0.3">
      <c r="A3351" s="383"/>
      <c r="B3351" s="202"/>
      <c r="C3351" s="386"/>
      <c r="D3351" s="658"/>
      <c r="E3351" s="659"/>
      <c r="F3351" s="660"/>
    </row>
    <row r="3352" spans="1:6" x14ac:dyDescent="0.3">
      <c r="A3352" s="383"/>
      <c r="B3352" s="202"/>
      <c r="C3352" s="386"/>
      <c r="D3352" s="658"/>
      <c r="E3352" s="659"/>
      <c r="F3352" s="660"/>
    </row>
    <row r="3353" spans="1:6" x14ac:dyDescent="0.3">
      <c r="A3353" s="383"/>
      <c r="B3353" s="202"/>
      <c r="C3353" s="386"/>
      <c r="D3353" s="658"/>
      <c r="E3353" s="659"/>
      <c r="F3353" s="660"/>
    </row>
    <row r="3354" spans="1:6" x14ac:dyDescent="0.3">
      <c r="A3354" s="383"/>
      <c r="B3354" s="202"/>
      <c r="C3354" s="386"/>
      <c r="D3354" s="658"/>
      <c r="E3354" s="659"/>
      <c r="F3354" s="660"/>
    </row>
    <row r="3355" spans="1:6" x14ac:dyDescent="0.3">
      <c r="A3355" s="383"/>
      <c r="B3355" s="202"/>
      <c r="C3355" s="386"/>
      <c r="D3355" s="658"/>
      <c r="E3355" s="659"/>
      <c r="F3355" s="660"/>
    </row>
    <row r="3356" spans="1:6" x14ac:dyDescent="0.3">
      <c r="A3356" s="383"/>
      <c r="B3356" s="202"/>
      <c r="C3356" s="386"/>
      <c r="D3356" s="658"/>
      <c r="E3356" s="659"/>
      <c r="F3356" s="660"/>
    </row>
    <row r="3357" spans="1:6" x14ac:dyDescent="0.3">
      <c r="A3357" s="383"/>
      <c r="B3357" s="202"/>
      <c r="C3357" s="386"/>
      <c r="D3357" s="658"/>
      <c r="E3357" s="659"/>
      <c r="F3357" s="660"/>
    </row>
    <row r="3358" spans="1:6" x14ac:dyDescent="0.3">
      <c r="A3358" s="383"/>
      <c r="B3358" s="202"/>
      <c r="C3358" s="386"/>
      <c r="D3358" s="658"/>
      <c r="E3358" s="659"/>
      <c r="F3358" s="660"/>
    </row>
    <row r="3359" spans="1:6" x14ac:dyDescent="0.3">
      <c r="A3359" s="383"/>
      <c r="B3359" s="202"/>
      <c r="C3359" s="386"/>
      <c r="D3359" s="658"/>
      <c r="E3359" s="659"/>
      <c r="F3359" s="660"/>
    </row>
    <row r="3360" spans="1:6" x14ac:dyDescent="0.3">
      <c r="A3360" s="383"/>
      <c r="B3360" s="202"/>
      <c r="C3360" s="386"/>
      <c r="D3360" s="658"/>
      <c r="E3360" s="659"/>
      <c r="F3360" s="660"/>
    </row>
    <row r="3361" spans="1:6" x14ac:dyDescent="0.3">
      <c r="A3361" s="383"/>
      <c r="B3361" s="202"/>
      <c r="C3361" s="386"/>
      <c r="D3361" s="658"/>
      <c r="E3361" s="659"/>
      <c r="F3361" s="660"/>
    </row>
    <row r="3362" spans="1:6" x14ac:dyDescent="0.3">
      <c r="A3362" s="383"/>
      <c r="B3362" s="202"/>
      <c r="C3362" s="386"/>
      <c r="D3362" s="658"/>
      <c r="E3362" s="659"/>
      <c r="F3362" s="660"/>
    </row>
    <row r="3363" spans="1:6" x14ac:dyDescent="0.3">
      <c r="A3363" s="383"/>
      <c r="B3363" s="202"/>
      <c r="C3363" s="386"/>
      <c r="D3363" s="658"/>
      <c r="E3363" s="659"/>
      <c r="F3363" s="660"/>
    </row>
    <row r="3364" spans="1:6" x14ac:dyDescent="0.3">
      <c r="A3364" s="383"/>
      <c r="B3364" s="202"/>
      <c r="C3364" s="386"/>
      <c r="D3364" s="658"/>
      <c r="E3364" s="659"/>
      <c r="F3364" s="660"/>
    </row>
    <row r="3365" spans="1:6" x14ac:dyDescent="0.3">
      <c r="A3365" s="383"/>
      <c r="B3365" s="202"/>
      <c r="C3365" s="386"/>
      <c r="D3365" s="658"/>
      <c r="E3365" s="659"/>
      <c r="F3365" s="660"/>
    </row>
    <row r="3366" spans="1:6" x14ac:dyDescent="0.3">
      <c r="A3366" s="383"/>
      <c r="B3366" s="202"/>
      <c r="C3366" s="386"/>
      <c r="D3366" s="658"/>
      <c r="E3366" s="659"/>
      <c r="F3366" s="660"/>
    </row>
    <row r="3367" spans="1:6" x14ac:dyDescent="0.3">
      <c r="A3367" s="383"/>
      <c r="B3367" s="202"/>
      <c r="C3367" s="386"/>
      <c r="D3367" s="658"/>
      <c r="E3367" s="659"/>
      <c r="F3367" s="660"/>
    </row>
    <row r="3368" spans="1:6" x14ac:dyDescent="0.3">
      <c r="A3368" s="383"/>
      <c r="B3368" s="202"/>
      <c r="C3368" s="386"/>
      <c r="D3368" s="658"/>
      <c r="E3368" s="659"/>
      <c r="F3368" s="660"/>
    </row>
    <row r="3369" spans="1:6" x14ac:dyDescent="0.3">
      <c r="A3369" s="383"/>
      <c r="B3369" s="202"/>
      <c r="C3369" s="386"/>
      <c r="D3369" s="658"/>
      <c r="E3369" s="659"/>
      <c r="F3369" s="660"/>
    </row>
    <row r="3370" spans="1:6" x14ac:dyDescent="0.3">
      <c r="A3370" s="383"/>
      <c r="B3370" s="202"/>
      <c r="C3370" s="386"/>
      <c r="D3370" s="658"/>
      <c r="E3370" s="659"/>
      <c r="F3370" s="660"/>
    </row>
    <row r="3371" spans="1:6" x14ac:dyDescent="0.3">
      <c r="A3371" s="383"/>
      <c r="B3371" s="202"/>
      <c r="C3371" s="386"/>
      <c r="D3371" s="658"/>
      <c r="E3371" s="659"/>
      <c r="F3371" s="660"/>
    </row>
    <row r="3372" spans="1:6" x14ac:dyDescent="0.3">
      <c r="A3372" s="383"/>
      <c r="B3372" s="202"/>
      <c r="C3372" s="386"/>
      <c r="D3372" s="658"/>
      <c r="E3372" s="659"/>
      <c r="F3372" s="660"/>
    </row>
    <row r="3373" spans="1:6" x14ac:dyDescent="0.3">
      <c r="A3373" s="383"/>
      <c r="B3373" s="202"/>
      <c r="C3373" s="386"/>
      <c r="D3373" s="658"/>
      <c r="E3373" s="659"/>
      <c r="F3373" s="660"/>
    </row>
    <row r="3374" spans="1:6" x14ac:dyDescent="0.3">
      <c r="A3374" s="383"/>
      <c r="B3374" s="202"/>
      <c r="C3374" s="386"/>
      <c r="D3374" s="658"/>
      <c r="E3374" s="659"/>
      <c r="F3374" s="660"/>
    </row>
    <row r="3375" spans="1:6" x14ac:dyDescent="0.3">
      <c r="A3375" s="383"/>
      <c r="B3375" s="202"/>
      <c r="C3375" s="386"/>
      <c r="D3375" s="658"/>
      <c r="E3375" s="659"/>
      <c r="F3375" s="660"/>
    </row>
    <row r="3376" spans="1:6" x14ac:dyDescent="0.3">
      <c r="A3376" s="383"/>
      <c r="B3376" s="202"/>
      <c r="C3376" s="386"/>
      <c r="D3376" s="658"/>
      <c r="E3376" s="659"/>
      <c r="F3376" s="660"/>
    </row>
    <row r="3377" spans="1:6" x14ac:dyDescent="0.3">
      <c r="A3377" s="383"/>
      <c r="B3377" s="202"/>
      <c r="C3377" s="386"/>
      <c r="D3377" s="658"/>
      <c r="E3377" s="659"/>
      <c r="F3377" s="660"/>
    </row>
    <row r="3378" spans="1:6" x14ac:dyDescent="0.3">
      <c r="A3378" s="383"/>
      <c r="B3378" s="202"/>
      <c r="C3378" s="386"/>
      <c r="D3378" s="658"/>
      <c r="E3378" s="659"/>
      <c r="F3378" s="660"/>
    </row>
    <row r="3379" spans="1:6" x14ac:dyDescent="0.3">
      <c r="A3379" s="383"/>
      <c r="B3379" s="202"/>
      <c r="C3379" s="386"/>
      <c r="D3379" s="658"/>
      <c r="E3379" s="659"/>
      <c r="F3379" s="660"/>
    </row>
    <row r="3380" spans="1:6" x14ac:dyDescent="0.3">
      <c r="A3380" s="383"/>
      <c r="B3380" s="202"/>
      <c r="C3380" s="386"/>
      <c r="D3380" s="658"/>
      <c r="E3380" s="659"/>
      <c r="F3380" s="660"/>
    </row>
    <row r="3381" spans="1:6" x14ac:dyDescent="0.3">
      <c r="A3381" s="383"/>
      <c r="B3381" s="202"/>
      <c r="C3381" s="386"/>
      <c r="D3381" s="658"/>
      <c r="E3381" s="659"/>
      <c r="F3381" s="660"/>
    </row>
    <row r="3382" spans="1:6" x14ac:dyDescent="0.3">
      <c r="A3382" s="383"/>
      <c r="B3382" s="202"/>
      <c r="C3382" s="386"/>
      <c r="D3382" s="658"/>
      <c r="E3382" s="659"/>
      <c r="F3382" s="660"/>
    </row>
    <row r="3383" spans="1:6" x14ac:dyDescent="0.3">
      <c r="A3383" s="383"/>
      <c r="B3383" s="202"/>
      <c r="C3383" s="386"/>
      <c r="D3383" s="658"/>
      <c r="E3383" s="659"/>
      <c r="F3383" s="660"/>
    </row>
    <row r="3384" spans="1:6" x14ac:dyDescent="0.3">
      <c r="A3384" s="383"/>
      <c r="B3384" s="202"/>
      <c r="C3384" s="386"/>
      <c r="D3384" s="658"/>
      <c r="E3384" s="659"/>
      <c r="F3384" s="660"/>
    </row>
    <row r="3385" spans="1:6" x14ac:dyDescent="0.3">
      <c r="A3385" s="383"/>
      <c r="B3385" s="202"/>
      <c r="C3385" s="386"/>
      <c r="D3385" s="658"/>
      <c r="E3385" s="659"/>
      <c r="F3385" s="660"/>
    </row>
    <row r="3386" spans="1:6" x14ac:dyDescent="0.3">
      <c r="A3386" s="383"/>
      <c r="B3386" s="202"/>
      <c r="C3386" s="386"/>
      <c r="D3386" s="658"/>
      <c r="E3386" s="659"/>
      <c r="F3386" s="660"/>
    </row>
    <row r="3387" spans="1:6" x14ac:dyDescent="0.3">
      <c r="A3387" s="383"/>
      <c r="B3387" s="202"/>
      <c r="C3387" s="386"/>
      <c r="D3387" s="658"/>
      <c r="E3387" s="659"/>
      <c r="F3387" s="660"/>
    </row>
    <row r="3388" spans="1:6" x14ac:dyDescent="0.3">
      <c r="A3388" s="383"/>
      <c r="B3388" s="202"/>
      <c r="C3388" s="386"/>
      <c r="D3388" s="658"/>
      <c r="E3388" s="659"/>
      <c r="F3388" s="660"/>
    </row>
    <row r="3389" spans="1:6" x14ac:dyDescent="0.3">
      <c r="A3389" s="383"/>
      <c r="B3389" s="202"/>
      <c r="C3389" s="386"/>
      <c r="D3389" s="658"/>
      <c r="E3389" s="659"/>
      <c r="F3389" s="660"/>
    </row>
    <row r="3390" spans="1:6" x14ac:dyDescent="0.3">
      <c r="A3390" s="383"/>
      <c r="B3390" s="202"/>
      <c r="C3390" s="386"/>
      <c r="D3390" s="658"/>
      <c r="E3390" s="659"/>
      <c r="F3390" s="660"/>
    </row>
    <row r="3391" spans="1:6" x14ac:dyDescent="0.3">
      <c r="A3391" s="383"/>
      <c r="B3391" s="202"/>
      <c r="C3391" s="386"/>
      <c r="D3391" s="658"/>
      <c r="E3391" s="659"/>
      <c r="F3391" s="660"/>
    </row>
    <row r="3392" spans="1:6" x14ac:dyDescent="0.3">
      <c r="A3392" s="383"/>
      <c r="B3392" s="202"/>
      <c r="C3392" s="386"/>
      <c r="D3392" s="658"/>
      <c r="E3392" s="659"/>
      <c r="F3392" s="660"/>
    </row>
    <row r="3393" spans="1:6" x14ac:dyDescent="0.3">
      <c r="A3393" s="383"/>
      <c r="B3393" s="202"/>
      <c r="C3393" s="386"/>
      <c r="D3393" s="658"/>
      <c r="E3393" s="659"/>
      <c r="F3393" s="660"/>
    </row>
    <row r="3394" spans="1:6" x14ac:dyDescent="0.3">
      <c r="A3394" s="383"/>
      <c r="B3394" s="202"/>
      <c r="C3394" s="386"/>
      <c r="D3394" s="658"/>
      <c r="E3394" s="659"/>
      <c r="F3394" s="660"/>
    </row>
    <row r="3395" spans="1:6" x14ac:dyDescent="0.3">
      <c r="A3395" s="383"/>
      <c r="B3395" s="202"/>
      <c r="C3395" s="386"/>
      <c r="D3395" s="658"/>
      <c r="E3395" s="659"/>
      <c r="F3395" s="660"/>
    </row>
    <row r="3396" spans="1:6" x14ac:dyDescent="0.3">
      <c r="A3396" s="383"/>
      <c r="B3396" s="202"/>
      <c r="C3396" s="386"/>
      <c r="D3396" s="658"/>
      <c r="E3396" s="659"/>
      <c r="F3396" s="660"/>
    </row>
    <row r="3397" spans="1:6" x14ac:dyDescent="0.3">
      <c r="A3397" s="383"/>
      <c r="B3397" s="202"/>
      <c r="C3397" s="386"/>
      <c r="D3397" s="658"/>
      <c r="E3397" s="659"/>
      <c r="F3397" s="660"/>
    </row>
    <row r="3398" spans="1:6" x14ac:dyDescent="0.3">
      <c r="A3398" s="383"/>
      <c r="B3398" s="202"/>
      <c r="C3398" s="386"/>
      <c r="D3398" s="658"/>
      <c r="E3398" s="659"/>
      <c r="F3398" s="660"/>
    </row>
    <row r="3399" spans="1:6" x14ac:dyDescent="0.3">
      <c r="A3399" s="383"/>
      <c r="B3399" s="202"/>
      <c r="C3399" s="386"/>
      <c r="D3399" s="658"/>
      <c r="E3399" s="659"/>
      <c r="F3399" s="660"/>
    </row>
    <row r="3400" spans="1:6" x14ac:dyDescent="0.3">
      <c r="A3400" s="383"/>
      <c r="B3400" s="202"/>
      <c r="C3400" s="386"/>
      <c r="D3400" s="658"/>
      <c r="E3400" s="659"/>
      <c r="F3400" s="660"/>
    </row>
    <row r="3401" spans="1:6" x14ac:dyDescent="0.3">
      <c r="A3401" s="383"/>
      <c r="B3401" s="202"/>
      <c r="C3401" s="386"/>
      <c r="D3401" s="658"/>
      <c r="E3401" s="659"/>
      <c r="F3401" s="660"/>
    </row>
    <row r="3402" spans="1:6" x14ac:dyDescent="0.3">
      <c r="A3402" s="383"/>
      <c r="B3402" s="202"/>
      <c r="C3402" s="386"/>
      <c r="D3402" s="658"/>
      <c r="E3402" s="659"/>
      <c r="F3402" s="660"/>
    </row>
    <row r="3403" spans="1:6" x14ac:dyDescent="0.3">
      <c r="A3403" s="383"/>
      <c r="B3403" s="202"/>
      <c r="C3403" s="386"/>
      <c r="D3403" s="658"/>
      <c r="E3403" s="659"/>
      <c r="F3403" s="660"/>
    </row>
    <row r="3404" spans="1:6" x14ac:dyDescent="0.3">
      <c r="A3404" s="383"/>
      <c r="B3404" s="202"/>
      <c r="C3404" s="386"/>
      <c r="D3404" s="658"/>
      <c r="E3404" s="659"/>
      <c r="F3404" s="660"/>
    </row>
    <row r="3405" spans="1:6" ht="15" thickBot="1" x14ac:dyDescent="0.35">
      <c r="A3405" s="666" t="s">
        <v>4094</v>
      </c>
      <c r="B3405" s="667" t="s">
        <v>4116</v>
      </c>
      <c r="C3405" s="667"/>
      <c r="D3405" s="667"/>
      <c r="E3405" s="667"/>
      <c r="F3405" s="668">
        <f>SUM(F3303:F3304)</f>
        <v>1000000</v>
      </c>
    </row>
    <row r="3406" spans="1:6" x14ac:dyDescent="0.3">
      <c r="A3406" s="756" t="str">
        <f>A741</f>
        <v>CONTRACT SANRAL: NRA 2024/1323</v>
      </c>
      <c r="B3406" s="757"/>
      <c r="C3406" s="669"/>
      <c r="D3406" s="669"/>
      <c r="E3406" s="669"/>
      <c r="F3406" s="670"/>
    </row>
    <row r="3407" spans="1:6" x14ac:dyDescent="0.3">
      <c r="A3407" s="754" t="str">
        <f>A742</f>
        <v>PANEL FOR ROUTINE ROAD MAINTENANCE WORKS ACROSS SOUTH AFRICA (NORTHERN CAPE PROVINCE)</v>
      </c>
      <c r="B3407" s="755"/>
      <c r="C3407" s="671"/>
      <c r="D3407" s="671"/>
      <c r="E3407" s="671"/>
      <c r="F3407" s="672"/>
    </row>
    <row r="3408" spans="1:6" ht="15" thickBot="1" x14ac:dyDescent="0.35">
      <c r="A3408" s="804" t="str">
        <f>A743</f>
        <v>PART B: OPERATIONAL SECTION</v>
      </c>
      <c r="B3408" s="805"/>
      <c r="C3408" s="671"/>
      <c r="D3408" s="671"/>
      <c r="E3408" s="671"/>
      <c r="F3408" s="672"/>
    </row>
    <row r="3409" spans="1:6" ht="15" thickBot="1" x14ac:dyDescent="0.35">
      <c r="A3409" s="799" t="s">
        <v>2105</v>
      </c>
      <c r="B3409" s="800"/>
      <c r="C3409" s="800"/>
      <c r="D3409" s="800"/>
      <c r="E3409" s="800"/>
      <c r="F3409" s="801"/>
    </row>
    <row r="3410" spans="1:6" x14ac:dyDescent="0.3">
      <c r="A3410" s="374" t="s">
        <v>2106</v>
      </c>
      <c r="B3410" s="345" t="s">
        <v>2107</v>
      </c>
      <c r="C3410" s="375"/>
      <c r="D3410" s="376"/>
      <c r="E3410" s="377"/>
      <c r="F3410" s="378"/>
    </row>
    <row r="3411" spans="1:6" x14ac:dyDescent="0.3">
      <c r="A3411" s="372" t="s">
        <v>2114</v>
      </c>
      <c r="B3411" s="201" t="s">
        <v>2115</v>
      </c>
      <c r="C3411" s="379" t="s">
        <v>181</v>
      </c>
      <c r="D3411" s="655">
        <v>100</v>
      </c>
      <c r="E3411" s="856"/>
      <c r="F3411" s="625" t="str">
        <f t="shared" ref="F3411:F3441" si="34">IF((D3411*E3411)&gt;0,(D3411*E3411),"")</f>
        <v/>
      </c>
    </row>
    <row r="3412" spans="1:6" x14ac:dyDescent="0.3">
      <c r="A3412" s="372" t="s">
        <v>2122</v>
      </c>
      <c r="B3412" s="235" t="s">
        <v>2123</v>
      </c>
      <c r="C3412" s="379"/>
      <c r="D3412" s="655"/>
      <c r="E3412" s="549"/>
      <c r="F3412" s="625" t="str">
        <f t="shared" si="34"/>
        <v/>
      </c>
    </row>
    <row r="3413" spans="1:6" x14ac:dyDescent="0.3">
      <c r="A3413" s="372" t="s">
        <v>2124</v>
      </c>
      <c r="B3413" s="201" t="s">
        <v>2125</v>
      </c>
      <c r="C3413" s="379" t="s">
        <v>221</v>
      </c>
      <c r="D3413" s="655">
        <v>100</v>
      </c>
      <c r="E3413" s="856"/>
      <c r="F3413" s="625" t="str">
        <f t="shared" si="34"/>
        <v/>
      </c>
    </row>
    <row r="3414" spans="1:6" x14ac:dyDescent="0.3">
      <c r="A3414" s="372" t="s">
        <v>2126</v>
      </c>
      <c r="B3414" s="201" t="s">
        <v>2127</v>
      </c>
      <c r="C3414" s="379" t="s">
        <v>221</v>
      </c>
      <c r="D3414" s="655">
        <v>100</v>
      </c>
      <c r="E3414" s="856"/>
      <c r="F3414" s="625" t="str">
        <f t="shared" si="34"/>
        <v/>
      </c>
    </row>
    <row r="3415" spans="1:6" x14ac:dyDescent="0.3">
      <c r="A3415" s="372" t="s">
        <v>2128</v>
      </c>
      <c r="B3415" s="201" t="s">
        <v>2129</v>
      </c>
      <c r="C3415" s="379"/>
      <c r="D3415" s="655"/>
      <c r="E3415" s="549"/>
      <c r="F3415" s="625" t="str">
        <f t="shared" si="34"/>
        <v/>
      </c>
    </row>
    <row r="3416" spans="1:6" x14ac:dyDescent="0.3">
      <c r="A3416" s="372" t="s">
        <v>2130</v>
      </c>
      <c r="B3416" s="201" t="s">
        <v>2131</v>
      </c>
      <c r="C3416" s="379" t="s">
        <v>221</v>
      </c>
      <c r="D3416" s="655">
        <v>50</v>
      </c>
      <c r="E3416" s="856"/>
      <c r="F3416" s="625" t="str">
        <f t="shared" si="34"/>
        <v/>
      </c>
    </row>
    <row r="3417" spans="1:6" x14ac:dyDescent="0.3">
      <c r="A3417" s="372" t="s">
        <v>2132</v>
      </c>
      <c r="B3417" s="201" t="s">
        <v>2133</v>
      </c>
      <c r="C3417" s="379" t="s">
        <v>221</v>
      </c>
      <c r="D3417" s="655">
        <v>20</v>
      </c>
      <c r="E3417" s="856"/>
      <c r="F3417" s="625" t="str">
        <f t="shared" si="34"/>
        <v/>
      </c>
    </row>
    <row r="3418" spans="1:6" x14ac:dyDescent="0.3">
      <c r="A3418" s="372" t="s">
        <v>2134</v>
      </c>
      <c r="B3418" s="201" t="s">
        <v>2135</v>
      </c>
      <c r="C3418" s="379" t="s">
        <v>181</v>
      </c>
      <c r="D3418" s="655">
        <v>100</v>
      </c>
      <c r="E3418" s="856"/>
      <c r="F3418" s="625" t="str">
        <f t="shared" si="34"/>
        <v/>
      </c>
    </row>
    <row r="3419" spans="1:6" x14ac:dyDescent="0.3">
      <c r="A3419" s="372" t="s">
        <v>2136</v>
      </c>
      <c r="B3419" s="235" t="s">
        <v>3895</v>
      </c>
      <c r="C3419" s="379"/>
      <c r="D3419" s="655"/>
      <c r="E3419" s="549"/>
      <c r="F3419" s="625" t="str">
        <f t="shared" si="34"/>
        <v/>
      </c>
    </row>
    <row r="3420" spans="1:6" x14ac:dyDescent="0.3">
      <c r="A3420" s="372" t="s">
        <v>2138</v>
      </c>
      <c r="B3420" s="201" t="s">
        <v>2157</v>
      </c>
      <c r="C3420" s="379" t="s">
        <v>221</v>
      </c>
      <c r="D3420" s="655">
        <v>20</v>
      </c>
      <c r="E3420" s="856"/>
      <c r="F3420" s="625" t="str">
        <f t="shared" si="34"/>
        <v/>
      </c>
    </row>
    <row r="3421" spans="1:6" x14ac:dyDescent="0.3">
      <c r="A3421" s="372" t="s">
        <v>2140</v>
      </c>
      <c r="B3421" s="201" t="s">
        <v>3896</v>
      </c>
      <c r="C3421" s="379" t="s">
        <v>221</v>
      </c>
      <c r="D3421" s="655">
        <v>20</v>
      </c>
      <c r="E3421" s="856"/>
      <c r="F3421" s="625" t="str">
        <f t="shared" si="34"/>
        <v/>
      </c>
    </row>
    <row r="3422" spans="1:6" x14ac:dyDescent="0.3">
      <c r="A3422" s="372" t="s">
        <v>2142</v>
      </c>
      <c r="B3422" s="235" t="s">
        <v>2137</v>
      </c>
      <c r="C3422" s="379"/>
      <c r="D3422" s="655"/>
      <c r="E3422" s="549"/>
      <c r="F3422" s="625" t="str">
        <f t="shared" si="34"/>
        <v/>
      </c>
    </row>
    <row r="3423" spans="1:6" x14ac:dyDescent="0.3">
      <c r="A3423" s="372" t="s">
        <v>2144</v>
      </c>
      <c r="B3423" s="201" t="s">
        <v>2139</v>
      </c>
      <c r="C3423" s="379" t="s">
        <v>221</v>
      </c>
      <c r="D3423" s="655">
        <v>50</v>
      </c>
      <c r="E3423" s="856"/>
      <c r="F3423" s="625" t="str">
        <f t="shared" si="34"/>
        <v/>
      </c>
    </row>
    <row r="3424" spans="1:6" x14ac:dyDescent="0.3">
      <c r="A3424" s="372" t="s">
        <v>2146</v>
      </c>
      <c r="B3424" s="201" t="s">
        <v>2141</v>
      </c>
      <c r="C3424" s="379" t="s">
        <v>221</v>
      </c>
      <c r="D3424" s="655">
        <v>50</v>
      </c>
      <c r="E3424" s="856"/>
      <c r="F3424" s="625" t="str">
        <f t="shared" si="34"/>
        <v/>
      </c>
    </row>
    <row r="3425" spans="1:6" x14ac:dyDescent="0.3">
      <c r="A3425" s="372" t="s">
        <v>2152</v>
      </c>
      <c r="B3425" s="235" t="s">
        <v>2173</v>
      </c>
      <c r="C3425" s="379"/>
      <c r="D3425" s="655"/>
      <c r="E3425" s="549"/>
      <c r="F3425" s="625" t="str">
        <f t="shared" si="34"/>
        <v/>
      </c>
    </row>
    <row r="3426" spans="1:6" x14ac:dyDescent="0.3">
      <c r="A3426" s="372" t="s">
        <v>3898</v>
      </c>
      <c r="B3426" s="201" t="s">
        <v>2173</v>
      </c>
      <c r="C3426" s="379" t="s">
        <v>16</v>
      </c>
      <c r="D3426" s="655">
        <v>1</v>
      </c>
      <c r="E3426" s="655">
        <v>100000</v>
      </c>
      <c r="F3426" s="625">
        <f t="shared" si="34"/>
        <v>100000</v>
      </c>
    </row>
    <row r="3427" spans="1:6" x14ac:dyDescent="0.3">
      <c r="A3427" s="372" t="s">
        <v>3899</v>
      </c>
      <c r="B3427" s="201" t="s">
        <v>3897</v>
      </c>
      <c r="C3427" s="379" t="s">
        <v>21</v>
      </c>
      <c r="D3427" s="548">
        <f>F3426</f>
        <v>100000</v>
      </c>
      <c r="E3427" s="855"/>
      <c r="F3427" s="625" t="str">
        <f t="shared" si="34"/>
        <v/>
      </c>
    </row>
    <row r="3428" spans="1:6" x14ac:dyDescent="0.3">
      <c r="A3428" s="372" t="s">
        <v>2154</v>
      </c>
      <c r="B3428" s="235" t="s">
        <v>3996</v>
      </c>
      <c r="C3428" s="379"/>
      <c r="D3428" s="655"/>
      <c r="E3428" s="549"/>
      <c r="F3428" s="625" t="str">
        <f t="shared" si="34"/>
        <v/>
      </c>
    </row>
    <row r="3429" spans="1:6" x14ac:dyDescent="0.3">
      <c r="A3429" s="372" t="s">
        <v>2156</v>
      </c>
      <c r="B3429" s="201" t="s">
        <v>2145</v>
      </c>
      <c r="C3429" s="379" t="s">
        <v>181</v>
      </c>
      <c r="D3429" s="655">
        <v>50</v>
      </c>
      <c r="E3429" s="856"/>
      <c r="F3429" s="625" t="str">
        <f t="shared" si="34"/>
        <v/>
      </c>
    </row>
    <row r="3430" spans="1:6" x14ac:dyDescent="0.3">
      <c r="A3430" s="372" t="s">
        <v>2158</v>
      </c>
      <c r="B3430" s="201" t="s">
        <v>2147</v>
      </c>
      <c r="C3430" s="379" t="s">
        <v>181</v>
      </c>
      <c r="D3430" s="655">
        <v>50</v>
      </c>
      <c r="E3430" s="856"/>
      <c r="F3430" s="625" t="str">
        <f t="shared" si="34"/>
        <v/>
      </c>
    </row>
    <row r="3431" spans="1:6" x14ac:dyDescent="0.3">
      <c r="A3431" s="372" t="s">
        <v>3900</v>
      </c>
      <c r="B3431" s="201" t="s">
        <v>2149</v>
      </c>
      <c r="C3431" s="379" t="s">
        <v>181</v>
      </c>
      <c r="D3431" s="655">
        <v>50</v>
      </c>
      <c r="E3431" s="856"/>
      <c r="F3431" s="625" t="str">
        <f t="shared" si="34"/>
        <v/>
      </c>
    </row>
    <row r="3432" spans="1:6" x14ac:dyDescent="0.3">
      <c r="A3432" s="372" t="s">
        <v>3901</v>
      </c>
      <c r="B3432" s="201" t="s">
        <v>2151</v>
      </c>
      <c r="C3432" s="379" t="s">
        <v>181</v>
      </c>
      <c r="D3432" s="655">
        <v>50</v>
      </c>
      <c r="E3432" s="856"/>
      <c r="F3432" s="625" t="str">
        <f t="shared" si="34"/>
        <v/>
      </c>
    </row>
    <row r="3433" spans="1:6" x14ac:dyDescent="0.3">
      <c r="A3433" s="372" t="s">
        <v>2160</v>
      </c>
      <c r="B3433" s="235" t="s">
        <v>2153</v>
      </c>
      <c r="C3433" s="379" t="s">
        <v>221</v>
      </c>
      <c r="D3433" s="655">
        <v>50</v>
      </c>
      <c r="E3433" s="856"/>
      <c r="F3433" s="625" t="str">
        <f t="shared" si="34"/>
        <v/>
      </c>
    </row>
    <row r="3434" spans="1:6" x14ac:dyDescent="0.3">
      <c r="A3434" s="372" t="s">
        <v>2172</v>
      </c>
      <c r="B3434" s="235" t="s">
        <v>3902</v>
      </c>
      <c r="C3434" s="379"/>
      <c r="D3434" s="655"/>
      <c r="E3434" s="549"/>
      <c r="F3434" s="625" t="str">
        <f t="shared" si="34"/>
        <v/>
      </c>
    </row>
    <row r="3435" spans="1:6" x14ac:dyDescent="0.3">
      <c r="A3435" s="372" t="s">
        <v>2174</v>
      </c>
      <c r="B3435" s="235" t="s">
        <v>2163</v>
      </c>
      <c r="C3435" s="379"/>
      <c r="D3435" s="655"/>
      <c r="E3435" s="549"/>
      <c r="F3435" s="625" t="str">
        <f t="shared" si="34"/>
        <v/>
      </c>
    </row>
    <row r="3436" spans="1:6" x14ac:dyDescent="0.3">
      <c r="A3436" s="372" t="s">
        <v>2175</v>
      </c>
      <c r="B3436" s="201" t="s">
        <v>3904</v>
      </c>
      <c r="C3436" s="379" t="s">
        <v>489</v>
      </c>
      <c r="D3436" s="655">
        <v>50</v>
      </c>
      <c r="E3436" s="856"/>
      <c r="F3436" s="625" t="str">
        <f t="shared" si="34"/>
        <v/>
      </c>
    </row>
    <row r="3437" spans="1:6" x14ac:dyDescent="0.3">
      <c r="A3437" s="372" t="s">
        <v>3903</v>
      </c>
      <c r="B3437" s="201" t="s">
        <v>3905</v>
      </c>
      <c r="C3437" s="379" t="s">
        <v>489</v>
      </c>
      <c r="D3437" s="655">
        <v>100</v>
      </c>
      <c r="E3437" s="856"/>
      <c r="F3437" s="625" t="str">
        <f t="shared" si="34"/>
        <v/>
      </c>
    </row>
    <row r="3438" spans="1:6" x14ac:dyDescent="0.3">
      <c r="A3438" s="372" t="s">
        <v>2176</v>
      </c>
      <c r="B3438" s="201" t="s">
        <v>3906</v>
      </c>
      <c r="C3438" s="379" t="s">
        <v>489</v>
      </c>
      <c r="D3438" s="655">
        <v>100</v>
      </c>
      <c r="E3438" s="856"/>
      <c r="F3438" s="625" t="str">
        <f t="shared" si="34"/>
        <v/>
      </c>
    </row>
    <row r="3439" spans="1:6" x14ac:dyDescent="0.3">
      <c r="A3439" s="372" t="s">
        <v>2178</v>
      </c>
      <c r="B3439" s="235" t="s">
        <v>3907</v>
      </c>
      <c r="C3439" s="414"/>
      <c r="D3439" s="655"/>
      <c r="E3439" s="549"/>
      <c r="F3439" s="625" t="str">
        <f t="shared" si="34"/>
        <v/>
      </c>
    </row>
    <row r="3440" spans="1:6" x14ac:dyDescent="0.3">
      <c r="A3440" s="372" t="s">
        <v>2180</v>
      </c>
      <c r="B3440" s="201" t="s">
        <v>2181</v>
      </c>
      <c r="C3440" s="379" t="s">
        <v>16</v>
      </c>
      <c r="D3440" s="655">
        <v>1</v>
      </c>
      <c r="E3440" s="655">
        <v>100000</v>
      </c>
      <c r="F3440" s="625">
        <f t="shared" si="34"/>
        <v>100000</v>
      </c>
    </row>
    <row r="3441" spans="1:6" x14ac:dyDescent="0.3">
      <c r="A3441" s="372" t="s">
        <v>2183</v>
      </c>
      <c r="B3441" s="201" t="s">
        <v>3908</v>
      </c>
      <c r="C3441" s="379" t="s">
        <v>21</v>
      </c>
      <c r="D3441" s="548">
        <f>F3440</f>
        <v>100000</v>
      </c>
      <c r="E3441" s="855"/>
      <c r="F3441" s="625" t="str">
        <f t="shared" si="34"/>
        <v/>
      </c>
    </row>
    <row r="3442" spans="1:6" x14ac:dyDescent="0.3">
      <c r="A3442" s="383"/>
      <c r="B3442" s="202"/>
      <c r="C3442" s="386"/>
      <c r="D3442" s="658"/>
      <c r="E3442" s="659"/>
      <c r="F3442" s="660"/>
    </row>
    <row r="3443" spans="1:6" x14ac:dyDescent="0.3">
      <c r="A3443" s="383"/>
      <c r="B3443" s="202"/>
      <c r="C3443" s="386"/>
      <c r="D3443" s="658"/>
      <c r="E3443" s="659"/>
      <c r="F3443" s="660"/>
    </row>
    <row r="3444" spans="1:6" x14ac:dyDescent="0.3">
      <c r="A3444" s="383"/>
      <c r="B3444" s="202"/>
      <c r="C3444" s="386"/>
      <c r="D3444" s="658"/>
      <c r="E3444" s="659"/>
      <c r="F3444" s="660"/>
    </row>
    <row r="3445" spans="1:6" x14ac:dyDescent="0.3">
      <c r="A3445" s="383"/>
      <c r="B3445" s="202"/>
      <c r="C3445" s="386"/>
      <c r="D3445" s="658"/>
      <c r="E3445" s="659"/>
      <c r="F3445" s="660"/>
    </row>
    <row r="3446" spans="1:6" x14ac:dyDescent="0.3">
      <c r="A3446" s="383"/>
      <c r="B3446" s="202"/>
      <c r="C3446" s="386"/>
      <c r="D3446" s="658"/>
      <c r="E3446" s="659"/>
      <c r="F3446" s="660"/>
    </row>
    <row r="3447" spans="1:6" x14ac:dyDescent="0.3">
      <c r="A3447" s="383"/>
      <c r="B3447" s="202"/>
      <c r="C3447" s="386"/>
      <c r="D3447" s="658"/>
      <c r="E3447" s="659"/>
      <c r="F3447" s="660"/>
    </row>
    <row r="3448" spans="1:6" x14ac:dyDescent="0.3">
      <c r="A3448" s="383"/>
      <c r="B3448" s="202"/>
      <c r="C3448" s="386"/>
      <c r="D3448" s="658"/>
      <c r="E3448" s="659"/>
      <c r="F3448" s="660"/>
    </row>
    <row r="3449" spans="1:6" x14ac:dyDescent="0.3">
      <c r="A3449" s="383"/>
      <c r="B3449" s="202"/>
      <c r="C3449" s="386"/>
      <c r="D3449" s="658"/>
      <c r="E3449" s="659"/>
      <c r="F3449" s="660"/>
    </row>
    <row r="3450" spans="1:6" x14ac:dyDescent="0.3">
      <c r="A3450" s="383"/>
      <c r="B3450" s="202"/>
      <c r="C3450" s="386"/>
      <c r="D3450" s="658"/>
      <c r="E3450" s="659"/>
      <c r="F3450" s="660"/>
    </row>
    <row r="3451" spans="1:6" x14ac:dyDescent="0.3">
      <c r="A3451" s="383"/>
      <c r="B3451" s="202"/>
      <c r="C3451" s="386"/>
      <c r="D3451" s="658"/>
      <c r="E3451" s="659"/>
      <c r="F3451" s="660"/>
    </row>
    <row r="3452" spans="1:6" x14ac:dyDescent="0.3">
      <c r="A3452" s="383"/>
      <c r="B3452" s="202"/>
      <c r="C3452" s="386"/>
      <c r="D3452" s="658"/>
      <c r="E3452" s="659"/>
      <c r="F3452" s="660"/>
    </row>
    <row r="3453" spans="1:6" x14ac:dyDescent="0.3">
      <c r="A3453" s="383"/>
      <c r="B3453" s="202"/>
      <c r="C3453" s="386"/>
      <c r="D3453" s="658"/>
      <c r="E3453" s="659"/>
      <c r="F3453" s="660"/>
    </row>
    <row r="3454" spans="1:6" x14ac:dyDescent="0.3">
      <c r="A3454" s="383"/>
      <c r="B3454" s="202"/>
      <c r="C3454" s="386"/>
      <c r="D3454" s="658"/>
      <c r="E3454" s="659"/>
      <c r="F3454" s="660"/>
    </row>
    <row r="3455" spans="1:6" x14ac:dyDescent="0.3">
      <c r="A3455" s="383"/>
      <c r="B3455" s="202"/>
      <c r="C3455" s="386"/>
      <c r="D3455" s="658"/>
      <c r="E3455" s="659"/>
      <c r="F3455" s="660"/>
    </row>
    <row r="3456" spans="1:6" x14ac:dyDescent="0.3">
      <c r="A3456" s="383"/>
      <c r="B3456" s="202"/>
      <c r="C3456" s="386"/>
      <c r="D3456" s="658"/>
      <c r="E3456" s="659"/>
      <c r="F3456" s="660"/>
    </row>
    <row r="3457" spans="1:6" x14ac:dyDescent="0.3">
      <c r="A3457" s="383"/>
      <c r="B3457" s="202"/>
      <c r="C3457" s="386"/>
      <c r="D3457" s="658"/>
      <c r="E3457" s="659"/>
      <c r="F3457" s="660"/>
    </row>
    <row r="3458" spans="1:6" x14ac:dyDescent="0.3">
      <c r="A3458" s="383"/>
      <c r="B3458" s="202"/>
      <c r="C3458" s="386"/>
      <c r="D3458" s="658"/>
      <c r="E3458" s="659"/>
      <c r="F3458" s="660"/>
    </row>
    <row r="3459" spans="1:6" x14ac:dyDescent="0.3">
      <c r="A3459" s="383"/>
      <c r="B3459" s="202"/>
      <c r="C3459" s="386"/>
      <c r="D3459" s="658"/>
      <c r="E3459" s="659"/>
      <c r="F3459" s="660"/>
    </row>
    <row r="3460" spans="1:6" x14ac:dyDescent="0.3">
      <c r="A3460" s="383"/>
      <c r="B3460" s="202"/>
      <c r="C3460" s="386"/>
      <c r="D3460" s="658"/>
      <c r="E3460" s="659"/>
      <c r="F3460" s="660"/>
    </row>
    <row r="3461" spans="1:6" x14ac:dyDescent="0.3">
      <c r="A3461" s="383"/>
      <c r="B3461" s="202"/>
      <c r="C3461" s="386"/>
      <c r="D3461" s="658"/>
      <c r="E3461" s="659"/>
      <c r="F3461" s="660"/>
    </row>
    <row r="3462" spans="1:6" x14ac:dyDescent="0.3">
      <c r="A3462" s="383"/>
      <c r="B3462" s="202"/>
      <c r="C3462" s="386"/>
      <c r="D3462" s="658"/>
      <c r="E3462" s="659"/>
      <c r="F3462" s="660"/>
    </row>
    <row r="3463" spans="1:6" x14ac:dyDescent="0.3">
      <c r="A3463" s="383"/>
      <c r="B3463" s="202"/>
      <c r="C3463" s="386"/>
      <c r="D3463" s="658"/>
      <c r="E3463" s="659"/>
      <c r="F3463" s="660"/>
    </row>
    <row r="3464" spans="1:6" x14ac:dyDescent="0.3">
      <c r="A3464" s="383"/>
      <c r="B3464" s="202"/>
      <c r="C3464" s="386"/>
      <c r="D3464" s="658"/>
      <c r="E3464" s="659"/>
      <c r="F3464" s="660"/>
    </row>
    <row r="3465" spans="1:6" x14ac:dyDescent="0.3">
      <c r="A3465" s="383"/>
      <c r="B3465" s="202"/>
      <c r="C3465" s="386"/>
      <c r="D3465" s="658"/>
      <c r="E3465" s="659"/>
      <c r="F3465" s="660"/>
    </row>
    <row r="3466" spans="1:6" x14ac:dyDescent="0.3">
      <c r="A3466" s="383"/>
      <c r="B3466" s="202"/>
      <c r="C3466" s="386"/>
      <c r="D3466" s="658"/>
      <c r="E3466" s="659"/>
      <c r="F3466" s="660"/>
    </row>
    <row r="3467" spans="1:6" x14ac:dyDescent="0.3">
      <c r="A3467" s="383"/>
      <c r="B3467" s="202"/>
      <c r="C3467" s="386"/>
      <c r="D3467" s="658"/>
      <c r="E3467" s="659"/>
      <c r="F3467" s="660"/>
    </row>
    <row r="3468" spans="1:6" x14ac:dyDescent="0.3">
      <c r="A3468" s="383"/>
      <c r="B3468" s="202"/>
      <c r="C3468" s="386"/>
      <c r="D3468" s="658"/>
      <c r="E3468" s="659"/>
      <c r="F3468" s="660"/>
    </row>
    <row r="3469" spans="1:6" x14ac:dyDescent="0.3">
      <c r="A3469" s="383"/>
      <c r="B3469" s="202"/>
      <c r="C3469" s="386"/>
      <c r="D3469" s="658"/>
      <c r="E3469" s="659"/>
      <c r="F3469" s="660"/>
    </row>
    <row r="3470" spans="1:6" x14ac:dyDescent="0.3">
      <c r="A3470" s="383"/>
      <c r="B3470" s="202"/>
      <c r="C3470" s="386"/>
      <c r="D3470" s="658"/>
      <c r="E3470" s="659"/>
      <c r="F3470" s="660"/>
    </row>
    <row r="3471" spans="1:6" x14ac:dyDescent="0.3">
      <c r="A3471" s="383"/>
      <c r="B3471" s="202"/>
      <c r="C3471" s="386"/>
      <c r="D3471" s="658"/>
      <c r="E3471" s="659"/>
      <c r="F3471" s="660"/>
    </row>
    <row r="3472" spans="1:6" x14ac:dyDescent="0.3">
      <c r="A3472" s="383"/>
      <c r="B3472" s="202"/>
      <c r="C3472" s="386"/>
      <c r="D3472" s="658"/>
      <c r="E3472" s="659"/>
      <c r="F3472" s="660"/>
    </row>
    <row r="3473" spans="1:6" x14ac:dyDescent="0.3">
      <c r="A3473" s="383"/>
      <c r="B3473" s="202"/>
      <c r="C3473" s="386"/>
      <c r="D3473" s="658"/>
      <c r="E3473" s="659"/>
      <c r="F3473" s="660"/>
    </row>
    <row r="3474" spans="1:6" x14ac:dyDescent="0.3">
      <c r="A3474" s="383"/>
      <c r="B3474" s="202"/>
      <c r="C3474" s="386"/>
      <c r="D3474" s="658"/>
      <c r="E3474" s="659"/>
      <c r="F3474" s="660"/>
    </row>
    <row r="3475" spans="1:6" x14ac:dyDescent="0.3">
      <c r="A3475" s="383"/>
      <c r="B3475" s="202"/>
      <c r="C3475" s="386"/>
      <c r="D3475" s="658"/>
      <c r="E3475" s="659"/>
      <c r="F3475" s="660"/>
    </row>
    <row r="3476" spans="1:6" x14ac:dyDescent="0.3">
      <c r="A3476" s="383"/>
      <c r="B3476" s="202"/>
      <c r="C3476" s="386"/>
      <c r="D3476" s="658"/>
      <c r="E3476" s="659"/>
      <c r="F3476" s="660"/>
    </row>
    <row r="3477" spans="1:6" x14ac:dyDescent="0.3">
      <c r="A3477" s="383"/>
      <c r="B3477" s="202"/>
      <c r="C3477" s="386"/>
      <c r="D3477" s="658"/>
      <c r="E3477" s="659"/>
      <c r="F3477" s="660"/>
    </row>
    <row r="3478" spans="1:6" x14ac:dyDescent="0.3">
      <c r="A3478" s="383"/>
      <c r="B3478" s="202"/>
      <c r="C3478" s="386"/>
      <c r="D3478" s="658"/>
      <c r="E3478" s="659"/>
      <c r="F3478" s="660"/>
    </row>
    <row r="3479" spans="1:6" x14ac:dyDescent="0.3">
      <c r="A3479" s="383"/>
      <c r="B3479" s="202"/>
      <c r="C3479" s="386"/>
      <c r="D3479" s="658"/>
      <c r="E3479" s="659"/>
      <c r="F3479" s="660"/>
    </row>
    <row r="3480" spans="1:6" x14ac:dyDescent="0.3">
      <c r="A3480" s="383"/>
      <c r="B3480" s="202"/>
      <c r="C3480" s="386"/>
      <c r="D3480" s="658"/>
      <c r="E3480" s="659"/>
      <c r="F3480" s="660"/>
    </row>
    <row r="3481" spans="1:6" x14ac:dyDescent="0.3">
      <c r="A3481" s="383"/>
      <c r="B3481" s="202"/>
      <c r="C3481" s="386"/>
      <c r="D3481" s="658"/>
      <c r="E3481" s="659"/>
      <c r="F3481" s="660"/>
    </row>
    <row r="3482" spans="1:6" x14ac:dyDescent="0.3">
      <c r="A3482" s="383"/>
      <c r="B3482" s="202"/>
      <c r="C3482" s="386"/>
      <c r="D3482" s="658"/>
      <c r="E3482" s="659"/>
      <c r="F3482" s="660"/>
    </row>
    <row r="3483" spans="1:6" x14ac:dyDescent="0.3">
      <c r="A3483" s="383"/>
      <c r="B3483" s="202"/>
      <c r="C3483" s="386"/>
      <c r="D3483" s="658"/>
      <c r="E3483" s="659"/>
      <c r="F3483" s="660"/>
    </row>
    <row r="3484" spans="1:6" x14ac:dyDescent="0.3">
      <c r="A3484" s="383"/>
      <c r="B3484" s="202"/>
      <c r="C3484" s="386"/>
      <c r="D3484" s="658"/>
      <c r="E3484" s="659"/>
      <c r="F3484" s="660"/>
    </row>
    <row r="3485" spans="1:6" x14ac:dyDescent="0.3">
      <c r="A3485" s="383"/>
      <c r="B3485" s="202"/>
      <c r="C3485" s="386"/>
      <c r="D3485" s="658"/>
      <c r="E3485" s="659"/>
      <c r="F3485" s="660"/>
    </row>
    <row r="3486" spans="1:6" x14ac:dyDescent="0.3">
      <c r="A3486" s="383"/>
      <c r="B3486" s="202"/>
      <c r="C3486" s="386"/>
      <c r="D3486" s="658"/>
      <c r="E3486" s="659"/>
      <c r="F3486" s="660"/>
    </row>
    <row r="3487" spans="1:6" x14ac:dyDescent="0.3">
      <c r="A3487" s="383"/>
      <c r="B3487" s="202"/>
      <c r="C3487" s="386"/>
      <c r="D3487" s="658"/>
      <c r="E3487" s="659"/>
      <c r="F3487" s="660"/>
    </row>
    <row r="3488" spans="1:6" x14ac:dyDescent="0.3">
      <c r="A3488" s="383"/>
      <c r="B3488" s="202"/>
      <c r="C3488" s="386"/>
      <c r="D3488" s="658"/>
      <c r="E3488" s="659"/>
      <c r="F3488" s="660"/>
    </row>
    <row r="3489" spans="1:6" x14ac:dyDescent="0.3">
      <c r="A3489" s="383"/>
      <c r="B3489" s="202"/>
      <c r="C3489" s="386"/>
      <c r="D3489" s="658"/>
      <c r="E3489" s="659"/>
      <c r="F3489" s="660"/>
    </row>
    <row r="3490" spans="1:6" x14ac:dyDescent="0.3">
      <c r="A3490" s="383"/>
      <c r="B3490" s="202"/>
      <c r="C3490" s="386"/>
      <c r="D3490" s="658"/>
      <c r="E3490" s="659"/>
      <c r="F3490" s="660"/>
    </row>
    <row r="3491" spans="1:6" x14ac:dyDescent="0.3">
      <c r="A3491" s="383"/>
      <c r="B3491" s="202"/>
      <c r="C3491" s="386"/>
      <c r="D3491" s="658"/>
      <c r="E3491" s="659"/>
      <c r="F3491" s="660"/>
    </row>
    <row r="3492" spans="1:6" x14ac:dyDescent="0.3">
      <c r="A3492" s="383"/>
      <c r="B3492" s="202"/>
      <c r="C3492" s="386"/>
      <c r="D3492" s="658"/>
      <c r="E3492" s="659"/>
      <c r="F3492" s="660"/>
    </row>
    <row r="3493" spans="1:6" x14ac:dyDescent="0.3">
      <c r="A3493" s="383"/>
      <c r="B3493" s="202"/>
      <c r="C3493" s="386"/>
      <c r="D3493" s="658"/>
      <c r="E3493" s="659"/>
      <c r="F3493" s="660"/>
    </row>
    <row r="3494" spans="1:6" x14ac:dyDescent="0.3">
      <c r="A3494" s="383"/>
      <c r="B3494" s="202"/>
      <c r="C3494" s="386"/>
      <c r="D3494" s="658"/>
      <c r="E3494" s="659"/>
      <c r="F3494" s="660"/>
    </row>
    <row r="3495" spans="1:6" x14ac:dyDescent="0.3">
      <c r="A3495" s="383"/>
      <c r="B3495" s="202"/>
      <c r="C3495" s="386"/>
      <c r="D3495" s="658"/>
      <c r="E3495" s="659"/>
      <c r="F3495" s="660"/>
    </row>
    <row r="3496" spans="1:6" x14ac:dyDescent="0.3">
      <c r="A3496" s="383"/>
      <c r="B3496" s="202"/>
      <c r="C3496" s="386"/>
      <c r="D3496" s="658"/>
      <c r="E3496" s="659"/>
      <c r="F3496" s="660"/>
    </row>
    <row r="3497" spans="1:6" x14ac:dyDescent="0.3">
      <c r="A3497" s="383"/>
      <c r="B3497" s="202"/>
      <c r="C3497" s="386"/>
      <c r="D3497" s="658"/>
      <c r="E3497" s="659"/>
      <c r="F3497" s="660"/>
    </row>
    <row r="3498" spans="1:6" x14ac:dyDescent="0.3">
      <c r="A3498" s="383"/>
      <c r="B3498" s="202"/>
      <c r="C3498" s="386"/>
      <c r="D3498" s="658"/>
      <c r="E3498" s="659"/>
      <c r="F3498" s="660"/>
    </row>
    <row r="3499" spans="1:6" x14ac:dyDescent="0.3">
      <c r="A3499" s="383"/>
      <c r="B3499" s="202"/>
      <c r="C3499" s="386"/>
      <c r="D3499" s="658"/>
      <c r="E3499" s="659"/>
      <c r="F3499" s="660"/>
    </row>
    <row r="3500" spans="1:6" x14ac:dyDescent="0.3">
      <c r="A3500" s="383"/>
      <c r="B3500" s="202"/>
      <c r="C3500" s="386"/>
      <c r="D3500" s="658"/>
      <c r="E3500" s="659"/>
      <c r="F3500" s="660"/>
    </row>
    <row r="3501" spans="1:6" x14ac:dyDescent="0.3">
      <c r="A3501" s="383"/>
      <c r="B3501" s="202"/>
      <c r="C3501" s="386"/>
      <c r="D3501" s="658"/>
      <c r="E3501" s="659"/>
      <c r="F3501" s="660"/>
    </row>
    <row r="3502" spans="1:6" x14ac:dyDescent="0.3">
      <c r="A3502" s="383"/>
      <c r="B3502" s="202"/>
      <c r="C3502" s="386"/>
      <c r="D3502" s="658"/>
      <c r="E3502" s="659"/>
      <c r="F3502" s="660"/>
    </row>
    <row r="3503" spans="1:6" x14ac:dyDescent="0.3">
      <c r="A3503" s="383"/>
      <c r="B3503" s="202"/>
      <c r="C3503" s="386"/>
      <c r="D3503" s="658"/>
      <c r="E3503" s="659"/>
      <c r="F3503" s="660"/>
    </row>
    <row r="3504" spans="1:6" x14ac:dyDescent="0.3">
      <c r="A3504" s="383"/>
      <c r="B3504" s="202"/>
      <c r="C3504" s="386"/>
      <c r="D3504" s="658"/>
      <c r="E3504" s="659"/>
      <c r="F3504" s="660"/>
    </row>
    <row r="3505" spans="1:6" x14ac:dyDescent="0.3">
      <c r="A3505" s="383"/>
      <c r="B3505" s="202"/>
      <c r="C3505" s="386"/>
      <c r="D3505" s="658"/>
      <c r="E3505" s="659"/>
      <c r="F3505" s="660"/>
    </row>
    <row r="3506" spans="1:6" x14ac:dyDescent="0.3">
      <c r="A3506" s="383"/>
      <c r="B3506" s="202"/>
      <c r="C3506" s="386"/>
      <c r="D3506" s="658"/>
      <c r="E3506" s="659"/>
      <c r="F3506" s="660"/>
    </row>
    <row r="3507" spans="1:6" x14ac:dyDescent="0.3">
      <c r="A3507" s="383"/>
      <c r="B3507" s="202"/>
      <c r="C3507" s="386"/>
      <c r="D3507" s="658"/>
      <c r="E3507" s="659"/>
      <c r="F3507" s="660"/>
    </row>
    <row r="3508" spans="1:6" x14ac:dyDescent="0.3">
      <c r="A3508" s="383"/>
      <c r="B3508" s="202"/>
      <c r="C3508" s="386"/>
      <c r="D3508" s="658"/>
      <c r="E3508" s="659"/>
      <c r="F3508" s="660"/>
    </row>
    <row r="3509" spans="1:6" x14ac:dyDescent="0.3">
      <c r="A3509" s="383"/>
      <c r="B3509" s="202"/>
      <c r="C3509" s="386"/>
      <c r="D3509" s="658"/>
      <c r="E3509" s="659"/>
      <c r="F3509" s="660"/>
    </row>
    <row r="3510" spans="1:6" x14ac:dyDescent="0.3">
      <c r="A3510" s="383"/>
      <c r="B3510" s="202"/>
      <c r="C3510" s="386"/>
      <c r="D3510" s="658"/>
      <c r="E3510" s="659"/>
      <c r="F3510" s="660"/>
    </row>
    <row r="3511" spans="1:6" x14ac:dyDescent="0.3">
      <c r="A3511" s="383"/>
      <c r="B3511" s="202"/>
      <c r="C3511" s="386"/>
      <c r="D3511" s="658"/>
      <c r="E3511" s="659"/>
      <c r="F3511" s="660"/>
    </row>
    <row r="3512" spans="1:6" ht="15" thickBot="1" x14ac:dyDescent="0.35">
      <c r="A3512" s="666" t="s">
        <v>4096</v>
      </c>
      <c r="B3512" s="667" t="s">
        <v>4116</v>
      </c>
      <c r="C3512" s="667"/>
      <c r="D3512" s="667"/>
      <c r="E3512" s="667"/>
      <c r="F3512" s="668">
        <f>SUM(F3411:F3441)</f>
        <v>200000</v>
      </c>
    </row>
    <row r="3513" spans="1:6" x14ac:dyDescent="0.3">
      <c r="A3513" s="756" t="str">
        <f>A741</f>
        <v>CONTRACT SANRAL: NRA 2024/1323</v>
      </c>
      <c r="B3513" s="757"/>
      <c r="C3513" s="669"/>
      <c r="D3513" s="669"/>
      <c r="E3513" s="669"/>
      <c r="F3513" s="670"/>
    </row>
    <row r="3514" spans="1:6" x14ac:dyDescent="0.3">
      <c r="A3514" s="754" t="str">
        <f>A742</f>
        <v>PANEL FOR ROUTINE ROAD MAINTENANCE WORKS ACROSS SOUTH AFRICA (NORTHERN CAPE PROVINCE)</v>
      </c>
      <c r="B3514" s="755"/>
      <c r="C3514" s="671"/>
      <c r="D3514" s="671"/>
      <c r="E3514" s="671"/>
      <c r="F3514" s="672"/>
    </row>
    <row r="3515" spans="1:6" ht="15" thickBot="1" x14ac:dyDescent="0.35">
      <c r="A3515" s="804" t="str">
        <f>A743</f>
        <v>PART B: OPERATIONAL SECTION</v>
      </c>
      <c r="B3515" s="805"/>
      <c r="C3515" s="671"/>
      <c r="D3515" s="671"/>
      <c r="E3515" s="671"/>
      <c r="F3515" s="672"/>
    </row>
    <row r="3516" spans="1:6" ht="15" thickBot="1" x14ac:dyDescent="0.35">
      <c r="A3516" s="799" t="s">
        <v>2187</v>
      </c>
      <c r="B3516" s="800"/>
      <c r="C3516" s="800"/>
      <c r="D3516" s="800"/>
      <c r="E3516" s="800"/>
      <c r="F3516" s="801"/>
    </row>
    <row r="3517" spans="1:6" x14ac:dyDescent="0.3">
      <c r="A3517" s="374" t="s">
        <v>2188</v>
      </c>
      <c r="B3517" s="345" t="s">
        <v>2189</v>
      </c>
      <c r="C3517" s="375"/>
      <c r="D3517" s="376"/>
      <c r="E3517" s="377"/>
      <c r="F3517" s="378"/>
    </row>
    <row r="3518" spans="1:6" x14ac:dyDescent="0.3">
      <c r="A3518" s="372" t="s">
        <v>2190</v>
      </c>
      <c r="B3518" s="201" t="s">
        <v>2191</v>
      </c>
      <c r="C3518" s="379" t="s">
        <v>221</v>
      </c>
      <c r="D3518" s="655">
        <v>25</v>
      </c>
      <c r="E3518" s="856"/>
      <c r="F3518" s="625" t="str">
        <f>IF((D3518*E3518)&gt;0,(D3518*E3518),"")</f>
        <v/>
      </c>
    </row>
    <row r="3519" spans="1:6" x14ac:dyDescent="0.3">
      <c r="A3519" s="372" t="s">
        <v>2192</v>
      </c>
      <c r="B3519" s="201" t="s">
        <v>2193</v>
      </c>
      <c r="C3519" s="379" t="s">
        <v>221</v>
      </c>
      <c r="D3519" s="655">
        <v>25</v>
      </c>
      <c r="E3519" s="856"/>
      <c r="F3519" s="625" t="str">
        <f t="shared" ref="F3519:F3525" si="35">IF((D3519*E3519)&gt;0,(D3519*E3519),"")</f>
        <v/>
      </c>
    </row>
    <row r="3520" spans="1:6" x14ac:dyDescent="0.3">
      <c r="A3520" s="372" t="s">
        <v>2194</v>
      </c>
      <c r="B3520" s="235" t="s">
        <v>2195</v>
      </c>
      <c r="C3520" s="379" t="s">
        <v>181</v>
      </c>
      <c r="D3520" s="655">
        <v>100</v>
      </c>
      <c r="E3520" s="856"/>
      <c r="F3520" s="625" t="str">
        <f t="shared" si="35"/>
        <v/>
      </c>
    </row>
    <row r="3521" spans="1:6" x14ac:dyDescent="0.3">
      <c r="A3521" s="372" t="s">
        <v>2196</v>
      </c>
      <c r="B3521" s="235" t="s">
        <v>2197</v>
      </c>
      <c r="C3521" s="379"/>
      <c r="D3521" s="655"/>
      <c r="E3521" s="549"/>
      <c r="F3521" s="625" t="str">
        <f t="shared" si="35"/>
        <v/>
      </c>
    </row>
    <row r="3522" spans="1:6" x14ac:dyDescent="0.3">
      <c r="A3522" s="372" t="s">
        <v>2198</v>
      </c>
      <c r="B3522" s="201" t="s">
        <v>3911</v>
      </c>
      <c r="C3522" s="379" t="s">
        <v>221</v>
      </c>
      <c r="D3522" s="655">
        <v>100</v>
      </c>
      <c r="E3522" s="856"/>
      <c r="F3522" s="625" t="str">
        <f t="shared" si="35"/>
        <v/>
      </c>
    </row>
    <row r="3523" spans="1:6" x14ac:dyDescent="0.3">
      <c r="A3523" s="372" t="s">
        <v>2205</v>
      </c>
      <c r="B3523" s="201" t="s">
        <v>3909</v>
      </c>
      <c r="C3523" s="379" t="s">
        <v>221</v>
      </c>
      <c r="D3523" s="655">
        <v>100</v>
      </c>
      <c r="E3523" s="856"/>
      <c r="F3523" s="625" t="str">
        <f t="shared" si="35"/>
        <v/>
      </c>
    </row>
    <row r="3524" spans="1:6" x14ac:dyDescent="0.3">
      <c r="A3524" s="372" t="s">
        <v>3912</v>
      </c>
      <c r="B3524" s="201" t="s">
        <v>3910</v>
      </c>
      <c r="C3524" s="379" t="s">
        <v>221</v>
      </c>
      <c r="D3524" s="655">
        <v>100</v>
      </c>
      <c r="E3524" s="856"/>
      <c r="F3524" s="625" t="str">
        <f t="shared" si="35"/>
        <v/>
      </c>
    </row>
    <row r="3525" spans="1:6" x14ac:dyDescent="0.3">
      <c r="A3525" s="372" t="s">
        <v>2210</v>
      </c>
      <c r="B3525" s="201" t="s">
        <v>3913</v>
      </c>
      <c r="C3525" s="379" t="s">
        <v>181</v>
      </c>
      <c r="D3525" s="655">
        <v>500</v>
      </c>
      <c r="E3525" s="856"/>
      <c r="F3525" s="625" t="str">
        <f t="shared" si="35"/>
        <v/>
      </c>
    </row>
    <row r="3526" spans="1:6" x14ac:dyDescent="0.3">
      <c r="A3526" s="383"/>
      <c r="B3526" s="202"/>
      <c r="C3526" s="386"/>
      <c r="D3526" s="675"/>
      <c r="E3526" s="627"/>
      <c r="F3526" s="660"/>
    </row>
    <row r="3527" spans="1:6" x14ac:dyDescent="0.3">
      <c r="A3527" s="383"/>
      <c r="B3527" s="202"/>
      <c r="C3527" s="386"/>
      <c r="D3527" s="675"/>
      <c r="E3527" s="627"/>
      <c r="F3527" s="660"/>
    </row>
    <row r="3528" spans="1:6" x14ac:dyDescent="0.3">
      <c r="A3528" s="383"/>
      <c r="B3528" s="202"/>
      <c r="C3528" s="386"/>
      <c r="D3528" s="675"/>
      <c r="E3528" s="627"/>
      <c r="F3528" s="660"/>
    </row>
    <row r="3529" spans="1:6" x14ac:dyDescent="0.3">
      <c r="A3529" s="383"/>
      <c r="B3529" s="202"/>
      <c r="C3529" s="386"/>
      <c r="D3529" s="675"/>
      <c r="E3529" s="627"/>
      <c r="F3529" s="660"/>
    </row>
    <row r="3530" spans="1:6" x14ac:dyDescent="0.3">
      <c r="A3530" s="383"/>
      <c r="B3530" s="202"/>
      <c r="C3530" s="386"/>
      <c r="D3530" s="675"/>
      <c r="E3530" s="627"/>
      <c r="F3530" s="660"/>
    </row>
    <row r="3531" spans="1:6" x14ac:dyDescent="0.3">
      <c r="A3531" s="383"/>
      <c r="B3531" s="202"/>
      <c r="C3531" s="386"/>
      <c r="D3531" s="675"/>
      <c r="E3531" s="627"/>
      <c r="F3531" s="660"/>
    </row>
    <row r="3532" spans="1:6" x14ac:dyDescent="0.3">
      <c r="A3532" s="383"/>
      <c r="B3532" s="202"/>
      <c r="C3532" s="386"/>
      <c r="D3532" s="675"/>
      <c r="E3532" s="627"/>
      <c r="F3532" s="660"/>
    </row>
    <row r="3533" spans="1:6" x14ac:dyDescent="0.3">
      <c r="A3533" s="383"/>
      <c r="B3533" s="202"/>
      <c r="C3533" s="386"/>
      <c r="D3533" s="675"/>
      <c r="E3533" s="627"/>
      <c r="F3533" s="660"/>
    </row>
    <row r="3534" spans="1:6" x14ac:dyDescent="0.3">
      <c r="A3534" s="383"/>
      <c r="B3534" s="202"/>
      <c r="C3534" s="386"/>
      <c r="D3534" s="675"/>
      <c r="E3534" s="627"/>
      <c r="F3534" s="660"/>
    </row>
    <row r="3535" spans="1:6" x14ac:dyDescent="0.3">
      <c r="A3535" s="383"/>
      <c r="B3535" s="202"/>
      <c r="C3535" s="386"/>
      <c r="D3535" s="675"/>
      <c r="E3535" s="627"/>
      <c r="F3535" s="660"/>
    </row>
    <row r="3536" spans="1:6" x14ac:dyDescent="0.3">
      <c r="A3536" s="383"/>
      <c r="B3536" s="202"/>
      <c r="C3536" s="386"/>
      <c r="D3536" s="675"/>
      <c r="E3536" s="627"/>
      <c r="F3536" s="660"/>
    </row>
    <row r="3537" spans="1:6" x14ac:dyDescent="0.3">
      <c r="A3537" s="383"/>
      <c r="B3537" s="202"/>
      <c r="C3537" s="386"/>
      <c r="D3537" s="675"/>
      <c r="E3537" s="627"/>
      <c r="F3537" s="660"/>
    </row>
    <row r="3538" spans="1:6" x14ac:dyDescent="0.3">
      <c r="A3538" s="383"/>
      <c r="B3538" s="202"/>
      <c r="C3538" s="386"/>
      <c r="D3538" s="675"/>
      <c r="E3538" s="627"/>
      <c r="F3538" s="660"/>
    </row>
    <row r="3539" spans="1:6" x14ac:dyDescent="0.3">
      <c r="A3539" s="383"/>
      <c r="B3539" s="202"/>
      <c r="C3539" s="386"/>
      <c r="D3539" s="675"/>
      <c r="E3539" s="627"/>
      <c r="F3539" s="660"/>
    </row>
    <row r="3540" spans="1:6" x14ac:dyDescent="0.3">
      <c r="A3540" s="383"/>
      <c r="B3540" s="202"/>
      <c r="C3540" s="386"/>
      <c r="D3540" s="675"/>
      <c r="E3540" s="627"/>
      <c r="F3540" s="660"/>
    </row>
    <row r="3541" spans="1:6" x14ac:dyDescent="0.3">
      <c r="A3541" s="383"/>
      <c r="B3541" s="202"/>
      <c r="C3541" s="386"/>
      <c r="D3541" s="675"/>
      <c r="E3541" s="627"/>
      <c r="F3541" s="660"/>
    </row>
    <row r="3542" spans="1:6" x14ac:dyDescent="0.3">
      <c r="A3542" s="383"/>
      <c r="B3542" s="202"/>
      <c r="C3542" s="386"/>
      <c r="D3542" s="675"/>
      <c r="E3542" s="627"/>
      <c r="F3542" s="660"/>
    </row>
    <row r="3543" spans="1:6" x14ac:dyDescent="0.3">
      <c r="A3543" s="383"/>
      <c r="B3543" s="202"/>
      <c r="C3543" s="386"/>
      <c r="D3543" s="675"/>
      <c r="E3543" s="627"/>
      <c r="F3543" s="660"/>
    </row>
    <row r="3544" spans="1:6" x14ac:dyDescent="0.3">
      <c r="A3544" s="383"/>
      <c r="B3544" s="202"/>
      <c r="C3544" s="386"/>
      <c r="D3544" s="675"/>
      <c r="E3544" s="627"/>
      <c r="F3544" s="660"/>
    </row>
    <row r="3545" spans="1:6" x14ac:dyDescent="0.3">
      <c r="A3545" s="383"/>
      <c r="B3545" s="202"/>
      <c r="C3545" s="386"/>
      <c r="D3545" s="675"/>
      <c r="E3545" s="627"/>
      <c r="F3545" s="660"/>
    </row>
    <row r="3546" spans="1:6" x14ac:dyDescent="0.3">
      <c r="A3546" s="383"/>
      <c r="B3546" s="202"/>
      <c r="C3546" s="386"/>
      <c r="D3546" s="675"/>
      <c r="E3546" s="627"/>
      <c r="F3546" s="660"/>
    </row>
    <row r="3547" spans="1:6" x14ac:dyDescent="0.3">
      <c r="A3547" s="383"/>
      <c r="B3547" s="202"/>
      <c r="C3547" s="386"/>
      <c r="D3547" s="675"/>
      <c r="E3547" s="627"/>
      <c r="F3547" s="660"/>
    </row>
    <row r="3548" spans="1:6" x14ac:dyDescent="0.3">
      <c r="A3548" s="383"/>
      <c r="B3548" s="202"/>
      <c r="C3548" s="386"/>
      <c r="D3548" s="675"/>
      <c r="E3548" s="627"/>
      <c r="F3548" s="660"/>
    </row>
    <row r="3549" spans="1:6" x14ac:dyDescent="0.3">
      <c r="A3549" s="383"/>
      <c r="B3549" s="202"/>
      <c r="C3549" s="386"/>
      <c r="D3549" s="675"/>
      <c r="E3549" s="627"/>
      <c r="F3549" s="660"/>
    </row>
    <row r="3550" spans="1:6" x14ac:dyDescent="0.3">
      <c r="A3550" s="383"/>
      <c r="B3550" s="202"/>
      <c r="C3550" s="386"/>
      <c r="D3550" s="675"/>
      <c r="E3550" s="627"/>
      <c r="F3550" s="660"/>
    </row>
    <row r="3551" spans="1:6" x14ac:dyDescent="0.3">
      <c r="A3551" s="383"/>
      <c r="B3551" s="202"/>
      <c r="C3551" s="386"/>
      <c r="D3551" s="675"/>
      <c r="E3551" s="627"/>
      <c r="F3551" s="660"/>
    </row>
    <row r="3552" spans="1:6" x14ac:dyDescent="0.3">
      <c r="A3552" s="383"/>
      <c r="B3552" s="202"/>
      <c r="C3552" s="386"/>
      <c r="D3552" s="675"/>
      <c r="E3552" s="627"/>
      <c r="F3552" s="660"/>
    </row>
    <row r="3553" spans="1:6" x14ac:dyDescent="0.3">
      <c r="A3553" s="383"/>
      <c r="B3553" s="202"/>
      <c r="C3553" s="386"/>
      <c r="D3553" s="675"/>
      <c r="E3553" s="627"/>
      <c r="F3553" s="660"/>
    </row>
    <row r="3554" spans="1:6" x14ac:dyDescent="0.3">
      <c r="A3554" s="383"/>
      <c r="B3554" s="202"/>
      <c r="C3554" s="386"/>
      <c r="D3554" s="675"/>
      <c r="E3554" s="627"/>
      <c r="F3554" s="660"/>
    </row>
    <row r="3555" spans="1:6" x14ac:dyDescent="0.3">
      <c r="A3555" s="383"/>
      <c r="B3555" s="202"/>
      <c r="C3555" s="386"/>
      <c r="D3555" s="675"/>
      <c r="E3555" s="627"/>
      <c r="F3555" s="660"/>
    </row>
    <row r="3556" spans="1:6" x14ac:dyDescent="0.3">
      <c r="A3556" s="383"/>
      <c r="B3556" s="202"/>
      <c r="C3556" s="386"/>
      <c r="D3556" s="675"/>
      <c r="E3556" s="627"/>
      <c r="F3556" s="660"/>
    </row>
    <row r="3557" spans="1:6" x14ac:dyDescent="0.3">
      <c r="A3557" s="383"/>
      <c r="B3557" s="202"/>
      <c r="C3557" s="386"/>
      <c r="D3557" s="675"/>
      <c r="E3557" s="627"/>
      <c r="F3557" s="660"/>
    </row>
    <row r="3558" spans="1:6" x14ac:dyDescent="0.3">
      <c r="A3558" s="383"/>
      <c r="B3558" s="202"/>
      <c r="C3558" s="386"/>
      <c r="D3558" s="675"/>
      <c r="E3558" s="627"/>
      <c r="F3558" s="660"/>
    </row>
    <row r="3559" spans="1:6" x14ac:dyDescent="0.3">
      <c r="A3559" s="383"/>
      <c r="B3559" s="202"/>
      <c r="C3559" s="386"/>
      <c r="D3559" s="675"/>
      <c r="E3559" s="627"/>
      <c r="F3559" s="660"/>
    </row>
    <row r="3560" spans="1:6" x14ac:dyDescent="0.3">
      <c r="A3560" s="383"/>
      <c r="B3560" s="202"/>
      <c r="C3560" s="386"/>
      <c r="D3560" s="675"/>
      <c r="E3560" s="627"/>
      <c r="F3560" s="660"/>
    </row>
    <row r="3561" spans="1:6" x14ac:dyDescent="0.3">
      <c r="A3561" s="383"/>
      <c r="B3561" s="202"/>
      <c r="C3561" s="386"/>
      <c r="D3561" s="675"/>
      <c r="E3561" s="627"/>
      <c r="F3561" s="660"/>
    </row>
    <row r="3562" spans="1:6" x14ac:dyDescent="0.3">
      <c r="A3562" s="383"/>
      <c r="B3562" s="202"/>
      <c r="C3562" s="386"/>
      <c r="D3562" s="675"/>
      <c r="E3562" s="627"/>
      <c r="F3562" s="660"/>
    </row>
    <row r="3563" spans="1:6" x14ac:dyDescent="0.3">
      <c r="A3563" s="383"/>
      <c r="B3563" s="202"/>
      <c r="C3563" s="386"/>
      <c r="D3563" s="675"/>
      <c r="E3563" s="627"/>
      <c r="F3563" s="660"/>
    </row>
    <row r="3564" spans="1:6" x14ac:dyDescent="0.3">
      <c r="A3564" s="383"/>
      <c r="B3564" s="202"/>
      <c r="C3564" s="386"/>
      <c r="D3564" s="675"/>
      <c r="E3564" s="627"/>
      <c r="F3564" s="660"/>
    </row>
    <row r="3565" spans="1:6" x14ac:dyDescent="0.3">
      <c r="A3565" s="383"/>
      <c r="B3565" s="202"/>
      <c r="C3565" s="386"/>
      <c r="D3565" s="675"/>
      <c r="E3565" s="627"/>
      <c r="F3565" s="660"/>
    </row>
    <row r="3566" spans="1:6" x14ac:dyDescent="0.3">
      <c r="A3566" s="383"/>
      <c r="B3566" s="202"/>
      <c r="C3566" s="386"/>
      <c r="D3566" s="675"/>
      <c r="E3566" s="627"/>
      <c r="F3566" s="660"/>
    </row>
    <row r="3567" spans="1:6" x14ac:dyDescent="0.3">
      <c r="A3567" s="383"/>
      <c r="B3567" s="202"/>
      <c r="C3567" s="386"/>
      <c r="D3567" s="675"/>
      <c r="E3567" s="627"/>
      <c r="F3567" s="660"/>
    </row>
    <row r="3568" spans="1:6" x14ac:dyDescent="0.3">
      <c r="A3568" s="383"/>
      <c r="B3568" s="202"/>
      <c r="C3568" s="386"/>
      <c r="D3568" s="675"/>
      <c r="E3568" s="627"/>
      <c r="F3568" s="660"/>
    </row>
    <row r="3569" spans="1:6" x14ac:dyDescent="0.3">
      <c r="A3569" s="383"/>
      <c r="B3569" s="202"/>
      <c r="C3569" s="386"/>
      <c r="D3569" s="675"/>
      <c r="E3569" s="627"/>
      <c r="F3569" s="660"/>
    </row>
    <row r="3570" spans="1:6" x14ac:dyDescent="0.3">
      <c r="A3570" s="383"/>
      <c r="B3570" s="202"/>
      <c r="C3570" s="386"/>
      <c r="D3570" s="675"/>
      <c r="E3570" s="627"/>
      <c r="F3570" s="660"/>
    </row>
    <row r="3571" spans="1:6" x14ac:dyDescent="0.3">
      <c r="A3571" s="383"/>
      <c r="B3571" s="202"/>
      <c r="C3571" s="386"/>
      <c r="D3571" s="675"/>
      <c r="E3571" s="627"/>
      <c r="F3571" s="660"/>
    </row>
    <row r="3572" spans="1:6" x14ac:dyDescent="0.3">
      <c r="A3572" s="383"/>
      <c r="B3572" s="202"/>
      <c r="C3572" s="386"/>
      <c r="D3572" s="675"/>
      <c r="E3572" s="627"/>
      <c r="F3572" s="660"/>
    </row>
    <row r="3573" spans="1:6" x14ac:dyDescent="0.3">
      <c r="A3573" s="383"/>
      <c r="B3573" s="202"/>
      <c r="C3573" s="386"/>
      <c r="D3573" s="675"/>
      <c r="E3573" s="627"/>
      <c r="F3573" s="660"/>
    </row>
    <row r="3574" spans="1:6" x14ac:dyDescent="0.3">
      <c r="A3574" s="383"/>
      <c r="B3574" s="202"/>
      <c r="C3574" s="386"/>
      <c r="D3574" s="675"/>
      <c r="E3574" s="627"/>
      <c r="F3574" s="660"/>
    </row>
    <row r="3575" spans="1:6" x14ac:dyDescent="0.3">
      <c r="A3575" s="383"/>
      <c r="B3575" s="202"/>
      <c r="C3575" s="386"/>
      <c r="D3575" s="675"/>
      <c r="E3575" s="627"/>
      <c r="F3575" s="660"/>
    </row>
    <row r="3576" spans="1:6" x14ac:dyDescent="0.3">
      <c r="A3576" s="383"/>
      <c r="B3576" s="202"/>
      <c r="C3576" s="386"/>
      <c r="D3576" s="675"/>
      <c r="E3576" s="627"/>
      <c r="F3576" s="660"/>
    </row>
    <row r="3577" spans="1:6" x14ac:dyDescent="0.3">
      <c r="A3577" s="383"/>
      <c r="B3577" s="202"/>
      <c r="C3577" s="386"/>
      <c r="D3577" s="675"/>
      <c r="E3577" s="627"/>
      <c r="F3577" s="660"/>
    </row>
    <row r="3578" spans="1:6" x14ac:dyDescent="0.3">
      <c r="A3578" s="383"/>
      <c r="B3578" s="202"/>
      <c r="C3578" s="386"/>
      <c r="D3578" s="675"/>
      <c r="E3578" s="627"/>
      <c r="F3578" s="660"/>
    </row>
    <row r="3579" spans="1:6" x14ac:dyDescent="0.3">
      <c r="A3579" s="383"/>
      <c r="B3579" s="202"/>
      <c r="C3579" s="386"/>
      <c r="D3579" s="675"/>
      <c r="E3579" s="627"/>
      <c r="F3579" s="660"/>
    </row>
    <row r="3580" spans="1:6" x14ac:dyDescent="0.3">
      <c r="A3580" s="383"/>
      <c r="B3580" s="202"/>
      <c r="C3580" s="386"/>
      <c r="D3580" s="675"/>
      <c r="E3580" s="627"/>
      <c r="F3580" s="660"/>
    </row>
    <row r="3581" spans="1:6" x14ac:dyDescent="0.3">
      <c r="A3581" s="383"/>
      <c r="B3581" s="202"/>
      <c r="C3581" s="386"/>
      <c r="D3581" s="675"/>
      <c r="E3581" s="627"/>
      <c r="F3581" s="660"/>
    </row>
    <row r="3582" spans="1:6" x14ac:dyDescent="0.3">
      <c r="A3582" s="383"/>
      <c r="B3582" s="202"/>
      <c r="C3582" s="386"/>
      <c r="D3582" s="675"/>
      <c r="E3582" s="627"/>
      <c r="F3582" s="660"/>
    </row>
    <row r="3583" spans="1:6" x14ac:dyDescent="0.3">
      <c r="A3583" s="383"/>
      <c r="B3583" s="202"/>
      <c r="C3583" s="386"/>
      <c r="D3583" s="675"/>
      <c r="E3583" s="627"/>
      <c r="F3583" s="660"/>
    </row>
    <row r="3584" spans="1:6" x14ac:dyDescent="0.3">
      <c r="A3584" s="383"/>
      <c r="B3584" s="202"/>
      <c r="C3584" s="386"/>
      <c r="D3584" s="675"/>
      <c r="E3584" s="627"/>
      <c r="F3584" s="660"/>
    </row>
    <row r="3585" spans="1:6" x14ac:dyDescent="0.3">
      <c r="A3585" s="383"/>
      <c r="B3585" s="202"/>
      <c r="C3585" s="386"/>
      <c r="D3585" s="675"/>
      <c r="E3585" s="627"/>
      <c r="F3585" s="660"/>
    </row>
    <row r="3586" spans="1:6" x14ac:dyDescent="0.3">
      <c r="A3586" s="383"/>
      <c r="B3586" s="202"/>
      <c r="C3586" s="386"/>
      <c r="D3586" s="675"/>
      <c r="E3586" s="627"/>
      <c r="F3586" s="660"/>
    </row>
    <row r="3587" spans="1:6" x14ac:dyDescent="0.3">
      <c r="A3587" s="383"/>
      <c r="B3587" s="202"/>
      <c r="C3587" s="386"/>
      <c r="D3587" s="675"/>
      <c r="E3587" s="627"/>
      <c r="F3587" s="660"/>
    </row>
    <row r="3588" spans="1:6" x14ac:dyDescent="0.3">
      <c r="A3588" s="383"/>
      <c r="B3588" s="202"/>
      <c r="C3588" s="386"/>
      <c r="D3588" s="675"/>
      <c r="E3588" s="627"/>
      <c r="F3588" s="660"/>
    </row>
    <row r="3589" spans="1:6" x14ac:dyDescent="0.3">
      <c r="A3589" s="383"/>
      <c r="B3589" s="202"/>
      <c r="C3589" s="386"/>
      <c r="D3589" s="675"/>
      <c r="E3589" s="627"/>
      <c r="F3589" s="660"/>
    </row>
    <row r="3590" spans="1:6" x14ac:dyDescent="0.3">
      <c r="A3590" s="383"/>
      <c r="B3590" s="202"/>
      <c r="C3590" s="386"/>
      <c r="D3590" s="675"/>
      <c r="E3590" s="627"/>
      <c r="F3590" s="660"/>
    </row>
    <row r="3591" spans="1:6" x14ac:dyDescent="0.3">
      <c r="A3591" s="383"/>
      <c r="B3591" s="202"/>
      <c r="C3591" s="386"/>
      <c r="D3591" s="675"/>
      <c r="E3591" s="627"/>
      <c r="F3591" s="660"/>
    </row>
    <row r="3592" spans="1:6" x14ac:dyDescent="0.3">
      <c r="A3592" s="383"/>
      <c r="B3592" s="202"/>
      <c r="C3592" s="386"/>
      <c r="D3592" s="675"/>
      <c r="E3592" s="627"/>
      <c r="F3592" s="660"/>
    </row>
    <row r="3593" spans="1:6" x14ac:dyDescent="0.3">
      <c r="A3593" s="383"/>
      <c r="B3593" s="202"/>
      <c r="C3593" s="386"/>
      <c r="D3593" s="675"/>
      <c r="E3593" s="627"/>
      <c r="F3593" s="660"/>
    </row>
    <row r="3594" spans="1:6" x14ac:dyDescent="0.3">
      <c r="A3594" s="383"/>
      <c r="B3594" s="202"/>
      <c r="C3594" s="386"/>
      <c r="D3594" s="675"/>
      <c r="E3594" s="627"/>
      <c r="F3594" s="660"/>
    </row>
    <row r="3595" spans="1:6" x14ac:dyDescent="0.3">
      <c r="A3595" s="383"/>
      <c r="B3595" s="202"/>
      <c r="C3595" s="386"/>
      <c r="D3595" s="675"/>
      <c r="E3595" s="627"/>
      <c r="F3595" s="660"/>
    </row>
    <row r="3596" spans="1:6" x14ac:dyDescent="0.3">
      <c r="A3596" s="383"/>
      <c r="B3596" s="202"/>
      <c r="C3596" s="386"/>
      <c r="D3596" s="675"/>
      <c r="E3596" s="627"/>
      <c r="F3596" s="660"/>
    </row>
    <row r="3597" spans="1:6" x14ac:dyDescent="0.3">
      <c r="A3597" s="383"/>
      <c r="B3597" s="202"/>
      <c r="C3597" s="386"/>
      <c r="D3597" s="675"/>
      <c r="E3597" s="627"/>
      <c r="F3597" s="660"/>
    </row>
    <row r="3598" spans="1:6" x14ac:dyDescent="0.3">
      <c r="A3598" s="383"/>
      <c r="B3598" s="202"/>
      <c r="C3598" s="386"/>
      <c r="D3598" s="675"/>
      <c r="E3598" s="627"/>
      <c r="F3598" s="660"/>
    </row>
    <row r="3599" spans="1:6" x14ac:dyDescent="0.3">
      <c r="A3599" s="383"/>
      <c r="B3599" s="202"/>
      <c r="C3599" s="386"/>
      <c r="D3599" s="675"/>
      <c r="E3599" s="627"/>
      <c r="F3599" s="660"/>
    </row>
    <row r="3600" spans="1:6" x14ac:dyDescent="0.3">
      <c r="A3600" s="383"/>
      <c r="B3600" s="202"/>
      <c r="C3600" s="386"/>
      <c r="D3600" s="675"/>
      <c r="E3600" s="627"/>
      <c r="F3600" s="660"/>
    </row>
    <row r="3601" spans="1:6" x14ac:dyDescent="0.3">
      <c r="A3601" s="383"/>
      <c r="B3601" s="202"/>
      <c r="C3601" s="386"/>
      <c r="D3601" s="675"/>
      <c r="E3601" s="627"/>
      <c r="F3601" s="660"/>
    </row>
    <row r="3602" spans="1:6" x14ac:dyDescent="0.3">
      <c r="A3602" s="383"/>
      <c r="B3602" s="202"/>
      <c r="C3602" s="386"/>
      <c r="D3602" s="675"/>
      <c r="E3602" s="627"/>
      <c r="F3602" s="660"/>
    </row>
    <row r="3603" spans="1:6" x14ac:dyDescent="0.3">
      <c r="A3603" s="383"/>
      <c r="B3603" s="202"/>
      <c r="C3603" s="386"/>
      <c r="D3603" s="675"/>
      <c r="E3603" s="627"/>
      <c r="F3603" s="660"/>
    </row>
    <row r="3604" spans="1:6" x14ac:dyDescent="0.3">
      <c r="A3604" s="383"/>
      <c r="B3604" s="202"/>
      <c r="C3604" s="386"/>
      <c r="D3604" s="675"/>
      <c r="E3604" s="627"/>
      <c r="F3604" s="660"/>
    </row>
    <row r="3605" spans="1:6" x14ac:dyDescent="0.3">
      <c r="A3605" s="383"/>
      <c r="B3605" s="202"/>
      <c r="C3605" s="386"/>
      <c r="D3605" s="675"/>
      <c r="E3605" s="627"/>
      <c r="F3605" s="660"/>
    </row>
    <row r="3606" spans="1:6" x14ac:dyDescent="0.3">
      <c r="A3606" s="383"/>
      <c r="B3606" s="202"/>
      <c r="C3606" s="386"/>
      <c r="D3606" s="675"/>
      <c r="E3606" s="627"/>
      <c r="F3606" s="660"/>
    </row>
    <row r="3607" spans="1:6" x14ac:dyDescent="0.3">
      <c r="A3607" s="383"/>
      <c r="B3607" s="202"/>
      <c r="C3607" s="386"/>
      <c r="D3607" s="675"/>
      <c r="E3607" s="627"/>
      <c r="F3607" s="660"/>
    </row>
    <row r="3608" spans="1:6" x14ac:dyDescent="0.3">
      <c r="A3608" s="383"/>
      <c r="B3608" s="202"/>
      <c r="C3608" s="386"/>
      <c r="D3608" s="675"/>
      <c r="E3608" s="627"/>
      <c r="F3608" s="660"/>
    </row>
    <row r="3609" spans="1:6" x14ac:dyDescent="0.3">
      <c r="A3609" s="383"/>
      <c r="B3609" s="202"/>
      <c r="C3609" s="386"/>
      <c r="D3609" s="675"/>
      <c r="E3609" s="627"/>
      <c r="F3609" s="660"/>
    </row>
    <row r="3610" spans="1:6" x14ac:dyDescent="0.3">
      <c r="A3610" s="383"/>
      <c r="B3610" s="202"/>
      <c r="C3610" s="386"/>
      <c r="D3610" s="675"/>
      <c r="E3610" s="627"/>
      <c r="F3610" s="660"/>
    </row>
    <row r="3611" spans="1:6" x14ac:dyDescent="0.3">
      <c r="A3611" s="383"/>
      <c r="B3611" s="202"/>
      <c r="C3611" s="386"/>
      <c r="D3611" s="675"/>
      <c r="E3611" s="627"/>
      <c r="F3611" s="660"/>
    </row>
    <row r="3612" spans="1:6" x14ac:dyDescent="0.3">
      <c r="A3612" s="383"/>
      <c r="B3612" s="202"/>
      <c r="C3612" s="386"/>
      <c r="D3612" s="675"/>
      <c r="E3612" s="627"/>
      <c r="F3612" s="660"/>
    </row>
    <row r="3613" spans="1:6" x14ac:dyDescent="0.3">
      <c r="A3613" s="383"/>
      <c r="B3613" s="202"/>
      <c r="C3613" s="386"/>
      <c r="D3613" s="675"/>
      <c r="E3613" s="627"/>
      <c r="F3613" s="660"/>
    </row>
    <row r="3614" spans="1:6" x14ac:dyDescent="0.3">
      <c r="A3614" s="383"/>
      <c r="B3614" s="202"/>
      <c r="C3614" s="386"/>
      <c r="D3614" s="675"/>
      <c r="E3614" s="627"/>
      <c r="F3614" s="660"/>
    </row>
    <row r="3615" spans="1:6" x14ac:dyDescent="0.3">
      <c r="A3615" s="383"/>
      <c r="B3615" s="202"/>
      <c r="C3615" s="386"/>
      <c r="D3615" s="675"/>
      <c r="E3615" s="627"/>
      <c r="F3615" s="660"/>
    </row>
    <row r="3616" spans="1:6" x14ac:dyDescent="0.3">
      <c r="A3616" s="383"/>
      <c r="B3616" s="202"/>
      <c r="C3616" s="386"/>
      <c r="D3616" s="675"/>
      <c r="E3616" s="627"/>
      <c r="F3616" s="660"/>
    </row>
    <row r="3617" spans="1:6" x14ac:dyDescent="0.3">
      <c r="A3617" s="383"/>
      <c r="B3617" s="202"/>
      <c r="C3617" s="386"/>
      <c r="D3617" s="675"/>
      <c r="E3617" s="627"/>
      <c r="F3617" s="660"/>
    </row>
    <row r="3618" spans="1:6" x14ac:dyDescent="0.3">
      <c r="A3618" s="383"/>
      <c r="B3618" s="202"/>
      <c r="C3618" s="386"/>
      <c r="D3618" s="675"/>
      <c r="E3618" s="627"/>
      <c r="F3618" s="660"/>
    </row>
    <row r="3619" spans="1:6" x14ac:dyDescent="0.3">
      <c r="A3619" s="383"/>
      <c r="B3619" s="202"/>
      <c r="C3619" s="386"/>
      <c r="D3619" s="675"/>
      <c r="E3619" s="627"/>
      <c r="F3619" s="660"/>
    </row>
    <row r="3620" spans="1:6" ht="15" thickBot="1" x14ac:dyDescent="0.35">
      <c r="A3620" s="666" t="s">
        <v>4098</v>
      </c>
      <c r="B3620" s="667" t="s">
        <v>4116</v>
      </c>
      <c r="C3620" s="667"/>
      <c r="D3620" s="686">
        <v>100</v>
      </c>
      <c r="E3620" s="667"/>
      <c r="F3620" s="668">
        <f>SUM(F3518:F3525)</f>
        <v>0</v>
      </c>
    </row>
    <row r="3621" spans="1:6" x14ac:dyDescent="0.3">
      <c r="A3621" s="756" t="str">
        <f>A741</f>
        <v>CONTRACT SANRAL: NRA 2024/1323</v>
      </c>
      <c r="B3621" s="757"/>
      <c r="C3621" s="669"/>
      <c r="D3621" s="669"/>
      <c r="E3621" s="669"/>
      <c r="F3621" s="670"/>
    </row>
    <row r="3622" spans="1:6" x14ac:dyDescent="0.3">
      <c r="A3622" s="754" t="str">
        <f>A742</f>
        <v>PANEL FOR ROUTINE ROAD MAINTENANCE WORKS ACROSS SOUTH AFRICA (NORTHERN CAPE PROVINCE)</v>
      </c>
      <c r="B3622" s="755"/>
      <c r="C3622" s="671"/>
      <c r="D3622" s="671"/>
      <c r="E3622" s="671"/>
      <c r="F3622" s="672"/>
    </row>
    <row r="3623" spans="1:6" ht="15" thickBot="1" x14ac:dyDescent="0.35">
      <c r="A3623" s="804" t="str">
        <f>A743</f>
        <v>PART B: OPERATIONAL SECTION</v>
      </c>
      <c r="B3623" s="805"/>
      <c r="C3623" s="671"/>
      <c r="D3623" s="671"/>
      <c r="E3623" s="671"/>
      <c r="F3623" s="672"/>
    </row>
    <row r="3624" spans="1:6" ht="15" thickBot="1" x14ac:dyDescent="0.35">
      <c r="A3624" s="799" t="s">
        <v>2214</v>
      </c>
      <c r="B3624" s="800"/>
      <c r="C3624" s="800"/>
      <c r="D3624" s="800"/>
      <c r="E3624" s="800"/>
      <c r="F3624" s="801"/>
    </row>
    <row r="3625" spans="1:6" x14ac:dyDescent="0.3">
      <c r="A3625" s="374" t="s">
        <v>2215</v>
      </c>
      <c r="B3625" s="345" t="s">
        <v>2216</v>
      </c>
      <c r="C3625" s="375"/>
      <c r="D3625" s="655"/>
      <c r="E3625" s="549"/>
      <c r="F3625" s="625"/>
    </row>
    <row r="3626" spans="1:6" x14ac:dyDescent="0.3">
      <c r="A3626" s="372" t="s">
        <v>2224</v>
      </c>
      <c r="B3626" s="235" t="s">
        <v>1342</v>
      </c>
      <c r="C3626" s="379"/>
      <c r="D3626" s="655"/>
      <c r="E3626" s="549"/>
      <c r="F3626" s="625" t="str">
        <f t="shared" ref="F3626:F3644" si="36">IF((D3626*E3626)&gt;0,(D3626*E3626),"")</f>
        <v/>
      </c>
    </row>
    <row r="3627" spans="1:6" x14ac:dyDescent="0.3">
      <c r="A3627" s="372" t="s">
        <v>2225</v>
      </c>
      <c r="B3627" s="201" t="s">
        <v>1222</v>
      </c>
      <c r="C3627" s="379" t="s">
        <v>1282</v>
      </c>
      <c r="D3627" s="655">
        <v>1000</v>
      </c>
      <c r="E3627" s="856"/>
      <c r="F3627" s="625" t="str">
        <f t="shared" si="36"/>
        <v/>
      </c>
    </row>
    <row r="3628" spans="1:6" x14ac:dyDescent="0.3">
      <c r="A3628" s="372" t="s">
        <v>2247</v>
      </c>
      <c r="B3628" s="235" t="s">
        <v>2248</v>
      </c>
      <c r="C3628" s="379"/>
      <c r="D3628" s="655"/>
      <c r="E3628" s="549"/>
      <c r="F3628" s="625" t="str">
        <f t="shared" si="36"/>
        <v/>
      </c>
    </row>
    <row r="3629" spans="1:6" x14ac:dyDescent="0.3">
      <c r="A3629" s="372" t="s">
        <v>2256</v>
      </c>
      <c r="B3629" s="235" t="s">
        <v>1342</v>
      </c>
      <c r="C3629" s="379"/>
      <c r="D3629" s="655"/>
      <c r="E3629" s="549"/>
      <c r="F3629" s="625" t="str">
        <f t="shared" si="36"/>
        <v/>
      </c>
    </row>
    <row r="3630" spans="1:6" x14ac:dyDescent="0.3">
      <c r="A3630" s="372" t="s">
        <v>2257</v>
      </c>
      <c r="B3630" s="201" t="s">
        <v>1222</v>
      </c>
      <c r="C3630" s="379" t="s">
        <v>1282</v>
      </c>
      <c r="D3630" s="655">
        <v>4000</v>
      </c>
      <c r="E3630" s="856"/>
      <c r="F3630" s="625" t="str">
        <f t="shared" si="36"/>
        <v/>
      </c>
    </row>
    <row r="3631" spans="1:6" x14ac:dyDescent="0.3">
      <c r="A3631" s="372" t="s">
        <v>2313</v>
      </c>
      <c r="B3631" s="235" t="s">
        <v>2314</v>
      </c>
      <c r="C3631" s="379"/>
      <c r="D3631" s="655"/>
      <c r="E3631" s="549"/>
      <c r="F3631" s="625" t="str">
        <f t="shared" si="36"/>
        <v/>
      </c>
    </row>
    <row r="3632" spans="1:6" x14ac:dyDescent="0.3">
      <c r="A3632" s="372" t="s">
        <v>2322</v>
      </c>
      <c r="B3632" s="235" t="s">
        <v>1342</v>
      </c>
      <c r="C3632" s="379"/>
      <c r="D3632" s="655"/>
      <c r="E3632" s="549"/>
      <c r="F3632" s="625" t="str">
        <f t="shared" si="36"/>
        <v/>
      </c>
    </row>
    <row r="3633" spans="1:6" x14ac:dyDescent="0.3">
      <c r="A3633" s="372" t="s">
        <v>2323</v>
      </c>
      <c r="B3633" s="201" t="s">
        <v>1222</v>
      </c>
      <c r="C3633" s="379" t="s">
        <v>1282</v>
      </c>
      <c r="D3633" s="655">
        <v>2250</v>
      </c>
      <c r="E3633" s="856"/>
      <c r="F3633" s="625" t="str">
        <f t="shared" si="36"/>
        <v/>
      </c>
    </row>
    <row r="3634" spans="1:6" x14ac:dyDescent="0.3">
      <c r="A3634" s="372" t="s">
        <v>2360</v>
      </c>
      <c r="B3634" s="235" t="s">
        <v>2361</v>
      </c>
      <c r="C3634" s="379"/>
      <c r="D3634" s="655"/>
      <c r="E3634" s="549"/>
      <c r="F3634" s="625" t="str">
        <f t="shared" si="36"/>
        <v/>
      </c>
    </row>
    <row r="3635" spans="1:6" x14ac:dyDescent="0.3">
      <c r="A3635" s="372" t="s">
        <v>2371</v>
      </c>
      <c r="B3635" s="235" t="s">
        <v>1342</v>
      </c>
      <c r="C3635" s="379"/>
      <c r="D3635" s="655"/>
      <c r="E3635" s="549"/>
      <c r="F3635" s="625" t="str">
        <f t="shared" si="36"/>
        <v/>
      </c>
    </row>
    <row r="3636" spans="1:6" x14ac:dyDescent="0.3">
      <c r="A3636" s="372" t="s">
        <v>2372</v>
      </c>
      <c r="B3636" s="201" t="s">
        <v>1222</v>
      </c>
      <c r="C3636" s="379" t="s">
        <v>181</v>
      </c>
      <c r="D3636" s="655">
        <v>1000</v>
      </c>
      <c r="E3636" s="856"/>
      <c r="F3636" s="625" t="str">
        <f t="shared" si="36"/>
        <v/>
      </c>
    </row>
    <row r="3637" spans="1:6" x14ac:dyDescent="0.3">
      <c r="A3637" s="372" t="s">
        <v>2399</v>
      </c>
      <c r="B3637" s="235" t="s">
        <v>2400</v>
      </c>
      <c r="C3637" s="379"/>
      <c r="D3637" s="655"/>
      <c r="E3637" s="549"/>
      <c r="F3637" s="625" t="str">
        <f t="shared" si="36"/>
        <v/>
      </c>
    </row>
    <row r="3638" spans="1:6" x14ac:dyDescent="0.3">
      <c r="A3638" s="372" t="s">
        <v>2401</v>
      </c>
      <c r="B3638" s="201" t="s">
        <v>2402</v>
      </c>
      <c r="C3638" s="379" t="s">
        <v>181</v>
      </c>
      <c r="D3638" s="655">
        <v>1000</v>
      </c>
      <c r="E3638" s="856"/>
      <c r="F3638" s="625" t="str">
        <f t="shared" si="36"/>
        <v/>
      </c>
    </row>
    <row r="3639" spans="1:6" x14ac:dyDescent="0.3">
      <c r="A3639" s="372" t="s">
        <v>2403</v>
      </c>
      <c r="B3639" s="201" t="s">
        <v>2404</v>
      </c>
      <c r="C3639" s="379" t="s">
        <v>2405</v>
      </c>
      <c r="D3639" s="655">
        <v>10</v>
      </c>
      <c r="E3639" s="856"/>
      <c r="F3639" s="625" t="str">
        <f t="shared" si="36"/>
        <v/>
      </c>
    </row>
    <row r="3640" spans="1:6" x14ac:dyDescent="0.3">
      <c r="A3640" s="372" t="s">
        <v>2406</v>
      </c>
      <c r="B3640" s="201" t="s">
        <v>2407</v>
      </c>
      <c r="C3640" s="379"/>
      <c r="D3640" s="655"/>
      <c r="E3640" s="549"/>
      <c r="F3640" s="625" t="str">
        <f t="shared" si="36"/>
        <v/>
      </c>
    </row>
    <row r="3641" spans="1:6" x14ac:dyDescent="0.3">
      <c r="A3641" s="372" t="s">
        <v>2408</v>
      </c>
      <c r="B3641" s="201" t="s">
        <v>2409</v>
      </c>
      <c r="C3641" s="379" t="s">
        <v>955</v>
      </c>
      <c r="D3641" s="655">
        <v>20</v>
      </c>
      <c r="E3641" s="856"/>
      <c r="F3641" s="625" t="str">
        <f t="shared" si="36"/>
        <v/>
      </c>
    </row>
    <row r="3642" spans="1:6" x14ac:dyDescent="0.3">
      <c r="A3642" s="372" t="s">
        <v>2410</v>
      </c>
      <c r="B3642" s="201" t="s">
        <v>2411</v>
      </c>
      <c r="C3642" s="379" t="s">
        <v>955</v>
      </c>
      <c r="D3642" s="655">
        <v>20</v>
      </c>
      <c r="E3642" s="856"/>
      <c r="F3642" s="625" t="str">
        <f t="shared" si="36"/>
        <v/>
      </c>
    </row>
    <row r="3643" spans="1:6" x14ac:dyDescent="0.3">
      <c r="A3643" s="372" t="s">
        <v>2414</v>
      </c>
      <c r="B3643" s="201" t="s">
        <v>4156</v>
      </c>
      <c r="C3643" s="379" t="s">
        <v>955</v>
      </c>
      <c r="D3643" s="655">
        <v>10</v>
      </c>
      <c r="E3643" s="856"/>
      <c r="F3643" s="625" t="str">
        <f t="shared" si="36"/>
        <v/>
      </c>
    </row>
    <row r="3644" spans="1:6" x14ac:dyDescent="0.3">
      <c r="A3644" s="372" t="s">
        <v>2416</v>
      </c>
      <c r="B3644" s="201" t="s">
        <v>4025</v>
      </c>
      <c r="C3644" s="379" t="s">
        <v>1282</v>
      </c>
      <c r="D3644" s="655">
        <v>250</v>
      </c>
      <c r="E3644" s="856"/>
      <c r="F3644" s="625" t="str">
        <f t="shared" si="36"/>
        <v/>
      </c>
    </row>
    <row r="3645" spans="1:6" x14ac:dyDescent="0.3">
      <c r="A3645" s="383"/>
      <c r="B3645" s="202"/>
      <c r="C3645" s="386"/>
      <c r="D3645" s="675"/>
      <c r="E3645" s="627"/>
      <c r="F3645" s="660"/>
    </row>
    <row r="3646" spans="1:6" x14ac:dyDescent="0.3">
      <c r="A3646" s="383"/>
      <c r="B3646" s="202"/>
      <c r="C3646" s="386"/>
      <c r="D3646" s="675"/>
      <c r="E3646" s="627"/>
      <c r="F3646" s="660"/>
    </row>
    <row r="3647" spans="1:6" x14ac:dyDescent="0.3">
      <c r="A3647" s="383"/>
      <c r="B3647" s="202"/>
      <c r="C3647" s="386"/>
      <c r="D3647" s="675"/>
      <c r="E3647" s="627"/>
      <c r="F3647" s="660"/>
    </row>
    <row r="3648" spans="1:6" x14ac:dyDescent="0.3">
      <c r="A3648" s="383"/>
      <c r="B3648" s="202"/>
      <c r="C3648" s="386"/>
      <c r="D3648" s="675"/>
      <c r="E3648" s="627"/>
      <c r="F3648" s="660"/>
    </row>
    <row r="3649" spans="1:6" x14ac:dyDescent="0.3">
      <c r="A3649" s="383"/>
      <c r="B3649" s="202"/>
      <c r="C3649" s="386"/>
      <c r="D3649" s="675"/>
      <c r="E3649" s="627"/>
      <c r="F3649" s="660"/>
    </row>
    <row r="3650" spans="1:6" x14ac:dyDescent="0.3">
      <c r="A3650" s="383"/>
      <c r="B3650" s="202"/>
      <c r="C3650" s="386"/>
      <c r="D3650" s="675"/>
      <c r="E3650" s="627"/>
      <c r="F3650" s="660"/>
    </row>
    <row r="3651" spans="1:6" x14ac:dyDescent="0.3">
      <c r="A3651" s="383"/>
      <c r="B3651" s="202"/>
      <c r="C3651" s="386"/>
      <c r="D3651" s="675"/>
      <c r="E3651" s="627"/>
      <c r="F3651" s="660"/>
    </row>
    <row r="3652" spans="1:6" x14ac:dyDescent="0.3">
      <c r="A3652" s="383"/>
      <c r="B3652" s="202"/>
      <c r="C3652" s="386"/>
      <c r="D3652" s="675"/>
      <c r="E3652" s="627"/>
      <c r="F3652" s="660"/>
    </row>
    <row r="3653" spans="1:6" x14ac:dyDescent="0.3">
      <c r="A3653" s="383"/>
      <c r="B3653" s="202"/>
      <c r="C3653" s="386"/>
      <c r="D3653" s="675"/>
      <c r="E3653" s="627"/>
      <c r="F3653" s="660"/>
    </row>
    <row r="3654" spans="1:6" x14ac:dyDescent="0.3">
      <c r="A3654" s="383"/>
      <c r="B3654" s="202"/>
      <c r="C3654" s="386"/>
      <c r="D3654" s="675"/>
      <c r="E3654" s="627"/>
      <c r="F3654" s="660"/>
    </row>
    <row r="3655" spans="1:6" x14ac:dyDescent="0.3">
      <c r="A3655" s="383"/>
      <c r="B3655" s="202"/>
      <c r="C3655" s="386"/>
      <c r="D3655" s="675"/>
      <c r="E3655" s="627"/>
      <c r="F3655" s="660"/>
    </row>
    <row r="3656" spans="1:6" x14ac:dyDescent="0.3">
      <c r="A3656" s="383"/>
      <c r="B3656" s="202"/>
      <c r="C3656" s="386"/>
      <c r="D3656" s="675"/>
      <c r="E3656" s="627"/>
      <c r="F3656" s="660"/>
    </row>
    <row r="3657" spans="1:6" x14ac:dyDescent="0.3">
      <c r="A3657" s="383"/>
      <c r="B3657" s="202"/>
      <c r="C3657" s="386"/>
      <c r="D3657" s="675"/>
      <c r="E3657" s="627"/>
      <c r="F3657" s="660"/>
    </row>
    <row r="3658" spans="1:6" x14ac:dyDescent="0.3">
      <c r="A3658" s="383"/>
      <c r="B3658" s="202"/>
      <c r="C3658" s="386"/>
      <c r="D3658" s="675"/>
      <c r="E3658" s="627"/>
      <c r="F3658" s="660"/>
    </row>
    <row r="3659" spans="1:6" x14ac:dyDescent="0.3">
      <c r="A3659" s="383"/>
      <c r="B3659" s="202"/>
      <c r="C3659" s="386"/>
      <c r="D3659" s="675"/>
      <c r="E3659" s="627"/>
      <c r="F3659" s="660"/>
    </row>
    <row r="3660" spans="1:6" x14ac:dyDescent="0.3">
      <c r="A3660" s="383"/>
      <c r="B3660" s="202"/>
      <c r="C3660" s="386"/>
      <c r="D3660" s="675"/>
      <c r="E3660" s="627"/>
      <c r="F3660" s="660"/>
    </row>
    <row r="3661" spans="1:6" x14ac:dyDescent="0.3">
      <c r="A3661" s="383"/>
      <c r="B3661" s="202"/>
      <c r="C3661" s="386"/>
      <c r="D3661" s="675"/>
      <c r="E3661" s="627"/>
      <c r="F3661" s="660"/>
    </row>
    <row r="3662" spans="1:6" x14ac:dyDescent="0.3">
      <c r="A3662" s="383"/>
      <c r="B3662" s="202"/>
      <c r="C3662" s="386"/>
      <c r="D3662" s="675"/>
      <c r="E3662" s="627"/>
      <c r="F3662" s="660"/>
    </row>
    <row r="3663" spans="1:6" x14ac:dyDescent="0.3">
      <c r="A3663" s="383"/>
      <c r="B3663" s="202"/>
      <c r="C3663" s="386"/>
      <c r="D3663" s="675"/>
      <c r="E3663" s="627"/>
      <c r="F3663" s="660"/>
    </row>
    <row r="3664" spans="1:6" x14ac:dyDescent="0.3">
      <c r="A3664" s="383"/>
      <c r="B3664" s="202"/>
      <c r="C3664" s="386"/>
      <c r="D3664" s="675"/>
      <c r="E3664" s="627"/>
      <c r="F3664" s="660"/>
    </row>
    <row r="3665" spans="1:6" x14ac:dyDescent="0.3">
      <c r="A3665" s="383"/>
      <c r="B3665" s="202"/>
      <c r="C3665" s="386"/>
      <c r="D3665" s="675"/>
      <c r="E3665" s="627"/>
      <c r="F3665" s="660"/>
    </row>
    <row r="3666" spans="1:6" x14ac:dyDescent="0.3">
      <c r="A3666" s="383"/>
      <c r="B3666" s="202"/>
      <c r="C3666" s="386"/>
      <c r="D3666" s="675"/>
      <c r="E3666" s="627"/>
      <c r="F3666" s="660"/>
    </row>
    <row r="3667" spans="1:6" x14ac:dyDescent="0.3">
      <c r="A3667" s="383"/>
      <c r="B3667" s="202"/>
      <c r="C3667" s="386"/>
      <c r="D3667" s="675"/>
      <c r="E3667" s="627"/>
      <c r="F3667" s="660"/>
    </row>
    <row r="3668" spans="1:6" x14ac:dyDescent="0.3">
      <c r="A3668" s="383"/>
      <c r="B3668" s="202"/>
      <c r="C3668" s="386"/>
      <c r="D3668" s="675"/>
      <c r="E3668" s="627"/>
      <c r="F3668" s="660"/>
    </row>
    <row r="3669" spans="1:6" x14ac:dyDescent="0.3">
      <c r="A3669" s="383"/>
      <c r="B3669" s="202"/>
      <c r="C3669" s="386"/>
      <c r="D3669" s="675"/>
      <c r="E3669" s="627"/>
      <c r="F3669" s="660"/>
    </row>
    <row r="3670" spans="1:6" x14ac:dyDescent="0.3">
      <c r="A3670" s="383"/>
      <c r="B3670" s="202"/>
      <c r="C3670" s="386"/>
      <c r="D3670" s="675"/>
      <c r="E3670" s="627"/>
      <c r="F3670" s="660"/>
    </row>
    <row r="3671" spans="1:6" x14ac:dyDescent="0.3">
      <c r="A3671" s="383"/>
      <c r="B3671" s="202"/>
      <c r="C3671" s="386"/>
      <c r="D3671" s="675"/>
      <c r="E3671" s="627"/>
      <c r="F3671" s="660"/>
    </row>
    <row r="3672" spans="1:6" x14ac:dyDescent="0.3">
      <c r="A3672" s="383"/>
      <c r="B3672" s="202"/>
      <c r="C3672" s="386"/>
      <c r="D3672" s="675"/>
      <c r="E3672" s="627"/>
      <c r="F3672" s="660"/>
    </row>
    <row r="3673" spans="1:6" x14ac:dyDescent="0.3">
      <c r="A3673" s="383"/>
      <c r="B3673" s="202"/>
      <c r="C3673" s="386"/>
      <c r="D3673" s="675"/>
      <c r="E3673" s="627"/>
      <c r="F3673" s="660"/>
    </row>
    <row r="3674" spans="1:6" x14ac:dyDescent="0.3">
      <c r="A3674" s="383"/>
      <c r="B3674" s="202"/>
      <c r="C3674" s="386"/>
      <c r="D3674" s="675"/>
      <c r="E3674" s="627"/>
      <c r="F3674" s="660"/>
    </row>
    <row r="3675" spans="1:6" x14ac:dyDescent="0.3">
      <c r="A3675" s="383"/>
      <c r="B3675" s="202"/>
      <c r="C3675" s="386"/>
      <c r="D3675" s="675"/>
      <c r="E3675" s="627"/>
      <c r="F3675" s="660"/>
    </row>
    <row r="3676" spans="1:6" x14ac:dyDescent="0.3">
      <c r="A3676" s="383"/>
      <c r="B3676" s="202"/>
      <c r="C3676" s="386"/>
      <c r="D3676" s="675"/>
      <c r="E3676" s="627"/>
      <c r="F3676" s="660"/>
    </row>
    <row r="3677" spans="1:6" x14ac:dyDescent="0.3">
      <c r="A3677" s="383"/>
      <c r="B3677" s="202"/>
      <c r="C3677" s="386"/>
      <c r="D3677" s="675"/>
      <c r="E3677" s="627"/>
      <c r="F3677" s="660"/>
    </row>
    <row r="3678" spans="1:6" x14ac:dyDescent="0.3">
      <c r="A3678" s="383"/>
      <c r="B3678" s="202"/>
      <c r="C3678" s="386"/>
      <c r="D3678" s="675"/>
      <c r="E3678" s="627"/>
      <c r="F3678" s="660"/>
    </row>
    <row r="3679" spans="1:6" x14ac:dyDescent="0.3">
      <c r="A3679" s="383"/>
      <c r="B3679" s="202"/>
      <c r="C3679" s="386"/>
      <c r="D3679" s="675"/>
      <c r="E3679" s="627"/>
      <c r="F3679" s="660"/>
    </row>
    <row r="3680" spans="1:6" x14ac:dyDescent="0.3">
      <c r="A3680" s="383"/>
      <c r="B3680" s="202"/>
      <c r="C3680" s="386"/>
      <c r="D3680" s="675"/>
      <c r="E3680" s="627"/>
      <c r="F3680" s="660"/>
    </row>
    <row r="3681" spans="1:6" x14ac:dyDescent="0.3">
      <c r="A3681" s="383"/>
      <c r="B3681" s="202"/>
      <c r="C3681" s="386"/>
      <c r="D3681" s="675"/>
      <c r="E3681" s="627"/>
      <c r="F3681" s="660"/>
    </row>
    <row r="3682" spans="1:6" x14ac:dyDescent="0.3">
      <c r="A3682" s="383"/>
      <c r="B3682" s="202"/>
      <c r="C3682" s="386"/>
      <c r="D3682" s="675"/>
      <c r="E3682" s="627"/>
      <c r="F3682" s="660"/>
    </row>
    <row r="3683" spans="1:6" x14ac:dyDescent="0.3">
      <c r="A3683" s="383"/>
      <c r="B3683" s="202"/>
      <c r="C3683" s="386"/>
      <c r="D3683" s="675"/>
      <c r="E3683" s="627"/>
      <c r="F3683" s="660"/>
    </row>
    <row r="3684" spans="1:6" x14ac:dyDescent="0.3">
      <c r="A3684" s="383"/>
      <c r="B3684" s="202"/>
      <c r="C3684" s="386"/>
      <c r="D3684" s="675"/>
      <c r="E3684" s="627"/>
      <c r="F3684" s="660"/>
    </row>
    <row r="3685" spans="1:6" x14ac:dyDescent="0.3">
      <c r="A3685" s="383"/>
      <c r="B3685" s="202"/>
      <c r="C3685" s="386"/>
      <c r="D3685" s="675"/>
      <c r="E3685" s="627"/>
      <c r="F3685" s="660"/>
    </row>
    <row r="3686" spans="1:6" x14ac:dyDescent="0.3">
      <c r="A3686" s="383"/>
      <c r="B3686" s="202"/>
      <c r="C3686" s="386"/>
      <c r="D3686" s="675"/>
      <c r="E3686" s="627"/>
      <c r="F3686" s="660"/>
    </row>
    <row r="3687" spans="1:6" x14ac:dyDescent="0.3">
      <c r="A3687" s="383"/>
      <c r="B3687" s="202"/>
      <c r="C3687" s="386"/>
      <c r="D3687" s="675"/>
      <c r="E3687" s="627"/>
      <c r="F3687" s="660"/>
    </row>
    <row r="3688" spans="1:6" x14ac:dyDescent="0.3">
      <c r="A3688" s="383"/>
      <c r="B3688" s="202"/>
      <c r="C3688" s="386"/>
      <c r="D3688" s="675"/>
      <c r="E3688" s="627"/>
      <c r="F3688" s="660"/>
    </row>
    <row r="3689" spans="1:6" x14ac:dyDescent="0.3">
      <c r="A3689" s="383"/>
      <c r="B3689" s="202"/>
      <c r="C3689" s="386"/>
      <c r="D3689" s="675"/>
      <c r="E3689" s="627"/>
      <c r="F3689" s="660"/>
    </row>
    <row r="3690" spans="1:6" x14ac:dyDescent="0.3">
      <c r="A3690" s="383"/>
      <c r="B3690" s="202"/>
      <c r="C3690" s="386"/>
      <c r="D3690" s="675"/>
      <c r="E3690" s="627"/>
      <c r="F3690" s="660"/>
    </row>
    <row r="3691" spans="1:6" x14ac:dyDescent="0.3">
      <c r="A3691" s="383"/>
      <c r="B3691" s="202"/>
      <c r="C3691" s="386"/>
      <c r="D3691" s="675"/>
      <c r="E3691" s="627"/>
      <c r="F3691" s="660"/>
    </row>
    <row r="3692" spans="1:6" x14ac:dyDescent="0.3">
      <c r="A3692" s="383"/>
      <c r="B3692" s="202"/>
      <c r="C3692" s="386"/>
      <c r="D3692" s="675"/>
      <c r="E3692" s="627"/>
      <c r="F3692" s="660"/>
    </row>
    <row r="3693" spans="1:6" x14ac:dyDescent="0.3">
      <c r="A3693" s="383"/>
      <c r="B3693" s="202"/>
      <c r="C3693" s="386"/>
      <c r="D3693" s="675"/>
      <c r="E3693" s="627"/>
      <c r="F3693" s="660"/>
    </row>
    <row r="3694" spans="1:6" x14ac:dyDescent="0.3">
      <c r="A3694" s="383"/>
      <c r="B3694" s="202"/>
      <c r="C3694" s="386"/>
      <c r="D3694" s="675"/>
      <c r="E3694" s="627"/>
      <c r="F3694" s="660"/>
    </row>
    <row r="3695" spans="1:6" x14ac:dyDescent="0.3">
      <c r="A3695" s="383"/>
      <c r="B3695" s="202"/>
      <c r="C3695" s="386"/>
      <c r="D3695" s="675"/>
      <c r="E3695" s="627"/>
      <c r="F3695" s="660"/>
    </row>
    <row r="3696" spans="1:6" x14ac:dyDescent="0.3">
      <c r="A3696" s="383"/>
      <c r="B3696" s="202"/>
      <c r="C3696" s="386"/>
      <c r="D3696" s="675"/>
      <c r="E3696" s="627"/>
      <c r="F3696" s="660"/>
    </row>
    <row r="3697" spans="1:6" x14ac:dyDescent="0.3">
      <c r="A3697" s="383"/>
      <c r="B3697" s="202"/>
      <c r="C3697" s="386"/>
      <c r="D3697" s="675"/>
      <c r="E3697" s="627"/>
      <c r="F3697" s="660"/>
    </row>
    <row r="3698" spans="1:6" x14ac:dyDescent="0.3">
      <c r="A3698" s="383"/>
      <c r="B3698" s="202"/>
      <c r="C3698" s="386"/>
      <c r="D3698" s="675"/>
      <c r="E3698" s="627"/>
      <c r="F3698" s="660"/>
    </row>
    <row r="3699" spans="1:6" x14ac:dyDescent="0.3">
      <c r="A3699" s="383"/>
      <c r="B3699" s="202"/>
      <c r="C3699" s="386"/>
      <c r="D3699" s="675"/>
      <c r="E3699" s="627"/>
      <c r="F3699" s="660"/>
    </row>
    <row r="3700" spans="1:6" x14ac:dyDescent="0.3">
      <c r="A3700" s="383"/>
      <c r="B3700" s="202"/>
      <c r="C3700" s="386"/>
      <c r="D3700" s="675"/>
      <c r="E3700" s="627"/>
      <c r="F3700" s="660"/>
    </row>
    <row r="3701" spans="1:6" x14ac:dyDescent="0.3">
      <c r="A3701" s="383"/>
      <c r="B3701" s="202"/>
      <c r="C3701" s="386"/>
      <c r="D3701" s="675"/>
      <c r="E3701" s="627"/>
      <c r="F3701" s="660"/>
    </row>
    <row r="3702" spans="1:6" x14ac:dyDescent="0.3">
      <c r="A3702" s="383"/>
      <c r="B3702" s="202"/>
      <c r="C3702" s="386"/>
      <c r="D3702" s="675"/>
      <c r="E3702" s="627"/>
      <c r="F3702" s="660"/>
    </row>
    <row r="3703" spans="1:6" x14ac:dyDescent="0.3">
      <c r="A3703" s="383"/>
      <c r="B3703" s="202"/>
      <c r="C3703" s="386"/>
      <c r="D3703" s="675"/>
      <c r="E3703" s="627"/>
      <c r="F3703" s="660"/>
    </row>
    <row r="3704" spans="1:6" x14ac:dyDescent="0.3">
      <c r="A3704" s="383"/>
      <c r="B3704" s="202"/>
      <c r="C3704" s="386"/>
      <c r="D3704" s="675"/>
      <c r="E3704" s="627"/>
      <c r="F3704" s="660"/>
    </row>
    <row r="3705" spans="1:6" x14ac:dyDescent="0.3">
      <c r="A3705" s="383"/>
      <c r="B3705" s="202"/>
      <c r="C3705" s="386"/>
      <c r="D3705" s="675"/>
      <c r="E3705" s="627"/>
      <c r="F3705" s="660"/>
    </row>
    <row r="3706" spans="1:6" x14ac:dyDescent="0.3">
      <c r="A3706" s="383"/>
      <c r="B3706" s="202"/>
      <c r="C3706" s="386"/>
      <c r="D3706" s="675"/>
      <c r="E3706" s="627"/>
      <c r="F3706" s="660"/>
    </row>
    <row r="3707" spans="1:6" x14ac:dyDescent="0.3">
      <c r="A3707" s="383"/>
      <c r="B3707" s="202"/>
      <c r="C3707" s="386"/>
      <c r="D3707" s="675"/>
      <c r="E3707" s="627"/>
      <c r="F3707" s="660"/>
    </row>
    <row r="3708" spans="1:6" x14ac:dyDescent="0.3">
      <c r="A3708" s="383"/>
      <c r="B3708" s="202"/>
      <c r="C3708" s="386"/>
      <c r="D3708" s="675"/>
      <c r="E3708" s="627"/>
      <c r="F3708" s="660"/>
    </row>
    <row r="3709" spans="1:6" x14ac:dyDescent="0.3">
      <c r="A3709" s="383"/>
      <c r="B3709" s="202"/>
      <c r="C3709" s="386"/>
      <c r="D3709" s="675"/>
      <c r="E3709" s="627"/>
      <c r="F3709" s="660"/>
    </row>
    <row r="3710" spans="1:6" x14ac:dyDescent="0.3">
      <c r="A3710" s="383"/>
      <c r="B3710" s="202"/>
      <c r="C3710" s="386"/>
      <c r="D3710" s="675"/>
      <c r="E3710" s="627"/>
      <c r="F3710" s="660"/>
    </row>
    <row r="3711" spans="1:6" x14ac:dyDescent="0.3">
      <c r="A3711" s="383"/>
      <c r="B3711" s="202"/>
      <c r="C3711" s="386"/>
      <c r="D3711" s="675"/>
      <c r="E3711" s="627"/>
      <c r="F3711" s="660"/>
    </row>
    <row r="3712" spans="1:6" x14ac:dyDescent="0.3">
      <c r="A3712" s="383"/>
      <c r="B3712" s="202"/>
      <c r="C3712" s="386"/>
      <c r="D3712" s="675"/>
      <c r="E3712" s="627"/>
      <c r="F3712" s="660"/>
    </row>
    <row r="3713" spans="1:6" x14ac:dyDescent="0.3">
      <c r="A3713" s="383"/>
      <c r="B3713" s="202"/>
      <c r="C3713" s="386"/>
      <c r="D3713" s="675"/>
      <c r="E3713" s="627"/>
      <c r="F3713" s="660"/>
    </row>
    <row r="3714" spans="1:6" x14ac:dyDescent="0.3">
      <c r="A3714" s="383"/>
      <c r="B3714" s="202"/>
      <c r="C3714" s="386"/>
      <c r="D3714" s="675"/>
      <c r="E3714" s="627"/>
      <c r="F3714" s="660"/>
    </row>
    <row r="3715" spans="1:6" x14ac:dyDescent="0.3">
      <c r="A3715" s="383"/>
      <c r="B3715" s="202"/>
      <c r="C3715" s="386"/>
      <c r="D3715" s="675"/>
      <c r="E3715" s="627"/>
      <c r="F3715" s="660"/>
    </row>
    <row r="3716" spans="1:6" x14ac:dyDescent="0.3">
      <c r="A3716" s="383"/>
      <c r="B3716" s="202"/>
      <c r="C3716" s="386"/>
      <c r="D3716" s="675"/>
      <c r="E3716" s="627"/>
      <c r="F3716" s="660"/>
    </row>
    <row r="3717" spans="1:6" x14ac:dyDescent="0.3">
      <c r="A3717" s="383"/>
      <c r="B3717" s="202"/>
      <c r="C3717" s="386"/>
      <c r="D3717" s="675"/>
      <c r="E3717" s="627"/>
      <c r="F3717" s="660"/>
    </row>
    <row r="3718" spans="1:6" x14ac:dyDescent="0.3">
      <c r="A3718" s="383"/>
      <c r="B3718" s="202"/>
      <c r="C3718" s="386"/>
      <c r="D3718" s="675"/>
      <c r="E3718" s="627"/>
      <c r="F3718" s="660"/>
    </row>
    <row r="3719" spans="1:6" x14ac:dyDescent="0.3">
      <c r="A3719" s="383"/>
      <c r="B3719" s="202"/>
      <c r="C3719" s="386"/>
      <c r="D3719" s="675"/>
      <c r="E3719" s="627"/>
      <c r="F3719" s="660"/>
    </row>
    <row r="3720" spans="1:6" x14ac:dyDescent="0.3">
      <c r="A3720" s="383"/>
      <c r="B3720" s="202"/>
      <c r="C3720" s="386"/>
      <c r="D3720" s="675"/>
      <c r="E3720" s="627"/>
      <c r="F3720" s="660"/>
    </row>
    <row r="3721" spans="1:6" x14ac:dyDescent="0.3">
      <c r="A3721" s="383"/>
      <c r="B3721" s="202"/>
      <c r="C3721" s="386"/>
      <c r="D3721" s="675"/>
      <c r="E3721" s="627"/>
      <c r="F3721" s="660"/>
    </row>
    <row r="3722" spans="1:6" x14ac:dyDescent="0.3">
      <c r="A3722" s="383"/>
      <c r="B3722" s="202"/>
      <c r="C3722" s="386"/>
      <c r="D3722" s="675"/>
      <c r="E3722" s="627"/>
      <c r="F3722" s="660"/>
    </row>
    <row r="3723" spans="1:6" x14ac:dyDescent="0.3">
      <c r="A3723" s="383"/>
      <c r="B3723" s="202"/>
      <c r="C3723" s="386"/>
      <c r="D3723" s="675"/>
      <c r="E3723" s="627"/>
      <c r="F3723" s="660"/>
    </row>
    <row r="3724" spans="1:6" x14ac:dyDescent="0.3">
      <c r="A3724" s="383"/>
      <c r="B3724" s="202"/>
      <c r="C3724" s="386"/>
      <c r="D3724" s="675"/>
      <c r="E3724" s="627"/>
      <c r="F3724" s="660"/>
    </row>
    <row r="3725" spans="1:6" x14ac:dyDescent="0.3">
      <c r="A3725" s="383"/>
      <c r="B3725" s="202"/>
      <c r="C3725" s="386"/>
      <c r="D3725" s="675"/>
      <c r="E3725" s="627"/>
      <c r="F3725" s="660"/>
    </row>
    <row r="3726" spans="1:6" x14ac:dyDescent="0.3">
      <c r="A3726" s="383"/>
      <c r="B3726" s="202"/>
      <c r="C3726" s="386"/>
      <c r="D3726" s="675"/>
      <c r="E3726" s="627"/>
      <c r="F3726" s="660"/>
    </row>
    <row r="3727" spans="1:6" x14ac:dyDescent="0.3">
      <c r="A3727" s="383"/>
      <c r="B3727" s="202"/>
      <c r="C3727" s="386"/>
      <c r="D3727" s="675"/>
      <c r="E3727" s="627"/>
      <c r="F3727" s="660"/>
    </row>
    <row r="3728" spans="1:6" ht="15" thickBot="1" x14ac:dyDescent="0.35">
      <c r="A3728" s="666" t="s">
        <v>4100</v>
      </c>
      <c r="B3728" s="667" t="s">
        <v>4116</v>
      </c>
      <c r="C3728" s="667"/>
      <c r="D3728" s="667"/>
      <c r="E3728" s="667"/>
      <c r="F3728" s="668">
        <f>SUM(F3626:F3644)</f>
        <v>0</v>
      </c>
    </row>
    <row r="3729" spans="1:6" x14ac:dyDescent="0.3">
      <c r="A3729" s="756" t="str">
        <f>A741</f>
        <v>CONTRACT SANRAL: NRA 2024/1323</v>
      </c>
      <c r="B3729" s="757"/>
      <c r="C3729" s="669"/>
      <c r="D3729" s="669"/>
      <c r="E3729" s="669"/>
      <c r="F3729" s="670"/>
    </row>
    <row r="3730" spans="1:6" x14ac:dyDescent="0.3">
      <c r="A3730" s="754" t="str">
        <f>A742</f>
        <v>PANEL FOR ROUTINE ROAD MAINTENANCE WORKS ACROSS SOUTH AFRICA (NORTHERN CAPE PROVINCE)</v>
      </c>
      <c r="B3730" s="755"/>
      <c r="C3730" s="671"/>
      <c r="D3730" s="671"/>
      <c r="E3730" s="671"/>
      <c r="F3730" s="672"/>
    </row>
    <row r="3731" spans="1:6" ht="15" thickBot="1" x14ac:dyDescent="0.35">
      <c r="A3731" s="754" t="str">
        <f>A743</f>
        <v>PART B: OPERATIONAL SECTION</v>
      </c>
      <c r="B3731" s="755"/>
      <c r="C3731" s="671"/>
      <c r="D3731" s="671"/>
      <c r="E3731" s="671"/>
      <c r="F3731" s="672"/>
    </row>
    <row r="3732" spans="1:6" ht="15" thickBot="1" x14ac:dyDescent="0.35">
      <c r="A3732" s="799" t="s">
        <v>3997</v>
      </c>
      <c r="B3732" s="800"/>
      <c r="C3732" s="800"/>
      <c r="D3732" s="800"/>
      <c r="E3732" s="800"/>
      <c r="F3732" s="801"/>
    </row>
    <row r="3733" spans="1:6" x14ac:dyDescent="0.3">
      <c r="A3733" s="374" t="s">
        <v>2425</v>
      </c>
      <c r="B3733" s="345" t="s">
        <v>2426</v>
      </c>
      <c r="C3733" s="375"/>
      <c r="D3733" s="655"/>
      <c r="E3733" s="549"/>
      <c r="F3733" s="625"/>
    </row>
    <row r="3734" spans="1:6" x14ac:dyDescent="0.3">
      <c r="A3734" s="372" t="s">
        <v>2435</v>
      </c>
      <c r="B3734" s="201" t="s">
        <v>4348</v>
      </c>
      <c r="C3734" s="379"/>
      <c r="D3734" s="655"/>
      <c r="E3734" s="549"/>
      <c r="F3734" s="625" t="str">
        <f t="shared" ref="F3734:F3746" si="37">IF((D3734*E3734)&gt;0,(D3734*E3734),"")</f>
        <v/>
      </c>
    </row>
    <row r="3735" spans="1:6" x14ac:dyDescent="0.3">
      <c r="A3735" s="372" t="s">
        <v>2437</v>
      </c>
      <c r="B3735" s="201" t="s">
        <v>1222</v>
      </c>
      <c r="C3735" s="379" t="s">
        <v>955</v>
      </c>
      <c r="D3735" s="655">
        <v>1250</v>
      </c>
      <c r="E3735" s="856"/>
      <c r="F3735" s="625" t="str">
        <f t="shared" si="37"/>
        <v/>
      </c>
    </row>
    <row r="3736" spans="1:6" x14ac:dyDescent="0.3">
      <c r="A3736" s="372" t="s">
        <v>2443</v>
      </c>
      <c r="B3736" s="201" t="s">
        <v>2444</v>
      </c>
      <c r="C3736" s="379" t="s">
        <v>16</v>
      </c>
      <c r="D3736" s="655">
        <v>1</v>
      </c>
      <c r="E3736" s="655">
        <v>100000</v>
      </c>
      <c r="F3736" s="625">
        <f t="shared" si="37"/>
        <v>100000</v>
      </c>
    </row>
    <row r="3737" spans="1:6" x14ac:dyDescent="0.3">
      <c r="A3737" s="372" t="s">
        <v>2446</v>
      </c>
      <c r="B3737" s="201" t="s">
        <v>3949</v>
      </c>
      <c r="C3737" s="379" t="s">
        <v>21</v>
      </c>
      <c r="D3737" s="548">
        <f>F3736</f>
        <v>100000</v>
      </c>
      <c r="E3737" s="855"/>
      <c r="F3737" s="625" t="str">
        <f t="shared" si="37"/>
        <v/>
      </c>
    </row>
    <row r="3738" spans="1:6" x14ac:dyDescent="0.3">
      <c r="A3738" s="372" t="s">
        <v>2448</v>
      </c>
      <c r="B3738" s="235" t="s">
        <v>2449</v>
      </c>
      <c r="C3738" s="379"/>
      <c r="D3738" s="655"/>
      <c r="E3738" s="549"/>
      <c r="F3738" s="625" t="str">
        <f t="shared" si="37"/>
        <v/>
      </c>
    </row>
    <row r="3739" spans="1:6" x14ac:dyDescent="0.3">
      <c r="A3739" s="372" t="s">
        <v>2450</v>
      </c>
      <c r="B3739" s="201" t="s">
        <v>4349</v>
      </c>
      <c r="C3739" s="379" t="s">
        <v>181</v>
      </c>
      <c r="D3739" s="655">
        <v>50000</v>
      </c>
      <c r="E3739" s="856"/>
      <c r="F3739" s="625" t="str">
        <f t="shared" si="37"/>
        <v/>
      </c>
    </row>
    <row r="3740" spans="1:6" x14ac:dyDescent="0.3">
      <c r="A3740" s="372" t="s">
        <v>2452</v>
      </c>
      <c r="B3740" s="201" t="s">
        <v>2453</v>
      </c>
      <c r="C3740" s="379" t="s">
        <v>2405</v>
      </c>
      <c r="D3740" s="655">
        <v>2</v>
      </c>
      <c r="E3740" s="856"/>
      <c r="F3740" s="625" t="str">
        <f t="shared" si="37"/>
        <v/>
      </c>
    </row>
    <row r="3741" spans="1:6" x14ac:dyDescent="0.3">
      <c r="A3741" s="372" t="s">
        <v>2454</v>
      </c>
      <c r="B3741" s="201" t="s">
        <v>4350</v>
      </c>
      <c r="C3741" s="379" t="s">
        <v>955</v>
      </c>
      <c r="D3741" s="655">
        <v>20</v>
      </c>
      <c r="E3741" s="856"/>
      <c r="F3741" s="625" t="str">
        <f t="shared" si="37"/>
        <v/>
      </c>
    </row>
    <row r="3742" spans="1:6" x14ac:dyDescent="0.3">
      <c r="A3742" s="372" t="s">
        <v>2456</v>
      </c>
      <c r="B3742" s="201" t="s">
        <v>2457</v>
      </c>
      <c r="C3742" s="379" t="s">
        <v>955</v>
      </c>
      <c r="D3742" s="655">
        <v>30</v>
      </c>
      <c r="E3742" s="856"/>
      <c r="F3742" s="625" t="str">
        <f t="shared" si="37"/>
        <v/>
      </c>
    </row>
    <row r="3743" spans="1:6" x14ac:dyDescent="0.3">
      <c r="A3743" s="372" t="s">
        <v>2458</v>
      </c>
      <c r="B3743" s="201" t="s">
        <v>2459</v>
      </c>
      <c r="C3743" s="379" t="s">
        <v>181</v>
      </c>
      <c r="D3743" s="655">
        <v>100</v>
      </c>
      <c r="E3743" s="856"/>
      <c r="F3743" s="625" t="str">
        <f t="shared" si="37"/>
        <v/>
      </c>
    </row>
    <row r="3744" spans="1:6" ht="22.8" x14ac:dyDescent="0.3">
      <c r="A3744" s="372" t="s">
        <v>2475</v>
      </c>
      <c r="B3744" s="201" t="s">
        <v>4152</v>
      </c>
      <c r="C3744" s="379"/>
      <c r="D3744" s="655"/>
      <c r="E3744" s="549"/>
      <c r="F3744" s="625" t="str">
        <f t="shared" si="37"/>
        <v/>
      </c>
    </row>
    <row r="3745" spans="1:6" x14ac:dyDescent="0.3">
      <c r="A3745" s="372" t="s">
        <v>2477</v>
      </c>
      <c r="B3745" s="201" t="s">
        <v>2463</v>
      </c>
      <c r="C3745" s="379" t="s">
        <v>363</v>
      </c>
      <c r="D3745" s="655">
        <v>1000</v>
      </c>
      <c r="E3745" s="856"/>
      <c r="F3745" s="625" t="str">
        <f t="shared" si="37"/>
        <v/>
      </c>
    </row>
    <row r="3746" spans="1:6" x14ac:dyDescent="0.3">
      <c r="A3746" s="372" t="s">
        <v>2482</v>
      </c>
      <c r="B3746" s="201" t="s">
        <v>2470</v>
      </c>
      <c r="C3746" s="379" t="s">
        <v>363</v>
      </c>
      <c r="D3746" s="655">
        <v>1000</v>
      </c>
      <c r="E3746" s="856"/>
      <c r="F3746" s="625" t="str">
        <f t="shared" si="37"/>
        <v/>
      </c>
    </row>
    <row r="3747" spans="1:6" x14ac:dyDescent="0.3">
      <c r="A3747" s="383"/>
      <c r="B3747" s="202"/>
      <c r="C3747" s="386"/>
      <c r="D3747" s="675"/>
      <c r="E3747" s="627"/>
      <c r="F3747" s="660"/>
    </row>
    <row r="3748" spans="1:6" x14ac:dyDescent="0.3">
      <c r="A3748" s="383"/>
      <c r="B3748" s="202"/>
      <c r="C3748" s="386"/>
      <c r="D3748" s="675"/>
      <c r="E3748" s="627"/>
      <c r="F3748" s="660"/>
    </row>
    <row r="3749" spans="1:6" x14ac:dyDescent="0.3">
      <c r="A3749" s="383"/>
      <c r="B3749" s="202"/>
      <c r="C3749" s="386"/>
      <c r="D3749" s="675"/>
      <c r="E3749" s="627"/>
      <c r="F3749" s="660"/>
    </row>
    <row r="3750" spans="1:6" x14ac:dyDescent="0.3">
      <c r="A3750" s="383"/>
      <c r="B3750" s="202"/>
      <c r="C3750" s="386"/>
      <c r="D3750" s="675"/>
      <c r="E3750" s="627"/>
      <c r="F3750" s="660"/>
    </row>
    <row r="3751" spans="1:6" x14ac:dyDescent="0.3">
      <c r="A3751" s="383"/>
      <c r="B3751" s="202"/>
      <c r="C3751" s="386"/>
      <c r="D3751" s="675"/>
      <c r="E3751" s="627"/>
      <c r="F3751" s="660"/>
    </row>
    <row r="3752" spans="1:6" x14ac:dyDescent="0.3">
      <c r="A3752" s="383"/>
      <c r="B3752" s="202"/>
      <c r="C3752" s="386"/>
      <c r="D3752" s="675"/>
      <c r="E3752" s="627"/>
      <c r="F3752" s="660"/>
    </row>
    <row r="3753" spans="1:6" x14ac:dyDescent="0.3">
      <c r="A3753" s="383"/>
      <c r="B3753" s="202"/>
      <c r="C3753" s="386"/>
      <c r="D3753" s="675"/>
      <c r="E3753" s="627"/>
      <c r="F3753" s="660"/>
    </row>
    <row r="3754" spans="1:6" x14ac:dyDescent="0.3">
      <c r="A3754" s="383"/>
      <c r="B3754" s="202"/>
      <c r="C3754" s="386"/>
      <c r="D3754" s="675"/>
      <c r="E3754" s="627"/>
      <c r="F3754" s="660"/>
    </row>
    <row r="3755" spans="1:6" x14ac:dyDescent="0.3">
      <c r="A3755" s="383"/>
      <c r="B3755" s="202"/>
      <c r="C3755" s="386"/>
      <c r="D3755" s="675"/>
      <c r="E3755" s="627"/>
      <c r="F3755" s="660"/>
    </row>
    <row r="3756" spans="1:6" x14ac:dyDescent="0.3">
      <c r="A3756" s="383"/>
      <c r="B3756" s="202"/>
      <c r="C3756" s="386"/>
      <c r="D3756" s="675"/>
      <c r="E3756" s="627"/>
      <c r="F3756" s="660"/>
    </row>
    <row r="3757" spans="1:6" x14ac:dyDescent="0.3">
      <c r="A3757" s="383"/>
      <c r="B3757" s="202"/>
      <c r="C3757" s="386"/>
      <c r="D3757" s="675"/>
      <c r="E3757" s="627"/>
      <c r="F3757" s="660"/>
    </row>
    <row r="3758" spans="1:6" x14ac:dyDescent="0.3">
      <c r="A3758" s="383"/>
      <c r="B3758" s="202"/>
      <c r="C3758" s="386"/>
      <c r="D3758" s="675"/>
      <c r="E3758" s="627"/>
      <c r="F3758" s="660"/>
    </row>
    <row r="3759" spans="1:6" x14ac:dyDescent="0.3">
      <c r="A3759" s="383"/>
      <c r="B3759" s="202"/>
      <c r="C3759" s="386"/>
      <c r="D3759" s="675"/>
      <c r="E3759" s="627"/>
      <c r="F3759" s="660"/>
    </row>
    <row r="3760" spans="1:6" x14ac:dyDescent="0.3">
      <c r="A3760" s="383"/>
      <c r="B3760" s="202"/>
      <c r="C3760" s="386"/>
      <c r="D3760" s="675"/>
      <c r="E3760" s="627"/>
      <c r="F3760" s="660"/>
    </row>
    <row r="3761" spans="1:6" x14ac:dyDescent="0.3">
      <c r="A3761" s="383"/>
      <c r="B3761" s="202"/>
      <c r="C3761" s="386"/>
      <c r="D3761" s="675"/>
      <c r="E3761" s="627"/>
      <c r="F3761" s="660"/>
    </row>
    <row r="3762" spans="1:6" x14ac:dyDescent="0.3">
      <c r="A3762" s="383"/>
      <c r="B3762" s="202"/>
      <c r="C3762" s="386"/>
      <c r="D3762" s="675"/>
      <c r="E3762" s="627"/>
      <c r="F3762" s="660"/>
    </row>
    <row r="3763" spans="1:6" x14ac:dyDescent="0.3">
      <c r="A3763" s="383"/>
      <c r="B3763" s="202"/>
      <c r="C3763" s="386"/>
      <c r="D3763" s="675"/>
      <c r="E3763" s="627"/>
      <c r="F3763" s="660"/>
    </row>
    <row r="3764" spans="1:6" x14ac:dyDescent="0.3">
      <c r="A3764" s="383"/>
      <c r="B3764" s="202"/>
      <c r="C3764" s="386"/>
      <c r="D3764" s="675"/>
      <c r="E3764" s="627"/>
      <c r="F3764" s="660"/>
    </row>
    <row r="3765" spans="1:6" x14ac:dyDescent="0.3">
      <c r="A3765" s="383"/>
      <c r="B3765" s="202"/>
      <c r="C3765" s="386"/>
      <c r="D3765" s="675"/>
      <c r="E3765" s="627"/>
      <c r="F3765" s="660"/>
    </row>
    <row r="3766" spans="1:6" x14ac:dyDescent="0.3">
      <c r="A3766" s="383"/>
      <c r="B3766" s="202"/>
      <c r="C3766" s="386"/>
      <c r="D3766" s="675"/>
      <c r="E3766" s="627"/>
      <c r="F3766" s="660"/>
    </row>
    <row r="3767" spans="1:6" x14ac:dyDescent="0.3">
      <c r="A3767" s="383"/>
      <c r="B3767" s="202"/>
      <c r="C3767" s="386"/>
      <c r="D3767" s="675"/>
      <c r="E3767" s="627"/>
      <c r="F3767" s="660"/>
    </row>
    <row r="3768" spans="1:6" x14ac:dyDescent="0.3">
      <c r="A3768" s="383"/>
      <c r="B3768" s="202"/>
      <c r="C3768" s="386"/>
      <c r="D3768" s="675"/>
      <c r="E3768" s="627"/>
      <c r="F3768" s="660"/>
    </row>
    <row r="3769" spans="1:6" x14ac:dyDescent="0.3">
      <c r="A3769" s="383"/>
      <c r="B3769" s="202"/>
      <c r="C3769" s="386"/>
      <c r="D3769" s="675"/>
      <c r="E3769" s="627"/>
      <c r="F3769" s="660"/>
    </row>
    <row r="3770" spans="1:6" x14ac:dyDescent="0.3">
      <c r="A3770" s="383"/>
      <c r="B3770" s="202"/>
      <c r="C3770" s="386"/>
      <c r="D3770" s="675"/>
      <c r="E3770" s="627"/>
      <c r="F3770" s="660"/>
    </row>
    <row r="3771" spans="1:6" x14ac:dyDescent="0.3">
      <c r="A3771" s="383"/>
      <c r="B3771" s="202"/>
      <c r="C3771" s="386"/>
      <c r="D3771" s="675"/>
      <c r="E3771" s="627"/>
      <c r="F3771" s="660"/>
    </row>
    <row r="3772" spans="1:6" x14ac:dyDescent="0.3">
      <c r="A3772" s="383"/>
      <c r="B3772" s="202"/>
      <c r="C3772" s="386"/>
      <c r="D3772" s="675"/>
      <c r="E3772" s="627"/>
      <c r="F3772" s="660"/>
    </row>
    <row r="3773" spans="1:6" x14ac:dyDescent="0.3">
      <c r="A3773" s="383"/>
      <c r="B3773" s="202"/>
      <c r="C3773" s="386"/>
      <c r="D3773" s="675"/>
      <c r="E3773" s="627"/>
      <c r="F3773" s="660"/>
    </row>
    <row r="3774" spans="1:6" x14ac:dyDescent="0.3">
      <c r="A3774" s="383"/>
      <c r="B3774" s="202"/>
      <c r="C3774" s="386"/>
      <c r="D3774" s="675"/>
      <c r="E3774" s="627"/>
      <c r="F3774" s="660"/>
    </row>
    <row r="3775" spans="1:6" x14ac:dyDescent="0.3">
      <c r="A3775" s="383"/>
      <c r="B3775" s="202"/>
      <c r="C3775" s="386"/>
      <c r="D3775" s="675"/>
      <c r="E3775" s="627"/>
      <c r="F3775" s="660"/>
    </row>
    <row r="3776" spans="1:6" x14ac:dyDescent="0.3">
      <c r="A3776" s="383"/>
      <c r="B3776" s="202"/>
      <c r="C3776" s="386"/>
      <c r="D3776" s="675"/>
      <c r="E3776" s="627"/>
      <c r="F3776" s="660"/>
    </row>
    <row r="3777" spans="1:6" x14ac:dyDescent="0.3">
      <c r="A3777" s="383"/>
      <c r="B3777" s="202"/>
      <c r="C3777" s="386"/>
      <c r="D3777" s="675"/>
      <c r="E3777" s="627"/>
      <c r="F3777" s="660"/>
    </row>
    <row r="3778" spans="1:6" x14ac:dyDescent="0.3">
      <c r="A3778" s="383"/>
      <c r="B3778" s="202"/>
      <c r="C3778" s="386"/>
      <c r="D3778" s="675"/>
      <c r="E3778" s="627"/>
      <c r="F3778" s="660"/>
    </row>
    <row r="3779" spans="1:6" x14ac:dyDescent="0.3">
      <c r="A3779" s="383"/>
      <c r="B3779" s="202"/>
      <c r="C3779" s="386"/>
      <c r="D3779" s="675"/>
      <c r="E3779" s="627"/>
      <c r="F3779" s="660"/>
    </row>
    <row r="3780" spans="1:6" x14ac:dyDescent="0.3">
      <c r="A3780" s="383"/>
      <c r="B3780" s="202"/>
      <c r="C3780" s="386"/>
      <c r="D3780" s="675"/>
      <c r="E3780" s="627"/>
      <c r="F3780" s="660"/>
    </row>
    <row r="3781" spans="1:6" x14ac:dyDescent="0.3">
      <c r="A3781" s="383"/>
      <c r="B3781" s="202"/>
      <c r="C3781" s="386"/>
      <c r="D3781" s="675"/>
      <c r="E3781" s="627"/>
      <c r="F3781" s="660"/>
    </row>
    <row r="3782" spans="1:6" x14ac:dyDescent="0.3">
      <c r="A3782" s="383"/>
      <c r="B3782" s="202"/>
      <c r="C3782" s="386"/>
      <c r="D3782" s="675"/>
      <c r="E3782" s="627"/>
      <c r="F3782" s="660"/>
    </row>
    <row r="3783" spans="1:6" x14ac:dyDescent="0.3">
      <c r="A3783" s="383"/>
      <c r="B3783" s="202"/>
      <c r="C3783" s="386"/>
      <c r="D3783" s="675"/>
      <c r="E3783" s="627"/>
      <c r="F3783" s="660"/>
    </row>
    <row r="3784" spans="1:6" x14ac:dyDescent="0.3">
      <c r="A3784" s="383"/>
      <c r="B3784" s="202"/>
      <c r="C3784" s="386"/>
      <c r="D3784" s="675"/>
      <c r="E3784" s="627"/>
      <c r="F3784" s="660"/>
    </row>
    <row r="3785" spans="1:6" x14ac:dyDescent="0.3">
      <c r="A3785" s="383"/>
      <c r="B3785" s="202"/>
      <c r="C3785" s="386"/>
      <c r="D3785" s="675"/>
      <c r="E3785" s="627"/>
      <c r="F3785" s="660"/>
    </row>
    <row r="3786" spans="1:6" x14ac:dyDescent="0.3">
      <c r="A3786" s="383"/>
      <c r="B3786" s="202"/>
      <c r="C3786" s="386"/>
      <c r="D3786" s="675"/>
      <c r="E3786" s="627"/>
      <c r="F3786" s="660"/>
    </row>
    <row r="3787" spans="1:6" x14ac:dyDescent="0.3">
      <c r="A3787" s="383"/>
      <c r="B3787" s="202"/>
      <c r="C3787" s="386"/>
      <c r="D3787" s="675"/>
      <c r="E3787" s="627"/>
      <c r="F3787" s="660"/>
    </row>
    <row r="3788" spans="1:6" x14ac:dyDescent="0.3">
      <c r="A3788" s="383"/>
      <c r="B3788" s="202"/>
      <c r="C3788" s="386"/>
      <c r="D3788" s="675"/>
      <c r="E3788" s="627"/>
      <c r="F3788" s="660"/>
    </row>
    <row r="3789" spans="1:6" x14ac:dyDescent="0.3">
      <c r="A3789" s="383"/>
      <c r="B3789" s="202"/>
      <c r="C3789" s="386"/>
      <c r="D3789" s="675"/>
      <c r="E3789" s="627"/>
      <c r="F3789" s="660"/>
    </row>
    <row r="3790" spans="1:6" x14ac:dyDescent="0.3">
      <c r="A3790" s="383"/>
      <c r="B3790" s="202"/>
      <c r="C3790" s="386"/>
      <c r="D3790" s="675"/>
      <c r="E3790" s="627"/>
      <c r="F3790" s="660"/>
    </row>
    <row r="3791" spans="1:6" x14ac:dyDescent="0.3">
      <c r="A3791" s="383"/>
      <c r="B3791" s="202"/>
      <c r="C3791" s="386"/>
      <c r="D3791" s="675"/>
      <c r="E3791" s="627"/>
      <c r="F3791" s="660"/>
    </row>
    <row r="3792" spans="1:6" x14ac:dyDescent="0.3">
      <c r="A3792" s="383"/>
      <c r="B3792" s="202"/>
      <c r="C3792" s="386"/>
      <c r="D3792" s="675"/>
      <c r="E3792" s="627"/>
      <c r="F3792" s="660"/>
    </row>
    <row r="3793" spans="1:6" x14ac:dyDescent="0.3">
      <c r="A3793" s="383"/>
      <c r="B3793" s="202"/>
      <c r="C3793" s="386"/>
      <c r="D3793" s="675"/>
      <c r="E3793" s="627"/>
      <c r="F3793" s="660"/>
    </row>
    <row r="3794" spans="1:6" x14ac:dyDescent="0.3">
      <c r="A3794" s="383"/>
      <c r="B3794" s="202"/>
      <c r="C3794" s="386"/>
      <c r="D3794" s="675"/>
      <c r="E3794" s="627"/>
      <c r="F3794" s="660"/>
    </row>
    <row r="3795" spans="1:6" x14ac:dyDescent="0.3">
      <c r="A3795" s="383"/>
      <c r="B3795" s="202"/>
      <c r="C3795" s="386"/>
      <c r="D3795" s="675"/>
      <c r="E3795" s="627"/>
      <c r="F3795" s="660"/>
    </row>
    <row r="3796" spans="1:6" x14ac:dyDescent="0.3">
      <c r="A3796" s="383"/>
      <c r="B3796" s="202"/>
      <c r="C3796" s="386"/>
      <c r="D3796" s="675"/>
      <c r="E3796" s="627"/>
      <c r="F3796" s="660"/>
    </row>
    <row r="3797" spans="1:6" x14ac:dyDescent="0.3">
      <c r="A3797" s="383"/>
      <c r="B3797" s="202"/>
      <c r="C3797" s="386"/>
      <c r="D3797" s="675"/>
      <c r="E3797" s="627"/>
      <c r="F3797" s="660"/>
    </row>
    <row r="3798" spans="1:6" x14ac:dyDescent="0.3">
      <c r="A3798" s="383"/>
      <c r="B3798" s="202"/>
      <c r="C3798" s="386"/>
      <c r="D3798" s="675"/>
      <c r="E3798" s="627"/>
      <c r="F3798" s="660"/>
    </row>
    <row r="3799" spans="1:6" x14ac:dyDescent="0.3">
      <c r="A3799" s="383"/>
      <c r="B3799" s="202"/>
      <c r="C3799" s="386"/>
      <c r="D3799" s="675"/>
      <c r="E3799" s="627"/>
      <c r="F3799" s="660"/>
    </row>
    <row r="3800" spans="1:6" x14ac:dyDescent="0.3">
      <c r="A3800" s="383"/>
      <c r="B3800" s="202"/>
      <c r="C3800" s="386"/>
      <c r="D3800" s="675"/>
      <c r="E3800" s="627"/>
      <c r="F3800" s="660"/>
    </row>
    <row r="3801" spans="1:6" x14ac:dyDescent="0.3">
      <c r="A3801" s="383"/>
      <c r="B3801" s="202"/>
      <c r="C3801" s="386"/>
      <c r="D3801" s="675"/>
      <c r="E3801" s="627"/>
      <c r="F3801" s="660"/>
    </row>
    <row r="3802" spans="1:6" x14ac:dyDescent="0.3">
      <c r="A3802" s="383"/>
      <c r="B3802" s="202"/>
      <c r="C3802" s="386"/>
      <c r="D3802" s="675"/>
      <c r="E3802" s="627"/>
      <c r="F3802" s="660"/>
    </row>
    <row r="3803" spans="1:6" x14ac:dyDescent="0.3">
      <c r="A3803" s="383"/>
      <c r="B3803" s="202"/>
      <c r="C3803" s="386"/>
      <c r="D3803" s="675"/>
      <c r="E3803" s="627"/>
      <c r="F3803" s="660"/>
    </row>
    <row r="3804" spans="1:6" x14ac:dyDescent="0.3">
      <c r="A3804" s="383"/>
      <c r="B3804" s="202"/>
      <c r="C3804" s="386"/>
      <c r="D3804" s="675"/>
      <c r="E3804" s="627"/>
      <c r="F3804" s="660"/>
    </row>
    <row r="3805" spans="1:6" x14ac:dyDescent="0.3">
      <c r="A3805" s="383"/>
      <c r="B3805" s="202"/>
      <c r="C3805" s="386"/>
      <c r="D3805" s="675"/>
      <c r="E3805" s="627"/>
      <c r="F3805" s="660"/>
    </row>
    <row r="3806" spans="1:6" x14ac:dyDescent="0.3">
      <c r="A3806" s="383"/>
      <c r="B3806" s="202"/>
      <c r="C3806" s="386"/>
      <c r="D3806" s="675"/>
      <c r="E3806" s="627"/>
      <c r="F3806" s="660"/>
    </row>
    <row r="3807" spans="1:6" x14ac:dyDescent="0.3">
      <c r="A3807" s="383"/>
      <c r="B3807" s="202"/>
      <c r="C3807" s="386"/>
      <c r="D3807" s="675"/>
      <c r="E3807" s="627"/>
      <c r="F3807" s="660"/>
    </row>
    <row r="3808" spans="1:6" x14ac:dyDescent="0.3">
      <c r="A3808" s="383"/>
      <c r="B3808" s="202"/>
      <c r="C3808" s="386"/>
      <c r="D3808" s="675"/>
      <c r="E3808" s="627"/>
      <c r="F3808" s="660"/>
    </row>
    <row r="3809" spans="1:6" x14ac:dyDescent="0.3">
      <c r="A3809" s="383"/>
      <c r="B3809" s="202"/>
      <c r="C3809" s="386"/>
      <c r="D3809" s="675"/>
      <c r="E3809" s="627"/>
      <c r="F3809" s="660"/>
    </row>
    <row r="3810" spans="1:6" x14ac:dyDescent="0.3">
      <c r="A3810" s="383"/>
      <c r="B3810" s="202"/>
      <c r="C3810" s="386"/>
      <c r="D3810" s="675"/>
      <c r="E3810" s="627"/>
      <c r="F3810" s="660"/>
    </row>
    <row r="3811" spans="1:6" x14ac:dyDescent="0.3">
      <c r="A3811" s="383"/>
      <c r="B3811" s="202"/>
      <c r="C3811" s="386"/>
      <c r="D3811" s="675"/>
      <c r="E3811" s="627"/>
      <c r="F3811" s="660"/>
    </row>
    <row r="3812" spans="1:6" x14ac:dyDescent="0.3">
      <c r="A3812" s="383"/>
      <c r="B3812" s="202"/>
      <c r="C3812" s="386"/>
      <c r="D3812" s="675"/>
      <c r="E3812" s="627"/>
      <c r="F3812" s="660"/>
    </row>
    <row r="3813" spans="1:6" x14ac:dyDescent="0.3">
      <c r="A3813" s="383"/>
      <c r="B3813" s="202"/>
      <c r="C3813" s="386"/>
      <c r="D3813" s="675"/>
      <c r="E3813" s="627"/>
      <c r="F3813" s="660"/>
    </row>
    <row r="3814" spans="1:6" x14ac:dyDescent="0.3">
      <c r="A3814" s="383"/>
      <c r="B3814" s="202"/>
      <c r="C3814" s="386"/>
      <c r="D3814" s="675"/>
      <c r="E3814" s="627"/>
      <c r="F3814" s="660"/>
    </row>
    <row r="3815" spans="1:6" x14ac:dyDescent="0.3">
      <c r="A3815" s="383"/>
      <c r="B3815" s="202"/>
      <c r="C3815" s="386"/>
      <c r="D3815" s="675"/>
      <c r="E3815" s="627"/>
      <c r="F3815" s="660"/>
    </row>
    <row r="3816" spans="1:6" x14ac:dyDescent="0.3">
      <c r="A3816" s="383"/>
      <c r="B3816" s="202"/>
      <c r="C3816" s="386"/>
      <c r="D3816" s="675"/>
      <c r="E3816" s="627"/>
      <c r="F3816" s="660"/>
    </row>
    <row r="3817" spans="1:6" x14ac:dyDescent="0.3">
      <c r="A3817" s="383"/>
      <c r="B3817" s="202"/>
      <c r="C3817" s="386"/>
      <c r="D3817" s="675"/>
      <c r="E3817" s="627"/>
      <c r="F3817" s="660"/>
    </row>
    <row r="3818" spans="1:6" x14ac:dyDescent="0.3">
      <c r="A3818" s="383"/>
      <c r="B3818" s="202"/>
      <c r="C3818" s="386"/>
      <c r="D3818" s="675"/>
      <c r="E3818" s="627"/>
      <c r="F3818" s="660"/>
    </row>
    <row r="3819" spans="1:6" x14ac:dyDescent="0.3">
      <c r="A3819" s="383"/>
      <c r="B3819" s="202"/>
      <c r="C3819" s="386"/>
      <c r="D3819" s="675"/>
      <c r="E3819" s="627"/>
      <c r="F3819" s="660"/>
    </row>
    <row r="3820" spans="1:6" x14ac:dyDescent="0.3">
      <c r="A3820" s="383"/>
      <c r="B3820" s="202"/>
      <c r="C3820" s="386"/>
      <c r="D3820" s="675"/>
      <c r="E3820" s="627"/>
      <c r="F3820" s="660"/>
    </row>
    <row r="3821" spans="1:6" x14ac:dyDescent="0.3">
      <c r="A3821" s="383"/>
      <c r="B3821" s="202"/>
      <c r="C3821" s="386"/>
      <c r="D3821" s="675"/>
      <c r="E3821" s="627"/>
      <c r="F3821" s="660"/>
    </row>
    <row r="3822" spans="1:6" x14ac:dyDescent="0.3">
      <c r="A3822" s="383"/>
      <c r="B3822" s="202"/>
      <c r="C3822" s="386"/>
      <c r="D3822" s="675"/>
      <c r="E3822" s="627"/>
      <c r="F3822" s="660"/>
    </row>
    <row r="3823" spans="1:6" x14ac:dyDescent="0.3">
      <c r="A3823" s="383"/>
      <c r="B3823" s="202"/>
      <c r="C3823" s="386"/>
      <c r="D3823" s="675"/>
      <c r="E3823" s="627"/>
      <c r="F3823" s="660"/>
    </row>
    <row r="3824" spans="1:6" x14ac:dyDescent="0.3">
      <c r="A3824" s="383"/>
      <c r="B3824" s="202"/>
      <c r="C3824" s="386"/>
      <c r="D3824" s="675"/>
      <c r="E3824" s="627"/>
      <c r="F3824" s="660"/>
    </row>
    <row r="3825" spans="1:6" x14ac:dyDescent="0.3">
      <c r="A3825" s="383"/>
      <c r="B3825" s="202"/>
      <c r="C3825" s="386"/>
      <c r="D3825" s="675"/>
      <c r="E3825" s="627"/>
      <c r="F3825" s="660"/>
    </row>
    <row r="3826" spans="1:6" x14ac:dyDescent="0.3">
      <c r="A3826" s="383"/>
      <c r="B3826" s="202"/>
      <c r="C3826" s="386"/>
      <c r="D3826" s="675"/>
      <c r="E3826" s="627"/>
      <c r="F3826" s="660"/>
    </row>
    <row r="3827" spans="1:6" x14ac:dyDescent="0.3">
      <c r="A3827" s="383"/>
      <c r="B3827" s="202"/>
      <c r="C3827" s="386"/>
      <c r="D3827" s="675"/>
      <c r="E3827" s="627"/>
      <c r="F3827" s="660"/>
    </row>
    <row r="3828" spans="1:6" x14ac:dyDescent="0.3">
      <c r="A3828" s="383"/>
      <c r="B3828" s="202"/>
      <c r="C3828" s="386"/>
      <c r="D3828" s="675"/>
      <c r="E3828" s="627"/>
      <c r="F3828" s="660"/>
    </row>
    <row r="3829" spans="1:6" x14ac:dyDescent="0.3">
      <c r="A3829" s="383"/>
      <c r="B3829" s="202"/>
      <c r="C3829" s="386"/>
      <c r="D3829" s="675"/>
      <c r="E3829" s="627"/>
      <c r="F3829" s="660"/>
    </row>
    <row r="3830" spans="1:6" x14ac:dyDescent="0.3">
      <c r="A3830" s="383"/>
      <c r="B3830" s="202"/>
      <c r="C3830" s="386"/>
      <c r="D3830" s="675"/>
      <c r="E3830" s="627"/>
      <c r="F3830" s="660"/>
    </row>
    <row r="3831" spans="1:6" x14ac:dyDescent="0.3">
      <c r="A3831" s="383"/>
      <c r="B3831" s="202"/>
      <c r="C3831" s="386"/>
      <c r="D3831" s="675"/>
      <c r="E3831" s="627"/>
      <c r="F3831" s="660"/>
    </row>
    <row r="3832" spans="1:6" x14ac:dyDescent="0.3">
      <c r="A3832" s="383"/>
      <c r="B3832" s="202"/>
      <c r="C3832" s="386"/>
      <c r="D3832" s="675"/>
      <c r="E3832" s="627"/>
      <c r="F3832" s="660"/>
    </row>
    <row r="3833" spans="1:6" x14ac:dyDescent="0.3">
      <c r="A3833" s="383"/>
      <c r="B3833" s="202"/>
      <c r="C3833" s="386"/>
      <c r="D3833" s="675"/>
      <c r="E3833" s="627"/>
      <c r="F3833" s="660"/>
    </row>
    <row r="3834" spans="1:6" x14ac:dyDescent="0.3">
      <c r="A3834" s="383"/>
      <c r="B3834" s="202"/>
      <c r="C3834" s="386"/>
      <c r="D3834" s="675"/>
      <c r="E3834" s="627"/>
      <c r="F3834" s="660"/>
    </row>
    <row r="3835" spans="1:6" x14ac:dyDescent="0.3">
      <c r="A3835" s="383"/>
      <c r="B3835" s="202"/>
      <c r="C3835" s="386"/>
      <c r="D3835" s="675"/>
      <c r="E3835" s="627"/>
      <c r="F3835" s="660"/>
    </row>
    <row r="3836" spans="1:6" ht="15" thickBot="1" x14ac:dyDescent="0.35">
      <c r="A3836" s="666" t="s">
        <v>4102</v>
      </c>
      <c r="B3836" s="667" t="s">
        <v>4116</v>
      </c>
      <c r="C3836" s="667"/>
      <c r="D3836" s="667"/>
      <c r="E3836" s="667"/>
      <c r="F3836" s="668">
        <f>SUM(F3734:F3746)</f>
        <v>100000</v>
      </c>
    </row>
    <row r="3837" spans="1:6" x14ac:dyDescent="0.3">
      <c r="A3837" s="756" t="str">
        <f>A741</f>
        <v>CONTRACT SANRAL: NRA 2024/1323</v>
      </c>
      <c r="B3837" s="757"/>
      <c r="C3837" s="669"/>
      <c r="D3837" s="669"/>
      <c r="E3837" s="669"/>
      <c r="F3837" s="670"/>
    </row>
    <row r="3838" spans="1:6" x14ac:dyDescent="0.3">
      <c r="A3838" s="754" t="str">
        <f>A742</f>
        <v>PANEL FOR ROUTINE ROAD MAINTENANCE WORKS ACROSS SOUTH AFRICA (NORTHERN CAPE PROVINCE)</v>
      </c>
      <c r="B3838" s="755"/>
      <c r="C3838" s="671"/>
      <c r="D3838" s="671"/>
      <c r="E3838" s="671"/>
      <c r="F3838" s="672"/>
    </row>
    <row r="3839" spans="1:6" ht="15" thickBot="1" x14ac:dyDescent="0.35">
      <c r="A3839" s="754" t="str">
        <f>A743</f>
        <v>PART B: OPERATIONAL SECTION</v>
      </c>
      <c r="B3839" s="755"/>
      <c r="C3839" s="671"/>
      <c r="D3839" s="671"/>
      <c r="E3839" s="671"/>
      <c r="F3839" s="672"/>
    </row>
    <row r="3840" spans="1:6" ht="15" thickBot="1" x14ac:dyDescent="0.35">
      <c r="A3840" s="799" t="s">
        <v>2503</v>
      </c>
      <c r="B3840" s="800"/>
      <c r="C3840" s="800"/>
      <c r="D3840" s="800"/>
      <c r="E3840" s="800"/>
      <c r="F3840" s="801"/>
    </row>
    <row r="3841" spans="1:6" x14ac:dyDescent="0.3">
      <c r="A3841" s="372" t="s">
        <v>2526</v>
      </c>
      <c r="B3841" s="235" t="s">
        <v>2527</v>
      </c>
      <c r="C3841" s="379"/>
      <c r="D3841" s="391"/>
      <c r="E3841" s="392"/>
      <c r="F3841" s="397"/>
    </row>
    <row r="3842" spans="1:6" x14ac:dyDescent="0.3">
      <c r="A3842" s="372" t="s">
        <v>2528</v>
      </c>
      <c r="B3842" s="201" t="s">
        <v>4011</v>
      </c>
      <c r="C3842" s="379" t="s">
        <v>9</v>
      </c>
      <c r="D3842" s="655">
        <v>1000</v>
      </c>
      <c r="E3842" s="856"/>
      <c r="F3842" s="625" t="str">
        <f>IF((D3842*E3842)&gt;0,(D3842*E3842),"")</f>
        <v/>
      </c>
    </row>
    <row r="3843" spans="1:6" x14ac:dyDescent="0.3">
      <c r="A3843" s="372" t="s">
        <v>2530</v>
      </c>
      <c r="B3843" s="214" t="s">
        <v>4007</v>
      </c>
      <c r="C3843" s="379" t="s">
        <v>9</v>
      </c>
      <c r="D3843" s="655">
        <v>100</v>
      </c>
      <c r="E3843" s="856"/>
      <c r="F3843" s="625" t="str">
        <f t="shared" ref="F3843:F3846" si="38">IF((D3843*E3843)&gt;0,(D3843*E3843),"")</f>
        <v/>
      </c>
    </row>
    <row r="3844" spans="1:6" x14ac:dyDescent="0.3">
      <c r="A3844" s="372" t="s">
        <v>2532</v>
      </c>
      <c r="B3844" s="214" t="s">
        <v>4008</v>
      </c>
      <c r="C3844" s="379" t="s">
        <v>9</v>
      </c>
      <c r="D3844" s="655">
        <v>50</v>
      </c>
      <c r="E3844" s="856"/>
      <c r="F3844" s="625" t="str">
        <f t="shared" si="38"/>
        <v/>
      </c>
    </row>
    <row r="3845" spans="1:6" x14ac:dyDescent="0.3">
      <c r="A3845" s="372" t="s">
        <v>2534</v>
      </c>
      <c r="B3845" s="214" t="s">
        <v>4009</v>
      </c>
      <c r="C3845" s="379" t="s">
        <v>9</v>
      </c>
      <c r="D3845" s="655">
        <v>25</v>
      </c>
      <c r="E3845" s="856"/>
      <c r="F3845" s="625" t="str">
        <f t="shared" si="38"/>
        <v/>
      </c>
    </row>
    <row r="3846" spans="1:6" x14ac:dyDescent="0.3">
      <c r="A3846" s="372" t="s">
        <v>2536</v>
      </c>
      <c r="B3846" s="214" t="s">
        <v>4010</v>
      </c>
      <c r="C3846" s="379" t="s">
        <v>9</v>
      </c>
      <c r="D3846" s="655">
        <v>10</v>
      </c>
      <c r="E3846" s="856"/>
      <c r="F3846" s="625" t="str">
        <f t="shared" si="38"/>
        <v/>
      </c>
    </row>
    <row r="3847" spans="1:6" x14ac:dyDescent="0.3">
      <c r="A3847" s="383"/>
      <c r="B3847" s="385"/>
      <c r="C3847" s="386"/>
      <c r="D3847" s="675"/>
      <c r="E3847" s="627"/>
      <c r="F3847" s="660"/>
    </row>
    <row r="3848" spans="1:6" x14ac:dyDescent="0.3">
      <c r="A3848" s="383"/>
      <c r="B3848" s="385"/>
      <c r="C3848" s="386"/>
      <c r="D3848" s="675"/>
      <c r="E3848" s="627"/>
      <c r="F3848" s="660"/>
    </row>
    <row r="3849" spans="1:6" x14ac:dyDescent="0.3">
      <c r="A3849" s="383"/>
      <c r="B3849" s="385"/>
      <c r="C3849" s="386"/>
      <c r="D3849" s="675"/>
      <c r="E3849" s="627"/>
      <c r="F3849" s="660"/>
    </row>
    <row r="3850" spans="1:6" x14ac:dyDescent="0.3">
      <c r="A3850" s="383"/>
      <c r="B3850" s="385"/>
      <c r="C3850" s="386"/>
      <c r="D3850" s="675"/>
      <c r="E3850" s="627"/>
      <c r="F3850" s="660"/>
    </row>
    <row r="3851" spans="1:6" x14ac:dyDescent="0.3">
      <c r="A3851" s="383"/>
      <c r="B3851" s="385"/>
      <c r="C3851" s="386"/>
      <c r="D3851" s="675"/>
      <c r="E3851" s="627"/>
      <c r="F3851" s="660"/>
    </row>
    <row r="3852" spans="1:6" x14ac:dyDescent="0.3">
      <c r="A3852" s="383"/>
      <c r="B3852" s="385"/>
      <c r="C3852" s="386"/>
      <c r="D3852" s="675"/>
      <c r="E3852" s="627"/>
      <c r="F3852" s="660"/>
    </row>
    <row r="3853" spans="1:6" x14ac:dyDescent="0.3">
      <c r="A3853" s="383"/>
      <c r="B3853" s="385"/>
      <c r="C3853" s="386"/>
      <c r="D3853" s="675"/>
      <c r="E3853" s="627"/>
      <c r="F3853" s="660"/>
    </row>
    <row r="3854" spans="1:6" x14ac:dyDescent="0.3">
      <c r="A3854" s="383"/>
      <c r="B3854" s="385"/>
      <c r="C3854" s="386"/>
      <c r="D3854" s="675"/>
      <c r="E3854" s="627"/>
      <c r="F3854" s="660"/>
    </row>
    <row r="3855" spans="1:6" x14ac:dyDescent="0.3">
      <c r="A3855" s="383"/>
      <c r="B3855" s="385"/>
      <c r="C3855" s="386"/>
      <c r="D3855" s="675"/>
      <c r="E3855" s="627"/>
      <c r="F3855" s="660"/>
    </row>
    <row r="3856" spans="1:6" x14ac:dyDescent="0.3">
      <c r="A3856" s="383"/>
      <c r="B3856" s="385"/>
      <c r="C3856" s="386"/>
      <c r="D3856" s="675"/>
      <c r="E3856" s="627"/>
      <c r="F3856" s="660"/>
    </row>
    <row r="3857" spans="1:6" x14ac:dyDescent="0.3">
      <c r="A3857" s="383"/>
      <c r="B3857" s="385"/>
      <c r="C3857" s="386"/>
      <c r="D3857" s="675"/>
      <c r="E3857" s="627"/>
      <c r="F3857" s="660"/>
    </row>
    <row r="3858" spans="1:6" x14ac:dyDescent="0.3">
      <c r="A3858" s="383"/>
      <c r="B3858" s="385"/>
      <c r="C3858" s="386"/>
      <c r="D3858" s="675"/>
      <c r="E3858" s="627"/>
      <c r="F3858" s="660"/>
    </row>
    <row r="3859" spans="1:6" x14ac:dyDescent="0.3">
      <c r="A3859" s="383"/>
      <c r="B3859" s="385"/>
      <c r="C3859" s="386"/>
      <c r="D3859" s="675"/>
      <c r="E3859" s="627"/>
      <c r="F3859" s="660"/>
    </row>
    <row r="3860" spans="1:6" x14ac:dyDescent="0.3">
      <c r="A3860" s="383"/>
      <c r="B3860" s="385"/>
      <c r="C3860" s="386"/>
      <c r="D3860" s="675"/>
      <c r="E3860" s="627"/>
      <c r="F3860" s="660"/>
    </row>
    <row r="3861" spans="1:6" x14ac:dyDescent="0.3">
      <c r="A3861" s="383"/>
      <c r="B3861" s="385"/>
      <c r="C3861" s="386"/>
      <c r="D3861" s="675"/>
      <c r="E3861" s="627"/>
      <c r="F3861" s="660"/>
    </row>
    <row r="3862" spans="1:6" x14ac:dyDescent="0.3">
      <c r="A3862" s="383"/>
      <c r="B3862" s="385"/>
      <c r="C3862" s="386"/>
      <c r="D3862" s="675"/>
      <c r="E3862" s="627"/>
      <c r="F3862" s="660"/>
    </row>
    <row r="3863" spans="1:6" x14ac:dyDescent="0.3">
      <c r="A3863" s="383"/>
      <c r="B3863" s="385"/>
      <c r="C3863" s="386"/>
      <c r="D3863" s="675"/>
      <c r="E3863" s="627"/>
      <c r="F3863" s="660"/>
    </row>
    <row r="3864" spans="1:6" x14ac:dyDescent="0.3">
      <c r="A3864" s="383"/>
      <c r="B3864" s="385"/>
      <c r="C3864" s="386"/>
      <c r="D3864" s="675"/>
      <c r="E3864" s="627"/>
      <c r="F3864" s="660"/>
    </row>
    <row r="3865" spans="1:6" x14ac:dyDescent="0.3">
      <c r="A3865" s="383"/>
      <c r="B3865" s="385"/>
      <c r="C3865" s="386"/>
      <c r="D3865" s="675"/>
      <c r="E3865" s="627"/>
      <c r="F3865" s="660"/>
    </row>
    <row r="3866" spans="1:6" x14ac:dyDescent="0.3">
      <c r="A3866" s="383"/>
      <c r="B3866" s="385"/>
      <c r="C3866" s="386"/>
      <c r="D3866" s="675"/>
      <c r="E3866" s="627"/>
      <c r="F3866" s="660"/>
    </row>
    <row r="3867" spans="1:6" x14ac:dyDescent="0.3">
      <c r="A3867" s="383"/>
      <c r="B3867" s="385"/>
      <c r="C3867" s="386"/>
      <c r="D3867" s="675"/>
      <c r="E3867" s="627"/>
      <c r="F3867" s="660"/>
    </row>
    <row r="3868" spans="1:6" x14ac:dyDescent="0.3">
      <c r="A3868" s="383"/>
      <c r="B3868" s="385"/>
      <c r="C3868" s="386"/>
      <c r="D3868" s="675"/>
      <c r="E3868" s="627"/>
      <c r="F3868" s="660"/>
    </row>
    <row r="3869" spans="1:6" x14ac:dyDescent="0.3">
      <c r="A3869" s="383"/>
      <c r="B3869" s="385"/>
      <c r="C3869" s="386"/>
      <c r="D3869" s="675"/>
      <c r="E3869" s="627"/>
      <c r="F3869" s="660"/>
    </row>
    <row r="3870" spans="1:6" x14ac:dyDescent="0.3">
      <c r="A3870" s="383"/>
      <c r="B3870" s="385"/>
      <c r="C3870" s="386"/>
      <c r="D3870" s="675"/>
      <c r="E3870" s="627"/>
      <c r="F3870" s="660"/>
    </row>
    <row r="3871" spans="1:6" x14ac:dyDescent="0.3">
      <c r="A3871" s="383"/>
      <c r="B3871" s="385"/>
      <c r="C3871" s="386"/>
      <c r="D3871" s="675"/>
      <c r="E3871" s="627"/>
      <c r="F3871" s="660"/>
    </row>
    <row r="3872" spans="1:6" x14ac:dyDescent="0.3">
      <c r="A3872" s="383"/>
      <c r="B3872" s="385"/>
      <c r="C3872" s="386"/>
      <c r="D3872" s="675"/>
      <c r="E3872" s="627"/>
      <c r="F3872" s="660"/>
    </row>
    <row r="3873" spans="1:6" x14ac:dyDescent="0.3">
      <c r="A3873" s="383"/>
      <c r="B3873" s="385"/>
      <c r="C3873" s="386"/>
      <c r="D3873" s="675"/>
      <c r="E3873" s="627"/>
      <c r="F3873" s="660"/>
    </row>
    <row r="3874" spans="1:6" x14ac:dyDescent="0.3">
      <c r="A3874" s="383"/>
      <c r="B3874" s="385"/>
      <c r="C3874" s="386"/>
      <c r="D3874" s="675"/>
      <c r="E3874" s="627"/>
      <c r="F3874" s="660"/>
    </row>
    <row r="3875" spans="1:6" x14ac:dyDescent="0.3">
      <c r="A3875" s="383"/>
      <c r="B3875" s="385"/>
      <c r="C3875" s="386"/>
      <c r="D3875" s="675"/>
      <c r="E3875" s="627"/>
      <c r="F3875" s="660"/>
    </row>
    <row r="3876" spans="1:6" x14ac:dyDescent="0.3">
      <c r="A3876" s="383"/>
      <c r="B3876" s="385"/>
      <c r="C3876" s="386"/>
      <c r="D3876" s="675"/>
      <c r="E3876" s="627"/>
      <c r="F3876" s="660"/>
    </row>
    <row r="3877" spans="1:6" x14ac:dyDescent="0.3">
      <c r="A3877" s="383"/>
      <c r="B3877" s="385"/>
      <c r="C3877" s="386"/>
      <c r="D3877" s="675"/>
      <c r="E3877" s="627"/>
      <c r="F3877" s="660"/>
    </row>
    <row r="3878" spans="1:6" x14ac:dyDescent="0.3">
      <c r="A3878" s="383"/>
      <c r="B3878" s="385"/>
      <c r="C3878" s="386"/>
      <c r="D3878" s="675"/>
      <c r="E3878" s="627"/>
      <c r="F3878" s="660"/>
    </row>
    <row r="3879" spans="1:6" x14ac:dyDescent="0.3">
      <c r="A3879" s="383"/>
      <c r="B3879" s="385"/>
      <c r="C3879" s="386"/>
      <c r="D3879" s="675"/>
      <c r="E3879" s="627"/>
      <c r="F3879" s="660"/>
    </row>
    <row r="3880" spans="1:6" x14ac:dyDescent="0.3">
      <c r="A3880" s="383"/>
      <c r="B3880" s="385"/>
      <c r="C3880" s="386"/>
      <c r="D3880" s="675"/>
      <c r="E3880" s="627"/>
      <c r="F3880" s="660"/>
    </row>
    <row r="3881" spans="1:6" x14ac:dyDescent="0.3">
      <c r="A3881" s="383"/>
      <c r="B3881" s="385"/>
      <c r="C3881" s="386"/>
      <c r="D3881" s="675"/>
      <c r="E3881" s="627"/>
      <c r="F3881" s="660"/>
    </row>
    <row r="3882" spans="1:6" x14ac:dyDescent="0.3">
      <c r="A3882" s="383"/>
      <c r="B3882" s="385"/>
      <c r="C3882" s="386"/>
      <c r="D3882" s="675"/>
      <c r="E3882" s="627"/>
      <c r="F3882" s="660"/>
    </row>
    <row r="3883" spans="1:6" x14ac:dyDescent="0.3">
      <c r="A3883" s="383"/>
      <c r="B3883" s="385"/>
      <c r="C3883" s="386"/>
      <c r="D3883" s="675"/>
      <c r="E3883" s="627"/>
      <c r="F3883" s="660"/>
    </row>
    <row r="3884" spans="1:6" x14ac:dyDescent="0.3">
      <c r="A3884" s="383"/>
      <c r="B3884" s="385"/>
      <c r="C3884" s="386"/>
      <c r="D3884" s="675"/>
      <c r="E3884" s="627"/>
      <c r="F3884" s="660"/>
    </row>
    <row r="3885" spans="1:6" x14ac:dyDescent="0.3">
      <c r="A3885" s="383"/>
      <c r="B3885" s="385"/>
      <c r="C3885" s="386"/>
      <c r="D3885" s="675"/>
      <c r="E3885" s="627"/>
      <c r="F3885" s="660"/>
    </row>
    <row r="3886" spans="1:6" x14ac:dyDescent="0.3">
      <c r="A3886" s="383"/>
      <c r="B3886" s="385"/>
      <c r="C3886" s="386"/>
      <c r="D3886" s="675"/>
      <c r="E3886" s="627"/>
      <c r="F3886" s="660"/>
    </row>
    <row r="3887" spans="1:6" x14ac:dyDescent="0.3">
      <c r="A3887" s="383"/>
      <c r="B3887" s="385"/>
      <c r="C3887" s="386"/>
      <c r="D3887" s="675"/>
      <c r="E3887" s="627"/>
      <c r="F3887" s="660"/>
    </row>
    <row r="3888" spans="1:6" x14ac:dyDescent="0.3">
      <c r="A3888" s="383"/>
      <c r="B3888" s="385"/>
      <c r="C3888" s="386"/>
      <c r="D3888" s="675"/>
      <c r="E3888" s="627"/>
      <c r="F3888" s="660"/>
    </row>
    <row r="3889" spans="1:6" x14ac:dyDescent="0.3">
      <c r="A3889" s="383"/>
      <c r="B3889" s="385"/>
      <c r="C3889" s="386"/>
      <c r="D3889" s="675"/>
      <c r="E3889" s="627"/>
      <c r="F3889" s="660"/>
    </row>
    <row r="3890" spans="1:6" x14ac:dyDescent="0.3">
      <c r="A3890" s="383"/>
      <c r="B3890" s="385"/>
      <c r="C3890" s="386"/>
      <c r="D3890" s="675"/>
      <c r="E3890" s="627"/>
      <c r="F3890" s="660"/>
    </row>
    <row r="3891" spans="1:6" x14ac:dyDescent="0.3">
      <c r="A3891" s="383"/>
      <c r="B3891" s="385"/>
      <c r="C3891" s="386"/>
      <c r="D3891" s="675"/>
      <c r="E3891" s="627"/>
      <c r="F3891" s="660"/>
    </row>
    <row r="3892" spans="1:6" x14ac:dyDescent="0.3">
      <c r="A3892" s="383"/>
      <c r="B3892" s="385"/>
      <c r="C3892" s="386"/>
      <c r="D3892" s="675"/>
      <c r="E3892" s="627"/>
      <c r="F3892" s="660"/>
    </row>
    <row r="3893" spans="1:6" x14ac:dyDescent="0.3">
      <c r="A3893" s="383"/>
      <c r="B3893" s="385"/>
      <c r="C3893" s="386"/>
      <c r="D3893" s="675"/>
      <c r="E3893" s="627"/>
      <c r="F3893" s="660"/>
    </row>
    <row r="3894" spans="1:6" x14ac:dyDescent="0.3">
      <c r="A3894" s="383"/>
      <c r="B3894" s="385"/>
      <c r="C3894" s="386"/>
      <c r="D3894" s="675"/>
      <c r="E3894" s="627"/>
      <c r="F3894" s="660"/>
    </row>
    <row r="3895" spans="1:6" x14ac:dyDescent="0.3">
      <c r="A3895" s="383"/>
      <c r="B3895" s="385"/>
      <c r="C3895" s="386"/>
      <c r="D3895" s="675"/>
      <c r="E3895" s="627"/>
      <c r="F3895" s="660"/>
    </row>
    <row r="3896" spans="1:6" x14ac:dyDescent="0.3">
      <c r="A3896" s="383"/>
      <c r="B3896" s="385"/>
      <c r="C3896" s="386"/>
      <c r="D3896" s="675"/>
      <c r="E3896" s="627"/>
      <c r="F3896" s="660"/>
    </row>
    <row r="3897" spans="1:6" x14ac:dyDescent="0.3">
      <c r="A3897" s="383"/>
      <c r="B3897" s="385"/>
      <c r="C3897" s="386"/>
      <c r="D3897" s="675"/>
      <c r="E3897" s="627"/>
      <c r="F3897" s="660"/>
    </row>
    <row r="3898" spans="1:6" x14ac:dyDescent="0.3">
      <c r="A3898" s="383"/>
      <c r="B3898" s="385"/>
      <c r="C3898" s="386"/>
      <c r="D3898" s="675"/>
      <c r="E3898" s="627"/>
      <c r="F3898" s="660"/>
    </row>
    <row r="3899" spans="1:6" x14ac:dyDescent="0.3">
      <c r="A3899" s="383"/>
      <c r="B3899" s="385"/>
      <c r="C3899" s="386"/>
      <c r="D3899" s="675"/>
      <c r="E3899" s="627"/>
      <c r="F3899" s="660"/>
    </row>
    <row r="3900" spans="1:6" x14ac:dyDescent="0.3">
      <c r="A3900" s="383"/>
      <c r="B3900" s="385"/>
      <c r="C3900" s="386"/>
      <c r="D3900" s="675"/>
      <c r="E3900" s="627"/>
      <c r="F3900" s="660"/>
    </row>
    <row r="3901" spans="1:6" x14ac:dyDescent="0.3">
      <c r="A3901" s="383"/>
      <c r="B3901" s="385"/>
      <c r="C3901" s="386"/>
      <c r="D3901" s="675"/>
      <c r="E3901" s="627"/>
      <c r="F3901" s="660"/>
    </row>
    <row r="3902" spans="1:6" x14ac:dyDescent="0.3">
      <c r="A3902" s="383"/>
      <c r="B3902" s="385"/>
      <c r="C3902" s="386"/>
      <c r="D3902" s="675"/>
      <c r="E3902" s="627"/>
      <c r="F3902" s="660"/>
    </row>
    <row r="3903" spans="1:6" x14ac:dyDescent="0.3">
      <c r="A3903" s="383"/>
      <c r="B3903" s="385"/>
      <c r="C3903" s="386"/>
      <c r="D3903" s="675"/>
      <c r="E3903" s="627"/>
      <c r="F3903" s="660"/>
    </row>
    <row r="3904" spans="1:6" x14ac:dyDescent="0.3">
      <c r="A3904" s="383"/>
      <c r="B3904" s="385"/>
      <c r="C3904" s="386"/>
      <c r="D3904" s="675"/>
      <c r="E3904" s="627"/>
      <c r="F3904" s="660"/>
    </row>
    <row r="3905" spans="1:6" x14ac:dyDescent="0.3">
      <c r="A3905" s="383"/>
      <c r="B3905" s="385"/>
      <c r="C3905" s="386"/>
      <c r="D3905" s="675"/>
      <c r="E3905" s="627"/>
      <c r="F3905" s="660"/>
    </row>
    <row r="3906" spans="1:6" x14ac:dyDescent="0.3">
      <c r="A3906" s="383"/>
      <c r="B3906" s="385"/>
      <c r="C3906" s="386"/>
      <c r="D3906" s="675"/>
      <c r="E3906" s="627"/>
      <c r="F3906" s="660"/>
    </row>
    <row r="3907" spans="1:6" x14ac:dyDescent="0.3">
      <c r="A3907" s="383"/>
      <c r="B3907" s="385"/>
      <c r="C3907" s="386"/>
      <c r="D3907" s="675"/>
      <c r="E3907" s="627"/>
      <c r="F3907" s="660"/>
    </row>
    <row r="3908" spans="1:6" x14ac:dyDescent="0.3">
      <c r="A3908" s="383"/>
      <c r="B3908" s="385"/>
      <c r="C3908" s="386"/>
      <c r="D3908" s="675"/>
      <c r="E3908" s="627"/>
      <c r="F3908" s="660"/>
    </row>
    <row r="3909" spans="1:6" x14ac:dyDescent="0.3">
      <c r="A3909" s="383"/>
      <c r="B3909" s="385"/>
      <c r="C3909" s="386"/>
      <c r="D3909" s="675"/>
      <c r="E3909" s="627"/>
      <c r="F3909" s="660"/>
    </row>
    <row r="3910" spans="1:6" x14ac:dyDescent="0.3">
      <c r="A3910" s="383"/>
      <c r="B3910" s="385"/>
      <c r="C3910" s="386"/>
      <c r="D3910" s="675"/>
      <c r="E3910" s="627"/>
      <c r="F3910" s="660"/>
    </row>
    <row r="3911" spans="1:6" x14ac:dyDescent="0.3">
      <c r="A3911" s="383"/>
      <c r="B3911" s="385"/>
      <c r="C3911" s="386"/>
      <c r="D3911" s="675"/>
      <c r="E3911" s="627"/>
      <c r="F3911" s="660"/>
    </row>
    <row r="3912" spans="1:6" x14ac:dyDescent="0.3">
      <c r="A3912" s="383"/>
      <c r="B3912" s="385"/>
      <c r="C3912" s="386"/>
      <c r="D3912" s="675"/>
      <c r="E3912" s="627"/>
      <c r="F3912" s="660"/>
    </row>
    <row r="3913" spans="1:6" x14ac:dyDescent="0.3">
      <c r="A3913" s="383"/>
      <c r="B3913" s="385"/>
      <c r="C3913" s="386"/>
      <c r="D3913" s="675"/>
      <c r="E3913" s="627"/>
      <c r="F3913" s="660"/>
    </row>
    <row r="3914" spans="1:6" x14ac:dyDescent="0.3">
      <c r="A3914" s="383"/>
      <c r="B3914" s="385"/>
      <c r="C3914" s="386"/>
      <c r="D3914" s="675"/>
      <c r="E3914" s="627"/>
      <c r="F3914" s="660"/>
    </row>
    <row r="3915" spans="1:6" x14ac:dyDescent="0.3">
      <c r="A3915" s="383"/>
      <c r="B3915" s="385"/>
      <c r="C3915" s="386"/>
      <c r="D3915" s="675"/>
      <c r="E3915" s="627"/>
      <c r="F3915" s="660"/>
    </row>
    <row r="3916" spans="1:6" x14ac:dyDescent="0.3">
      <c r="A3916" s="383"/>
      <c r="B3916" s="385"/>
      <c r="C3916" s="386"/>
      <c r="D3916" s="675"/>
      <c r="E3916" s="627"/>
      <c r="F3916" s="660"/>
    </row>
    <row r="3917" spans="1:6" x14ac:dyDescent="0.3">
      <c r="A3917" s="383"/>
      <c r="B3917" s="385"/>
      <c r="C3917" s="386"/>
      <c r="D3917" s="675"/>
      <c r="E3917" s="627"/>
      <c r="F3917" s="660"/>
    </row>
    <row r="3918" spans="1:6" x14ac:dyDescent="0.3">
      <c r="A3918" s="383"/>
      <c r="B3918" s="385"/>
      <c r="C3918" s="386"/>
      <c r="D3918" s="675"/>
      <c r="E3918" s="627"/>
      <c r="F3918" s="660"/>
    </row>
    <row r="3919" spans="1:6" x14ac:dyDescent="0.3">
      <c r="A3919" s="383"/>
      <c r="B3919" s="385"/>
      <c r="C3919" s="386"/>
      <c r="D3919" s="675"/>
      <c r="E3919" s="627"/>
      <c r="F3919" s="660"/>
    </row>
    <row r="3920" spans="1:6" x14ac:dyDescent="0.3">
      <c r="A3920" s="383"/>
      <c r="B3920" s="385"/>
      <c r="C3920" s="386"/>
      <c r="D3920" s="675"/>
      <c r="E3920" s="627"/>
      <c r="F3920" s="660"/>
    </row>
    <row r="3921" spans="1:6" x14ac:dyDescent="0.3">
      <c r="A3921" s="383"/>
      <c r="B3921" s="385"/>
      <c r="C3921" s="386"/>
      <c r="D3921" s="675"/>
      <c r="E3921" s="627"/>
      <c r="F3921" s="660"/>
    </row>
    <row r="3922" spans="1:6" x14ac:dyDescent="0.3">
      <c r="A3922" s="383"/>
      <c r="B3922" s="385"/>
      <c r="C3922" s="386"/>
      <c r="D3922" s="675"/>
      <c r="E3922" s="627"/>
      <c r="F3922" s="660"/>
    </row>
    <row r="3923" spans="1:6" x14ac:dyDescent="0.3">
      <c r="A3923" s="383"/>
      <c r="B3923" s="385"/>
      <c r="C3923" s="386"/>
      <c r="D3923" s="675"/>
      <c r="E3923" s="627"/>
      <c r="F3923" s="660"/>
    </row>
    <row r="3924" spans="1:6" x14ac:dyDescent="0.3">
      <c r="A3924" s="383"/>
      <c r="B3924" s="385"/>
      <c r="C3924" s="386"/>
      <c r="D3924" s="675"/>
      <c r="E3924" s="627"/>
      <c r="F3924" s="660"/>
    </row>
    <row r="3925" spans="1:6" x14ac:dyDescent="0.3">
      <c r="A3925" s="383"/>
      <c r="B3925" s="385"/>
      <c r="C3925" s="386"/>
      <c r="D3925" s="675"/>
      <c r="E3925" s="627"/>
      <c r="F3925" s="660"/>
    </row>
    <row r="3926" spans="1:6" x14ac:dyDescent="0.3">
      <c r="A3926" s="383"/>
      <c r="B3926" s="385"/>
      <c r="C3926" s="386"/>
      <c r="D3926" s="675"/>
      <c r="E3926" s="627"/>
      <c r="F3926" s="660"/>
    </row>
    <row r="3927" spans="1:6" x14ac:dyDescent="0.3">
      <c r="A3927" s="383"/>
      <c r="B3927" s="385"/>
      <c r="C3927" s="386"/>
      <c r="D3927" s="675"/>
      <c r="E3927" s="627"/>
      <c r="F3927" s="660"/>
    </row>
    <row r="3928" spans="1:6" x14ac:dyDescent="0.3">
      <c r="A3928" s="383"/>
      <c r="B3928" s="385"/>
      <c r="C3928" s="386"/>
      <c r="D3928" s="675"/>
      <c r="E3928" s="627"/>
      <c r="F3928" s="660"/>
    </row>
    <row r="3929" spans="1:6" x14ac:dyDescent="0.3">
      <c r="A3929" s="383"/>
      <c r="B3929" s="385"/>
      <c r="C3929" s="386"/>
      <c r="D3929" s="675"/>
      <c r="E3929" s="627"/>
      <c r="F3929" s="660"/>
    </row>
    <row r="3930" spans="1:6" x14ac:dyDescent="0.3">
      <c r="A3930" s="383"/>
      <c r="B3930" s="385"/>
      <c r="C3930" s="386"/>
      <c r="D3930" s="675"/>
      <c r="E3930" s="627"/>
      <c r="F3930" s="660"/>
    </row>
    <row r="3931" spans="1:6" x14ac:dyDescent="0.3">
      <c r="A3931" s="383"/>
      <c r="B3931" s="385"/>
      <c r="C3931" s="386"/>
      <c r="D3931" s="675"/>
      <c r="E3931" s="627"/>
      <c r="F3931" s="660"/>
    </row>
    <row r="3932" spans="1:6" x14ac:dyDescent="0.3">
      <c r="A3932" s="383"/>
      <c r="B3932" s="385"/>
      <c r="C3932" s="386"/>
      <c r="D3932" s="675"/>
      <c r="E3932" s="627"/>
      <c r="F3932" s="660"/>
    </row>
    <row r="3933" spans="1:6" x14ac:dyDescent="0.3">
      <c r="A3933" s="383"/>
      <c r="B3933" s="385"/>
      <c r="C3933" s="386"/>
      <c r="D3933" s="675"/>
      <c r="E3933" s="627"/>
      <c r="F3933" s="660"/>
    </row>
    <row r="3934" spans="1:6" x14ac:dyDescent="0.3">
      <c r="A3934" s="383"/>
      <c r="B3934" s="385"/>
      <c r="C3934" s="386"/>
      <c r="D3934" s="675"/>
      <c r="E3934" s="627"/>
      <c r="F3934" s="660"/>
    </row>
    <row r="3935" spans="1:6" x14ac:dyDescent="0.3">
      <c r="A3935" s="383"/>
      <c r="B3935" s="385"/>
      <c r="C3935" s="386"/>
      <c r="D3935" s="675"/>
      <c r="E3935" s="627"/>
      <c r="F3935" s="660"/>
    </row>
    <row r="3936" spans="1:6" x14ac:dyDescent="0.3">
      <c r="A3936" s="383"/>
      <c r="B3936" s="385"/>
      <c r="C3936" s="386"/>
      <c r="D3936" s="675"/>
      <c r="E3936" s="627"/>
      <c r="F3936" s="660"/>
    </row>
    <row r="3937" spans="1:6" x14ac:dyDescent="0.3">
      <c r="A3937" s="383"/>
      <c r="B3937" s="385"/>
      <c r="C3937" s="386"/>
      <c r="D3937" s="675"/>
      <c r="E3937" s="627"/>
      <c r="F3937" s="660"/>
    </row>
    <row r="3938" spans="1:6" x14ac:dyDescent="0.3">
      <c r="A3938" s="383"/>
      <c r="B3938" s="385"/>
      <c r="C3938" s="386"/>
      <c r="D3938" s="675"/>
      <c r="E3938" s="627"/>
      <c r="F3938" s="660"/>
    </row>
    <row r="3939" spans="1:6" x14ac:dyDescent="0.3">
      <c r="A3939" s="383"/>
      <c r="B3939" s="385"/>
      <c r="C3939" s="386"/>
      <c r="D3939" s="675"/>
      <c r="E3939" s="627"/>
      <c r="F3939" s="660"/>
    </row>
    <row r="3940" spans="1:6" x14ac:dyDescent="0.3">
      <c r="A3940" s="383"/>
      <c r="B3940" s="385"/>
      <c r="C3940" s="386"/>
      <c r="D3940" s="675"/>
      <c r="E3940" s="627"/>
      <c r="F3940" s="660"/>
    </row>
    <row r="3941" spans="1:6" x14ac:dyDescent="0.3">
      <c r="A3941" s="383"/>
      <c r="B3941" s="385"/>
      <c r="C3941" s="386"/>
      <c r="D3941" s="675"/>
      <c r="E3941" s="627"/>
      <c r="F3941" s="660"/>
    </row>
    <row r="3942" spans="1:6" x14ac:dyDescent="0.3">
      <c r="A3942" s="383"/>
      <c r="B3942" s="385"/>
      <c r="C3942" s="386"/>
      <c r="D3942" s="675"/>
      <c r="E3942" s="627"/>
      <c r="F3942" s="660"/>
    </row>
    <row r="3943" spans="1:6" x14ac:dyDescent="0.3">
      <c r="A3943" s="383"/>
      <c r="B3943" s="385"/>
      <c r="C3943" s="386"/>
      <c r="D3943" s="675"/>
      <c r="E3943" s="627"/>
      <c r="F3943" s="660"/>
    </row>
    <row r="3944" spans="1:6" ht="15" thickBot="1" x14ac:dyDescent="0.35">
      <c r="A3944" s="666" t="s">
        <v>4103</v>
      </c>
      <c r="B3944" s="667"/>
      <c r="C3944" s="667"/>
      <c r="D3944" s="667"/>
      <c r="E3944" s="667"/>
      <c r="F3944" s="668">
        <f>SUM(F3842:F3846)</f>
        <v>0</v>
      </c>
    </row>
    <row r="3945" spans="1:6" x14ac:dyDescent="0.3">
      <c r="A3945" s="756" t="str">
        <f>A741</f>
        <v>CONTRACT SANRAL: NRA 2024/1323</v>
      </c>
      <c r="B3945" s="757"/>
      <c r="C3945" s="669"/>
      <c r="D3945" s="669"/>
      <c r="E3945" s="669"/>
      <c r="F3945" s="670"/>
    </row>
    <row r="3946" spans="1:6" x14ac:dyDescent="0.3">
      <c r="A3946" s="754" t="str">
        <f>A742</f>
        <v>PANEL FOR ROUTINE ROAD MAINTENANCE WORKS ACROSS SOUTH AFRICA (NORTHERN CAPE PROVINCE)</v>
      </c>
      <c r="B3946" s="755"/>
      <c r="C3946" s="671"/>
      <c r="D3946" s="671"/>
      <c r="E3946" s="671"/>
      <c r="F3946" s="672"/>
    </row>
    <row r="3947" spans="1:6" ht="15" thickBot="1" x14ac:dyDescent="0.35">
      <c r="A3947" s="804" t="str">
        <f>A743</f>
        <v>PART B: OPERATIONAL SECTION</v>
      </c>
      <c r="B3947" s="805"/>
      <c r="C3947" s="673"/>
      <c r="D3947" s="673"/>
      <c r="E3947" s="673"/>
      <c r="F3947" s="674"/>
    </row>
    <row r="3948" spans="1:6" ht="15" thickBot="1" x14ac:dyDescent="0.35">
      <c r="A3948" s="799" t="s">
        <v>2696</v>
      </c>
      <c r="B3948" s="800"/>
      <c r="C3948" s="800"/>
      <c r="D3948" s="800"/>
      <c r="E3948" s="800"/>
      <c r="F3948" s="801"/>
    </row>
    <row r="3949" spans="1:6" x14ac:dyDescent="0.3">
      <c r="A3949" s="374" t="s">
        <v>2697</v>
      </c>
      <c r="B3949" s="345" t="s">
        <v>2698</v>
      </c>
      <c r="C3949" s="375"/>
      <c r="D3949" s="376"/>
      <c r="E3949" s="377"/>
      <c r="F3949" s="378"/>
    </row>
    <row r="3950" spans="1:6" x14ac:dyDescent="0.3">
      <c r="A3950" s="372" t="s">
        <v>2699</v>
      </c>
      <c r="B3950" s="343" t="s">
        <v>2698</v>
      </c>
      <c r="C3950" s="379" t="s">
        <v>16</v>
      </c>
      <c r="D3950" s="655">
        <v>1</v>
      </c>
      <c r="E3950" s="655">
        <v>250000</v>
      </c>
      <c r="F3950" s="625">
        <f>IF((D3950*E3950)&gt;0,(D3950*E3950),"")</f>
        <v>250000</v>
      </c>
    </row>
    <row r="3951" spans="1:6" x14ac:dyDescent="0.3">
      <c r="A3951" s="372" t="s">
        <v>2701</v>
      </c>
      <c r="B3951" s="201" t="s">
        <v>2702</v>
      </c>
      <c r="C3951" s="379" t="s">
        <v>21</v>
      </c>
      <c r="D3951" s="548">
        <f>F3950</f>
        <v>250000</v>
      </c>
      <c r="E3951" s="855"/>
      <c r="F3951" s="625" t="str">
        <f>IF((D3951*E3951)&gt;0,(D3951*E3951),"")</f>
        <v/>
      </c>
    </row>
    <row r="3952" spans="1:6" x14ac:dyDescent="0.3">
      <c r="A3952" s="383"/>
      <c r="B3952" s="202"/>
      <c r="C3952" s="386"/>
      <c r="D3952" s="658"/>
      <c r="E3952" s="659"/>
      <c r="F3952" s="660"/>
    </row>
    <row r="3953" spans="1:6" x14ac:dyDescent="0.3">
      <c r="A3953" s="383"/>
      <c r="B3953" s="202"/>
      <c r="C3953" s="386"/>
      <c r="D3953" s="658"/>
      <c r="E3953" s="659"/>
      <c r="F3953" s="660"/>
    </row>
    <row r="3954" spans="1:6" x14ac:dyDescent="0.3">
      <c r="A3954" s="383"/>
      <c r="B3954" s="202"/>
      <c r="C3954" s="386"/>
      <c r="D3954" s="658"/>
      <c r="E3954" s="659"/>
      <c r="F3954" s="660"/>
    </row>
    <row r="3955" spans="1:6" x14ac:dyDescent="0.3">
      <c r="A3955" s="383"/>
      <c r="B3955" s="202"/>
      <c r="C3955" s="386"/>
      <c r="D3955" s="658"/>
      <c r="E3955" s="659"/>
      <c r="F3955" s="660"/>
    </row>
    <row r="3956" spans="1:6" x14ac:dyDescent="0.3">
      <c r="A3956" s="383"/>
      <c r="B3956" s="202"/>
      <c r="C3956" s="386"/>
      <c r="D3956" s="658"/>
      <c r="E3956" s="659"/>
      <c r="F3956" s="660"/>
    </row>
    <row r="3957" spans="1:6" x14ac:dyDescent="0.3">
      <c r="A3957" s="383"/>
      <c r="B3957" s="202"/>
      <c r="C3957" s="386"/>
      <c r="D3957" s="658"/>
      <c r="E3957" s="659"/>
      <c r="F3957" s="660"/>
    </row>
    <row r="3958" spans="1:6" x14ac:dyDescent="0.3">
      <c r="A3958" s="383"/>
      <c r="B3958" s="202"/>
      <c r="C3958" s="386"/>
      <c r="D3958" s="658"/>
      <c r="E3958" s="659"/>
      <c r="F3958" s="660"/>
    </row>
    <row r="3959" spans="1:6" x14ac:dyDescent="0.3">
      <c r="A3959" s="383"/>
      <c r="B3959" s="202"/>
      <c r="C3959" s="386"/>
      <c r="D3959" s="658"/>
      <c r="E3959" s="659"/>
      <c r="F3959" s="660"/>
    </row>
    <row r="3960" spans="1:6" x14ac:dyDescent="0.3">
      <c r="A3960" s="383"/>
      <c r="B3960" s="202"/>
      <c r="C3960" s="386"/>
      <c r="D3960" s="658"/>
      <c r="E3960" s="659"/>
      <c r="F3960" s="660"/>
    </row>
    <row r="3961" spans="1:6" x14ac:dyDescent="0.3">
      <c r="A3961" s="383"/>
      <c r="B3961" s="202"/>
      <c r="C3961" s="386"/>
      <c r="D3961" s="658"/>
      <c r="E3961" s="659"/>
      <c r="F3961" s="660"/>
    </row>
    <row r="3962" spans="1:6" x14ac:dyDescent="0.3">
      <c r="A3962" s="383"/>
      <c r="B3962" s="202"/>
      <c r="C3962" s="386"/>
      <c r="D3962" s="658"/>
      <c r="E3962" s="659"/>
      <c r="F3962" s="660"/>
    </row>
    <row r="3963" spans="1:6" x14ac:dyDescent="0.3">
      <c r="A3963" s="383"/>
      <c r="B3963" s="202"/>
      <c r="C3963" s="386"/>
      <c r="D3963" s="658"/>
      <c r="E3963" s="659"/>
      <c r="F3963" s="660"/>
    </row>
    <row r="3964" spans="1:6" x14ac:dyDescent="0.3">
      <c r="A3964" s="383"/>
      <c r="B3964" s="202"/>
      <c r="C3964" s="386"/>
      <c r="D3964" s="658"/>
      <c r="E3964" s="659"/>
      <c r="F3964" s="660"/>
    </row>
    <row r="3965" spans="1:6" x14ac:dyDescent="0.3">
      <c r="A3965" s="383"/>
      <c r="B3965" s="202"/>
      <c r="C3965" s="386"/>
      <c r="D3965" s="658"/>
      <c r="E3965" s="659"/>
      <c r="F3965" s="660"/>
    </row>
    <row r="3966" spans="1:6" x14ac:dyDescent="0.3">
      <c r="A3966" s="383"/>
      <c r="B3966" s="202"/>
      <c r="C3966" s="386"/>
      <c r="D3966" s="658"/>
      <c r="E3966" s="659"/>
      <c r="F3966" s="660"/>
    </row>
    <row r="3967" spans="1:6" x14ac:dyDescent="0.3">
      <c r="A3967" s="383"/>
      <c r="B3967" s="202"/>
      <c r="C3967" s="386"/>
      <c r="D3967" s="658"/>
      <c r="E3967" s="659"/>
      <c r="F3967" s="660"/>
    </row>
    <row r="3968" spans="1:6" x14ac:dyDescent="0.3">
      <c r="A3968" s="383"/>
      <c r="B3968" s="202"/>
      <c r="C3968" s="386"/>
      <c r="D3968" s="658"/>
      <c r="E3968" s="659"/>
      <c r="F3968" s="660"/>
    </row>
    <row r="3969" spans="1:6" x14ac:dyDescent="0.3">
      <c r="A3969" s="383"/>
      <c r="B3969" s="202"/>
      <c r="C3969" s="386"/>
      <c r="D3969" s="658"/>
      <c r="E3969" s="659"/>
      <c r="F3969" s="660"/>
    </row>
    <row r="3970" spans="1:6" x14ac:dyDescent="0.3">
      <c r="A3970" s="383"/>
      <c r="B3970" s="202"/>
      <c r="C3970" s="386"/>
      <c r="D3970" s="658"/>
      <c r="E3970" s="659"/>
      <c r="F3970" s="660"/>
    </row>
    <row r="3971" spans="1:6" x14ac:dyDescent="0.3">
      <c r="A3971" s="383"/>
      <c r="B3971" s="202"/>
      <c r="C3971" s="386"/>
      <c r="D3971" s="658"/>
      <c r="E3971" s="659"/>
      <c r="F3971" s="660"/>
    </row>
    <row r="3972" spans="1:6" x14ac:dyDescent="0.3">
      <c r="A3972" s="383"/>
      <c r="B3972" s="202"/>
      <c r="C3972" s="386"/>
      <c r="D3972" s="658"/>
      <c r="E3972" s="659"/>
      <c r="F3972" s="660"/>
    </row>
    <row r="3973" spans="1:6" x14ac:dyDescent="0.3">
      <c r="A3973" s="383"/>
      <c r="B3973" s="202"/>
      <c r="C3973" s="386"/>
      <c r="D3973" s="658"/>
      <c r="E3973" s="659"/>
      <c r="F3973" s="660"/>
    </row>
    <row r="3974" spans="1:6" x14ac:dyDescent="0.3">
      <c r="A3974" s="383"/>
      <c r="B3974" s="202"/>
      <c r="C3974" s="386"/>
      <c r="D3974" s="658"/>
      <c r="E3974" s="659"/>
      <c r="F3974" s="660"/>
    </row>
    <row r="3975" spans="1:6" x14ac:dyDescent="0.3">
      <c r="A3975" s="383"/>
      <c r="B3975" s="202"/>
      <c r="C3975" s="386"/>
      <c r="D3975" s="658"/>
      <c r="E3975" s="659"/>
      <c r="F3975" s="660"/>
    </row>
    <row r="3976" spans="1:6" x14ac:dyDescent="0.3">
      <c r="A3976" s="383"/>
      <c r="B3976" s="202"/>
      <c r="C3976" s="386"/>
      <c r="D3976" s="658"/>
      <c r="E3976" s="659"/>
      <c r="F3976" s="660"/>
    </row>
    <row r="3977" spans="1:6" x14ac:dyDescent="0.3">
      <c r="A3977" s="383"/>
      <c r="B3977" s="202"/>
      <c r="C3977" s="386"/>
      <c r="D3977" s="658"/>
      <c r="E3977" s="659"/>
      <c r="F3977" s="660"/>
    </row>
    <row r="3978" spans="1:6" x14ac:dyDescent="0.3">
      <c r="A3978" s="383"/>
      <c r="B3978" s="202"/>
      <c r="C3978" s="386"/>
      <c r="D3978" s="658"/>
      <c r="E3978" s="659"/>
      <c r="F3978" s="660"/>
    </row>
    <row r="3979" spans="1:6" x14ac:dyDescent="0.3">
      <c r="A3979" s="383"/>
      <c r="B3979" s="202"/>
      <c r="C3979" s="386"/>
      <c r="D3979" s="658"/>
      <c r="E3979" s="659"/>
      <c r="F3979" s="660"/>
    </row>
    <row r="3980" spans="1:6" x14ac:dyDescent="0.3">
      <c r="A3980" s="383"/>
      <c r="B3980" s="202"/>
      <c r="C3980" s="386"/>
      <c r="D3980" s="658"/>
      <c r="E3980" s="659"/>
      <c r="F3980" s="660"/>
    </row>
    <row r="3981" spans="1:6" x14ac:dyDescent="0.3">
      <c r="A3981" s="383"/>
      <c r="B3981" s="202"/>
      <c r="C3981" s="386"/>
      <c r="D3981" s="658"/>
      <c r="E3981" s="659"/>
      <c r="F3981" s="660"/>
    </row>
    <row r="3982" spans="1:6" x14ac:dyDescent="0.3">
      <c r="A3982" s="383"/>
      <c r="B3982" s="202"/>
      <c r="C3982" s="386"/>
      <c r="D3982" s="658"/>
      <c r="E3982" s="659"/>
      <c r="F3982" s="660"/>
    </row>
    <row r="3983" spans="1:6" x14ac:dyDescent="0.3">
      <c r="A3983" s="383"/>
      <c r="B3983" s="202"/>
      <c r="C3983" s="386"/>
      <c r="D3983" s="658"/>
      <c r="E3983" s="659"/>
      <c r="F3983" s="660"/>
    </row>
    <row r="3984" spans="1:6" x14ac:dyDescent="0.3">
      <c r="A3984" s="383"/>
      <c r="B3984" s="202"/>
      <c r="C3984" s="386"/>
      <c r="D3984" s="658"/>
      <c r="E3984" s="659"/>
      <c r="F3984" s="660"/>
    </row>
    <row r="3985" spans="1:6" x14ac:dyDescent="0.3">
      <c r="A3985" s="383"/>
      <c r="B3985" s="202"/>
      <c r="C3985" s="386"/>
      <c r="D3985" s="658"/>
      <c r="E3985" s="659"/>
      <c r="F3985" s="660"/>
    </row>
    <row r="3986" spans="1:6" x14ac:dyDescent="0.3">
      <c r="A3986" s="383"/>
      <c r="B3986" s="202"/>
      <c r="C3986" s="386"/>
      <c r="D3986" s="658"/>
      <c r="E3986" s="659"/>
      <c r="F3986" s="660"/>
    </row>
    <row r="3987" spans="1:6" x14ac:dyDescent="0.3">
      <c r="A3987" s="383"/>
      <c r="B3987" s="202"/>
      <c r="C3987" s="386"/>
      <c r="D3987" s="658"/>
      <c r="E3987" s="659"/>
      <c r="F3987" s="660"/>
    </row>
    <row r="3988" spans="1:6" x14ac:dyDescent="0.3">
      <c r="A3988" s="383"/>
      <c r="B3988" s="202"/>
      <c r="C3988" s="386"/>
      <c r="D3988" s="658"/>
      <c r="E3988" s="659"/>
      <c r="F3988" s="660"/>
    </row>
    <row r="3989" spans="1:6" x14ac:dyDescent="0.3">
      <c r="A3989" s="383"/>
      <c r="B3989" s="202"/>
      <c r="C3989" s="386"/>
      <c r="D3989" s="658"/>
      <c r="E3989" s="659"/>
      <c r="F3989" s="660"/>
    </row>
    <row r="3990" spans="1:6" x14ac:dyDescent="0.3">
      <c r="A3990" s="383"/>
      <c r="B3990" s="202"/>
      <c r="C3990" s="386"/>
      <c r="D3990" s="658"/>
      <c r="E3990" s="659"/>
      <c r="F3990" s="660"/>
    </row>
    <row r="3991" spans="1:6" x14ac:dyDescent="0.3">
      <c r="A3991" s="383"/>
      <c r="B3991" s="202"/>
      <c r="C3991" s="386"/>
      <c r="D3991" s="658"/>
      <c r="E3991" s="659"/>
      <c r="F3991" s="660"/>
    </row>
    <row r="3992" spans="1:6" x14ac:dyDescent="0.3">
      <c r="A3992" s="383"/>
      <c r="B3992" s="202"/>
      <c r="C3992" s="386"/>
      <c r="D3992" s="658"/>
      <c r="E3992" s="659"/>
      <c r="F3992" s="660"/>
    </row>
    <row r="3993" spans="1:6" x14ac:dyDescent="0.3">
      <c r="A3993" s="383"/>
      <c r="B3993" s="202"/>
      <c r="C3993" s="386"/>
      <c r="D3993" s="658"/>
      <c r="E3993" s="659"/>
      <c r="F3993" s="660"/>
    </row>
    <row r="3994" spans="1:6" x14ac:dyDescent="0.3">
      <c r="A3994" s="383"/>
      <c r="B3994" s="202"/>
      <c r="C3994" s="386"/>
      <c r="D3994" s="658"/>
      <c r="E3994" s="659"/>
      <c r="F3994" s="660"/>
    </row>
    <row r="3995" spans="1:6" x14ac:dyDescent="0.3">
      <c r="A3995" s="383"/>
      <c r="B3995" s="202"/>
      <c r="C3995" s="386"/>
      <c r="D3995" s="658"/>
      <c r="E3995" s="659"/>
      <c r="F3995" s="660"/>
    </row>
    <row r="3996" spans="1:6" x14ac:dyDescent="0.3">
      <c r="A3996" s="383"/>
      <c r="B3996" s="202"/>
      <c r="C3996" s="386"/>
      <c r="D3996" s="658"/>
      <c r="E3996" s="659"/>
      <c r="F3996" s="660"/>
    </row>
    <row r="3997" spans="1:6" x14ac:dyDescent="0.3">
      <c r="A3997" s="383"/>
      <c r="B3997" s="202"/>
      <c r="C3997" s="386"/>
      <c r="D3997" s="658"/>
      <c r="E3997" s="659"/>
      <c r="F3997" s="660"/>
    </row>
    <row r="3998" spans="1:6" x14ac:dyDescent="0.3">
      <c r="A3998" s="383"/>
      <c r="B3998" s="202"/>
      <c r="C3998" s="386"/>
      <c r="D3998" s="658"/>
      <c r="E3998" s="659"/>
      <c r="F3998" s="660"/>
    </row>
    <row r="3999" spans="1:6" x14ac:dyDescent="0.3">
      <c r="A3999" s="383"/>
      <c r="B3999" s="202"/>
      <c r="C3999" s="386"/>
      <c r="D3999" s="658"/>
      <c r="E3999" s="659"/>
      <c r="F3999" s="660"/>
    </row>
    <row r="4000" spans="1:6" x14ac:dyDescent="0.3">
      <c r="A4000" s="383"/>
      <c r="B4000" s="202"/>
      <c r="C4000" s="386"/>
      <c r="D4000" s="658"/>
      <c r="E4000" s="659"/>
      <c r="F4000" s="660"/>
    </row>
    <row r="4001" spans="1:6" x14ac:dyDescent="0.3">
      <c r="A4001" s="383"/>
      <c r="B4001" s="202"/>
      <c r="C4001" s="386"/>
      <c r="D4001" s="658"/>
      <c r="E4001" s="659"/>
      <c r="F4001" s="660"/>
    </row>
    <row r="4002" spans="1:6" x14ac:dyDescent="0.3">
      <c r="A4002" s="383"/>
      <c r="B4002" s="202"/>
      <c r="C4002" s="386"/>
      <c r="D4002" s="658"/>
      <c r="E4002" s="659"/>
      <c r="F4002" s="660"/>
    </row>
    <row r="4003" spans="1:6" x14ac:dyDescent="0.3">
      <c r="A4003" s="383"/>
      <c r="B4003" s="202"/>
      <c r="C4003" s="386"/>
      <c r="D4003" s="658"/>
      <c r="E4003" s="659"/>
      <c r="F4003" s="660"/>
    </row>
    <row r="4004" spans="1:6" x14ac:dyDescent="0.3">
      <c r="A4004" s="383"/>
      <c r="B4004" s="202"/>
      <c r="C4004" s="386"/>
      <c r="D4004" s="658"/>
      <c r="E4004" s="659"/>
      <c r="F4004" s="660"/>
    </row>
    <row r="4005" spans="1:6" x14ac:dyDescent="0.3">
      <c r="A4005" s="383"/>
      <c r="B4005" s="202"/>
      <c r="C4005" s="386"/>
      <c r="D4005" s="658"/>
      <c r="E4005" s="659"/>
      <c r="F4005" s="660"/>
    </row>
    <row r="4006" spans="1:6" x14ac:dyDescent="0.3">
      <c r="A4006" s="383"/>
      <c r="B4006" s="202"/>
      <c r="C4006" s="386"/>
      <c r="D4006" s="658"/>
      <c r="E4006" s="659"/>
      <c r="F4006" s="660"/>
    </row>
    <row r="4007" spans="1:6" x14ac:dyDescent="0.3">
      <c r="A4007" s="383"/>
      <c r="B4007" s="202"/>
      <c r="C4007" s="386"/>
      <c r="D4007" s="658"/>
      <c r="E4007" s="659"/>
      <c r="F4007" s="660"/>
    </row>
    <row r="4008" spans="1:6" x14ac:dyDescent="0.3">
      <c r="A4008" s="383"/>
      <c r="B4008" s="202"/>
      <c r="C4008" s="386"/>
      <c r="D4008" s="658"/>
      <c r="E4008" s="659"/>
      <c r="F4008" s="660"/>
    </row>
    <row r="4009" spans="1:6" x14ac:dyDescent="0.3">
      <c r="A4009" s="383"/>
      <c r="B4009" s="202"/>
      <c r="C4009" s="386"/>
      <c r="D4009" s="658"/>
      <c r="E4009" s="659"/>
      <c r="F4009" s="660"/>
    </row>
    <row r="4010" spans="1:6" x14ac:dyDescent="0.3">
      <c r="A4010" s="383"/>
      <c r="B4010" s="202"/>
      <c r="C4010" s="386"/>
      <c r="D4010" s="658"/>
      <c r="E4010" s="659"/>
      <c r="F4010" s="660"/>
    </row>
    <row r="4011" spans="1:6" x14ac:dyDescent="0.3">
      <c r="A4011" s="383"/>
      <c r="B4011" s="202"/>
      <c r="C4011" s="386"/>
      <c r="D4011" s="658"/>
      <c r="E4011" s="659"/>
      <c r="F4011" s="660"/>
    </row>
    <row r="4012" spans="1:6" x14ac:dyDescent="0.3">
      <c r="A4012" s="383"/>
      <c r="B4012" s="202"/>
      <c r="C4012" s="386"/>
      <c r="D4012" s="658"/>
      <c r="E4012" s="659"/>
      <c r="F4012" s="660"/>
    </row>
    <row r="4013" spans="1:6" x14ac:dyDescent="0.3">
      <c r="A4013" s="383"/>
      <c r="B4013" s="202"/>
      <c r="C4013" s="386"/>
      <c r="D4013" s="658"/>
      <c r="E4013" s="659"/>
      <c r="F4013" s="660"/>
    </row>
    <row r="4014" spans="1:6" x14ac:dyDescent="0.3">
      <c r="A4014" s="383"/>
      <c r="B4014" s="202"/>
      <c r="C4014" s="386"/>
      <c r="D4014" s="658"/>
      <c r="E4014" s="659"/>
      <c r="F4014" s="660"/>
    </row>
    <row r="4015" spans="1:6" x14ac:dyDescent="0.3">
      <c r="A4015" s="383"/>
      <c r="B4015" s="202"/>
      <c r="C4015" s="386"/>
      <c r="D4015" s="658"/>
      <c r="E4015" s="659"/>
      <c r="F4015" s="660"/>
    </row>
    <row r="4016" spans="1:6" x14ac:dyDescent="0.3">
      <c r="A4016" s="383"/>
      <c r="B4016" s="202"/>
      <c r="C4016" s="386"/>
      <c r="D4016" s="658"/>
      <c r="E4016" s="659"/>
      <c r="F4016" s="660"/>
    </row>
    <row r="4017" spans="1:6" x14ac:dyDescent="0.3">
      <c r="A4017" s="383"/>
      <c r="B4017" s="202"/>
      <c r="C4017" s="386"/>
      <c r="D4017" s="658"/>
      <c r="E4017" s="659"/>
      <c r="F4017" s="660"/>
    </row>
    <row r="4018" spans="1:6" x14ac:dyDescent="0.3">
      <c r="A4018" s="383"/>
      <c r="B4018" s="202"/>
      <c r="C4018" s="386"/>
      <c r="D4018" s="658"/>
      <c r="E4018" s="659"/>
      <c r="F4018" s="660"/>
    </row>
    <row r="4019" spans="1:6" x14ac:dyDescent="0.3">
      <c r="A4019" s="383"/>
      <c r="B4019" s="202"/>
      <c r="C4019" s="386"/>
      <c r="D4019" s="658"/>
      <c r="E4019" s="659"/>
      <c r="F4019" s="660"/>
    </row>
    <row r="4020" spans="1:6" x14ac:dyDescent="0.3">
      <c r="A4020" s="383"/>
      <c r="B4020" s="202"/>
      <c r="C4020" s="386"/>
      <c r="D4020" s="658"/>
      <c r="E4020" s="659"/>
      <c r="F4020" s="660"/>
    </row>
    <row r="4021" spans="1:6" x14ac:dyDescent="0.3">
      <c r="A4021" s="383"/>
      <c r="B4021" s="202"/>
      <c r="C4021" s="386"/>
      <c r="D4021" s="658"/>
      <c r="E4021" s="659"/>
      <c r="F4021" s="660"/>
    </row>
    <row r="4022" spans="1:6" x14ac:dyDescent="0.3">
      <c r="A4022" s="383"/>
      <c r="B4022" s="202"/>
      <c r="C4022" s="386"/>
      <c r="D4022" s="658"/>
      <c r="E4022" s="659"/>
      <c r="F4022" s="660"/>
    </row>
    <row r="4023" spans="1:6" x14ac:dyDescent="0.3">
      <c r="A4023" s="383"/>
      <c r="B4023" s="202"/>
      <c r="C4023" s="386"/>
      <c r="D4023" s="658"/>
      <c r="E4023" s="659"/>
      <c r="F4023" s="660"/>
    </row>
    <row r="4024" spans="1:6" x14ac:dyDescent="0.3">
      <c r="A4024" s="383"/>
      <c r="B4024" s="202"/>
      <c r="C4024" s="386"/>
      <c r="D4024" s="658"/>
      <c r="E4024" s="659"/>
      <c r="F4024" s="660"/>
    </row>
    <row r="4025" spans="1:6" x14ac:dyDescent="0.3">
      <c r="A4025" s="383"/>
      <c r="B4025" s="202"/>
      <c r="C4025" s="386"/>
      <c r="D4025" s="658"/>
      <c r="E4025" s="659"/>
      <c r="F4025" s="660"/>
    </row>
    <row r="4026" spans="1:6" x14ac:dyDescent="0.3">
      <c r="A4026" s="383"/>
      <c r="B4026" s="202"/>
      <c r="C4026" s="386"/>
      <c r="D4026" s="658"/>
      <c r="E4026" s="659"/>
      <c r="F4026" s="660"/>
    </row>
    <row r="4027" spans="1:6" x14ac:dyDescent="0.3">
      <c r="A4027" s="383"/>
      <c r="B4027" s="202"/>
      <c r="C4027" s="386"/>
      <c r="D4027" s="658"/>
      <c r="E4027" s="659"/>
      <c r="F4027" s="660"/>
    </row>
    <row r="4028" spans="1:6" x14ac:dyDescent="0.3">
      <c r="A4028" s="383"/>
      <c r="B4028" s="202"/>
      <c r="C4028" s="386"/>
      <c r="D4028" s="658"/>
      <c r="E4028" s="659"/>
      <c r="F4028" s="660"/>
    </row>
    <row r="4029" spans="1:6" x14ac:dyDescent="0.3">
      <c r="A4029" s="383"/>
      <c r="B4029" s="202"/>
      <c r="C4029" s="386"/>
      <c r="D4029" s="658"/>
      <c r="E4029" s="659"/>
      <c r="F4029" s="660"/>
    </row>
    <row r="4030" spans="1:6" x14ac:dyDescent="0.3">
      <c r="A4030" s="383"/>
      <c r="B4030" s="202"/>
      <c r="C4030" s="386"/>
      <c r="D4030" s="658"/>
      <c r="E4030" s="659"/>
      <c r="F4030" s="660"/>
    </row>
    <row r="4031" spans="1:6" x14ac:dyDescent="0.3">
      <c r="A4031" s="383"/>
      <c r="B4031" s="202"/>
      <c r="C4031" s="386"/>
      <c r="D4031" s="658"/>
      <c r="E4031" s="659"/>
      <c r="F4031" s="660"/>
    </row>
    <row r="4032" spans="1:6" x14ac:dyDescent="0.3">
      <c r="A4032" s="383"/>
      <c r="B4032" s="202"/>
      <c r="C4032" s="386"/>
      <c r="D4032" s="658"/>
      <c r="E4032" s="659"/>
      <c r="F4032" s="660"/>
    </row>
    <row r="4033" spans="1:6" x14ac:dyDescent="0.3">
      <c r="A4033" s="383"/>
      <c r="B4033" s="202"/>
      <c r="C4033" s="386"/>
      <c r="D4033" s="658"/>
      <c r="E4033" s="659"/>
      <c r="F4033" s="660"/>
    </row>
    <row r="4034" spans="1:6" x14ac:dyDescent="0.3">
      <c r="A4034" s="383"/>
      <c r="B4034" s="202"/>
      <c r="C4034" s="386"/>
      <c r="D4034" s="658"/>
      <c r="E4034" s="659"/>
      <c r="F4034" s="660"/>
    </row>
    <row r="4035" spans="1:6" x14ac:dyDescent="0.3">
      <c r="A4035" s="383"/>
      <c r="B4035" s="202"/>
      <c r="C4035" s="386"/>
      <c r="D4035" s="658"/>
      <c r="E4035" s="659"/>
      <c r="F4035" s="660"/>
    </row>
    <row r="4036" spans="1:6" x14ac:dyDescent="0.3">
      <c r="A4036" s="383"/>
      <c r="B4036" s="202"/>
      <c r="C4036" s="386"/>
      <c r="D4036" s="658"/>
      <c r="E4036" s="659"/>
      <c r="F4036" s="660"/>
    </row>
    <row r="4037" spans="1:6" x14ac:dyDescent="0.3">
      <c r="A4037" s="383"/>
      <c r="B4037" s="202"/>
      <c r="C4037" s="386"/>
      <c r="D4037" s="658"/>
      <c r="E4037" s="659"/>
      <c r="F4037" s="660"/>
    </row>
    <row r="4038" spans="1:6" x14ac:dyDescent="0.3">
      <c r="A4038" s="383"/>
      <c r="B4038" s="202"/>
      <c r="C4038" s="386"/>
      <c r="D4038" s="658"/>
      <c r="E4038" s="659"/>
      <c r="F4038" s="660"/>
    </row>
    <row r="4039" spans="1:6" x14ac:dyDescent="0.3">
      <c r="A4039" s="383"/>
      <c r="B4039" s="202"/>
      <c r="C4039" s="386"/>
      <c r="D4039" s="658"/>
      <c r="E4039" s="659"/>
      <c r="F4039" s="660"/>
    </row>
    <row r="4040" spans="1:6" x14ac:dyDescent="0.3">
      <c r="A4040" s="383"/>
      <c r="B4040" s="202"/>
      <c r="C4040" s="386"/>
      <c r="D4040" s="658"/>
      <c r="E4040" s="659"/>
      <c r="F4040" s="660"/>
    </row>
    <row r="4041" spans="1:6" x14ac:dyDescent="0.3">
      <c r="A4041" s="383"/>
      <c r="B4041" s="202"/>
      <c r="C4041" s="386"/>
      <c r="D4041" s="658"/>
      <c r="E4041" s="659"/>
      <c r="F4041" s="660"/>
    </row>
    <row r="4042" spans="1:6" x14ac:dyDescent="0.3">
      <c r="A4042" s="383"/>
      <c r="B4042" s="202"/>
      <c r="C4042" s="386"/>
      <c r="D4042" s="658"/>
      <c r="E4042" s="659"/>
      <c r="F4042" s="660"/>
    </row>
    <row r="4043" spans="1:6" x14ac:dyDescent="0.3">
      <c r="A4043" s="383"/>
      <c r="B4043" s="202"/>
      <c r="C4043" s="386"/>
      <c r="D4043" s="658"/>
      <c r="E4043" s="659"/>
      <c r="F4043" s="660"/>
    </row>
    <row r="4044" spans="1:6" x14ac:dyDescent="0.3">
      <c r="A4044" s="383"/>
      <c r="B4044" s="202"/>
      <c r="C4044" s="386"/>
      <c r="D4044" s="658"/>
      <c r="E4044" s="659"/>
      <c r="F4044" s="660"/>
    </row>
    <row r="4045" spans="1:6" x14ac:dyDescent="0.3">
      <c r="A4045" s="383"/>
      <c r="B4045" s="202"/>
      <c r="C4045" s="386"/>
      <c r="D4045" s="658"/>
      <c r="E4045" s="659"/>
      <c r="F4045" s="660"/>
    </row>
    <row r="4046" spans="1:6" x14ac:dyDescent="0.3">
      <c r="A4046" s="383"/>
      <c r="B4046" s="202"/>
      <c r="C4046" s="386"/>
      <c r="D4046" s="658"/>
      <c r="E4046" s="659"/>
      <c r="F4046" s="660"/>
    </row>
    <row r="4047" spans="1:6" x14ac:dyDescent="0.3">
      <c r="A4047" s="383"/>
      <c r="B4047" s="202"/>
      <c r="C4047" s="386"/>
      <c r="D4047" s="658"/>
      <c r="E4047" s="659"/>
      <c r="F4047" s="660"/>
    </row>
    <row r="4048" spans="1:6" x14ac:dyDescent="0.3">
      <c r="A4048" s="383"/>
      <c r="B4048" s="202"/>
      <c r="C4048" s="386"/>
      <c r="D4048" s="658"/>
      <c r="E4048" s="659"/>
      <c r="F4048" s="660"/>
    </row>
    <row r="4049" spans="1:6" x14ac:dyDescent="0.3">
      <c r="A4049" s="383"/>
      <c r="B4049" s="202"/>
      <c r="C4049" s="386"/>
      <c r="D4049" s="658"/>
      <c r="E4049" s="659"/>
      <c r="F4049" s="660"/>
    </row>
    <row r="4050" spans="1:6" x14ac:dyDescent="0.3">
      <c r="A4050" s="383"/>
      <c r="B4050" s="202"/>
      <c r="C4050" s="386"/>
      <c r="D4050" s="658"/>
      <c r="E4050" s="659"/>
      <c r="F4050" s="660"/>
    </row>
    <row r="4051" spans="1:6" x14ac:dyDescent="0.3">
      <c r="A4051" s="383"/>
      <c r="B4051" s="202"/>
      <c r="C4051" s="386"/>
      <c r="D4051" s="658"/>
      <c r="E4051" s="659"/>
      <c r="F4051" s="660"/>
    </row>
    <row r="4052" spans="1:6" ht="15" thickBot="1" x14ac:dyDescent="0.35">
      <c r="A4052" s="666" t="s">
        <v>4105</v>
      </c>
      <c r="B4052" s="667" t="s">
        <v>4116</v>
      </c>
      <c r="C4052" s="667"/>
      <c r="D4052" s="667"/>
      <c r="E4052" s="667"/>
      <c r="F4052" s="668">
        <f>SUM(F3950:F3951)</f>
        <v>250000</v>
      </c>
    </row>
    <row r="4053" spans="1:6" x14ac:dyDescent="0.3">
      <c r="A4053" s="756" t="str">
        <f>A741</f>
        <v>CONTRACT SANRAL: NRA 2024/1323</v>
      </c>
      <c r="B4053" s="757"/>
      <c r="C4053" s="669"/>
      <c r="D4053" s="669"/>
      <c r="E4053" s="669"/>
      <c r="F4053" s="670"/>
    </row>
    <row r="4054" spans="1:6" x14ac:dyDescent="0.3">
      <c r="A4054" s="754" t="str">
        <f>A742</f>
        <v>PANEL FOR ROUTINE ROAD MAINTENANCE WORKS ACROSS SOUTH AFRICA (NORTHERN CAPE PROVINCE)</v>
      </c>
      <c r="B4054" s="755"/>
      <c r="C4054" s="671"/>
      <c r="D4054" s="671"/>
      <c r="E4054" s="671"/>
      <c r="F4054" s="672"/>
    </row>
    <row r="4055" spans="1:6" ht="15" thickBot="1" x14ac:dyDescent="0.35">
      <c r="A4055" s="804" t="str">
        <f>A743</f>
        <v>PART B: OPERATIONAL SECTION</v>
      </c>
      <c r="B4055" s="805"/>
      <c r="C4055" s="673"/>
      <c r="D4055" s="673"/>
      <c r="E4055" s="673"/>
      <c r="F4055" s="674"/>
    </row>
    <row r="4056" spans="1:6" ht="15" thickBot="1" x14ac:dyDescent="0.35">
      <c r="A4056" s="799" t="s">
        <v>2709</v>
      </c>
      <c r="B4056" s="800"/>
      <c r="C4056" s="800"/>
      <c r="D4056" s="800"/>
      <c r="E4056" s="800"/>
      <c r="F4056" s="801"/>
    </row>
    <row r="4057" spans="1:6" x14ac:dyDescent="0.3">
      <c r="A4057" s="374" t="s">
        <v>2710</v>
      </c>
      <c r="B4057" s="345" t="s">
        <v>2711</v>
      </c>
      <c r="C4057" s="375"/>
      <c r="D4057" s="376"/>
      <c r="E4057" s="377"/>
      <c r="F4057" s="378"/>
    </row>
    <row r="4058" spans="1:6" x14ac:dyDescent="0.3">
      <c r="A4058" s="372" t="s">
        <v>2712</v>
      </c>
      <c r="B4058" s="201" t="s">
        <v>2713</v>
      </c>
      <c r="C4058" s="379" t="s">
        <v>88</v>
      </c>
      <c r="D4058" s="655">
        <v>400</v>
      </c>
      <c r="E4058" s="856"/>
      <c r="F4058" s="625" t="str">
        <f>IF((D4058*E4058)&gt;0,(D4058*E4058),"")</f>
        <v/>
      </c>
    </row>
    <row r="4059" spans="1:6" x14ac:dyDescent="0.3">
      <c r="A4059" s="372" t="s">
        <v>2714</v>
      </c>
      <c r="B4059" s="201" t="s">
        <v>2715</v>
      </c>
      <c r="C4059" s="379" t="s">
        <v>88</v>
      </c>
      <c r="D4059" s="655">
        <v>200</v>
      </c>
      <c r="E4059" s="856"/>
      <c r="F4059" s="625" t="str">
        <f t="shared" ref="F4059:F4120" si="39">IF((D4059*E4059)&gt;0,(D4059*E4059),"")</f>
        <v/>
      </c>
    </row>
    <row r="4060" spans="1:6" x14ac:dyDescent="0.3">
      <c r="A4060" s="372" t="s">
        <v>2716</v>
      </c>
      <c r="B4060" s="201" t="s">
        <v>2717</v>
      </c>
      <c r="C4060" s="379" t="s">
        <v>88</v>
      </c>
      <c r="D4060" s="655">
        <v>100</v>
      </c>
      <c r="E4060" s="856"/>
      <c r="F4060" s="625" t="str">
        <f t="shared" si="39"/>
        <v/>
      </c>
    </row>
    <row r="4061" spans="1:6" x14ac:dyDescent="0.3">
      <c r="A4061" s="372" t="s">
        <v>2718</v>
      </c>
      <c r="B4061" s="201" t="s">
        <v>3694</v>
      </c>
      <c r="C4061" s="379" t="s">
        <v>88</v>
      </c>
      <c r="D4061" s="655">
        <v>50</v>
      </c>
      <c r="E4061" s="856"/>
      <c r="F4061" s="625" t="str">
        <f t="shared" si="39"/>
        <v/>
      </c>
    </row>
    <row r="4062" spans="1:6" x14ac:dyDescent="0.3">
      <c r="A4062" s="372" t="s">
        <v>2720</v>
      </c>
      <c r="B4062" s="201" t="s">
        <v>2721</v>
      </c>
      <c r="C4062" s="379" t="s">
        <v>88</v>
      </c>
      <c r="D4062" s="655">
        <v>160</v>
      </c>
      <c r="E4062" s="856"/>
      <c r="F4062" s="625" t="str">
        <f t="shared" si="39"/>
        <v/>
      </c>
    </row>
    <row r="4063" spans="1:6" x14ac:dyDescent="0.3">
      <c r="A4063" s="372" t="s">
        <v>2728</v>
      </c>
      <c r="B4063" s="235" t="s">
        <v>2729</v>
      </c>
      <c r="C4063" s="379"/>
      <c r="D4063" s="655"/>
      <c r="E4063" s="549"/>
      <c r="F4063" s="625" t="str">
        <f t="shared" si="39"/>
        <v/>
      </c>
    </row>
    <row r="4064" spans="1:6" x14ac:dyDescent="0.3">
      <c r="A4064" s="372" t="s">
        <v>2730</v>
      </c>
      <c r="B4064" s="201" t="s">
        <v>2731</v>
      </c>
      <c r="C4064" s="379"/>
      <c r="D4064" s="655"/>
      <c r="E4064" s="549"/>
      <c r="F4064" s="625" t="str">
        <f t="shared" si="39"/>
        <v/>
      </c>
    </row>
    <row r="4065" spans="1:6" x14ac:dyDescent="0.3">
      <c r="A4065" s="372" t="s">
        <v>2732</v>
      </c>
      <c r="B4065" s="201" t="s">
        <v>2713</v>
      </c>
      <c r="C4065" s="379" t="s">
        <v>88</v>
      </c>
      <c r="D4065" s="655">
        <v>200</v>
      </c>
      <c r="E4065" s="856"/>
      <c r="F4065" s="625" t="str">
        <f t="shared" si="39"/>
        <v/>
      </c>
    </row>
    <row r="4066" spans="1:6" x14ac:dyDescent="0.3">
      <c r="A4066" s="372" t="s">
        <v>2733</v>
      </c>
      <c r="B4066" s="201" t="s">
        <v>2715</v>
      </c>
      <c r="C4066" s="379" t="s">
        <v>88</v>
      </c>
      <c r="D4066" s="655">
        <v>100</v>
      </c>
      <c r="E4066" s="856"/>
      <c r="F4066" s="625" t="str">
        <f t="shared" si="39"/>
        <v/>
      </c>
    </row>
    <row r="4067" spans="1:6" x14ac:dyDescent="0.3">
      <c r="A4067" s="372" t="s">
        <v>2734</v>
      </c>
      <c r="B4067" s="201" t="s">
        <v>2717</v>
      </c>
      <c r="C4067" s="379" t="s">
        <v>88</v>
      </c>
      <c r="D4067" s="655">
        <v>50</v>
      </c>
      <c r="E4067" s="856"/>
      <c r="F4067" s="625" t="str">
        <f t="shared" si="39"/>
        <v/>
      </c>
    </row>
    <row r="4068" spans="1:6" x14ac:dyDescent="0.3">
      <c r="A4068" s="372" t="s">
        <v>2735</v>
      </c>
      <c r="B4068" s="201" t="s">
        <v>3694</v>
      </c>
      <c r="C4068" s="379" t="s">
        <v>88</v>
      </c>
      <c r="D4068" s="655">
        <v>25</v>
      </c>
      <c r="E4068" s="856"/>
      <c r="F4068" s="625" t="str">
        <f t="shared" si="39"/>
        <v/>
      </c>
    </row>
    <row r="4069" spans="1:6" x14ac:dyDescent="0.3">
      <c r="A4069" s="372" t="s">
        <v>2736</v>
      </c>
      <c r="B4069" s="201" t="s">
        <v>2721</v>
      </c>
      <c r="C4069" s="379" t="s">
        <v>88</v>
      </c>
      <c r="D4069" s="655">
        <v>80</v>
      </c>
      <c r="E4069" s="856"/>
      <c r="F4069" s="625" t="str">
        <f t="shared" si="39"/>
        <v/>
      </c>
    </row>
    <row r="4070" spans="1:6" x14ac:dyDescent="0.3">
      <c r="A4070" s="402" t="s">
        <v>2737</v>
      </c>
      <c r="B4070" s="235" t="s">
        <v>2738</v>
      </c>
      <c r="C4070" s="396"/>
      <c r="D4070" s="655"/>
      <c r="E4070" s="549"/>
      <c r="F4070" s="625" t="str">
        <f t="shared" si="39"/>
        <v/>
      </c>
    </row>
    <row r="4071" spans="1:6" x14ac:dyDescent="0.3">
      <c r="A4071" s="372" t="s">
        <v>2739</v>
      </c>
      <c r="B4071" s="201" t="s">
        <v>2713</v>
      </c>
      <c r="C4071" s="379" t="s">
        <v>88</v>
      </c>
      <c r="D4071" s="655">
        <v>200</v>
      </c>
      <c r="E4071" s="856"/>
      <c r="F4071" s="625" t="str">
        <f t="shared" si="39"/>
        <v/>
      </c>
    </row>
    <row r="4072" spans="1:6" x14ac:dyDescent="0.3">
      <c r="A4072" s="372" t="s">
        <v>2740</v>
      </c>
      <c r="B4072" s="201" t="s">
        <v>2715</v>
      </c>
      <c r="C4072" s="379" t="s">
        <v>88</v>
      </c>
      <c r="D4072" s="655">
        <v>100</v>
      </c>
      <c r="E4072" s="856"/>
      <c r="F4072" s="625" t="str">
        <f t="shared" si="39"/>
        <v/>
      </c>
    </row>
    <row r="4073" spans="1:6" x14ac:dyDescent="0.3">
      <c r="A4073" s="372" t="s">
        <v>2741</v>
      </c>
      <c r="B4073" s="201" t="s">
        <v>2717</v>
      </c>
      <c r="C4073" s="379" t="s">
        <v>88</v>
      </c>
      <c r="D4073" s="655">
        <v>50</v>
      </c>
      <c r="E4073" s="856"/>
      <c r="F4073" s="625" t="str">
        <f t="shared" si="39"/>
        <v/>
      </c>
    </row>
    <row r="4074" spans="1:6" x14ac:dyDescent="0.3">
      <c r="A4074" s="372" t="s">
        <v>2742</v>
      </c>
      <c r="B4074" s="201" t="s">
        <v>3694</v>
      </c>
      <c r="C4074" s="379" t="s">
        <v>88</v>
      </c>
      <c r="D4074" s="655">
        <v>25</v>
      </c>
      <c r="E4074" s="856"/>
      <c r="F4074" s="625" t="str">
        <f t="shared" si="39"/>
        <v/>
      </c>
    </row>
    <row r="4075" spans="1:6" x14ac:dyDescent="0.3">
      <c r="A4075" s="372" t="s">
        <v>2743</v>
      </c>
      <c r="B4075" s="201" t="s">
        <v>2721</v>
      </c>
      <c r="C4075" s="379" t="s">
        <v>88</v>
      </c>
      <c r="D4075" s="655">
        <v>80</v>
      </c>
      <c r="E4075" s="856"/>
      <c r="F4075" s="625" t="str">
        <f t="shared" si="39"/>
        <v/>
      </c>
    </row>
    <row r="4076" spans="1:6" x14ac:dyDescent="0.3">
      <c r="A4076" s="372" t="s">
        <v>2745</v>
      </c>
      <c r="B4076" s="235" t="s">
        <v>3821</v>
      </c>
      <c r="C4076" s="379"/>
      <c r="D4076" s="655"/>
      <c r="E4076" s="549"/>
      <c r="F4076" s="625" t="str">
        <f t="shared" si="39"/>
        <v/>
      </c>
    </row>
    <row r="4077" spans="1:6" x14ac:dyDescent="0.3">
      <c r="A4077" s="372" t="s">
        <v>2747</v>
      </c>
      <c r="B4077" s="201" t="s">
        <v>2748</v>
      </c>
      <c r="C4077" s="379"/>
      <c r="D4077" s="655"/>
      <c r="E4077" s="549"/>
      <c r="F4077" s="625" t="str">
        <f t="shared" si="39"/>
        <v/>
      </c>
    </row>
    <row r="4078" spans="1:6" x14ac:dyDescent="0.3">
      <c r="A4078" s="372" t="s">
        <v>2749</v>
      </c>
      <c r="B4078" s="201" t="s">
        <v>2750</v>
      </c>
      <c r="C4078" s="379" t="s">
        <v>88</v>
      </c>
      <c r="D4078" s="655">
        <v>100</v>
      </c>
      <c r="E4078" s="856"/>
      <c r="F4078" s="625" t="str">
        <f t="shared" si="39"/>
        <v/>
      </c>
    </row>
    <row r="4079" spans="1:6" x14ac:dyDescent="0.3">
      <c r="A4079" s="372" t="s">
        <v>2751</v>
      </c>
      <c r="B4079" s="201" t="s">
        <v>2752</v>
      </c>
      <c r="C4079" s="379" t="s">
        <v>88</v>
      </c>
      <c r="D4079" s="655">
        <v>100</v>
      </c>
      <c r="E4079" s="856"/>
      <c r="F4079" s="625" t="str">
        <f t="shared" si="39"/>
        <v/>
      </c>
    </row>
    <row r="4080" spans="1:6" x14ac:dyDescent="0.3">
      <c r="A4080" s="372" t="s">
        <v>2753</v>
      </c>
      <c r="B4080" s="201" t="s">
        <v>2754</v>
      </c>
      <c r="C4080" s="379" t="s">
        <v>88</v>
      </c>
      <c r="D4080" s="655">
        <v>100</v>
      </c>
      <c r="E4080" s="856"/>
      <c r="F4080" s="625" t="str">
        <f t="shared" si="39"/>
        <v/>
      </c>
    </row>
    <row r="4081" spans="1:6" x14ac:dyDescent="0.3">
      <c r="A4081" s="372" t="s">
        <v>2755</v>
      </c>
      <c r="B4081" s="201" t="s">
        <v>2756</v>
      </c>
      <c r="C4081" s="379" t="s">
        <v>88</v>
      </c>
      <c r="D4081" s="655">
        <v>100</v>
      </c>
      <c r="E4081" s="856"/>
      <c r="F4081" s="625" t="str">
        <f t="shared" si="39"/>
        <v/>
      </c>
    </row>
    <row r="4082" spans="1:6" x14ac:dyDescent="0.3">
      <c r="A4082" s="372" t="s">
        <v>2757</v>
      </c>
      <c r="B4082" s="201" t="s">
        <v>3695</v>
      </c>
      <c r="C4082" s="379" t="s">
        <v>88</v>
      </c>
      <c r="D4082" s="655">
        <v>100</v>
      </c>
      <c r="E4082" s="856"/>
      <c r="F4082" s="625" t="str">
        <f t="shared" si="39"/>
        <v/>
      </c>
    </row>
    <row r="4083" spans="1:6" x14ac:dyDescent="0.3">
      <c r="A4083" s="372" t="s">
        <v>2759</v>
      </c>
      <c r="B4083" s="201" t="s">
        <v>2760</v>
      </c>
      <c r="C4083" s="379" t="s">
        <v>88</v>
      </c>
      <c r="D4083" s="655">
        <v>100</v>
      </c>
      <c r="E4083" s="856"/>
      <c r="F4083" s="625" t="str">
        <f t="shared" si="39"/>
        <v/>
      </c>
    </row>
    <row r="4084" spans="1:6" x14ac:dyDescent="0.3">
      <c r="A4084" s="372" t="s">
        <v>2761</v>
      </c>
      <c r="B4084" s="201" t="s">
        <v>2762</v>
      </c>
      <c r="C4084" s="379" t="s">
        <v>88</v>
      </c>
      <c r="D4084" s="655">
        <v>50</v>
      </c>
      <c r="E4084" s="856"/>
      <c r="F4084" s="625" t="str">
        <f t="shared" si="39"/>
        <v/>
      </c>
    </row>
    <row r="4085" spans="1:6" x14ac:dyDescent="0.3">
      <c r="A4085" s="372" t="s">
        <v>2763</v>
      </c>
      <c r="B4085" s="201" t="s">
        <v>2764</v>
      </c>
      <c r="C4085" s="379" t="s">
        <v>88</v>
      </c>
      <c r="D4085" s="655">
        <v>50</v>
      </c>
      <c r="E4085" s="856"/>
      <c r="F4085" s="625" t="str">
        <f t="shared" si="39"/>
        <v/>
      </c>
    </row>
    <row r="4086" spans="1:6" x14ac:dyDescent="0.3">
      <c r="A4086" s="372" t="s">
        <v>2765</v>
      </c>
      <c r="B4086" s="201" t="s">
        <v>2766</v>
      </c>
      <c r="C4086" s="379" t="s">
        <v>88</v>
      </c>
      <c r="D4086" s="655">
        <v>25</v>
      </c>
      <c r="E4086" s="856"/>
      <c r="F4086" s="625" t="str">
        <f t="shared" si="39"/>
        <v/>
      </c>
    </row>
    <row r="4087" spans="1:6" x14ac:dyDescent="0.3">
      <c r="A4087" s="372" t="s">
        <v>2767</v>
      </c>
      <c r="B4087" s="201" t="s">
        <v>2768</v>
      </c>
      <c r="C4087" s="379" t="s">
        <v>88</v>
      </c>
      <c r="D4087" s="655">
        <v>50</v>
      </c>
      <c r="E4087" s="856"/>
      <c r="F4087" s="625" t="str">
        <f t="shared" si="39"/>
        <v/>
      </c>
    </row>
    <row r="4088" spans="1:6" x14ac:dyDescent="0.3">
      <c r="A4088" s="372" t="s">
        <v>2769</v>
      </c>
      <c r="B4088" s="201" t="s">
        <v>2770</v>
      </c>
      <c r="C4088" s="379" t="s">
        <v>88</v>
      </c>
      <c r="D4088" s="655">
        <v>50</v>
      </c>
      <c r="E4088" s="856"/>
      <c r="F4088" s="625" t="str">
        <f t="shared" si="39"/>
        <v/>
      </c>
    </row>
    <row r="4089" spans="1:6" x14ac:dyDescent="0.3">
      <c r="A4089" s="372" t="s">
        <v>2771</v>
      </c>
      <c r="B4089" s="201" t="s">
        <v>2772</v>
      </c>
      <c r="C4089" s="379" t="s">
        <v>88</v>
      </c>
      <c r="D4089" s="655">
        <v>100</v>
      </c>
      <c r="E4089" s="856"/>
      <c r="F4089" s="625" t="str">
        <f t="shared" si="39"/>
        <v/>
      </c>
    </row>
    <row r="4090" spans="1:6" x14ac:dyDescent="0.3">
      <c r="A4090" s="372" t="s">
        <v>2775</v>
      </c>
      <c r="B4090" s="201" t="s">
        <v>2776</v>
      </c>
      <c r="C4090" s="379" t="s">
        <v>88</v>
      </c>
      <c r="D4090" s="655">
        <v>50</v>
      </c>
      <c r="E4090" s="856"/>
      <c r="F4090" s="625" t="str">
        <f t="shared" si="39"/>
        <v/>
      </c>
    </row>
    <row r="4091" spans="1:6" x14ac:dyDescent="0.3">
      <c r="A4091" s="372" t="s">
        <v>2777</v>
      </c>
      <c r="B4091" s="201" t="s">
        <v>2778</v>
      </c>
      <c r="C4091" s="379" t="s">
        <v>88</v>
      </c>
      <c r="D4091" s="655">
        <v>50</v>
      </c>
      <c r="E4091" s="856"/>
      <c r="F4091" s="625" t="str">
        <f t="shared" si="39"/>
        <v/>
      </c>
    </row>
    <row r="4092" spans="1:6" x14ac:dyDescent="0.3">
      <c r="A4092" s="372" t="s">
        <v>2779</v>
      </c>
      <c r="B4092" s="201" t="s">
        <v>2780</v>
      </c>
      <c r="C4092" s="379" t="s">
        <v>88</v>
      </c>
      <c r="D4092" s="655">
        <v>50</v>
      </c>
      <c r="E4092" s="856"/>
      <c r="F4092" s="625" t="str">
        <f t="shared" si="39"/>
        <v/>
      </c>
    </row>
    <row r="4093" spans="1:6" x14ac:dyDescent="0.3">
      <c r="A4093" s="372" t="s">
        <v>2781</v>
      </c>
      <c r="B4093" s="201" t="s">
        <v>2782</v>
      </c>
      <c r="C4093" s="379" t="s">
        <v>88</v>
      </c>
      <c r="D4093" s="655">
        <v>50</v>
      </c>
      <c r="E4093" s="856"/>
      <c r="F4093" s="625" t="str">
        <f t="shared" si="39"/>
        <v/>
      </c>
    </row>
    <row r="4094" spans="1:6" x14ac:dyDescent="0.3">
      <c r="A4094" s="372" t="s">
        <v>2783</v>
      </c>
      <c r="B4094" s="201" t="s">
        <v>2784</v>
      </c>
      <c r="C4094" s="379" t="s">
        <v>88</v>
      </c>
      <c r="D4094" s="655">
        <v>50</v>
      </c>
      <c r="E4094" s="856"/>
      <c r="F4094" s="625" t="str">
        <f t="shared" si="39"/>
        <v/>
      </c>
    </row>
    <row r="4095" spans="1:6" x14ac:dyDescent="0.3">
      <c r="A4095" s="372" t="s">
        <v>2785</v>
      </c>
      <c r="B4095" s="201" t="s">
        <v>2786</v>
      </c>
      <c r="C4095" s="379" t="s">
        <v>88</v>
      </c>
      <c r="D4095" s="655">
        <v>50</v>
      </c>
      <c r="E4095" s="856"/>
      <c r="F4095" s="625" t="str">
        <f t="shared" si="39"/>
        <v/>
      </c>
    </row>
    <row r="4096" spans="1:6" x14ac:dyDescent="0.3">
      <c r="A4096" s="372" t="s">
        <v>2787</v>
      </c>
      <c r="B4096" s="214" t="s">
        <v>2792</v>
      </c>
      <c r="C4096" s="379" t="s">
        <v>88</v>
      </c>
      <c r="D4096" s="655">
        <v>50</v>
      </c>
      <c r="E4096" s="856"/>
      <c r="F4096" s="625" t="str">
        <f t="shared" si="39"/>
        <v/>
      </c>
    </row>
    <row r="4097" spans="1:6" x14ac:dyDescent="0.3">
      <c r="A4097" s="372" t="s">
        <v>2789</v>
      </c>
      <c r="B4097" s="214" t="s">
        <v>2794</v>
      </c>
      <c r="C4097" s="379" t="s">
        <v>88</v>
      </c>
      <c r="D4097" s="655">
        <v>50</v>
      </c>
      <c r="E4097" s="856"/>
      <c r="F4097" s="625" t="str">
        <f t="shared" si="39"/>
        <v/>
      </c>
    </row>
    <row r="4098" spans="1:6" x14ac:dyDescent="0.3">
      <c r="A4098" s="372" t="s">
        <v>2791</v>
      </c>
      <c r="B4098" s="201" t="s">
        <v>3822</v>
      </c>
      <c r="C4098" s="379" t="s">
        <v>88</v>
      </c>
      <c r="D4098" s="655">
        <v>50</v>
      </c>
      <c r="E4098" s="856"/>
      <c r="F4098" s="625" t="str">
        <f t="shared" si="39"/>
        <v/>
      </c>
    </row>
    <row r="4099" spans="1:6" x14ac:dyDescent="0.3">
      <c r="A4099" s="372" t="s">
        <v>2793</v>
      </c>
      <c r="B4099" s="201" t="s">
        <v>3823</v>
      </c>
      <c r="C4099" s="379" t="s">
        <v>88</v>
      </c>
      <c r="D4099" s="655">
        <v>50</v>
      </c>
      <c r="E4099" s="856"/>
      <c r="F4099" s="625" t="str">
        <f t="shared" si="39"/>
        <v/>
      </c>
    </row>
    <row r="4100" spans="1:6" x14ac:dyDescent="0.3">
      <c r="A4100" s="372" t="s">
        <v>2795</v>
      </c>
      <c r="B4100" s="201" t="s">
        <v>3824</v>
      </c>
      <c r="C4100" s="379" t="s">
        <v>88</v>
      </c>
      <c r="D4100" s="655">
        <v>50</v>
      </c>
      <c r="E4100" s="856"/>
      <c r="F4100" s="625" t="str">
        <f t="shared" si="39"/>
        <v/>
      </c>
    </row>
    <row r="4101" spans="1:6" x14ac:dyDescent="0.3">
      <c r="A4101" s="372" t="s">
        <v>2797</v>
      </c>
      <c r="B4101" s="201" t="s">
        <v>3825</v>
      </c>
      <c r="C4101" s="379" t="s">
        <v>9</v>
      </c>
      <c r="D4101" s="655">
        <v>3</v>
      </c>
      <c r="E4101" s="856"/>
      <c r="F4101" s="625" t="str">
        <f t="shared" si="39"/>
        <v/>
      </c>
    </row>
    <row r="4102" spans="1:6" x14ac:dyDescent="0.3">
      <c r="A4102" s="372" t="s">
        <v>3674</v>
      </c>
      <c r="B4102" s="201" t="s">
        <v>2790</v>
      </c>
      <c r="C4102" s="379" t="s">
        <v>9</v>
      </c>
      <c r="D4102" s="655">
        <v>3</v>
      </c>
      <c r="E4102" s="856"/>
      <c r="F4102" s="625" t="str">
        <f t="shared" si="39"/>
        <v/>
      </c>
    </row>
    <row r="4103" spans="1:6" x14ac:dyDescent="0.3">
      <c r="A4103" s="372" t="s">
        <v>3676</v>
      </c>
      <c r="B4103" s="201" t="s">
        <v>3826</v>
      </c>
      <c r="C4103" s="379" t="s">
        <v>9</v>
      </c>
      <c r="D4103" s="655">
        <v>3</v>
      </c>
      <c r="E4103" s="856"/>
      <c r="F4103" s="625" t="str">
        <f t="shared" si="39"/>
        <v/>
      </c>
    </row>
    <row r="4104" spans="1:6" x14ac:dyDescent="0.3">
      <c r="A4104" s="372" t="s">
        <v>2811</v>
      </c>
      <c r="B4104" s="235" t="s">
        <v>2691</v>
      </c>
      <c r="C4104" s="379"/>
      <c r="D4104" s="655"/>
      <c r="E4104" s="549"/>
      <c r="F4104" s="625" t="str">
        <f t="shared" si="39"/>
        <v/>
      </c>
    </row>
    <row r="4105" spans="1:6" x14ac:dyDescent="0.3">
      <c r="A4105" s="372" t="s">
        <v>2812</v>
      </c>
      <c r="B4105" s="201" t="s">
        <v>2691</v>
      </c>
      <c r="C4105" s="379" t="s">
        <v>16</v>
      </c>
      <c r="D4105" s="655">
        <v>1</v>
      </c>
      <c r="E4105" s="655">
        <v>100000</v>
      </c>
      <c r="F4105" s="625">
        <f t="shared" si="39"/>
        <v>100000</v>
      </c>
    </row>
    <row r="4106" spans="1:6" x14ac:dyDescent="0.3">
      <c r="A4106" s="372" t="s">
        <v>2814</v>
      </c>
      <c r="B4106" s="201" t="s">
        <v>3979</v>
      </c>
      <c r="C4106" s="379" t="s">
        <v>21</v>
      </c>
      <c r="D4106" s="548">
        <f>F4105</f>
        <v>100000</v>
      </c>
      <c r="E4106" s="855"/>
      <c r="F4106" s="625" t="str">
        <f t="shared" si="39"/>
        <v/>
      </c>
    </row>
    <row r="4107" spans="1:6" x14ac:dyDescent="0.3">
      <c r="A4107" s="372" t="s">
        <v>2816</v>
      </c>
      <c r="B4107" s="235" t="s">
        <v>2817</v>
      </c>
      <c r="C4107" s="379"/>
      <c r="D4107" s="655"/>
      <c r="E4107" s="549"/>
      <c r="F4107" s="625" t="str">
        <f t="shared" si="39"/>
        <v/>
      </c>
    </row>
    <row r="4108" spans="1:6" x14ac:dyDescent="0.3">
      <c r="A4108" s="372" t="s">
        <v>2818</v>
      </c>
      <c r="B4108" s="201" t="s">
        <v>2748</v>
      </c>
      <c r="C4108" s="379" t="s">
        <v>9</v>
      </c>
      <c r="D4108" s="655">
        <v>5</v>
      </c>
      <c r="E4108" s="856"/>
      <c r="F4108" s="625" t="str">
        <f t="shared" si="39"/>
        <v/>
      </c>
    </row>
    <row r="4109" spans="1:6" x14ac:dyDescent="0.3">
      <c r="A4109" s="372" t="s">
        <v>2819</v>
      </c>
      <c r="B4109" s="201" t="s">
        <v>2750</v>
      </c>
      <c r="C4109" s="379" t="s">
        <v>9</v>
      </c>
      <c r="D4109" s="655">
        <v>5</v>
      </c>
      <c r="E4109" s="856"/>
      <c r="F4109" s="625" t="str">
        <f t="shared" si="39"/>
        <v/>
      </c>
    </row>
    <row r="4110" spans="1:6" x14ac:dyDescent="0.3">
      <c r="A4110" s="372" t="s">
        <v>2820</v>
      </c>
      <c r="B4110" s="201" t="s">
        <v>2752</v>
      </c>
      <c r="C4110" s="379" t="s">
        <v>9</v>
      </c>
      <c r="D4110" s="655">
        <v>5</v>
      </c>
      <c r="E4110" s="856"/>
      <c r="F4110" s="625" t="str">
        <f t="shared" si="39"/>
        <v/>
      </c>
    </row>
    <row r="4111" spans="1:6" x14ac:dyDescent="0.3">
      <c r="A4111" s="372" t="s">
        <v>3827</v>
      </c>
      <c r="B4111" s="214" t="s">
        <v>2772</v>
      </c>
      <c r="C4111" s="379" t="s">
        <v>9</v>
      </c>
      <c r="D4111" s="655">
        <v>5</v>
      </c>
      <c r="E4111" s="856"/>
      <c r="F4111" s="625" t="str">
        <f t="shared" si="39"/>
        <v/>
      </c>
    </row>
    <row r="4112" spans="1:6" x14ac:dyDescent="0.3">
      <c r="A4112" s="372" t="s">
        <v>2822</v>
      </c>
      <c r="B4112" s="214" t="s">
        <v>2760</v>
      </c>
      <c r="C4112" s="379" t="s">
        <v>9</v>
      </c>
      <c r="D4112" s="655">
        <v>5</v>
      </c>
      <c r="E4112" s="856"/>
      <c r="F4112" s="625" t="str">
        <f t="shared" si="39"/>
        <v/>
      </c>
    </row>
    <row r="4113" spans="1:6" x14ac:dyDescent="0.3">
      <c r="A4113" s="372" t="s">
        <v>2823</v>
      </c>
      <c r="B4113" s="201" t="s">
        <v>2792</v>
      </c>
      <c r="C4113" s="379" t="s">
        <v>9</v>
      </c>
      <c r="D4113" s="655">
        <v>5</v>
      </c>
      <c r="E4113" s="856"/>
      <c r="F4113" s="625" t="str">
        <f t="shared" si="39"/>
        <v/>
      </c>
    </row>
    <row r="4114" spans="1:6" x14ac:dyDescent="0.3">
      <c r="A4114" s="372" t="s">
        <v>2824</v>
      </c>
      <c r="B4114" s="201" t="s">
        <v>2794</v>
      </c>
      <c r="C4114" s="379" t="s">
        <v>9</v>
      </c>
      <c r="D4114" s="655">
        <v>5</v>
      </c>
      <c r="E4114" s="856"/>
      <c r="F4114" s="625" t="str">
        <f t="shared" si="39"/>
        <v/>
      </c>
    </row>
    <row r="4115" spans="1:6" x14ac:dyDescent="0.3">
      <c r="A4115" s="372" t="s">
        <v>2828</v>
      </c>
      <c r="B4115" s="235" t="s">
        <v>2829</v>
      </c>
      <c r="C4115" s="379"/>
      <c r="D4115" s="655"/>
      <c r="E4115" s="549"/>
      <c r="F4115" s="625" t="str">
        <f t="shared" si="39"/>
        <v/>
      </c>
    </row>
    <row r="4116" spans="1:6" x14ac:dyDescent="0.3">
      <c r="A4116" s="372" t="s">
        <v>2830</v>
      </c>
      <c r="B4116" s="201" t="s">
        <v>2831</v>
      </c>
      <c r="C4116" s="379" t="s">
        <v>16</v>
      </c>
      <c r="D4116" s="655">
        <v>1</v>
      </c>
      <c r="E4116" s="655">
        <v>20000000</v>
      </c>
      <c r="F4116" s="625">
        <f t="shared" si="39"/>
        <v>20000000</v>
      </c>
    </row>
    <row r="4117" spans="1:6" x14ac:dyDescent="0.3">
      <c r="A4117" s="372" t="s">
        <v>2833</v>
      </c>
      <c r="B4117" s="201" t="s">
        <v>2834</v>
      </c>
      <c r="C4117" s="379" t="s">
        <v>21</v>
      </c>
      <c r="D4117" s="548">
        <f>F4116</f>
        <v>20000000</v>
      </c>
      <c r="E4117" s="855"/>
      <c r="F4117" s="625" t="str">
        <f t="shared" si="39"/>
        <v/>
      </c>
    </row>
    <row r="4118" spans="1:6" x14ac:dyDescent="0.3">
      <c r="A4118" s="372" t="s">
        <v>2835</v>
      </c>
      <c r="B4118" s="235" t="s">
        <v>2836</v>
      </c>
      <c r="C4118" s="379"/>
      <c r="D4118" s="655"/>
      <c r="E4118" s="549"/>
      <c r="F4118" s="625" t="str">
        <f t="shared" si="39"/>
        <v/>
      </c>
    </row>
    <row r="4119" spans="1:6" x14ac:dyDescent="0.3">
      <c r="A4119" s="372" t="s">
        <v>2837</v>
      </c>
      <c r="B4119" s="201" t="s">
        <v>2838</v>
      </c>
      <c r="C4119" s="379" t="s">
        <v>16</v>
      </c>
      <c r="D4119" s="655">
        <v>1</v>
      </c>
      <c r="E4119" s="655">
        <v>250000</v>
      </c>
      <c r="F4119" s="625">
        <f t="shared" si="39"/>
        <v>250000</v>
      </c>
    </row>
    <row r="4120" spans="1:6" x14ac:dyDescent="0.3">
      <c r="A4120" s="372" t="s">
        <v>2840</v>
      </c>
      <c r="B4120" s="415" t="s">
        <v>2841</v>
      </c>
      <c r="C4120" s="628" t="s">
        <v>21</v>
      </c>
      <c r="D4120" s="548">
        <f>F4119</f>
        <v>250000</v>
      </c>
      <c r="E4120" s="855"/>
      <c r="F4120" s="625" t="str">
        <f t="shared" si="39"/>
        <v/>
      </c>
    </row>
    <row r="4121" spans="1:6" x14ac:dyDescent="0.3">
      <c r="A4121" s="383"/>
      <c r="B4121" s="341"/>
      <c r="C4121" s="690"/>
      <c r="D4121" s="658"/>
      <c r="E4121" s="659"/>
      <c r="F4121" s="660"/>
    </row>
    <row r="4122" spans="1:6" x14ac:dyDescent="0.3">
      <c r="A4122" s="383"/>
      <c r="B4122" s="341"/>
      <c r="C4122" s="690"/>
      <c r="D4122" s="658"/>
      <c r="E4122" s="659"/>
      <c r="F4122" s="660"/>
    </row>
    <row r="4123" spans="1:6" x14ac:dyDescent="0.3">
      <c r="A4123" s="383"/>
      <c r="B4123" s="341"/>
      <c r="C4123" s="690"/>
      <c r="D4123" s="658"/>
      <c r="E4123" s="659"/>
      <c r="F4123" s="660"/>
    </row>
    <row r="4124" spans="1:6" x14ac:dyDescent="0.3">
      <c r="A4124" s="383"/>
      <c r="B4124" s="341"/>
      <c r="C4124" s="690"/>
      <c r="D4124" s="658"/>
      <c r="E4124" s="659"/>
      <c r="F4124" s="660"/>
    </row>
    <row r="4125" spans="1:6" x14ac:dyDescent="0.3">
      <c r="A4125" s="383"/>
      <c r="B4125" s="341"/>
      <c r="C4125" s="690"/>
      <c r="D4125" s="658"/>
      <c r="E4125" s="659"/>
      <c r="F4125" s="660"/>
    </row>
    <row r="4126" spans="1:6" x14ac:dyDescent="0.3">
      <c r="A4126" s="383"/>
      <c r="B4126" s="341"/>
      <c r="C4126" s="690"/>
      <c r="D4126" s="658"/>
      <c r="E4126" s="659"/>
      <c r="F4126" s="660"/>
    </row>
    <row r="4127" spans="1:6" x14ac:dyDescent="0.3">
      <c r="A4127" s="383"/>
      <c r="B4127" s="341"/>
      <c r="C4127" s="690"/>
      <c r="D4127" s="658"/>
      <c r="E4127" s="659"/>
      <c r="F4127" s="660"/>
    </row>
    <row r="4128" spans="1:6" x14ac:dyDescent="0.3">
      <c r="A4128" s="383"/>
      <c r="B4128" s="341"/>
      <c r="C4128" s="690"/>
      <c r="D4128" s="658"/>
      <c r="E4128" s="659"/>
      <c r="F4128" s="660"/>
    </row>
    <row r="4129" spans="1:6" x14ac:dyDescent="0.3">
      <c r="A4129" s="383"/>
      <c r="B4129" s="341"/>
      <c r="C4129" s="690"/>
      <c r="D4129" s="658"/>
      <c r="E4129" s="659"/>
      <c r="F4129" s="660"/>
    </row>
    <row r="4130" spans="1:6" x14ac:dyDescent="0.3">
      <c r="A4130" s="383"/>
      <c r="B4130" s="341"/>
      <c r="C4130" s="690"/>
      <c r="D4130" s="658"/>
      <c r="E4130" s="659"/>
      <c r="F4130" s="660"/>
    </row>
    <row r="4131" spans="1:6" x14ac:dyDescent="0.3">
      <c r="A4131" s="383"/>
      <c r="B4131" s="341"/>
      <c r="C4131" s="690"/>
      <c r="D4131" s="658"/>
      <c r="E4131" s="659"/>
      <c r="F4131" s="660"/>
    </row>
    <row r="4132" spans="1:6" x14ac:dyDescent="0.3">
      <c r="A4132" s="383"/>
      <c r="B4132" s="341"/>
      <c r="C4132" s="690"/>
      <c r="D4132" s="658"/>
      <c r="E4132" s="659"/>
      <c r="F4132" s="660"/>
    </row>
    <row r="4133" spans="1:6" x14ac:dyDescent="0.3">
      <c r="A4133" s="383"/>
      <c r="B4133" s="341"/>
      <c r="C4133" s="690"/>
      <c r="D4133" s="658"/>
      <c r="E4133" s="659"/>
      <c r="F4133" s="660"/>
    </row>
    <row r="4134" spans="1:6" x14ac:dyDescent="0.3">
      <c r="A4134" s="383"/>
      <c r="B4134" s="341"/>
      <c r="C4134" s="690"/>
      <c r="D4134" s="658"/>
      <c r="E4134" s="659"/>
      <c r="F4134" s="660"/>
    </row>
    <row r="4135" spans="1:6" x14ac:dyDescent="0.3">
      <c r="A4135" s="383"/>
      <c r="B4135" s="341"/>
      <c r="C4135" s="690"/>
      <c r="D4135" s="658"/>
      <c r="E4135" s="659"/>
      <c r="F4135" s="660"/>
    </row>
    <row r="4136" spans="1:6" x14ac:dyDescent="0.3">
      <c r="A4136" s="383"/>
      <c r="B4136" s="341"/>
      <c r="C4136" s="690"/>
      <c r="D4136" s="658"/>
      <c r="E4136" s="659"/>
      <c r="F4136" s="660"/>
    </row>
    <row r="4137" spans="1:6" x14ac:dyDescent="0.3">
      <c r="A4137" s="383"/>
      <c r="B4137" s="341"/>
      <c r="C4137" s="690"/>
      <c r="D4137" s="658"/>
      <c r="E4137" s="659"/>
      <c r="F4137" s="660"/>
    </row>
    <row r="4138" spans="1:6" x14ac:dyDescent="0.3">
      <c r="A4138" s="383"/>
      <c r="B4138" s="341"/>
      <c r="C4138" s="690"/>
      <c r="D4138" s="658"/>
      <c r="E4138" s="659"/>
      <c r="F4138" s="660"/>
    </row>
    <row r="4139" spans="1:6" x14ac:dyDescent="0.3">
      <c r="A4139" s="383"/>
      <c r="B4139" s="341"/>
      <c r="C4139" s="690"/>
      <c r="D4139" s="658"/>
      <c r="E4139" s="659"/>
      <c r="F4139" s="660"/>
    </row>
    <row r="4140" spans="1:6" x14ac:dyDescent="0.3">
      <c r="A4140" s="383"/>
      <c r="B4140" s="341"/>
      <c r="C4140" s="690"/>
      <c r="D4140" s="658"/>
      <c r="E4140" s="659"/>
      <c r="F4140" s="660"/>
    </row>
    <row r="4141" spans="1:6" x14ac:dyDescent="0.3">
      <c r="A4141" s="383"/>
      <c r="B4141" s="341"/>
      <c r="C4141" s="690"/>
      <c r="D4141" s="658"/>
      <c r="E4141" s="659"/>
      <c r="F4141" s="660"/>
    </row>
    <row r="4142" spans="1:6" x14ac:dyDescent="0.3">
      <c r="A4142" s="383"/>
      <c r="B4142" s="341"/>
      <c r="C4142" s="690"/>
      <c r="D4142" s="658"/>
      <c r="E4142" s="659"/>
      <c r="F4142" s="660"/>
    </row>
    <row r="4143" spans="1:6" x14ac:dyDescent="0.3">
      <c r="A4143" s="383"/>
      <c r="B4143" s="341"/>
      <c r="C4143" s="690"/>
      <c r="D4143" s="658"/>
      <c r="E4143" s="659"/>
      <c r="F4143" s="660"/>
    </row>
    <row r="4144" spans="1:6" x14ac:dyDescent="0.3">
      <c r="A4144" s="383"/>
      <c r="B4144" s="341"/>
      <c r="C4144" s="690"/>
      <c r="D4144" s="658"/>
      <c r="E4144" s="659"/>
      <c r="F4144" s="660"/>
    </row>
    <row r="4145" spans="1:6" x14ac:dyDescent="0.3">
      <c r="A4145" s="383"/>
      <c r="B4145" s="341"/>
      <c r="C4145" s="690"/>
      <c r="D4145" s="658"/>
      <c r="E4145" s="659"/>
      <c r="F4145" s="660"/>
    </row>
    <row r="4146" spans="1:6" x14ac:dyDescent="0.3">
      <c r="A4146" s="383"/>
      <c r="B4146" s="341"/>
      <c r="C4146" s="690"/>
      <c r="D4146" s="658"/>
      <c r="E4146" s="659"/>
      <c r="F4146" s="660"/>
    </row>
    <row r="4147" spans="1:6" x14ac:dyDescent="0.3">
      <c r="A4147" s="383"/>
      <c r="B4147" s="341"/>
      <c r="C4147" s="690"/>
      <c r="D4147" s="658"/>
      <c r="E4147" s="659"/>
      <c r="F4147" s="660"/>
    </row>
    <row r="4148" spans="1:6" x14ac:dyDescent="0.3">
      <c r="A4148" s="383"/>
      <c r="B4148" s="341"/>
      <c r="C4148" s="690"/>
      <c r="D4148" s="658"/>
      <c r="E4148" s="659"/>
      <c r="F4148" s="660"/>
    </row>
    <row r="4149" spans="1:6" x14ac:dyDescent="0.3">
      <c r="A4149" s="383"/>
      <c r="B4149" s="341"/>
      <c r="C4149" s="690"/>
      <c r="D4149" s="658"/>
      <c r="E4149" s="659"/>
      <c r="F4149" s="660"/>
    </row>
    <row r="4150" spans="1:6" x14ac:dyDescent="0.3">
      <c r="A4150" s="383"/>
      <c r="B4150" s="341"/>
      <c r="C4150" s="690"/>
      <c r="D4150" s="658"/>
      <c r="E4150" s="659"/>
      <c r="F4150" s="660"/>
    </row>
    <row r="4151" spans="1:6" x14ac:dyDescent="0.3">
      <c r="A4151" s="383"/>
      <c r="B4151" s="341"/>
      <c r="C4151" s="690"/>
      <c r="D4151" s="658"/>
      <c r="E4151" s="659"/>
      <c r="F4151" s="660"/>
    </row>
    <row r="4152" spans="1:6" x14ac:dyDescent="0.3">
      <c r="A4152" s="383"/>
      <c r="B4152" s="341"/>
      <c r="C4152" s="690"/>
      <c r="D4152" s="658"/>
      <c r="E4152" s="659"/>
      <c r="F4152" s="660"/>
    </row>
    <row r="4153" spans="1:6" x14ac:dyDescent="0.3">
      <c r="A4153" s="383"/>
      <c r="B4153" s="341"/>
      <c r="C4153" s="690"/>
      <c r="D4153" s="658"/>
      <c r="E4153" s="659"/>
      <c r="F4153" s="660"/>
    </row>
    <row r="4154" spans="1:6" x14ac:dyDescent="0.3">
      <c r="A4154" s="383"/>
      <c r="B4154" s="341"/>
      <c r="C4154" s="690"/>
      <c r="D4154" s="658"/>
      <c r="E4154" s="659"/>
      <c r="F4154" s="660"/>
    </row>
    <row r="4155" spans="1:6" x14ac:dyDescent="0.3">
      <c r="A4155" s="383"/>
      <c r="B4155" s="341"/>
      <c r="C4155" s="690"/>
      <c r="D4155" s="658"/>
      <c r="E4155" s="659"/>
      <c r="F4155" s="660"/>
    </row>
    <row r="4156" spans="1:6" x14ac:dyDescent="0.3">
      <c r="A4156" s="383"/>
      <c r="B4156" s="341"/>
      <c r="C4156" s="690"/>
      <c r="D4156" s="658"/>
      <c r="E4156" s="659"/>
      <c r="F4156" s="660"/>
    </row>
    <row r="4157" spans="1:6" x14ac:dyDescent="0.3">
      <c r="A4157" s="383"/>
      <c r="B4157" s="341"/>
      <c r="C4157" s="690"/>
      <c r="D4157" s="658"/>
      <c r="E4157" s="659"/>
      <c r="F4157" s="660"/>
    </row>
    <row r="4158" spans="1:6" ht="15" thickBot="1" x14ac:dyDescent="0.35">
      <c r="A4158" s="666" t="s">
        <v>4107</v>
      </c>
      <c r="B4158" s="667" t="s">
        <v>4116</v>
      </c>
      <c r="C4158" s="667"/>
      <c r="D4158" s="667"/>
      <c r="E4158" s="667"/>
      <c r="F4158" s="668">
        <f>SUM(F4058:F4120)</f>
        <v>20350000</v>
      </c>
    </row>
    <row r="4159" spans="1:6" x14ac:dyDescent="0.3">
      <c r="A4159" s="756" t="s">
        <v>4136</v>
      </c>
      <c r="B4159" s="757"/>
      <c r="C4159" s="669"/>
      <c r="D4159" s="669"/>
      <c r="E4159" s="669"/>
      <c r="F4159" s="670"/>
    </row>
    <row r="4160" spans="1:6" x14ac:dyDescent="0.3">
      <c r="A4160" s="754" t="s">
        <v>4137</v>
      </c>
      <c r="B4160" s="755"/>
      <c r="C4160" s="671"/>
      <c r="D4160" s="671"/>
      <c r="E4160" s="671"/>
      <c r="F4160" s="672"/>
    </row>
    <row r="4161" spans="1:6" ht="15" thickBot="1" x14ac:dyDescent="0.35">
      <c r="A4161" s="804" t="s">
        <v>4351</v>
      </c>
      <c r="B4161" s="805"/>
      <c r="C4161" s="673"/>
      <c r="D4161" s="673"/>
      <c r="E4161" s="673"/>
      <c r="F4161" s="674"/>
    </row>
    <row r="4162" spans="1:6" ht="15" thickBot="1" x14ac:dyDescent="0.35">
      <c r="A4162" s="799" t="s">
        <v>4017</v>
      </c>
      <c r="B4162" s="800"/>
      <c r="C4162" s="800"/>
      <c r="D4162" s="800"/>
      <c r="E4162" s="800"/>
      <c r="F4162" s="801"/>
    </row>
    <row r="4163" spans="1:6" x14ac:dyDescent="0.3">
      <c r="A4163" s="372" t="s">
        <v>4018</v>
      </c>
      <c r="B4163" s="235" t="s">
        <v>113</v>
      </c>
      <c r="C4163" s="379"/>
      <c r="D4163" s="391"/>
      <c r="E4163" s="392"/>
      <c r="F4163" s="397"/>
    </row>
    <row r="4164" spans="1:6" x14ac:dyDescent="0.3">
      <c r="A4164" s="372" t="s">
        <v>4019</v>
      </c>
      <c r="B4164" s="201" t="s">
        <v>115</v>
      </c>
      <c r="C4164" s="379" t="s">
        <v>16</v>
      </c>
      <c r="D4164" s="655">
        <v>1</v>
      </c>
      <c r="E4164" s="655">
        <v>7500000</v>
      </c>
      <c r="F4164" s="625">
        <f>IF((D4164*E4164)&gt;0,(D4164*E4164),"")</f>
        <v>7500000</v>
      </c>
    </row>
    <row r="4165" spans="1:6" x14ac:dyDescent="0.3">
      <c r="A4165" s="372" t="s">
        <v>4020</v>
      </c>
      <c r="B4165" s="381" t="s">
        <v>3970</v>
      </c>
      <c r="C4165" s="379"/>
      <c r="D4165" s="548"/>
      <c r="E4165" s="626"/>
      <c r="F4165" s="625" t="str">
        <f t="shared" ref="F4165:F4167" si="40">IF((D4165*E4165)&gt;0,(D4165*E4165),"")</f>
        <v/>
      </c>
    </row>
    <row r="4166" spans="1:6" ht="22.8" x14ac:dyDescent="0.3">
      <c r="A4166" s="372" t="s">
        <v>4021</v>
      </c>
      <c r="B4166" s="221" t="s">
        <v>4023</v>
      </c>
      <c r="C4166" s="379" t="s">
        <v>4330</v>
      </c>
      <c r="D4166" s="655">
        <v>1</v>
      </c>
      <c r="E4166" s="655">
        <v>50000000</v>
      </c>
      <c r="F4166" s="625">
        <f t="shared" si="40"/>
        <v>50000000</v>
      </c>
    </row>
    <row r="4167" spans="1:6" x14ac:dyDescent="0.3">
      <c r="A4167" s="372" t="s">
        <v>4022</v>
      </c>
      <c r="B4167" s="221" t="s">
        <v>4024</v>
      </c>
      <c r="C4167" s="379" t="s">
        <v>21</v>
      </c>
      <c r="D4167" s="548">
        <f>F4166</f>
        <v>50000000</v>
      </c>
      <c r="E4167" s="855"/>
      <c r="F4167" s="625" t="str">
        <f t="shared" si="40"/>
        <v/>
      </c>
    </row>
    <row r="4168" spans="1:6" x14ac:dyDescent="0.3">
      <c r="A4168" s="383"/>
      <c r="B4168" s="442"/>
      <c r="C4168" s="386"/>
      <c r="D4168" s="658"/>
      <c r="E4168" s="659"/>
      <c r="F4168" s="660"/>
    </row>
    <row r="4169" spans="1:6" x14ac:dyDescent="0.3">
      <c r="A4169" s="383"/>
      <c r="B4169" s="442"/>
      <c r="C4169" s="386"/>
      <c r="D4169" s="658"/>
      <c r="E4169" s="659"/>
      <c r="F4169" s="660"/>
    </row>
    <row r="4170" spans="1:6" x14ac:dyDescent="0.3">
      <c r="A4170" s="383"/>
      <c r="B4170" s="442"/>
      <c r="C4170" s="386"/>
      <c r="D4170" s="658"/>
      <c r="E4170" s="659"/>
      <c r="F4170" s="660"/>
    </row>
    <row r="4171" spans="1:6" x14ac:dyDescent="0.3">
      <c r="A4171" s="383"/>
      <c r="B4171" s="442"/>
      <c r="C4171" s="386"/>
      <c r="D4171" s="658"/>
      <c r="E4171" s="659"/>
      <c r="F4171" s="660"/>
    </row>
    <row r="4172" spans="1:6" x14ac:dyDescent="0.3">
      <c r="A4172" s="383"/>
      <c r="B4172" s="442"/>
      <c r="C4172" s="386"/>
      <c r="D4172" s="658"/>
      <c r="E4172" s="659"/>
      <c r="F4172" s="660"/>
    </row>
    <row r="4173" spans="1:6" x14ac:dyDescent="0.3">
      <c r="A4173" s="383"/>
      <c r="B4173" s="442"/>
      <c r="C4173" s="386"/>
      <c r="D4173" s="658"/>
      <c r="E4173" s="659"/>
      <c r="F4173" s="660"/>
    </row>
    <row r="4174" spans="1:6" x14ac:dyDescent="0.3">
      <c r="A4174" s="383"/>
      <c r="B4174" s="442"/>
      <c r="C4174" s="386"/>
      <c r="D4174" s="658"/>
      <c r="E4174" s="659"/>
      <c r="F4174" s="660"/>
    </row>
    <row r="4175" spans="1:6" x14ac:dyDescent="0.3">
      <c r="A4175" s="383"/>
      <c r="B4175" s="442"/>
      <c r="C4175" s="386"/>
      <c r="D4175" s="658"/>
      <c r="E4175" s="659"/>
      <c r="F4175" s="660"/>
    </row>
    <row r="4176" spans="1:6" x14ac:dyDescent="0.3">
      <c r="A4176" s="383"/>
      <c r="B4176" s="442"/>
      <c r="C4176" s="386"/>
      <c r="D4176" s="658"/>
      <c r="E4176" s="659"/>
      <c r="F4176" s="660"/>
    </row>
    <row r="4177" spans="1:6" x14ac:dyDescent="0.3">
      <c r="A4177" s="383"/>
      <c r="B4177" s="442"/>
      <c r="C4177" s="386"/>
      <c r="D4177" s="658"/>
      <c r="E4177" s="659"/>
      <c r="F4177" s="660"/>
    </row>
    <row r="4178" spans="1:6" x14ac:dyDescent="0.3">
      <c r="A4178" s="383"/>
      <c r="B4178" s="442"/>
      <c r="C4178" s="386"/>
      <c r="D4178" s="658"/>
      <c r="E4178" s="659"/>
      <c r="F4178" s="660"/>
    </row>
    <row r="4179" spans="1:6" x14ac:dyDescent="0.3">
      <c r="A4179" s="383"/>
      <c r="B4179" s="442"/>
      <c r="C4179" s="386"/>
      <c r="D4179" s="658"/>
      <c r="E4179" s="659"/>
      <c r="F4179" s="660"/>
    </row>
    <row r="4180" spans="1:6" x14ac:dyDescent="0.3">
      <c r="A4180" s="383"/>
      <c r="B4180" s="442"/>
      <c r="C4180" s="386"/>
      <c r="D4180" s="658"/>
      <c r="E4180" s="659"/>
      <c r="F4180" s="660"/>
    </row>
    <row r="4181" spans="1:6" x14ac:dyDescent="0.3">
      <c r="A4181" s="383"/>
      <c r="B4181" s="442"/>
      <c r="C4181" s="386"/>
      <c r="D4181" s="658"/>
      <c r="E4181" s="659"/>
      <c r="F4181" s="660"/>
    </row>
    <row r="4182" spans="1:6" x14ac:dyDescent="0.3">
      <c r="A4182" s="383"/>
      <c r="B4182" s="442"/>
      <c r="C4182" s="386"/>
      <c r="D4182" s="658"/>
      <c r="E4182" s="659"/>
      <c r="F4182" s="660"/>
    </row>
    <row r="4183" spans="1:6" x14ac:dyDescent="0.3">
      <c r="A4183" s="383"/>
      <c r="B4183" s="442"/>
      <c r="C4183" s="386"/>
      <c r="D4183" s="658"/>
      <c r="E4183" s="659"/>
      <c r="F4183" s="660"/>
    </row>
    <row r="4184" spans="1:6" x14ac:dyDescent="0.3">
      <c r="A4184" s="383"/>
      <c r="B4184" s="442"/>
      <c r="C4184" s="386"/>
      <c r="D4184" s="658"/>
      <c r="E4184" s="659"/>
      <c r="F4184" s="660"/>
    </row>
    <row r="4185" spans="1:6" x14ac:dyDescent="0.3">
      <c r="A4185" s="383"/>
      <c r="B4185" s="442"/>
      <c r="C4185" s="386"/>
      <c r="D4185" s="658"/>
      <c r="E4185" s="659"/>
      <c r="F4185" s="660"/>
    </row>
    <row r="4186" spans="1:6" x14ac:dyDescent="0.3">
      <c r="A4186" s="383"/>
      <c r="B4186" s="442"/>
      <c r="C4186" s="386"/>
      <c r="D4186" s="658"/>
      <c r="E4186" s="659"/>
      <c r="F4186" s="660"/>
    </row>
    <row r="4187" spans="1:6" x14ac:dyDescent="0.3">
      <c r="A4187" s="383"/>
      <c r="B4187" s="442"/>
      <c r="C4187" s="386"/>
      <c r="D4187" s="658"/>
      <c r="E4187" s="659"/>
      <c r="F4187" s="660"/>
    </row>
    <row r="4188" spans="1:6" x14ac:dyDescent="0.3">
      <c r="A4188" s="383"/>
      <c r="B4188" s="442"/>
      <c r="C4188" s="386"/>
      <c r="D4188" s="658"/>
      <c r="E4188" s="659"/>
      <c r="F4188" s="660"/>
    </row>
    <row r="4189" spans="1:6" x14ac:dyDescent="0.3">
      <c r="A4189" s="383"/>
      <c r="B4189" s="442"/>
      <c r="C4189" s="386"/>
      <c r="D4189" s="658"/>
      <c r="E4189" s="659"/>
      <c r="F4189" s="660"/>
    </row>
    <row r="4190" spans="1:6" x14ac:dyDescent="0.3">
      <c r="A4190" s="383"/>
      <c r="B4190" s="442"/>
      <c r="C4190" s="386"/>
      <c r="D4190" s="658"/>
      <c r="E4190" s="659"/>
      <c r="F4190" s="660"/>
    </row>
    <row r="4191" spans="1:6" x14ac:dyDescent="0.3">
      <c r="A4191" s="383"/>
      <c r="B4191" s="442"/>
      <c r="C4191" s="386"/>
      <c r="D4191" s="658"/>
      <c r="E4191" s="659"/>
      <c r="F4191" s="660"/>
    </row>
    <row r="4192" spans="1:6" x14ac:dyDescent="0.3">
      <c r="A4192" s="383"/>
      <c r="B4192" s="442"/>
      <c r="C4192" s="386"/>
      <c r="D4192" s="658"/>
      <c r="E4192" s="659"/>
      <c r="F4192" s="660"/>
    </row>
    <row r="4193" spans="1:6" x14ac:dyDescent="0.3">
      <c r="A4193" s="383"/>
      <c r="B4193" s="442"/>
      <c r="C4193" s="386"/>
      <c r="D4193" s="658"/>
      <c r="E4193" s="659"/>
      <c r="F4193" s="660"/>
    </row>
    <row r="4194" spans="1:6" x14ac:dyDescent="0.3">
      <c r="A4194" s="383"/>
      <c r="B4194" s="442"/>
      <c r="C4194" s="386"/>
      <c r="D4194" s="658"/>
      <c r="E4194" s="659"/>
      <c r="F4194" s="660"/>
    </row>
    <row r="4195" spans="1:6" x14ac:dyDescent="0.3">
      <c r="A4195" s="383"/>
      <c r="B4195" s="442"/>
      <c r="C4195" s="386"/>
      <c r="D4195" s="658"/>
      <c r="E4195" s="659"/>
      <c r="F4195" s="660"/>
    </row>
    <row r="4196" spans="1:6" x14ac:dyDescent="0.3">
      <c r="A4196" s="383"/>
      <c r="B4196" s="442"/>
      <c r="C4196" s="386"/>
      <c r="D4196" s="658"/>
      <c r="E4196" s="659"/>
      <c r="F4196" s="660"/>
    </row>
    <row r="4197" spans="1:6" x14ac:dyDescent="0.3">
      <c r="A4197" s="383"/>
      <c r="B4197" s="442"/>
      <c r="C4197" s="386"/>
      <c r="D4197" s="658"/>
      <c r="E4197" s="659"/>
      <c r="F4197" s="660"/>
    </row>
    <row r="4198" spans="1:6" x14ac:dyDescent="0.3">
      <c r="A4198" s="383"/>
      <c r="B4198" s="442"/>
      <c r="C4198" s="386"/>
      <c r="D4198" s="658"/>
      <c r="E4198" s="659"/>
      <c r="F4198" s="660"/>
    </row>
    <row r="4199" spans="1:6" x14ac:dyDescent="0.3">
      <c r="A4199" s="383"/>
      <c r="B4199" s="442"/>
      <c r="C4199" s="386"/>
      <c r="D4199" s="658"/>
      <c r="E4199" s="659"/>
      <c r="F4199" s="660"/>
    </row>
    <row r="4200" spans="1:6" x14ac:dyDescent="0.3">
      <c r="A4200" s="383"/>
      <c r="B4200" s="442"/>
      <c r="C4200" s="386"/>
      <c r="D4200" s="658"/>
      <c r="E4200" s="659"/>
      <c r="F4200" s="660"/>
    </row>
    <row r="4201" spans="1:6" x14ac:dyDescent="0.3">
      <c r="A4201" s="383"/>
      <c r="B4201" s="442"/>
      <c r="C4201" s="386"/>
      <c r="D4201" s="658"/>
      <c r="E4201" s="659"/>
      <c r="F4201" s="660"/>
    </row>
    <row r="4202" spans="1:6" x14ac:dyDescent="0.3">
      <c r="A4202" s="383"/>
      <c r="B4202" s="442"/>
      <c r="C4202" s="386"/>
      <c r="D4202" s="658"/>
      <c r="E4202" s="659"/>
      <c r="F4202" s="660"/>
    </row>
    <row r="4203" spans="1:6" x14ac:dyDescent="0.3">
      <c r="A4203" s="383"/>
      <c r="B4203" s="442"/>
      <c r="C4203" s="386"/>
      <c r="D4203" s="658"/>
      <c r="E4203" s="659"/>
      <c r="F4203" s="660"/>
    </row>
    <row r="4204" spans="1:6" x14ac:dyDescent="0.3">
      <c r="A4204" s="383"/>
      <c r="B4204" s="442"/>
      <c r="C4204" s="386"/>
      <c r="D4204" s="658"/>
      <c r="E4204" s="659"/>
      <c r="F4204" s="660"/>
    </row>
    <row r="4205" spans="1:6" x14ac:dyDescent="0.3">
      <c r="A4205" s="383"/>
      <c r="B4205" s="442"/>
      <c r="C4205" s="386"/>
      <c r="D4205" s="658"/>
      <c r="E4205" s="659"/>
      <c r="F4205" s="660"/>
    </row>
    <row r="4206" spans="1:6" x14ac:dyDescent="0.3">
      <c r="A4206" s="383"/>
      <c r="B4206" s="442"/>
      <c r="C4206" s="386"/>
      <c r="D4206" s="658"/>
      <c r="E4206" s="659"/>
      <c r="F4206" s="660"/>
    </row>
    <row r="4207" spans="1:6" x14ac:dyDescent="0.3">
      <c r="A4207" s="383"/>
      <c r="B4207" s="442"/>
      <c r="C4207" s="386"/>
      <c r="D4207" s="658"/>
      <c r="E4207" s="659"/>
      <c r="F4207" s="660"/>
    </row>
    <row r="4208" spans="1:6" x14ac:dyDescent="0.3">
      <c r="A4208" s="383"/>
      <c r="B4208" s="442"/>
      <c r="C4208" s="386"/>
      <c r="D4208" s="658"/>
      <c r="E4208" s="659"/>
      <c r="F4208" s="660"/>
    </row>
    <row r="4209" spans="1:6" x14ac:dyDescent="0.3">
      <c r="A4209" s="383"/>
      <c r="B4209" s="442"/>
      <c r="C4209" s="386"/>
      <c r="D4209" s="658"/>
      <c r="E4209" s="659"/>
      <c r="F4209" s="660"/>
    </row>
    <row r="4210" spans="1:6" x14ac:dyDescent="0.3">
      <c r="A4210" s="383"/>
      <c r="B4210" s="442"/>
      <c r="C4210" s="386"/>
      <c r="D4210" s="658"/>
      <c r="E4210" s="659"/>
      <c r="F4210" s="660"/>
    </row>
    <row r="4211" spans="1:6" x14ac:dyDescent="0.3">
      <c r="A4211" s="383"/>
      <c r="B4211" s="442"/>
      <c r="C4211" s="386"/>
      <c r="D4211" s="658"/>
      <c r="E4211" s="659"/>
      <c r="F4211" s="660"/>
    </row>
    <row r="4212" spans="1:6" x14ac:dyDescent="0.3">
      <c r="A4212" s="383"/>
      <c r="B4212" s="442"/>
      <c r="C4212" s="386"/>
      <c r="D4212" s="658"/>
      <c r="E4212" s="659"/>
      <c r="F4212" s="660"/>
    </row>
    <row r="4213" spans="1:6" x14ac:dyDescent="0.3">
      <c r="A4213" s="383"/>
      <c r="B4213" s="442"/>
      <c r="C4213" s="386"/>
      <c r="D4213" s="658"/>
      <c r="E4213" s="659"/>
      <c r="F4213" s="660"/>
    </row>
    <row r="4214" spans="1:6" x14ac:dyDescent="0.3">
      <c r="A4214" s="383"/>
      <c r="B4214" s="442"/>
      <c r="C4214" s="386"/>
      <c r="D4214" s="658"/>
      <c r="E4214" s="659"/>
      <c r="F4214" s="660"/>
    </row>
    <row r="4215" spans="1:6" x14ac:dyDescent="0.3">
      <c r="A4215" s="383"/>
      <c r="B4215" s="442"/>
      <c r="C4215" s="386"/>
      <c r="D4215" s="658"/>
      <c r="E4215" s="659"/>
      <c r="F4215" s="660"/>
    </row>
    <row r="4216" spans="1:6" x14ac:dyDescent="0.3">
      <c r="A4216" s="383"/>
      <c r="B4216" s="442"/>
      <c r="C4216" s="386"/>
      <c r="D4216" s="658"/>
      <c r="E4216" s="659"/>
      <c r="F4216" s="660"/>
    </row>
    <row r="4217" spans="1:6" x14ac:dyDescent="0.3">
      <c r="A4217" s="383"/>
      <c r="B4217" s="442"/>
      <c r="C4217" s="386"/>
      <c r="D4217" s="658"/>
      <c r="E4217" s="659"/>
      <c r="F4217" s="660"/>
    </row>
    <row r="4218" spans="1:6" x14ac:dyDescent="0.3">
      <c r="A4218" s="383"/>
      <c r="B4218" s="442"/>
      <c r="C4218" s="386"/>
      <c r="D4218" s="658"/>
      <c r="E4218" s="659"/>
      <c r="F4218" s="660"/>
    </row>
    <row r="4219" spans="1:6" x14ac:dyDescent="0.3">
      <c r="A4219" s="383"/>
      <c r="B4219" s="442"/>
      <c r="C4219" s="386"/>
      <c r="D4219" s="658"/>
      <c r="E4219" s="659"/>
      <c r="F4219" s="660"/>
    </row>
    <row r="4220" spans="1:6" x14ac:dyDescent="0.3">
      <c r="A4220" s="383"/>
      <c r="B4220" s="442"/>
      <c r="C4220" s="386"/>
      <c r="D4220" s="658"/>
      <c r="E4220" s="659"/>
      <c r="F4220" s="660"/>
    </row>
    <row r="4221" spans="1:6" x14ac:dyDescent="0.3">
      <c r="A4221" s="383"/>
      <c r="B4221" s="442"/>
      <c r="C4221" s="386"/>
      <c r="D4221" s="658"/>
      <c r="E4221" s="659"/>
      <c r="F4221" s="660"/>
    </row>
    <row r="4222" spans="1:6" x14ac:dyDescent="0.3">
      <c r="A4222" s="383"/>
      <c r="B4222" s="442"/>
      <c r="C4222" s="386"/>
      <c r="D4222" s="658"/>
      <c r="E4222" s="659"/>
      <c r="F4222" s="660"/>
    </row>
    <row r="4223" spans="1:6" x14ac:dyDescent="0.3">
      <c r="A4223" s="383"/>
      <c r="B4223" s="442"/>
      <c r="C4223" s="386"/>
      <c r="D4223" s="658"/>
      <c r="E4223" s="659"/>
      <c r="F4223" s="660"/>
    </row>
    <row r="4224" spans="1:6" x14ac:dyDescent="0.3">
      <c r="A4224" s="383"/>
      <c r="B4224" s="442"/>
      <c r="C4224" s="386"/>
      <c r="D4224" s="658"/>
      <c r="E4224" s="659"/>
      <c r="F4224" s="660"/>
    </row>
    <row r="4225" spans="1:6" x14ac:dyDescent="0.3">
      <c r="A4225" s="383"/>
      <c r="B4225" s="442"/>
      <c r="C4225" s="386"/>
      <c r="D4225" s="658"/>
      <c r="E4225" s="659"/>
      <c r="F4225" s="660"/>
    </row>
    <row r="4226" spans="1:6" x14ac:dyDescent="0.3">
      <c r="A4226" s="383"/>
      <c r="B4226" s="442"/>
      <c r="C4226" s="386"/>
      <c r="D4226" s="658"/>
      <c r="E4226" s="659"/>
      <c r="F4226" s="660"/>
    </row>
    <row r="4227" spans="1:6" x14ac:dyDescent="0.3">
      <c r="A4227" s="383"/>
      <c r="B4227" s="442"/>
      <c r="C4227" s="386"/>
      <c r="D4227" s="658"/>
      <c r="E4227" s="659"/>
      <c r="F4227" s="660"/>
    </row>
    <row r="4228" spans="1:6" x14ac:dyDescent="0.3">
      <c r="A4228" s="383"/>
      <c r="B4228" s="442"/>
      <c r="C4228" s="386"/>
      <c r="D4228" s="658"/>
      <c r="E4228" s="659"/>
      <c r="F4228" s="660"/>
    </row>
    <row r="4229" spans="1:6" x14ac:dyDescent="0.3">
      <c r="A4229" s="383"/>
      <c r="B4229" s="442"/>
      <c r="C4229" s="386"/>
      <c r="D4229" s="658"/>
      <c r="E4229" s="659"/>
      <c r="F4229" s="660"/>
    </row>
    <row r="4230" spans="1:6" x14ac:dyDescent="0.3">
      <c r="A4230" s="383"/>
      <c r="B4230" s="442"/>
      <c r="C4230" s="386"/>
      <c r="D4230" s="658"/>
      <c r="E4230" s="659"/>
      <c r="F4230" s="660"/>
    </row>
    <row r="4231" spans="1:6" x14ac:dyDescent="0.3">
      <c r="A4231" s="383"/>
      <c r="B4231" s="442"/>
      <c r="C4231" s="386"/>
      <c r="D4231" s="658"/>
      <c r="E4231" s="659"/>
      <c r="F4231" s="660"/>
    </row>
    <row r="4232" spans="1:6" x14ac:dyDescent="0.3">
      <c r="A4232" s="383"/>
      <c r="B4232" s="442"/>
      <c r="C4232" s="386"/>
      <c r="D4232" s="658"/>
      <c r="E4232" s="659"/>
      <c r="F4232" s="660"/>
    </row>
    <row r="4233" spans="1:6" x14ac:dyDescent="0.3">
      <c r="A4233" s="383"/>
      <c r="B4233" s="442"/>
      <c r="C4233" s="386"/>
      <c r="D4233" s="658"/>
      <c r="E4233" s="659"/>
      <c r="F4233" s="660"/>
    </row>
    <row r="4234" spans="1:6" x14ac:dyDescent="0.3">
      <c r="A4234" s="383"/>
      <c r="B4234" s="442"/>
      <c r="C4234" s="386"/>
      <c r="D4234" s="658"/>
      <c r="E4234" s="659"/>
      <c r="F4234" s="660"/>
    </row>
    <row r="4235" spans="1:6" x14ac:dyDescent="0.3">
      <c r="A4235" s="383"/>
      <c r="B4235" s="442"/>
      <c r="C4235" s="386"/>
      <c r="D4235" s="658"/>
      <c r="E4235" s="659"/>
      <c r="F4235" s="660"/>
    </row>
    <row r="4236" spans="1:6" x14ac:dyDescent="0.3">
      <c r="A4236" s="383"/>
      <c r="B4236" s="442"/>
      <c r="C4236" s="386"/>
      <c r="D4236" s="658"/>
      <c r="E4236" s="659"/>
      <c r="F4236" s="660"/>
    </row>
    <row r="4237" spans="1:6" x14ac:dyDescent="0.3">
      <c r="A4237" s="383"/>
      <c r="B4237" s="442"/>
      <c r="C4237" s="386"/>
      <c r="D4237" s="658"/>
      <c r="E4237" s="659"/>
      <c r="F4237" s="660"/>
    </row>
    <row r="4238" spans="1:6" x14ac:dyDescent="0.3">
      <c r="A4238" s="383"/>
      <c r="B4238" s="442"/>
      <c r="C4238" s="386"/>
      <c r="D4238" s="658"/>
      <c r="E4238" s="659"/>
      <c r="F4238" s="660"/>
    </row>
    <row r="4239" spans="1:6" x14ac:dyDescent="0.3">
      <c r="A4239" s="383"/>
      <c r="B4239" s="442"/>
      <c r="C4239" s="386"/>
      <c r="D4239" s="658"/>
      <c r="E4239" s="659"/>
      <c r="F4239" s="660"/>
    </row>
    <row r="4240" spans="1:6" x14ac:dyDescent="0.3">
      <c r="A4240" s="383"/>
      <c r="B4240" s="442"/>
      <c r="C4240" s="386"/>
      <c r="D4240" s="658"/>
      <c r="E4240" s="659"/>
      <c r="F4240" s="660"/>
    </row>
    <row r="4241" spans="1:6" x14ac:dyDescent="0.3">
      <c r="A4241" s="383"/>
      <c r="B4241" s="442"/>
      <c r="C4241" s="386"/>
      <c r="D4241" s="658"/>
      <c r="E4241" s="659"/>
      <c r="F4241" s="660"/>
    </row>
    <row r="4242" spans="1:6" x14ac:dyDescent="0.3">
      <c r="A4242" s="383"/>
      <c r="B4242" s="442"/>
      <c r="C4242" s="386"/>
      <c r="D4242" s="658"/>
      <c r="E4242" s="659"/>
      <c r="F4242" s="660"/>
    </row>
    <row r="4243" spans="1:6" x14ac:dyDescent="0.3">
      <c r="A4243" s="383"/>
      <c r="B4243" s="442"/>
      <c r="C4243" s="386"/>
      <c r="D4243" s="658"/>
      <c r="E4243" s="659"/>
      <c r="F4243" s="660"/>
    </row>
    <row r="4244" spans="1:6" x14ac:dyDescent="0.3">
      <c r="A4244" s="383"/>
      <c r="B4244" s="442"/>
      <c r="C4244" s="386"/>
      <c r="D4244" s="658"/>
      <c r="E4244" s="659"/>
      <c r="F4244" s="660"/>
    </row>
    <row r="4245" spans="1:6" x14ac:dyDescent="0.3">
      <c r="A4245" s="383"/>
      <c r="B4245" s="442"/>
      <c r="C4245" s="386"/>
      <c r="D4245" s="658"/>
      <c r="E4245" s="659"/>
      <c r="F4245" s="660"/>
    </row>
    <row r="4246" spans="1:6" x14ac:dyDescent="0.3">
      <c r="A4246" s="383"/>
      <c r="B4246" s="442"/>
      <c r="C4246" s="386"/>
      <c r="D4246" s="658"/>
      <c r="E4246" s="659"/>
      <c r="F4246" s="660"/>
    </row>
    <row r="4247" spans="1:6" x14ac:dyDescent="0.3">
      <c r="A4247" s="383"/>
      <c r="B4247" s="442"/>
      <c r="C4247" s="386"/>
      <c r="D4247" s="658"/>
      <c r="E4247" s="659"/>
      <c r="F4247" s="660"/>
    </row>
    <row r="4248" spans="1:6" x14ac:dyDescent="0.3">
      <c r="A4248" s="383"/>
      <c r="B4248" s="442"/>
      <c r="C4248" s="386"/>
      <c r="D4248" s="658"/>
      <c r="E4248" s="659"/>
      <c r="F4248" s="660"/>
    </row>
    <row r="4249" spans="1:6" x14ac:dyDescent="0.3">
      <c r="A4249" s="383"/>
      <c r="B4249" s="442"/>
      <c r="C4249" s="386"/>
      <c r="D4249" s="658"/>
      <c r="E4249" s="659"/>
      <c r="F4249" s="660"/>
    </row>
    <row r="4250" spans="1:6" x14ac:dyDescent="0.3">
      <c r="A4250" s="383"/>
      <c r="B4250" s="442"/>
      <c r="C4250" s="386"/>
      <c r="D4250" s="658"/>
      <c r="E4250" s="659"/>
      <c r="F4250" s="660"/>
    </row>
    <row r="4251" spans="1:6" x14ac:dyDescent="0.3">
      <c r="A4251" s="383"/>
      <c r="B4251" s="442"/>
      <c r="C4251" s="386"/>
      <c r="D4251" s="658"/>
      <c r="E4251" s="659"/>
      <c r="F4251" s="660"/>
    </row>
    <row r="4252" spans="1:6" x14ac:dyDescent="0.3">
      <c r="A4252" s="383"/>
      <c r="B4252" s="442"/>
      <c r="C4252" s="386"/>
      <c r="D4252" s="658"/>
      <c r="E4252" s="659"/>
      <c r="F4252" s="660"/>
    </row>
    <row r="4253" spans="1:6" x14ac:dyDescent="0.3">
      <c r="A4253" s="383"/>
      <c r="B4253" s="442"/>
      <c r="C4253" s="386"/>
      <c r="D4253" s="658"/>
      <c r="E4253" s="659"/>
      <c r="F4253" s="660"/>
    </row>
    <row r="4254" spans="1:6" x14ac:dyDescent="0.3">
      <c r="A4254" s="383"/>
      <c r="B4254" s="442"/>
      <c r="C4254" s="386"/>
      <c r="D4254" s="658"/>
      <c r="E4254" s="659"/>
      <c r="F4254" s="660"/>
    </row>
    <row r="4255" spans="1:6" x14ac:dyDescent="0.3">
      <c r="A4255" s="383"/>
      <c r="B4255" s="442"/>
      <c r="C4255" s="386"/>
      <c r="D4255" s="658"/>
      <c r="E4255" s="659"/>
      <c r="F4255" s="660"/>
    </row>
    <row r="4256" spans="1:6" x14ac:dyDescent="0.3">
      <c r="A4256" s="383"/>
      <c r="B4256" s="442"/>
      <c r="C4256" s="386"/>
      <c r="D4256" s="658"/>
      <c r="E4256" s="659"/>
      <c r="F4256" s="660"/>
    </row>
    <row r="4257" spans="1:6" x14ac:dyDescent="0.3">
      <c r="A4257" s="383"/>
      <c r="B4257" s="442"/>
      <c r="C4257" s="386"/>
      <c r="D4257" s="658"/>
      <c r="E4257" s="659"/>
      <c r="F4257" s="660"/>
    </row>
    <row r="4258" spans="1:6" x14ac:dyDescent="0.3">
      <c r="A4258" s="383"/>
      <c r="B4258" s="442"/>
      <c r="C4258" s="386"/>
      <c r="D4258" s="658"/>
      <c r="E4258" s="659"/>
      <c r="F4258" s="660"/>
    </row>
    <row r="4259" spans="1:6" x14ac:dyDescent="0.3">
      <c r="A4259" s="383"/>
      <c r="B4259" s="442"/>
      <c r="C4259" s="386"/>
      <c r="D4259" s="658"/>
      <c r="E4259" s="659"/>
      <c r="F4259" s="660"/>
    </row>
    <row r="4260" spans="1:6" x14ac:dyDescent="0.3">
      <c r="A4260" s="383"/>
      <c r="B4260" s="442"/>
      <c r="C4260" s="386"/>
      <c r="D4260" s="658"/>
      <c r="E4260" s="659"/>
      <c r="F4260" s="660"/>
    </row>
    <row r="4261" spans="1:6" x14ac:dyDescent="0.3">
      <c r="A4261" s="383"/>
      <c r="B4261" s="442"/>
      <c r="C4261" s="386"/>
      <c r="D4261" s="658"/>
      <c r="E4261" s="659"/>
      <c r="F4261" s="660"/>
    </row>
    <row r="4262" spans="1:6" x14ac:dyDescent="0.3">
      <c r="A4262" s="383"/>
      <c r="B4262" s="442"/>
      <c r="C4262" s="386"/>
      <c r="D4262" s="658"/>
      <c r="E4262" s="659"/>
      <c r="F4262" s="660"/>
    </row>
    <row r="4263" spans="1:6" x14ac:dyDescent="0.3">
      <c r="A4263" s="383"/>
      <c r="B4263" s="442"/>
      <c r="C4263" s="386"/>
      <c r="D4263" s="658"/>
      <c r="E4263" s="659"/>
      <c r="F4263" s="660"/>
    </row>
    <row r="4264" spans="1:6" x14ac:dyDescent="0.3">
      <c r="A4264" s="383"/>
      <c r="B4264" s="442"/>
      <c r="C4264" s="386"/>
      <c r="D4264" s="658"/>
      <c r="E4264" s="659"/>
      <c r="F4264" s="660"/>
    </row>
    <row r="4265" spans="1:6" ht="15" thickBot="1" x14ac:dyDescent="0.35">
      <c r="A4265" s="666" t="s">
        <v>4109</v>
      </c>
      <c r="B4265" s="667" t="s">
        <v>4116</v>
      </c>
      <c r="C4265" s="667"/>
      <c r="D4265" s="667"/>
      <c r="E4265" s="667"/>
      <c r="F4265" s="668">
        <f>SUM(F4164:F4167)</f>
        <v>57500000</v>
      </c>
    </row>
    <row r="4268" spans="1:6" x14ac:dyDescent="0.3">
      <c r="A4268" s="691"/>
      <c r="B4268" s="692"/>
      <c r="C4268" s="414"/>
      <c r="D4268" s="414"/>
      <c r="E4268" s="693"/>
      <c r="F4268" s="693"/>
    </row>
    <row r="4269" spans="1:6" x14ac:dyDescent="0.3">
      <c r="A4269" s="691"/>
      <c r="B4269" s="691"/>
      <c r="C4269" s="414"/>
      <c r="D4269" s="414"/>
      <c r="E4269" s="693"/>
      <c r="F4269" s="693"/>
    </row>
    <row r="4270" spans="1:6" x14ac:dyDescent="0.3">
      <c r="A4270" s="761" t="s">
        <v>4124</v>
      </c>
      <c r="B4270" s="802"/>
      <c r="C4270" s="399"/>
      <c r="D4270" s="399"/>
      <c r="E4270" s="400"/>
      <c r="F4270" s="400"/>
    </row>
    <row r="4271" spans="1:6" x14ac:dyDescent="0.3">
      <c r="A4271" s="763" t="s">
        <v>4136</v>
      </c>
      <c r="B4271" s="802"/>
      <c r="C4271" s="399"/>
      <c r="D4271" s="399"/>
      <c r="E4271" s="400"/>
      <c r="F4271" s="400"/>
    </row>
    <row r="4272" spans="1:6" x14ac:dyDescent="0.3">
      <c r="A4272" s="764" t="s">
        <v>4137</v>
      </c>
      <c r="B4272" s="803"/>
      <c r="C4272" s="399"/>
      <c r="D4272" s="399"/>
      <c r="E4272" s="400"/>
      <c r="F4272" s="400"/>
    </row>
    <row r="4273" spans="1:6" x14ac:dyDescent="0.3">
      <c r="A4273" s="694"/>
      <c r="B4273" s="695"/>
      <c r="C4273" s="696"/>
      <c r="D4273" s="696"/>
      <c r="E4273" s="697"/>
      <c r="F4273" s="698"/>
    </row>
    <row r="4274" spans="1:6" x14ac:dyDescent="0.3">
      <c r="A4274" s="699" t="s">
        <v>4034</v>
      </c>
      <c r="B4274" s="699" t="s">
        <v>4035</v>
      </c>
      <c r="C4274" s="700"/>
      <c r="D4274" s="700"/>
      <c r="E4274" s="701"/>
      <c r="F4274" s="702" t="s">
        <v>4036</v>
      </c>
    </row>
    <row r="4275" spans="1:6" x14ac:dyDescent="0.3">
      <c r="A4275" s="703"/>
      <c r="B4275" s="704"/>
      <c r="C4275" s="705"/>
      <c r="D4275" s="705"/>
      <c r="E4275" s="706"/>
      <c r="F4275" s="707"/>
    </row>
    <row r="4276" spans="1:6" x14ac:dyDescent="0.3">
      <c r="A4276" s="708"/>
      <c r="B4276" s="709" t="s">
        <v>4352</v>
      </c>
      <c r="C4276" s="710"/>
      <c r="D4276" s="710"/>
      <c r="E4276" s="711"/>
      <c r="F4276" s="712"/>
    </row>
    <row r="4277" spans="1:6" x14ac:dyDescent="0.3">
      <c r="A4277" s="708" t="s">
        <v>4037</v>
      </c>
      <c r="B4277" s="708" t="s">
        <v>4038</v>
      </c>
      <c r="C4277" s="710"/>
      <c r="D4277" s="710"/>
      <c r="E4277" s="711"/>
      <c r="F4277" s="712">
        <f>F95</f>
        <v>5370000</v>
      </c>
    </row>
    <row r="4278" spans="1:6" x14ac:dyDescent="0.3">
      <c r="A4278" s="708" t="s">
        <v>4039</v>
      </c>
      <c r="B4278" s="708" t="s">
        <v>4040</v>
      </c>
      <c r="C4278" s="710"/>
      <c r="D4278" s="710"/>
      <c r="E4278" s="711"/>
      <c r="F4278" s="713">
        <f>F200</f>
        <v>500000</v>
      </c>
    </row>
    <row r="4279" spans="1:6" x14ac:dyDescent="0.3">
      <c r="A4279" s="708" t="s">
        <v>4041</v>
      </c>
      <c r="B4279" s="708" t="s">
        <v>4118</v>
      </c>
      <c r="C4279" s="710"/>
      <c r="D4279" s="710"/>
      <c r="E4279" s="711"/>
      <c r="F4279" s="712">
        <f>F308</f>
        <v>0</v>
      </c>
    </row>
    <row r="4280" spans="1:6" x14ac:dyDescent="0.3">
      <c r="A4280" s="714" t="s">
        <v>4042</v>
      </c>
      <c r="B4280" s="708" t="s">
        <v>4043</v>
      </c>
      <c r="C4280" s="710"/>
      <c r="D4280" s="710"/>
      <c r="E4280" s="711"/>
      <c r="F4280" s="712">
        <f>F416</f>
        <v>0</v>
      </c>
    </row>
    <row r="4281" spans="1:6" x14ac:dyDescent="0.3">
      <c r="A4281" s="708" t="s">
        <v>4044</v>
      </c>
      <c r="B4281" s="708" t="s">
        <v>4119</v>
      </c>
      <c r="C4281" s="710"/>
      <c r="D4281" s="710"/>
      <c r="E4281" s="711"/>
      <c r="F4281" s="715">
        <f>F524</f>
        <v>200000</v>
      </c>
    </row>
    <row r="4282" spans="1:6" x14ac:dyDescent="0.3">
      <c r="A4282" s="708" t="s">
        <v>4046</v>
      </c>
      <c r="B4282" s="708" t="s">
        <v>4047</v>
      </c>
      <c r="C4282" s="710"/>
      <c r="D4282" s="710"/>
      <c r="E4282" s="711"/>
      <c r="F4282" s="712">
        <f>F632</f>
        <v>0</v>
      </c>
    </row>
    <row r="4283" spans="1:6" x14ac:dyDescent="0.3">
      <c r="A4283" s="708" t="s">
        <v>4048</v>
      </c>
      <c r="B4283" s="708" t="s">
        <v>4049</v>
      </c>
      <c r="C4283" s="710"/>
      <c r="D4283" s="710"/>
      <c r="E4283" s="711"/>
      <c r="F4283" s="712">
        <f>F740</f>
        <v>170000</v>
      </c>
    </row>
    <row r="4284" spans="1:6" x14ac:dyDescent="0.3">
      <c r="A4284" s="708"/>
      <c r="B4284" s="716"/>
      <c r="C4284" s="717"/>
      <c r="D4284" s="796" t="s">
        <v>4353</v>
      </c>
      <c r="E4284" s="797"/>
      <c r="F4284" s="719">
        <f>SUM(F4277:F4283)</f>
        <v>6240000</v>
      </c>
    </row>
    <row r="4285" spans="1:6" x14ac:dyDescent="0.3">
      <c r="A4285" s="708"/>
      <c r="B4285" s="720"/>
      <c r="C4285" s="710"/>
      <c r="D4285" s="710"/>
      <c r="E4285" s="721"/>
      <c r="F4285" s="722"/>
    </row>
    <row r="4286" spans="1:6" x14ac:dyDescent="0.3">
      <c r="A4286" s="709"/>
      <c r="B4286" s="709" t="s">
        <v>4354</v>
      </c>
      <c r="C4286" s="710"/>
      <c r="D4286" s="710"/>
      <c r="E4286" s="711"/>
      <c r="F4286" s="712"/>
    </row>
    <row r="4287" spans="1:6" x14ac:dyDescent="0.3">
      <c r="A4287" s="708" t="s">
        <v>4050</v>
      </c>
      <c r="B4287" s="708" t="s">
        <v>4051</v>
      </c>
      <c r="C4287" s="710"/>
      <c r="D4287" s="710"/>
      <c r="E4287" s="711"/>
      <c r="F4287" s="712">
        <f>F847</f>
        <v>250000</v>
      </c>
    </row>
    <row r="4288" spans="1:6" x14ac:dyDescent="0.3">
      <c r="A4288" s="708" t="s">
        <v>4117</v>
      </c>
      <c r="B4288" s="708" t="s">
        <v>4045</v>
      </c>
      <c r="C4288" s="710"/>
      <c r="D4288" s="710"/>
      <c r="E4288" s="711"/>
      <c r="F4288" s="712">
        <f>F955</f>
        <v>0</v>
      </c>
    </row>
    <row r="4289" spans="1:6" x14ac:dyDescent="0.3">
      <c r="A4289" s="708" t="s">
        <v>4052</v>
      </c>
      <c r="B4289" s="708" t="s">
        <v>4053</v>
      </c>
      <c r="C4289" s="710"/>
      <c r="D4289" s="710"/>
      <c r="E4289" s="711"/>
      <c r="F4289" s="712">
        <f>F1061</f>
        <v>0</v>
      </c>
    </row>
    <row r="4290" spans="1:6" x14ac:dyDescent="0.3">
      <c r="A4290" s="708" t="s">
        <v>4054</v>
      </c>
      <c r="B4290" s="708" t="s">
        <v>4055</v>
      </c>
      <c r="C4290" s="710"/>
      <c r="D4290" s="710"/>
      <c r="E4290" s="711"/>
      <c r="F4290" s="712">
        <f>F1168</f>
        <v>500000</v>
      </c>
    </row>
    <row r="4291" spans="1:6" x14ac:dyDescent="0.3">
      <c r="A4291" s="708" t="s">
        <v>4056</v>
      </c>
      <c r="B4291" s="708" t="s">
        <v>4057</v>
      </c>
      <c r="C4291" s="710"/>
      <c r="D4291" s="710"/>
      <c r="E4291" s="711"/>
      <c r="F4291" s="712">
        <f>F1275</f>
        <v>0</v>
      </c>
    </row>
    <row r="4292" spans="1:6" x14ac:dyDescent="0.3">
      <c r="A4292" s="708" t="s">
        <v>4058</v>
      </c>
      <c r="B4292" s="708" t="s">
        <v>4059</v>
      </c>
      <c r="C4292" s="710"/>
      <c r="D4292" s="710"/>
      <c r="E4292" s="711"/>
      <c r="F4292" s="712">
        <f>F1383</f>
        <v>100000</v>
      </c>
    </row>
    <row r="4293" spans="1:6" x14ac:dyDescent="0.3">
      <c r="A4293" s="708" t="s">
        <v>4060</v>
      </c>
      <c r="B4293" s="708" t="s">
        <v>4061</v>
      </c>
      <c r="C4293" s="710"/>
      <c r="D4293" s="710"/>
      <c r="E4293" s="711"/>
      <c r="F4293" s="712">
        <f>F1491</f>
        <v>20000</v>
      </c>
    </row>
    <row r="4294" spans="1:6" x14ac:dyDescent="0.3">
      <c r="A4294" s="708" t="s">
        <v>4062</v>
      </c>
      <c r="B4294" s="708" t="s">
        <v>4063</v>
      </c>
      <c r="C4294" s="710"/>
      <c r="D4294" s="710"/>
      <c r="E4294" s="711"/>
      <c r="F4294" s="712">
        <f>F1598</f>
        <v>0</v>
      </c>
    </row>
    <row r="4295" spans="1:6" x14ac:dyDescent="0.3">
      <c r="A4295" s="708" t="s">
        <v>4064</v>
      </c>
      <c r="B4295" s="708" t="s">
        <v>4065</v>
      </c>
      <c r="C4295" s="710"/>
      <c r="D4295" s="710"/>
      <c r="E4295" s="711"/>
      <c r="F4295" s="712">
        <f>F1706</f>
        <v>250000</v>
      </c>
    </row>
    <row r="4296" spans="1:6" x14ac:dyDescent="0.3">
      <c r="A4296" s="708" t="s">
        <v>4066</v>
      </c>
      <c r="B4296" s="708" t="s">
        <v>4067</v>
      </c>
      <c r="C4296" s="710"/>
      <c r="D4296" s="710"/>
      <c r="E4296" s="711"/>
      <c r="F4296" s="712">
        <f>F1806</f>
        <v>0</v>
      </c>
    </row>
    <row r="4297" spans="1:6" x14ac:dyDescent="0.3">
      <c r="A4297" s="708" t="s">
        <v>4068</v>
      </c>
      <c r="B4297" s="708" t="s">
        <v>4069</v>
      </c>
      <c r="C4297" s="710"/>
      <c r="D4297" s="710"/>
      <c r="E4297" s="711"/>
      <c r="F4297" s="712">
        <f>F1913</f>
        <v>0</v>
      </c>
    </row>
    <row r="4298" spans="1:6" x14ac:dyDescent="0.3">
      <c r="A4298" s="708" t="s">
        <v>4070</v>
      </c>
      <c r="B4298" s="708" t="s">
        <v>4120</v>
      </c>
      <c r="C4298" s="710"/>
      <c r="D4298" s="710"/>
      <c r="E4298" s="711"/>
      <c r="F4298" s="712">
        <f>F2021</f>
        <v>0</v>
      </c>
    </row>
    <row r="4299" spans="1:6" x14ac:dyDescent="0.3">
      <c r="A4299" s="708" t="s">
        <v>4071</v>
      </c>
      <c r="B4299" s="708" t="s">
        <v>4072</v>
      </c>
      <c r="C4299" s="710"/>
      <c r="D4299" s="710"/>
      <c r="E4299" s="711"/>
      <c r="F4299" s="712">
        <f>F2129</f>
        <v>0</v>
      </c>
    </row>
    <row r="4300" spans="1:6" x14ac:dyDescent="0.3">
      <c r="A4300" s="708" t="s">
        <v>4073</v>
      </c>
      <c r="B4300" s="708" t="s">
        <v>4121</v>
      </c>
      <c r="C4300" s="710"/>
      <c r="D4300" s="710"/>
      <c r="E4300" s="711"/>
      <c r="F4300" s="712">
        <f>F2236</f>
        <v>0</v>
      </c>
    </row>
    <row r="4301" spans="1:6" x14ac:dyDescent="0.3">
      <c r="A4301" s="708" t="s">
        <v>4074</v>
      </c>
      <c r="B4301" s="708" t="s">
        <v>4075</v>
      </c>
      <c r="C4301" s="710"/>
      <c r="D4301" s="710"/>
      <c r="E4301" s="711"/>
      <c r="F4301" s="712">
        <f>F2344</f>
        <v>2000000</v>
      </c>
    </row>
    <row r="4302" spans="1:6" x14ac:dyDescent="0.3">
      <c r="A4302" s="708" t="s">
        <v>4076</v>
      </c>
      <c r="B4302" s="708" t="s">
        <v>4077</v>
      </c>
      <c r="C4302" s="710"/>
      <c r="D4302" s="710"/>
      <c r="E4302" s="711"/>
      <c r="F4302" s="712">
        <f>F2444</f>
        <v>0</v>
      </c>
    </row>
    <row r="4303" spans="1:6" x14ac:dyDescent="0.3">
      <c r="A4303" s="708" t="s">
        <v>4078</v>
      </c>
      <c r="B4303" s="708" t="s">
        <v>4079</v>
      </c>
      <c r="C4303" s="710"/>
      <c r="D4303" s="710"/>
      <c r="E4303" s="711"/>
      <c r="F4303" s="712">
        <f>F2552</f>
        <v>0</v>
      </c>
    </row>
    <row r="4304" spans="1:6" x14ac:dyDescent="0.3">
      <c r="A4304" s="708" t="s">
        <v>4080</v>
      </c>
      <c r="B4304" s="708" t="s">
        <v>4081</v>
      </c>
      <c r="C4304" s="710"/>
      <c r="D4304" s="710"/>
      <c r="E4304" s="711"/>
      <c r="F4304" s="712">
        <f>F2651</f>
        <v>1000000</v>
      </c>
    </row>
    <row r="4305" spans="1:6" x14ac:dyDescent="0.3">
      <c r="A4305" s="708" t="s">
        <v>4082</v>
      </c>
      <c r="B4305" s="708" t="s">
        <v>4083</v>
      </c>
      <c r="C4305" s="710"/>
      <c r="D4305" s="710"/>
      <c r="E4305" s="711"/>
      <c r="F4305" s="712">
        <f>F2758</f>
        <v>500000</v>
      </c>
    </row>
    <row r="4306" spans="1:6" x14ac:dyDescent="0.3">
      <c r="A4306" s="708" t="s">
        <v>4084</v>
      </c>
      <c r="B4306" s="708" t="s">
        <v>4085</v>
      </c>
      <c r="C4306" s="710"/>
      <c r="D4306" s="710"/>
      <c r="E4306" s="711"/>
      <c r="F4306" s="712">
        <f>F2866</f>
        <v>50000</v>
      </c>
    </row>
    <row r="4307" spans="1:6" x14ac:dyDescent="0.3">
      <c r="A4307" s="708" t="s">
        <v>4086</v>
      </c>
      <c r="B4307" s="708" t="s">
        <v>4087</v>
      </c>
      <c r="C4307" s="710"/>
      <c r="D4307" s="710"/>
      <c r="E4307" s="711"/>
      <c r="F4307" s="712">
        <f>F2973</f>
        <v>200000</v>
      </c>
    </row>
    <row r="4308" spans="1:6" x14ac:dyDescent="0.3">
      <c r="A4308" s="708" t="s">
        <v>4088</v>
      </c>
      <c r="B4308" s="708" t="s">
        <v>4089</v>
      </c>
      <c r="C4308" s="710"/>
      <c r="D4308" s="710"/>
      <c r="E4308" s="711"/>
      <c r="F4308" s="712">
        <f>F3081</f>
        <v>150000</v>
      </c>
    </row>
    <row r="4309" spans="1:6" x14ac:dyDescent="0.3">
      <c r="A4309" s="708" t="s">
        <v>4090</v>
      </c>
      <c r="B4309" s="708" t="s">
        <v>4091</v>
      </c>
      <c r="C4309" s="710"/>
      <c r="D4309" s="710"/>
      <c r="E4309" s="711"/>
      <c r="F4309" s="712">
        <f>F3189</f>
        <v>1000000</v>
      </c>
    </row>
    <row r="4310" spans="1:6" x14ac:dyDescent="0.3">
      <c r="A4310" s="708" t="s">
        <v>4092</v>
      </c>
      <c r="B4310" s="708" t="s">
        <v>4093</v>
      </c>
      <c r="C4310" s="710"/>
      <c r="D4310" s="710"/>
      <c r="E4310" s="711"/>
      <c r="F4310" s="712">
        <f>F3297</f>
        <v>100000</v>
      </c>
    </row>
    <row r="4311" spans="1:6" x14ac:dyDescent="0.3">
      <c r="A4311" s="708" t="s">
        <v>4094</v>
      </c>
      <c r="B4311" s="708" t="s">
        <v>4095</v>
      </c>
      <c r="C4311" s="710"/>
      <c r="D4311" s="710"/>
      <c r="E4311" s="711"/>
      <c r="F4311" s="712">
        <f>F3405</f>
        <v>1000000</v>
      </c>
    </row>
    <row r="4312" spans="1:6" x14ac:dyDescent="0.3">
      <c r="A4312" s="708" t="s">
        <v>4096</v>
      </c>
      <c r="B4312" s="708" t="s">
        <v>4097</v>
      </c>
      <c r="C4312" s="710"/>
      <c r="D4312" s="710"/>
      <c r="E4312" s="711"/>
      <c r="F4312" s="712">
        <f>F3512</f>
        <v>200000</v>
      </c>
    </row>
    <row r="4313" spans="1:6" x14ac:dyDescent="0.3">
      <c r="A4313" s="708" t="s">
        <v>4098</v>
      </c>
      <c r="B4313" s="708" t="s">
        <v>4099</v>
      </c>
      <c r="C4313" s="710"/>
      <c r="D4313" s="710"/>
      <c r="E4313" s="711"/>
      <c r="F4313" s="712">
        <f>F3620</f>
        <v>0</v>
      </c>
    </row>
    <row r="4314" spans="1:6" x14ac:dyDescent="0.3">
      <c r="A4314" s="708" t="s">
        <v>4100</v>
      </c>
      <c r="B4314" s="708" t="s">
        <v>4101</v>
      </c>
      <c r="C4314" s="710"/>
      <c r="D4314" s="710"/>
      <c r="E4314" s="711"/>
      <c r="F4314" s="712">
        <f>F3728</f>
        <v>0</v>
      </c>
    </row>
    <row r="4315" spans="1:6" x14ac:dyDescent="0.3">
      <c r="A4315" s="708" t="s">
        <v>4102</v>
      </c>
      <c r="B4315" s="708" t="s">
        <v>4122</v>
      </c>
      <c r="C4315" s="710"/>
      <c r="D4315" s="710"/>
      <c r="E4315" s="711"/>
      <c r="F4315" s="712">
        <f>F3836</f>
        <v>100000</v>
      </c>
    </row>
    <row r="4316" spans="1:6" x14ac:dyDescent="0.3">
      <c r="A4316" s="708" t="s">
        <v>4103</v>
      </c>
      <c r="B4316" s="708" t="s">
        <v>4104</v>
      </c>
      <c r="C4316" s="710"/>
      <c r="D4316" s="710"/>
      <c r="E4316" s="711"/>
      <c r="F4316" s="712">
        <f>F3944</f>
        <v>0</v>
      </c>
    </row>
    <row r="4317" spans="1:6" x14ac:dyDescent="0.3">
      <c r="A4317" s="708" t="s">
        <v>4105</v>
      </c>
      <c r="B4317" s="708" t="s">
        <v>4106</v>
      </c>
      <c r="C4317" s="710"/>
      <c r="D4317" s="710"/>
      <c r="E4317" s="711"/>
      <c r="F4317" s="712">
        <f>F4052</f>
        <v>250000</v>
      </c>
    </row>
    <row r="4318" spans="1:6" x14ac:dyDescent="0.3">
      <c r="A4318" s="708" t="s">
        <v>4107</v>
      </c>
      <c r="B4318" s="708" t="s">
        <v>4108</v>
      </c>
      <c r="C4318" s="710"/>
      <c r="D4318" s="710"/>
      <c r="E4318" s="711"/>
      <c r="F4318" s="712">
        <f>F4158</f>
        <v>20350000</v>
      </c>
    </row>
    <row r="4319" spans="1:6" x14ac:dyDescent="0.3">
      <c r="A4319" s="723"/>
      <c r="B4319" s="708"/>
      <c r="C4319" s="710"/>
      <c r="D4319" s="796" t="s">
        <v>4355</v>
      </c>
      <c r="E4319" s="797"/>
      <c r="F4319" s="719">
        <f>SUM(F4287:F4318)</f>
        <v>28020000</v>
      </c>
    </row>
    <row r="4320" spans="1:6" x14ac:dyDescent="0.3">
      <c r="A4320" s="709"/>
      <c r="B4320" s="720"/>
      <c r="C4320" s="718"/>
      <c r="D4320" s="718"/>
      <c r="E4320" s="724"/>
      <c r="F4320" s="725"/>
    </row>
    <row r="4321" spans="1:6" x14ac:dyDescent="0.3">
      <c r="A4321" s="708"/>
      <c r="B4321" s="709" t="s">
        <v>4356</v>
      </c>
      <c r="C4321" s="710"/>
      <c r="D4321" s="710"/>
      <c r="E4321" s="711"/>
      <c r="F4321" s="712"/>
    </row>
    <row r="4322" spans="1:6" x14ac:dyDescent="0.3">
      <c r="A4322" s="708" t="s">
        <v>4109</v>
      </c>
      <c r="B4322" s="716" t="s">
        <v>4123</v>
      </c>
      <c r="C4322" s="710"/>
      <c r="D4322" s="710"/>
      <c r="E4322" s="711"/>
      <c r="F4322" s="713">
        <f>F4265</f>
        <v>57500000</v>
      </c>
    </row>
    <row r="4323" spans="1:6" x14ac:dyDescent="0.3">
      <c r="A4323" s="708"/>
      <c r="B4323" s="716"/>
      <c r="C4323" s="717"/>
      <c r="D4323" s="796" t="s">
        <v>4357</v>
      </c>
      <c r="E4323" s="797"/>
      <c r="F4323" s="726">
        <f>SUM(F4322)</f>
        <v>57500000</v>
      </c>
    </row>
    <row r="4324" spans="1:6" x14ac:dyDescent="0.3">
      <c r="A4324" s="708"/>
      <c r="B4324" s="720"/>
      <c r="C4324" s="710"/>
      <c r="D4324" s="710"/>
      <c r="E4324" s="721"/>
      <c r="F4324" s="727"/>
    </row>
    <row r="4325" spans="1:6" x14ac:dyDescent="0.3">
      <c r="A4325" s="708"/>
      <c r="B4325" s="720"/>
      <c r="C4325" s="710"/>
      <c r="D4325" s="710"/>
      <c r="E4325" s="728"/>
      <c r="F4325" s="729"/>
    </row>
    <row r="4326" spans="1:6" x14ac:dyDescent="0.3">
      <c r="A4326" s="708"/>
      <c r="B4326" s="720"/>
      <c r="C4326" s="710"/>
      <c r="D4326" s="796" t="s">
        <v>4358</v>
      </c>
      <c r="E4326" s="797"/>
      <c r="F4326" s="726">
        <f>+F4284+F4319+F4323</f>
        <v>91760000</v>
      </c>
    </row>
    <row r="4329" spans="1:6" x14ac:dyDescent="0.3">
      <c r="A4329" s="798" t="s">
        <v>4125</v>
      </c>
      <c r="B4329" s="795"/>
      <c r="C4329" s="730"/>
      <c r="D4329" s="730"/>
      <c r="E4329" s="731"/>
      <c r="F4329" s="732"/>
    </row>
    <row r="4330" spans="1:6" x14ac:dyDescent="0.3">
      <c r="A4330" s="798" t="str">
        <f>A4271</f>
        <v>CONTRACT SANRAL: NRA 2024/1323</v>
      </c>
      <c r="B4330" s="795"/>
      <c r="C4330" s="730"/>
      <c r="D4330" s="730"/>
      <c r="E4330" s="731"/>
      <c r="F4330" s="732"/>
    </row>
    <row r="4331" spans="1:6" x14ac:dyDescent="0.3">
      <c r="A4331" s="794" t="str">
        <f>A4272</f>
        <v>PANEL FOR ROUTINE ROAD MAINTENANCE WORKS ACROSS SOUTH AFRICA (WESTERN CAPE PROVINCE)</v>
      </c>
      <c r="B4331" s="795"/>
      <c r="C4331" s="730"/>
      <c r="D4331" s="730"/>
      <c r="E4331" s="731"/>
      <c r="F4331" s="734"/>
    </row>
    <row r="4332" spans="1:6" x14ac:dyDescent="0.3">
      <c r="A4332" s="733"/>
      <c r="B4332" s="735"/>
      <c r="C4332" s="736"/>
      <c r="D4332" s="737"/>
      <c r="E4332" s="738"/>
      <c r="F4332" s="739" t="s">
        <v>4036</v>
      </c>
    </row>
    <row r="4333" spans="1:6" x14ac:dyDescent="0.3">
      <c r="A4333" s="733"/>
      <c r="B4333" s="735"/>
      <c r="C4333" s="730"/>
      <c r="D4333" s="730"/>
      <c r="E4333" s="731"/>
      <c r="F4333" s="722"/>
    </row>
    <row r="4334" spans="1:6" x14ac:dyDescent="0.3">
      <c r="A4334" s="793" t="s">
        <v>4359</v>
      </c>
      <c r="B4334" s="793"/>
      <c r="C4334" s="793"/>
      <c r="D4334" s="740"/>
      <c r="E4334" s="731"/>
      <c r="F4334" s="741">
        <f>F4326</f>
        <v>91760000</v>
      </c>
    </row>
    <row r="4335" spans="1:6" x14ac:dyDescent="0.3">
      <c r="A4335" s="735"/>
      <c r="B4335" s="735"/>
      <c r="C4335" s="730"/>
      <c r="D4335" s="742"/>
      <c r="E4335" s="743"/>
      <c r="F4335" s="744"/>
    </row>
    <row r="4336" spans="1:6" x14ac:dyDescent="0.3">
      <c r="A4336" s="793" t="s">
        <v>4126</v>
      </c>
      <c r="B4336" s="793"/>
      <c r="C4336" s="793"/>
      <c r="D4336" s="740"/>
      <c r="E4336" s="743"/>
      <c r="F4336" s="741">
        <f>F4334*15%</f>
        <v>13764000</v>
      </c>
    </row>
    <row r="4337" spans="1:6" ht="15" thickBot="1" x14ac:dyDescent="0.35">
      <c r="A4337" s="735"/>
      <c r="B4337" s="735"/>
      <c r="C4337" s="730"/>
      <c r="D4337" s="742"/>
      <c r="E4337" s="743"/>
      <c r="F4337" s="744"/>
    </row>
    <row r="4338" spans="1:6" ht="15" thickBot="1" x14ac:dyDescent="0.35">
      <c r="A4338" s="793" t="s">
        <v>4110</v>
      </c>
      <c r="B4338" s="793"/>
      <c r="C4338" s="793"/>
      <c r="D4338" s="740"/>
      <c r="E4338" s="743"/>
      <c r="F4338" s="745">
        <f>SUM(F4334:F4336)</f>
        <v>105524000</v>
      </c>
    </row>
    <row r="4339" spans="1:6" x14ac:dyDescent="0.3">
      <c r="A4339" s="735"/>
      <c r="B4339" s="735"/>
      <c r="C4339" s="730"/>
      <c r="D4339" s="742"/>
      <c r="E4339" s="743"/>
      <c r="F4339" s="746"/>
    </row>
    <row r="4340" spans="1:6" x14ac:dyDescent="0.3">
      <c r="A4340" s="735"/>
      <c r="B4340" s="735"/>
      <c r="C4340" s="730"/>
      <c r="D4340" s="742"/>
      <c r="E4340" s="743"/>
      <c r="F4340" s="746"/>
    </row>
    <row r="4341" spans="1:6" x14ac:dyDescent="0.3">
      <c r="A4341" s="794" t="s">
        <v>4130</v>
      </c>
      <c r="B4341" s="794"/>
      <c r="C4341" s="794"/>
      <c r="D4341" s="794"/>
      <c r="E4341" s="794"/>
      <c r="F4341" s="794"/>
    </row>
    <row r="4342" spans="1:6" x14ac:dyDescent="0.3">
      <c r="A4342" s="794" t="s">
        <v>4131</v>
      </c>
      <c r="B4342" s="795"/>
      <c r="C4342" s="730"/>
      <c r="D4342" s="742"/>
      <c r="E4342" s="743"/>
      <c r="F4342" s="746"/>
    </row>
    <row r="4343" spans="1:6" x14ac:dyDescent="0.3">
      <c r="A4343" s="735"/>
      <c r="B4343" s="735"/>
      <c r="C4343" s="730"/>
      <c r="D4343" s="742"/>
      <c r="E4343" s="747"/>
      <c r="F4343" s="746"/>
    </row>
    <row r="4344" spans="1:6" x14ac:dyDescent="0.3">
      <c r="A4344" s="735"/>
      <c r="B4344" s="735"/>
      <c r="C4344" s="730"/>
      <c r="D4344" s="742"/>
      <c r="E4344" s="743"/>
      <c r="F4344" s="746"/>
    </row>
    <row r="4345" spans="1:6" x14ac:dyDescent="0.3">
      <c r="A4345" s="735"/>
      <c r="B4345" s="735"/>
      <c r="C4345" s="730"/>
      <c r="D4345" s="742"/>
      <c r="E4345" s="743"/>
      <c r="F4345" s="746"/>
    </row>
    <row r="4346" spans="1:6" x14ac:dyDescent="0.3">
      <c r="A4346" s="866" t="s">
        <v>4127</v>
      </c>
      <c r="B4346" s="867"/>
      <c r="C4346" s="868"/>
      <c r="D4346" s="869"/>
      <c r="E4346" s="870"/>
      <c r="F4346" s="871" t="s">
        <v>4128</v>
      </c>
    </row>
    <row r="4347" spans="1:6" x14ac:dyDescent="0.3">
      <c r="A4347" s="872"/>
      <c r="B4347" s="868"/>
      <c r="C4347" s="868"/>
      <c r="D4347" s="869"/>
      <c r="E4347" s="870"/>
      <c r="F4347" s="871"/>
    </row>
    <row r="4348" spans="1:6" x14ac:dyDescent="0.3">
      <c r="A4348" s="868"/>
      <c r="B4348" s="868"/>
      <c r="C4348" s="869"/>
      <c r="D4348" s="873"/>
      <c r="E4348" s="874"/>
      <c r="F4348" s="871"/>
    </row>
    <row r="4349" spans="1:6" x14ac:dyDescent="0.3">
      <c r="A4349" s="866" t="s">
        <v>4129</v>
      </c>
      <c r="B4349" s="867"/>
      <c r="C4349" s="869"/>
      <c r="D4349" s="873"/>
      <c r="E4349" s="875"/>
      <c r="F4349" s="871"/>
    </row>
  </sheetData>
  <sheetProtection algorithmName="SHA-512" hashValue="BKuU+RMnXzybJy+4mdCUUCBcYG8jdR9ZZ2c3uydbkJlFPhvRc4j075ML2GxjjIwarfAXjvdx4tmldmBkxyn/Lg==" saltValue="N5Ic0pr7poEvxV8axWQZ4g==" spinCount="100000" sheet="1" objects="1" scenarios="1" selectLockedCells="1"/>
  <mergeCells count="180">
    <mergeCell ref="A98:B98"/>
    <mergeCell ref="A99:F99"/>
    <mergeCell ref="A201:B201"/>
    <mergeCell ref="A202:B202"/>
    <mergeCell ref="A203:B203"/>
    <mergeCell ref="A204:F204"/>
    <mergeCell ref="A1:B1"/>
    <mergeCell ref="A2:B2"/>
    <mergeCell ref="A3:B3"/>
    <mergeCell ref="A5:F5"/>
    <mergeCell ref="A96:B96"/>
    <mergeCell ref="A97:B97"/>
    <mergeCell ref="A419:B419"/>
    <mergeCell ref="A420:F420"/>
    <mergeCell ref="A525:B525"/>
    <mergeCell ref="A526:B526"/>
    <mergeCell ref="A527:B527"/>
    <mergeCell ref="A528:F528"/>
    <mergeCell ref="A309:B309"/>
    <mergeCell ref="A310:B310"/>
    <mergeCell ref="A311:B311"/>
    <mergeCell ref="A312:F312"/>
    <mergeCell ref="A417:B417"/>
    <mergeCell ref="A418:B418"/>
    <mergeCell ref="A743:B743"/>
    <mergeCell ref="A744:F744"/>
    <mergeCell ref="A848:B848"/>
    <mergeCell ref="A849:B849"/>
    <mergeCell ref="A850:B850"/>
    <mergeCell ref="A851:B851"/>
    <mergeCell ref="A633:B633"/>
    <mergeCell ref="A634:B634"/>
    <mergeCell ref="A635:B635"/>
    <mergeCell ref="A636:F636"/>
    <mergeCell ref="A741:B741"/>
    <mergeCell ref="A742:B742"/>
    <mergeCell ref="A1063:B1063"/>
    <mergeCell ref="A1064:B1064"/>
    <mergeCell ref="A1065:F1065"/>
    <mergeCell ref="A1169:B1169"/>
    <mergeCell ref="A1170:B1170"/>
    <mergeCell ref="A1171:B1171"/>
    <mergeCell ref="A857:B857"/>
    <mergeCell ref="A956:B956"/>
    <mergeCell ref="A957:B957"/>
    <mergeCell ref="A958:B958"/>
    <mergeCell ref="A959:F959"/>
    <mergeCell ref="A1062:B1062"/>
    <mergeCell ref="A1384:B1384"/>
    <mergeCell ref="A1385:B1385"/>
    <mergeCell ref="A1386:B1386"/>
    <mergeCell ref="A1387:F1387"/>
    <mergeCell ref="A1492:B1492"/>
    <mergeCell ref="A1493:B1493"/>
    <mergeCell ref="A1172:F1172"/>
    <mergeCell ref="A1177:B1177"/>
    <mergeCell ref="A1276:B1276"/>
    <mergeCell ref="A1277:B1277"/>
    <mergeCell ref="A1278:B1278"/>
    <mergeCell ref="A1279:F1279"/>
    <mergeCell ref="A1707:B1707"/>
    <mergeCell ref="A1708:B1708"/>
    <mergeCell ref="A1709:B1709"/>
    <mergeCell ref="A1710:F1710"/>
    <mergeCell ref="A1807:B1807"/>
    <mergeCell ref="A1808:B1808"/>
    <mergeCell ref="A1494:B1494"/>
    <mergeCell ref="A1495:F1495"/>
    <mergeCell ref="A1599:B1599"/>
    <mergeCell ref="A1600:B1600"/>
    <mergeCell ref="A1601:B1601"/>
    <mergeCell ref="A1602:F1602"/>
    <mergeCell ref="A2022:B2022"/>
    <mergeCell ref="A2023:B2023"/>
    <mergeCell ref="A2024:B2024"/>
    <mergeCell ref="A2025:F2025"/>
    <mergeCell ref="A2130:B2130"/>
    <mergeCell ref="A2131:B2131"/>
    <mergeCell ref="A1809:B1809"/>
    <mergeCell ref="A1810:F1810"/>
    <mergeCell ref="A1914:B1914"/>
    <mergeCell ref="A1915:B1915"/>
    <mergeCell ref="A1916:B1916"/>
    <mergeCell ref="A1917:F1917"/>
    <mergeCell ref="A2345:B2345"/>
    <mergeCell ref="A2346:B2346"/>
    <mergeCell ref="A2347:B2347"/>
    <mergeCell ref="A2348:F2348"/>
    <mergeCell ref="A2445:B2445"/>
    <mergeCell ref="A2446:B2446"/>
    <mergeCell ref="A2132:B2132"/>
    <mergeCell ref="A2133:F2133"/>
    <mergeCell ref="A2237:B2237"/>
    <mergeCell ref="A2238:B2238"/>
    <mergeCell ref="A2239:B2239"/>
    <mergeCell ref="A2240:F2240"/>
    <mergeCell ref="A2652:B2652"/>
    <mergeCell ref="A2653:B2653"/>
    <mergeCell ref="A2654:B2654"/>
    <mergeCell ref="A2655:F2655"/>
    <mergeCell ref="A2759:B2759"/>
    <mergeCell ref="A2760:B2760"/>
    <mergeCell ref="A2447:B2447"/>
    <mergeCell ref="A2448:F2448"/>
    <mergeCell ref="A2553:B2553"/>
    <mergeCell ref="A2554:B2554"/>
    <mergeCell ref="A2555:B2555"/>
    <mergeCell ref="A2556:F2556"/>
    <mergeCell ref="A2870:F2870"/>
    <mergeCell ref="A2974:B2974"/>
    <mergeCell ref="A2975:B2975"/>
    <mergeCell ref="A2976:B2976"/>
    <mergeCell ref="A2977:F2977"/>
    <mergeCell ref="A3082:B3082"/>
    <mergeCell ref="A2761:B2761"/>
    <mergeCell ref="A2762:F2762"/>
    <mergeCell ref="A2779:B2779"/>
    <mergeCell ref="A2867:B2867"/>
    <mergeCell ref="A2868:B2868"/>
    <mergeCell ref="A2869:B2869"/>
    <mergeCell ref="A3193:F3193"/>
    <mergeCell ref="A3298:B3298"/>
    <mergeCell ref="A3299:B3299"/>
    <mergeCell ref="A3300:B3300"/>
    <mergeCell ref="A3301:F3301"/>
    <mergeCell ref="A3406:B3406"/>
    <mergeCell ref="A3083:B3083"/>
    <mergeCell ref="A3084:B3084"/>
    <mergeCell ref="A3085:F3085"/>
    <mergeCell ref="A3190:B3190"/>
    <mergeCell ref="A3191:B3191"/>
    <mergeCell ref="A3192:B3192"/>
    <mergeCell ref="A3516:F3516"/>
    <mergeCell ref="A3621:B3621"/>
    <mergeCell ref="A3622:B3622"/>
    <mergeCell ref="A3623:B3623"/>
    <mergeCell ref="A3624:F3624"/>
    <mergeCell ref="A3729:B3729"/>
    <mergeCell ref="A3407:B3407"/>
    <mergeCell ref="A3408:B3408"/>
    <mergeCell ref="A3409:F3409"/>
    <mergeCell ref="A3513:B3513"/>
    <mergeCell ref="A3514:B3514"/>
    <mergeCell ref="A3515:B3515"/>
    <mergeCell ref="A3840:F3840"/>
    <mergeCell ref="A3945:B3945"/>
    <mergeCell ref="A3946:B3946"/>
    <mergeCell ref="A3947:B3947"/>
    <mergeCell ref="A3948:F3948"/>
    <mergeCell ref="A4053:B4053"/>
    <mergeCell ref="A3730:B3730"/>
    <mergeCell ref="A3731:B3731"/>
    <mergeCell ref="A3732:F3732"/>
    <mergeCell ref="A3837:B3837"/>
    <mergeCell ref="A3838:B3838"/>
    <mergeCell ref="A3839:B3839"/>
    <mergeCell ref="A4162:F4162"/>
    <mergeCell ref="A4270:B4270"/>
    <mergeCell ref="A4271:B4271"/>
    <mergeCell ref="A4272:B4272"/>
    <mergeCell ref="D4284:E4284"/>
    <mergeCell ref="D4319:E4319"/>
    <mergeCell ref="A4054:B4054"/>
    <mergeCell ref="A4055:B4055"/>
    <mergeCell ref="A4056:F4056"/>
    <mergeCell ref="A4159:B4159"/>
    <mergeCell ref="A4160:B4160"/>
    <mergeCell ref="A4161:B4161"/>
    <mergeCell ref="A4336:C4336"/>
    <mergeCell ref="A4338:C4338"/>
    <mergeCell ref="A4341:F4341"/>
    <mergeCell ref="A4342:B4342"/>
    <mergeCell ref="A4346:B4346"/>
    <mergeCell ref="A4349:B4349"/>
    <mergeCell ref="D4323:E4323"/>
    <mergeCell ref="D4326:E4326"/>
    <mergeCell ref="A4329:B4329"/>
    <mergeCell ref="A4330:B4330"/>
    <mergeCell ref="A4331:B4331"/>
    <mergeCell ref="A4334:C4334"/>
  </mergeCells>
  <conditionalFormatting sqref="A335">
    <cfRule type="duplicateValues" dxfId="3247" priority="526"/>
  </conditionalFormatting>
  <conditionalFormatting sqref="A420">
    <cfRule type="duplicateValues" dxfId="3246" priority="516"/>
  </conditionalFormatting>
  <conditionalFormatting sqref="A421">
    <cfRule type="duplicateValues" dxfId="3245" priority="515"/>
  </conditionalFormatting>
  <conditionalFormatting sqref="A422:A523">
    <cfRule type="duplicateValues" dxfId="3244" priority="514"/>
  </conditionalFormatting>
  <conditionalFormatting sqref="A636:A739 A528:A631">
    <cfRule type="duplicateValues" dxfId="3243" priority="536"/>
  </conditionalFormatting>
  <conditionalFormatting sqref="A1175:A1176">
    <cfRule type="duplicateValues" dxfId="3242" priority="533"/>
  </conditionalFormatting>
  <conditionalFormatting sqref="A1181:A1274">
    <cfRule type="duplicateValues" dxfId="3241" priority="537"/>
  </conditionalFormatting>
  <conditionalFormatting sqref="A1811">
    <cfRule type="duplicateValues" dxfId="3240" priority="525"/>
  </conditionalFormatting>
  <conditionalFormatting sqref="A1813:A1815">
    <cfRule type="duplicateValues" dxfId="3239" priority="534"/>
  </conditionalFormatting>
  <conditionalFormatting sqref="A2158">
    <cfRule type="duplicateValues" dxfId="3238" priority="524"/>
  </conditionalFormatting>
  <conditionalFormatting sqref="A2359">
    <cfRule type="duplicateValues" dxfId="3237" priority="513"/>
  </conditionalFormatting>
  <conditionalFormatting sqref="A2360:A2443">
    <cfRule type="duplicateValues" dxfId="3236" priority="512"/>
  </conditionalFormatting>
  <conditionalFormatting sqref="A2458">
    <cfRule type="duplicateValues" dxfId="3235" priority="522"/>
  </conditionalFormatting>
  <conditionalFormatting sqref="A2459:A2461">
    <cfRule type="duplicateValues" dxfId="3234" priority="535"/>
  </conditionalFormatting>
  <conditionalFormatting sqref="A3419:A3421">
    <cfRule type="duplicateValues" dxfId="3233" priority="521"/>
  </conditionalFormatting>
  <conditionalFormatting sqref="A3439">
    <cfRule type="duplicateValues" dxfId="3232" priority="520"/>
  </conditionalFormatting>
  <conditionalFormatting sqref="A3440">
    <cfRule type="duplicateValues" dxfId="3231" priority="519"/>
  </conditionalFormatting>
  <conditionalFormatting sqref="A4162">
    <cfRule type="duplicateValues" dxfId="3230" priority="511"/>
  </conditionalFormatting>
  <conditionalFormatting sqref="A4163:A4164">
    <cfRule type="duplicateValues" dxfId="3229" priority="510"/>
  </conditionalFormatting>
  <conditionalFormatting sqref="A4165:A4166">
    <cfRule type="duplicateValues" dxfId="3228" priority="508"/>
  </conditionalFormatting>
  <conditionalFormatting sqref="A4167:A4264">
    <cfRule type="duplicateValues" dxfId="3227" priority="538"/>
  </conditionalFormatting>
  <conditionalFormatting sqref="A4266 A3422:A3438 A2462:A2551 A2254 A336:A415 A2268 A2282 A2257:A2264 A2271:A2278 A1812 A2159:A2235 A1816:A1912 A1279:A1382 A2556:A2650 A2870:A2972 A2285:A2343 A2448:A2457 A744:A846 A857:A954 A99:A199 A204:A307 A312:A334 A851 A959:A1060 A1065:A1167 A4056:A4157 A3948:A4051 A1172:A1174 A1178:A1180 A1387:A1490 A1495:A1597 A1602:A1705 A1710:A1805 A1810 A1917:A2020 A2025:A2128 A2133:A2157 A2240:A2250 A2348:A2358 A2655:A2757 A2762:A2784 A2977:A3081 A3085:A3189 A3193:A3297 A3409:A3418 A3301:A3405 A3441:A3512 A3516:A3620 A3624:A3728 A3732:A3836 A3840:A3944 B85:B86 A4:A94">
    <cfRule type="duplicateValues" dxfId="3226" priority="532"/>
  </conditionalFormatting>
  <conditionalFormatting sqref="A4268:A4272">
    <cfRule type="duplicateValues" dxfId="3225" priority="531"/>
  </conditionalFormatting>
  <conditionalFormatting sqref="A4350:A1048576 A4327:A4328 A4267">
    <cfRule type="duplicateValues" dxfId="3224" priority="530"/>
  </conditionalFormatting>
  <conditionalFormatting sqref="D9:F10 C25:C26 C31:C32 C34:C94 C99:F99 D107:F108 C204:F204 C312:F313 C420:F523 C528:F529 D643:F643 C644:C739 C744:F745 E770:F771 C772:C787 D772:D846 C789:C846 C851:F851 C857:F858 C959:F961 C1065:F1065 C1066:C1086 D1066:F1066 C1172:F1173 C1178:F1178 C1282:C1301 D1287:F1287 C1303:C1382 C1387:F1388 C1389:C1400 D1391:F1391 C1404:C1490 C1495:F1496 C1602:F1603 C1605:C1705 C1810:F1811 C1917:F1917 C2025:F2027 C2133:F2135 C2240:F2241 C2242:C2250 D2242:D2343 C2254 C2257:C2264 C2268 C2271:C2278 C2282 C2289:C2343 C2348:F2350 C2448:F2449 C2450:C2461 D2451:F2451 C2463:C2551 C2556:F2556 D2557:F2557 C2558:C2650 C2655:F2656 C2762:F2764 C2870:F2871 F2872:F2972 C2874:E2875 C2979:C3006 D2980:F2980 C3008:C3081 C3086:C3106 D3086:F3087 C3108:C3189 C3193:F3194 D3195:F3195 C3196:C3297 C3301:F3302 C3409:F3410 C3411:C3425 D3412:F3412 C3427:C3439 C3441:C3512 C3516:F3517 C3624:F3626 C3732:F3732 C3733:C3735 D3733:F3734 C3737:C3836 C3840:F3841 C3948:F3949 D3950:F3950 C3951:C4051 C4056:F4057 D4105:F4105 C4120:C4157 D4164:F4166 C4266:F4267 C4327:F4328 C4350:F1048576 C8:D8 F8 D27:F30 D26 F26 D39:F40 D36:D38 F36:F38 C100:D106 F100:F106 D112:F112 D109:D111 F109:F111 D114:F115 D113 F113 C207:F307 C205:D206 F205:F206 C315:F315 C314:D314 F314 C318:F318 C316:D317 F316:F317 C322:F322 C319:D321 F319:F321 C327:F327 C323:D326 F323:F326 C331:F331 C328:D330 F328:F330 C337:F415 C332:D336 F332:F336 C533:F631 C530:D532 F530:F532 C749:F749 C746:D748 F746:F748 C757:F758 C750:D756 F750:F756 C762:F763 C759:D761 F759:F761 C767:F767 C764:D766 F764:F766 C768:D771 F768:F769 E775:F775 F772:F774 E779:F779 F776:F778 E784:F784 F780:F783 E788:F789 F785:F787 E793:F846 C862:F954 C859:D861 F859:F861 C963:F963 C962:D962 F962 C967:F967 C964:D966 F964:F966 C974:F975 C968:D973 F968:F973 C978:F978 C976:D977 F976:F977 C981:F1060 C979:D980 F979:F980 D1071:F1071 D1067:D1070 F1067:F1070 D1076:F1076 D1072:D1075 F1072:F1075 D1080:F1080 D1077:D1079 F1077:F1079 D1083:F1083 D1081:D1082 F1081:F1082 D1086:F1087 D1084:D1085 F1084:F1085 C1175:F1175 C1174:D1174 F1174 C1176:D1176 F1176 C1182:F1274 C1179:D1181 F1179:F1181 D1282:D1286 F1282:F1286 D1290:F1290 D1288:D1289 F1288:F1289 D1297:F1297 D1291:D1296 F1291:F1296 D1301:F1302 D1298:D1300 F1298:F1300 D1389:D1390 F1389:F1390 D1394:F1395 D1392:D1393 F1392:F1393 D1400:F1401 D1396:D1399 F1396:F1399 D1408:F1409 D1404:D1407 F1404:F1407 D1414:F1414 D1410:D1413 F1410:F1413 D1418:F1418 D1415:D1417 F1415:F1417 D1421:F1490 D1419:D1420 F1419:F1420 C1500:F1501 C1497:D1499 F1497:F1499 C1504:F1504 C1502:D1503 F1502:F1503 C1507:F1507 C1505:D1506 F1505:F1506 C1510:F1511 C1508:D1509 F1508:F1509 C1516:F1516 C1512:D1515 F1512:F1515 C1521:F1521 C1517:D1520 F1517:F1520 C1527:F1597 C1522:D1526 F1522:F1526 C1814:F1814 C1812:D1813 F1812:F1813 C1816:F1816 C1815:D1815 F1815 C1818:F1912 C1817:D1817 F1817 C1923:F2020 C1918:D1922 F1918:F1922 C2033:F2128 C2028:D2032 F2028:F2032 C2138:F2138 C2136:D2137 F2136:F2137 C2141:F2141 C2139:D2140 F2139:F2140 C2147:F2147 C2142:D2146 F2142:F2146 C2150:F2150 C2148:D2149 F2148:F2149 C2154:F2154 C2151:D2153 F2151:F2153 C2159:F2159 C2155:D2158 F2155:F2158 C2162:F2162 C2160:D2161 F2160:F2161 C2166:F2235 C2163:D2165 F2163:F2165 E2244:F2244 F2242:F2243 E2250:F2250 F2245:F2249 E2254:F2254 F2251:F2253 E2258:F2258 F2255:F2257 E2264:F2264 F2259:F2263 E2272:F2272 F2265:F2271 E2278:F2278 F2273:F2277 E2286:F2288 F2279:F2285 E2293:F2343 C2352:F2352 C2351:D2351 F2351 C2354:F2354 C2353:D2353 F2353 C2356:F2356 C2355:D2355 F2355 C2359:F2359 C2357:D2358 F2357:F2358 C2362:F2443 C2360:D2361 F2360:F2361 D2450 F2450 D2456:F2456 D2452:D2455 F2452:F2455 D2459:F2459 D2457:D2458 F2457:F2458 D2462:F2462 D2460:D2461 F2460:F2461 D2466:F2551 D2463:D2465 F2463:F2465 C2661:F2662 C2657:D2660 F2657:F2660 C2665:F2665 C2663:D2664 F2663:F2664 C2668:F2668 C2666:D2667 F2666:F2667 C2671:F2671 C2669:D2670 F2669:F2670 C2674:F2674 C2672:D2673 F2672:F2673 C2677:F2677 C2675:D2676 F2675:F2676 C2679:F2680 C2678:D2678 F2678 C2686:F2686 C2681:D2685 F2681:F2685 C2691:F2691 C2687:D2690 F2687:F2690 C2695:F2695 C2692:D2694 F2692:F2694 C2701:F2701 C2696:D2700 F2696:F2700 C2709:F2710 C2702:D2708 F2702:F2708 C2719:F2719 C2717:D2718 F2717:F2718 C2722:F2722 C2720:D2721 F2720:F2721 C2725:F2757 C2723:D2724 F2723:F2724 C2766:F2766 C2765:D2765 F2765 C2770:F2770 C2767:D2769 F2767:F2769 C2773:F2773 C2771:D2772 F2771:F2772 C2776:F2776 C2774:D2775 F2774:F2775 C2779:F2780 C2777:D2778 F2777:F2778 C2877:E2877 C2876:D2876 C2881:E2972 C2878:D2880 D2979 F2979 D2982:F2983 D2981 F2981 D2985:F2985 D2984 F2984 D2987:F2987 D2986 F2986 D2989:F2989 D2988 F2988 D2991:F2992 D2990 F2990 D2994:F2994 D2993 F2993 D2996:F2996 D2995 F2995 D2998:F2998 D2997 F2997 D3004:F3004 D2999:D3003 F2999:F3003 D3006:F3007 D3005 F3005 D3091:F3091 D3088:D3090 F3088:F3090 D3095:F3095 D3092:D3094 F3092:F3094 D3103:F3103 D3096:D3102 F3096:F3102 D3106:F3107 D3104:D3105 F3104:F3105 D3411 F3411 D3415:F3415 D3413:D3414 F3413:F3414 D3419:F3419 D3416:D3418 F3416:F3418 D3422:F3422 D3420:D3421 F3420:F3421 D3425:F3426 D3423:D3424 F3423:F3424 D3434:F3435 D3429:D3433 F3429:F3433 D3439:F3440 D3436:D3438 F3436:F3438 C3521:F3521 C3518:D3520 F3518:F3520 C3526:F3620 C3522:D3525 F3522:F3525 C3628:F3629 C3627:D3627 F3627 C3631:F3632 C3630:D3630 F3630 C3634:F3635 C3633:D3633 F3633 C3637:F3637 C3636:D3636 F3636 C3640:F3640 C3638:D3639 F3638:F3639 C3645:F3728 C3641:D3644 F3641:F3644 D3736:F3736 D3735 F3735 D3744:F3744 D3739:D3743 F3739:F3743 D3747:F3836 D3745:D3746 F3745:F3746 C3847:F3944 C3842:D3846 F3842:F3846 C4063:F4064 C4058:D4062 F4058:F4062 C4070:F4070 C4065:D4069 F4065:F4069 C4076:F4077 C4071:D4075 F4071:F4075 C4104:F4104 C4078:D4103 F4078:F4103 D4115:F4116 D4108:D4114 F4108:F4114 D12:F13 D11 F11 D15:F16 D14 F14 D18:F21 D17 F17 D23:F25 C22:D22 F22 D32:F33 D31 F31 D35:F35 D34 F34 D42:F94 D41 F41 D117:F199 D116 F116 D645:F739 D644 F644 F790:F792 D1089:F1167 D1088 F1088 D1304:F1382 D1303 F1303 D1403:F1403 D1402 F1402 F2289:F2292 D2559:F2650 D2558 F2558 C2712:F2713 C2711:D2711 F2711 C2715:F2716 C2714:D2714 F2714 D3009:F3081 D3008 F3008 D3109:F3189 D3108 F3108 D3197:F3297 D3196 F3196 D3428:F3428 D3427 F3427 D3442:F3512 D3441 F3441 D3738:F3738 D3737 F3737 D3952:F4051 D3951 F3951 D4107:F4107 D4106 F4106 D4118:F4119 D4117 F4117 D4121:F4157 D4120 F4120 D4168:F4264 D4167 F4167">
    <cfRule type="cellIs" dxfId="3223" priority="517" operator="equal">
      <formula>$C$10</formula>
    </cfRule>
  </conditionalFormatting>
  <conditionalFormatting sqref="C1088:C1167">
    <cfRule type="cellIs" dxfId="3222" priority="529" operator="equal">
      <formula>$C$10</formula>
    </cfRule>
  </conditionalFormatting>
  <conditionalFormatting sqref="C2285:C2287">
    <cfRule type="cellIs" dxfId="3221" priority="523" operator="equal">
      <formula>$C$10</formula>
    </cfRule>
  </conditionalFormatting>
  <conditionalFormatting sqref="C3304:C3405">
    <cfRule type="cellIs" dxfId="3220" priority="498" operator="equal">
      <formula>$C$10</formula>
    </cfRule>
  </conditionalFormatting>
  <conditionalFormatting sqref="C2781:E2781 C2782:D2784">
    <cfRule type="cellIs" dxfId="3219" priority="504" operator="equal">
      <formula>$C$10</formula>
    </cfRule>
  </conditionalFormatting>
  <conditionalFormatting sqref="C4:F6 C7:D7 F7">
    <cfRule type="cellIs" dxfId="3218" priority="527" operator="equal">
      <formula>$C$10</formula>
    </cfRule>
  </conditionalFormatting>
  <conditionalFormatting sqref="C636:F637 C642:F642 C638:D641 F638:F641">
    <cfRule type="cellIs" dxfId="3217" priority="499" operator="equal">
      <formula>$C$10</formula>
    </cfRule>
  </conditionalFormatting>
  <conditionalFormatting sqref="C1279:F1281">
    <cfRule type="cellIs" dxfId="3216" priority="528" operator="equal">
      <formula>$C$10</formula>
    </cfRule>
  </conditionalFormatting>
  <conditionalFormatting sqref="C1710:F1712 C1717:F1805 C1713:D1716 F1713:F1716">
    <cfRule type="cellIs" dxfId="3215" priority="505" operator="equal">
      <formula>$C$10</formula>
    </cfRule>
  </conditionalFormatting>
  <conditionalFormatting sqref="C2977:F2978">
    <cfRule type="cellIs" dxfId="3214" priority="518" operator="equal">
      <formula>$C$10</formula>
    </cfRule>
  </conditionalFormatting>
  <conditionalFormatting sqref="C3085:F3085">
    <cfRule type="cellIs" dxfId="3213" priority="500" operator="equal">
      <formula>$C$10</formula>
    </cfRule>
  </conditionalFormatting>
  <conditionalFormatting sqref="C4162:F4163">
    <cfRule type="cellIs" dxfId="3212" priority="509" operator="equal">
      <formula>$C$10</formula>
    </cfRule>
  </conditionalFormatting>
  <conditionalFormatting sqref="D2786:E2786 D2788:E2865 D2787">
    <cfRule type="cellIs" dxfId="3211" priority="502" operator="equal">
      <formula>$C$10</formula>
    </cfRule>
  </conditionalFormatting>
  <conditionalFormatting sqref="D2872:E2872 D2873">
    <cfRule type="cellIs" dxfId="3210" priority="501" operator="equal">
      <formula>$C$10</formula>
    </cfRule>
  </conditionalFormatting>
  <conditionalFormatting sqref="D852:F852 D855:F855 D853:D854 F853:F854 D856 F856">
    <cfRule type="cellIs" dxfId="3209" priority="507" operator="equal">
      <formula>$C$10</formula>
    </cfRule>
  </conditionalFormatting>
  <conditionalFormatting sqref="D1604:F1604 D1606:F1705 D1605 F1605">
    <cfRule type="cellIs" dxfId="3208" priority="506" operator="equal">
      <formula>$C$10</formula>
    </cfRule>
  </conditionalFormatting>
  <conditionalFormatting sqref="D3303:F3303 D3305:F3405 D3304 F3304">
    <cfRule type="cellIs" dxfId="3207" priority="497" operator="equal">
      <formula>$C$10</formula>
    </cfRule>
  </conditionalFormatting>
  <conditionalFormatting sqref="F2781:F2865">
    <cfRule type="cellIs" dxfId="3206" priority="503" operator="equal">
      <formula>$C$10</formula>
    </cfRule>
  </conditionalFormatting>
  <conditionalFormatting sqref="E8">
    <cfRule type="cellIs" dxfId="3205" priority="496" operator="equal">
      <formula>$C$9</formula>
    </cfRule>
  </conditionalFormatting>
  <conditionalFormatting sqref="E26">
    <cfRule type="cellIs" dxfId="3204" priority="495" operator="equal">
      <formula>$C$9</formula>
    </cfRule>
  </conditionalFormatting>
  <conditionalFormatting sqref="E36">
    <cfRule type="cellIs" dxfId="3203" priority="494" operator="equal">
      <formula>$C$9</formula>
    </cfRule>
  </conditionalFormatting>
  <conditionalFormatting sqref="E37">
    <cfRule type="cellIs" dxfId="3202" priority="493" operator="equal">
      <formula>$C$9</formula>
    </cfRule>
  </conditionalFormatting>
  <conditionalFormatting sqref="E38">
    <cfRule type="cellIs" dxfId="3201" priority="492" operator="equal">
      <formula>$C$9</formula>
    </cfRule>
  </conditionalFormatting>
  <conditionalFormatting sqref="E100">
    <cfRule type="cellIs" dxfId="3200" priority="491" operator="equal">
      <formula>$C$9</formula>
    </cfRule>
  </conditionalFormatting>
  <conditionalFormatting sqref="E101">
    <cfRule type="cellIs" dxfId="3199" priority="490" operator="equal">
      <formula>$C$9</formula>
    </cfRule>
  </conditionalFormatting>
  <conditionalFormatting sqref="E102">
    <cfRule type="cellIs" dxfId="3198" priority="489" operator="equal">
      <formula>$C$9</formula>
    </cfRule>
  </conditionalFormatting>
  <conditionalFormatting sqref="E103">
    <cfRule type="cellIs" dxfId="3197" priority="488" operator="equal">
      <formula>$C$9</formula>
    </cfRule>
  </conditionalFormatting>
  <conditionalFormatting sqref="E104">
    <cfRule type="cellIs" dxfId="3196" priority="487" operator="equal">
      <formula>$C$9</formula>
    </cfRule>
  </conditionalFormatting>
  <conditionalFormatting sqref="E105">
    <cfRule type="cellIs" dxfId="3195" priority="486" operator="equal">
      <formula>$C$9</formula>
    </cfRule>
  </conditionalFormatting>
  <conditionalFormatting sqref="E106">
    <cfRule type="cellIs" dxfId="3194" priority="485" operator="equal">
      <formula>$C$9</formula>
    </cfRule>
  </conditionalFormatting>
  <conditionalFormatting sqref="E7">
    <cfRule type="cellIs" dxfId="3193" priority="484" operator="equal">
      <formula>$C$9</formula>
    </cfRule>
  </conditionalFormatting>
  <conditionalFormatting sqref="E109">
    <cfRule type="cellIs" dxfId="3192" priority="483" operator="equal">
      <formula>$C$9</formula>
    </cfRule>
  </conditionalFormatting>
  <conditionalFormatting sqref="E110">
    <cfRule type="cellIs" dxfId="3191" priority="482" operator="equal">
      <formula>$C$9</formula>
    </cfRule>
  </conditionalFormatting>
  <conditionalFormatting sqref="E111">
    <cfRule type="cellIs" dxfId="3190" priority="481" operator="equal">
      <formula>$C$9</formula>
    </cfRule>
  </conditionalFormatting>
  <conditionalFormatting sqref="E113">
    <cfRule type="cellIs" dxfId="3189" priority="480" operator="equal">
      <formula>$C$9</formula>
    </cfRule>
  </conditionalFormatting>
  <conditionalFormatting sqref="E205">
    <cfRule type="cellIs" dxfId="3188" priority="479" operator="equal">
      <formula>$C$9</formula>
    </cfRule>
  </conditionalFormatting>
  <conditionalFormatting sqref="E206">
    <cfRule type="cellIs" dxfId="3187" priority="478" operator="equal">
      <formula>$C$9</formula>
    </cfRule>
  </conditionalFormatting>
  <conditionalFormatting sqref="E314">
    <cfRule type="cellIs" dxfId="3186" priority="477" operator="equal">
      <formula>$C$9</formula>
    </cfRule>
  </conditionalFormatting>
  <conditionalFormatting sqref="E316">
    <cfRule type="cellIs" dxfId="3185" priority="476" operator="equal">
      <formula>$C$9</formula>
    </cfRule>
  </conditionalFormatting>
  <conditionalFormatting sqref="E317">
    <cfRule type="cellIs" dxfId="3184" priority="475" operator="equal">
      <formula>$C$9</formula>
    </cfRule>
  </conditionalFormatting>
  <conditionalFormatting sqref="E319">
    <cfRule type="cellIs" dxfId="3183" priority="474" operator="equal">
      <formula>$C$9</formula>
    </cfRule>
  </conditionalFormatting>
  <conditionalFormatting sqref="E320">
    <cfRule type="cellIs" dxfId="3182" priority="473" operator="equal">
      <formula>$C$9</formula>
    </cfRule>
  </conditionalFormatting>
  <conditionalFormatting sqref="E321">
    <cfRule type="cellIs" dxfId="3181" priority="472" operator="equal">
      <formula>$C$9</formula>
    </cfRule>
  </conditionalFormatting>
  <conditionalFormatting sqref="E323">
    <cfRule type="cellIs" dxfId="3180" priority="471" operator="equal">
      <formula>$C$9</formula>
    </cfRule>
  </conditionalFormatting>
  <conditionalFormatting sqref="E324">
    <cfRule type="cellIs" dxfId="3179" priority="470" operator="equal">
      <formula>$C$9</formula>
    </cfRule>
  </conditionalFormatting>
  <conditionalFormatting sqref="E325">
    <cfRule type="cellIs" dxfId="3178" priority="469" operator="equal">
      <formula>$C$9</formula>
    </cfRule>
  </conditionalFormatting>
  <conditionalFormatting sqref="E326">
    <cfRule type="cellIs" dxfId="3177" priority="468" operator="equal">
      <formula>$C$9</formula>
    </cfRule>
  </conditionalFormatting>
  <conditionalFormatting sqref="E328">
    <cfRule type="cellIs" dxfId="3176" priority="467" operator="equal">
      <formula>$C$9</formula>
    </cfRule>
  </conditionalFormatting>
  <conditionalFormatting sqref="E329">
    <cfRule type="cellIs" dxfId="3175" priority="466" operator="equal">
      <formula>$C$9</formula>
    </cfRule>
  </conditionalFormatting>
  <conditionalFormatting sqref="E330">
    <cfRule type="cellIs" dxfId="3174" priority="465" operator="equal">
      <formula>$C$9</formula>
    </cfRule>
  </conditionalFormatting>
  <conditionalFormatting sqref="E332">
    <cfRule type="cellIs" dxfId="3173" priority="464" operator="equal">
      <formula>$C$9</formula>
    </cfRule>
  </conditionalFormatting>
  <conditionalFormatting sqref="E333">
    <cfRule type="cellIs" dxfId="3172" priority="463" operator="equal">
      <formula>$C$9</formula>
    </cfRule>
  </conditionalFormatting>
  <conditionalFormatting sqref="E334">
    <cfRule type="cellIs" dxfId="3171" priority="462" operator="equal">
      <formula>$C$9</formula>
    </cfRule>
  </conditionalFormatting>
  <conditionalFormatting sqref="E335">
    <cfRule type="cellIs" dxfId="3170" priority="461" operator="equal">
      <formula>$C$9</formula>
    </cfRule>
  </conditionalFormatting>
  <conditionalFormatting sqref="E336">
    <cfRule type="cellIs" dxfId="3169" priority="460" operator="equal">
      <formula>$C$9</formula>
    </cfRule>
  </conditionalFormatting>
  <conditionalFormatting sqref="E530">
    <cfRule type="cellIs" dxfId="3168" priority="459" operator="equal">
      <formula>$C$9</formula>
    </cfRule>
  </conditionalFormatting>
  <conditionalFormatting sqref="E531">
    <cfRule type="cellIs" dxfId="3167" priority="458" operator="equal">
      <formula>$C$9</formula>
    </cfRule>
  </conditionalFormatting>
  <conditionalFormatting sqref="E532">
    <cfRule type="cellIs" dxfId="3166" priority="457" operator="equal">
      <formula>$C$9</formula>
    </cfRule>
  </conditionalFormatting>
  <conditionalFormatting sqref="E638">
    <cfRule type="cellIs" dxfId="3165" priority="456" operator="equal">
      <formula>$C$9</formula>
    </cfRule>
  </conditionalFormatting>
  <conditionalFormatting sqref="E639">
    <cfRule type="cellIs" dxfId="3164" priority="455" operator="equal">
      <formula>$C$9</formula>
    </cfRule>
  </conditionalFormatting>
  <conditionalFormatting sqref="E640">
    <cfRule type="cellIs" dxfId="3163" priority="454" operator="equal">
      <formula>$C$9</formula>
    </cfRule>
  </conditionalFormatting>
  <conditionalFormatting sqref="E641">
    <cfRule type="cellIs" dxfId="3162" priority="453" operator="equal">
      <formula>$C$9</formula>
    </cfRule>
  </conditionalFormatting>
  <conditionalFormatting sqref="E746">
    <cfRule type="cellIs" dxfId="3161" priority="452" operator="equal">
      <formula>$C$9</formula>
    </cfRule>
  </conditionalFormatting>
  <conditionalFormatting sqref="E747">
    <cfRule type="cellIs" dxfId="3160" priority="451" operator="equal">
      <formula>$C$9</formula>
    </cfRule>
  </conditionalFormatting>
  <conditionalFormatting sqref="E748">
    <cfRule type="cellIs" dxfId="3159" priority="450" operator="equal">
      <formula>$C$9</formula>
    </cfRule>
  </conditionalFormatting>
  <conditionalFormatting sqref="E750">
    <cfRule type="cellIs" dxfId="3158" priority="449" operator="equal">
      <formula>$C$9</formula>
    </cfRule>
  </conditionalFormatting>
  <conditionalFormatting sqref="E751">
    <cfRule type="cellIs" dxfId="3157" priority="448" operator="equal">
      <formula>$C$9</formula>
    </cfRule>
  </conditionalFormatting>
  <conditionalFormatting sqref="E752">
    <cfRule type="cellIs" dxfId="3156" priority="447" operator="equal">
      <formula>$C$9</formula>
    </cfRule>
  </conditionalFormatting>
  <conditionalFormatting sqref="E753">
    <cfRule type="cellIs" dxfId="3155" priority="446" operator="equal">
      <formula>$C$9</formula>
    </cfRule>
  </conditionalFormatting>
  <conditionalFormatting sqref="E754">
    <cfRule type="cellIs" dxfId="3154" priority="445" operator="equal">
      <formula>$C$9</formula>
    </cfRule>
  </conditionalFormatting>
  <conditionalFormatting sqref="E755">
    <cfRule type="cellIs" dxfId="3153" priority="444" operator="equal">
      <formula>$C$9</formula>
    </cfRule>
  </conditionalFormatting>
  <conditionalFormatting sqref="E756">
    <cfRule type="cellIs" dxfId="3152" priority="443" operator="equal">
      <formula>$C$9</formula>
    </cfRule>
  </conditionalFormatting>
  <conditionalFormatting sqref="E759">
    <cfRule type="cellIs" dxfId="3151" priority="442" operator="equal">
      <formula>$C$9</formula>
    </cfRule>
  </conditionalFormatting>
  <conditionalFormatting sqref="E760">
    <cfRule type="cellIs" dxfId="3150" priority="441" operator="equal">
      <formula>$C$9</formula>
    </cfRule>
  </conditionalFormatting>
  <conditionalFormatting sqref="E761">
    <cfRule type="cellIs" dxfId="3149" priority="440" operator="equal">
      <formula>$C$9</formula>
    </cfRule>
  </conditionalFormatting>
  <conditionalFormatting sqref="E764">
    <cfRule type="cellIs" dxfId="3148" priority="439" operator="equal">
      <formula>$C$9</formula>
    </cfRule>
  </conditionalFormatting>
  <conditionalFormatting sqref="E765">
    <cfRule type="cellIs" dxfId="3147" priority="438" operator="equal">
      <formula>$C$9</formula>
    </cfRule>
  </conditionalFormatting>
  <conditionalFormatting sqref="E766">
    <cfRule type="cellIs" dxfId="3146" priority="437" operator="equal">
      <formula>$C$9</formula>
    </cfRule>
  </conditionalFormatting>
  <conditionalFormatting sqref="E768">
    <cfRule type="cellIs" dxfId="3145" priority="436" operator="equal">
      <formula>$C$9</formula>
    </cfRule>
  </conditionalFormatting>
  <conditionalFormatting sqref="E769">
    <cfRule type="cellIs" dxfId="3144" priority="435" operator="equal">
      <formula>$C$9</formula>
    </cfRule>
  </conditionalFormatting>
  <conditionalFormatting sqref="E772">
    <cfRule type="cellIs" dxfId="3143" priority="434" operator="equal">
      <formula>$C$9</formula>
    </cfRule>
  </conditionalFormatting>
  <conditionalFormatting sqref="E773">
    <cfRule type="cellIs" dxfId="3142" priority="433" operator="equal">
      <formula>$C$9</formula>
    </cfRule>
  </conditionalFormatting>
  <conditionalFormatting sqref="E774">
    <cfRule type="cellIs" dxfId="3141" priority="432" operator="equal">
      <formula>$C$9</formula>
    </cfRule>
  </conditionalFormatting>
  <conditionalFormatting sqref="E776">
    <cfRule type="cellIs" dxfId="3140" priority="431" operator="equal">
      <formula>$C$9</formula>
    </cfRule>
  </conditionalFormatting>
  <conditionalFormatting sqref="E777">
    <cfRule type="cellIs" dxfId="3139" priority="430" operator="equal">
      <formula>$C$9</formula>
    </cfRule>
  </conditionalFormatting>
  <conditionalFormatting sqref="E778">
    <cfRule type="cellIs" dxfId="3138" priority="429" operator="equal">
      <formula>$C$9</formula>
    </cfRule>
  </conditionalFormatting>
  <conditionalFormatting sqref="E780">
    <cfRule type="cellIs" dxfId="3137" priority="428" operator="equal">
      <formula>$C$9</formula>
    </cfRule>
  </conditionalFormatting>
  <conditionalFormatting sqref="E781">
    <cfRule type="cellIs" dxfId="3136" priority="427" operator="equal">
      <formula>$C$9</formula>
    </cfRule>
  </conditionalFormatting>
  <conditionalFormatting sqref="E782">
    <cfRule type="cellIs" dxfId="3135" priority="426" operator="equal">
      <formula>$C$9</formula>
    </cfRule>
  </conditionalFormatting>
  <conditionalFormatting sqref="E783">
    <cfRule type="cellIs" dxfId="3134" priority="425" operator="equal">
      <formula>$C$9</formula>
    </cfRule>
  </conditionalFormatting>
  <conditionalFormatting sqref="E785">
    <cfRule type="cellIs" dxfId="3133" priority="424" operator="equal">
      <formula>$C$9</formula>
    </cfRule>
  </conditionalFormatting>
  <conditionalFormatting sqref="E786">
    <cfRule type="cellIs" dxfId="3132" priority="423" operator="equal">
      <formula>$C$9</formula>
    </cfRule>
  </conditionalFormatting>
  <conditionalFormatting sqref="E787">
    <cfRule type="cellIs" dxfId="3131" priority="422" operator="equal">
      <formula>$C$9</formula>
    </cfRule>
  </conditionalFormatting>
  <conditionalFormatting sqref="E792">
    <cfRule type="cellIs" dxfId="3130" priority="421" operator="equal">
      <formula>$C$9</formula>
    </cfRule>
  </conditionalFormatting>
  <conditionalFormatting sqref="E791">
    <cfRule type="cellIs" dxfId="3129" priority="420" operator="equal">
      <formula>$C$9</formula>
    </cfRule>
  </conditionalFormatting>
  <conditionalFormatting sqref="E853">
    <cfRule type="cellIs" dxfId="3128" priority="419" operator="equal">
      <formula>$C$9</formula>
    </cfRule>
  </conditionalFormatting>
  <conditionalFormatting sqref="E854">
    <cfRule type="cellIs" dxfId="3127" priority="418" operator="equal">
      <formula>$C$9</formula>
    </cfRule>
  </conditionalFormatting>
  <conditionalFormatting sqref="E856">
    <cfRule type="cellIs" dxfId="3126" priority="417" operator="equal">
      <formula>$C$9</formula>
    </cfRule>
  </conditionalFormatting>
  <conditionalFormatting sqref="E859">
    <cfRule type="cellIs" dxfId="3125" priority="416" operator="equal">
      <formula>$C$9</formula>
    </cfRule>
  </conditionalFormatting>
  <conditionalFormatting sqref="E860">
    <cfRule type="cellIs" dxfId="3124" priority="415" operator="equal">
      <formula>$C$9</formula>
    </cfRule>
  </conditionalFormatting>
  <conditionalFormatting sqref="E861">
    <cfRule type="cellIs" dxfId="3123" priority="414" operator="equal">
      <formula>$C$9</formula>
    </cfRule>
  </conditionalFormatting>
  <conditionalFormatting sqref="E962">
    <cfRule type="cellIs" dxfId="3122" priority="413" operator="equal">
      <formula>$C$9</formula>
    </cfRule>
  </conditionalFormatting>
  <conditionalFormatting sqref="E964">
    <cfRule type="cellIs" dxfId="3121" priority="412" operator="equal">
      <formula>$C$9</formula>
    </cfRule>
  </conditionalFormatting>
  <conditionalFormatting sqref="E965">
    <cfRule type="cellIs" dxfId="3120" priority="411" operator="equal">
      <formula>$C$9</formula>
    </cfRule>
  </conditionalFormatting>
  <conditionalFormatting sqref="E966">
    <cfRule type="cellIs" dxfId="3119" priority="410" operator="equal">
      <formula>$C$9</formula>
    </cfRule>
  </conditionalFormatting>
  <conditionalFormatting sqref="E968">
    <cfRule type="cellIs" dxfId="3118" priority="409" operator="equal">
      <formula>$C$9</formula>
    </cfRule>
  </conditionalFormatting>
  <conditionalFormatting sqref="E969">
    <cfRule type="cellIs" dxfId="3117" priority="408" operator="equal">
      <formula>$C$9</formula>
    </cfRule>
  </conditionalFormatting>
  <conditionalFormatting sqref="E970">
    <cfRule type="cellIs" dxfId="3116" priority="407" operator="equal">
      <formula>$C$9</formula>
    </cfRule>
  </conditionalFormatting>
  <conditionalFormatting sqref="E971">
    <cfRule type="cellIs" dxfId="3115" priority="406" operator="equal">
      <formula>$C$9</formula>
    </cfRule>
  </conditionalFormatting>
  <conditionalFormatting sqref="E972">
    <cfRule type="cellIs" dxfId="3114" priority="405" operator="equal">
      <formula>$C$9</formula>
    </cfRule>
  </conditionalFormatting>
  <conditionalFormatting sqref="E973">
    <cfRule type="cellIs" dxfId="3113" priority="404" operator="equal">
      <formula>$C$9</formula>
    </cfRule>
  </conditionalFormatting>
  <conditionalFormatting sqref="E976">
    <cfRule type="cellIs" dxfId="3112" priority="403" operator="equal">
      <formula>$C$9</formula>
    </cfRule>
  </conditionalFormatting>
  <conditionalFormatting sqref="E977">
    <cfRule type="cellIs" dxfId="3111" priority="402" operator="equal">
      <formula>$C$9</formula>
    </cfRule>
  </conditionalFormatting>
  <conditionalFormatting sqref="E979">
    <cfRule type="cellIs" dxfId="3110" priority="401" operator="equal">
      <formula>$C$9</formula>
    </cfRule>
  </conditionalFormatting>
  <conditionalFormatting sqref="E980">
    <cfRule type="cellIs" dxfId="3109" priority="400" operator="equal">
      <formula>$C$9</formula>
    </cfRule>
  </conditionalFormatting>
  <conditionalFormatting sqref="E1067">
    <cfRule type="cellIs" dxfId="3108" priority="399" operator="equal">
      <formula>$C$9</formula>
    </cfRule>
  </conditionalFormatting>
  <conditionalFormatting sqref="E1068">
    <cfRule type="cellIs" dxfId="3107" priority="398" operator="equal">
      <formula>$C$9</formula>
    </cfRule>
  </conditionalFormatting>
  <conditionalFormatting sqref="E1069">
    <cfRule type="cellIs" dxfId="3106" priority="397" operator="equal">
      <formula>$C$9</formula>
    </cfRule>
  </conditionalFormatting>
  <conditionalFormatting sqref="E1070">
    <cfRule type="cellIs" dxfId="3105" priority="396" operator="equal">
      <formula>$C$9</formula>
    </cfRule>
  </conditionalFormatting>
  <conditionalFormatting sqref="E1072">
    <cfRule type="cellIs" dxfId="3104" priority="395" operator="equal">
      <formula>$C$9</formula>
    </cfRule>
  </conditionalFormatting>
  <conditionalFormatting sqref="E1073">
    <cfRule type="cellIs" dxfId="3103" priority="394" operator="equal">
      <formula>$C$9</formula>
    </cfRule>
  </conditionalFormatting>
  <conditionalFormatting sqref="E1074">
    <cfRule type="cellIs" dxfId="3102" priority="393" operator="equal">
      <formula>$C$9</formula>
    </cfRule>
  </conditionalFormatting>
  <conditionalFormatting sqref="E1075">
    <cfRule type="cellIs" dxfId="3101" priority="392" operator="equal">
      <formula>$C$9</formula>
    </cfRule>
  </conditionalFormatting>
  <conditionalFormatting sqref="E1077">
    <cfRule type="cellIs" dxfId="3100" priority="391" operator="equal">
      <formula>$C$9</formula>
    </cfRule>
  </conditionalFormatting>
  <conditionalFormatting sqref="E1078">
    <cfRule type="cellIs" dxfId="3099" priority="390" operator="equal">
      <formula>$C$9</formula>
    </cfRule>
  </conditionalFormatting>
  <conditionalFormatting sqref="E1079">
    <cfRule type="cellIs" dxfId="3098" priority="389" operator="equal">
      <formula>$C$9</formula>
    </cfRule>
  </conditionalFormatting>
  <conditionalFormatting sqref="E1081">
    <cfRule type="cellIs" dxfId="3097" priority="388" operator="equal">
      <formula>$C$9</formula>
    </cfRule>
  </conditionalFormatting>
  <conditionalFormatting sqref="E1082">
    <cfRule type="cellIs" dxfId="3096" priority="387" operator="equal">
      <formula>$C$9</formula>
    </cfRule>
  </conditionalFormatting>
  <conditionalFormatting sqref="E1084">
    <cfRule type="cellIs" dxfId="3095" priority="386" operator="equal">
      <formula>$C$9</formula>
    </cfRule>
  </conditionalFormatting>
  <conditionalFormatting sqref="E1085">
    <cfRule type="cellIs" dxfId="3094" priority="385" operator="equal">
      <formula>$C$9</formula>
    </cfRule>
  </conditionalFormatting>
  <conditionalFormatting sqref="E1174">
    <cfRule type="cellIs" dxfId="3093" priority="384" operator="equal">
      <formula>$C$9</formula>
    </cfRule>
  </conditionalFormatting>
  <conditionalFormatting sqref="E1176">
    <cfRule type="cellIs" dxfId="3092" priority="383" operator="equal">
      <formula>$C$9</formula>
    </cfRule>
  </conditionalFormatting>
  <conditionalFormatting sqref="E1179">
    <cfRule type="cellIs" dxfId="3091" priority="382" operator="equal">
      <formula>$C$9</formula>
    </cfRule>
  </conditionalFormatting>
  <conditionalFormatting sqref="E1180">
    <cfRule type="cellIs" dxfId="3090" priority="381" operator="equal">
      <formula>$C$9</formula>
    </cfRule>
  </conditionalFormatting>
  <conditionalFormatting sqref="E1181">
    <cfRule type="cellIs" dxfId="3089" priority="380" operator="equal">
      <formula>$C$9</formula>
    </cfRule>
  </conditionalFormatting>
  <conditionalFormatting sqref="E1282">
    <cfRule type="cellIs" dxfId="3088" priority="379" operator="equal">
      <formula>$C$9</formula>
    </cfRule>
  </conditionalFormatting>
  <conditionalFormatting sqref="E1283">
    <cfRule type="cellIs" dxfId="3087" priority="378" operator="equal">
      <formula>$C$9</formula>
    </cfRule>
  </conditionalFormatting>
  <conditionalFormatting sqref="E1284">
    <cfRule type="cellIs" dxfId="3086" priority="377" operator="equal">
      <formula>$C$9</formula>
    </cfRule>
  </conditionalFormatting>
  <conditionalFormatting sqref="E1285">
    <cfRule type="cellIs" dxfId="3085" priority="376" operator="equal">
      <formula>$C$9</formula>
    </cfRule>
  </conditionalFormatting>
  <conditionalFormatting sqref="E1286">
    <cfRule type="cellIs" dxfId="3084" priority="375" operator="equal">
      <formula>$C$9</formula>
    </cfRule>
  </conditionalFormatting>
  <conditionalFormatting sqref="E1288">
    <cfRule type="cellIs" dxfId="3083" priority="374" operator="equal">
      <formula>$C$9</formula>
    </cfRule>
  </conditionalFormatting>
  <conditionalFormatting sqref="E1289">
    <cfRule type="cellIs" dxfId="3082" priority="373" operator="equal">
      <formula>$C$9</formula>
    </cfRule>
  </conditionalFormatting>
  <conditionalFormatting sqref="E1291">
    <cfRule type="cellIs" dxfId="3081" priority="372" operator="equal">
      <formula>$C$9</formula>
    </cfRule>
  </conditionalFormatting>
  <conditionalFormatting sqref="E1292">
    <cfRule type="cellIs" dxfId="3080" priority="371" operator="equal">
      <formula>$C$9</formula>
    </cfRule>
  </conditionalFormatting>
  <conditionalFormatting sqref="E1293">
    <cfRule type="cellIs" dxfId="3079" priority="370" operator="equal">
      <formula>$C$9</formula>
    </cfRule>
  </conditionalFormatting>
  <conditionalFormatting sqref="E1294">
    <cfRule type="cellIs" dxfId="3078" priority="369" operator="equal">
      <formula>$C$9</formula>
    </cfRule>
  </conditionalFormatting>
  <conditionalFormatting sqref="E1295">
    <cfRule type="cellIs" dxfId="3077" priority="368" operator="equal">
      <formula>$C$9</formula>
    </cfRule>
  </conditionalFormatting>
  <conditionalFormatting sqref="E1296">
    <cfRule type="cellIs" dxfId="3076" priority="367" operator="equal">
      <formula>$C$9</formula>
    </cfRule>
  </conditionalFormatting>
  <conditionalFormatting sqref="E1298">
    <cfRule type="cellIs" dxfId="3075" priority="366" operator="equal">
      <formula>$C$9</formula>
    </cfRule>
  </conditionalFormatting>
  <conditionalFormatting sqref="E1299">
    <cfRule type="cellIs" dxfId="3074" priority="365" operator="equal">
      <formula>$C$9</formula>
    </cfRule>
  </conditionalFormatting>
  <conditionalFormatting sqref="E1300">
    <cfRule type="cellIs" dxfId="3073" priority="364" operator="equal">
      <formula>$C$9</formula>
    </cfRule>
  </conditionalFormatting>
  <conditionalFormatting sqref="E1389">
    <cfRule type="cellIs" dxfId="3072" priority="363" operator="equal">
      <formula>$C$9</formula>
    </cfRule>
  </conditionalFormatting>
  <conditionalFormatting sqref="E1390">
    <cfRule type="cellIs" dxfId="3071" priority="362" operator="equal">
      <formula>$C$9</formula>
    </cfRule>
  </conditionalFormatting>
  <conditionalFormatting sqref="E1392">
    <cfRule type="cellIs" dxfId="3070" priority="361" operator="equal">
      <formula>$C$9</formula>
    </cfRule>
  </conditionalFormatting>
  <conditionalFormatting sqref="E1393">
    <cfRule type="cellIs" dxfId="3069" priority="360" operator="equal">
      <formula>$C$9</formula>
    </cfRule>
  </conditionalFormatting>
  <conditionalFormatting sqref="E1396">
    <cfRule type="cellIs" dxfId="3068" priority="359" operator="equal">
      <formula>$C$9</formula>
    </cfRule>
  </conditionalFormatting>
  <conditionalFormatting sqref="E1397">
    <cfRule type="cellIs" dxfId="3067" priority="358" operator="equal">
      <formula>$C$9</formula>
    </cfRule>
  </conditionalFormatting>
  <conditionalFormatting sqref="E1398">
    <cfRule type="cellIs" dxfId="3066" priority="357" operator="equal">
      <formula>$C$9</formula>
    </cfRule>
  </conditionalFormatting>
  <conditionalFormatting sqref="E1399">
    <cfRule type="cellIs" dxfId="3065" priority="356" operator="equal">
      <formula>$C$9</formula>
    </cfRule>
  </conditionalFormatting>
  <conditionalFormatting sqref="E1404">
    <cfRule type="cellIs" dxfId="3064" priority="355" operator="equal">
      <formula>$C$9</formula>
    </cfRule>
  </conditionalFormatting>
  <conditionalFormatting sqref="E1405">
    <cfRule type="cellIs" dxfId="3063" priority="354" operator="equal">
      <formula>$C$9</formula>
    </cfRule>
  </conditionalFormatting>
  <conditionalFormatting sqref="E1406">
    <cfRule type="cellIs" dxfId="3062" priority="353" operator="equal">
      <formula>$C$9</formula>
    </cfRule>
  </conditionalFormatting>
  <conditionalFormatting sqref="E1407">
    <cfRule type="cellIs" dxfId="3061" priority="352" operator="equal">
      <formula>$C$9</formula>
    </cfRule>
  </conditionalFormatting>
  <conditionalFormatting sqref="E1410">
    <cfRule type="cellIs" dxfId="3060" priority="351" operator="equal">
      <formula>$C$9</formula>
    </cfRule>
  </conditionalFormatting>
  <conditionalFormatting sqref="E1411">
    <cfRule type="cellIs" dxfId="3059" priority="350" operator="equal">
      <formula>$C$9</formula>
    </cfRule>
  </conditionalFormatting>
  <conditionalFormatting sqref="E1412">
    <cfRule type="cellIs" dxfId="3058" priority="349" operator="equal">
      <formula>$C$9</formula>
    </cfRule>
  </conditionalFormatting>
  <conditionalFormatting sqref="E1413">
    <cfRule type="cellIs" dxfId="3057" priority="348" operator="equal">
      <formula>$C$9</formula>
    </cfRule>
  </conditionalFormatting>
  <conditionalFormatting sqref="E1415">
    <cfRule type="cellIs" dxfId="3056" priority="347" operator="equal">
      <formula>$C$9</formula>
    </cfRule>
  </conditionalFormatting>
  <conditionalFormatting sqref="E1416">
    <cfRule type="cellIs" dxfId="3055" priority="346" operator="equal">
      <formula>$C$9</formula>
    </cfRule>
  </conditionalFormatting>
  <conditionalFormatting sqref="E1417">
    <cfRule type="cellIs" dxfId="3054" priority="345" operator="equal">
      <formula>$C$9</formula>
    </cfRule>
  </conditionalFormatting>
  <conditionalFormatting sqref="E1419">
    <cfRule type="cellIs" dxfId="3053" priority="344" operator="equal">
      <formula>$C$9</formula>
    </cfRule>
  </conditionalFormatting>
  <conditionalFormatting sqref="E1420">
    <cfRule type="cellIs" dxfId="3052" priority="343" operator="equal">
      <formula>$C$9</formula>
    </cfRule>
  </conditionalFormatting>
  <conditionalFormatting sqref="E1497">
    <cfRule type="cellIs" dxfId="3051" priority="342" operator="equal">
      <formula>$C$9</formula>
    </cfRule>
  </conditionalFormatting>
  <conditionalFormatting sqref="E1498">
    <cfRule type="cellIs" dxfId="3050" priority="341" operator="equal">
      <formula>$C$9</formula>
    </cfRule>
  </conditionalFormatting>
  <conditionalFormatting sqref="E1499">
    <cfRule type="cellIs" dxfId="3049" priority="340" operator="equal">
      <formula>$C$9</formula>
    </cfRule>
  </conditionalFormatting>
  <conditionalFormatting sqref="E1502">
    <cfRule type="cellIs" dxfId="3048" priority="339" operator="equal">
      <formula>$C$9</formula>
    </cfRule>
  </conditionalFormatting>
  <conditionalFormatting sqref="E1503">
    <cfRule type="cellIs" dxfId="3047" priority="338" operator="equal">
      <formula>$C$9</formula>
    </cfRule>
  </conditionalFormatting>
  <conditionalFormatting sqref="E1505">
    <cfRule type="cellIs" dxfId="3046" priority="337" operator="equal">
      <formula>$C$9</formula>
    </cfRule>
  </conditionalFormatting>
  <conditionalFormatting sqref="E1506">
    <cfRule type="cellIs" dxfId="3045" priority="336" operator="equal">
      <formula>$C$9</formula>
    </cfRule>
  </conditionalFormatting>
  <conditionalFormatting sqref="E1508">
    <cfRule type="cellIs" dxfId="3044" priority="335" operator="equal">
      <formula>$C$9</formula>
    </cfRule>
  </conditionalFormatting>
  <conditionalFormatting sqref="E1509">
    <cfRule type="cellIs" dxfId="3043" priority="334" operator="equal">
      <formula>$C$9</formula>
    </cfRule>
  </conditionalFormatting>
  <conditionalFormatting sqref="E1512">
    <cfRule type="cellIs" dxfId="3042" priority="333" operator="equal">
      <formula>$C$9</formula>
    </cfRule>
  </conditionalFormatting>
  <conditionalFormatting sqref="E1513">
    <cfRule type="cellIs" dxfId="3041" priority="332" operator="equal">
      <formula>$C$9</formula>
    </cfRule>
  </conditionalFormatting>
  <conditionalFormatting sqref="E1514">
    <cfRule type="cellIs" dxfId="3040" priority="331" operator="equal">
      <formula>$C$9</formula>
    </cfRule>
  </conditionalFormatting>
  <conditionalFormatting sqref="E1515">
    <cfRule type="cellIs" dxfId="3039" priority="330" operator="equal">
      <formula>$C$9</formula>
    </cfRule>
  </conditionalFormatting>
  <conditionalFormatting sqref="E1517">
    <cfRule type="cellIs" dxfId="3038" priority="329" operator="equal">
      <formula>$C$9</formula>
    </cfRule>
  </conditionalFormatting>
  <conditionalFormatting sqref="E1518">
    <cfRule type="cellIs" dxfId="3037" priority="328" operator="equal">
      <formula>$C$9</formula>
    </cfRule>
  </conditionalFormatting>
  <conditionalFormatting sqref="E1519">
    <cfRule type="cellIs" dxfId="3036" priority="327" operator="equal">
      <formula>$C$9</formula>
    </cfRule>
  </conditionalFormatting>
  <conditionalFormatting sqref="E1520">
    <cfRule type="cellIs" dxfId="3035" priority="326" operator="equal">
      <formula>$C$9</formula>
    </cfRule>
  </conditionalFormatting>
  <conditionalFormatting sqref="E1522">
    <cfRule type="cellIs" dxfId="3034" priority="325" operator="equal">
      <formula>$C$9</formula>
    </cfRule>
  </conditionalFormatting>
  <conditionalFormatting sqref="E1523">
    <cfRule type="cellIs" dxfId="3033" priority="324" operator="equal">
      <formula>$C$9</formula>
    </cfRule>
  </conditionalFormatting>
  <conditionalFormatting sqref="E1524">
    <cfRule type="cellIs" dxfId="3032" priority="323" operator="equal">
      <formula>$C$9</formula>
    </cfRule>
  </conditionalFormatting>
  <conditionalFormatting sqref="E1525">
    <cfRule type="cellIs" dxfId="3031" priority="322" operator="equal">
      <formula>$C$9</formula>
    </cfRule>
  </conditionalFormatting>
  <conditionalFormatting sqref="E1526">
    <cfRule type="cellIs" dxfId="3030" priority="321" operator="equal">
      <formula>$C$9</formula>
    </cfRule>
  </conditionalFormatting>
  <conditionalFormatting sqref="E1713">
    <cfRule type="cellIs" dxfId="3029" priority="320" operator="equal">
      <formula>$C$9</formula>
    </cfRule>
  </conditionalFormatting>
  <conditionalFormatting sqref="E1714">
    <cfRule type="cellIs" dxfId="3028" priority="319" operator="equal">
      <formula>$C$9</formula>
    </cfRule>
  </conditionalFormatting>
  <conditionalFormatting sqref="E1715">
    <cfRule type="cellIs" dxfId="3027" priority="318" operator="equal">
      <formula>$C$9</formula>
    </cfRule>
  </conditionalFormatting>
  <conditionalFormatting sqref="E1716">
    <cfRule type="cellIs" dxfId="3026" priority="317" operator="equal">
      <formula>$C$9</formula>
    </cfRule>
  </conditionalFormatting>
  <conditionalFormatting sqref="E1812">
    <cfRule type="cellIs" dxfId="3025" priority="316" operator="equal">
      <formula>$C$9</formula>
    </cfRule>
  </conditionalFormatting>
  <conditionalFormatting sqref="E1813">
    <cfRule type="cellIs" dxfId="3024" priority="315" operator="equal">
      <formula>$C$9</formula>
    </cfRule>
  </conditionalFormatting>
  <conditionalFormatting sqref="E1815">
    <cfRule type="cellIs" dxfId="3023" priority="314" operator="equal">
      <formula>$C$9</formula>
    </cfRule>
  </conditionalFormatting>
  <conditionalFormatting sqref="E1817">
    <cfRule type="cellIs" dxfId="3022" priority="313" operator="equal">
      <formula>$C$9</formula>
    </cfRule>
  </conditionalFormatting>
  <conditionalFormatting sqref="E1918">
    <cfRule type="cellIs" dxfId="3021" priority="312" operator="equal">
      <formula>$C$9</formula>
    </cfRule>
  </conditionalFormatting>
  <conditionalFormatting sqref="E1919">
    <cfRule type="cellIs" dxfId="3020" priority="311" operator="equal">
      <formula>$C$9</formula>
    </cfRule>
  </conditionalFormatting>
  <conditionalFormatting sqref="E1920">
    <cfRule type="cellIs" dxfId="3019" priority="310" operator="equal">
      <formula>$C$9</formula>
    </cfRule>
  </conditionalFormatting>
  <conditionalFormatting sqref="E1921">
    <cfRule type="cellIs" dxfId="3018" priority="309" operator="equal">
      <formula>$C$9</formula>
    </cfRule>
  </conditionalFormatting>
  <conditionalFormatting sqref="E1922">
    <cfRule type="cellIs" dxfId="3017" priority="308" operator="equal">
      <formula>$C$9</formula>
    </cfRule>
  </conditionalFormatting>
  <conditionalFormatting sqref="E2028">
    <cfRule type="cellIs" dxfId="3016" priority="307" operator="equal">
      <formula>$C$9</formula>
    </cfRule>
  </conditionalFormatting>
  <conditionalFormatting sqref="E2029">
    <cfRule type="cellIs" dxfId="3015" priority="306" operator="equal">
      <formula>$C$9</formula>
    </cfRule>
  </conditionalFormatting>
  <conditionalFormatting sqref="E2030">
    <cfRule type="cellIs" dxfId="3014" priority="305" operator="equal">
      <formula>$C$9</formula>
    </cfRule>
  </conditionalFormatting>
  <conditionalFormatting sqref="E2031">
    <cfRule type="cellIs" dxfId="3013" priority="304" operator="equal">
      <formula>$C$9</formula>
    </cfRule>
  </conditionalFormatting>
  <conditionalFormatting sqref="E2032">
    <cfRule type="cellIs" dxfId="3012" priority="303" operator="equal">
      <formula>$C$9</formula>
    </cfRule>
  </conditionalFormatting>
  <conditionalFormatting sqref="E2136">
    <cfRule type="cellIs" dxfId="3011" priority="302" operator="equal">
      <formula>$C$9</formula>
    </cfRule>
  </conditionalFormatting>
  <conditionalFormatting sqref="E2137">
    <cfRule type="cellIs" dxfId="3010" priority="301" operator="equal">
      <formula>$C$9</formula>
    </cfRule>
  </conditionalFormatting>
  <conditionalFormatting sqref="E2139">
    <cfRule type="cellIs" dxfId="3009" priority="300" operator="equal">
      <formula>$C$9</formula>
    </cfRule>
  </conditionalFormatting>
  <conditionalFormatting sqref="E2140">
    <cfRule type="cellIs" dxfId="3008" priority="299" operator="equal">
      <formula>$C$9</formula>
    </cfRule>
  </conditionalFormatting>
  <conditionalFormatting sqref="E2142">
    <cfRule type="cellIs" dxfId="3007" priority="298" operator="equal">
      <formula>$C$9</formula>
    </cfRule>
  </conditionalFormatting>
  <conditionalFormatting sqref="E2143">
    <cfRule type="cellIs" dxfId="3006" priority="297" operator="equal">
      <formula>$C$9</formula>
    </cfRule>
  </conditionalFormatting>
  <conditionalFormatting sqref="E2144">
    <cfRule type="cellIs" dxfId="3005" priority="296" operator="equal">
      <formula>$C$9</formula>
    </cfRule>
  </conditionalFormatting>
  <conditionalFormatting sqref="E2145">
    <cfRule type="cellIs" dxfId="3004" priority="295" operator="equal">
      <formula>$C$9</formula>
    </cfRule>
  </conditionalFormatting>
  <conditionalFormatting sqref="E2146">
    <cfRule type="cellIs" dxfId="3003" priority="294" operator="equal">
      <formula>$C$9</formula>
    </cfRule>
  </conditionalFormatting>
  <conditionalFormatting sqref="E2148">
    <cfRule type="cellIs" dxfId="3002" priority="293" operator="equal">
      <formula>$C$9</formula>
    </cfRule>
  </conditionalFormatting>
  <conditionalFormatting sqref="E2149">
    <cfRule type="cellIs" dxfId="3001" priority="292" operator="equal">
      <formula>$C$9</formula>
    </cfRule>
  </conditionalFormatting>
  <conditionalFormatting sqref="E2151">
    <cfRule type="cellIs" dxfId="3000" priority="291" operator="equal">
      <formula>$C$9</formula>
    </cfRule>
  </conditionalFormatting>
  <conditionalFormatting sqref="E2152">
    <cfRule type="cellIs" dxfId="2999" priority="290" operator="equal">
      <formula>$C$9</formula>
    </cfRule>
  </conditionalFormatting>
  <conditionalFormatting sqref="E2153">
    <cfRule type="cellIs" dxfId="2998" priority="289" operator="equal">
      <formula>$C$9</formula>
    </cfRule>
  </conditionalFormatting>
  <conditionalFormatting sqref="E2155">
    <cfRule type="cellIs" dxfId="2997" priority="288" operator="equal">
      <formula>$C$9</formula>
    </cfRule>
  </conditionalFormatting>
  <conditionalFormatting sqref="E2156">
    <cfRule type="cellIs" dxfId="2996" priority="287" operator="equal">
      <formula>$C$9</formula>
    </cfRule>
  </conditionalFormatting>
  <conditionalFormatting sqref="E2157">
    <cfRule type="cellIs" dxfId="2995" priority="286" operator="equal">
      <formula>$C$9</formula>
    </cfRule>
  </conditionalFormatting>
  <conditionalFormatting sqref="E2158">
    <cfRule type="cellIs" dxfId="2994" priority="285" operator="equal">
      <formula>$C$9</formula>
    </cfRule>
  </conditionalFormatting>
  <conditionalFormatting sqref="E2160">
    <cfRule type="cellIs" dxfId="2993" priority="284" operator="equal">
      <formula>$C$9</formula>
    </cfRule>
  </conditionalFormatting>
  <conditionalFormatting sqref="E2161">
    <cfRule type="cellIs" dxfId="2992" priority="283" operator="equal">
      <formula>$C$9</formula>
    </cfRule>
  </conditionalFormatting>
  <conditionalFormatting sqref="E2163">
    <cfRule type="cellIs" dxfId="2991" priority="282" operator="equal">
      <formula>$C$9</formula>
    </cfRule>
  </conditionalFormatting>
  <conditionalFormatting sqref="E2164">
    <cfRule type="cellIs" dxfId="2990" priority="281" operator="equal">
      <formula>$C$9</formula>
    </cfRule>
  </conditionalFormatting>
  <conditionalFormatting sqref="E2165">
    <cfRule type="cellIs" dxfId="2989" priority="280" operator="equal">
      <formula>$C$9</formula>
    </cfRule>
  </conditionalFormatting>
  <conditionalFormatting sqref="E2242">
    <cfRule type="cellIs" dxfId="2988" priority="279" operator="equal">
      <formula>$C$9</formula>
    </cfRule>
  </conditionalFormatting>
  <conditionalFormatting sqref="E2243">
    <cfRule type="cellIs" dxfId="2987" priority="278" operator="equal">
      <formula>$C$9</formula>
    </cfRule>
  </conditionalFormatting>
  <conditionalFormatting sqref="E2245">
    <cfRule type="cellIs" dxfId="2986" priority="277" operator="equal">
      <formula>$C$9</formula>
    </cfRule>
  </conditionalFormatting>
  <conditionalFormatting sqref="E2246">
    <cfRule type="cellIs" dxfId="2985" priority="276" operator="equal">
      <formula>$C$9</formula>
    </cfRule>
  </conditionalFormatting>
  <conditionalFormatting sqref="E2247">
    <cfRule type="cellIs" dxfId="2984" priority="275" operator="equal">
      <formula>$C$9</formula>
    </cfRule>
  </conditionalFormatting>
  <conditionalFormatting sqref="E2248">
    <cfRule type="cellIs" dxfId="2983" priority="274" operator="equal">
      <formula>$C$9</formula>
    </cfRule>
  </conditionalFormatting>
  <conditionalFormatting sqref="E2249">
    <cfRule type="cellIs" dxfId="2982" priority="273" operator="equal">
      <formula>$C$9</formula>
    </cfRule>
  </conditionalFormatting>
  <conditionalFormatting sqref="E2251">
    <cfRule type="cellIs" dxfId="2981" priority="272" operator="equal">
      <formula>$C$9</formula>
    </cfRule>
  </conditionalFormatting>
  <conditionalFormatting sqref="E2252">
    <cfRule type="cellIs" dxfId="2980" priority="271" operator="equal">
      <formula>$C$9</formula>
    </cfRule>
  </conditionalFormatting>
  <conditionalFormatting sqref="E2253">
    <cfRule type="cellIs" dxfId="2979" priority="270" operator="equal">
      <formula>$C$9</formula>
    </cfRule>
  </conditionalFormatting>
  <conditionalFormatting sqref="E2255">
    <cfRule type="cellIs" dxfId="2978" priority="269" operator="equal">
      <formula>$C$9</formula>
    </cfRule>
  </conditionalFormatting>
  <conditionalFormatting sqref="E2256">
    <cfRule type="cellIs" dxfId="2977" priority="268" operator="equal">
      <formula>$C$9</formula>
    </cfRule>
  </conditionalFormatting>
  <conditionalFormatting sqref="E2257">
    <cfRule type="cellIs" dxfId="2976" priority="267" operator="equal">
      <formula>$C$9</formula>
    </cfRule>
  </conditionalFormatting>
  <conditionalFormatting sqref="E2259">
    <cfRule type="cellIs" dxfId="2975" priority="266" operator="equal">
      <formula>$C$9</formula>
    </cfRule>
  </conditionalFormatting>
  <conditionalFormatting sqref="E2260">
    <cfRule type="cellIs" dxfId="2974" priority="265" operator="equal">
      <formula>$C$9</formula>
    </cfRule>
  </conditionalFormatting>
  <conditionalFormatting sqref="E2261">
    <cfRule type="cellIs" dxfId="2973" priority="264" operator="equal">
      <formula>$C$9</formula>
    </cfRule>
  </conditionalFormatting>
  <conditionalFormatting sqref="E2262">
    <cfRule type="cellIs" dxfId="2972" priority="263" operator="equal">
      <formula>$C$9</formula>
    </cfRule>
  </conditionalFormatting>
  <conditionalFormatting sqref="E2263">
    <cfRule type="cellIs" dxfId="2971" priority="262" operator="equal">
      <formula>$C$9</formula>
    </cfRule>
  </conditionalFormatting>
  <conditionalFormatting sqref="E2265">
    <cfRule type="cellIs" dxfId="2970" priority="261" operator="equal">
      <formula>$C$9</formula>
    </cfRule>
  </conditionalFormatting>
  <conditionalFormatting sqref="E2266">
    <cfRule type="cellIs" dxfId="2969" priority="260" operator="equal">
      <formula>$C$9</formula>
    </cfRule>
  </conditionalFormatting>
  <conditionalFormatting sqref="E2267">
    <cfRule type="cellIs" dxfId="2968" priority="259" operator="equal">
      <formula>$C$9</formula>
    </cfRule>
  </conditionalFormatting>
  <conditionalFormatting sqref="E2268">
    <cfRule type="cellIs" dxfId="2967" priority="258" operator="equal">
      <formula>$C$9</formula>
    </cfRule>
  </conditionalFormatting>
  <conditionalFormatting sqref="E2269">
    <cfRule type="cellIs" dxfId="2966" priority="257" operator="equal">
      <formula>$C$9</formula>
    </cfRule>
  </conditionalFormatting>
  <conditionalFormatting sqref="E2270">
    <cfRule type="cellIs" dxfId="2965" priority="256" operator="equal">
      <formula>$C$9</formula>
    </cfRule>
  </conditionalFormatting>
  <conditionalFormatting sqref="E2271">
    <cfRule type="cellIs" dxfId="2964" priority="255" operator="equal">
      <formula>$C$9</formula>
    </cfRule>
  </conditionalFormatting>
  <conditionalFormatting sqref="E2273">
    <cfRule type="cellIs" dxfId="2963" priority="254" operator="equal">
      <formula>$C$9</formula>
    </cfRule>
  </conditionalFormatting>
  <conditionalFormatting sqref="E2274">
    <cfRule type="cellIs" dxfId="2962" priority="253" operator="equal">
      <formula>$C$9</formula>
    </cfRule>
  </conditionalFormatting>
  <conditionalFormatting sqref="E2275">
    <cfRule type="cellIs" dxfId="2961" priority="252" operator="equal">
      <formula>$C$9</formula>
    </cfRule>
  </conditionalFormatting>
  <conditionalFormatting sqref="E2276">
    <cfRule type="cellIs" dxfId="2960" priority="251" operator="equal">
      <formula>$C$9</formula>
    </cfRule>
  </conditionalFormatting>
  <conditionalFormatting sqref="E2277">
    <cfRule type="cellIs" dxfId="2959" priority="250" operator="equal">
      <formula>$C$9</formula>
    </cfRule>
  </conditionalFormatting>
  <conditionalFormatting sqref="E2279">
    <cfRule type="cellIs" dxfId="2958" priority="249" operator="equal">
      <formula>$C$9</formula>
    </cfRule>
  </conditionalFormatting>
  <conditionalFormatting sqref="E2280">
    <cfRule type="cellIs" dxfId="2957" priority="248" operator="equal">
      <formula>$C$9</formula>
    </cfRule>
  </conditionalFormatting>
  <conditionalFormatting sqref="E2281">
    <cfRule type="cellIs" dxfId="2956" priority="247" operator="equal">
      <formula>$C$9</formula>
    </cfRule>
  </conditionalFormatting>
  <conditionalFormatting sqref="E2282">
    <cfRule type="cellIs" dxfId="2955" priority="246" operator="equal">
      <formula>$C$9</formula>
    </cfRule>
  </conditionalFormatting>
  <conditionalFormatting sqref="E2283">
    <cfRule type="cellIs" dxfId="2954" priority="245" operator="equal">
      <formula>$C$9</formula>
    </cfRule>
  </conditionalFormatting>
  <conditionalFormatting sqref="E2284">
    <cfRule type="cellIs" dxfId="2953" priority="244" operator="equal">
      <formula>$C$9</formula>
    </cfRule>
  </conditionalFormatting>
  <conditionalFormatting sqref="E2285">
    <cfRule type="cellIs" dxfId="2952" priority="243" operator="equal">
      <formula>$C$9</formula>
    </cfRule>
  </conditionalFormatting>
  <conditionalFormatting sqref="E2290">
    <cfRule type="cellIs" dxfId="2951" priority="242" operator="equal">
      <formula>$C$9</formula>
    </cfRule>
  </conditionalFormatting>
  <conditionalFormatting sqref="E2291">
    <cfRule type="cellIs" dxfId="2950" priority="241" operator="equal">
      <formula>$C$9</formula>
    </cfRule>
  </conditionalFormatting>
  <conditionalFormatting sqref="E2292">
    <cfRule type="cellIs" dxfId="2949" priority="240" operator="equal">
      <formula>$C$9</formula>
    </cfRule>
  </conditionalFormatting>
  <conditionalFormatting sqref="E2351">
    <cfRule type="cellIs" dxfId="2948" priority="239" operator="equal">
      <formula>$C$9</formula>
    </cfRule>
  </conditionalFormatting>
  <conditionalFormatting sqref="E2353">
    <cfRule type="cellIs" dxfId="2947" priority="238" operator="equal">
      <formula>$C$9</formula>
    </cfRule>
  </conditionalFormatting>
  <conditionalFormatting sqref="E2355">
    <cfRule type="cellIs" dxfId="2946" priority="237" operator="equal">
      <formula>$C$9</formula>
    </cfRule>
  </conditionalFormatting>
  <conditionalFormatting sqref="E2357">
    <cfRule type="cellIs" dxfId="2945" priority="236" operator="equal">
      <formula>$C$9</formula>
    </cfRule>
  </conditionalFormatting>
  <conditionalFormatting sqref="E2358">
    <cfRule type="cellIs" dxfId="2944" priority="235" operator="equal">
      <formula>$C$9</formula>
    </cfRule>
  </conditionalFormatting>
  <conditionalFormatting sqref="E2360">
    <cfRule type="cellIs" dxfId="2943" priority="234" operator="equal">
      <formula>$C$9</formula>
    </cfRule>
  </conditionalFormatting>
  <conditionalFormatting sqref="E2361">
    <cfRule type="cellIs" dxfId="2942" priority="233" operator="equal">
      <formula>$C$9</formula>
    </cfRule>
  </conditionalFormatting>
  <conditionalFormatting sqref="E2450">
    <cfRule type="cellIs" dxfId="2941" priority="232" operator="equal">
      <formula>$C$9</formula>
    </cfRule>
  </conditionalFormatting>
  <conditionalFormatting sqref="E2452">
    <cfRule type="cellIs" dxfId="2940" priority="231" operator="equal">
      <formula>$C$9</formula>
    </cfRule>
  </conditionalFormatting>
  <conditionalFormatting sqref="E2453">
    <cfRule type="cellIs" dxfId="2939" priority="230" operator="equal">
      <formula>$C$9</formula>
    </cfRule>
  </conditionalFormatting>
  <conditionalFormatting sqref="E2454">
    <cfRule type="cellIs" dxfId="2938" priority="229" operator="equal">
      <formula>$C$9</formula>
    </cfRule>
  </conditionalFormatting>
  <conditionalFormatting sqref="E2455">
    <cfRule type="cellIs" dxfId="2937" priority="228" operator="equal">
      <formula>$C$9</formula>
    </cfRule>
  </conditionalFormatting>
  <conditionalFormatting sqref="E2457">
    <cfRule type="cellIs" dxfId="2936" priority="227" operator="equal">
      <formula>$C$9</formula>
    </cfRule>
  </conditionalFormatting>
  <conditionalFormatting sqref="E2458">
    <cfRule type="cellIs" dxfId="2935" priority="226" operator="equal">
      <formula>$C$9</formula>
    </cfRule>
  </conditionalFormatting>
  <conditionalFormatting sqref="E2460">
    <cfRule type="cellIs" dxfId="2934" priority="225" operator="equal">
      <formula>$C$9</formula>
    </cfRule>
  </conditionalFormatting>
  <conditionalFormatting sqref="E2461">
    <cfRule type="cellIs" dxfId="2933" priority="224" operator="equal">
      <formula>$C$9</formula>
    </cfRule>
  </conditionalFormatting>
  <conditionalFormatting sqref="E2463">
    <cfRule type="cellIs" dxfId="2932" priority="223" operator="equal">
      <formula>$C$9</formula>
    </cfRule>
  </conditionalFormatting>
  <conditionalFormatting sqref="E2464">
    <cfRule type="cellIs" dxfId="2931" priority="222" operator="equal">
      <formula>$C$9</formula>
    </cfRule>
  </conditionalFormatting>
  <conditionalFormatting sqref="E2465">
    <cfRule type="cellIs" dxfId="2930" priority="221" operator="equal">
      <formula>$C$9</formula>
    </cfRule>
  </conditionalFormatting>
  <conditionalFormatting sqref="E2657">
    <cfRule type="cellIs" dxfId="2929" priority="220" operator="equal">
      <formula>$C$9</formula>
    </cfRule>
  </conditionalFormatting>
  <conditionalFormatting sqref="E2658">
    <cfRule type="cellIs" dxfId="2928" priority="219" operator="equal">
      <formula>$C$9</formula>
    </cfRule>
  </conditionalFormatting>
  <conditionalFormatting sqref="E2659">
    <cfRule type="cellIs" dxfId="2927" priority="218" operator="equal">
      <formula>$C$9</formula>
    </cfRule>
  </conditionalFormatting>
  <conditionalFormatting sqref="E2660">
    <cfRule type="cellIs" dxfId="2926" priority="217" operator="equal">
      <formula>$C$9</formula>
    </cfRule>
  </conditionalFormatting>
  <conditionalFormatting sqref="E2663">
    <cfRule type="cellIs" dxfId="2925" priority="216" operator="equal">
      <formula>$C$9</formula>
    </cfRule>
  </conditionalFormatting>
  <conditionalFormatting sqref="E2664">
    <cfRule type="cellIs" dxfId="2924" priority="215" operator="equal">
      <formula>$C$9</formula>
    </cfRule>
  </conditionalFormatting>
  <conditionalFormatting sqref="E2666">
    <cfRule type="cellIs" dxfId="2923" priority="214" operator="equal">
      <formula>$C$9</formula>
    </cfRule>
  </conditionalFormatting>
  <conditionalFormatting sqref="E2667">
    <cfRule type="cellIs" dxfId="2922" priority="213" operator="equal">
      <formula>$C$9</formula>
    </cfRule>
  </conditionalFormatting>
  <conditionalFormatting sqref="E2669">
    <cfRule type="cellIs" dxfId="2921" priority="212" operator="equal">
      <formula>$C$9</formula>
    </cfRule>
  </conditionalFormatting>
  <conditionalFormatting sqref="E2670">
    <cfRule type="cellIs" dxfId="2920" priority="211" operator="equal">
      <formula>$C$9</formula>
    </cfRule>
  </conditionalFormatting>
  <conditionalFormatting sqref="E2672">
    <cfRule type="cellIs" dxfId="2919" priority="210" operator="equal">
      <formula>$C$9</formula>
    </cfRule>
  </conditionalFormatting>
  <conditionalFormatting sqref="E2673">
    <cfRule type="cellIs" dxfId="2918" priority="209" operator="equal">
      <formula>$C$9</formula>
    </cfRule>
  </conditionalFormatting>
  <conditionalFormatting sqref="E2675">
    <cfRule type="cellIs" dxfId="2917" priority="208" operator="equal">
      <formula>$C$9</formula>
    </cfRule>
  </conditionalFormatting>
  <conditionalFormatting sqref="E2676">
    <cfRule type="cellIs" dxfId="2916" priority="207" operator="equal">
      <formula>$C$9</formula>
    </cfRule>
  </conditionalFormatting>
  <conditionalFormatting sqref="E2678">
    <cfRule type="cellIs" dxfId="2915" priority="206" operator="equal">
      <formula>$C$9</formula>
    </cfRule>
  </conditionalFormatting>
  <conditionalFormatting sqref="E2681">
    <cfRule type="cellIs" dxfId="2914" priority="205" operator="equal">
      <formula>$C$9</formula>
    </cfRule>
  </conditionalFormatting>
  <conditionalFormatting sqref="E2682">
    <cfRule type="cellIs" dxfId="2913" priority="204" operator="equal">
      <formula>$C$9</formula>
    </cfRule>
  </conditionalFormatting>
  <conditionalFormatting sqref="E2683">
    <cfRule type="cellIs" dxfId="2912" priority="203" operator="equal">
      <formula>$C$9</formula>
    </cfRule>
  </conditionalFormatting>
  <conditionalFormatting sqref="E2684">
    <cfRule type="cellIs" dxfId="2911" priority="202" operator="equal">
      <formula>$C$9</formula>
    </cfRule>
  </conditionalFormatting>
  <conditionalFormatting sqref="E2685">
    <cfRule type="cellIs" dxfId="2910" priority="201" operator="equal">
      <formula>$C$9</formula>
    </cfRule>
  </conditionalFormatting>
  <conditionalFormatting sqref="E2687">
    <cfRule type="cellIs" dxfId="2909" priority="200" operator="equal">
      <formula>$C$9</formula>
    </cfRule>
  </conditionalFormatting>
  <conditionalFormatting sqref="E2688">
    <cfRule type="cellIs" dxfId="2908" priority="199" operator="equal">
      <formula>$C$9</formula>
    </cfRule>
  </conditionalFormatting>
  <conditionalFormatting sqref="E2689">
    <cfRule type="cellIs" dxfId="2907" priority="198" operator="equal">
      <formula>$C$9</formula>
    </cfRule>
  </conditionalFormatting>
  <conditionalFormatting sqref="E2690">
    <cfRule type="cellIs" dxfId="2906" priority="197" operator="equal">
      <formula>$C$9</formula>
    </cfRule>
  </conditionalFormatting>
  <conditionalFormatting sqref="E2692">
    <cfRule type="cellIs" dxfId="2905" priority="196" operator="equal">
      <formula>$C$9</formula>
    </cfRule>
  </conditionalFormatting>
  <conditionalFormatting sqref="E2693">
    <cfRule type="cellIs" dxfId="2904" priority="195" operator="equal">
      <formula>$C$9</formula>
    </cfRule>
  </conditionalFormatting>
  <conditionalFormatting sqref="E2694">
    <cfRule type="cellIs" dxfId="2903" priority="194" operator="equal">
      <formula>$C$9</formula>
    </cfRule>
  </conditionalFormatting>
  <conditionalFormatting sqref="E2696">
    <cfRule type="cellIs" dxfId="2902" priority="193" operator="equal">
      <formula>$C$9</formula>
    </cfRule>
  </conditionalFormatting>
  <conditionalFormatting sqref="E2697">
    <cfRule type="cellIs" dxfId="2901" priority="192" operator="equal">
      <formula>$C$9</formula>
    </cfRule>
  </conditionalFormatting>
  <conditionalFormatting sqref="E2698">
    <cfRule type="cellIs" dxfId="2900" priority="191" operator="equal">
      <formula>$C$9</formula>
    </cfRule>
  </conditionalFormatting>
  <conditionalFormatting sqref="E2699">
    <cfRule type="cellIs" dxfId="2899" priority="190" operator="equal">
      <formula>$C$9</formula>
    </cfRule>
  </conditionalFormatting>
  <conditionalFormatting sqref="E2700">
    <cfRule type="cellIs" dxfId="2898" priority="189" operator="equal">
      <formula>$C$9</formula>
    </cfRule>
  </conditionalFormatting>
  <conditionalFormatting sqref="E2702">
    <cfRule type="cellIs" dxfId="2897" priority="188" operator="equal">
      <formula>$C$9</formula>
    </cfRule>
  </conditionalFormatting>
  <conditionalFormatting sqref="E2703">
    <cfRule type="cellIs" dxfId="2896" priority="187" operator="equal">
      <formula>$C$9</formula>
    </cfRule>
  </conditionalFormatting>
  <conditionalFormatting sqref="E2704">
    <cfRule type="cellIs" dxfId="2895" priority="186" operator="equal">
      <formula>$C$9</formula>
    </cfRule>
  </conditionalFormatting>
  <conditionalFormatting sqref="E2705">
    <cfRule type="cellIs" dxfId="2894" priority="185" operator="equal">
      <formula>$C$9</formula>
    </cfRule>
  </conditionalFormatting>
  <conditionalFormatting sqref="E2706">
    <cfRule type="cellIs" dxfId="2893" priority="184" operator="equal">
      <formula>$C$9</formula>
    </cfRule>
  </conditionalFormatting>
  <conditionalFormatting sqref="E2707">
    <cfRule type="cellIs" dxfId="2892" priority="183" operator="equal">
      <formula>$C$9</formula>
    </cfRule>
  </conditionalFormatting>
  <conditionalFormatting sqref="E2708">
    <cfRule type="cellIs" dxfId="2891" priority="182" operator="equal">
      <formula>$C$9</formula>
    </cfRule>
  </conditionalFormatting>
  <conditionalFormatting sqref="E2717">
    <cfRule type="cellIs" dxfId="2890" priority="181" operator="equal">
      <formula>$C$9</formula>
    </cfRule>
  </conditionalFormatting>
  <conditionalFormatting sqref="E2718">
    <cfRule type="cellIs" dxfId="2889" priority="180" operator="equal">
      <formula>$C$9</formula>
    </cfRule>
  </conditionalFormatting>
  <conditionalFormatting sqref="E2720">
    <cfRule type="cellIs" dxfId="2888" priority="179" operator="equal">
      <formula>$C$9</formula>
    </cfRule>
  </conditionalFormatting>
  <conditionalFormatting sqref="E2721">
    <cfRule type="cellIs" dxfId="2887" priority="178" operator="equal">
      <formula>$C$9</formula>
    </cfRule>
  </conditionalFormatting>
  <conditionalFormatting sqref="E2723">
    <cfRule type="cellIs" dxfId="2886" priority="177" operator="equal">
      <formula>$C$9</formula>
    </cfRule>
  </conditionalFormatting>
  <conditionalFormatting sqref="E2724">
    <cfRule type="cellIs" dxfId="2885" priority="176" operator="equal">
      <formula>$C$9</formula>
    </cfRule>
  </conditionalFormatting>
  <conditionalFormatting sqref="E2765">
    <cfRule type="cellIs" dxfId="2884" priority="175" operator="equal">
      <formula>$C$9</formula>
    </cfRule>
  </conditionalFormatting>
  <conditionalFormatting sqref="E2767">
    <cfRule type="cellIs" dxfId="2883" priority="174" operator="equal">
      <formula>$C$9</formula>
    </cfRule>
  </conditionalFormatting>
  <conditionalFormatting sqref="E2768">
    <cfRule type="cellIs" dxfId="2882" priority="173" operator="equal">
      <formula>$C$9</formula>
    </cfRule>
  </conditionalFormatting>
  <conditionalFormatting sqref="E2769">
    <cfRule type="cellIs" dxfId="2881" priority="172" operator="equal">
      <formula>$C$9</formula>
    </cfRule>
  </conditionalFormatting>
  <conditionalFormatting sqref="E2771">
    <cfRule type="cellIs" dxfId="2880" priority="171" operator="equal">
      <formula>$C$9</formula>
    </cfRule>
  </conditionalFormatting>
  <conditionalFormatting sqref="E2772">
    <cfRule type="cellIs" dxfId="2879" priority="170" operator="equal">
      <formula>$C$9</formula>
    </cfRule>
  </conditionalFormatting>
  <conditionalFormatting sqref="E2774">
    <cfRule type="cellIs" dxfId="2878" priority="169" operator="equal">
      <formula>$C$9</formula>
    </cfRule>
  </conditionalFormatting>
  <conditionalFormatting sqref="E2775">
    <cfRule type="cellIs" dxfId="2877" priority="168" operator="equal">
      <formula>$C$9</formula>
    </cfRule>
  </conditionalFormatting>
  <conditionalFormatting sqref="E2777">
    <cfRule type="cellIs" dxfId="2876" priority="167" operator="equal">
      <formula>$C$9</formula>
    </cfRule>
  </conditionalFormatting>
  <conditionalFormatting sqref="E2778">
    <cfRule type="cellIs" dxfId="2875" priority="166" operator="equal">
      <formula>$C$9</formula>
    </cfRule>
  </conditionalFormatting>
  <conditionalFormatting sqref="E2782">
    <cfRule type="cellIs" dxfId="2874" priority="165" operator="equal">
      <formula>$C$9</formula>
    </cfRule>
  </conditionalFormatting>
  <conditionalFormatting sqref="E2783">
    <cfRule type="cellIs" dxfId="2873" priority="164" operator="equal">
      <formula>$C$9</formula>
    </cfRule>
  </conditionalFormatting>
  <conditionalFormatting sqref="E2784">
    <cfRule type="cellIs" dxfId="2872" priority="163" operator="equal">
      <formula>$C$9</formula>
    </cfRule>
  </conditionalFormatting>
  <conditionalFormatting sqref="E2876">
    <cfRule type="cellIs" dxfId="2871" priority="162" operator="equal">
      <formula>$C$9</formula>
    </cfRule>
  </conditionalFormatting>
  <conditionalFormatting sqref="E2878">
    <cfRule type="cellIs" dxfId="2870" priority="161" operator="equal">
      <formula>$C$9</formula>
    </cfRule>
  </conditionalFormatting>
  <conditionalFormatting sqref="E2879">
    <cfRule type="cellIs" dxfId="2869" priority="160" operator="equal">
      <formula>$C$9</formula>
    </cfRule>
  </conditionalFormatting>
  <conditionalFormatting sqref="E2880">
    <cfRule type="cellIs" dxfId="2868" priority="159" operator="equal">
      <formula>$C$9</formula>
    </cfRule>
  </conditionalFormatting>
  <conditionalFormatting sqref="E2979">
    <cfRule type="cellIs" dxfId="2867" priority="158" operator="equal">
      <formula>$C$9</formula>
    </cfRule>
  </conditionalFormatting>
  <conditionalFormatting sqref="E2981">
    <cfRule type="cellIs" dxfId="2866" priority="157" operator="equal">
      <formula>$C$9</formula>
    </cfRule>
  </conditionalFormatting>
  <conditionalFormatting sqref="E2984">
    <cfRule type="cellIs" dxfId="2865" priority="156" operator="equal">
      <formula>$C$9</formula>
    </cfRule>
  </conditionalFormatting>
  <conditionalFormatting sqref="E2986">
    <cfRule type="cellIs" dxfId="2864" priority="155" operator="equal">
      <formula>$C$9</formula>
    </cfRule>
  </conditionalFormatting>
  <conditionalFormatting sqref="E2988">
    <cfRule type="cellIs" dxfId="2863" priority="154" operator="equal">
      <formula>$C$9</formula>
    </cfRule>
  </conditionalFormatting>
  <conditionalFormatting sqref="E2990">
    <cfRule type="cellIs" dxfId="2862" priority="153" operator="equal">
      <formula>$C$9</formula>
    </cfRule>
  </conditionalFormatting>
  <conditionalFormatting sqref="E2993">
    <cfRule type="cellIs" dxfId="2861" priority="152" operator="equal">
      <formula>$C$9</formula>
    </cfRule>
  </conditionalFormatting>
  <conditionalFormatting sqref="E2995">
    <cfRule type="cellIs" dxfId="2860" priority="151" operator="equal">
      <formula>$C$9</formula>
    </cfRule>
  </conditionalFormatting>
  <conditionalFormatting sqref="E2997">
    <cfRule type="cellIs" dxfId="2859" priority="150" operator="equal">
      <formula>$C$9</formula>
    </cfRule>
  </conditionalFormatting>
  <conditionalFormatting sqref="E2999">
    <cfRule type="cellIs" dxfId="2858" priority="149" operator="equal">
      <formula>$C$9</formula>
    </cfRule>
  </conditionalFormatting>
  <conditionalFormatting sqref="E3000">
    <cfRule type="cellIs" dxfId="2857" priority="148" operator="equal">
      <formula>$C$9</formula>
    </cfRule>
  </conditionalFormatting>
  <conditionalFormatting sqref="E3001">
    <cfRule type="cellIs" dxfId="2856" priority="147" operator="equal">
      <formula>$C$9</formula>
    </cfRule>
  </conditionalFormatting>
  <conditionalFormatting sqref="E3002">
    <cfRule type="cellIs" dxfId="2855" priority="146" operator="equal">
      <formula>$C$9</formula>
    </cfRule>
  </conditionalFormatting>
  <conditionalFormatting sqref="E3003">
    <cfRule type="cellIs" dxfId="2854" priority="145" operator="equal">
      <formula>$C$9</formula>
    </cfRule>
  </conditionalFormatting>
  <conditionalFormatting sqref="E3005">
    <cfRule type="cellIs" dxfId="2853" priority="144" operator="equal">
      <formula>$C$9</formula>
    </cfRule>
  </conditionalFormatting>
  <conditionalFormatting sqref="E3088">
    <cfRule type="cellIs" dxfId="2852" priority="143" operator="equal">
      <formula>$C$9</formula>
    </cfRule>
  </conditionalFormatting>
  <conditionalFormatting sqref="E3089">
    <cfRule type="cellIs" dxfId="2851" priority="142" operator="equal">
      <formula>$C$9</formula>
    </cfRule>
  </conditionalFormatting>
  <conditionalFormatting sqref="E3090">
    <cfRule type="cellIs" dxfId="2850" priority="141" operator="equal">
      <formula>$C$9</formula>
    </cfRule>
  </conditionalFormatting>
  <conditionalFormatting sqref="E3092">
    <cfRule type="cellIs" dxfId="2849" priority="140" operator="equal">
      <formula>$C$9</formula>
    </cfRule>
  </conditionalFormatting>
  <conditionalFormatting sqref="E3093">
    <cfRule type="cellIs" dxfId="2848" priority="139" operator="equal">
      <formula>$C$9</formula>
    </cfRule>
  </conditionalFormatting>
  <conditionalFormatting sqref="E3094">
    <cfRule type="cellIs" dxfId="2847" priority="138" operator="equal">
      <formula>$C$9</formula>
    </cfRule>
  </conditionalFormatting>
  <conditionalFormatting sqref="E3096">
    <cfRule type="cellIs" dxfId="2846" priority="137" operator="equal">
      <formula>$C$9</formula>
    </cfRule>
  </conditionalFormatting>
  <conditionalFormatting sqref="E3097">
    <cfRule type="cellIs" dxfId="2845" priority="136" operator="equal">
      <formula>$C$9</formula>
    </cfRule>
  </conditionalFormatting>
  <conditionalFormatting sqref="E3098">
    <cfRule type="cellIs" dxfId="2844" priority="135" operator="equal">
      <formula>$C$9</formula>
    </cfRule>
  </conditionalFormatting>
  <conditionalFormatting sqref="E3099">
    <cfRule type="cellIs" dxfId="2843" priority="134" operator="equal">
      <formula>$C$9</formula>
    </cfRule>
  </conditionalFormatting>
  <conditionalFormatting sqref="E3100">
    <cfRule type="cellIs" dxfId="2842" priority="133" operator="equal">
      <formula>$C$9</formula>
    </cfRule>
  </conditionalFormatting>
  <conditionalFormatting sqref="E3101">
    <cfRule type="cellIs" dxfId="2841" priority="132" operator="equal">
      <formula>$C$9</formula>
    </cfRule>
  </conditionalFormatting>
  <conditionalFormatting sqref="E3102">
    <cfRule type="cellIs" dxfId="2840" priority="131" operator="equal">
      <formula>$C$9</formula>
    </cfRule>
  </conditionalFormatting>
  <conditionalFormatting sqref="E3104">
    <cfRule type="cellIs" dxfId="2839" priority="130" operator="equal">
      <formula>$C$9</formula>
    </cfRule>
  </conditionalFormatting>
  <conditionalFormatting sqref="E3105">
    <cfRule type="cellIs" dxfId="2838" priority="129" operator="equal">
      <formula>$C$9</formula>
    </cfRule>
  </conditionalFormatting>
  <conditionalFormatting sqref="E3411">
    <cfRule type="cellIs" dxfId="2837" priority="128" operator="equal">
      <formula>$C$9</formula>
    </cfRule>
  </conditionalFormatting>
  <conditionalFormatting sqref="E3413">
    <cfRule type="cellIs" dxfId="2836" priority="127" operator="equal">
      <formula>$C$9</formula>
    </cfRule>
  </conditionalFormatting>
  <conditionalFormatting sqref="E3414">
    <cfRule type="cellIs" dxfId="2835" priority="126" operator="equal">
      <formula>$C$9</formula>
    </cfRule>
  </conditionalFormatting>
  <conditionalFormatting sqref="E3416">
    <cfRule type="cellIs" dxfId="2834" priority="125" operator="equal">
      <formula>$C$9</formula>
    </cfRule>
  </conditionalFormatting>
  <conditionalFormatting sqref="E3417">
    <cfRule type="cellIs" dxfId="2833" priority="124" operator="equal">
      <formula>$C$9</formula>
    </cfRule>
  </conditionalFormatting>
  <conditionalFormatting sqref="E3418">
    <cfRule type="cellIs" dxfId="2832" priority="123" operator="equal">
      <formula>$C$9</formula>
    </cfRule>
  </conditionalFormatting>
  <conditionalFormatting sqref="E3420">
    <cfRule type="cellIs" dxfId="2831" priority="122" operator="equal">
      <formula>$C$9</formula>
    </cfRule>
  </conditionalFormatting>
  <conditionalFormatting sqref="E3421">
    <cfRule type="cellIs" dxfId="2830" priority="121" operator="equal">
      <formula>$C$9</formula>
    </cfRule>
  </conditionalFormatting>
  <conditionalFormatting sqref="E3423">
    <cfRule type="cellIs" dxfId="2829" priority="120" operator="equal">
      <formula>$C$9</formula>
    </cfRule>
  </conditionalFormatting>
  <conditionalFormatting sqref="E3424">
    <cfRule type="cellIs" dxfId="2828" priority="119" operator="equal">
      <formula>$C$9</formula>
    </cfRule>
  </conditionalFormatting>
  <conditionalFormatting sqref="E3429">
    <cfRule type="cellIs" dxfId="2827" priority="118" operator="equal">
      <formula>$C$9</formula>
    </cfRule>
  </conditionalFormatting>
  <conditionalFormatting sqref="E3430">
    <cfRule type="cellIs" dxfId="2826" priority="117" operator="equal">
      <formula>$C$9</formula>
    </cfRule>
  </conditionalFormatting>
  <conditionalFormatting sqref="E3431">
    <cfRule type="cellIs" dxfId="2825" priority="116" operator="equal">
      <formula>$C$9</formula>
    </cfRule>
  </conditionalFormatting>
  <conditionalFormatting sqref="E3432">
    <cfRule type="cellIs" dxfId="2824" priority="115" operator="equal">
      <formula>$C$9</formula>
    </cfRule>
  </conditionalFormatting>
  <conditionalFormatting sqref="E3433">
    <cfRule type="cellIs" dxfId="2823" priority="114" operator="equal">
      <formula>$C$9</formula>
    </cfRule>
  </conditionalFormatting>
  <conditionalFormatting sqref="E3436">
    <cfRule type="cellIs" dxfId="2822" priority="113" operator="equal">
      <formula>$C$9</formula>
    </cfRule>
  </conditionalFormatting>
  <conditionalFormatting sqref="E3437">
    <cfRule type="cellIs" dxfId="2821" priority="112" operator="equal">
      <formula>$C$9</formula>
    </cfRule>
  </conditionalFormatting>
  <conditionalFormatting sqref="E3438">
    <cfRule type="cellIs" dxfId="2820" priority="111" operator="equal">
      <formula>$C$9</formula>
    </cfRule>
  </conditionalFormatting>
  <conditionalFormatting sqref="E3518">
    <cfRule type="cellIs" dxfId="2819" priority="110" operator="equal">
      <formula>$C$9</formula>
    </cfRule>
  </conditionalFormatting>
  <conditionalFormatting sqref="E3519">
    <cfRule type="cellIs" dxfId="2818" priority="109" operator="equal">
      <formula>$C$9</formula>
    </cfRule>
  </conditionalFormatting>
  <conditionalFormatting sqref="E3520">
    <cfRule type="cellIs" dxfId="2817" priority="108" operator="equal">
      <formula>$C$9</formula>
    </cfRule>
  </conditionalFormatting>
  <conditionalFormatting sqref="E3522">
    <cfRule type="cellIs" dxfId="2816" priority="107" operator="equal">
      <formula>$C$9</formula>
    </cfRule>
  </conditionalFormatting>
  <conditionalFormatting sqref="E3523">
    <cfRule type="cellIs" dxfId="2815" priority="106" operator="equal">
      <formula>$C$9</formula>
    </cfRule>
  </conditionalFormatting>
  <conditionalFormatting sqref="E3524">
    <cfRule type="cellIs" dxfId="2814" priority="105" operator="equal">
      <formula>$C$9</formula>
    </cfRule>
  </conditionalFormatting>
  <conditionalFormatting sqref="E3525">
    <cfRule type="cellIs" dxfId="2813" priority="104" operator="equal">
      <formula>$C$9</formula>
    </cfRule>
  </conditionalFormatting>
  <conditionalFormatting sqref="E3627">
    <cfRule type="cellIs" dxfId="2812" priority="103" operator="equal">
      <formula>$C$9</formula>
    </cfRule>
  </conditionalFormatting>
  <conditionalFormatting sqref="E3630">
    <cfRule type="cellIs" dxfId="2811" priority="102" operator="equal">
      <formula>$C$9</formula>
    </cfRule>
  </conditionalFormatting>
  <conditionalFormatting sqref="E3633">
    <cfRule type="cellIs" dxfId="2810" priority="101" operator="equal">
      <formula>$C$9</formula>
    </cfRule>
  </conditionalFormatting>
  <conditionalFormatting sqref="E3636">
    <cfRule type="cellIs" dxfId="2809" priority="100" operator="equal">
      <formula>$C$9</formula>
    </cfRule>
  </conditionalFormatting>
  <conditionalFormatting sqref="E3638">
    <cfRule type="cellIs" dxfId="2808" priority="99" operator="equal">
      <formula>$C$9</formula>
    </cfRule>
  </conditionalFormatting>
  <conditionalFormatting sqref="E3639">
    <cfRule type="cellIs" dxfId="2807" priority="98" operator="equal">
      <formula>$C$9</formula>
    </cfRule>
  </conditionalFormatting>
  <conditionalFormatting sqref="E3641">
    <cfRule type="cellIs" dxfId="2806" priority="97" operator="equal">
      <formula>$C$9</formula>
    </cfRule>
  </conditionalFormatting>
  <conditionalFormatting sqref="E3642">
    <cfRule type="cellIs" dxfId="2805" priority="96" operator="equal">
      <formula>$C$9</formula>
    </cfRule>
  </conditionalFormatting>
  <conditionalFormatting sqref="E3643">
    <cfRule type="cellIs" dxfId="2804" priority="95" operator="equal">
      <formula>$C$9</formula>
    </cfRule>
  </conditionalFormatting>
  <conditionalFormatting sqref="E3644">
    <cfRule type="cellIs" dxfId="2803" priority="94" operator="equal">
      <formula>$C$9</formula>
    </cfRule>
  </conditionalFormatting>
  <conditionalFormatting sqref="E3735">
    <cfRule type="cellIs" dxfId="2802" priority="93" operator="equal">
      <formula>$C$9</formula>
    </cfRule>
  </conditionalFormatting>
  <conditionalFormatting sqref="E3739">
    <cfRule type="cellIs" dxfId="2801" priority="92" operator="equal">
      <formula>$C$9</formula>
    </cfRule>
  </conditionalFormatting>
  <conditionalFormatting sqref="E3740">
    <cfRule type="cellIs" dxfId="2800" priority="91" operator="equal">
      <formula>$C$9</formula>
    </cfRule>
  </conditionalFormatting>
  <conditionalFormatting sqref="E3741">
    <cfRule type="cellIs" dxfId="2799" priority="90" operator="equal">
      <formula>$C$9</formula>
    </cfRule>
  </conditionalFormatting>
  <conditionalFormatting sqref="E3742">
    <cfRule type="cellIs" dxfId="2798" priority="89" operator="equal">
      <formula>$C$9</formula>
    </cfRule>
  </conditionalFormatting>
  <conditionalFormatting sqref="E3743">
    <cfRule type="cellIs" dxfId="2797" priority="88" operator="equal">
      <formula>$C$9</formula>
    </cfRule>
  </conditionalFormatting>
  <conditionalFormatting sqref="E3745">
    <cfRule type="cellIs" dxfId="2796" priority="87" operator="equal">
      <formula>$C$9</formula>
    </cfRule>
  </conditionalFormatting>
  <conditionalFormatting sqref="E3746">
    <cfRule type="cellIs" dxfId="2795" priority="86" operator="equal">
      <formula>$C$9</formula>
    </cfRule>
  </conditionalFormatting>
  <conditionalFormatting sqref="E3842">
    <cfRule type="cellIs" dxfId="2794" priority="85" operator="equal">
      <formula>$C$9</formula>
    </cfRule>
  </conditionalFormatting>
  <conditionalFormatting sqref="E3843">
    <cfRule type="cellIs" dxfId="2793" priority="84" operator="equal">
      <formula>$C$9</formula>
    </cfRule>
  </conditionalFormatting>
  <conditionalFormatting sqref="E3844">
    <cfRule type="cellIs" dxfId="2792" priority="83" operator="equal">
      <formula>$C$9</formula>
    </cfRule>
  </conditionalFormatting>
  <conditionalFormatting sqref="E3845">
    <cfRule type="cellIs" dxfId="2791" priority="82" operator="equal">
      <formula>$C$9</formula>
    </cfRule>
  </conditionalFormatting>
  <conditionalFormatting sqref="E3846">
    <cfRule type="cellIs" dxfId="2790" priority="81" operator="equal">
      <formula>$C$9</formula>
    </cfRule>
  </conditionalFormatting>
  <conditionalFormatting sqref="E4058">
    <cfRule type="cellIs" dxfId="2789" priority="80" operator="equal">
      <formula>$C$9</formula>
    </cfRule>
  </conditionalFormatting>
  <conditionalFormatting sqref="E4059">
    <cfRule type="cellIs" dxfId="2788" priority="79" operator="equal">
      <formula>$C$9</formula>
    </cfRule>
  </conditionalFormatting>
  <conditionalFormatting sqref="E4060">
    <cfRule type="cellIs" dxfId="2787" priority="78" operator="equal">
      <formula>$C$9</formula>
    </cfRule>
  </conditionalFormatting>
  <conditionalFormatting sqref="E4061">
    <cfRule type="cellIs" dxfId="2786" priority="77" operator="equal">
      <formula>$C$9</formula>
    </cfRule>
  </conditionalFormatting>
  <conditionalFormatting sqref="E4062">
    <cfRule type="cellIs" dxfId="2785" priority="76" operator="equal">
      <formula>$C$9</formula>
    </cfRule>
  </conditionalFormatting>
  <conditionalFormatting sqref="E4065">
    <cfRule type="cellIs" dxfId="2784" priority="75" operator="equal">
      <formula>$C$9</formula>
    </cfRule>
  </conditionalFormatting>
  <conditionalFormatting sqref="E4066">
    <cfRule type="cellIs" dxfId="2783" priority="74" operator="equal">
      <formula>$C$9</formula>
    </cfRule>
  </conditionalFormatting>
  <conditionalFormatting sqref="E4067">
    <cfRule type="cellIs" dxfId="2782" priority="73" operator="equal">
      <formula>$C$9</formula>
    </cfRule>
  </conditionalFormatting>
  <conditionalFormatting sqref="E4068">
    <cfRule type="cellIs" dxfId="2781" priority="72" operator="equal">
      <formula>$C$9</formula>
    </cfRule>
  </conditionalFormatting>
  <conditionalFormatting sqref="E4069">
    <cfRule type="cellIs" dxfId="2780" priority="71" operator="equal">
      <formula>$C$9</formula>
    </cfRule>
  </conditionalFormatting>
  <conditionalFormatting sqref="E4071">
    <cfRule type="cellIs" dxfId="2779" priority="70" operator="equal">
      <formula>$C$9</formula>
    </cfRule>
  </conditionalFormatting>
  <conditionalFormatting sqref="E4072">
    <cfRule type="cellIs" dxfId="2778" priority="69" operator="equal">
      <formula>$C$9</formula>
    </cfRule>
  </conditionalFormatting>
  <conditionalFormatting sqref="E4073">
    <cfRule type="cellIs" dxfId="2777" priority="68" operator="equal">
      <formula>$C$9</formula>
    </cfRule>
  </conditionalFormatting>
  <conditionalFormatting sqref="E4074">
    <cfRule type="cellIs" dxfId="2776" priority="67" operator="equal">
      <formula>$C$9</formula>
    </cfRule>
  </conditionalFormatting>
  <conditionalFormatting sqref="E4075">
    <cfRule type="cellIs" dxfId="2775" priority="66" operator="equal">
      <formula>$C$9</formula>
    </cfRule>
  </conditionalFormatting>
  <conditionalFormatting sqref="E4078">
    <cfRule type="cellIs" dxfId="2774" priority="65" operator="equal">
      <formula>$C$9</formula>
    </cfRule>
  </conditionalFormatting>
  <conditionalFormatting sqref="E4079">
    <cfRule type="cellIs" dxfId="2773" priority="64" operator="equal">
      <formula>$C$9</formula>
    </cfRule>
  </conditionalFormatting>
  <conditionalFormatting sqref="E4080">
    <cfRule type="cellIs" dxfId="2772" priority="63" operator="equal">
      <formula>$C$9</formula>
    </cfRule>
  </conditionalFormatting>
  <conditionalFormatting sqref="E4081">
    <cfRule type="cellIs" dxfId="2771" priority="62" operator="equal">
      <formula>$C$9</formula>
    </cfRule>
  </conditionalFormatting>
  <conditionalFormatting sqref="E4082">
    <cfRule type="cellIs" dxfId="2770" priority="61" operator="equal">
      <formula>$C$9</formula>
    </cfRule>
  </conditionalFormatting>
  <conditionalFormatting sqref="E4083">
    <cfRule type="cellIs" dxfId="2769" priority="60" operator="equal">
      <formula>$C$9</formula>
    </cfRule>
  </conditionalFormatting>
  <conditionalFormatting sqref="E4084">
    <cfRule type="cellIs" dxfId="2768" priority="59" operator="equal">
      <formula>$C$9</formula>
    </cfRule>
  </conditionalFormatting>
  <conditionalFormatting sqref="E4085">
    <cfRule type="cellIs" dxfId="2767" priority="58" operator="equal">
      <formula>$C$9</formula>
    </cfRule>
  </conditionalFormatting>
  <conditionalFormatting sqref="E4086">
    <cfRule type="cellIs" dxfId="2766" priority="57" operator="equal">
      <formula>$C$9</formula>
    </cfRule>
  </conditionalFormatting>
  <conditionalFormatting sqref="E4087">
    <cfRule type="cellIs" dxfId="2765" priority="56" operator="equal">
      <formula>$C$9</formula>
    </cfRule>
  </conditionalFormatting>
  <conditionalFormatting sqref="E4088">
    <cfRule type="cellIs" dxfId="2764" priority="55" operator="equal">
      <formula>$C$9</formula>
    </cfRule>
  </conditionalFormatting>
  <conditionalFormatting sqref="E4089">
    <cfRule type="cellIs" dxfId="2763" priority="54" operator="equal">
      <formula>$C$9</formula>
    </cfRule>
  </conditionalFormatting>
  <conditionalFormatting sqref="E4090">
    <cfRule type="cellIs" dxfId="2762" priority="53" operator="equal">
      <formula>$C$9</formula>
    </cfRule>
  </conditionalFormatting>
  <conditionalFormatting sqref="E4091">
    <cfRule type="cellIs" dxfId="2761" priority="52" operator="equal">
      <formula>$C$9</formula>
    </cfRule>
  </conditionalFormatting>
  <conditionalFormatting sqref="E4092">
    <cfRule type="cellIs" dxfId="2760" priority="51" operator="equal">
      <formula>$C$9</formula>
    </cfRule>
  </conditionalFormatting>
  <conditionalFormatting sqref="E4093">
    <cfRule type="cellIs" dxfId="2759" priority="50" operator="equal">
      <formula>$C$9</formula>
    </cfRule>
  </conditionalFormatting>
  <conditionalFormatting sqref="E4094">
    <cfRule type="cellIs" dxfId="2758" priority="49" operator="equal">
      <formula>$C$9</formula>
    </cfRule>
  </conditionalFormatting>
  <conditionalFormatting sqref="E4095">
    <cfRule type="cellIs" dxfId="2757" priority="48" operator="equal">
      <formula>$C$9</formula>
    </cfRule>
  </conditionalFormatting>
  <conditionalFormatting sqref="E4096">
    <cfRule type="cellIs" dxfId="2756" priority="47" operator="equal">
      <formula>$C$9</formula>
    </cfRule>
  </conditionalFormatting>
  <conditionalFormatting sqref="E4097">
    <cfRule type="cellIs" dxfId="2755" priority="46" operator="equal">
      <formula>$C$9</formula>
    </cfRule>
  </conditionalFormatting>
  <conditionalFormatting sqref="E4098">
    <cfRule type="cellIs" dxfId="2754" priority="45" operator="equal">
      <formula>$C$9</formula>
    </cfRule>
  </conditionalFormatting>
  <conditionalFormatting sqref="E4099">
    <cfRule type="cellIs" dxfId="2753" priority="44" operator="equal">
      <formula>$C$9</formula>
    </cfRule>
  </conditionalFormatting>
  <conditionalFormatting sqref="E4100">
    <cfRule type="cellIs" dxfId="2752" priority="43" operator="equal">
      <formula>$C$9</formula>
    </cfRule>
  </conditionalFormatting>
  <conditionalFormatting sqref="E4101">
    <cfRule type="cellIs" dxfId="2751" priority="42" operator="equal">
      <formula>$C$9</formula>
    </cfRule>
  </conditionalFormatting>
  <conditionalFormatting sqref="E4102">
    <cfRule type="cellIs" dxfId="2750" priority="41" operator="equal">
      <formula>$C$9</formula>
    </cfRule>
  </conditionalFormatting>
  <conditionalFormatting sqref="E4103">
    <cfRule type="cellIs" dxfId="2749" priority="40" operator="equal">
      <formula>$C$9</formula>
    </cfRule>
  </conditionalFormatting>
  <conditionalFormatting sqref="E4108">
    <cfRule type="cellIs" dxfId="2748" priority="39" operator="equal">
      <formula>$C$9</formula>
    </cfRule>
  </conditionalFormatting>
  <conditionalFormatting sqref="E4109">
    <cfRule type="cellIs" dxfId="2747" priority="38" operator="equal">
      <formula>$C$9</formula>
    </cfRule>
  </conditionalFormatting>
  <conditionalFormatting sqref="E4110">
    <cfRule type="cellIs" dxfId="2746" priority="37" operator="equal">
      <formula>$C$9</formula>
    </cfRule>
  </conditionalFormatting>
  <conditionalFormatting sqref="E4111">
    <cfRule type="cellIs" dxfId="2745" priority="36" operator="equal">
      <formula>$C$9</formula>
    </cfRule>
  </conditionalFormatting>
  <conditionalFormatting sqref="E4112">
    <cfRule type="cellIs" dxfId="2744" priority="35" operator="equal">
      <formula>$C$9</formula>
    </cfRule>
  </conditionalFormatting>
  <conditionalFormatting sqref="E4113">
    <cfRule type="cellIs" dxfId="2743" priority="34" operator="equal">
      <formula>$C$9</formula>
    </cfRule>
  </conditionalFormatting>
  <conditionalFormatting sqref="E4114">
    <cfRule type="cellIs" dxfId="2742" priority="33" operator="equal">
      <formula>$C$9</formula>
    </cfRule>
  </conditionalFormatting>
  <conditionalFormatting sqref="E11">
    <cfRule type="cellIs" dxfId="2741" priority="32" operator="equal">
      <formula>$C$9</formula>
    </cfRule>
  </conditionalFormatting>
  <conditionalFormatting sqref="E14">
    <cfRule type="cellIs" dxfId="2740" priority="31" operator="equal">
      <formula>$C$9</formula>
    </cfRule>
  </conditionalFormatting>
  <conditionalFormatting sqref="E17">
    <cfRule type="cellIs" dxfId="2739" priority="30" operator="equal">
      <formula>$C$9</formula>
    </cfRule>
  </conditionalFormatting>
  <conditionalFormatting sqref="E22">
    <cfRule type="cellIs" dxfId="2738" priority="29" operator="equal">
      <formula>$C$9</formula>
    </cfRule>
  </conditionalFormatting>
  <conditionalFormatting sqref="E31">
    <cfRule type="cellIs" dxfId="2737" priority="28" operator="equal">
      <formula>$C$9</formula>
    </cfRule>
  </conditionalFormatting>
  <conditionalFormatting sqref="E34">
    <cfRule type="cellIs" dxfId="2736" priority="27" operator="equal">
      <formula>$C$9</formula>
    </cfRule>
  </conditionalFormatting>
  <conditionalFormatting sqref="E41">
    <cfRule type="cellIs" dxfId="2735" priority="26" operator="equal">
      <formula>$C$9</formula>
    </cfRule>
  </conditionalFormatting>
  <conditionalFormatting sqref="E116">
    <cfRule type="cellIs" dxfId="2734" priority="25" operator="equal">
      <formula>$C$9</formula>
    </cfRule>
  </conditionalFormatting>
  <conditionalFormatting sqref="E644">
    <cfRule type="cellIs" dxfId="2733" priority="24" operator="equal">
      <formula>$C$9</formula>
    </cfRule>
  </conditionalFormatting>
  <conditionalFormatting sqref="E790">
    <cfRule type="cellIs" dxfId="2732" priority="23" operator="equal">
      <formula>$C$9</formula>
    </cfRule>
  </conditionalFormatting>
  <conditionalFormatting sqref="E1088">
    <cfRule type="cellIs" dxfId="2731" priority="22" operator="equal">
      <formula>$C$9</formula>
    </cfRule>
  </conditionalFormatting>
  <conditionalFormatting sqref="E1303">
    <cfRule type="cellIs" dxfId="2730" priority="21" operator="equal">
      <formula>$C$9</formula>
    </cfRule>
  </conditionalFormatting>
  <conditionalFormatting sqref="E1402">
    <cfRule type="cellIs" dxfId="2729" priority="20" operator="equal">
      <formula>$C$9</formula>
    </cfRule>
  </conditionalFormatting>
  <conditionalFormatting sqref="E1605">
    <cfRule type="cellIs" dxfId="2728" priority="19" operator="equal">
      <formula>$C$9</formula>
    </cfRule>
  </conditionalFormatting>
  <conditionalFormatting sqref="E2289">
    <cfRule type="cellIs" dxfId="2727" priority="18" operator="equal">
      <formula>$C$9</formula>
    </cfRule>
  </conditionalFormatting>
  <conditionalFormatting sqref="E2558">
    <cfRule type="cellIs" dxfId="2726" priority="17" operator="equal">
      <formula>$C$9</formula>
    </cfRule>
  </conditionalFormatting>
  <conditionalFormatting sqref="E2711">
    <cfRule type="cellIs" dxfId="2725" priority="16" operator="equal">
      <formula>$C$9</formula>
    </cfRule>
  </conditionalFormatting>
  <conditionalFormatting sqref="E2714">
    <cfRule type="cellIs" dxfId="2724" priority="15" operator="equal">
      <formula>$C$9</formula>
    </cfRule>
  </conditionalFormatting>
  <conditionalFormatting sqref="E2787">
    <cfRule type="cellIs" dxfId="2723" priority="14" operator="equal">
      <formula>$C$9</formula>
    </cfRule>
  </conditionalFormatting>
  <conditionalFormatting sqref="E2873">
    <cfRule type="cellIs" dxfId="2722" priority="13" operator="equal">
      <formula>$C$9</formula>
    </cfRule>
  </conditionalFormatting>
  <conditionalFormatting sqref="E3008">
    <cfRule type="cellIs" dxfId="2721" priority="12" operator="equal">
      <formula>$C$9</formula>
    </cfRule>
  </conditionalFormatting>
  <conditionalFormatting sqref="E3108">
    <cfRule type="cellIs" dxfId="2720" priority="11" operator="equal">
      <formula>$C$9</formula>
    </cfRule>
  </conditionalFormatting>
  <conditionalFormatting sqref="E3196">
    <cfRule type="cellIs" dxfId="2719" priority="10" operator="equal">
      <formula>$C$9</formula>
    </cfRule>
  </conditionalFormatting>
  <conditionalFormatting sqref="E3304">
    <cfRule type="cellIs" dxfId="2718" priority="9" operator="equal">
      <formula>$C$9</formula>
    </cfRule>
  </conditionalFormatting>
  <conditionalFormatting sqref="E3427">
    <cfRule type="cellIs" dxfId="2717" priority="8" operator="equal">
      <formula>$C$9</formula>
    </cfRule>
  </conditionalFormatting>
  <conditionalFormatting sqref="E3441">
    <cfRule type="cellIs" dxfId="2716" priority="7" operator="equal">
      <formula>$C$9</formula>
    </cfRule>
  </conditionalFormatting>
  <conditionalFormatting sqref="E3737">
    <cfRule type="cellIs" dxfId="2715" priority="6" operator="equal">
      <formula>$C$9</formula>
    </cfRule>
  </conditionalFormatting>
  <conditionalFormatting sqref="E3951">
    <cfRule type="cellIs" dxfId="2714" priority="5" operator="equal">
      <formula>$C$9</formula>
    </cfRule>
  </conditionalFormatting>
  <conditionalFormatting sqref="E4106">
    <cfRule type="cellIs" dxfId="2713" priority="4" operator="equal">
      <formula>$C$9</formula>
    </cfRule>
  </conditionalFormatting>
  <conditionalFormatting sqref="E4117">
    <cfRule type="cellIs" dxfId="2712" priority="3" operator="equal">
      <formula>$C$9</formula>
    </cfRule>
  </conditionalFormatting>
  <conditionalFormatting sqref="E4120">
    <cfRule type="cellIs" dxfId="2711" priority="2" operator="equal">
      <formula>$C$9</formula>
    </cfRule>
  </conditionalFormatting>
  <conditionalFormatting sqref="E4167">
    <cfRule type="cellIs" dxfId="2710" priority="1" operator="equal">
      <formula>$C$9</formula>
    </cfRule>
  </conditionalFormatting>
  <pageMargins left="0.7" right="0.7" top="0.75" bottom="0.75" header="0.3" footer="0.3"/>
  <pageSetup paperSize="9" scale="46"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F0BD0-BF4F-4FBF-9D23-9728B39FDA75}">
  <dimension ref="A1:V984"/>
  <sheetViews>
    <sheetView view="pageBreakPreview" zoomScale="110" zoomScaleNormal="90" zoomScaleSheetLayoutView="110" zoomScalePageLayoutView="68" workbookViewId="0">
      <selection activeCell="E7" sqref="E7"/>
    </sheetView>
  </sheetViews>
  <sheetFormatPr defaultRowHeight="14.4" x14ac:dyDescent="0.3"/>
  <cols>
    <col min="1" max="1" width="15.77734375" style="403" customWidth="1"/>
    <col min="2" max="2" width="79.77734375" style="403" customWidth="1"/>
    <col min="3" max="3" width="15.77734375" style="404" customWidth="1"/>
    <col min="4" max="4" width="15.77734375" style="1499" customWidth="1"/>
    <col min="5" max="6" width="20.77734375" style="416" customWidth="1"/>
  </cols>
  <sheetData>
    <row r="1" spans="1:6" ht="15" customHeight="1" x14ac:dyDescent="0.3">
      <c r="A1" s="754" t="s">
        <v>4136</v>
      </c>
      <c r="B1" s="754"/>
      <c r="C1" s="651"/>
      <c r="D1" s="1365"/>
      <c r="E1" s="651"/>
      <c r="F1" s="651"/>
    </row>
    <row r="2" spans="1:6" ht="15" customHeight="1" x14ac:dyDescent="0.3">
      <c r="A2" s="754" t="s">
        <v>4600</v>
      </c>
      <c r="B2" s="754"/>
      <c r="C2" s="651"/>
      <c r="D2" s="1365"/>
      <c r="E2" s="651"/>
      <c r="F2" s="651"/>
    </row>
    <row r="3" spans="1:6" ht="15" customHeight="1" x14ac:dyDescent="0.3">
      <c r="A3" s="754" t="s">
        <v>4329</v>
      </c>
      <c r="B3" s="755"/>
      <c r="C3" s="651"/>
      <c r="D3" s="1365"/>
      <c r="E3" s="651"/>
      <c r="F3" s="651"/>
    </row>
    <row r="4" spans="1:6" s="881" customFormat="1" ht="26.25" customHeight="1" thickBot="1" x14ac:dyDescent="0.35">
      <c r="A4" s="878" t="s">
        <v>4111</v>
      </c>
      <c r="B4" s="879" t="s">
        <v>4035</v>
      </c>
      <c r="C4" s="879" t="s">
        <v>4112</v>
      </c>
      <c r="D4" s="1366" t="s">
        <v>4113</v>
      </c>
      <c r="E4" s="1367" t="s">
        <v>4114</v>
      </c>
      <c r="F4" s="880" t="s">
        <v>4036</v>
      </c>
    </row>
    <row r="5" spans="1:6" ht="24" customHeight="1" thickBot="1" x14ac:dyDescent="0.35">
      <c r="A5" s="815" t="s">
        <v>4</v>
      </c>
      <c r="B5" s="816"/>
      <c r="C5" s="816"/>
      <c r="D5" s="817"/>
      <c r="E5" s="817"/>
      <c r="F5" s="818"/>
    </row>
    <row r="6" spans="1:6" ht="14.4" customHeight="1" x14ac:dyDescent="0.3">
      <c r="A6" s="374" t="s">
        <v>5</v>
      </c>
      <c r="B6" s="345" t="s">
        <v>6</v>
      </c>
      <c r="C6" s="375"/>
      <c r="D6" s="1368"/>
      <c r="E6" s="377"/>
      <c r="F6" s="378"/>
    </row>
    <row r="7" spans="1:6" x14ac:dyDescent="0.3">
      <c r="A7" s="1369" t="s">
        <v>7</v>
      </c>
      <c r="B7" s="1370" t="s">
        <v>8</v>
      </c>
      <c r="C7" s="1371" t="s">
        <v>9</v>
      </c>
      <c r="D7" s="1372">
        <v>10</v>
      </c>
      <c r="E7" s="856"/>
      <c r="F7" s="1374" t="str">
        <f>IF((D7*E7)&gt;0,(D7*E7),"")</f>
        <v/>
      </c>
    </row>
    <row r="8" spans="1:6" x14ac:dyDescent="0.3">
      <c r="A8" s="1369" t="s">
        <v>10</v>
      </c>
      <c r="B8" s="1370" t="s">
        <v>11</v>
      </c>
      <c r="C8" s="1371" t="s">
        <v>9</v>
      </c>
      <c r="D8" s="1375">
        <v>15</v>
      </c>
      <c r="E8" s="856"/>
      <c r="F8" s="1374" t="str">
        <f t="shared" ref="F8:F39" si="0">IF((D8*E8)&gt;0,(D8*E8),"")</f>
        <v/>
      </c>
    </row>
    <row r="9" spans="1:6" x14ac:dyDescent="0.3">
      <c r="A9" s="1369" t="s">
        <v>12</v>
      </c>
      <c r="B9" s="1377" t="s">
        <v>13</v>
      </c>
      <c r="C9" s="1371"/>
      <c r="D9" s="1375"/>
      <c r="E9" s="1378"/>
      <c r="F9" s="1374" t="str">
        <f t="shared" si="0"/>
        <v/>
      </c>
    </row>
    <row r="10" spans="1:6" x14ac:dyDescent="0.3">
      <c r="A10" s="1369" t="s">
        <v>14</v>
      </c>
      <c r="B10" s="1370" t="s">
        <v>13</v>
      </c>
      <c r="C10" s="1371" t="s">
        <v>16</v>
      </c>
      <c r="D10" s="1375">
        <v>1</v>
      </c>
      <c r="E10" s="1378">
        <v>20000</v>
      </c>
      <c r="F10" s="1374">
        <f t="shared" si="0"/>
        <v>20000</v>
      </c>
    </row>
    <row r="11" spans="1:6" x14ac:dyDescent="0.3">
      <c r="A11" s="1369" t="s">
        <v>19</v>
      </c>
      <c r="B11" s="1370" t="s">
        <v>4165</v>
      </c>
      <c r="C11" s="1371" t="s">
        <v>21</v>
      </c>
      <c r="D11" s="1375">
        <f>F10</f>
        <v>20000</v>
      </c>
      <c r="E11" s="855"/>
      <c r="F11" s="1374" t="str">
        <f t="shared" si="0"/>
        <v/>
      </c>
    </row>
    <row r="12" spans="1:6" x14ac:dyDescent="0.3">
      <c r="A12" s="1369" t="s">
        <v>22</v>
      </c>
      <c r="B12" s="1377" t="s">
        <v>23</v>
      </c>
      <c r="C12" s="1371"/>
      <c r="D12" s="1375"/>
      <c r="E12" s="1378"/>
      <c r="F12" s="1374" t="str">
        <f t="shared" si="0"/>
        <v/>
      </c>
    </row>
    <row r="13" spans="1:6" x14ac:dyDescent="0.3">
      <c r="A13" s="1369" t="s">
        <v>24</v>
      </c>
      <c r="B13" s="1370" t="s">
        <v>3828</v>
      </c>
      <c r="C13" s="1371" t="s">
        <v>16</v>
      </c>
      <c r="D13" s="1375">
        <v>1</v>
      </c>
      <c r="E13" s="1378">
        <v>25000</v>
      </c>
      <c r="F13" s="1374">
        <f t="shared" si="0"/>
        <v>25000</v>
      </c>
    </row>
    <row r="14" spans="1:6" x14ac:dyDescent="0.3">
      <c r="A14" s="1369" t="s">
        <v>28</v>
      </c>
      <c r="B14" s="1370" t="s">
        <v>3920</v>
      </c>
      <c r="C14" s="1371" t="s">
        <v>21</v>
      </c>
      <c r="D14" s="1375">
        <f>F13</f>
        <v>25000</v>
      </c>
      <c r="E14" s="855"/>
      <c r="F14" s="1374" t="str">
        <f t="shared" si="0"/>
        <v/>
      </c>
    </row>
    <row r="15" spans="1:6" x14ac:dyDescent="0.3">
      <c r="A15" s="1369" t="s">
        <v>3921</v>
      </c>
      <c r="B15" s="1377" t="s">
        <v>3962</v>
      </c>
      <c r="C15" s="1371"/>
      <c r="D15" s="1375"/>
      <c r="E15" s="1378"/>
      <c r="F15" s="1374" t="str">
        <f t="shared" si="0"/>
        <v/>
      </c>
    </row>
    <row r="16" spans="1:6" x14ac:dyDescent="0.3">
      <c r="A16" s="1369" t="s">
        <v>3922</v>
      </c>
      <c r="B16" s="1370" t="s">
        <v>3963</v>
      </c>
      <c r="C16" s="1371" t="s">
        <v>16</v>
      </c>
      <c r="D16" s="1375">
        <v>1</v>
      </c>
      <c r="E16" s="1378">
        <v>250000</v>
      </c>
      <c r="F16" s="1374">
        <f t="shared" si="0"/>
        <v>250000</v>
      </c>
    </row>
    <row r="17" spans="1:6" x14ac:dyDescent="0.3">
      <c r="A17" s="1369" t="s">
        <v>3923</v>
      </c>
      <c r="B17" s="380" t="s">
        <v>3964</v>
      </c>
      <c r="C17" s="1371" t="s">
        <v>21</v>
      </c>
      <c r="D17" s="1375">
        <f>F16</f>
        <v>250000</v>
      </c>
      <c r="E17" s="855"/>
      <c r="F17" s="1374" t="str">
        <f t="shared" si="0"/>
        <v/>
      </c>
    </row>
    <row r="18" spans="1:6" x14ac:dyDescent="0.3">
      <c r="A18" s="1369" t="s">
        <v>30</v>
      </c>
      <c r="B18" s="1377" t="s">
        <v>3960</v>
      </c>
      <c r="C18" s="1371"/>
      <c r="D18" s="1375"/>
      <c r="E18" s="1378"/>
      <c r="F18" s="1374" t="str">
        <f t="shared" si="0"/>
        <v/>
      </c>
    </row>
    <row r="19" spans="1:6" x14ac:dyDescent="0.3">
      <c r="A19" s="1369" t="s">
        <v>3976</v>
      </c>
      <c r="B19" s="1370" t="s">
        <v>3961</v>
      </c>
      <c r="C19" s="1371" t="s">
        <v>16</v>
      </c>
      <c r="D19" s="1375">
        <v>1</v>
      </c>
      <c r="E19" s="1378">
        <v>150000</v>
      </c>
      <c r="F19" s="1374">
        <f t="shared" si="0"/>
        <v>150000</v>
      </c>
    </row>
    <row r="20" spans="1:6" x14ac:dyDescent="0.3">
      <c r="A20" s="1369" t="s">
        <v>36</v>
      </c>
      <c r="B20" s="380" t="s">
        <v>4031</v>
      </c>
      <c r="C20" s="1371" t="s">
        <v>21</v>
      </c>
      <c r="D20" s="1375">
        <f>F19</f>
        <v>150000</v>
      </c>
      <c r="E20" s="855"/>
      <c r="F20" s="1374" t="str">
        <f t="shared" si="0"/>
        <v/>
      </c>
    </row>
    <row r="21" spans="1:6" x14ac:dyDescent="0.3">
      <c r="A21" s="1369" t="s">
        <v>38</v>
      </c>
      <c r="B21" s="1379" t="s">
        <v>3972</v>
      </c>
      <c r="C21" s="1371"/>
      <c r="D21" s="1375"/>
      <c r="E21" s="1378"/>
      <c r="F21" s="1374" t="str">
        <f t="shared" si="0"/>
        <v/>
      </c>
    </row>
    <row r="22" spans="1:6" x14ac:dyDescent="0.3">
      <c r="A22" s="1369" t="s">
        <v>40</v>
      </c>
      <c r="B22" s="1380" t="s">
        <v>3975</v>
      </c>
      <c r="C22" s="1371"/>
      <c r="D22" s="1375"/>
      <c r="E22" s="1378"/>
      <c r="F22" s="1374" t="str">
        <f t="shared" si="0"/>
        <v/>
      </c>
    </row>
    <row r="23" spans="1:6" x14ac:dyDescent="0.3">
      <c r="A23" s="1369" t="s">
        <v>42</v>
      </c>
      <c r="B23" s="1381" t="s">
        <v>3973</v>
      </c>
      <c r="C23" s="1371" t="s">
        <v>3971</v>
      </c>
      <c r="D23" s="1375">
        <v>1</v>
      </c>
      <c r="E23" s="1378">
        <v>750000</v>
      </c>
      <c r="F23" s="1374">
        <f t="shared" si="0"/>
        <v>750000</v>
      </c>
    </row>
    <row r="24" spans="1:6" x14ac:dyDescent="0.3">
      <c r="A24" s="1369" t="s">
        <v>3977</v>
      </c>
      <c r="B24" s="582" t="s">
        <v>3974</v>
      </c>
      <c r="C24" s="1371" t="s">
        <v>3971</v>
      </c>
      <c r="D24" s="1375">
        <v>1</v>
      </c>
      <c r="E24" s="1378">
        <v>300000</v>
      </c>
      <c r="F24" s="1374">
        <f t="shared" si="0"/>
        <v>300000</v>
      </c>
    </row>
    <row r="25" spans="1:6" x14ac:dyDescent="0.3">
      <c r="A25" s="1369" t="s">
        <v>3978</v>
      </c>
      <c r="B25" s="1380" t="s">
        <v>4032</v>
      </c>
      <c r="C25" s="1371" t="s">
        <v>21</v>
      </c>
      <c r="D25" s="1375">
        <f>F23+F24+F26+F27</f>
        <v>1200000</v>
      </c>
      <c r="E25" s="855"/>
      <c r="F25" s="1374" t="str">
        <f t="shared" si="0"/>
        <v/>
      </c>
    </row>
    <row r="26" spans="1:6" x14ac:dyDescent="0.3">
      <c r="A26" s="1369" t="s">
        <v>44</v>
      </c>
      <c r="B26" s="1380" t="s">
        <v>2861</v>
      </c>
      <c r="C26" s="1382" t="s">
        <v>16</v>
      </c>
      <c r="D26" s="1375">
        <v>1</v>
      </c>
      <c r="E26" s="1378">
        <v>100000</v>
      </c>
      <c r="F26" s="1374">
        <f t="shared" si="0"/>
        <v>100000</v>
      </c>
    </row>
    <row r="27" spans="1:6" x14ac:dyDescent="0.3">
      <c r="A27" s="1369" t="s">
        <v>3924</v>
      </c>
      <c r="B27" s="1380" t="s">
        <v>53</v>
      </c>
      <c r="C27" s="1382" t="s">
        <v>16</v>
      </c>
      <c r="D27" s="1375">
        <v>1</v>
      </c>
      <c r="E27" s="1378">
        <v>50000</v>
      </c>
      <c r="F27" s="1374">
        <f t="shared" si="0"/>
        <v>50000</v>
      </c>
    </row>
    <row r="28" spans="1:6" x14ac:dyDescent="0.3">
      <c r="A28" s="1369" t="s">
        <v>60</v>
      </c>
      <c r="B28" s="1383" t="s">
        <v>61</v>
      </c>
      <c r="C28" s="1382"/>
      <c r="D28" s="1375"/>
      <c r="E28" s="1378"/>
      <c r="F28" s="1374" t="str">
        <f t="shared" si="0"/>
        <v/>
      </c>
    </row>
    <row r="29" spans="1:6" x14ac:dyDescent="0.3">
      <c r="A29" s="1369" t="s">
        <v>62</v>
      </c>
      <c r="B29" s="1384" t="s">
        <v>63</v>
      </c>
      <c r="C29" s="1371" t="s">
        <v>64</v>
      </c>
      <c r="D29" s="1375">
        <v>60</v>
      </c>
      <c r="E29" s="856"/>
      <c r="F29" s="1374" t="str">
        <f t="shared" si="0"/>
        <v/>
      </c>
    </row>
    <row r="30" spans="1:6" x14ac:dyDescent="0.3">
      <c r="A30" s="1369" t="s">
        <v>65</v>
      </c>
      <c r="B30" s="1384" t="s">
        <v>66</v>
      </c>
      <c r="C30" s="1382" t="s">
        <v>16</v>
      </c>
      <c r="D30" s="1375">
        <v>1</v>
      </c>
      <c r="E30" s="1378">
        <v>40000</v>
      </c>
      <c r="F30" s="1374">
        <f t="shared" si="0"/>
        <v>40000</v>
      </c>
    </row>
    <row r="31" spans="1:6" x14ac:dyDescent="0.3">
      <c r="A31" s="1369" t="s">
        <v>67</v>
      </c>
      <c r="B31" s="1384" t="s">
        <v>68</v>
      </c>
      <c r="C31" s="1382" t="s">
        <v>16</v>
      </c>
      <c r="D31" s="1375">
        <v>1</v>
      </c>
      <c r="E31" s="1378">
        <v>500000</v>
      </c>
      <c r="F31" s="1374">
        <f t="shared" si="0"/>
        <v>500000</v>
      </c>
    </row>
    <row r="32" spans="1:6" x14ac:dyDescent="0.3">
      <c r="A32" s="1369" t="s">
        <v>69</v>
      </c>
      <c r="B32" s="1384" t="s">
        <v>70</v>
      </c>
      <c r="C32" s="1382" t="s">
        <v>16</v>
      </c>
      <c r="D32" s="1375">
        <v>1</v>
      </c>
      <c r="E32" s="1378">
        <v>100000</v>
      </c>
      <c r="F32" s="1374">
        <f t="shared" si="0"/>
        <v>100000</v>
      </c>
    </row>
    <row r="33" spans="1:6" x14ac:dyDescent="0.3">
      <c r="A33" s="1369" t="s">
        <v>71</v>
      </c>
      <c r="B33" s="1384" t="s">
        <v>72</v>
      </c>
      <c r="C33" s="1382" t="s">
        <v>16</v>
      </c>
      <c r="D33" s="1375">
        <v>1</v>
      </c>
      <c r="E33" s="1378">
        <v>100000</v>
      </c>
      <c r="F33" s="1374">
        <f t="shared" si="0"/>
        <v>100000</v>
      </c>
    </row>
    <row r="34" spans="1:6" x14ac:dyDescent="0.3">
      <c r="A34" s="1369" t="s">
        <v>73</v>
      </c>
      <c r="B34" s="1384" t="s">
        <v>74</v>
      </c>
      <c r="C34" s="1382" t="s">
        <v>21</v>
      </c>
      <c r="D34" s="1375">
        <f>F30+F31+F32+F33</f>
        <v>740000</v>
      </c>
      <c r="E34" s="855"/>
      <c r="F34" s="1374" t="str">
        <f t="shared" si="0"/>
        <v/>
      </c>
    </row>
    <row r="35" spans="1:6" x14ac:dyDescent="0.3">
      <c r="A35" s="1369" t="s">
        <v>75</v>
      </c>
      <c r="B35" s="1383" t="s">
        <v>76</v>
      </c>
      <c r="C35" s="1382"/>
      <c r="D35" s="1375"/>
      <c r="E35" s="1378"/>
      <c r="F35" s="1374" t="str">
        <f t="shared" si="0"/>
        <v/>
      </c>
    </row>
    <row r="36" spans="1:6" x14ac:dyDescent="0.3">
      <c r="A36" s="1369" t="s">
        <v>3109</v>
      </c>
      <c r="B36" s="1384" t="s">
        <v>76</v>
      </c>
      <c r="C36" s="1385" t="s">
        <v>16</v>
      </c>
      <c r="D36" s="1375">
        <v>1</v>
      </c>
      <c r="E36" s="1378">
        <v>450000</v>
      </c>
      <c r="F36" s="1374">
        <f t="shared" si="0"/>
        <v>450000</v>
      </c>
    </row>
    <row r="37" spans="1:6" x14ac:dyDescent="0.3">
      <c r="A37" s="1369" t="s">
        <v>3830</v>
      </c>
      <c r="B37" s="1384" t="s">
        <v>3829</v>
      </c>
      <c r="C37" s="1385" t="s">
        <v>21</v>
      </c>
      <c r="D37" s="1375">
        <f>F36</f>
        <v>450000</v>
      </c>
      <c r="E37" s="855"/>
      <c r="F37" s="1374" t="str">
        <f t="shared" si="0"/>
        <v/>
      </c>
    </row>
    <row r="38" spans="1:6" x14ac:dyDescent="0.3">
      <c r="A38" s="1386" t="s">
        <v>78</v>
      </c>
      <c r="B38" s="1387" t="s">
        <v>4601</v>
      </c>
      <c r="C38" s="1388"/>
      <c r="D38" s="1389"/>
      <c r="E38" s="1390"/>
      <c r="F38" s="1391"/>
    </row>
    <row r="39" spans="1:6" x14ac:dyDescent="0.3">
      <c r="A39" s="1392" t="s">
        <v>80</v>
      </c>
      <c r="B39" s="1393" t="s">
        <v>81</v>
      </c>
      <c r="C39" s="1394" t="s">
        <v>4602</v>
      </c>
      <c r="D39" s="1394">
        <v>8000</v>
      </c>
      <c r="E39" s="856"/>
      <c r="F39" s="1374" t="str">
        <f t="shared" si="0"/>
        <v/>
      </c>
    </row>
    <row r="40" spans="1:6" ht="15" thickBot="1" x14ac:dyDescent="0.35">
      <c r="A40" s="882" t="s">
        <v>4037</v>
      </c>
      <c r="B40" s="883" t="s">
        <v>4115</v>
      </c>
      <c r="C40" s="883"/>
      <c r="D40" s="1395"/>
      <c r="E40" s="883"/>
      <c r="F40" s="884">
        <f>SUM(F6:F39)</f>
        <v>2835000</v>
      </c>
    </row>
    <row r="41" spans="1:6" x14ac:dyDescent="0.3">
      <c r="A41" s="756" t="str">
        <f>A1</f>
        <v>CONTRACT SANRAL: NRA 2024/1323</v>
      </c>
      <c r="B41" s="757"/>
      <c r="C41" s="669"/>
      <c r="D41" s="1396"/>
      <c r="E41" s="669"/>
      <c r="F41" s="670"/>
    </row>
    <row r="42" spans="1:6" x14ac:dyDescent="0.3">
      <c r="A42" s="754" t="str">
        <f>A2</f>
        <v>ROUTINE ROAD MAINTENANCE ON NATIONAL ROUTES IN THE EASTERN CAPE PROVINCE</v>
      </c>
      <c r="B42" s="755"/>
      <c r="C42" s="671"/>
      <c r="D42" s="1397"/>
      <c r="E42" s="671"/>
      <c r="F42" s="672"/>
    </row>
    <row r="43" spans="1:6" ht="15" thickBot="1" x14ac:dyDescent="0.35">
      <c r="A43" s="804" t="str">
        <f>A3</f>
        <v>PART A: MANAGEMENT SECTION</v>
      </c>
      <c r="B43" s="805"/>
      <c r="C43" s="673"/>
      <c r="D43" s="1398"/>
      <c r="E43" s="673"/>
      <c r="F43" s="674"/>
    </row>
    <row r="44" spans="1:6" ht="18" customHeight="1" thickBot="1" x14ac:dyDescent="0.35">
      <c r="A44" s="815" t="s">
        <v>97</v>
      </c>
      <c r="B44" s="816"/>
      <c r="C44" s="816"/>
      <c r="D44" s="817"/>
      <c r="E44" s="817"/>
      <c r="F44" s="818"/>
    </row>
    <row r="45" spans="1:6" ht="15" customHeight="1" x14ac:dyDescent="0.3">
      <c r="A45" s="374" t="s">
        <v>98</v>
      </c>
      <c r="B45" s="345" t="s">
        <v>99</v>
      </c>
      <c r="C45" s="375" t="s">
        <v>18</v>
      </c>
      <c r="D45" s="1372">
        <v>1</v>
      </c>
      <c r="E45" s="856"/>
      <c r="F45" s="1374" t="str">
        <f>IF((D45*E45)&gt;0,(D45*E45),"")</f>
        <v/>
      </c>
    </row>
    <row r="46" spans="1:6" ht="15" customHeight="1" x14ac:dyDescent="0.3">
      <c r="A46" s="1369" t="s">
        <v>100</v>
      </c>
      <c r="B46" s="1377" t="s">
        <v>3981</v>
      </c>
      <c r="C46" s="1371" t="s">
        <v>18</v>
      </c>
      <c r="D46" s="1375">
        <v>1</v>
      </c>
      <c r="E46" s="856"/>
      <c r="F46" s="1374" t="str">
        <f t="shared" ref="F46:F61" si="1">IF((D46*E46)&gt;0,(D46*E46),"")</f>
        <v/>
      </c>
    </row>
    <row r="47" spans="1:6" ht="15" customHeight="1" x14ac:dyDescent="0.3">
      <c r="A47" s="1369" t="s">
        <v>102</v>
      </c>
      <c r="B47" s="1377" t="s">
        <v>103</v>
      </c>
      <c r="C47" s="1371" t="s">
        <v>64</v>
      </c>
      <c r="D47" s="1375">
        <v>60</v>
      </c>
      <c r="E47" s="856"/>
      <c r="F47" s="1374" t="str">
        <f t="shared" si="1"/>
        <v/>
      </c>
    </row>
    <row r="48" spans="1:6" ht="24" customHeight="1" x14ac:dyDescent="0.3">
      <c r="A48" s="1369" t="s">
        <v>104</v>
      </c>
      <c r="B48" s="1370" t="s">
        <v>105</v>
      </c>
      <c r="C48" s="1371" t="s">
        <v>64</v>
      </c>
      <c r="D48" s="1375">
        <v>60</v>
      </c>
      <c r="E48" s="856"/>
      <c r="F48" s="1374" t="str">
        <f t="shared" si="1"/>
        <v/>
      </c>
    </row>
    <row r="49" spans="1:6" x14ac:dyDescent="0.3">
      <c r="A49" s="1369" t="s">
        <v>106</v>
      </c>
      <c r="B49" s="1370" t="s">
        <v>107</v>
      </c>
      <c r="C49" s="1371" t="s">
        <v>64</v>
      </c>
      <c r="D49" s="1375">
        <v>60</v>
      </c>
      <c r="E49" s="856"/>
      <c r="F49" s="1374" t="str">
        <f t="shared" si="1"/>
        <v/>
      </c>
    </row>
    <row r="50" spans="1:6" x14ac:dyDescent="0.3">
      <c r="A50" s="1369" t="s">
        <v>108</v>
      </c>
      <c r="B50" s="1370" t="s">
        <v>109</v>
      </c>
      <c r="C50" s="1371" t="s">
        <v>64</v>
      </c>
      <c r="D50" s="1375">
        <v>60</v>
      </c>
      <c r="E50" s="856"/>
      <c r="F50" s="1374" t="str">
        <f t="shared" si="1"/>
        <v/>
      </c>
    </row>
    <row r="51" spans="1:6" x14ac:dyDescent="0.3">
      <c r="A51" s="1369" t="s">
        <v>110</v>
      </c>
      <c r="B51" s="1370" t="s">
        <v>111</v>
      </c>
      <c r="C51" s="1371" t="s">
        <v>64</v>
      </c>
      <c r="D51" s="1375">
        <v>60</v>
      </c>
      <c r="E51" s="856"/>
      <c r="F51" s="1374" t="str">
        <f t="shared" si="1"/>
        <v/>
      </c>
    </row>
    <row r="52" spans="1:6" x14ac:dyDescent="0.3">
      <c r="A52" s="1369" t="s">
        <v>119</v>
      </c>
      <c r="B52" s="1377" t="s">
        <v>3965</v>
      </c>
      <c r="C52" s="1371"/>
      <c r="D52" s="1375"/>
      <c r="E52" s="1378"/>
      <c r="F52" s="1374" t="str">
        <f t="shared" si="1"/>
        <v/>
      </c>
    </row>
    <row r="53" spans="1:6" x14ac:dyDescent="0.3">
      <c r="A53" s="1369" t="s">
        <v>3888</v>
      </c>
      <c r="B53" s="1380" t="s">
        <v>3966</v>
      </c>
      <c r="C53" s="1371"/>
      <c r="D53" s="1375"/>
      <c r="E53" s="1378"/>
      <c r="F53" s="1374" t="str">
        <f t="shared" si="1"/>
        <v/>
      </c>
    </row>
    <row r="54" spans="1:6" ht="22.8" x14ac:dyDescent="0.3">
      <c r="A54" s="1369" t="s">
        <v>3967</v>
      </c>
      <c r="B54" s="1380" t="s">
        <v>3982</v>
      </c>
      <c r="C54" s="1371" t="s">
        <v>9</v>
      </c>
      <c r="D54" s="1375">
        <v>40</v>
      </c>
      <c r="E54" s="856"/>
      <c r="F54" s="1374" t="str">
        <f t="shared" si="1"/>
        <v/>
      </c>
    </row>
    <row r="55" spans="1:6" ht="22.8" x14ac:dyDescent="0.3">
      <c r="A55" s="1369" t="s">
        <v>3968</v>
      </c>
      <c r="B55" s="1380" t="s">
        <v>3983</v>
      </c>
      <c r="C55" s="1371" t="s">
        <v>9</v>
      </c>
      <c r="D55" s="1375">
        <v>20</v>
      </c>
      <c r="E55" s="856"/>
      <c r="F55" s="1374" t="str">
        <f t="shared" si="1"/>
        <v/>
      </c>
    </row>
    <row r="56" spans="1:6" ht="22.8" x14ac:dyDescent="0.3">
      <c r="A56" s="1369" t="s">
        <v>3969</v>
      </c>
      <c r="B56" s="1380" t="s">
        <v>3984</v>
      </c>
      <c r="C56" s="1371" t="s">
        <v>9</v>
      </c>
      <c r="D56" s="1375">
        <v>5</v>
      </c>
      <c r="E56" s="856"/>
      <c r="F56" s="1374" t="str">
        <f t="shared" si="1"/>
        <v/>
      </c>
    </row>
    <row r="57" spans="1:6" x14ac:dyDescent="0.3">
      <c r="A57" s="1369" t="s">
        <v>125</v>
      </c>
      <c r="B57" s="1399" t="s">
        <v>3985</v>
      </c>
      <c r="C57" s="1371"/>
      <c r="D57" s="1375"/>
      <c r="E57" s="1376"/>
      <c r="F57" s="1374" t="str">
        <f t="shared" si="1"/>
        <v/>
      </c>
    </row>
    <row r="58" spans="1:6" ht="22.8" x14ac:dyDescent="0.3">
      <c r="A58" s="1369" t="s">
        <v>3986</v>
      </c>
      <c r="B58" s="380" t="s">
        <v>3987</v>
      </c>
      <c r="C58" s="1371" t="s">
        <v>64</v>
      </c>
      <c r="D58" s="1375">
        <v>60</v>
      </c>
      <c r="E58" s="856"/>
      <c r="F58" s="1374" t="str">
        <f t="shared" si="1"/>
        <v/>
      </c>
    </row>
    <row r="59" spans="1:6" x14ac:dyDescent="0.3">
      <c r="A59" s="1369" t="s">
        <v>133</v>
      </c>
      <c r="B59" s="1377" t="s">
        <v>147</v>
      </c>
      <c r="C59" s="1371"/>
      <c r="D59" s="1375"/>
      <c r="E59" s="1378"/>
      <c r="F59" s="1374" t="str">
        <f t="shared" si="1"/>
        <v/>
      </c>
    </row>
    <row r="60" spans="1:6" x14ac:dyDescent="0.3">
      <c r="A60" s="1369" t="s">
        <v>3917</v>
      </c>
      <c r="B60" s="1370" t="s">
        <v>149</v>
      </c>
      <c r="C60" s="1371" t="s">
        <v>16</v>
      </c>
      <c r="D60" s="1375">
        <v>1</v>
      </c>
      <c r="E60" s="1378">
        <v>150000</v>
      </c>
      <c r="F60" s="1374">
        <f t="shared" si="1"/>
        <v>150000</v>
      </c>
    </row>
    <row r="61" spans="1:6" x14ac:dyDescent="0.3">
      <c r="A61" s="1400" t="s">
        <v>3918</v>
      </c>
      <c r="B61" s="1401" t="s">
        <v>3919</v>
      </c>
      <c r="C61" s="1402" t="s">
        <v>21</v>
      </c>
      <c r="D61" s="1389">
        <f>F60</f>
        <v>150000</v>
      </c>
      <c r="E61" s="855"/>
      <c r="F61" s="1391" t="str">
        <f t="shared" si="1"/>
        <v/>
      </c>
    </row>
    <row r="62" spans="1:6" ht="15" thickBot="1" x14ac:dyDescent="0.35">
      <c r="A62" s="882" t="s">
        <v>4039</v>
      </c>
      <c r="B62" s="883" t="s">
        <v>4115</v>
      </c>
      <c r="C62" s="883"/>
      <c r="D62" s="1395"/>
      <c r="E62" s="883"/>
      <c r="F62" s="884">
        <f>SUM(F45:F61)</f>
        <v>150000</v>
      </c>
    </row>
    <row r="63" spans="1:6" x14ac:dyDescent="0.3">
      <c r="A63" s="756" t="str">
        <f>A1</f>
        <v>CONTRACT SANRAL: NRA 2024/1323</v>
      </c>
      <c r="B63" s="757"/>
      <c r="C63" s="669"/>
      <c r="D63" s="1396"/>
      <c r="E63" s="669"/>
      <c r="F63" s="670"/>
    </row>
    <row r="64" spans="1:6" x14ac:dyDescent="0.3">
      <c r="A64" s="754" t="str">
        <f>A2</f>
        <v>ROUTINE ROAD MAINTENANCE ON NATIONAL ROUTES IN THE EASTERN CAPE PROVINCE</v>
      </c>
      <c r="B64" s="755"/>
      <c r="C64" s="671"/>
      <c r="D64" s="1397"/>
      <c r="E64" s="671"/>
      <c r="F64" s="672"/>
    </row>
    <row r="65" spans="1:6" ht="15" thickBot="1" x14ac:dyDescent="0.35">
      <c r="A65" s="804" t="str">
        <f>A3</f>
        <v>PART A: MANAGEMENT SECTION</v>
      </c>
      <c r="B65" s="805"/>
      <c r="C65" s="673"/>
      <c r="D65" s="1398"/>
      <c r="E65" s="673"/>
      <c r="F65" s="674"/>
    </row>
    <row r="66" spans="1:6" ht="15" thickBot="1" x14ac:dyDescent="0.35">
      <c r="A66" s="815" t="s">
        <v>152</v>
      </c>
      <c r="B66" s="816"/>
      <c r="C66" s="816"/>
      <c r="D66" s="817"/>
      <c r="E66" s="817"/>
      <c r="F66" s="818"/>
    </row>
    <row r="67" spans="1:6" x14ac:dyDescent="0.3">
      <c r="A67" s="374" t="s">
        <v>153</v>
      </c>
      <c r="B67" s="345" t="s">
        <v>3988</v>
      </c>
      <c r="C67" s="387" t="s">
        <v>955</v>
      </c>
      <c r="D67" s="1372">
        <v>1000000</v>
      </c>
      <c r="E67" s="856"/>
      <c r="F67" s="1374" t="str">
        <f>IF((D67*E67)&gt;0,(D67*E67),"")</f>
        <v/>
      </c>
    </row>
    <row r="68" spans="1:6" x14ac:dyDescent="0.3">
      <c r="A68" s="1369" t="s">
        <v>157</v>
      </c>
      <c r="B68" s="1377" t="s">
        <v>3950</v>
      </c>
      <c r="C68" s="1371" t="s">
        <v>64</v>
      </c>
      <c r="D68" s="1375">
        <v>60</v>
      </c>
      <c r="E68" s="856"/>
      <c r="F68" s="1374" t="str">
        <f>IF((D68*E68)&gt;0,(D68*E68),"")</f>
        <v/>
      </c>
    </row>
    <row r="69" spans="1:6" ht="15" thickBot="1" x14ac:dyDescent="0.35">
      <c r="A69" s="882" t="s">
        <v>4041</v>
      </c>
      <c r="B69" s="883" t="s">
        <v>4115</v>
      </c>
      <c r="C69" s="883"/>
      <c r="D69" s="1395"/>
      <c r="E69" s="883"/>
      <c r="F69" s="884">
        <f>SUM(F67:F68)</f>
        <v>0</v>
      </c>
    </row>
    <row r="70" spans="1:6" x14ac:dyDescent="0.3">
      <c r="A70" s="756" t="str">
        <f>A1</f>
        <v>CONTRACT SANRAL: NRA 2024/1323</v>
      </c>
      <c r="B70" s="757"/>
      <c r="C70" s="669"/>
      <c r="D70" s="1396"/>
      <c r="E70" s="669"/>
      <c r="F70" s="670"/>
    </row>
    <row r="71" spans="1:6" x14ac:dyDescent="0.3">
      <c r="A71" s="754" t="str">
        <f>A2</f>
        <v>ROUTINE ROAD MAINTENANCE ON NATIONAL ROUTES IN THE EASTERN CAPE PROVINCE</v>
      </c>
      <c r="B71" s="755"/>
      <c r="C71" s="671"/>
      <c r="D71" s="1397"/>
      <c r="E71" s="671"/>
      <c r="F71" s="672"/>
    </row>
    <row r="72" spans="1:6" ht="15" thickBot="1" x14ac:dyDescent="0.35">
      <c r="A72" s="804" t="str">
        <f>A3</f>
        <v>PART A: MANAGEMENT SECTION</v>
      </c>
      <c r="B72" s="805"/>
      <c r="C72" s="673"/>
      <c r="D72" s="1398"/>
      <c r="E72" s="673"/>
      <c r="F72" s="674"/>
    </row>
    <row r="73" spans="1:6" ht="15" thickBot="1" x14ac:dyDescent="0.35">
      <c r="A73" s="815" t="s">
        <v>163</v>
      </c>
      <c r="B73" s="816"/>
      <c r="C73" s="816"/>
      <c r="D73" s="817"/>
      <c r="E73" s="817"/>
      <c r="F73" s="818"/>
    </row>
    <row r="74" spans="1:6" x14ac:dyDescent="0.3">
      <c r="A74" s="374" t="s">
        <v>164</v>
      </c>
      <c r="B74" s="345" t="s">
        <v>165</v>
      </c>
      <c r="C74" s="375"/>
      <c r="D74" s="1368"/>
      <c r="E74" s="377"/>
      <c r="F74" s="378"/>
    </row>
    <row r="75" spans="1:6" x14ac:dyDescent="0.3">
      <c r="A75" s="1369" t="s">
        <v>166</v>
      </c>
      <c r="B75" s="1370" t="s">
        <v>167</v>
      </c>
      <c r="C75" s="1371" t="s">
        <v>9</v>
      </c>
      <c r="D75" s="1375">
        <v>25</v>
      </c>
      <c r="E75" s="856"/>
      <c r="F75" s="1374" t="str">
        <f>IF((D75*E75)&gt;0,(D75*E75),"")</f>
        <v/>
      </c>
    </row>
    <row r="76" spans="1:6" ht="15.75" customHeight="1" x14ac:dyDescent="0.3">
      <c r="A76" s="1369" t="s">
        <v>168</v>
      </c>
      <c r="B76" s="1370" t="s">
        <v>169</v>
      </c>
      <c r="C76" s="1371"/>
      <c r="D76" s="1375"/>
      <c r="E76" s="1378"/>
      <c r="F76" s="1374" t="str">
        <f t="shared" ref="F76:F97" si="2">IF((D76*E76)&gt;0,(D76*E76),"")</f>
        <v/>
      </c>
    </row>
    <row r="77" spans="1:6" ht="24" customHeight="1" x14ac:dyDescent="0.3">
      <c r="A77" s="1369" t="s">
        <v>170</v>
      </c>
      <c r="B77" s="1370" t="s">
        <v>171</v>
      </c>
      <c r="C77" s="1371" t="s">
        <v>9</v>
      </c>
      <c r="D77" s="1375">
        <v>60</v>
      </c>
      <c r="E77" s="856"/>
      <c r="F77" s="1374" t="str">
        <f t="shared" si="2"/>
        <v/>
      </c>
    </row>
    <row r="78" spans="1:6" x14ac:dyDescent="0.3">
      <c r="A78" s="1369" t="s">
        <v>172</v>
      </c>
      <c r="B78" s="1370" t="s">
        <v>173</v>
      </c>
      <c r="C78" s="1371" t="s">
        <v>9</v>
      </c>
      <c r="D78" s="1375">
        <v>60</v>
      </c>
      <c r="E78" s="856"/>
      <c r="F78" s="1374" t="str">
        <f t="shared" si="2"/>
        <v/>
      </c>
    </row>
    <row r="79" spans="1:6" x14ac:dyDescent="0.3">
      <c r="A79" s="1369" t="s">
        <v>174</v>
      </c>
      <c r="B79" s="1370" t="s">
        <v>175</v>
      </c>
      <c r="C79" s="1371"/>
      <c r="D79" s="1375"/>
      <c r="E79" s="1378"/>
      <c r="F79" s="1374" t="str">
        <f t="shared" si="2"/>
        <v/>
      </c>
    </row>
    <row r="80" spans="1:6" x14ac:dyDescent="0.3">
      <c r="A80" s="1369" t="s">
        <v>176</v>
      </c>
      <c r="B80" s="1370" t="s">
        <v>177</v>
      </c>
      <c r="C80" s="1371" t="s">
        <v>9</v>
      </c>
      <c r="D80" s="1375">
        <v>60</v>
      </c>
      <c r="E80" s="856"/>
      <c r="F80" s="1374" t="str">
        <f t="shared" si="2"/>
        <v/>
      </c>
    </row>
    <row r="81" spans="1:6" x14ac:dyDescent="0.3">
      <c r="A81" s="1369" t="s">
        <v>178</v>
      </c>
      <c r="B81" s="1370" t="s">
        <v>171</v>
      </c>
      <c r="C81" s="1371" t="s">
        <v>9</v>
      </c>
      <c r="D81" s="1375">
        <v>60</v>
      </c>
      <c r="E81" s="856"/>
      <c r="F81" s="1374" t="str">
        <f t="shared" si="2"/>
        <v/>
      </c>
    </row>
    <row r="82" spans="1:6" x14ac:dyDescent="0.3">
      <c r="A82" s="1369" t="s">
        <v>179</v>
      </c>
      <c r="B82" s="1370" t="s">
        <v>180</v>
      </c>
      <c r="C82" s="1371" t="s">
        <v>181</v>
      </c>
      <c r="D82" s="1375">
        <v>150</v>
      </c>
      <c r="E82" s="856"/>
      <c r="F82" s="1374" t="str">
        <f t="shared" si="2"/>
        <v/>
      </c>
    </row>
    <row r="83" spans="1:6" x14ac:dyDescent="0.3">
      <c r="A83" s="1369" t="s">
        <v>182</v>
      </c>
      <c r="B83" s="1370" t="s">
        <v>183</v>
      </c>
      <c r="C83" s="1371"/>
      <c r="D83" s="1375"/>
      <c r="E83" s="1378"/>
      <c r="F83" s="1374" t="str">
        <f t="shared" si="2"/>
        <v/>
      </c>
    </row>
    <row r="84" spans="1:6" x14ac:dyDescent="0.3">
      <c r="A84" s="1369" t="s">
        <v>184</v>
      </c>
      <c r="B84" s="1370" t="s">
        <v>185</v>
      </c>
      <c r="C84" s="1371" t="s">
        <v>9</v>
      </c>
      <c r="D84" s="1375">
        <v>100</v>
      </c>
      <c r="E84" s="856"/>
      <c r="F84" s="1374" t="str">
        <f t="shared" si="2"/>
        <v/>
      </c>
    </row>
    <row r="85" spans="1:6" x14ac:dyDescent="0.3">
      <c r="A85" s="1369" t="s">
        <v>186</v>
      </c>
      <c r="B85" s="1370" t="s">
        <v>187</v>
      </c>
      <c r="C85" s="1371" t="s">
        <v>9</v>
      </c>
      <c r="D85" s="1375">
        <v>600</v>
      </c>
      <c r="E85" s="856"/>
      <c r="F85" s="1374" t="str">
        <f t="shared" si="2"/>
        <v/>
      </c>
    </row>
    <row r="86" spans="1:6" x14ac:dyDescent="0.3">
      <c r="A86" s="1369" t="s">
        <v>188</v>
      </c>
      <c r="B86" s="1403" t="s">
        <v>189</v>
      </c>
      <c r="C86" s="1371" t="s">
        <v>9</v>
      </c>
      <c r="D86" s="1375">
        <v>100</v>
      </c>
      <c r="E86" s="856"/>
      <c r="F86" s="1374" t="str">
        <f t="shared" si="2"/>
        <v/>
      </c>
    </row>
    <row r="87" spans="1:6" x14ac:dyDescent="0.3">
      <c r="A87" s="1369" t="s">
        <v>190</v>
      </c>
      <c r="B87" s="1403" t="s">
        <v>191</v>
      </c>
      <c r="C87" s="1371" t="s">
        <v>9</v>
      </c>
      <c r="D87" s="1375">
        <v>350</v>
      </c>
      <c r="E87" s="856"/>
      <c r="F87" s="1374" t="str">
        <f t="shared" si="2"/>
        <v/>
      </c>
    </row>
    <row r="88" spans="1:6" x14ac:dyDescent="0.3">
      <c r="A88" s="1369" t="s">
        <v>192</v>
      </c>
      <c r="B88" s="1370" t="s">
        <v>193</v>
      </c>
      <c r="C88" s="1371"/>
      <c r="D88" s="1375"/>
      <c r="E88" s="1378"/>
      <c r="F88" s="1374" t="str">
        <f t="shared" si="2"/>
        <v/>
      </c>
    </row>
    <row r="89" spans="1:6" x14ac:dyDescent="0.3">
      <c r="A89" s="1369" t="s">
        <v>194</v>
      </c>
      <c r="B89" s="1370" t="s">
        <v>195</v>
      </c>
      <c r="C89" s="1371" t="s">
        <v>9</v>
      </c>
      <c r="D89" s="1375">
        <v>15</v>
      </c>
      <c r="E89" s="856"/>
      <c r="F89" s="1374" t="str">
        <f t="shared" si="2"/>
        <v/>
      </c>
    </row>
    <row r="90" spans="1:6" x14ac:dyDescent="0.3">
      <c r="A90" s="1369" t="s">
        <v>196</v>
      </c>
      <c r="B90" s="1370" t="s">
        <v>197</v>
      </c>
      <c r="C90" s="1371" t="s">
        <v>9</v>
      </c>
      <c r="D90" s="1375">
        <v>20</v>
      </c>
      <c r="E90" s="856"/>
      <c r="F90" s="1374" t="str">
        <f t="shared" si="2"/>
        <v/>
      </c>
    </row>
    <row r="91" spans="1:6" x14ac:dyDescent="0.3">
      <c r="A91" s="1369" t="s">
        <v>198</v>
      </c>
      <c r="B91" s="1370" t="s">
        <v>199</v>
      </c>
      <c r="C91" s="1371" t="s">
        <v>9</v>
      </c>
      <c r="D91" s="1375">
        <v>60</v>
      </c>
      <c r="E91" s="856"/>
      <c r="F91" s="1374" t="str">
        <f t="shared" si="2"/>
        <v/>
      </c>
    </row>
    <row r="92" spans="1:6" x14ac:dyDescent="0.3">
      <c r="A92" s="1369" t="s">
        <v>200</v>
      </c>
      <c r="B92" s="1377" t="s">
        <v>203</v>
      </c>
      <c r="C92" s="1371"/>
      <c r="D92" s="1375"/>
      <c r="E92" s="1378"/>
      <c r="F92" s="1374" t="str">
        <f t="shared" si="2"/>
        <v/>
      </c>
    </row>
    <row r="93" spans="1:6" x14ac:dyDescent="0.3">
      <c r="A93" s="1369" t="s">
        <v>3176</v>
      </c>
      <c r="B93" s="1370" t="s">
        <v>205</v>
      </c>
      <c r="C93" s="1371" t="s">
        <v>64</v>
      </c>
      <c r="D93" s="1375">
        <v>60</v>
      </c>
      <c r="E93" s="856"/>
      <c r="F93" s="1374" t="str">
        <f t="shared" si="2"/>
        <v/>
      </c>
    </row>
    <row r="94" spans="1:6" x14ac:dyDescent="0.3">
      <c r="A94" s="1369" t="s">
        <v>3178</v>
      </c>
      <c r="B94" s="1370" t="s">
        <v>207</v>
      </c>
      <c r="C94" s="1371" t="s">
        <v>64</v>
      </c>
      <c r="D94" s="1375">
        <v>60</v>
      </c>
      <c r="E94" s="856"/>
      <c r="F94" s="1374" t="str">
        <f t="shared" si="2"/>
        <v/>
      </c>
    </row>
    <row r="95" spans="1:6" x14ac:dyDescent="0.3">
      <c r="A95" s="1369" t="s">
        <v>3180</v>
      </c>
      <c r="B95" s="1370" t="s">
        <v>209</v>
      </c>
      <c r="C95" s="1371" t="s">
        <v>64</v>
      </c>
      <c r="D95" s="1375">
        <v>60</v>
      </c>
      <c r="E95" s="856"/>
      <c r="F95" s="1374" t="str">
        <f t="shared" si="2"/>
        <v/>
      </c>
    </row>
    <row r="96" spans="1:6" x14ac:dyDescent="0.3">
      <c r="A96" s="1369" t="s">
        <v>3989</v>
      </c>
      <c r="B96" s="1370" t="s">
        <v>212</v>
      </c>
      <c r="C96" s="1371" t="s">
        <v>64</v>
      </c>
      <c r="D96" s="1375">
        <v>60</v>
      </c>
      <c r="E96" s="856"/>
      <c r="F96" s="1374" t="str">
        <f t="shared" si="2"/>
        <v/>
      </c>
    </row>
    <row r="97" spans="1:6" x14ac:dyDescent="0.3">
      <c r="A97" s="1400" t="s">
        <v>213</v>
      </c>
      <c r="B97" s="1404" t="s">
        <v>215</v>
      </c>
      <c r="C97" s="1405" t="s">
        <v>9</v>
      </c>
      <c r="D97" s="1375">
        <v>10</v>
      </c>
      <c r="E97" s="856"/>
      <c r="F97" s="1374" t="str">
        <f t="shared" si="2"/>
        <v/>
      </c>
    </row>
    <row r="98" spans="1:6" ht="15" thickBot="1" x14ac:dyDescent="0.35">
      <c r="A98" s="882" t="s">
        <v>4042</v>
      </c>
      <c r="B98" s="883" t="s">
        <v>4115</v>
      </c>
      <c r="C98" s="883"/>
      <c r="D98" s="1395"/>
      <c r="E98" s="883"/>
      <c r="F98" s="884">
        <f>SUM(F74:F97)</f>
        <v>0</v>
      </c>
    </row>
    <row r="99" spans="1:6" x14ac:dyDescent="0.3">
      <c r="A99" s="756" t="str">
        <f>A1</f>
        <v>CONTRACT SANRAL: NRA 2024/1323</v>
      </c>
      <c r="B99" s="757"/>
      <c r="C99" s="669"/>
      <c r="D99" s="1396"/>
      <c r="E99" s="669"/>
      <c r="F99" s="670"/>
    </row>
    <row r="100" spans="1:6" x14ac:dyDescent="0.3">
      <c r="A100" s="754" t="str">
        <f>A2</f>
        <v>ROUTINE ROAD MAINTENANCE ON NATIONAL ROUTES IN THE EASTERN CAPE PROVINCE</v>
      </c>
      <c r="B100" s="755"/>
      <c r="C100" s="671"/>
      <c r="D100" s="1397"/>
      <c r="E100" s="671"/>
      <c r="F100" s="672"/>
    </row>
    <row r="101" spans="1:6" ht="15" thickBot="1" x14ac:dyDescent="0.35">
      <c r="A101" s="804" t="str">
        <f>A3</f>
        <v>PART A: MANAGEMENT SECTION</v>
      </c>
      <c r="B101" s="805"/>
      <c r="C101" s="673"/>
      <c r="D101" s="1398"/>
      <c r="E101" s="673"/>
      <c r="F101" s="674"/>
    </row>
    <row r="102" spans="1:6" ht="15" thickBot="1" x14ac:dyDescent="0.35">
      <c r="A102" s="799" t="s">
        <v>4001</v>
      </c>
      <c r="B102" s="800"/>
      <c r="C102" s="800"/>
      <c r="D102" s="800"/>
      <c r="E102" s="800"/>
      <c r="F102" s="801"/>
    </row>
    <row r="103" spans="1:6" x14ac:dyDescent="0.3">
      <c r="A103" s="1400" t="s">
        <v>3998</v>
      </c>
      <c r="B103" s="1404" t="s">
        <v>4000</v>
      </c>
      <c r="C103" s="1405"/>
      <c r="D103" s="1372"/>
      <c r="E103" s="1378"/>
      <c r="F103" s="1406"/>
    </row>
    <row r="104" spans="1:6" x14ac:dyDescent="0.3">
      <c r="A104" s="1400" t="s">
        <v>3999</v>
      </c>
      <c r="B104" s="1404" t="s">
        <v>4135</v>
      </c>
      <c r="C104" s="1405" t="s">
        <v>3971</v>
      </c>
      <c r="D104" s="1407">
        <v>1</v>
      </c>
      <c r="E104" s="1408">
        <v>250000</v>
      </c>
      <c r="F104" s="1409">
        <f>IF((D104*E104)&gt;0,(D104*E104),"")</f>
        <v>250000</v>
      </c>
    </row>
    <row r="105" spans="1:6" ht="15" thickBot="1" x14ac:dyDescent="0.35">
      <c r="A105" s="882" t="s">
        <v>4044</v>
      </c>
      <c r="B105" s="883" t="s">
        <v>4115</v>
      </c>
      <c r="C105" s="883"/>
      <c r="D105" s="1395"/>
      <c r="E105" s="883"/>
      <c r="F105" s="884">
        <f>SUM(F104)</f>
        <v>250000</v>
      </c>
    </row>
    <row r="106" spans="1:6" x14ac:dyDescent="0.3">
      <c r="A106" s="756" t="str">
        <f>A1</f>
        <v>CONTRACT SANRAL: NRA 2024/1323</v>
      </c>
      <c r="B106" s="757"/>
      <c r="C106" s="669"/>
      <c r="D106" s="1396"/>
      <c r="E106" s="669"/>
      <c r="F106" s="670"/>
    </row>
    <row r="107" spans="1:6" x14ac:dyDescent="0.3">
      <c r="A107" s="754" t="str">
        <f>A2</f>
        <v>ROUTINE ROAD MAINTENANCE ON NATIONAL ROUTES IN THE EASTERN CAPE PROVINCE</v>
      </c>
      <c r="B107" s="755"/>
      <c r="C107" s="671"/>
      <c r="D107" s="1397"/>
      <c r="E107" s="671"/>
      <c r="F107" s="672"/>
    </row>
    <row r="108" spans="1:6" ht="15" thickBot="1" x14ac:dyDescent="0.35">
      <c r="A108" s="754" t="str">
        <f>A3</f>
        <v>PART A: MANAGEMENT SECTION</v>
      </c>
      <c r="B108" s="755"/>
      <c r="C108" s="671"/>
      <c r="D108" s="1397"/>
      <c r="E108" s="671"/>
      <c r="F108" s="672"/>
    </row>
    <row r="109" spans="1:6" ht="15" thickBot="1" x14ac:dyDescent="0.35">
      <c r="A109" s="799" t="s">
        <v>2657</v>
      </c>
      <c r="B109" s="800"/>
      <c r="C109" s="800"/>
      <c r="D109" s="800"/>
      <c r="E109" s="800"/>
      <c r="F109" s="801"/>
    </row>
    <row r="110" spans="1:6" x14ac:dyDescent="0.3">
      <c r="A110" s="374" t="s">
        <v>2658</v>
      </c>
      <c r="B110" s="345" t="s">
        <v>2659</v>
      </c>
      <c r="C110" s="387"/>
      <c r="D110" s="1375"/>
      <c r="E110" s="1378"/>
      <c r="F110" s="390"/>
    </row>
    <row r="111" spans="1:6" x14ac:dyDescent="0.3">
      <c r="A111" s="1369" t="s">
        <v>2660</v>
      </c>
      <c r="B111" s="1370" t="s">
        <v>2661</v>
      </c>
      <c r="C111" s="1371" t="s">
        <v>64</v>
      </c>
      <c r="D111" s="1375">
        <v>60</v>
      </c>
      <c r="E111" s="856"/>
      <c r="F111" s="1374" t="str">
        <f>IF((D111*E111)&gt;0,(D111*E111),"")</f>
        <v/>
      </c>
    </row>
    <row r="112" spans="1:6" x14ac:dyDescent="0.3">
      <c r="A112" s="1369" t="s">
        <v>2662</v>
      </c>
      <c r="B112" s="1370" t="s">
        <v>2663</v>
      </c>
      <c r="C112" s="1371" t="s">
        <v>64</v>
      </c>
      <c r="D112" s="1375">
        <v>60</v>
      </c>
      <c r="E112" s="856"/>
      <c r="F112" s="1374" t="str">
        <f t="shared" ref="F112:F113" si="3">IF((D112*E112)&gt;0,(D112*E112),"")</f>
        <v/>
      </c>
    </row>
    <row r="113" spans="1:6" s="370" customFormat="1" x14ac:dyDescent="0.3">
      <c r="A113" s="1410" t="s">
        <v>2664</v>
      </c>
      <c r="B113" s="1411" t="s">
        <v>2665</v>
      </c>
      <c r="C113" s="1412" t="s">
        <v>955</v>
      </c>
      <c r="D113" s="1413">
        <v>40000</v>
      </c>
      <c r="E113" s="856"/>
      <c r="F113" s="1414" t="str">
        <f t="shared" si="3"/>
        <v/>
      </c>
    </row>
    <row r="114" spans="1:6" ht="15" thickBot="1" x14ac:dyDescent="0.35">
      <c r="A114" s="882" t="s">
        <v>4046</v>
      </c>
      <c r="B114" s="883" t="s">
        <v>4116</v>
      </c>
      <c r="C114" s="883"/>
      <c r="D114" s="1395"/>
      <c r="E114" s="883"/>
      <c r="F114" s="884">
        <f>SUM(F110:F113)</f>
        <v>0</v>
      </c>
    </row>
    <row r="115" spans="1:6" x14ac:dyDescent="0.3">
      <c r="A115" s="756" t="str">
        <f>A1</f>
        <v>CONTRACT SANRAL: NRA 2024/1323</v>
      </c>
      <c r="B115" s="757"/>
      <c r="C115" s="669"/>
      <c r="D115" s="1396"/>
      <c r="E115" s="669"/>
      <c r="F115" s="670"/>
    </row>
    <row r="116" spans="1:6" x14ac:dyDescent="0.3">
      <c r="A116" s="754" t="str">
        <f>A2</f>
        <v>ROUTINE ROAD MAINTENANCE ON NATIONAL ROUTES IN THE EASTERN CAPE PROVINCE</v>
      </c>
      <c r="B116" s="755"/>
      <c r="C116" s="671"/>
      <c r="D116" s="1397"/>
      <c r="E116" s="671"/>
      <c r="F116" s="672"/>
    </row>
    <row r="117" spans="1:6" ht="15" thickBot="1" x14ac:dyDescent="0.35">
      <c r="A117" s="754" t="str">
        <f>A3</f>
        <v>PART A: MANAGEMENT SECTION</v>
      </c>
      <c r="B117" s="755"/>
      <c r="C117" s="671"/>
      <c r="D117" s="1397"/>
      <c r="E117" s="671"/>
      <c r="F117" s="672"/>
    </row>
    <row r="118" spans="1:6" ht="15" thickBot="1" x14ac:dyDescent="0.35">
      <c r="A118" s="799" t="s">
        <v>2675</v>
      </c>
      <c r="B118" s="800"/>
      <c r="C118" s="800"/>
      <c r="D118" s="800"/>
      <c r="E118" s="800"/>
      <c r="F118" s="801"/>
    </row>
    <row r="119" spans="1:6" x14ac:dyDescent="0.3">
      <c r="A119" s="1415" t="s">
        <v>2676</v>
      </c>
      <c r="B119" s="1416" t="s">
        <v>2677</v>
      </c>
      <c r="C119" s="1417"/>
      <c r="D119" s="1418"/>
      <c r="E119" s="1419"/>
      <c r="F119" s="1420"/>
    </row>
    <row r="120" spans="1:6" x14ac:dyDescent="0.3">
      <c r="A120" s="1410" t="s">
        <v>2678</v>
      </c>
      <c r="B120" s="1421" t="s">
        <v>3820</v>
      </c>
      <c r="C120" s="1412" t="s">
        <v>88</v>
      </c>
      <c r="D120" s="1413">
        <v>2500</v>
      </c>
      <c r="E120" s="856"/>
      <c r="F120" s="1414" t="str">
        <f>IF((D120*E120)&gt;0,(D120*E120),"")</f>
        <v/>
      </c>
    </row>
    <row r="121" spans="1:6" x14ac:dyDescent="0.3">
      <c r="A121" s="1410" t="s">
        <v>2680</v>
      </c>
      <c r="B121" s="1411" t="s">
        <v>2683</v>
      </c>
      <c r="C121" s="1412" t="s">
        <v>88</v>
      </c>
      <c r="D121" s="1413">
        <v>50</v>
      </c>
      <c r="E121" s="856"/>
      <c r="F121" s="1414" t="str">
        <f t="shared" ref="F121:F124" si="4">IF((D121*E121)&gt;0,(D121*E121),"")</f>
        <v/>
      </c>
    </row>
    <row r="122" spans="1:6" x14ac:dyDescent="0.3">
      <c r="A122" s="1410" t="s">
        <v>2682</v>
      </c>
      <c r="B122" s="1411" t="s">
        <v>2685</v>
      </c>
      <c r="C122" s="1412" t="s">
        <v>88</v>
      </c>
      <c r="D122" s="1413">
        <v>400</v>
      </c>
      <c r="E122" s="856"/>
      <c r="F122" s="1414" t="str">
        <f t="shared" si="4"/>
        <v/>
      </c>
    </row>
    <row r="123" spans="1:6" x14ac:dyDescent="0.3">
      <c r="A123" s="1410" t="s">
        <v>2684</v>
      </c>
      <c r="B123" s="1411" t="s">
        <v>2687</v>
      </c>
      <c r="C123" s="1412" t="s">
        <v>88</v>
      </c>
      <c r="D123" s="1413">
        <v>300</v>
      </c>
      <c r="E123" s="856"/>
      <c r="F123" s="1414" t="str">
        <f t="shared" si="4"/>
        <v/>
      </c>
    </row>
    <row r="124" spans="1:6" x14ac:dyDescent="0.3">
      <c r="A124" s="1410" t="s">
        <v>2690</v>
      </c>
      <c r="B124" s="1422" t="s">
        <v>2691</v>
      </c>
      <c r="C124" s="1412"/>
      <c r="D124" s="1423"/>
      <c r="E124" s="1424"/>
      <c r="F124" s="1414" t="str">
        <f t="shared" si="4"/>
        <v/>
      </c>
    </row>
    <row r="125" spans="1:6" x14ac:dyDescent="0.3">
      <c r="A125" s="1410" t="s">
        <v>2692</v>
      </c>
      <c r="B125" s="1411" t="s">
        <v>2691</v>
      </c>
      <c r="C125" s="1412" t="s">
        <v>16</v>
      </c>
      <c r="D125" s="1413">
        <v>1</v>
      </c>
      <c r="E125" s="1425">
        <v>300000</v>
      </c>
      <c r="F125" s="1414">
        <f>IF((D125*E125)&gt;0,(D125*E125),"")</f>
        <v>300000</v>
      </c>
    </row>
    <row r="126" spans="1:6" x14ac:dyDescent="0.3">
      <c r="A126" s="1426" t="s">
        <v>2694</v>
      </c>
      <c r="B126" s="1427" t="s">
        <v>2695</v>
      </c>
      <c r="C126" s="1428" t="s">
        <v>21</v>
      </c>
      <c r="D126" s="1413">
        <f>F125</f>
        <v>300000</v>
      </c>
      <c r="E126" s="855"/>
      <c r="F126" s="1414" t="str">
        <f>IF((D126*E126)&gt;0,(D126*E126),"")</f>
        <v/>
      </c>
    </row>
    <row r="127" spans="1:6" ht="15" thickBot="1" x14ac:dyDescent="0.35">
      <c r="A127" s="882" t="s">
        <v>4048</v>
      </c>
      <c r="B127" s="883" t="s">
        <v>4116</v>
      </c>
      <c r="C127" s="883"/>
      <c r="D127" s="1395"/>
      <c r="E127" s="883"/>
      <c r="F127" s="884">
        <f>SUM(F120:F126)</f>
        <v>300000</v>
      </c>
    </row>
    <row r="128" spans="1:6" x14ac:dyDescent="0.3">
      <c r="A128" s="756" t="s">
        <v>4599</v>
      </c>
      <c r="B128" s="757"/>
      <c r="C128" s="669"/>
      <c r="D128" s="1396"/>
      <c r="E128" s="669"/>
      <c r="F128" s="670"/>
    </row>
    <row r="129" spans="1:6" x14ac:dyDescent="0.3">
      <c r="A129" s="754" t="s">
        <v>4600</v>
      </c>
      <c r="B129" s="755"/>
      <c r="C129" s="671"/>
      <c r="D129" s="1397"/>
      <c r="E129" s="671"/>
      <c r="F129" s="672"/>
    </row>
    <row r="130" spans="1:6" ht="15" thickBot="1" x14ac:dyDescent="0.35">
      <c r="A130" s="804" t="s">
        <v>4335</v>
      </c>
      <c r="B130" s="805"/>
      <c r="C130" s="673"/>
      <c r="D130" s="1398"/>
      <c r="E130" s="673"/>
      <c r="F130" s="674"/>
    </row>
    <row r="131" spans="1:6" ht="15" thickBot="1" x14ac:dyDescent="0.35">
      <c r="A131" s="799" t="s">
        <v>216</v>
      </c>
      <c r="B131" s="800"/>
      <c r="C131" s="800"/>
      <c r="D131" s="800"/>
      <c r="E131" s="800"/>
      <c r="F131" s="801"/>
    </row>
    <row r="132" spans="1:6" x14ac:dyDescent="0.3">
      <c r="A132" s="1415" t="s">
        <v>217</v>
      </c>
      <c r="B132" s="1416" t="s">
        <v>218</v>
      </c>
      <c r="C132" s="1417"/>
      <c r="D132" s="1418"/>
      <c r="E132" s="1419"/>
      <c r="F132" s="1420"/>
    </row>
    <row r="133" spans="1:6" x14ac:dyDescent="0.3">
      <c r="A133" s="1410" t="s">
        <v>219</v>
      </c>
      <c r="B133" s="1411" t="s">
        <v>3889</v>
      </c>
      <c r="C133" s="1412" t="s">
        <v>221</v>
      </c>
      <c r="D133" s="1413">
        <v>250</v>
      </c>
      <c r="E133" s="856"/>
      <c r="F133" s="1414" t="str">
        <f>IF((D133*E133)&gt;0,(D133*E133),"")</f>
        <v/>
      </c>
    </row>
    <row r="134" spans="1:6" x14ac:dyDescent="0.3">
      <c r="A134" s="1410" t="s">
        <v>222</v>
      </c>
      <c r="B134" s="1411" t="s">
        <v>3890</v>
      </c>
      <c r="C134" s="1412" t="s">
        <v>221</v>
      </c>
      <c r="D134" s="1413">
        <v>500</v>
      </c>
      <c r="E134" s="856"/>
      <c r="F134" s="1414" t="str">
        <f t="shared" ref="F134:F172" si="5">IF((D134*E134)&gt;0,(D134*E134),"")</f>
        <v/>
      </c>
    </row>
    <row r="135" spans="1:6" ht="16.5" customHeight="1" x14ac:dyDescent="0.3">
      <c r="A135" s="1410" t="s">
        <v>224</v>
      </c>
      <c r="B135" s="1411" t="s">
        <v>3891</v>
      </c>
      <c r="C135" s="1412" t="s">
        <v>221</v>
      </c>
      <c r="D135" s="1413">
        <v>1500</v>
      </c>
      <c r="E135" s="856"/>
      <c r="F135" s="1414" t="str">
        <f t="shared" si="5"/>
        <v/>
      </c>
    </row>
    <row r="136" spans="1:6" ht="14.4" customHeight="1" x14ac:dyDescent="0.3">
      <c r="A136" s="1410" t="s">
        <v>226</v>
      </c>
      <c r="B136" s="1422" t="s">
        <v>227</v>
      </c>
      <c r="C136" s="1412"/>
      <c r="D136" s="1413"/>
      <c r="E136" s="1425"/>
      <c r="F136" s="1414" t="str">
        <f t="shared" si="5"/>
        <v/>
      </c>
    </row>
    <row r="137" spans="1:6" x14ac:dyDescent="0.3">
      <c r="A137" s="1410" t="s">
        <v>228</v>
      </c>
      <c r="B137" s="1411" t="s">
        <v>235</v>
      </c>
      <c r="C137" s="1412" t="s">
        <v>221</v>
      </c>
      <c r="D137" s="1413">
        <v>150</v>
      </c>
      <c r="E137" s="856"/>
      <c r="F137" s="1414" t="str">
        <f t="shared" si="5"/>
        <v/>
      </c>
    </row>
    <row r="138" spans="1:6" x14ac:dyDescent="0.3">
      <c r="A138" s="1410" t="s">
        <v>230</v>
      </c>
      <c r="B138" s="1411" t="s">
        <v>237</v>
      </c>
      <c r="C138" s="1412" t="s">
        <v>221</v>
      </c>
      <c r="D138" s="1413">
        <v>600</v>
      </c>
      <c r="E138" s="856"/>
      <c r="F138" s="1414" t="str">
        <f t="shared" si="5"/>
        <v/>
      </c>
    </row>
    <row r="139" spans="1:6" x14ac:dyDescent="0.3">
      <c r="A139" s="1410" t="s">
        <v>232</v>
      </c>
      <c r="B139" s="1411" t="s">
        <v>3709</v>
      </c>
      <c r="C139" s="1412" t="s">
        <v>221</v>
      </c>
      <c r="D139" s="1413">
        <v>4000</v>
      </c>
      <c r="E139" s="856"/>
      <c r="F139" s="1414" t="str">
        <f t="shared" si="5"/>
        <v/>
      </c>
    </row>
    <row r="140" spans="1:6" x14ac:dyDescent="0.3">
      <c r="A140" s="1410" t="s">
        <v>234</v>
      </c>
      <c r="B140" s="1411" t="s">
        <v>3710</v>
      </c>
      <c r="C140" s="1412" t="s">
        <v>221</v>
      </c>
      <c r="D140" s="1413">
        <v>1500</v>
      </c>
      <c r="E140" s="856"/>
      <c r="F140" s="1414" t="str">
        <f t="shared" si="5"/>
        <v/>
      </c>
    </row>
    <row r="141" spans="1:6" x14ac:dyDescent="0.3">
      <c r="A141" s="1410" t="s">
        <v>236</v>
      </c>
      <c r="B141" s="1411" t="s">
        <v>3711</v>
      </c>
      <c r="C141" s="1412" t="s">
        <v>221</v>
      </c>
      <c r="D141" s="1413">
        <v>1500</v>
      </c>
      <c r="E141" s="856"/>
      <c r="F141" s="1414" t="str">
        <f t="shared" si="5"/>
        <v/>
      </c>
    </row>
    <row r="142" spans="1:6" x14ac:dyDescent="0.3">
      <c r="A142" s="1410" t="s">
        <v>238</v>
      </c>
      <c r="B142" s="1411" t="s">
        <v>241</v>
      </c>
      <c r="C142" s="1412" t="s">
        <v>9</v>
      </c>
      <c r="D142" s="1413">
        <v>6</v>
      </c>
      <c r="E142" s="856"/>
      <c r="F142" s="1414" t="str">
        <f t="shared" si="5"/>
        <v/>
      </c>
    </row>
    <row r="143" spans="1:6" x14ac:dyDescent="0.3">
      <c r="A143" s="1410" t="s">
        <v>240</v>
      </c>
      <c r="B143" s="1429" t="s">
        <v>4002</v>
      </c>
      <c r="C143" s="1412" t="s">
        <v>9</v>
      </c>
      <c r="D143" s="1413">
        <v>20</v>
      </c>
      <c r="E143" s="856"/>
      <c r="F143" s="1414" t="str">
        <f t="shared" si="5"/>
        <v/>
      </c>
    </row>
    <row r="144" spans="1:6" x14ac:dyDescent="0.3">
      <c r="A144" s="1410" t="s">
        <v>243</v>
      </c>
      <c r="B144" s="1422" t="s">
        <v>3925</v>
      </c>
      <c r="C144" s="1412"/>
      <c r="D144" s="1413"/>
      <c r="E144" s="1425"/>
      <c r="F144" s="1414" t="str">
        <f t="shared" si="5"/>
        <v/>
      </c>
    </row>
    <row r="145" spans="1:6" x14ac:dyDescent="0.3">
      <c r="A145" s="1410" t="s">
        <v>245</v>
      </c>
      <c r="B145" s="1411" t="s">
        <v>246</v>
      </c>
      <c r="C145" s="1412"/>
      <c r="D145" s="1413"/>
      <c r="E145" s="1425"/>
      <c r="F145" s="1414" t="str">
        <f t="shared" si="5"/>
        <v/>
      </c>
    </row>
    <row r="146" spans="1:6" x14ac:dyDescent="0.3">
      <c r="A146" s="1410" t="s">
        <v>247</v>
      </c>
      <c r="B146" s="1411" t="s">
        <v>220</v>
      </c>
      <c r="C146" s="1412" t="s">
        <v>221</v>
      </c>
      <c r="D146" s="1413">
        <v>75</v>
      </c>
      <c r="E146" s="856"/>
      <c r="F146" s="1414" t="str">
        <f t="shared" si="5"/>
        <v/>
      </c>
    </row>
    <row r="147" spans="1:6" x14ac:dyDescent="0.3">
      <c r="A147" s="1410" t="s">
        <v>248</v>
      </c>
      <c r="B147" s="1411" t="s">
        <v>3712</v>
      </c>
      <c r="C147" s="1412" t="s">
        <v>221</v>
      </c>
      <c r="D147" s="1413">
        <v>70</v>
      </c>
      <c r="E147" s="856"/>
      <c r="F147" s="1414" t="str">
        <f t="shared" si="5"/>
        <v/>
      </c>
    </row>
    <row r="148" spans="1:6" ht="15" hidden="1" customHeight="1" x14ac:dyDescent="0.3">
      <c r="A148" s="1410" t="s">
        <v>249</v>
      </c>
      <c r="B148" s="1411" t="s">
        <v>3708</v>
      </c>
      <c r="C148" s="1412" t="s">
        <v>221</v>
      </c>
      <c r="D148" s="1413"/>
      <c r="E148" s="1373"/>
      <c r="F148" s="1414" t="str">
        <f t="shared" si="5"/>
        <v/>
      </c>
    </row>
    <row r="149" spans="1:6" ht="15" customHeight="1" x14ac:dyDescent="0.3">
      <c r="A149" s="1410" t="s">
        <v>250</v>
      </c>
      <c r="B149" s="1411" t="s">
        <v>251</v>
      </c>
      <c r="C149" s="1412" t="s">
        <v>221</v>
      </c>
      <c r="D149" s="1413">
        <v>120</v>
      </c>
      <c r="E149" s="856"/>
      <c r="F149" s="1414" t="str">
        <f t="shared" si="5"/>
        <v/>
      </c>
    </row>
    <row r="150" spans="1:6" x14ac:dyDescent="0.3">
      <c r="A150" s="1410" t="s">
        <v>252</v>
      </c>
      <c r="B150" s="1411" t="s">
        <v>253</v>
      </c>
      <c r="C150" s="1412"/>
      <c r="D150" s="1413"/>
      <c r="E150" s="1425"/>
      <c r="F150" s="1414" t="str">
        <f t="shared" si="5"/>
        <v/>
      </c>
    </row>
    <row r="151" spans="1:6" x14ac:dyDescent="0.3">
      <c r="A151" s="1410" t="s">
        <v>254</v>
      </c>
      <c r="B151" s="1411" t="s">
        <v>220</v>
      </c>
      <c r="C151" s="1412" t="s">
        <v>221</v>
      </c>
      <c r="D151" s="1413">
        <v>180</v>
      </c>
      <c r="E151" s="856"/>
      <c r="F151" s="1414" t="str">
        <f t="shared" si="5"/>
        <v/>
      </c>
    </row>
    <row r="152" spans="1:6" x14ac:dyDescent="0.3">
      <c r="A152" s="1410" t="s">
        <v>255</v>
      </c>
      <c r="B152" s="1411" t="s">
        <v>3712</v>
      </c>
      <c r="C152" s="1412" t="s">
        <v>221</v>
      </c>
      <c r="D152" s="1413">
        <v>350</v>
      </c>
      <c r="E152" s="856"/>
      <c r="F152" s="1414" t="str">
        <f t="shared" si="5"/>
        <v/>
      </c>
    </row>
    <row r="153" spans="1:6" x14ac:dyDescent="0.3">
      <c r="A153" s="1410" t="s">
        <v>256</v>
      </c>
      <c r="B153" s="1411" t="s">
        <v>3708</v>
      </c>
      <c r="C153" s="1412" t="s">
        <v>221</v>
      </c>
      <c r="D153" s="1413">
        <v>900</v>
      </c>
      <c r="E153" s="856"/>
      <c r="F153" s="1414" t="str">
        <f t="shared" si="5"/>
        <v/>
      </c>
    </row>
    <row r="154" spans="1:6" x14ac:dyDescent="0.3">
      <c r="A154" s="1410" t="s">
        <v>257</v>
      </c>
      <c r="B154" s="1411" t="s">
        <v>258</v>
      </c>
      <c r="C154" s="1412" t="s">
        <v>221</v>
      </c>
      <c r="D154" s="1413">
        <v>1500</v>
      </c>
      <c r="E154" s="856"/>
      <c r="F154" s="1414" t="str">
        <f t="shared" si="5"/>
        <v/>
      </c>
    </row>
    <row r="155" spans="1:6" x14ac:dyDescent="0.3">
      <c r="A155" s="1410" t="s">
        <v>259</v>
      </c>
      <c r="B155" s="1411" t="s">
        <v>3926</v>
      </c>
      <c r="C155" s="1412"/>
      <c r="D155" s="1413"/>
      <c r="E155" s="1425"/>
      <c r="F155" s="1414" t="str">
        <f t="shared" si="5"/>
        <v/>
      </c>
    </row>
    <row r="156" spans="1:6" x14ac:dyDescent="0.3">
      <c r="A156" s="1410" t="s">
        <v>261</v>
      </c>
      <c r="B156" s="1411" t="s">
        <v>220</v>
      </c>
      <c r="C156" s="1412" t="s">
        <v>262</v>
      </c>
      <c r="D156" s="1413">
        <v>500</v>
      </c>
      <c r="E156" s="856"/>
      <c r="F156" s="1414" t="str">
        <f t="shared" si="5"/>
        <v/>
      </c>
    </row>
    <row r="157" spans="1:6" x14ac:dyDescent="0.3">
      <c r="A157" s="1410" t="s">
        <v>263</v>
      </c>
      <c r="B157" s="1411" t="s">
        <v>3712</v>
      </c>
      <c r="C157" s="1412" t="s">
        <v>262</v>
      </c>
      <c r="D157" s="1413">
        <v>1000</v>
      </c>
      <c r="E157" s="856"/>
      <c r="F157" s="1414" t="str">
        <f t="shared" si="5"/>
        <v/>
      </c>
    </row>
    <row r="158" spans="1:6" x14ac:dyDescent="0.3">
      <c r="A158" s="1410" t="s">
        <v>264</v>
      </c>
      <c r="B158" s="1411" t="s">
        <v>3708</v>
      </c>
      <c r="C158" s="1412" t="s">
        <v>262</v>
      </c>
      <c r="D158" s="1413">
        <v>2000</v>
      </c>
      <c r="E158" s="856"/>
      <c r="F158" s="1414" t="str">
        <f t="shared" si="5"/>
        <v/>
      </c>
    </row>
    <row r="159" spans="1:6" ht="15" customHeight="1" x14ac:dyDescent="0.3">
      <c r="A159" s="1410" t="s">
        <v>277</v>
      </c>
      <c r="B159" s="1422" t="s">
        <v>3713</v>
      </c>
      <c r="C159" s="1412"/>
      <c r="D159" s="1413"/>
      <c r="E159" s="1425"/>
      <c r="F159" s="1414" t="str">
        <f t="shared" si="5"/>
        <v/>
      </c>
    </row>
    <row r="160" spans="1:6" ht="15" customHeight="1" x14ac:dyDescent="0.3">
      <c r="A160" s="1410" t="s">
        <v>279</v>
      </c>
      <c r="B160" s="1411" t="s">
        <v>3714</v>
      </c>
      <c r="C160" s="1412"/>
      <c r="D160" s="1413"/>
      <c r="E160" s="1425"/>
      <c r="F160" s="1414" t="str">
        <f t="shared" si="5"/>
        <v/>
      </c>
    </row>
    <row r="161" spans="1:6" ht="15" customHeight="1" x14ac:dyDescent="0.3">
      <c r="A161" s="1410" t="s">
        <v>281</v>
      </c>
      <c r="B161" s="1411" t="s">
        <v>220</v>
      </c>
      <c r="C161" s="1412" t="s">
        <v>262</v>
      </c>
      <c r="D161" s="1413">
        <v>500</v>
      </c>
      <c r="E161" s="856"/>
      <c r="F161" s="1414" t="str">
        <f t="shared" si="5"/>
        <v/>
      </c>
    </row>
    <row r="162" spans="1:6" ht="15" customHeight="1" x14ac:dyDescent="0.3">
      <c r="A162" s="1410" t="s">
        <v>282</v>
      </c>
      <c r="B162" s="1411" t="s">
        <v>3712</v>
      </c>
      <c r="C162" s="1412" t="s">
        <v>262</v>
      </c>
      <c r="D162" s="1413">
        <v>1000</v>
      </c>
      <c r="E162" s="856"/>
      <c r="F162" s="1414" t="str">
        <f t="shared" si="5"/>
        <v/>
      </c>
    </row>
    <row r="163" spans="1:6" ht="15" customHeight="1" x14ac:dyDescent="0.3">
      <c r="A163" s="1410" t="s">
        <v>283</v>
      </c>
      <c r="B163" s="1411" t="s">
        <v>3708</v>
      </c>
      <c r="C163" s="1412" t="s">
        <v>262</v>
      </c>
      <c r="D163" s="1413">
        <v>2000</v>
      </c>
      <c r="E163" s="856"/>
      <c r="F163" s="1414" t="str">
        <f t="shared" si="5"/>
        <v/>
      </c>
    </row>
    <row r="164" spans="1:6" x14ac:dyDescent="0.3">
      <c r="A164" s="1410" t="s">
        <v>284</v>
      </c>
      <c r="B164" s="1411" t="s">
        <v>4167</v>
      </c>
      <c r="C164" s="1412"/>
      <c r="D164" s="1413"/>
      <c r="E164" s="1425"/>
      <c r="F164" s="1414" t="str">
        <f t="shared" si="5"/>
        <v/>
      </c>
    </row>
    <row r="165" spans="1:6" x14ac:dyDescent="0.3">
      <c r="A165" s="1410" t="s">
        <v>286</v>
      </c>
      <c r="B165" s="1411" t="s">
        <v>220</v>
      </c>
      <c r="C165" s="1412" t="s">
        <v>262</v>
      </c>
      <c r="D165" s="1413">
        <v>150</v>
      </c>
      <c r="E165" s="856"/>
      <c r="F165" s="1414" t="str">
        <f t="shared" si="5"/>
        <v/>
      </c>
    </row>
    <row r="166" spans="1:6" x14ac:dyDescent="0.3">
      <c r="A166" s="1410" t="s">
        <v>287</v>
      </c>
      <c r="B166" s="1411" t="s">
        <v>3712</v>
      </c>
      <c r="C166" s="1412" t="s">
        <v>262</v>
      </c>
      <c r="D166" s="1413">
        <v>200</v>
      </c>
      <c r="E166" s="856"/>
      <c r="F166" s="1414" t="str">
        <f t="shared" si="5"/>
        <v/>
      </c>
    </row>
    <row r="167" spans="1:6" x14ac:dyDescent="0.3">
      <c r="A167" s="1410" t="s">
        <v>288</v>
      </c>
      <c r="B167" s="1411" t="s">
        <v>3708</v>
      </c>
      <c r="C167" s="1412" t="s">
        <v>262</v>
      </c>
      <c r="D167" s="1413">
        <v>300</v>
      </c>
      <c r="E167" s="856"/>
      <c r="F167" s="1414" t="str">
        <f t="shared" si="5"/>
        <v/>
      </c>
    </row>
    <row r="168" spans="1:6" x14ac:dyDescent="0.3">
      <c r="A168" s="1410" t="s">
        <v>289</v>
      </c>
      <c r="B168" s="1411" t="s">
        <v>4168</v>
      </c>
      <c r="C168" s="1412"/>
      <c r="D168" s="1413"/>
      <c r="E168" s="1425"/>
      <c r="F168" s="1414" t="str">
        <f t="shared" si="5"/>
        <v/>
      </c>
    </row>
    <row r="169" spans="1:6" x14ac:dyDescent="0.3">
      <c r="A169" s="1410" t="s">
        <v>291</v>
      </c>
      <c r="B169" s="1411" t="s">
        <v>220</v>
      </c>
      <c r="C169" s="1412" t="s">
        <v>181</v>
      </c>
      <c r="D169" s="1413">
        <v>50</v>
      </c>
      <c r="E169" s="856"/>
      <c r="F169" s="1414" t="str">
        <f t="shared" si="5"/>
        <v/>
      </c>
    </row>
    <row r="170" spans="1:6" x14ac:dyDescent="0.3">
      <c r="A170" s="1410" t="s">
        <v>292</v>
      </c>
      <c r="B170" s="1411" t="s">
        <v>3712</v>
      </c>
      <c r="C170" s="1412" t="s">
        <v>181</v>
      </c>
      <c r="D170" s="1413">
        <v>100</v>
      </c>
      <c r="E170" s="856"/>
      <c r="F170" s="1414" t="str">
        <f t="shared" si="5"/>
        <v/>
      </c>
    </row>
    <row r="171" spans="1:6" x14ac:dyDescent="0.3">
      <c r="A171" s="1410" t="s">
        <v>293</v>
      </c>
      <c r="B171" s="1411" t="s">
        <v>3708</v>
      </c>
      <c r="C171" s="1412" t="s">
        <v>181</v>
      </c>
      <c r="D171" s="1413">
        <v>200</v>
      </c>
      <c r="E171" s="856"/>
      <c r="F171" s="1414" t="str">
        <f t="shared" si="5"/>
        <v/>
      </c>
    </row>
    <row r="172" spans="1:6" x14ac:dyDescent="0.3">
      <c r="A172" s="1410" t="s">
        <v>294</v>
      </c>
      <c r="B172" s="1422" t="s">
        <v>3715</v>
      </c>
      <c r="C172" s="1412"/>
      <c r="D172" s="1423"/>
      <c r="E172" s="1424"/>
      <c r="F172" s="1414" t="str">
        <f t="shared" si="5"/>
        <v/>
      </c>
    </row>
    <row r="173" spans="1:6" x14ac:dyDescent="0.3">
      <c r="A173" s="1410" t="s">
        <v>296</v>
      </c>
      <c r="B173" s="1411" t="s">
        <v>3716</v>
      </c>
      <c r="C173" s="1412" t="s">
        <v>9</v>
      </c>
      <c r="D173" s="1430">
        <v>4</v>
      </c>
      <c r="E173" s="856"/>
      <c r="F173" s="1414" t="str">
        <f>IF((D173*E173)&gt;0,(D173*E173),"")</f>
        <v/>
      </c>
    </row>
    <row r="174" spans="1:6" x14ac:dyDescent="0.3">
      <c r="A174" s="1410" t="s">
        <v>298</v>
      </c>
      <c r="B174" s="1421" t="s">
        <v>3717</v>
      </c>
      <c r="C174" s="1431" t="s">
        <v>9</v>
      </c>
      <c r="D174" s="1413">
        <v>10</v>
      </c>
      <c r="E174" s="856"/>
      <c r="F174" s="1414" t="str">
        <f>IF((D174*E174)&gt;0,(D174*E174),"")</f>
        <v/>
      </c>
    </row>
    <row r="175" spans="1:6" x14ac:dyDescent="0.3">
      <c r="A175" s="1410" t="s">
        <v>306</v>
      </c>
      <c r="B175" s="1422" t="s">
        <v>3718</v>
      </c>
      <c r="C175" s="1412"/>
      <c r="D175" s="1423"/>
      <c r="E175" s="1425"/>
      <c r="F175" s="1414" t="str">
        <f t="shared" ref="F175:F193" si="6">IF((D175*E175)&gt;0,(D175*E175),"")</f>
        <v/>
      </c>
    </row>
    <row r="176" spans="1:6" x14ac:dyDescent="0.3">
      <c r="A176" s="1410" t="s">
        <v>308</v>
      </c>
      <c r="B176" s="1411" t="s">
        <v>3719</v>
      </c>
      <c r="C176" s="1412"/>
      <c r="D176" s="1423"/>
      <c r="E176" s="1425"/>
      <c r="F176" s="1414" t="str">
        <f t="shared" si="6"/>
        <v/>
      </c>
    </row>
    <row r="177" spans="1:6" ht="15" customHeight="1" x14ac:dyDescent="0.3">
      <c r="A177" s="1410" t="s">
        <v>3720</v>
      </c>
      <c r="B177" s="1411" t="s">
        <v>220</v>
      </c>
      <c r="C177" s="1412" t="s">
        <v>221</v>
      </c>
      <c r="D177" s="1413">
        <v>200</v>
      </c>
      <c r="E177" s="856"/>
      <c r="F177" s="1414" t="str">
        <f t="shared" si="6"/>
        <v/>
      </c>
    </row>
    <row r="178" spans="1:6" ht="15" customHeight="1" x14ac:dyDescent="0.3">
      <c r="A178" s="1410" t="s">
        <v>3721</v>
      </c>
      <c r="B178" s="1411" t="s">
        <v>3712</v>
      </c>
      <c r="C178" s="1412" t="s">
        <v>221</v>
      </c>
      <c r="D178" s="1413">
        <v>450</v>
      </c>
      <c r="E178" s="856"/>
      <c r="F178" s="1414" t="str">
        <f t="shared" si="6"/>
        <v/>
      </c>
    </row>
    <row r="179" spans="1:6" ht="15" customHeight="1" x14ac:dyDescent="0.3">
      <c r="A179" s="1410" t="s">
        <v>3722</v>
      </c>
      <c r="B179" s="1411" t="s">
        <v>3708</v>
      </c>
      <c r="C179" s="1412" t="s">
        <v>221</v>
      </c>
      <c r="D179" s="1413">
        <v>2000</v>
      </c>
      <c r="E179" s="856"/>
      <c r="F179" s="1414" t="str">
        <f t="shared" si="6"/>
        <v/>
      </c>
    </row>
    <row r="180" spans="1:6" ht="15" customHeight="1" x14ac:dyDescent="0.3">
      <c r="A180" s="1410" t="s">
        <v>310</v>
      </c>
      <c r="B180" s="1411" t="s">
        <v>3726</v>
      </c>
      <c r="C180" s="1412"/>
      <c r="D180" s="1413"/>
      <c r="E180" s="1425"/>
      <c r="F180" s="1414" t="str">
        <f t="shared" si="6"/>
        <v/>
      </c>
    </row>
    <row r="181" spans="1:6" x14ac:dyDescent="0.3">
      <c r="A181" s="1410" t="s">
        <v>3723</v>
      </c>
      <c r="B181" s="1411" t="s">
        <v>220</v>
      </c>
      <c r="C181" s="1412" t="s">
        <v>221</v>
      </c>
      <c r="D181" s="1413">
        <v>50</v>
      </c>
      <c r="E181" s="856"/>
      <c r="F181" s="1414" t="str">
        <f t="shared" si="6"/>
        <v/>
      </c>
    </row>
    <row r="182" spans="1:6" ht="14.25" customHeight="1" x14ac:dyDescent="0.3">
      <c r="A182" s="1410" t="s">
        <v>3724</v>
      </c>
      <c r="B182" s="1411" t="s">
        <v>3712</v>
      </c>
      <c r="C182" s="1412" t="s">
        <v>221</v>
      </c>
      <c r="D182" s="1413">
        <v>50</v>
      </c>
      <c r="E182" s="856"/>
      <c r="F182" s="1414" t="str">
        <f t="shared" si="6"/>
        <v/>
      </c>
    </row>
    <row r="183" spans="1:6" ht="14.25" customHeight="1" x14ac:dyDescent="0.3">
      <c r="A183" s="1410" t="s">
        <v>3725</v>
      </c>
      <c r="B183" s="1411" t="s">
        <v>3708</v>
      </c>
      <c r="C183" s="1412" t="s">
        <v>221</v>
      </c>
      <c r="D183" s="1413">
        <v>50</v>
      </c>
      <c r="E183" s="856"/>
      <c r="F183" s="1414" t="str">
        <f t="shared" si="6"/>
        <v/>
      </c>
    </row>
    <row r="184" spans="1:6" x14ac:dyDescent="0.3">
      <c r="A184" s="1410" t="s">
        <v>312</v>
      </c>
      <c r="B184" s="1422" t="s">
        <v>3727</v>
      </c>
      <c r="C184" s="1412"/>
      <c r="D184" s="1413"/>
      <c r="E184" s="1425"/>
      <c r="F184" s="1414" t="str">
        <f t="shared" si="6"/>
        <v/>
      </c>
    </row>
    <row r="185" spans="1:6" x14ac:dyDescent="0.3">
      <c r="A185" s="1410" t="s">
        <v>314</v>
      </c>
      <c r="B185" s="1411" t="s">
        <v>3728</v>
      </c>
      <c r="C185" s="1412" t="s">
        <v>262</v>
      </c>
      <c r="D185" s="1413">
        <v>10</v>
      </c>
      <c r="E185" s="856"/>
      <c r="F185" s="1414" t="str">
        <f t="shared" si="6"/>
        <v/>
      </c>
    </row>
    <row r="186" spans="1:6" x14ac:dyDescent="0.3">
      <c r="A186" s="1410" t="s">
        <v>3729</v>
      </c>
      <c r="B186" s="1411" t="s">
        <v>3732</v>
      </c>
      <c r="C186" s="1412" t="s">
        <v>300</v>
      </c>
      <c r="D186" s="1413">
        <v>500</v>
      </c>
      <c r="E186" s="856"/>
      <c r="F186" s="1414" t="str">
        <f t="shared" si="6"/>
        <v/>
      </c>
    </row>
    <row r="187" spans="1:6" x14ac:dyDescent="0.3">
      <c r="A187" s="1410" t="s">
        <v>3731</v>
      </c>
      <c r="B187" s="1411" t="s">
        <v>3733</v>
      </c>
      <c r="C187" s="1412" t="s">
        <v>300</v>
      </c>
      <c r="D187" s="1413">
        <v>500</v>
      </c>
      <c r="E187" s="856"/>
      <c r="F187" s="1414" t="str">
        <f t="shared" si="6"/>
        <v/>
      </c>
    </row>
    <row r="188" spans="1:6" x14ac:dyDescent="0.3">
      <c r="A188" s="1410" t="s">
        <v>3730</v>
      </c>
      <c r="B188" s="1411" t="s">
        <v>3734</v>
      </c>
      <c r="C188" s="1412" t="s">
        <v>300</v>
      </c>
      <c r="D188" s="1413">
        <v>500</v>
      </c>
      <c r="E188" s="856"/>
      <c r="F188" s="1414" t="str">
        <f t="shared" si="6"/>
        <v/>
      </c>
    </row>
    <row r="189" spans="1:6" x14ac:dyDescent="0.3">
      <c r="A189" s="1410" t="s">
        <v>317</v>
      </c>
      <c r="B189" s="1422" t="s">
        <v>307</v>
      </c>
      <c r="C189" s="1412"/>
      <c r="D189" s="1413"/>
      <c r="E189" s="1425"/>
      <c r="F189" s="1414" t="str">
        <f t="shared" si="6"/>
        <v/>
      </c>
    </row>
    <row r="190" spans="1:6" x14ac:dyDescent="0.3">
      <c r="A190" s="1410" t="s">
        <v>319</v>
      </c>
      <c r="B190" s="1411" t="s">
        <v>309</v>
      </c>
      <c r="C190" s="1412" t="s">
        <v>262</v>
      </c>
      <c r="D190" s="1413">
        <v>4</v>
      </c>
      <c r="E190" s="856"/>
      <c r="F190" s="1414" t="str">
        <f t="shared" si="6"/>
        <v/>
      </c>
    </row>
    <row r="191" spans="1:6" x14ac:dyDescent="0.3">
      <c r="A191" s="1410" t="s">
        <v>327</v>
      </c>
      <c r="B191" s="1411" t="s">
        <v>311</v>
      </c>
      <c r="C191" s="1412" t="s">
        <v>262</v>
      </c>
      <c r="D191" s="1413">
        <v>2</v>
      </c>
      <c r="E191" s="856"/>
      <c r="F191" s="1414" t="str">
        <f t="shared" si="6"/>
        <v/>
      </c>
    </row>
    <row r="192" spans="1:6" x14ac:dyDescent="0.3">
      <c r="A192" s="1410" t="s">
        <v>336</v>
      </c>
      <c r="B192" s="1432" t="s">
        <v>3735</v>
      </c>
      <c r="C192" s="1412" t="s">
        <v>3736</v>
      </c>
      <c r="D192" s="1413">
        <v>15000</v>
      </c>
      <c r="E192" s="1373"/>
      <c r="F192" s="1414" t="str">
        <f t="shared" si="6"/>
        <v/>
      </c>
    </row>
    <row r="193" spans="1:6" x14ac:dyDescent="0.3">
      <c r="A193" s="1410" t="s">
        <v>342</v>
      </c>
      <c r="B193" s="1432" t="s">
        <v>337</v>
      </c>
      <c r="C193" s="1431"/>
      <c r="D193" s="1413"/>
      <c r="E193" s="1425"/>
      <c r="F193" s="1414" t="str">
        <f t="shared" si="6"/>
        <v/>
      </c>
    </row>
    <row r="194" spans="1:6" x14ac:dyDescent="0.3">
      <c r="A194" s="1410" t="s">
        <v>3927</v>
      </c>
      <c r="B194" s="1433" t="s">
        <v>337</v>
      </c>
      <c r="C194" s="1434" t="s">
        <v>3737</v>
      </c>
      <c r="D194" s="1413">
        <v>1</v>
      </c>
      <c r="E194" s="1425">
        <v>10000000</v>
      </c>
      <c r="F194" s="1414">
        <f>IF((D194*E194)&gt;0,(D194*E194),"")</f>
        <v>10000000</v>
      </c>
    </row>
    <row r="195" spans="1:6" x14ac:dyDescent="0.3">
      <c r="A195" s="1410" t="s">
        <v>3928</v>
      </c>
      <c r="B195" s="1433" t="s">
        <v>3929</v>
      </c>
      <c r="C195" s="1434" t="s">
        <v>3738</v>
      </c>
      <c r="D195" s="1413">
        <f>F194</f>
        <v>10000000</v>
      </c>
      <c r="E195" s="855"/>
      <c r="F195" s="1414" t="str">
        <f>IF((D195*E195)&gt;0,(D195*E195),"")</f>
        <v/>
      </c>
    </row>
    <row r="196" spans="1:6" x14ac:dyDescent="0.3">
      <c r="A196" s="1410" t="s">
        <v>344</v>
      </c>
      <c r="B196" s="1432" t="s">
        <v>343</v>
      </c>
      <c r="C196" s="1431" t="s">
        <v>9</v>
      </c>
      <c r="D196" s="1435">
        <v>100</v>
      </c>
      <c r="E196" s="856"/>
      <c r="F196" s="1414" t="str">
        <f t="shared" ref="F196:F197" si="7">IF((D196*E196)&gt;0,(D196*E196),"")</f>
        <v/>
      </c>
    </row>
    <row r="197" spans="1:6" x14ac:dyDescent="0.3">
      <c r="A197" s="1426" t="s">
        <v>348</v>
      </c>
      <c r="B197" s="1436" t="s">
        <v>4027</v>
      </c>
      <c r="C197" s="1437" t="s">
        <v>4026</v>
      </c>
      <c r="D197" s="1430">
        <v>2000000</v>
      </c>
      <c r="E197" s="856"/>
      <c r="F197" s="1438" t="str">
        <f t="shared" si="7"/>
        <v/>
      </c>
    </row>
    <row r="198" spans="1:6" s="368" customFormat="1" ht="15" thickBot="1" x14ac:dyDescent="0.35">
      <c r="A198" s="882" t="s">
        <v>4050</v>
      </c>
      <c r="B198" s="883" t="s">
        <v>4116</v>
      </c>
      <c r="C198" s="883"/>
      <c r="D198" s="1395"/>
      <c r="E198" s="883"/>
      <c r="F198" s="884">
        <f>SUM(F132:F197)</f>
        <v>10000000</v>
      </c>
    </row>
    <row r="199" spans="1:6" ht="15" thickBot="1" x14ac:dyDescent="0.35">
      <c r="A199" s="799" t="s">
        <v>355</v>
      </c>
      <c r="B199" s="806"/>
      <c r="C199" s="543"/>
      <c r="D199" s="1439"/>
      <c r="E199" s="543"/>
      <c r="F199" s="676"/>
    </row>
    <row r="200" spans="1:6" x14ac:dyDescent="0.3">
      <c r="A200" s="1410" t="s">
        <v>356</v>
      </c>
      <c r="B200" s="1422" t="s">
        <v>3741</v>
      </c>
      <c r="C200" s="1440"/>
      <c r="D200" s="1413"/>
      <c r="E200" s="1425"/>
      <c r="F200" s="1414"/>
    </row>
    <row r="201" spans="1:6" x14ac:dyDescent="0.3">
      <c r="A201" s="1410" t="s">
        <v>3739</v>
      </c>
      <c r="B201" s="1411" t="s">
        <v>362</v>
      </c>
      <c r="C201" s="1412" t="s">
        <v>9</v>
      </c>
      <c r="D201" s="1413">
        <v>2500</v>
      </c>
      <c r="E201" s="856"/>
      <c r="F201" s="1414" t="str">
        <f>IF((D201*E201)&gt;0,(D201*E201),"")</f>
        <v/>
      </c>
    </row>
    <row r="202" spans="1:6" x14ac:dyDescent="0.3">
      <c r="A202" s="1410" t="s">
        <v>3740</v>
      </c>
      <c r="B202" s="1411" t="s">
        <v>3742</v>
      </c>
      <c r="C202" s="1412" t="s">
        <v>9</v>
      </c>
      <c r="D202" s="1413">
        <v>2500</v>
      </c>
      <c r="E202" s="856"/>
      <c r="F202" s="1414" t="str">
        <f t="shared" ref="F202:F204" si="8">IF((D202*E202)&gt;0,(D202*E202),"")</f>
        <v/>
      </c>
    </row>
    <row r="203" spans="1:6" x14ac:dyDescent="0.3">
      <c r="A203" s="1410" t="s">
        <v>2929</v>
      </c>
      <c r="B203" s="1422" t="s">
        <v>2930</v>
      </c>
      <c r="C203" s="1412"/>
      <c r="D203" s="1413"/>
      <c r="E203" s="1425"/>
      <c r="F203" s="1414" t="str">
        <f t="shared" si="8"/>
        <v/>
      </c>
    </row>
    <row r="204" spans="1:6" x14ac:dyDescent="0.3">
      <c r="A204" s="1410" t="s">
        <v>2931</v>
      </c>
      <c r="B204" s="1411" t="s">
        <v>3742</v>
      </c>
      <c r="C204" s="1412" t="s">
        <v>721</v>
      </c>
      <c r="D204" s="1413">
        <v>200</v>
      </c>
      <c r="E204" s="856"/>
      <c r="F204" s="1414" t="str">
        <f t="shared" si="8"/>
        <v/>
      </c>
    </row>
    <row r="205" spans="1:6" ht="15" thickBot="1" x14ac:dyDescent="0.35">
      <c r="A205" s="1441" t="s">
        <v>358</v>
      </c>
      <c r="B205" s="1442"/>
      <c r="C205" s="1443"/>
      <c r="D205" s="1444"/>
      <c r="E205" s="1443"/>
      <c r="F205" s="1445"/>
    </row>
    <row r="206" spans="1:6" x14ac:dyDescent="0.3">
      <c r="A206" s="1415" t="s">
        <v>359</v>
      </c>
      <c r="B206" s="1416" t="s">
        <v>3959</v>
      </c>
      <c r="C206" s="1417"/>
      <c r="D206" s="1418"/>
      <c r="E206" s="1419"/>
      <c r="F206" s="1420"/>
    </row>
    <row r="207" spans="1:6" x14ac:dyDescent="0.3">
      <c r="A207" s="1415" t="s">
        <v>3743</v>
      </c>
      <c r="B207" s="1446" t="s">
        <v>362</v>
      </c>
      <c r="C207" s="1417" t="s">
        <v>363</v>
      </c>
      <c r="D207" s="1413">
        <v>4000</v>
      </c>
      <c r="E207" s="856"/>
      <c r="F207" s="1414" t="s">
        <v>4033</v>
      </c>
    </row>
    <row r="208" spans="1:6" ht="15" thickBot="1" x14ac:dyDescent="0.35">
      <c r="A208" s="1410" t="s">
        <v>4029</v>
      </c>
      <c r="B208" s="1432" t="s">
        <v>4028</v>
      </c>
      <c r="C208" s="1431" t="s">
        <v>4026</v>
      </c>
      <c r="D208" s="1413">
        <v>800</v>
      </c>
      <c r="E208" s="856"/>
      <c r="F208" s="1414" t="str">
        <f t="shared" ref="F208" si="9">IF((D208*E208)&gt;0,(D208*E208),"")</f>
        <v/>
      </c>
    </row>
    <row r="209" spans="1:6" ht="15" thickBot="1" x14ac:dyDescent="0.35">
      <c r="A209" s="820" t="s">
        <v>364</v>
      </c>
      <c r="B209" s="1447"/>
      <c r="C209" s="544"/>
      <c r="D209" s="1448"/>
      <c r="E209" s="544"/>
      <c r="F209" s="1449"/>
    </row>
    <row r="210" spans="1:6" x14ac:dyDescent="0.3">
      <c r="A210" s="1415" t="s">
        <v>365</v>
      </c>
      <c r="B210" s="1416" t="s">
        <v>4174</v>
      </c>
      <c r="C210" s="1417"/>
      <c r="D210" s="1418"/>
      <c r="E210" s="1419"/>
      <c r="F210" s="1420"/>
    </row>
    <row r="211" spans="1:6" x14ac:dyDescent="0.3">
      <c r="A211" s="1410" t="s">
        <v>4175</v>
      </c>
      <c r="B211" s="1411" t="s">
        <v>362</v>
      </c>
      <c r="C211" s="1412" t="s">
        <v>9</v>
      </c>
      <c r="D211" s="1413">
        <v>500</v>
      </c>
      <c r="E211" s="856"/>
      <c r="F211" s="1414" t="str">
        <f>IF((D211*E211)&gt;0,(D211*E211),"")</f>
        <v/>
      </c>
    </row>
    <row r="212" spans="1:6" x14ac:dyDescent="0.3">
      <c r="A212" s="1410" t="s">
        <v>4176</v>
      </c>
      <c r="B212" s="1411" t="s">
        <v>3742</v>
      </c>
      <c r="C212" s="1412" t="s">
        <v>9</v>
      </c>
      <c r="D212" s="1413">
        <v>150</v>
      </c>
      <c r="E212" s="856"/>
      <c r="F212" s="1414" t="str">
        <f t="shared" ref="F212:F213" si="10">IF((D212*E212)&gt;0,(D212*E212),"")</f>
        <v/>
      </c>
    </row>
    <row r="213" spans="1:6" x14ac:dyDescent="0.3">
      <c r="A213" s="1410" t="s">
        <v>4177</v>
      </c>
      <c r="B213" s="1432" t="s">
        <v>4178</v>
      </c>
      <c r="C213" s="1431" t="s">
        <v>4026</v>
      </c>
      <c r="D213" s="1413">
        <v>200</v>
      </c>
      <c r="E213" s="856"/>
      <c r="F213" s="1414" t="str">
        <f t="shared" si="10"/>
        <v/>
      </c>
    </row>
    <row r="214" spans="1:6" ht="15" thickBot="1" x14ac:dyDescent="0.35">
      <c r="A214" s="882" t="s">
        <v>4117</v>
      </c>
      <c r="B214" s="883" t="s">
        <v>4116</v>
      </c>
      <c r="C214" s="883"/>
      <c r="D214" s="1395"/>
      <c r="E214" s="883"/>
      <c r="F214" s="884">
        <f>SUM(F201:F213)</f>
        <v>0</v>
      </c>
    </row>
    <row r="215" spans="1:6" x14ac:dyDescent="0.3">
      <c r="A215" s="756" t="str">
        <f>A128</f>
        <v xml:space="preserve">CONTRACT SANRAL </v>
      </c>
      <c r="B215" s="757"/>
      <c r="C215" s="669"/>
      <c r="D215" s="1396"/>
      <c r="E215" s="669"/>
      <c r="F215" s="670"/>
    </row>
    <row r="216" spans="1:6" x14ac:dyDescent="0.3">
      <c r="A216" s="754" t="str">
        <f>A129</f>
        <v>ROUTINE ROAD MAINTENANCE ON NATIONAL ROUTES IN THE EASTERN CAPE PROVINCE</v>
      </c>
      <c r="B216" s="755"/>
      <c r="C216" s="671"/>
      <c r="D216" s="1397"/>
      <c r="E216" s="671"/>
      <c r="F216" s="672"/>
    </row>
    <row r="217" spans="1:6" ht="15" thickBot="1" x14ac:dyDescent="0.35">
      <c r="A217" s="804" t="str">
        <f>A130</f>
        <v>PART B: OPERATIONAL SECTION</v>
      </c>
      <c r="B217" s="805"/>
      <c r="C217" s="673"/>
      <c r="D217" s="1398"/>
      <c r="E217" s="673"/>
      <c r="F217" s="674"/>
    </row>
    <row r="218" spans="1:6" ht="15.75" customHeight="1" thickBot="1" x14ac:dyDescent="0.35">
      <c r="A218" s="799" t="s">
        <v>3892</v>
      </c>
      <c r="B218" s="800"/>
      <c r="C218" s="800"/>
      <c r="D218" s="800"/>
      <c r="E218" s="800"/>
      <c r="F218" s="801"/>
    </row>
    <row r="219" spans="1:6" ht="24" customHeight="1" x14ac:dyDescent="0.3">
      <c r="A219" s="1415" t="s">
        <v>389</v>
      </c>
      <c r="B219" s="1416" t="s">
        <v>3745</v>
      </c>
      <c r="C219" s="1417"/>
      <c r="D219" s="1418"/>
      <c r="E219" s="1419"/>
      <c r="F219" s="1420"/>
    </row>
    <row r="220" spans="1:6" x14ac:dyDescent="0.3">
      <c r="A220" s="1410" t="s">
        <v>391</v>
      </c>
      <c r="B220" s="1411" t="s">
        <v>3746</v>
      </c>
      <c r="C220" s="1412"/>
      <c r="D220" s="1423"/>
      <c r="E220" s="1424"/>
      <c r="F220" s="1450"/>
    </row>
    <row r="221" spans="1:6" x14ac:dyDescent="0.3">
      <c r="A221" s="1410" t="s">
        <v>393</v>
      </c>
      <c r="B221" s="1411" t="s">
        <v>3747</v>
      </c>
      <c r="C221" s="1412" t="s">
        <v>363</v>
      </c>
      <c r="D221" s="1413">
        <v>1000</v>
      </c>
      <c r="E221" s="856"/>
      <c r="F221" s="1414" t="str">
        <f>IF((D221*E221)&gt;0,(D221*E221),"")</f>
        <v/>
      </c>
    </row>
    <row r="222" spans="1:6" x14ac:dyDescent="0.3">
      <c r="A222" s="1410" t="s">
        <v>395</v>
      </c>
      <c r="B222" s="1411" t="s">
        <v>4179</v>
      </c>
      <c r="C222" s="1412" t="s">
        <v>363</v>
      </c>
      <c r="D222" s="1413">
        <v>1000</v>
      </c>
      <c r="E222" s="856"/>
      <c r="F222" s="1414" t="str">
        <f t="shared" ref="F222:F240" si="11">IF((D222*E222)&gt;0,(D222*E222),"")</f>
        <v/>
      </c>
    </row>
    <row r="223" spans="1:6" ht="15.75" customHeight="1" x14ac:dyDescent="0.3">
      <c r="A223" s="1410" t="s">
        <v>397</v>
      </c>
      <c r="B223" s="1411" t="s">
        <v>3748</v>
      </c>
      <c r="C223" s="1412"/>
      <c r="D223" s="1413"/>
      <c r="E223" s="1425"/>
      <c r="F223" s="1414" t="str">
        <f t="shared" si="11"/>
        <v/>
      </c>
    </row>
    <row r="224" spans="1:6" ht="24" customHeight="1" x14ac:dyDescent="0.3">
      <c r="A224" s="1410" t="s">
        <v>3749</v>
      </c>
      <c r="B224" s="1411" t="s">
        <v>3747</v>
      </c>
      <c r="C224" s="1412" t="s">
        <v>181</v>
      </c>
      <c r="D224" s="1413">
        <v>300</v>
      </c>
      <c r="E224" s="856"/>
      <c r="F224" s="1414" t="str">
        <f t="shared" si="11"/>
        <v/>
      </c>
    </row>
    <row r="225" spans="1:6" x14ac:dyDescent="0.3">
      <c r="A225" s="1410" t="s">
        <v>4180</v>
      </c>
      <c r="B225" s="1411" t="s">
        <v>4179</v>
      </c>
      <c r="C225" s="1412" t="s">
        <v>181</v>
      </c>
      <c r="D225" s="1413">
        <v>150</v>
      </c>
      <c r="E225" s="856"/>
      <c r="F225" s="1414" t="str">
        <f t="shared" si="11"/>
        <v/>
      </c>
    </row>
    <row r="226" spans="1:6" x14ac:dyDescent="0.3">
      <c r="A226" s="1410" t="s">
        <v>399</v>
      </c>
      <c r="B226" s="1411" t="s">
        <v>3750</v>
      </c>
      <c r="C226" s="1412" t="s">
        <v>300</v>
      </c>
      <c r="D226" s="1413">
        <v>10</v>
      </c>
      <c r="E226" s="856"/>
      <c r="F226" s="1414" t="str">
        <f t="shared" si="11"/>
        <v/>
      </c>
    </row>
    <row r="227" spans="1:6" x14ac:dyDescent="0.3">
      <c r="A227" s="1410" t="s">
        <v>401</v>
      </c>
      <c r="B227" s="1411" t="s">
        <v>3751</v>
      </c>
      <c r="C227" s="1412" t="s">
        <v>363</v>
      </c>
      <c r="D227" s="1413">
        <v>50</v>
      </c>
      <c r="E227" s="856"/>
      <c r="F227" s="1414" t="str">
        <f t="shared" si="11"/>
        <v/>
      </c>
    </row>
    <row r="228" spans="1:6" ht="15.75" customHeight="1" x14ac:dyDescent="0.3">
      <c r="A228" s="1410" t="s">
        <v>3753</v>
      </c>
      <c r="B228" s="1411" t="s">
        <v>3756</v>
      </c>
      <c r="C228" s="1412"/>
      <c r="D228" s="1413"/>
      <c r="E228" s="1425"/>
      <c r="F228" s="1414" t="str">
        <f t="shared" si="11"/>
        <v/>
      </c>
    </row>
    <row r="229" spans="1:6" ht="24" customHeight="1" x14ac:dyDescent="0.3">
      <c r="A229" s="1410" t="s">
        <v>3752</v>
      </c>
      <c r="B229" s="1411" t="s">
        <v>3757</v>
      </c>
      <c r="C229" s="1412" t="s">
        <v>363</v>
      </c>
      <c r="D229" s="1413">
        <v>350</v>
      </c>
      <c r="E229" s="856"/>
      <c r="F229" s="1414" t="str">
        <f t="shared" si="11"/>
        <v/>
      </c>
    </row>
    <row r="230" spans="1:6" x14ac:dyDescent="0.3">
      <c r="A230" s="1410" t="s">
        <v>3754</v>
      </c>
      <c r="B230" s="1411" t="s">
        <v>3758</v>
      </c>
      <c r="C230" s="1412" t="s">
        <v>363</v>
      </c>
      <c r="D230" s="1413">
        <v>150</v>
      </c>
      <c r="E230" s="856"/>
      <c r="F230" s="1414" t="str">
        <f t="shared" si="11"/>
        <v/>
      </c>
    </row>
    <row r="231" spans="1:6" x14ac:dyDescent="0.3">
      <c r="A231" s="1410" t="s">
        <v>3755</v>
      </c>
      <c r="B231" s="1411" t="s">
        <v>3759</v>
      </c>
      <c r="C231" s="1412" t="s">
        <v>363</v>
      </c>
      <c r="D231" s="1413">
        <v>50</v>
      </c>
      <c r="E231" s="856"/>
      <c r="F231" s="1414" t="str">
        <f t="shared" si="11"/>
        <v/>
      </c>
    </row>
    <row r="232" spans="1:6" x14ac:dyDescent="0.3">
      <c r="A232" s="1410" t="s">
        <v>3760</v>
      </c>
      <c r="B232" s="1411" t="s">
        <v>3763</v>
      </c>
      <c r="C232" s="1412" t="s">
        <v>363</v>
      </c>
      <c r="D232" s="1413">
        <v>10</v>
      </c>
      <c r="E232" s="856"/>
      <c r="F232" s="1414" t="str">
        <f t="shared" si="11"/>
        <v/>
      </c>
    </row>
    <row r="233" spans="1:6" x14ac:dyDescent="0.3">
      <c r="A233" s="1410" t="s">
        <v>3762</v>
      </c>
      <c r="B233" s="1411" t="s">
        <v>3765</v>
      </c>
      <c r="C233" s="1412" t="s">
        <v>363</v>
      </c>
      <c r="D233" s="1413">
        <v>10</v>
      </c>
      <c r="E233" s="856"/>
      <c r="F233" s="1414" t="str">
        <f t="shared" si="11"/>
        <v/>
      </c>
    </row>
    <row r="234" spans="1:6" x14ac:dyDescent="0.3">
      <c r="A234" s="1410" t="s">
        <v>403</v>
      </c>
      <c r="B234" s="1422" t="s">
        <v>3766</v>
      </c>
      <c r="C234" s="1412"/>
      <c r="D234" s="1413"/>
      <c r="E234" s="1425"/>
      <c r="F234" s="1414" t="str">
        <f t="shared" si="11"/>
        <v/>
      </c>
    </row>
    <row r="235" spans="1:6" x14ac:dyDescent="0.3">
      <c r="A235" s="1410" t="s">
        <v>405</v>
      </c>
      <c r="B235" s="1411" t="s">
        <v>3767</v>
      </c>
      <c r="C235" s="1412"/>
      <c r="D235" s="1413"/>
      <c r="E235" s="1425"/>
      <c r="F235" s="1414" t="str">
        <f t="shared" si="11"/>
        <v/>
      </c>
    </row>
    <row r="236" spans="1:6" x14ac:dyDescent="0.3">
      <c r="A236" s="1410" t="s">
        <v>406</v>
      </c>
      <c r="B236" s="1411" t="s">
        <v>3768</v>
      </c>
      <c r="C236" s="1412" t="s">
        <v>363</v>
      </c>
      <c r="D236" s="1413">
        <v>100</v>
      </c>
      <c r="E236" s="856"/>
      <c r="F236" s="1414" t="str">
        <f t="shared" si="11"/>
        <v/>
      </c>
    </row>
    <row r="237" spans="1:6" x14ac:dyDescent="0.3">
      <c r="A237" s="1410" t="s">
        <v>407</v>
      </c>
      <c r="B237" s="1411" t="s">
        <v>3769</v>
      </c>
      <c r="C237" s="1412" t="s">
        <v>363</v>
      </c>
      <c r="D237" s="1413">
        <v>100</v>
      </c>
      <c r="E237" s="856"/>
      <c r="F237" s="1414" t="str">
        <f t="shared" si="11"/>
        <v/>
      </c>
    </row>
    <row r="238" spans="1:6" x14ac:dyDescent="0.3">
      <c r="A238" s="1410" t="s">
        <v>409</v>
      </c>
      <c r="B238" s="1411" t="s">
        <v>3770</v>
      </c>
      <c r="C238" s="1412"/>
      <c r="D238" s="1413"/>
      <c r="E238" s="1425"/>
      <c r="F238" s="1414" t="str">
        <f t="shared" si="11"/>
        <v/>
      </c>
    </row>
    <row r="239" spans="1:6" x14ac:dyDescent="0.3">
      <c r="A239" s="1410" t="s">
        <v>3771</v>
      </c>
      <c r="B239" s="1411" t="s">
        <v>3768</v>
      </c>
      <c r="C239" s="1412" t="s">
        <v>181</v>
      </c>
      <c r="D239" s="1413">
        <v>10</v>
      </c>
      <c r="E239" s="856"/>
      <c r="F239" s="1414" t="str">
        <f t="shared" si="11"/>
        <v/>
      </c>
    </row>
    <row r="240" spans="1:6" x14ac:dyDescent="0.3">
      <c r="A240" s="1410" t="s">
        <v>3772</v>
      </c>
      <c r="B240" s="1411" t="s">
        <v>3769</v>
      </c>
      <c r="C240" s="1412" t="s">
        <v>181</v>
      </c>
      <c r="D240" s="1413">
        <v>10</v>
      </c>
      <c r="E240" s="856"/>
      <c r="F240" s="1414" t="str">
        <f t="shared" si="11"/>
        <v/>
      </c>
    </row>
    <row r="241" spans="1:6" ht="15" thickBot="1" x14ac:dyDescent="0.35">
      <c r="A241" s="882" t="s">
        <v>4052</v>
      </c>
      <c r="B241" s="883" t="s">
        <v>4116</v>
      </c>
      <c r="C241" s="883"/>
      <c r="D241" s="1395"/>
      <c r="E241" s="883"/>
      <c r="F241" s="884">
        <f>SUM(F221:F240)</f>
        <v>0</v>
      </c>
    </row>
    <row r="242" spans="1:6" x14ac:dyDescent="0.3">
      <c r="A242" s="756" t="str">
        <f>A128</f>
        <v xml:space="preserve">CONTRACT SANRAL </v>
      </c>
      <c r="B242" s="757"/>
      <c r="C242" s="669"/>
      <c r="D242" s="1396"/>
      <c r="E242" s="669"/>
      <c r="F242" s="670"/>
    </row>
    <row r="243" spans="1:6" x14ac:dyDescent="0.3">
      <c r="A243" s="754" t="str">
        <f>A129</f>
        <v>ROUTINE ROAD MAINTENANCE ON NATIONAL ROUTES IN THE EASTERN CAPE PROVINCE</v>
      </c>
      <c r="B243" s="755"/>
      <c r="C243" s="671"/>
      <c r="D243" s="1397"/>
      <c r="E243" s="671"/>
      <c r="F243" s="672"/>
    </row>
    <row r="244" spans="1:6" ht="15" thickBot="1" x14ac:dyDescent="0.35">
      <c r="A244" s="804" t="str">
        <f>A130</f>
        <v>PART B: OPERATIONAL SECTION</v>
      </c>
      <c r="B244" s="805"/>
      <c r="C244" s="673"/>
      <c r="D244" s="1398"/>
      <c r="E244" s="673"/>
      <c r="F244" s="674"/>
    </row>
    <row r="245" spans="1:6" ht="15" customHeight="1" thickBot="1" x14ac:dyDescent="0.35">
      <c r="A245" s="799" t="s">
        <v>463</v>
      </c>
      <c r="B245" s="800"/>
      <c r="C245" s="800"/>
      <c r="D245" s="800"/>
      <c r="E245" s="800"/>
      <c r="F245" s="801"/>
    </row>
    <row r="246" spans="1:6" x14ac:dyDescent="0.3">
      <c r="A246" s="1410" t="s">
        <v>3785</v>
      </c>
      <c r="B246" s="1451" t="s">
        <v>3786</v>
      </c>
      <c r="C246" s="1412"/>
      <c r="D246" s="1413"/>
      <c r="E246" s="1425"/>
      <c r="F246" s="1414" t="str">
        <f t="shared" ref="F246:F248" si="12">IF((D246*E246)&gt;0,(D246*E246),"")</f>
        <v/>
      </c>
    </row>
    <row r="247" spans="1:6" x14ac:dyDescent="0.3">
      <c r="A247" s="1410" t="s">
        <v>3787</v>
      </c>
      <c r="B247" s="1433" t="s">
        <v>3786</v>
      </c>
      <c r="C247" s="1452" t="s">
        <v>16</v>
      </c>
      <c r="D247" s="1413">
        <v>1</v>
      </c>
      <c r="E247" s="1425">
        <v>50000</v>
      </c>
      <c r="F247" s="1414">
        <f t="shared" si="12"/>
        <v>50000</v>
      </c>
    </row>
    <row r="248" spans="1:6" x14ac:dyDescent="0.3">
      <c r="A248" s="1426" t="s">
        <v>3788</v>
      </c>
      <c r="B248" s="1453" t="s">
        <v>3930</v>
      </c>
      <c r="C248" s="1428" t="s">
        <v>21</v>
      </c>
      <c r="D248" s="1413">
        <f>F247</f>
        <v>50000</v>
      </c>
      <c r="E248" s="855"/>
      <c r="F248" s="1414" t="str">
        <f t="shared" si="12"/>
        <v/>
      </c>
    </row>
    <row r="249" spans="1:6" ht="15" thickBot="1" x14ac:dyDescent="0.35">
      <c r="A249" s="882" t="s">
        <v>4054</v>
      </c>
      <c r="B249" s="883" t="s">
        <v>4116</v>
      </c>
      <c r="C249" s="883"/>
      <c r="D249" s="1395"/>
      <c r="E249" s="883"/>
      <c r="F249" s="884">
        <f>SUM(F246:F248)</f>
        <v>50000</v>
      </c>
    </row>
    <row r="250" spans="1:6" x14ac:dyDescent="0.3">
      <c r="A250" s="756" t="str">
        <f>A128</f>
        <v xml:space="preserve">CONTRACT SANRAL </v>
      </c>
      <c r="B250" s="757"/>
      <c r="C250" s="669"/>
      <c r="D250" s="1396"/>
      <c r="E250" s="669"/>
      <c r="F250" s="670"/>
    </row>
    <row r="251" spans="1:6" x14ac:dyDescent="0.3">
      <c r="A251" s="754" t="str">
        <f>A129</f>
        <v>ROUTINE ROAD MAINTENANCE ON NATIONAL ROUTES IN THE EASTERN CAPE PROVINCE</v>
      </c>
      <c r="B251" s="755"/>
      <c r="C251" s="671"/>
      <c r="D251" s="1397"/>
      <c r="E251" s="671"/>
      <c r="F251" s="672"/>
    </row>
    <row r="252" spans="1:6" ht="15" thickBot="1" x14ac:dyDescent="0.35">
      <c r="A252" s="804" t="str">
        <f>A130</f>
        <v>PART B: OPERATIONAL SECTION</v>
      </c>
      <c r="B252" s="805"/>
      <c r="C252" s="673"/>
      <c r="D252" s="1398"/>
      <c r="E252" s="673"/>
      <c r="F252" s="674"/>
    </row>
    <row r="253" spans="1:6" ht="15" thickBot="1" x14ac:dyDescent="0.35">
      <c r="A253" s="799" t="s">
        <v>548</v>
      </c>
      <c r="B253" s="800"/>
      <c r="C253" s="800"/>
      <c r="D253" s="800"/>
      <c r="E253" s="800"/>
      <c r="F253" s="801"/>
    </row>
    <row r="254" spans="1:6" x14ac:dyDescent="0.3">
      <c r="A254" s="1415" t="s">
        <v>549</v>
      </c>
      <c r="B254" s="1416" t="s">
        <v>550</v>
      </c>
      <c r="C254" s="1417"/>
      <c r="D254" s="1418"/>
      <c r="E254" s="1425"/>
      <c r="F254" s="1414"/>
    </row>
    <row r="255" spans="1:6" x14ac:dyDescent="0.3">
      <c r="A255" s="1410" t="s">
        <v>551</v>
      </c>
      <c r="B255" s="1411" t="s">
        <v>564</v>
      </c>
      <c r="C255" s="1412" t="s">
        <v>489</v>
      </c>
      <c r="D255" s="1413">
        <v>1500</v>
      </c>
      <c r="E255" s="856"/>
      <c r="F255" s="1414" t="str">
        <f>IF((D255*E255)&gt;0,(D255*E255),"")</f>
        <v/>
      </c>
    </row>
    <row r="256" spans="1:6" x14ac:dyDescent="0.3">
      <c r="A256" s="1410" t="s">
        <v>3951</v>
      </c>
      <c r="B256" s="1411" t="s">
        <v>3953</v>
      </c>
      <c r="C256" s="1412"/>
      <c r="D256" s="1413"/>
      <c r="E256" s="1425"/>
      <c r="F256" s="1414" t="str">
        <f t="shared" ref="F256:F259" si="13">IF((D256*E256)&gt;0,(D256*E256),"")</f>
        <v/>
      </c>
    </row>
    <row r="257" spans="1:6" ht="15.75" customHeight="1" x14ac:dyDescent="0.3">
      <c r="A257" s="1410" t="s">
        <v>3952</v>
      </c>
      <c r="B257" s="1411" t="s">
        <v>3893</v>
      </c>
      <c r="C257" s="1412" t="s">
        <v>221</v>
      </c>
      <c r="D257" s="1413">
        <v>50</v>
      </c>
      <c r="E257" s="856"/>
      <c r="F257" s="1414" t="str">
        <f t="shared" si="13"/>
        <v/>
      </c>
    </row>
    <row r="258" spans="1:6" x14ac:dyDescent="0.3">
      <c r="A258" s="1410" t="s">
        <v>4204</v>
      </c>
      <c r="B258" s="1411" t="s">
        <v>4205</v>
      </c>
      <c r="C258" s="1412"/>
      <c r="D258" s="1413"/>
      <c r="E258" s="1425"/>
      <c r="F258" s="1414" t="str">
        <f t="shared" si="13"/>
        <v/>
      </c>
    </row>
    <row r="259" spans="1:6" ht="15" thickBot="1" x14ac:dyDescent="0.35">
      <c r="A259" s="1410" t="s">
        <v>4206</v>
      </c>
      <c r="B259" s="1411" t="s">
        <v>3893</v>
      </c>
      <c r="C259" s="1412" t="s">
        <v>221</v>
      </c>
      <c r="D259" s="1413">
        <v>1000</v>
      </c>
      <c r="E259" s="856"/>
      <c r="F259" s="1414" t="str">
        <f t="shared" si="13"/>
        <v/>
      </c>
    </row>
    <row r="260" spans="1:6" ht="15" customHeight="1" x14ac:dyDescent="0.3">
      <c r="A260" s="1454" t="s">
        <v>569</v>
      </c>
      <c r="B260" s="1455"/>
      <c r="C260" s="1456"/>
      <c r="D260" s="1457"/>
      <c r="E260" s="1456"/>
      <c r="F260" s="1458"/>
    </row>
    <row r="261" spans="1:6" x14ac:dyDescent="0.3">
      <c r="A261" s="1415" t="s">
        <v>570</v>
      </c>
      <c r="B261" s="1416" t="s">
        <v>571</v>
      </c>
      <c r="C261" s="1417"/>
      <c r="D261" s="1418"/>
      <c r="E261" s="1419"/>
      <c r="F261" s="1420"/>
    </row>
    <row r="262" spans="1:6" ht="24" customHeight="1" x14ac:dyDescent="0.3">
      <c r="A262" s="1410" t="s">
        <v>572</v>
      </c>
      <c r="B262" s="1411" t="s">
        <v>564</v>
      </c>
      <c r="C262" s="1412" t="s">
        <v>489</v>
      </c>
      <c r="D262" s="1413">
        <v>100</v>
      </c>
      <c r="E262" s="856"/>
      <c r="F262" s="1414" t="str">
        <f>IF((D262*E262)&gt;0,(D262*E262),"")</f>
        <v/>
      </c>
    </row>
    <row r="263" spans="1:6" ht="22.8" x14ac:dyDescent="0.3">
      <c r="A263" s="1410" t="s">
        <v>574</v>
      </c>
      <c r="B263" s="1411" t="s">
        <v>3954</v>
      </c>
      <c r="C263" s="1412" t="s">
        <v>221</v>
      </c>
      <c r="D263" s="1413">
        <v>24</v>
      </c>
      <c r="E263" s="856"/>
      <c r="F263" s="1414" t="str">
        <f t="shared" ref="F263:F266" si="14">IF((D263*E263)&gt;0,(D263*E263),"")</f>
        <v/>
      </c>
    </row>
    <row r="264" spans="1:6" ht="22.8" x14ac:dyDescent="0.3">
      <c r="A264" s="1410" t="s">
        <v>576</v>
      </c>
      <c r="B264" s="1411" t="s">
        <v>3955</v>
      </c>
      <c r="C264" s="1412" t="s">
        <v>221</v>
      </c>
      <c r="D264" s="1413">
        <v>24</v>
      </c>
      <c r="E264" s="856"/>
      <c r="F264" s="1414" t="str">
        <f t="shared" si="14"/>
        <v/>
      </c>
    </row>
    <row r="265" spans="1:6" x14ac:dyDescent="0.3">
      <c r="A265" s="1426" t="s">
        <v>4219</v>
      </c>
      <c r="B265" s="1411" t="s">
        <v>580</v>
      </c>
      <c r="C265" s="1459" t="s">
        <v>16</v>
      </c>
      <c r="D265" s="1413">
        <v>1</v>
      </c>
      <c r="E265" s="1425">
        <v>500000</v>
      </c>
      <c r="F265" s="1414">
        <f t="shared" si="14"/>
        <v>500000</v>
      </c>
    </row>
    <row r="266" spans="1:6" x14ac:dyDescent="0.3">
      <c r="A266" s="1410" t="s">
        <v>4220</v>
      </c>
      <c r="B266" s="1411" t="s">
        <v>4221</v>
      </c>
      <c r="C266" s="1412" t="s">
        <v>21</v>
      </c>
      <c r="D266" s="1413">
        <f>F265</f>
        <v>500000</v>
      </c>
      <c r="E266" s="855"/>
      <c r="F266" s="1414" t="str">
        <f t="shared" si="14"/>
        <v/>
      </c>
    </row>
    <row r="267" spans="1:6" ht="15" thickBot="1" x14ac:dyDescent="0.35">
      <c r="A267" s="882" t="s">
        <v>4056</v>
      </c>
      <c r="B267" s="883" t="s">
        <v>4116</v>
      </c>
      <c r="C267" s="883"/>
      <c r="D267" s="1395"/>
      <c r="E267" s="883"/>
      <c r="F267" s="884">
        <f>SUM(F255:F266)</f>
        <v>500000</v>
      </c>
    </row>
    <row r="268" spans="1:6" x14ac:dyDescent="0.3">
      <c r="A268" s="756" t="str">
        <f>A128</f>
        <v xml:space="preserve">CONTRACT SANRAL </v>
      </c>
      <c r="B268" s="757"/>
      <c r="C268" s="669"/>
      <c r="D268" s="1396"/>
      <c r="E268" s="669"/>
      <c r="F268" s="670"/>
    </row>
    <row r="269" spans="1:6" x14ac:dyDescent="0.3">
      <c r="A269" s="754" t="str">
        <f>A129</f>
        <v>ROUTINE ROAD MAINTENANCE ON NATIONAL ROUTES IN THE EASTERN CAPE PROVINCE</v>
      </c>
      <c r="B269" s="755"/>
      <c r="C269" s="671"/>
      <c r="D269" s="1397"/>
      <c r="E269" s="671"/>
      <c r="F269" s="672"/>
    </row>
    <row r="270" spans="1:6" ht="15" thickBot="1" x14ac:dyDescent="0.35">
      <c r="A270" s="804" t="str">
        <f>A130</f>
        <v>PART B: OPERATIONAL SECTION</v>
      </c>
      <c r="B270" s="805"/>
      <c r="C270" s="673"/>
      <c r="D270" s="1398"/>
      <c r="E270" s="673"/>
      <c r="F270" s="674"/>
    </row>
    <row r="271" spans="1:6" ht="15" thickBot="1" x14ac:dyDescent="0.35">
      <c r="A271" s="799" t="s">
        <v>587</v>
      </c>
      <c r="B271" s="800"/>
      <c r="C271" s="800"/>
      <c r="D271" s="800"/>
      <c r="E271" s="800"/>
      <c r="F271" s="801"/>
    </row>
    <row r="272" spans="1:6" x14ac:dyDescent="0.3">
      <c r="A272" s="1415" t="s">
        <v>588</v>
      </c>
      <c r="B272" s="1416" t="s">
        <v>589</v>
      </c>
      <c r="C272" s="1417"/>
      <c r="D272" s="1418"/>
      <c r="E272" s="1419"/>
      <c r="F272" s="1420"/>
    </row>
    <row r="273" spans="1:6" x14ac:dyDescent="0.3">
      <c r="A273" s="1410" t="s">
        <v>590</v>
      </c>
      <c r="B273" s="1421" t="s">
        <v>3894</v>
      </c>
      <c r="C273" s="1412"/>
      <c r="D273" s="1423"/>
      <c r="E273" s="1424"/>
      <c r="F273" s="1450"/>
    </row>
    <row r="274" spans="1:6" x14ac:dyDescent="0.3">
      <c r="A274" s="1410" t="s">
        <v>592</v>
      </c>
      <c r="B274" s="1411" t="s">
        <v>593</v>
      </c>
      <c r="C274" s="1412" t="s">
        <v>221</v>
      </c>
      <c r="D274" s="1413">
        <v>10</v>
      </c>
      <c r="E274" s="856"/>
      <c r="F274" s="1414" t="str">
        <f>IF((D274*E274)&gt;0,(D274*E274),"")</f>
        <v/>
      </c>
    </row>
    <row r="275" spans="1:6" x14ac:dyDescent="0.3">
      <c r="A275" s="1410" t="s">
        <v>594</v>
      </c>
      <c r="B275" s="1411" t="s">
        <v>595</v>
      </c>
      <c r="C275" s="1412" t="s">
        <v>221</v>
      </c>
      <c r="D275" s="1413">
        <v>10</v>
      </c>
      <c r="E275" s="856"/>
      <c r="F275" s="1414" t="str">
        <f t="shared" ref="F275:F282" si="15">IF((D275*E275)&gt;0,(D275*E275),"")</f>
        <v/>
      </c>
    </row>
    <row r="276" spans="1:6" x14ac:dyDescent="0.3">
      <c r="A276" s="1410" t="s">
        <v>596</v>
      </c>
      <c r="B276" s="1411" t="s">
        <v>597</v>
      </c>
      <c r="C276" s="1412" t="s">
        <v>221</v>
      </c>
      <c r="D276" s="1413">
        <v>10</v>
      </c>
      <c r="E276" s="856"/>
      <c r="F276" s="1414" t="str">
        <f t="shared" si="15"/>
        <v/>
      </c>
    </row>
    <row r="277" spans="1:6" x14ac:dyDescent="0.3">
      <c r="A277" s="1410" t="s">
        <v>602</v>
      </c>
      <c r="B277" s="1411" t="s">
        <v>603</v>
      </c>
      <c r="C277" s="1412"/>
      <c r="D277" s="1413"/>
      <c r="E277" s="1425"/>
      <c r="F277" s="1414" t="str">
        <f t="shared" si="15"/>
        <v/>
      </c>
    </row>
    <row r="278" spans="1:6" x14ac:dyDescent="0.3">
      <c r="A278" s="1410" t="s">
        <v>604</v>
      </c>
      <c r="B278" s="1411" t="s">
        <v>605</v>
      </c>
      <c r="C278" s="1412" t="s">
        <v>221</v>
      </c>
      <c r="D278" s="1413">
        <v>500</v>
      </c>
      <c r="E278" s="856"/>
      <c r="F278" s="1414" t="str">
        <f t="shared" si="15"/>
        <v/>
      </c>
    </row>
    <row r="279" spans="1:6" ht="15.75" customHeight="1" x14ac:dyDescent="0.3">
      <c r="A279" s="1410" t="s">
        <v>606</v>
      </c>
      <c r="B279" s="1411" t="s">
        <v>607</v>
      </c>
      <c r="C279" s="1412" t="s">
        <v>221</v>
      </c>
      <c r="D279" s="1413">
        <v>500</v>
      </c>
      <c r="E279" s="856"/>
      <c r="F279" s="1414" t="str">
        <f t="shared" si="15"/>
        <v/>
      </c>
    </row>
    <row r="280" spans="1:6" x14ac:dyDescent="0.3">
      <c r="A280" s="1410" t="s">
        <v>646</v>
      </c>
      <c r="B280" s="1422" t="s">
        <v>647</v>
      </c>
      <c r="C280" s="1412"/>
      <c r="D280" s="1413"/>
      <c r="E280" s="1425"/>
      <c r="F280" s="1414" t="str">
        <f t="shared" si="15"/>
        <v/>
      </c>
    </row>
    <row r="281" spans="1:6" x14ac:dyDescent="0.3">
      <c r="A281" s="1410" t="s">
        <v>648</v>
      </c>
      <c r="B281" s="1411" t="s">
        <v>649</v>
      </c>
      <c r="C281" s="1412" t="s">
        <v>16</v>
      </c>
      <c r="D281" s="1413">
        <v>1</v>
      </c>
      <c r="E281" s="1425">
        <v>300000</v>
      </c>
      <c r="F281" s="1414">
        <f t="shared" si="15"/>
        <v>300000</v>
      </c>
    </row>
    <row r="282" spans="1:6" x14ac:dyDescent="0.3">
      <c r="A282" s="1426" t="s">
        <v>651</v>
      </c>
      <c r="B282" s="1427" t="s">
        <v>652</v>
      </c>
      <c r="C282" s="1428" t="s">
        <v>21</v>
      </c>
      <c r="D282" s="1413">
        <f>F281</f>
        <v>300000</v>
      </c>
      <c r="E282" s="855"/>
      <c r="F282" s="1414" t="str">
        <f t="shared" si="15"/>
        <v/>
      </c>
    </row>
    <row r="283" spans="1:6" ht="15" thickBot="1" x14ac:dyDescent="0.35">
      <c r="A283" s="882" t="s">
        <v>4058</v>
      </c>
      <c r="B283" s="883" t="s">
        <v>4116</v>
      </c>
      <c r="C283" s="883"/>
      <c r="D283" s="1395"/>
      <c r="E283" s="883"/>
      <c r="F283" s="884">
        <f>SUM(F274:F282)</f>
        <v>300000</v>
      </c>
    </row>
    <row r="284" spans="1:6" x14ac:dyDescent="0.3">
      <c r="A284" s="756" t="str">
        <f>A128</f>
        <v xml:space="preserve">CONTRACT SANRAL </v>
      </c>
      <c r="B284" s="757"/>
      <c r="C284" s="669"/>
      <c r="D284" s="1396"/>
      <c r="E284" s="669"/>
      <c r="F284" s="670"/>
    </row>
    <row r="285" spans="1:6" x14ac:dyDescent="0.3">
      <c r="A285" s="754" t="str">
        <f>A129</f>
        <v>ROUTINE ROAD MAINTENANCE ON NATIONAL ROUTES IN THE EASTERN CAPE PROVINCE</v>
      </c>
      <c r="B285" s="755"/>
      <c r="C285" s="671"/>
      <c r="D285" s="1397"/>
      <c r="E285" s="671"/>
      <c r="F285" s="672"/>
    </row>
    <row r="286" spans="1:6" ht="15" thickBot="1" x14ac:dyDescent="0.35">
      <c r="A286" s="804" t="str">
        <f>A130</f>
        <v>PART B: OPERATIONAL SECTION</v>
      </c>
      <c r="B286" s="805"/>
      <c r="C286" s="673"/>
      <c r="D286" s="1398"/>
      <c r="E286" s="673"/>
      <c r="F286" s="674"/>
    </row>
    <row r="287" spans="1:6" ht="15" thickBot="1" x14ac:dyDescent="0.35">
      <c r="A287" s="810" t="s">
        <v>653</v>
      </c>
      <c r="B287" s="811"/>
      <c r="C287" s="811"/>
      <c r="D287" s="811"/>
      <c r="E287" s="811"/>
      <c r="F287" s="812"/>
    </row>
    <row r="288" spans="1:6" x14ac:dyDescent="0.3">
      <c r="A288" s="1415" t="s">
        <v>654</v>
      </c>
      <c r="B288" s="1416" t="s">
        <v>655</v>
      </c>
      <c r="C288" s="1417"/>
      <c r="D288" s="1418"/>
      <c r="E288" s="1419"/>
      <c r="F288" s="1420"/>
    </row>
    <row r="289" spans="1:6" ht="24" customHeight="1" x14ac:dyDescent="0.3">
      <c r="A289" s="1410" t="s">
        <v>656</v>
      </c>
      <c r="B289" s="1411" t="s">
        <v>657</v>
      </c>
      <c r="C289" s="1412" t="s">
        <v>221</v>
      </c>
      <c r="D289" s="1413">
        <v>100</v>
      </c>
      <c r="E289" s="856"/>
      <c r="F289" s="1414" t="str">
        <f>IF((D289*E289)&gt;0,(D289*E289),"")</f>
        <v/>
      </c>
    </row>
    <row r="290" spans="1:6" x14ac:dyDescent="0.3">
      <c r="A290" s="1410" t="s">
        <v>658</v>
      </c>
      <c r="B290" s="1411" t="s">
        <v>659</v>
      </c>
      <c r="C290" s="1412" t="s">
        <v>221</v>
      </c>
      <c r="D290" s="1413">
        <v>100</v>
      </c>
      <c r="E290" s="856"/>
      <c r="F290" s="1414" t="str">
        <f t="shared" ref="F290:F320" si="16">IF((D290*E290)&gt;0,(D290*E290),"")</f>
        <v/>
      </c>
    </row>
    <row r="291" spans="1:6" x14ac:dyDescent="0.3">
      <c r="A291" s="1410" t="s">
        <v>660</v>
      </c>
      <c r="B291" s="1422" t="s">
        <v>661</v>
      </c>
      <c r="C291" s="1412"/>
      <c r="D291" s="1413"/>
      <c r="E291" s="1425"/>
      <c r="F291" s="1414" t="str">
        <f t="shared" si="16"/>
        <v/>
      </c>
    </row>
    <row r="292" spans="1:6" x14ac:dyDescent="0.3">
      <c r="A292" s="1410" t="s">
        <v>662</v>
      </c>
      <c r="B292" s="1411" t="s">
        <v>663</v>
      </c>
      <c r="C292" s="1412" t="s">
        <v>221</v>
      </c>
      <c r="D292" s="1413">
        <v>100</v>
      </c>
      <c r="E292" s="856"/>
      <c r="F292" s="1414" t="str">
        <f t="shared" si="16"/>
        <v/>
      </c>
    </row>
    <row r="293" spans="1:6" x14ac:dyDescent="0.3">
      <c r="A293" s="1410" t="s">
        <v>664</v>
      </c>
      <c r="B293" s="1411" t="s">
        <v>665</v>
      </c>
      <c r="C293" s="1412" t="s">
        <v>221</v>
      </c>
      <c r="D293" s="1413">
        <v>100</v>
      </c>
      <c r="E293" s="856"/>
      <c r="F293" s="1414" t="str">
        <f t="shared" si="16"/>
        <v/>
      </c>
    </row>
    <row r="294" spans="1:6" x14ac:dyDescent="0.3">
      <c r="A294" s="1410" t="s">
        <v>666</v>
      </c>
      <c r="B294" s="1422" t="s">
        <v>667</v>
      </c>
      <c r="C294" s="1412"/>
      <c r="D294" s="1413"/>
      <c r="E294" s="1425"/>
      <c r="F294" s="1414" t="str">
        <f t="shared" si="16"/>
        <v/>
      </c>
    </row>
    <row r="295" spans="1:6" x14ac:dyDescent="0.3">
      <c r="A295" s="1410" t="s">
        <v>668</v>
      </c>
      <c r="B295" s="1411" t="s">
        <v>669</v>
      </c>
      <c r="C295" s="1412"/>
      <c r="D295" s="1413"/>
      <c r="E295" s="1425"/>
      <c r="F295" s="1414" t="str">
        <f t="shared" si="16"/>
        <v/>
      </c>
    </row>
    <row r="296" spans="1:6" x14ac:dyDescent="0.3">
      <c r="A296" s="1410" t="s">
        <v>3798</v>
      </c>
      <c r="B296" s="1411" t="s">
        <v>3794</v>
      </c>
      <c r="C296" s="1412" t="s">
        <v>221</v>
      </c>
      <c r="D296" s="1413">
        <v>30</v>
      </c>
      <c r="E296" s="856"/>
      <c r="F296" s="1414" t="str">
        <f t="shared" si="16"/>
        <v/>
      </c>
    </row>
    <row r="297" spans="1:6" ht="15.75" customHeight="1" x14ac:dyDescent="0.3">
      <c r="A297" s="1410" t="s">
        <v>3799</v>
      </c>
      <c r="B297" s="1411" t="s">
        <v>3795</v>
      </c>
      <c r="C297" s="1412" t="s">
        <v>221</v>
      </c>
      <c r="D297" s="1413">
        <v>30</v>
      </c>
      <c r="E297" s="856"/>
      <c r="F297" s="1414" t="str">
        <f t="shared" si="16"/>
        <v/>
      </c>
    </row>
    <row r="298" spans="1:6" ht="15.75" customHeight="1" x14ac:dyDescent="0.3">
      <c r="A298" s="1410" t="s">
        <v>670</v>
      </c>
      <c r="B298" s="1411" t="s">
        <v>671</v>
      </c>
      <c r="C298" s="1412" t="s">
        <v>221</v>
      </c>
      <c r="D298" s="1413">
        <v>15</v>
      </c>
      <c r="E298" s="856"/>
      <c r="F298" s="1414" t="str">
        <f t="shared" si="16"/>
        <v/>
      </c>
    </row>
    <row r="299" spans="1:6" x14ac:dyDescent="0.3">
      <c r="A299" s="1410" t="s">
        <v>672</v>
      </c>
      <c r="B299" s="1411" t="s">
        <v>673</v>
      </c>
      <c r="C299" s="1412" t="s">
        <v>181</v>
      </c>
      <c r="D299" s="1413">
        <v>60</v>
      </c>
      <c r="E299" s="856"/>
      <c r="F299" s="1414" t="str">
        <f t="shared" si="16"/>
        <v/>
      </c>
    </row>
    <row r="300" spans="1:6" x14ac:dyDescent="0.3">
      <c r="A300" s="1410" t="s">
        <v>674</v>
      </c>
      <c r="B300" s="1411" t="s">
        <v>675</v>
      </c>
      <c r="C300" s="1412"/>
      <c r="D300" s="1413"/>
      <c r="E300" s="1425"/>
      <c r="F300" s="1414" t="str">
        <f t="shared" si="16"/>
        <v/>
      </c>
    </row>
    <row r="301" spans="1:6" x14ac:dyDescent="0.3">
      <c r="A301" s="1410" t="s">
        <v>676</v>
      </c>
      <c r="B301" s="1411" t="s">
        <v>677</v>
      </c>
      <c r="C301" s="1459" t="s">
        <v>16</v>
      </c>
      <c r="D301" s="1413">
        <v>1</v>
      </c>
      <c r="E301" s="1425">
        <v>50000</v>
      </c>
      <c r="F301" s="1414">
        <f t="shared" si="16"/>
        <v>50000</v>
      </c>
    </row>
    <row r="302" spans="1:6" x14ac:dyDescent="0.3">
      <c r="A302" s="1410" t="s">
        <v>678</v>
      </c>
      <c r="B302" s="1411" t="s">
        <v>3696</v>
      </c>
      <c r="C302" s="1460" t="s">
        <v>21</v>
      </c>
      <c r="D302" s="1413">
        <f>F301</f>
        <v>50000</v>
      </c>
      <c r="E302" s="855"/>
      <c r="F302" s="1414" t="str">
        <f t="shared" si="16"/>
        <v/>
      </c>
    </row>
    <row r="303" spans="1:6" x14ac:dyDescent="0.3">
      <c r="A303" s="1410" t="s">
        <v>683</v>
      </c>
      <c r="B303" s="1422" t="s">
        <v>684</v>
      </c>
      <c r="C303" s="1434"/>
      <c r="D303" s="1413"/>
      <c r="E303" s="1425"/>
      <c r="F303" s="1414" t="str">
        <f t="shared" si="16"/>
        <v/>
      </c>
    </row>
    <row r="304" spans="1:6" x14ac:dyDescent="0.3">
      <c r="A304" s="1410" t="s">
        <v>685</v>
      </c>
      <c r="B304" s="1411" t="s">
        <v>684</v>
      </c>
      <c r="C304" s="1434" t="s">
        <v>16</v>
      </c>
      <c r="D304" s="1413">
        <v>1</v>
      </c>
      <c r="E304" s="1425">
        <v>20000</v>
      </c>
      <c r="F304" s="1414">
        <f t="shared" si="16"/>
        <v>20000</v>
      </c>
    </row>
    <row r="305" spans="1:6" x14ac:dyDescent="0.3">
      <c r="A305" s="1410" t="s">
        <v>689</v>
      </c>
      <c r="B305" s="1411" t="s">
        <v>690</v>
      </c>
      <c r="C305" s="1434" t="s">
        <v>21</v>
      </c>
      <c r="D305" s="1413">
        <f>F304</f>
        <v>20000</v>
      </c>
      <c r="E305" s="855"/>
      <c r="F305" s="1414" t="str">
        <f t="shared" si="16"/>
        <v/>
      </c>
    </row>
    <row r="306" spans="1:6" x14ac:dyDescent="0.3">
      <c r="A306" s="1410" t="s">
        <v>691</v>
      </c>
      <c r="B306" s="1422" t="s">
        <v>692</v>
      </c>
      <c r="C306" s="1434"/>
      <c r="D306" s="1413"/>
      <c r="E306" s="1425"/>
      <c r="F306" s="1414" t="str">
        <f t="shared" si="16"/>
        <v/>
      </c>
    </row>
    <row r="307" spans="1:6" x14ac:dyDescent="0.3">
      <c r="A307" s="1410" t="s">
        <v>693</v>
      </c>
      <c r="B307" s="1411" t="s">
        <v>694</v>
      </c>
      <c r="C307" s="1412" t="s">
        <v>221</v>
      </c>
      <c r="D307" s="1413">
        <v>30</v>
      </c>
      <c r="E307" s="856"/>
      <c r="F307" s="1414" t="str">
        <f t="shared" si="16"/>
        <v/>
      </c>
    </row>
    <row r="308" spans="1:6" x14ac:dyDescent="0.3">
      <c r="A308" s="1410" t="s">
        <v>695</v>
      </c>
      <c r="B308" s="1411" t="s">
        <v>696</v>
      </c>
      <c r="C308" s="1412" t="s">
        <v>221</v>
      </c>
      <c r="D308" s="1413">
        <v>30</v>
      </c>
      <c r="E308" s="856"/>
      <c r="F308" s="1414" t="str">
        <f t="shared" si="16"/>
        <v/>
      </c>
    </row>
    <row r="309" spans="1:6" x14ac:dyDescent="0.3">
      <c r="A309" s="1410" t="s">
        <v>697</v>
      </c>
      <c r="B309" s="1411" t="s">
        <v>698</v>
      </c>
      <c r="C309" s="1412" t="s">
        <v>221</v>
      </c>
      <c r="D309" s="1413">
        <v>15</v>
      </c>
      <c r="E309" s="856"/>
      <c r="F309" s="1414" t="str">
        <f t="shared" si="16"/>
        <v/>
      </c>
    </row>
    <row r="310" spans="1:6" x14ac:dyDescent="0.3">
      <c r="A310" s="1410" t="s">
        <v>699</v>
      </c>
      <c r="B310" s="1411" t="s">
        <v>700</v>
      </c>
      <c r="C310" s="1412" t="s">
        <v>221</v>
      </c>
      <c r="D310" s="1413">
        <v>60</v>
      </c>
      <c r="E310" s="856"/>
      <c r="F310" s="1414" t="str">
        <f t="shared" si="16"/>
        <v/>
      </c>
    </row>
    <row r="311" spans="1:6" x14ac:dyDescent="0.3">
      <c r="A311" s="1410" t="s">
        <v>701</v>
      </c>
      <c r="B311" s="1422" t="s">
        <v>702</v>
      </c>
      <c r="C311" s="1412"/>
      <c r="D311" s="1413"/>
      <c r="E311" s="1425"/>
      <c r="F311" s="1414" t="str">
        <f t="shared" si="16"/>
        <v/>
      </c>
    </row>
    <row r="312" spans="1:6" x14ac:dyDescent="0.3">
      <c r="A312" s="1410" t="s">
        <v>703</v>
      </c>
      <c r="B312" s="1411" t="s">
        <v>704</v>
      </c>
      <c r="C312" s="1412"/>
      <c r="D312" s="1413"/>
      <c r="E312" s="1425"/>
      <c r="F312" s="1414" t="str">
        <f t="shared" si="16"/>
        <v/>
      </c>
    </row>
    <row r="313" spans="1:6" x14ac:dyDescent="0.3">
      <c r="A313" s="1410" t="s">
        <v>3802</v>
      </c>
      <c r="B313" s="1411" t="s">
        <v>3794</v>
      </c>
      <c r="C313" s="1412" t="s">
        <v>221</v>
      </c>
      <c r="D313" s="1413">
        <v>18</v>
      </c>
      <c r="E313" s="856"/>
      <c r="F313" s="1414" t="str">
        <f t="shared" si="16"/>
        <v/>
      </c>
    </row>
    <row r="314" spans="1:6" x14ac:dyDescent="0.3">
      <c r="A314" s="1410" t="s">
        <v>3803</v>
      </c>
      <c r="B314" s="1411" t="s">
        <v>3795</v>
      </c>
      <c r="C314" s="1412" t="s">
        <v>221</v>
      </c>
      <c r="D314" s="1413">
        <v>18</v>
      </c>
      <c r="E314" s="856"/>
      <c r="F314" s="1414" t="str">
        <f t="shared" si="16"/>
        <v/>
      </c>
    </row>
    <row r="315" spans="1:6" x14ac:dyDescent="0.3">
      <c r="A315" s="1410" t="s">
        <v>713</v>
      </c>
      <c r="B315" s="1422" t="s">
        <v>714</v>
      </c>
      <c r="C315" s="1412"/>
      <c r="D315" s="1413"/>
      <c r="E315" s="1425"/>
      <c r="F315" s="1414" t="str">
        <f t="shared" si="16"/>
        <v/>
      </c>
    </row>
    <row r="316" spans="1:6" x14ac:dyDescent="0.3">
      <c r="A316" s="1410" t="s">
        <v>715</v>
      </c>
      <c r="B316" s="1411" t="s">
        <v>716</v>
      </c>
      <c r="C316" s="1412" t="s">
        <v>262</v>
      </c>
      <c r="D316" s="1413">
        <v>1</v>
      </c>
      <c r="E316" s="856"/>
      <c r="F316" s="1414" t="str">
        <f t="shared" si="16"/>
        <v/>
      </c>
    </row>
    <row r="317" spans="1:6" x14ac:dyDescent="0.3">
      <c r="A317" s="1410" t="s">
        <v>719</v>
      </c>
      <c r="B317" s="1411" t="s">
        <v>720</v>
      </c>
      <c r="C317" s="1412" t="s">
        <v>721</v>
      </c>
      <c r="D317" s="1413">
        <v>100</v>
      </c>
      <c r="E317" s="856"/>
      <c r="F317" s="1414" t="str">
        <f t="shared" si="16"/>
        <v/>
      </c>
    </row>
    <row r="318" spans="1:6" x14ac:dyDescent="0.3">
      <c r="A318" s="1410" t="s">
        <v>727</v>
      </c>
      <c r="B318" s="1422" t="s">
        <v>728</v>
      </c>
      <c r="C318" s="1412"/>
      <c r="D318" s="1413"/>
      <c r="E318" s="1425"/>
      <c r="F318" s="1414" t="str">
        <f t="shared" si="16"/>
        <v/>
      </c>
    </row>
    <row r="319" spans="1:6" x14ac:dyDescent="0.3">
      <c r="A319" s="1410" t="s">
        <v>729</v>
      </c>
      <c r="B319" s="1411" t="s">
        <v>730</v>
      </c>
      <c r="C319" s="1412" t="s">
        <v>316</v>
      </c>
      <c r="D319" s="1413">
        <v>2000</v>
      </c>
      <c r="E319" s="856"/>
      <c r="F319" s="1414" t="str">
        <f t="shared" si="16"/>
        <v/>
      </c>
    </row>
    <row r="320" spans="1:6" x14ac:dyDescent="0.3">
      <c r="A320" s="1426" t="s">
        <v>731</v>
      </c>
      <c r="B320" s="1427" t="s">
        <v>732</v>
      </c>
      <c r="C320" s="1428" t="s">
        <v>316</v>
      </c>
      <c r="D320" s="1413">
        <v>1000</v>
      </c>
      <c r="E320" s="856"/>
      <c r="F320" s="1414" t="str">
        <f t="shared" si="16"/>
        <v/>
      </c>
    </row>
    <row r="321" spans="1:6" ht="15" thickBot="1" x14ac:dyDescent="0.35">
      <c r="A321" s="1461" t="s">
        <v>4060</v>
      </c>
      <c r="B321" s="1462" t="s">
        <v>4116</v>
      </c>
      <c r="C321" s="1462"/>
      <c r="D321" s="1463"/>
      <c r="E321" s="1462"/>
      <c r="F321" s="1464">
        <f>SUM(F289:F320)</f>
        <v>70000</v>
      </c>
    </row>
    <row r="322" spans="1:6" x14ac:dyDescent="0.3">
      <c r="A322" s="756" t="str">
        <f>A128</f>
        <v xml:space="preserve">CONTRACT SANRAL </v>
      </c>
      <c r="B322" s="757"/>
      <c r="C322" s="669"/>
      <c r="D322" s="1396"/>
      <c r="E322" s="669"/>
      <c r="F322" s="670"/>
    </row>
    <row r="323" spans="1:6" x14ac:dyDescent="0.3">
      <c r="A323" s="754" t="str">
        <f>A129</f>
        <v>ROUTINE ROAD MAINTENANCE ON NATIONAL ROUTES IN THE EASTERN CAPE PROVINCE</v>
      </c>
      <c r="B323" s="755"/>
      <c r="C323" s="671"/>
      <c r="D323" s="1397"/>
      <c r="E323" s="671"/>
      <c r="F323" s="672"/>
    </row>
    <row r="324" spans="1:6" ht="15" thickBot="1" x14ac:dyDescent="0.35">
      <c r="A324" s="804" t="str">
        <f>A130</f>
        <v>PART B: OPERATIONAL SECTION</v>
      </c>
      <c r="B324" s="805"/>
      <c r="C324" s="673"/>
      <c r="D324" s="1398"/>
      <c r="E324" s="673"/>
      <c r="F324" s="674"/>
    </row>
    <row r="325" spans="1:6" ht="15" thickBot="1" x14ac:dyDescent="0.35">
      <c r="A325" s="799" t="s">
        <v>733</v>
      </c>
      <c r="B325" s="800"/>
      <c r="C325" s="800"/>
      <c r="D325" s="800"/>
      <c r="E325" s="800"/>
      <c r="F325" s="801"/>
    </row>
    <row r="326" spans="1:6" x14ac:dyDescent="0.3">
      <c r="A326" s="1415" t="s">
        <v>734</v>
      </c>
      <c r="B326" s="1416" t="s">
        <v>655</v>
      </c>
      <c r="C326" s="1417"/>
      <c r="D326" s="1418"/>
      <c r="E326" s="1419"/>
      <c r="F326" s="1420"/>
    </row>
    <row r="327" spans="1:6" ht="24" customHeight="1" x14ac:dyDescent="0.3">
      <c r="A327" s="1410" t="s">
        <v>735</v>
      </c>
      <c r="B327" s="1411" t="s">
        <v>657</v>
      </c>
      <c r="C327" s="1412" t="s">
        <v>221</v>
      </c>
      <c r="D327" s="1413">
        <v>100</v>
      </c>
      <c r="E327" s="856"/>
      <c r="F327" s="1414" t="str">
        <f>IF((D327*E327)&gt;0,(D327*E327),"")</f>
        <v/>
      </c>
    </row>
    <row r="328" spans="1:6" x14ac:dyDescent="0.3">
      <c r="A328" s="1410" t="s">
        <v>736</v>
      </c>
      <c r="B328" s="1411" t="s">
        <v>659</v>
      </c>
      <c r="C328" s="1412" t="s">
        <v>221</v>
      </c>
      <c r="D328" s="1413">
        <v>15</v>
      </c>
      <c r="E328" s="856"/>
      <c r="F328" s="1414" t="str">
        <f t="shared" ref="F328:F353" si="17">IF((D328*E328)&gt;0,(D328*E328),"")</f>
        <v/>
      </c>
    </row>
    <row r="329" spans="1:6" x14ac:dyDescent="0.3">
      <c r="A329" s="1410" t="s">
        <v>737</v>
      </c>
      <c r="B329" s="1422" t="s">
        <v>738</v>
      </c>
      <c r="C329" s="1412" t="s">
        <v>221</v>
      </c>
      <c r="D329" s="1413">
        <v>10</v>
      </c>
      <c r="E329" s="856"/>
      <c r="F329" s="1414" t="str">
        <f t="shared" si="17"/>
        <v/>
      </c>
    </row>
    <row r="330" spans="1:6" x14ac:dyDescent="0.3">
      <c r="A330" s="1410" t="s">
        <v>739</v>
      </c>
      <c r="B330" s="1422" t="s">
        <v>740</v>
      </c>
      <c r="C330" s="1412"/>
      <c r="D330" s="1413"/>
      <c r="E330" s="1425"/>
      <c r="F330" s="1414" t="str">
        <f t="shared" si="17"/>
        <v/>
      </c>
    </row>
    <row r="331" spans="1:6" x14ac:dyDescent="0.3">
      <c r="A331" s="1410" t="s">
        <v>741</v>
      </c>
      <c r="B331" s="1411" t="s">
        <v>742</v>
      </c>
      <c r="C331" s="1412"/>
      <c r="D331" s="1413"/>
      <c r="E331" s="1425"/>
      <c r="F331" s="1414" t="str">
        <f t="shared" si="17"/>
        <v/>
      </c>
    </row>
    <row r="332" spans="1:6" x14ac:dyDescent="0.3">
      <c r="A332" s="1410" t="s">
        <v>743</v>
      </c>
      <c r="B332" s="1411" t="s">
        <v>3804</v>
      </c>
      <c r="C332" s="1412" t="s">
        <v>221</v>
      </c>
      <c r="D332" s="1413">
        <v>10</v>
      </c>
      <c r="E332" s="856"/>
      <c r="F332" s="1414" t="str">
        <f t="shared" si="17"/>
        <v/>
      </c>
    </row>
    <row r="333" spans="1:6" x14ac:dyDescent="0.3">
      <c r="A333" s="1410" t="s">
        <v>745</v>
      </c>
      <c r="B333" s="1411" t="s">
        <v>3805</v>
      </c>
      <c r="C333" s="1412" t="s">
        <v>221</v>
      </c>
      <c r="D333" s="1413">
        <v>10</v>
      </c>
      <c r="E333" s="856"/>
      <c r="F333" s="1414" t="str">
        <f t="shared" si="17"/>
        <v/>
      </c>
    </row>
    <row r="334" spans="1:6" x14ac:dyDescent="0.3">
      <c r="A334" s="1410" t="s">
        <v>747</v>
      </c>
      <c r="B334" s="1411" t="s">
        <v>748</v>
      </c>
      <c r="C334" s="1412"/>
      <c r="D334" s="1413"/>
      <c r="E334" s="1425"/>
      <c r="F334" s="1414" t="str">
        <f t="shared" si="17"/>
        <v/>
      </c>
    </row>
    <row r="335" spans="1:6" x14ac:dyDescent="0.3">
      <c r="A335" s="1410" t="s">
        <v>749</v>
      </c>
      <c r="B335" s="1411" t="s">
        <v>3804</v>
      </c>
      <c r="C335" s="1412" t="s">
        <v>221</v>
      </c>
      <c r="D335" s="1413">
        <v>5</v>
      </c>
      <c r="E335" s="856"/>
      <c r="F335" s="1414" t="str">
        <f t="shared" si="17"/>
        <v/>
      </c>
    </row>
    <row r="336" spans="1:6" x14ac:dyDescent="0.3">
      <c r="A336" s="1410" t="s">
        <v>750</v>
      </c>
      <c r="B336" s="1411" t="s">
        <v>3805</v>
      </c>
      <c r="C336" s="1412" t="s">
        <v>221</v>
      </c>
      <c r="D336" s="1413">
        <v>5</v>
      </c>
      <c r="E336" s="856"/>
      <c r="F336" s="1414" t="str">
        <f t="shared" si="17"/>
        <v/>
      </c>
    </row>
    <row r="337" spans="1:6" ht="15.75" customHeight="1" x14ac:dyDescent="0.3">
      <c r="A337" s="1410" t="s">
        <v>751</v>
      </c>
      <c r="B337" s="1411" t="s">
        <v>752</v>
      </c>
      <c r="C337" s="1412"/>
      <c r="D337" s="1413"/>
      <c r="E337" s="1425"/>
      <c r="F337" s="1414" t="str">
        <f t="shared" si="17"/>
        <v/>
      </c>
    </row>
    <row r="338" spans="1:6" ht="15.75" customHeight="1" x14ac:dyDescent="0.3">
      <c r="A338" s="1410" t="s">
        <v>3806</v>
      </c>
      <c r="B338" s="1411" t="s">
        <v>3804</v>
      </c>
      <c r="C338" s="1412" t="s">
        <v>221</v>
      </c>
      <c r="D338" s="1413">
        <v>5</v>
      </c>
      <c r="E338" s="856"/>
      <c r="F338" s="1414" t="str">
        <f t="shared" si="17"/>
        <v/>
      </c>
    </row>
    <row r="339" spans="1:6" x14ac:dyDescent="0.3">
      <c r="A339" s="1410" t="s">
        <v>3807</v>
      </c>
      <c r="B339" s="1411" t="s">
        <v>3805</v>
      </c>
      <c r="C339" s="1412" t="s">
        <v>221</v>
      </c>
      <c r="D339" s="1413">
        <v>5</v>
      </c>
      <c r="E339" s="856"/>
      <c r="F339" s="1414" t="str">
        <f t="shared" si="17"/>
        <v/>
      </c>
    </row>
    <row r="340" spans="1:6" x14ac:dyDescent="0.3">
      <c r="A340" s="1410" t="s">
        <v>755</v>
      </c>
      <c r="B340" s="1422" t="s">
        <v>756</v>
      </c>
      <c r="C340" s="1412"/>
      <c r="D340" s="1413"/>
      <c r="E340" s="1425"/>
      <c r="F340" s="1414" t="str">
        <f t="shared" si="17"/>
        <v/>
      </c>
    </row>
    <row r="341" spans="1:6" x14ac:dyDescent="0.3">
      <c r="A341" s="1410" t="s">
        <v>757</v>
      </c>
      <c r="B341" s="1411" t="s">
        <v>3990</v>
      </c>
      <c r="C341" s="1412"/>
      <c r="D341" s="1413"/>
      <c r="E341" s="1425"/>
      <c r="F341" s="1414" t="str">
        <f t="shared" si="17"/>
        <v/>
      </c>
    </row>
    <row r="342" spans="1:6" x14ac:dyDescent="0.3">
      <c r="A342" s="1410" t="s">
        <v>3812</v>
      </c>
      <c r="B342" s="1411" t="s">
        <v>3808</v>
      </c>
      <c r="C342" s="1412" t="s">
        <v>363</v>
      </c>
      <c r="D342" s="1413">
        <v>50</v>
      </c>
      <c r="E342" s="856"/>
      <c r="F342" s="1414" t="str">
        <f t="shared" si="17"/>
        <v/>
      </c>
    </row>
    <row r="343" spans="1:6" ht="15.75" customHeight="1" x14ac:dyDescent="0.3">
      <c r="A343" s="1410" t="s">
        <v>3813</v>
      </c>
      <c r="B343" s="1411" t="s">
        <v>3809</v>
      </c>
      <c r="C343" s="1412" t="s">
        <v>363</v>
      </c>
      <c r="D343" s="1413">
        <v>50</v>
      </c>
      <c r="E343" s="856"/>
      <c r="F343" s="1414" t="str">
        <f t="shared" si="17"/>
        <v/>
      </c>
    </row>
    <row r="344" spans="1:6" ht="15.75" customHeight="1" x14ac:dyDescent="0.3">
      <c r="A344" s="1410" t="s">
        <v>3814</v>
      </c>
      <c r="B344" s="1411" t="s">
        <v>3810</v>
      </c>
      <c r="C344" s="1412" t="s">
        <v>363</v>
      </c>
      <c r="D344" s="1413">
        <v>50</v>
      </c>
      <c r="E344" s="856"/>
      <c r="F344" s="1414" t="str">
        <f t="shared" si="17"/>
        <v/>
      </c>
    </row>
    <row r="345" spans="1:6" ht="15.75" customHeight="1" x14ac:dyDescent="0.3">
      <c r="A345" s="1410" t="s">
        <v>3815</v>
      </c>
      <c r="B345" s="1411" t="s">
        <v>3811</v>
      </c>
      <c r="C345" s="1412" t="s">
        <v>363</v>
      </c>
      <c r="D345" s="1413">
        <v>50</v>
      </c>
      <c r="E345" s="856"/>
      <c r="F345" s="1414" t="str">
        <f t="shared" si="17"/>
        <v/>
      </c>
    </row>
    <row r="346" spans="1:6" ht="15.75" customHeight="1" x14ac:dyDescent="0.3">
      <c r="A346" s="1410" t="s">
        <v>761</v>
      </c>
      <c r="B346" s="1422" t="s">
        <v>762</v>
      </c>
      <c r="C346" s="1412" t="s">
        <v>181</v>
      </c>
      <c r="D346" s="1413">
        <v>20</v>
      </c>
      <c r="E346" s="856"/>
      <c r="F346" s="1414" t="str">
        <f t="shared" si="17"/>
        <v/>
      </c>
    </row>
    <row r="347" spans="1:6" ht="15.75" customHeight="1" x14ac:dyDescent="0.3">
      <c r="A347" s="1410" t="s">
        <v>763</v>
      </c>
      <c r="B347" s="1422" t="s">
        <v>3931</v>
      </c>
      <c r="C347" s="1412" t="s">
        <v>181</v>
      </c>
      <c r="D347" s="1413">
        <v>50</v>
      </c>
      <c r="E347" s="856"/>
      <c r="F347" s="1414" t="str">
        <f t="shared" si="17"/>
        <v/>
      </c>
    </row>
    <row r="348" spans="1:6" x14ac:dyDescent="0.3">
      <c r="A348" s="1410" t="s">
        <v>771</v>
      </c>
      <c r="B348" s="1422" t="s">
        <v>772</v>
      </c>
      <c r="C348" s="1412"/>
      <c r="D348" s="1413"/>
      <c r="E348" s="1425"/>
      <c r="F348" s="1414" t="str">
        <f t="shared" si="17"/>
        <v/>
      </c>
    </row>
    <row r="349" spans="1:6" x14ac:dyDescent="0.3">
      <c r="A349" s="1410" t="s">
        <v>773</v>
      </c>
      <c r="B349" s="1411" t="s">
        <v>774</v>
      </c>
      <c r="C349" s="1412" t="s">
        <v>9</v>
      </c>
      <c r="D349" s="1413">
        <v>5</v>
      </c>
      <c r="E349" s="856"/>
      <c r="F349" s="1414" t="str">
        <f t="shared" si="17"/>
        <v/>
      </c>
    </row>
    <row r="350" spans="1:6" x14ac:dyDescent="0.3">
      <c r="A350" s="1410" t="s">
        <v>775</v>
      </c>
      <c r="B350" s="1411" t="s">
        <v>776</v>
      </c>
      <c r="C350" s="1412" t="s">
        <v>9</v>
      </c>
      <c r="D350" s="1413">
        <v>5</v>
      </c>
      <c r="E350" s="856"/>
      <c r="F350" s="1414" t="str">
        <f t="shared" si="17"/>
        <v/>
      </c>
    </row>
    <row r="351" spans="1:6" x14ac:dyDescent="0.3">
      <c r="A351" s="1410" t="s">
        <v>777</v>
      </c>
      <c r="B351" s="1422" t="s">
        <v>778</v>
      </c>
      <c r="C351" s="1412" t="s">
        <v>221</v>
      </c>
      <c r="D351" s="1413">
        <v>10</v>
      </c>
      <c r="E351" s="856"/>
      <c r="F351" s="1414" t="str">
        <f t="shared" si="17"/>
        <v/>
      </c>
    </row>
    <row r="352" spans="1:6" x14ac:dyDescent="0.3">
      <c r="A352" s="1410" t="s">
        <v>779</v>
      </c>
      <c r="B352" s="1422" t="s">
        <v>780</v>
      </c>
      <c r="C352" s="1412" t="s">
        <v>363</v>
      </c>
      <c r="D352" s="1413">
        <v>100</v>
      </c>
      <c r="E352" s="856"/>
      <c r="F352" s="1414" t="str">
        <f t="shared" si="17"/>
        <v/>
      </c>
    </row>
    <row r="353" spans="1:6" x14ac:dyDescent="0.3">
      <c r="A353" s="1410" t="s">
        <v>781</v>
      </c>
      <c r="B353" s="1422" t="s">
        <v>782</v>
      </c>
      <c r="C353" s="1428" t="s">
        <v>316</v>
      </c>
      <c r="D353" s="1413">
        <v>250</v>
      </c>
      <c r="E353" s="856"/>
      <c r="F353" s="1414" t="str">
        <f t="shared" si="17"/>
        <v/>
      </c>
    </row>
    <row r="354" spans="1:6" ht="15" thickBot="1" x14ac:dyDescent="0.35">
      <c r="A354" s="1461" t="s">
        <v>4062</v>
      </c>
      <c r="B354" s="1462" t="s">
        <v>4116</v>
      </c>
      <c r="C354" s="1462"/>
      <c r="D354" s="1463"/>
      <c r="E354" s="1462"/>
      <c r="F354" s="1464">
        <f>SUM(F327:F353)</f>
        <v>0</v>
      </c>
    </row>
    <row r="355" spans="1:6" x14ac:dyDescent="0.3">
      <c r="A355" s="756" t="str">
        <f>A128</f>
        <v xml:space="preserve">CONTRACT SANRAL </v>
      </c>
      <c r="B355" s="757"/>
      <c r="C355" s="669"/>
      <c r="D355" s="1396"/>
      <c r="E355" s="669"/>
      <c r="F355" s="670"/>
    </row>
    <row r="356" spans="1:6" x14ac:dyDescent="0.3">
      <c r="A356" s="754" t="str">
        <f>A129</f>
        <v>ROUTINE ROAD MAINTENANCE ON NATIONAL ROUTES IN THE EASTERN CAPE PROVINCE</v>
      </c>
      <c r="B356" s="755"/>
      <c r="C356" s="671"/>
      <c r="D356" s="1397"/>
      <c r="E356" s="671"/>
      <c r="F356" s="672"/>
    </row>
    <row r="357" spans="1:6" ht="15" thickBot="1" x14ac:dyDescent="0.35">
      <c r="A357" s="754" t="str">
        <f>A130</f>
        <v>PART B: OPERATIONAL SECTION</v>
      </c>
      <c r="B357" s="755"/>
      <c r="C357" s="671"/>
      <c r="D357" s="1397"/>
      <c r="E357" s="671"/>
      <c r="F357" s="672"/>
    </row>
    <row r="358" spans="1:6" ht="15" thickBot="1" x14ac:dyDescent="0.35">
      <c r="A358" s="799" t="s">
        <v>784</v>
      </c>
      <c r="B358" s="800"/>
      <c r="C358" s="800"/>
      <c r="D358" s="800"/>
      <c r="E358" s="800"/>
      <c r="F358" s="801"/>
    </row>
    <row r="359" spans="1:6" x14ac:dyDescent="0.3">
      <c r="A359" s="1415" t="s">
        <v>785</v>
      </c>
      <c r="B359" s="1416" t="s">
        <v>786</v>
      </c>
      <c r="C359" s="1417"/>
      <c r="D359" s="1418"/>
      <c r="E359" s="1419"/>
      <c r="F359" s="1420"/>
    </row>
    <row r="360" spans="1:6" ht="23.25" customHeight="1" x14ac:dyDescent="0.3">
      <c r="A360" s="1410" t="s">
        <v>787</v>
      </c>
      <c r="B360" s="1411" t="s">
        <v>788</v>
      </c>
      <c r="C360" s="1412" t="s">
        <v>16</v>
      </c>
      <c r="D360" s="1413">
        <v>1</v>
      </c>
      <c r="E360" s="1425">
        <v>500000</v>
      </c>
      <c r="F360" s="1414">
        <f>IF((D360*E360)&gt;0,(D360*E360),"")</f>
        <v>500000</v>
      </c>
    </row>
    <row r="361" spans="1:6" x14ac:dyDescent="0.3">
      <c r="A361" s="1410" t="s">
        <v>794</v>
      </c>
      <c r="B361" s="1411" t="s">
        <v>795</v>
      </c>
      <c r="C361" s="1412" t="s">
        <v>21</v>
      </c>
      <c r="D361" s="1413">
        <f>F360</f>
        <v>500000</v>
      </c>
      <c r="E361" s="855"/>
      <c r="F361" s="1414" t="str">
        <f>IF((D361*E361)&gt;0,(D361*E361),"")</f>
        <v/>
      </c>
    </row>
    <row r="362" spans="1:6" ht="15" thickBot="1" x14ac:dyDescent="0.35">
      <c r="A362" s="1461" t="s">
        <v>4064</v>
      </c>
      <c r="B362" s="1462" t="s">
        <v>4116</v>
      </c>
      <c r="C362" s="1462"/>
      <c r="D362" s="1463"/>
      <c r="E362" s="1462"/>
      <c r="F362" s="1464">
        <f>SUM(F360:F361)</f>
        <v>500000</v>
      </c>
    </row>
    <row r="363" spans="1:6" x14ac:dyDescent="0.3">
      <c r="A363" s="756" t="str">
        <f>A128</f>
        <v xml:space="preserve">CONTRACT SANRAL </v>
      </c>
      <c r="B363" s="757"/>
      <c r="C363" s="669"/>
      <c r="D363" s="1396"/>
      <c r="E363" s="669"/>
      <c r="F363" s="670"/>
    </row>
    <row r="364" spans="1:6" x14ac:dyDescent="0.3">
      <c r="A364" s="754" t="str">
        <f>A129</f>
        <v>ROUTINE ROAD MAINTENANCE ON NATIONAL ROUTES IN THE EASTERN CAPE PROVINCE</v>
      </c>
      <c r="B364" s="755"/>
      <c r="C364" s="671"/>
      <c r="D364" s="1397"/>
      <c r="E364" s="671"/>
      <c r="F364" s="672"/>
    </row>
    <row r="365" spans="1:6" ht="15" thickBot="1" x14ac:dyDescent="0.35">
      <c r="A365" s="754" t="str">
        <f>A130</f>
        <v>PART B: OPERATIONAL SECTION</v>
      </c>
      <c r="B365" s="755"/>
      <c r="C365" s="671"/>
      <c r="D365" s="1397"/>
      <c r="E365" s="671"/>
      <c r="F365" s="672"/>
    </row>
    <row r="366" spans="1:6" ht="15" thickBot="1" x14ac:dyDescent="0.35">
      <c r="A366" s="799" t="s">
        <v>798</v>
      </c>
      <c r="B366" s="800"/>
      <c r="C366" s="800"/>
      <c r="D366" s="800"/>
      <c r="E366" s="800"/>
      <c r="F366" s="801"/>
    </row>
    <row r="367" spans="1:6" x14ac:dyDescent="0.3">
      <c r="A367" s="1415" t="s">
        <v>799</v>
      </c>
      <c r="B367" s="1416" t="s">
        <v>800</v>
      </c>
      <c r="C367" s="1417"/>
      <c r="D367" s="1418"/>
      <c r="E367" s="1419"/>
      <c r="F367" s="1420"/>
    </row>
    <row r="368" spans="1:6" ht="24" customHeight="1" x14ac:dyDescent="0.3">
      <c r="A368" s="1410" t="s">
        <v>801</v>
      </c>
      <c r="B368" s="1411" t="s">
        <v>802</v>
      </c>
      <c r="C368" s="1412"/>
      <c r="D368" s="1423"/>
      <c r="E368" s="1424"/>
      <c r="F368" s="1450"/>
    </row>
    <row r="369" spans="1:6" x14ac:dyDescent="0.3">
      <c r="A369" s="1410" t="s">
        <v>803</v>
      </c>
      <c r="B369" s="1411" t="s">
        <v>804</v>
      </c>
      <c r="C369" s="1412" t="s">
        <v>1627</v>
      </c>
      <c r="D369" s="1413">
        <v>9000</v>
      </c>
      <c r="E369" s="856"/>
      <c r="F369" s="1414" t="str">
        <f>IF((D369*E369)&gt;0,(D369*E369),"")</f>
        <v/>
      </c>
    </row>
    <row r="370" spans="1:6" x14ac:dyDescent="0.3">
      <c r="A370" s="1410" t="s">
        <v>805</v>
      </c>
      <c r="B370" s="1411" t="s">
        <v>806</v>
      </c>
      <c r="C370" s="1412" t="s">
        <v>1627</v>
      </c>
      <c r="D370" s="1413">
        <v>12000</v>
      </c>
      <c r="E370" s="856"/>
      <c r="F370" s="1414" t="str">
        <f t="shared" ref="F370:F372" si="18">IF((D370*E370)&gt;0,(D370*E370),"")</f>
        <v/>
      </c>
    </row>
    <row r="371" spans="1:6" ht="15.75" customHeight="1" x14ac:dyDescent="0.3">
      <c r="A371" s="1410" t="s">
        <v>807</v>
      </c>
      <c r="B371" s="1411" t="s">
        <v>808</v>
      </c>
      <c r="C371" s="1412" t="s">
        <v>1627</v>
      </c>
      <c r="D371" s="1413">
        <v>9000</v>
      </c>
      <c r="E371" s="856"/>
      <c r="F371" s="1414" t="str">
        <f t="shared" si="18"/>
        <v/>
      </c>
    </row>
    <row r="372" spans="1:6" ht="15.75" customHeight="1" x14ac:dyDescent="0.3">
      <c r="A372" s="1410" t="s">
        <v>809</v>
      </c>
      <c r="B372" s="1411" t="s">
        <v>3697</v>
      </c>
      <c r="C372" s="1412" t="s">
        <v>1627</v>
      </c>
      <c r="D372" s="1413">
        <v>12000</v>
      </c>
      <c r="E372" s="856"/>
      <c r="F372" s="1414" t="str">
        <f t="shared" si="18"/>
        <v/>
      </c>
    </row>
    <row r="373" spans="1:6" ht="15.75" customHeight="1" thickBot="1" x14ac:dyDescent="0.35">
      <c r="A373" s="1461" t="s">
        <v>4066</v>
      </c>
      <c r="B373" s="1462" t="s">
        <v>4116</v>
      </c>
      <c r="C373" s="1462"/>
      <c r="D373" s="1463"/>
      <c r="E373" s="1462"/>
      <c r="F373" s="1464">
        <f>SUM(F368:F372)</f>
        <v>0</v>
      </c>
    </row>
    <row r="374" spans="1:6" ht="15.75" customHeight="1" x14ac:dyDescent="0.3">
      <c r="A374" s="756" t="str">
        <f>A128</f>
        <v xml:space="preserve">CONTRACT SANRAL </v>
      </c>
      <c r="B374" s="757"/>
      <c r="C374" s="669"/>
      <c r="D374" s="1396"/>
      <c r="E374" s="669"/>
      <c r="F374" s="670"/>
    </row>
    <row r="375" spans="1:6" ht="15.75" customHeight="1" x14ac:dyDescent="0.3">
      <c r="A375" s="754" t="str">
        <f>A129</f>
        <v>ROUTINE ROAD MAINTENANCE ON NATIONAL ROUTES IN THE EASTERN CAPE PROVINCE</v>
      </c>
      <c r="B375" s="755"/>
      <c r="C375" s="671"/>
      <c r="D375" s="1397"/>
      <c r="E375" s="671"/>
      <c r="F375" s="672"/>
    </row>
    <row r="376" spans="1:6" ht="15.75" customHeight="1" thickBot="1" x14ac:dyDescent="0.35">
      <c r="A376" s="754" t="str">
        <f>A130</f>
        <v>PART B: OPERATIONAL SECTION</v>
      </c>
      <c r="B376" s="755"/>
      <c r="C376" s="671"/>
      <c r="D376" s="1397"/>
      <c r="E376" s="671"/>
      <c r="F376" s="672"/>
    </row>
    <row r="377" spans="1:6" ht="15.75" customHeight="1" thickBot="1" x14ac:dyDescent="0.35">
      <c r="A377" s="799" t="s">
        <v>847</v>
      </c>
      <c r="B377" s="800"/>
      <c r="C377" s="800"/>
      <c r="D377" s="800"/>
      <c r="E377" s="800"/>
      <c r="F377" s="801"/>
    </row>
    <row r="378" spans="1:6" ht="15.75" customHeight="1" x14ac:dyDescent="0.3">
      <c r="A378" s="1410" t="s">
        <v>848</v>
      </c>
      <c r="B378" s="1451" t="s">
        <v>849</v>
      </c>
      <c r="C378" s="1465"/>
      <c r="D378" s="1466"/>
      <c r="E378" s="1467"/>
      <c r="F378" s="1468"/>
    </row>
    <row r="379" spans="1:6" ht="24" customHeight="1" x14ac:dyDescent="0.3">
      <c r="A379" s="1415" t="s">
        <v>3686</v>
      </c>
      <c r="B379" s="1446" t="s">
        <v>3699</v>
      </c>
      <c r="C379" s="1412" t="s">
        <v>363</v>
      </c>
      <c r="D379" s="1413">
        <v>3000000</v>
      </c>
      <c r="E379" s="856"/>
      <c r="F379" s="1414" t="str">
        <f>IF((D379*E379)&gt;0,(D379*E379),"")</f>
        <v/>
      </c>
    </row>
    <row r="380" spans="1:6" x14ac:dyDescent="0.3">
      <c r="A380" s="1410" t="s">
        <v>873</v>
      </c>
      <c r="B380" s="1422" t="s">
        <v>3698</v>
      </c>
      <c r="C380" s="1412"/>
      <c r="D380" s="1413"/>
      <c r="E380" s="1425"/>
      <c r="F380" s="1414" t="str">
        <f t="shared" ref="F380:F383" si="19">IF((D380*E380)&gt;0,(D380*E380),"")</f>
        <v/>
      </c>
    </row>
    <row r="381" spans="1:6" x14ac:dyDescent="0.3">
      <c r="A381" s="1410" t="s">
        <v>875</v>
      </c>
      <c r="B381" s="1433" t="s">
        <v>894</v>
      </c>
      <c r="C381" s="1412" t="s">
        <v>363</v>
      </c>
      <c r="D381" s="1413">
        <v>100000</v>
      </c>
      <c r="E381" s="856"/>
      <c r="F381" s="1414" t="str">
        <f t="shared" si="19"/>
        <v/>
      </c>
    </row>
    <row r="382" spans="1:6" x14ac:dyDescent="0.3">
      <c r="A382" s="1410" t="s">
        <v>900</v>
      </c>
      <c r="B382" s="1451" t="s">
        <v>902</v>
      </c>
      <c r="C382" s="1412"/>
      <c r="D382" s="1413"/>
      <c r="E382" s="1425"/>
      <c r="F382" s="1414" t="str">
        <f t="shared" si="19"/>
        <v/>
      </c>
    </row>
    <row r="383" spans="1:6" x14ac:dyDescent="0.3">
      <c r="A383" s="1410" t="s">
        <v>3700</v>
      </c>
      <c r="B383" s="1433" t="s">
        <v>4003</v>
      </c>
      <c r="C383" s="1412" t="s">
        <v>363</v>
      </c>
      <c r="D383" s="1413">
        <v>500000</v>
      </c>
      <c r="E383" s="856"/>
      <c r="F383" s="1414" t="str">
        <f t="shared" si="19"/>
        <v/>
      </c>
    </row>
    <row r="384" spans="1:6" ht="15" thickBot="1" x14ac:dyDescent="0.35">
      <c r="A384" s="1461" t="s">
        <v>4068</v>
      </c>
      <c r="B384" s="1462" t="s">
        <v>4116</v>
      </c>
      <c r="C384" s="1462"/>
      <c r="D384" s="1463"/>
      <c r="E384" s="1462"/>
      <c r="F384" s="1464">
        <f>SUM(F379:F383)</f>
        <v>0</v>
      </c>
    </row>
    <row r="385" spans="1:6" x14ac:dyDescent="0.3">
      <c r="A385" s="756" t="str">
        <f>A128</f>
        <v xml:space="preserve">CONTRACT SANRAL </v>
      </c>
      <c r="B385" s="757"/>
      <c r="C385" s="669"/>
      <c r="D385" s="1396"/>
      <c r="E385" s="669"/>
      <c r="F385" s="670"/>
    </row>
    <row r="386" spans="1:6" x14ac:dyDescent="0.3">
      <c r="A386" s="754" t="str">
        <f>A129</f>
        <v>ROUTINE ROAD MAINTENANCE ON NATIONAL ROUTES IN THE EASTERN CAPE PROVINCE</v>
      </c>
      <c r="B386" s="755"/>
      <c r="C386" s="671"/>
      <c r="D386" s="1397"/>
      <c r="E386" s="671"/>
      <c r="F386" s="672"/>
    </row>
    <row r="387" spans="1:6" ht="15" thickBot="1" x14ac:dyDescent="0.35">
      <c r="A387" s="754" t="str">
        <f>A130</f>
        <v>PART B: OPERATIONAL SECTION</v>
      </c>
      <c r="B387" s="755"/>
      <c r="C387" s="671"/>
      <c r="D387" s="1397"/>
      <c r="E387" s="671"/>
      <c r="F387" s="672"/>
    </row>
    <row r="388" spans="1:6" ht="15.75" customHeight="1" thickBot="1" x14ac:dyDescent="0.35">
      <c r="A388" s="799" t="s">
        <v>926</v>
      </c>
      <c r="B388" s="800"/>
      <c r="C388" s="800"/>
      <c r="D388" s="800"/>
      <c r="E388" s="800"/>
      <c r="F388" s="801"/>
    </row>
    <row r="389" spans="1:6" ht="15.75" customHeight="1" x14ac:dyDescent="0.3">
      <c r="A389" s="1415" t="s">
        <v>927</v>
      </c>
      <c r="B389" s="1416" t="s">
        <v>928</v>
      </c>
      <c r="C389" s="1412" t="s">
        <v>221</v>
      </c>
      <c r="D389" s="1413">
        <v>1000</v>
      </c>
      <c r="E389" s="856"/>
      <c r="F389" s="1414" t="str">
        <f>IF((D389*E389)&gt;0,(D389*E389),"")</f>
        <v/>
      </c>
    </row>
    <row r="390" spans="1:6" x14ac:dyDescent="0.3">
      <c r="A390" s="1410" t="s">
        <v>935</v>
      </c>
      <c r="B390" s="1422" t="s">
        <v>936</v>
      </c>
      <c r="C390" s="1412" t="s">
        <v>221</v>
      </c>
      <c r="D390" s="1413">
        <v>50</v>
      </c>
      <c r="E390" s="856"/>
      <c r="F390" s="1414" t="str">
        <f t="shared" ref="F390:F393" si="20">IF((D390*E390)&gt;0,(D390*E390),"")</f>
        <v/>
      </c>
    </row>
    <row r="391" spans="1:6" x14ac:dyDescent="0.3">
      <c r="A391" s="1410" t="s">
        <v>937</v>
      </c>
      <c r="B391" s="1422" t="s">
        <v>938</v>
      </c>
      <c r="C391" s="1412" t="s">
        <v>221</v>
      </c>
      <c r="D391" s="1413">
        <v>10</v>
      </c>
      <c r="E391" s="856"/>
      <c r="F391" s="1414" t="str">
        <f t="shared" si="20"/>
        <v/>
      </c>
    </row>
    <row r="392" spans="1:6" ht="24" customHeight="1" x14ac:dyDescent="0.3">
      <c r="A392" s="1410" t="s">
        <v>939</v>
      </c>
      <c r="B392" s="1422" t="s">
        <v>944</v>
      </c>
      <c r="C392" s="1412" t="s">
        <v>221</v>
      </c>
      <c r="D392" s="1413">
        <v>50</v>
      </c>
      <c r="E392" s="856"/>
      <c r="F392" s="1414" t="str">
        <f t="shared" si="20"/>
        <v/>
      </c>
    </row>
    <row r="393" spans="1:6" x14ac:dyDescent="0.3">
      <c r="A393" s="1410" t="s">
        <v>943</v>
      </c>
      <c r="B393" s="1422" t="s">
        <v>940</v>
      </c>
      <c r="C393" s="1412" t="s">
        <v>316</v>
      </c>
      <c r="D393" s="1413">
        <v>1500</v>
      </c>
      <c r="E393" s="856"/>
      <c r="F393" s="1414" t="str">
        <f t="shared" si="20"/>
        <v/>
      </c>
    </row>
    <row r="394" spans="1:6" ht="15" thickBot="1" x14ac:dyDescent="0.35">
      <c r="A394" s="1461" t="s">
        <v>4070</v>
      </c>
      <c r="B394" s="1462" t="s">
        <v>4116</v>
      </c>
      <c r="C394" s="1462"/>
      <c r="D394" s="1463"/>
      <c r="E394" s="1462"/>
      <c r="F394" s="1464">
        <f>SUM(F389:F393)</f>
        <v>0</v>
      </c>
    </row>
    <row r="395" spans="1:6" x14ac:dyDescent="0.3">
      <c r="A395" s="756" t="str">
        <f>A128</f>
        <v xml:space="preserve">CONTRACT SANRAL </v>
      </c>
      <c r="B395" s="757"/>
      <c r="C395" s="669"/>
      <c r="D395" s="1396"/>
      <c r="E395" s="669"/>
      <c r="F395" s="670"/>
    </row>
    <row r="396" spans="1:6" x14ac:dyDescent="0.3">
      <c r="A396" s="754" t="str">
        <f>A129</f>
        <v>ROUTINE ROAD MAINTENANCE ON NATIONAL ROUTES IN THE EASTERN CAPE PROVINCE</v>
      </c>
      <c r="B396" s="755"/>
      <c r="C396" s="671"/>
      <c r="D396" s="1397"/>
      <c r="E396" s="671"/>
      <c r="F396" s="672"/>
    </row>
    <row r="397" spans="1:6" ht="15" thickBot="1" x14ac:dyDescent="0.35">
      <c r="A397" s="754" t="str">
        <f>A130</f>
        <v>PART B: OPERATIONAL SECTION</v>
      </c>
      <c r="B397" s="755"/>
      <c r="C397" s="671"/>
      <c r="D397" s="1397"/>
      <c r="E397" s="671"/>
      <c r="F397" s="672"/>
    </row>
    <row r="398" spans="1:6" ht="15" thickBot="1" x14ac:dyDescent="0.35">
      <c r="A398" s="799" t="s">
        <v>945</v>
      </c>
      <c r="B398" s="800"/>
      <c r="C398" s="800"/>
      <c r="D398" s="800"/>
      <c r="E398" s="800"/>
      <c r="F398" s="801"/>
    </row>
    <row r="399" spans="1:6" x14ac:dyDescent="0.3">
      <c r="A399" s="1415" t="s">
        <v>946</v>
      </c>
      <c r="B399" s="1416" t="s">
        <v>947</v>
      </c>
      <c r="C399" s="1417"/>
      <c r="D399" s="1413"/>
      <c r="E399" s="1425"/>
      <c r="F399" s="1414"/>
    </row>
    <row r="400" spans="1:6" x14ac:dyDescent="0.3">
      <c r="A400" s="1410" t="s">
        <v>948</v>
      </c>
      <c r="B400" s="1411" t="s">
        <v>947</v>
      </c>
      <c r="C400" s="1412"/>
      <c r="D400" s="1413"/>
      <c r="E400" s="1425"/>
      <c r="F400" s="1414"/>
    </row>
    <row r="401" spans="1:6" x14ac:dyDescent="0.3">
      <c r="A401" s="1410" t="s">
        <v>949</v>
      </c>
      <c r="B401" s="1411" t="s">
        <v>950</v>
      </c>
      <c r="C401" s="1412" t="s">
        <v>363</v>
      </c>
      <c r="D401" s="1413">
        <v>20000</v>
      </c>
      <c r="E401" s="856"/>
      <c r="F401" s="1414" t="str">
        <f>IF((D401*E401)&gt;0,(D401*E401),"")</f>
        <v/>
      </c>
    </row>
    <row r="402" spans="1:6" ht="24" customHeight="1" x14ac:dyDescent="0.3">
      <c r="A402" s="1410" t="s">
        <v>951</v>
      </c>
      <c r="B402" s="1411" t="s">
        <v>952</v>
      </c>
      <c r="C402" s="1412" t="s">
        <v>363</v>
      </c>
      <c r="D402" s="1413">
        <v>300</v>
      </c>
      <c r="E402" s="856"/>
      <c r="F402" s="1414" t="str">
        <f t="shared" ref="F402:F405" si="21">IF((D402*E402)&gt;0,(D402*E402),"")</f>
        <v/>
      </c>
    </row>
    <row r="403" spans="1:6" x14ac:dyDescent="0.3">
      <c r="A403" s="1410" t="s">
        <v>953</v>
      </c>
      <c r="B403" s="1411" t="s">
        <v>954</v>
      </c>
      <c r="C403" s="1412" t="s">
        <v>955</v>
      </c>
      <c r="D403" s="1413">
        <v>100</v>
      </c>
      <c r="E403" s="856"/>
      <c r="F403" s="1414" t="str">
        <f t="shared" si="21"/>
        <v/>
      </c>
    </row>
    <row r="404" spans="1:6" x14ac:dyDescent="0.3">
      <c r="A404" s="1410" t="s">
        <v>956</v>
      </c>
      <c r="B404" s="1411" t="s">
        <v>3701</v>
      </c>
      <c r="C404" s="1412" t="s">
        <v>955</v>
      </c>
      <c r="D404" s="1413">
        <v>20</v>
      </c>
      <c r="E404" s="856"/>
      <c r="F404" s="1414" t="str">
        <f t="shared" si="21"/>
        <v/>
      </c>
    </row>
    <row r="405" spans="1:6" x14ac:dyDescent="0.3">
      <c r="A405" s="1410" t="s">
        <v>960</v>
      </c>
      <c r="B405" s="1422" t="s">
        <v>962</v>
      </c>
      <c r="C405" s="1412" t="s">
        <v>316</v>
      </c>
      <c r="D405" s="1413">
        <v>1500</v>
      </c>
      <c r="E405" s="856"/>
      <c r="F405" s="1414" t="str">
        <f t="shared" si="21"/>
        <v/>
      </c>
    </row>
    <row r="406" spans="1:6" ht="15" thickBot="1" x14ac:dyDescent="0.35">
      <c r="A406" s="882" t="s">
        <v>4071</v>
      </c>
      <c r="B406" s="883" t="s">
        <v>4116</v>
      </c>
      <c r="C406" s="883"/>
      <c r="D406" s="1395"/>
      <c r="E406" s="883"/>
      <c r="F406" s="884">
        <f>SUM(F401:F405)</f>
        <v>0</v>
      </c>
    </row>
    <row r="407" spans="1:6" x14ac:dyDescent="0.3">
      <c r="A407" s="756" t="str">
        <f>A128</f>
        <v xml:space="preserve">CONTRACT SANRAL </v>
      </c>
      <c r="B407" s="757"/>
      <c r="C407" s="669"/>
      <c r="D407" s="1396"/>
      <c r="E407" s="669"/>
      <c r="F407" s="670"/>
    </row>
    <row r="408" spans="1:6" x14ac:dyDescent="0.3">
      <c r="A408" s="754" t="str">
        <f>A129</f>
        <v>ROUTINE ROAD MAINTENANCE ON NATIONAL ROUTES IN THE EASTERN CAPE PROVINCE</v>
      </c>
      <c r="B408" s="755"/>
      <c r="C408" s="671"/>
      <c r="D408" s="1397"/>
      <c r="E408" s="671"/>
      <c r="F408" s="672"/>
    </row>
    <row r="409" spans="1:6" ht="15" thickBot="1" x14ac:dyDescent="0.35">
      <c r="A409" s="754" t="str">
        <f>A130</f>
        <v>PART B: OPERATIONAL SECTION</v>
      </c>
      <c r="B409" s="755"/>
      <c r="C409" s="671"/>
      <c r="D409" s="1397"/>
      <c r="E409" s="671"/>
      <c r="F409" s="672"/>
    </row>
    <row r="410" spans="1:6" ht="15" thickBot="1" x14ac:dyDescent="0.35">
      <c r="A410" s="799" t="s">
        <v>973</v>
      </c>
      <c r="B410" s="800"/>
      <c r="C410" s="800"/>
      <c r="D410" s="800"/>
      <c r="E410" s="800"/>
      <c r="F410" s="801"/>
    </row>
    <row r="411" spans="1:6" ht="15.75" customHeight="1" x14ac:dyDescent="0.3">
      <c r="A411" s="1415" t="s">
        <v>974</v>
      </c>
      <c r="B411" s="1416" t="s">
        <v>655</v>
      </c>
      <c r="C411" s="1417"/>
      <c r="D411" s="1418"/>
      <c r="E411" s="1419"/>
      <c r="F411" s="1420"/>
    </row>
    <row r="412" spans="1:6" ht="15.75" customHeight="1" x14ac:dyDescent="0.3">
      <c r="A412" s="1410" t="s">
        <v>975</v>
      </c>
      <c r="B412" s="1411" t="s">
        <v>976</v>
      </c>
      <c r="C412" s="1412"/>
      <c r="D412" s="1423"/>
      <c r="E412" s="1424"/>
      <c r="F412" s="1450"/>
    </row>
    <row r="413" spans="1:6" x14ac:dyDescent="0.3">
      <c r="A413" s="1410" t="s">
        <v>977</v>
      </c>
      <c r="B413" s="1411" t="s">
        <v>593</v>
      </c>
      <c r="C413" s="1412" t="s">
        <v>221</v>
      </c>
      <c r="D413" s="1413">
        <v>40</v>
      </c>
      <c r="E413" s="856"/>
      <c r="F413" s="1414" t="str">
        <f>IF((D413*E413)&gt;0,(D413*E413),"")</f>
        <v/>
      </c>
    </row>
    <row r="414" spans="1:6" ht="24" customHeight="1" x14ac:dyDescent="0.3">
      <c r="A414" s="1410" t="s">
        <v>978</v>
      </c>
      <c r="B414" s="1411" t="s">
        <v>979</v>
      </c>
      <c r="C414" s="1412" t="s">
        <v>221</v>
      </c>
      <c r="D414" s="1413">
        <v>20</v>
      </c>
      <c r="E414" s="856"/>
      <c r="F414" s="1414" t="str">
        <f t="shared" ref="F414:F437" si="22">IF((D414*E414)&gt;0,(D414*E414),"")</f>
        <v/>
      </c>
    </row>
    <row r="415" spans="1:6" x14ac:dyDescent="0.3">
      <c r="A415" s="1410" t="s">
        <v>980</v>
      </c>
      <c r="B415" s="1411" t="s">
        <v>3932</v>
      </c>
      <c r="C415" s="1412"/>
      <c r="D415" s="1413"/>
      <c r="E415" s="1425"/>
      <c r="F415" s="1414" t="str">
        <f t="shared" si="22"/>
        <v/>
      </c>
    </row>
    <row r="416" spans="1:6" x14ac:dyDescent="0.3">
      <c r="A416" s="1410" t="s">
        <v>982</v>
      </c>
      <c r="B416" s="1411" t="s">
        <v>593</v>
      </c>
      <c r="C416" s="1412" t="s">
        <v>221</v>
      </c>
      <c r="D416" s="1413">
        <v>20</v>
      </c>
      <c r="E416" s="856"/>
      <c r="F416" s="1414" t="str">
        <f t="shared" si="22"/>
        <v/>
      </c>
    </row>
    <row r="417" spans="1:6" x14ac:dyDescent="0.3">
      <c r="A417" s="1410" t="s">
        <v>983</v>
      </c>
      <c r="B417" s="1411" t="s">
        <v>979</v>
      </c>
      <c r="C417" s="1412" t="s">
        <v>221</v>
      </c>
      <c r="D417" s="1413">
        <v>10</v>
      </c>
      <c r="E417" s="856"/>
      <c r="F417" s="1414" t="str">
        <f t="shared" si="22"/>
        <v/>
      </c>
    </row>
    <row r="418" spans="1:6" x14ac:dyDescent="0.3">
      <c r="A418" s="1410" t="s">
        <v>984</v>
      </c>
      <c r="B418" s="1422" t="s">
        <v>985</v>
      </c>
      <c r="C418" s="1412"/>
      <c r="D418" s="1413"/>
      <c r="E418" s="1425"/>
      <c r="F418" s="1414" t="str">
        <f t="shared" si="22"/>
        <v/>
      </c>
    </row>
    <row r="419" spans="1:6" x14ac:dyDescent="0.3">
      <c r="A419" s="1410" t="s">
        <v>986</v>
      </c>
      <c r="B419" s="1411" t="s">
        <v>987</v>
      </c>
      <c r="C419" s="1412" t="s">
        <v>221</v>
      </c>
      <c r="D419" s="1413">
        <v>10</v>
      </c>
      <c r="E419" s="856"/>
      <c r="F419" s="1414" t="str">
        <f t="shared" si="22"/>
        <v/>
      </c>
    </row>
    <row r="420" spans="1:6" x14ac:dyDescent="0.3">
      <c r="A420" s="1410" t="s">
        <v>988</v>
      </c>
      <c r="B420" s="1411" t="s">
        <v>989</v>
      </c>
      <c r="C420" s="1412" t="s">
        <v>221</v>
      </c>
      <c r="D420" s="1413">
        <v>10</v>
      </c>
      <c r="E420" s="856"/>
      <c r="F420" s="1414" t="str">
        <f t="shared" si="22"/>
        <v/>
      </c>
    </row>
    <row r="421" spans="1:6" x14ac:dyDescent="0.3">
      <c r="A421" s="1410" t="s">
        <v>990</v>
      </c>
      <c r="B421" s="1411" t="s">
        <v>991</v>
      </c>
      <c r="C421" s="1412" t="s">
        <v>221</v>
      </c>
      <c r="D421" s="1413">
        <v>15</v>
      </c>
      <c r="E421" s="856"/>
      <c r="F421" s="1414" t="str">
        <f t="shared" si="22"/>
        <v/>
      </c>
    </row>
    <row r="422" spans="1:6" x14ac:dyDescent="0.3">
      <c r="A422" s="1410" t="s">
        <v>992</v>
      </c>
      <c r="B422" s="1411" t="s">
        <v>993</v>
      </c>
      <c r="C422" s="1412" t="s">
        <v>221</v>
      </c>
      <c r="D422" s="1413">
        <v>10</v>
      </c>
      <c r="E422" s="856"/>
      <c r="F422" s="1414" t="str">
        <f t="shared" si="22"/>
        <v/>
      </c>
    </row>
    <row r="423" spans="1:6" x14ac:dyDescent="0.3">
      <c r="A423" s="1410" t="s">
        <v>994</v>
      </c>
      <c r="B423" s="1422" t="s">
        <v>995</v>
      </c>
      <c r="C423" s="1412" t="s">
        <v>221</v>
      </c>
      <c r="D423" s="1413">
        <v>10</v>
      </c>
      <c r="E423" s="856"/>
      <c r="F423" s="1414" t="str">
        <f t="shared" si="22"/>
        <v/>
      </c>
    </row>
    <row r="424" spans="1:6" ht="15.75" customHeight="1" x14ac:dyDescent="0.3">
      <c r="A424" s="1410" t="s">
        <v>996</v>
      </c>
      <c r="B424" s="1422" t="s">
        <v>997</v>
      </c>
      <c r="C424" s="1412"/>
      <c r="D424" s="1413"/>
      <c r="E424" s="1425"/>
      <c r="F424" s="1414" t="str">
        <f t="shared" si="22"/>
        <v/>
      </c>
    </row>
    <row r="425" spans="1:6" ht="15.75" customHeight="1" x14ac:dyDescent="0.3">
      <c r="A425" s="1410" t="s">
        <v>998</v>
      </c>
      <c r="B425" s="1411" t="s">
        <v>999</v>
      </c>
      <c r="C425" s="1412"/>
      <c r="D425" s="1413"/>
      <c r="E425" s="1425"/>
      <c r="F425" s="1414" t="str">
        <f t="shared" si="22"/>
        <v/>
      </c>
    </row>
    <row r="426" spans="1:6" x14ac:dyDescent="0.3">
      <c r="A426" s="1410" t="s">
        <v>1006</v>
      </c>
      <c r="B426" s="1469" t="s">
        <v>1007</v>
      </c>
      <c r="C426" s="1412" t="s">
        <v>363</v>
      </c>
      <c r="D426" s="1413">
        <v>5</v>
      </c>
      <c r="E426" s="856"/>
      <c r="F426" s="1414" t="str">
        <f t="shared" si="22"/>
        <v/>
      </c>
    </row>
    <row r="427" spans="1:6" x14ac:dyDescent="0.3">
      <c r="A427" s="1410" t="s">
        <v>1008</v>
      </c>
      <c r="B427" s="1422" t="s">
        <v>714</v>
      </c>
      <c r="C427" s="1412"/>
      <c r="D427" s="1413"/>
      <c r="E427" s="1425"/>
      <c r="F427" s="1414" t="str">
        <f t="shared" si="22"/>
        <v/>
      </c>
    </row>
    <row r="428" spans="1:6" x14ac:dyDescent="0.3">
      <c r="A428" s="1410" t="s">
        <v>1011</v>
      </c>
      <c r="B428" s="1411" t="s">
        <v>720</v>
      </c>
      <c r="C428" s="1412" t="s">
        <v>721</v>
      </c>
      <c r="D428" s="1413">
        <v>50</v>
      </c>
      <c r="E428" s="856"/>
      <c r="F428" s="1414" t="str">
        <f t="shared" si="22"/>
        <v/>
      </c>
    </row>
    <row r="429" spans="1:6" x14ac:dyDescent="0.3">
      <c r="A429" s="1410" t="s">
        <v>1012</v>
      </c>
      <c r="B429" s="1422" t="s">
        <v>1013</v>
      </c>
      <c r="C429" s="1412" t="s">
        <v>363</v>
      </c>
      <c r="D429" s="1413">
        <v>10</v>
      </c>
      <c r="E429" s="856"/>
      <c r="F429" s="1414" t="str">
        <f t="shared" si="22"/>
        <v/>
      </c>
    </row>
    <row r="430" spans="1:6" x14ac:dyDescent="0.3">
      <c r="A430" s="1410" t="s">
        <v>1014</v>
      </c>
      <c r="B430" s="1422" t="s">
        <v>1015</v>
      </c>
      <c r="C430" s="1412"/>
      <c r="D430" s="1413"/>
      <c r="E430" s="1425"/>
      <c r="F430" s="1414" t="str">
        <f>IF((D430*E430)&gt;0,(D430*E430),"")</f>
        <v/>
      </c>
    </row>
    <row r="431" spans="1:6" x14ac:dyDescent="0.3">
      <c r="A431" s="1410" t="s">
        <v>1016</v>
      </c>
      <c r="B431" s="1411" t="s">
        <v>694</v>
      </c>
      <c r="C431" s="1412" t="s">
        <v>221</v>
      </c>
      <c r="D431" s="1413">
        <v>10</v>
      </c>
      <c r="E431" s="856"/>
      <c r="F431" s="1414" t="str">
        <f>IF((D431*E431)&gt;0,(D431*E431),"")</f>
        <v/>
      </c>
    </row>
    <row r="432" spans="1:6" x14ac:dyDescent="0.3">
      <c r="A432" s="1410" t="s">
        <v>1017</v>
      </c>
      <c r="B432" s="1411" t="s">
        <v>696</v>
      </c>
      <c r="C432" s="1412" t="s">
        <v>221</v>
      </c>
      <c r="D432" s="1413">
        <v>10</v>
      </c>
      <c r="E432" s="856"/>
      <c r="F432" s="1414" t="str">
        <f t="shared" si="22"/>
        <v/>
      </c>
    </row>
    <row r="433" spans="1:6" ht="16.5" customHeight="1" x14ac:dyDescent="0.3">
      <c r="A433" s="1410" t="s">
        <v>1018</v>
      </c>
      <c r="B433" s="1411" t="s">
        <v>1019</v>
      </c>
      <c r="C433" s="1412" t="s">
        <v>221</v>
      </c>
      <c r="D433" s="1413">
        <v>10</v>
      </c>
      <c r="E433" s="856"/>
      <c r="F433" s="1414" t="str">
        <f t="shared" si="22"/>
        <v/>
      </c>
    </row>
    <row r="434" spans="1:6" x14ac:dyDescent="0.3">
      <c r="A434" s="1410" t="s">
        <v>3702</v>
      </c>
      <c r="B434" s="1469" t="s">
        <v>3703</v>
      </c>
      <c r="C434" s="1412" t="s">
        <v>221</v>
      </c>
      <c r="D434" s="1413">
        <v>10</v>
      </c>
      <c r="E434" s="856"/>
      <c r="F434" s="1414" t="str">
        <f t="shared" si="22"/>
        <v/>
      </c>
    </row>
    <row r="435" spans="1:6" s="368" customFormat="1" x14ac:dyDescent="0.3">
      <c r="A435" s="1410" t="s">
        <v>1028</v>
      </c>
      <c r="B435" s="1422" t="s">
        <v>1029</v>
      </c>
      <c r="C435" s="1412"/>
      <c r="D435" s="1413"/>
      <c r="E435" s="1425"/>
      <c r="F435" s="1414" t="str">
        <f t="shared" si="22"/>
        <v/>
      </c>
    </row>
    <row r="436" spans="1:6" x14ac:dyDescent="0.3">
      <c r="A436" s="1410" t="s">
        <v>1030</v>
      </c>
      <c r="B436" s="1411" t="s">
        <v>730</v>
      </c>
      <c r="C436" s="1412" t="s">
        <v>316</v>
      </c>
      <c r="D436" s="1413">
        <v>250</v>
      </c>
      <c r="E436" s="856"/>
      <c r="F436" s="1414" t="str">
        <f t="shared" si="22"/>
        <v/>
      </c>
    </row>
    <row r="437" spans="1:6" x14ac:dyDescent="0.3">
      <c r="A437" s="1410" t="s">
        <v>1031</v>
      </c>
      <c r="B437" s="1411" t="s">
        <v>732</v>
      </c>
      <c r="C437" s="1412" t="s">
        <v>316</v>
      </c>
      <c r="D437" s="1413">
        <v>250</v>
      </c>
      <c r="E437" s="856"/>
      <c r="F437" s="1414" t="str">
        <f t="shared" si="22"/>
        <v/>
      </c>
    </row>
    <row r="438" spans="1:6" ht="15" thickBot="1" x14ac:dyDescent="0.35">
      <c r="A438" s="882" t="s">
        <v>4073</v>
      </c>
      <c r="B438" s="883" t="s">
        <v>4116</v>
      </c>
      <c r="C438" s="883"/>
      <c r="D438" s="1395"/>
      <c r="E438" s="883"/>
      <c r="F438" s="884">
        <f>SUM(F413:F437)</f>
        <v>0</v>
      </c>
    </row>
    <row r="439" spans="1:6" x14ac:dyDescent="0.3">
      <c r="A439" s="756" t="str">
        <f>A128</f>
        <v xml:space="preserve">CONTRACT SANRAL </v>
      </c>
      <c r="B439" s="757"/>
      <c r="C439" s="669"/>
      <c r="D439" s="1396"/>
      <c r="E439" s="669"/>
      <c r="F439" s="670"/>
    </row>
    <row r="440" spans="1:6" x14ac:dyDescent="0.3">
      <c r="A440" s="754" t="str">
        <f>A129</f>
        <v>ROUTINE ROAD MAINTENANCE ON NATIONAL ROUTES IN THE EASTERN CAPE PROVINCE</v>
      </c>
      <c r="B440" s="755"/>
      <c r="C440" s="671"/>
      <c r="D440" s="1397"/>
      <c r="E440" s="671"/>
      <c r="F440" s="672"/>
    </row>
    <row r="441" spans="1:6" ht="15" thickBot="1" x14ac:dyDescent="0.35">
      <c r="A441" s="754" t="str">
        <f>A130</f>
        <v>PART B: OPERATIONAL SECTION</v>
      </c>
      <c r="B441" s="755"/>
      <c r="C441" s="671"/>
      <c r="D441" s="1397"/>
      <c r="E441" s="671"/>
      <c r="F441" s="672"/>
    </row>
    <row r="442" spans="1:6" ht="15" thickBot="1" x14ac:dyDescent="0.35">
      <c r="A442" s="799" t="s">
        <v>2951</v>
      </c>
      <c r="B442" s="800"/>
      <c r="C442" s="800"/>
      <c r="D442" s="800"/>
      <c r="E442" s="800"/>
      <c r="F442" s="801"/>
    </row>
    <row r="443" spans="1:6" x14ac:dyDescent="0.3">
      <c r="A443" s="1415" t="s">
        <v>1041</v>
      </c>
      <c r="B443" s="1416" t="s">
        <v>1042</v>
      </c>
      <c r="C443" s="1417"/>
      <c r="D443" s="1418"/>
      <c r="E443" s="1425"/>
      <c r="F443" s="1414"/>
    </row>
    <row r="444" spans="1:6" x14ac:dyDescent="0.3">
      <c r="A444" s="1410" t="s">
        <v>1043</v>
      </c>
      <c r="B444" s="1411" t="s">
        <v>1044</v>
      </c>
      <c r="C444" s="1412" t="s">
        <v>955</v>
      </c>
      <c r="D444" s="1413">
        <v>20</v>
      </c>
      <c r="E444" s="856"/>
      <c r="F444" s="1414" t="str">
        <f>IF((D444*E444)&gt;0,(D444*E444),"")</f>
        <v/>
      </c>
    </row>
    <row r="445" spans="1:6" x14ac:dyDescent="0.3">
      <c r="A445" s="1410" t="s">
        <v>1045</v>
      </c>
      <c r="B445" s="1411" t="s">
        <v>1046</v>
      </c>
      <c r="C445" s="1412" t="s">
        <v>955</v>
      </c>
      <c r="D445" s="1413">
        <v>20</v>
      </c>
      <c r="E445" s="856"/>
      <c r="F445" s="1414" t="str">
        <f t="shared" ref="F445:F477" si="23">IF((D445*E445)&gt;0,(D445*E445),"")</f>
        <v/>
      </c>
    </row>
    <row r="446" spans="1:6" ht="24" customHeight="1" x14ac:dyDescent="0.3">
      <c r="A446" s="1410" t="s">
        <v>1049</v>
      </c>
      <c r="B446" s="1422" t="s">
        <v>1050</v>
      </c>
      <c r="C446" s="1412"/>
      <c r="D446" s="1413"/>
      <c r="E446" s="1425"/>
      <c r="F446" s="1414" t="str">
        <f t="shared" si="23"/>
        <v/>
      </c>
    </row>
    <row r="447" spans="1:6" x14ac:dyDescent="0.3">
      <c r="A447" s="1410" t="s">
        <v>1051</v>
      </c>
      <c r="B447" s="1411" t="s">
        <v>1052</v>
      </c>
      <c r="C447" s="1412" t="s">
        <v>363</v>
      </c>
      <c r="D447" s="1413">
        <v>2000</v>
      </c>
      <c r="E447" s="856"/>
      <c r="F447" s="1414" t="str">
        <f t="shared" si="23"/>
        <v/>
      </c>
    </row>
    <row r="448" spans="1:6" x14ac:dyDescent="0.3">
      <c r="A448" s="1410" t="s">
        <v>1053</v>
      </c>
      <c r="B448" s="1411" t="s">
        <v>1054</v>
      </c>
      <c r="C448" s="1412" t="s">
        <v>363</v>
      </c>
      <c r="D448" s="1413">
        <v>1500</v>
      </c>
      <c r="E448" s="856"/>
      <c r="F448" s="1414" t="str">
        <f t="shared" si="23"/>
        <v/>
      </c>
    </row>
    <row r="449" spans="1:6" x14ac:dyDescent="0.3">
      <c r="A449" s="1410" t="s">
        <v>1055</v>
      </c>
      <c r="B449" s="1411" t="s">
        <v>1056</v>
      </c>
      <c r="C449" s="1412" t="s">
        <v>363</v>
      </c>
      <c r="D449" s="1413">
        <v>500</v>
      </c>
      <c r="E449" s="856"/>
      <c r="F449" s="1414" t="str">
        <f t="shared" si="23"/>
        <v/>
      </c>
    </row>
    <row r="450" spans="1:6" x14ac:dyDescent="0.3">
      <c r="A450" s="1410" t="s">
        <v>1076</v>
      </c>
      <c r="B450" s="1411" t="s">
        <v>1077</v>
      </c>
      <c r="C450" s="1412" t="s">
        <v>363</v>
      </c>
      <c r="D450" s="1413">
        <v>500</v>
      </c>
      <c r="E450" s="856"/>
      <c r="F450" s="1414" t="str">
        <f t="shared" si="23"/>
        <v/>
      </c>
    </row>
    <row r="451" spans="1:6" x14ac:dyDescent="0.3">
      <c r="A451" s="1410" t="s">
        <v>1078</v>
      </c>
      <c r="B451" s="1411" t="s">
        <v>4230</v>
      </c>
      <c r="C451" s="1412" t="s">
        <v>363</v>
      </c>
      <c r="D451" s="1413">
        <v>2000</v>
      </c>
      <c r="E451" s="856"/>
      <c r="F451" s="1414" t="str">
        <f t="shared" si="23"/>
        <v/>
      </c>
    </row>
    <row r="452" spans="1:6" x14ac:dyDescent="0.3">
      <c r="A452" s="1410" t="s">
        <v>1080</v>
      </c>
      <c r="B452" s="1422" t="s">
        <v>1081</v>
      </c>
      <c r="C452" s="1412"/>
      <c r="D452" s="1413"/>
      <c r="E452" s="1425"/>
      <c r="F452" s="1414" t="str">
        <f t="shared" si="23"/>
        <v/>
      </c>
    </row>
    <row r="453" spans="1:6" x14ac:dyDescent="0.3">
      <c r="A453" s="1410" t="s">
        <v>1082</v>
      </c>
      <c r="B453" s="1411" t="s">
        <v>1052</v>
      </c>
      <c r="C453" s="1412" t="s">
        <v>363</v>
      </c>
      <c r="D453" s="1413">
        <v>2000</v>
      </c>
      <c r="E453" s="856"/>
      <c r="F453" s="1414" t="str">
        <f t="shared" si="23"/>
        <v/>
      </c>
    </row>
    <row r="454" spans="1:6" x14ac:dyDescent="0.3">
      <c r="A454" s="1410" t="s">
        <v>1083</v>
      </c>
      <c r="B454" s="1411" t="s">
        <v>1054</v>
      </c>
      <c r="C454" s="1412" t="s">
        <v>363</v>
      </c>
      <c r="D454" s="1413">
        <v>1500</v>
      </c>
      <c r="E454" s="856"/>
      <c r="F454" s="1414" t="str">
        <f t="shared" si="23"/>
        <v/>
      </c>
    </row>
    <row r="455" spans="1:6" x14ac:dyDescent="0.3">
      <c r="A455" s="1410" t="s">
        <v>1084</v>
      </c>
      <c r="B455" s="1411" t="s">
        <v>1056</v>
      </c>
      <c r="C455" s="1412" t="s">
        <v>363</v>
      </c>
      <c r="D455" s="1413">
        <v>200</v>
      </c>
      <c r="E455" s="856"/>
      <c r="F455" s="1414" t="str">
        <f t="shared" si="23"/>
        <v/>
      </c>
    </row>
    <row r="456" spans="1:6" x14ac:dyDescent="0.3">
      <c r="A456" s="1410" t="s">
        <v>1093</v>
      </c>
      <c r="B456" s="1411" t="s">
        <v>1077</v>
      </c>
      <c r="C456" s="1412" t="s">
        <v>363</v>
      </c>
      <c r="D456" s="1413">
        <v>1500</v>
      </c>
      <c r="E456" s="856"/>
      <c r="F456" s="1414" t="str">
        <f t="shared" si="23"/>
        <v/>
      </c>
    </row>
    <row r="457" spans="1:6" x14ac:dyDescent="0.3">
      <c r="A457" s="1410" t="s">
        <v>1095</v>
      </c>
      <c r="B457" s="1422" t="s">
        <v>1096</v>
      </c>
      <c r="C457" s="1412"/>
      <c r="D457" s="1413"/>
      <c r="E457" s="1425"/>
      <c r="F457" s="1414" t="str">
        <f t="shared" si="23"/>
        <v/>
      </c>
    </row>
    <row r="458" spans="1:6" x14ac:dyDescent="0.3">
      <c r="A458" s="1410" t="s">
        <v>1097</v>
      </c>
      <c r="B458" s="1411" t="s">
        <v>1052</v>
      </c>
      <c r="C458" s="1412" t="s">
        <v>363</v>
      </c>
      <c r="D458" s="1413">
        <v>2000</v>
      </c>
      <c r="E458" s="856"/>
      <c r="F458" s="1414" t="str">
        <f t="shared" si="23"/>
        <v/>
      </c>
    </row>
    <row r="459" spans="1:6" x14ac:dyDescent="0.3">
      <c r="A459" s="1410" t="s">
        <v>1098</v>
      </c>
      <c r="B459" s="1411" t="s">
        <v>1054</v>
      </c>
      <c r="C459" s="1412" t="s">
        <v>363</v>
      </c>
      <c r="D459" s="1413">
        <v>1500</v>
      </c>
      <c r="E459" s="856"/>
      <c r="F459" s="1414" t="str">
        <f t="shared" si="23"/>
        <v/>
      </c>
    </row>
    <row r="460" spans="1:6" x14ac:dyDescent="0.3">
      <c r="A460" s="1410" t="s">
        <v>1113</v>
      </c>
      <c r="B460" s="1422" t="s">
        <v>3704</v>
      </c>
      <c r="C460" s="1412"/>
      <c r="D460" s="1413"/>
      <c r="E460" s="1425"/>
      <c r="F460" s="1414" t="str">
        <f t="shared" si="23"/>
        <v/>
      </c>
    </row>
    <row r="461" spans="1:6" x14ac:dyDescent="0.3">
      <c r="A461" s="1410" t="s">
        <v>1115</v>
      </c>
      <c r="B461" s="1411" t="s">
        <v>3992</v>
      </c>
      <c r="C461" s="1412"/>
      <c r="D461" s="1413"/>
      <c r="E461" s="1425"/>
      <c r="F461" s="1414" t="str">
        <f t="shared" si="23"/>
        <v/>
      </c>
    </row>
    <row r="462" spans="1:6" x14ac:dyDescent="0.3">
      <c r="A462" s="1410" t="s">
        <v>1117</v>
      </c>
      <c r="B462" s="1411" t="s">
        <v>3704</v>
      </c>
      <c r="C462" s="1412" t="s">
        <v>16</v>
      </c>
      <c r="D462" s="1413">
        <v>1</v>
      </c>
      <c r="E462" s="1425">
        <v>1000000</v>
      </c>
      <c r="F462" s="1414">
        <f t="shared" si="23"/>
        <v>1000000</v>
      </c>
    </row>
    <row r="463" spans="1:6" x14ac:dyDescent="0.3">
      <c r="A463" s="1410" t="s">
        <v>1118</v>
      </c>
      <c r="B463" s="1470" t="s">
        <v>4004</v>
      </c>
      <c r="C463" s="1412" t="s">
        <v>21</v>
      </c>
      <c r="D463" s="1413">
        <f>F462</f>
        <v>1000000</v>
      </c>
      <c r="E463" s="855"/>
      <c r="F463" s="1414" t="str">
        <f t="shared" si="23"/>
        <v/>
      </c>
    </row>
    <row r="464" spans="1:6" x14ac:dyDescent="0.3">
      <c r="A464" s="1410" t="s">
        <v>3314</v>
      </c>
      <c r="B464" s="1411" t="s">
        <v>3315</v>
      </c>
      <c r="C464" s="1412" t="s">
        <v>221</v>
      </c>
      <c r="D464" s="1413">
        <v>5</v>
      </c>
      <c r="E464" s="856"/>
      <c r="F464" s="1414" t="str">
        <f t="shared" si="23"/>
        <v/>
      </c>
    </row>
    <row r="465" spans="1:6" x14ac:dyDescent="0.3">
      <c r="A465" s="1410" t="s">
        <v>1122</v>
      </c>
      <c r="B465" s="1422" t="s">
        <v>1130</v>
      </c>
      <c r="C465" s="1412"/>
      <c r="D465" s="1413"/>
      <c r="E465" s="1425"/>
      <c r="F465" s="1414" t="str">
        <f t="shared" si="23"/>
        <v/>
      </c>
    </row>
    <row r="466" spans="1:6" x14ac:dyDescent="0.3">
      <c r="A466" s="1410" t="s">
        <v>1124</v>
      </c>
      <c r="B466" s="1411" t="s">
        <v>1132</v>
      </c>
      <c r="C466" s="1412" t="s">
        <v>9</v>
      </c>
      <c r="D466" s="1413">
        <v>2</v>
      </c>
      <c r="E466" s="856"/>
      <c r="F466" s="1414" t="str">
        <f t="shared" si="23"/>
        <v/>
      </c>
    </row>
    <row r="467" spans="1:6" x14ac:dyDescent="0.3">
      <c r="A467" s="1410" t="s">
        <v>4233</v>
      </c>
      <c r="B467" s="1411" t="s">
        <v>1054</v>
      </c>
      <c r="C467" s="1412" t="s">
        <v>9</v>
      </c>
      <c r="D467" s="1413">
        <v>2</v>
      </c>
      <c r="E467" s="856"/>
      <c r="F467" s="1414" t="str">
        <f t="shared" si="23"/>
        <v/>
      </c>
    </row>
    <row r="468" spans="1:6" x14ac:dyDescent="0.3">
      <c r="A468" s="1410" t="s">
        <v>1129</v>
      </c>
      <c r="B468" s="1422" t="s">
        <v>1143</v>
      </c>
      <c r="C468" s="1412"/>
      <c r="D468" s="1413"/>
      <c r="E468" s="1425"/>
      <c r="F468" s="1414" t="str">
        <f t="shared" si="23"/>
        <v/>
      </c>
    </row>
    <row r="469" spans="1:6" x14ac:dyDescent="0.3">
      <c r="A469" s="1410" t="s">
        <v>1131</v>
      </c>
      <c r="B469" s="1411" t="s">
        <v>1145</v>
      </c>
      <c r="C469" s="1412"/>
      <c r="D469" s="1413"/>
      <c r="E469" s="1425"/>
      <c r="F469" s="1414" t="str">
        <f t="shared" si="23"/>
        <v/>
      </c>
    </row>
    <row r="470" spans="1:6" x14ac:dyDescent="0.3">
      <c r="A470" s="1410" t="s">
        <v>1133</v>
      </c>
      <c r="B470" s="1411" t="s">
        <v>1052</v>
      </c>
      <c r="C470" s="1412" t="s">
        <v>363</v>
      </c>
      <c r="D470" s="1413">
        <v>150</v>
      </c>
      <c r="E470" s="856"/>
      <c r="F470" s="1414" t="str">
        <f t="shared" si="23"/>
        <v/>
      </c>
    </row>
    <row r="471" spans="1:6" x14ac:dyDescent="0.3">
      <c r="A471" s="1410" t="s">
        <v>1134</v>
      </c>
      <c r="B471" s="1411" t="s">
        <v>1054</v>
      </c>
      <c r="C471" s="1412" t="s">
        <v>363</v>
      </c>
      <c r="D471" s="1413">
        <v>150</v>
      </c>
      <c r="E471" s="856"/>
      <c r="F471" s="1414" t="str">
        <f t="shared" si="23"/>
        <v/>
      </c>
    </row>
    <row r="472" spans="1:6" x14ac:dyDescent="0.3">
      <c r="A472" s="1410" t="s">
        <v>1138</v>
      </c>
      <c r="B472" s="1411" t="s">
        <v>1157</v>
      </c>
      <c r="C472" s="1412" t="s">
        <v>9</v>
      </c>
      <c r="D472" s="1413">
        <v>2</v>
      </c>
      <c r="E472" s="856"/>
      <c r="F472" s="1414" t="str">
        <f t="shared" si="23"/>
        <v/>
      </c>
    </row>
    <row r="473" spans="1:6" x14ac:dyDescent="0.3">
      <c r="A473" s="1410" t="s">
        <v>1142</v>
      </c>
      <c r="B473" s="1422" t="s">
        <v>1159</v>
      </c>
      <c r="C473" s="1412" t="s">
        <v>363</v>
      </c>
      <c r="D473" s="1413">
        <v>2000</v>
      </c>
      <c r="E473" s="856"/>
      <c r="F473" s="1414" t="str">
        <f t="shared" si="23"/>
        <v/>
      </c>
    </row>
    <row r="474" spans="1:6" x14ac:dyDescent="0.3">
      <c r="A474" s="1410" t="s">
        <v>1158</v>
      </c>
      <c r="B474" s="1422" t="s">
        <v>1169</v>
      </c>
      <c r="C474" s="1412" t="s">
        <v>9</v>
      </c>
      <c r="D474" s="1413">
        <v>20</v>
      </c>
      <c r="E474" s="856"/>
      <c r="F474" s="1414" t="str">
        <f t="shared" si="23"/>
        <v/>
      </c>
    </row>
    <row r="475" spans="1:6" x14ac:dyDescent="0.3">
      <c r="A475" s="1410" t="s">
        <v>1168</v>
      </c>
      <c r="B475" s="1422" t="s">
        <v>1182</v>
      </c>
      <c r="C475" s="1412"/>
      <c r="D475" s="1413"/>
      <c r="E475" s="1425"/>
      <c r="F475" s="1414" t="str">
        <f t="shared" si="23"/>
        <v/>
      </c>
    </row>
    <row r="476" spans="1:6" x14ac:dyDescent="0.3">
      <c r="A476" s="1410" t="s">
        <v>4242</v>
      </c>
      <c r="B476" s="1411" t="s">
        <v>4243</v>
      </c>
      <c r="C476" s="1412" t="s">
        <v>16</v>
      </c>
      <c r="D476" s="1413">
        <v>1</v>
      </c>
      <c r="E476" s="1425">
        <v>20000</v>
      </c>
      <c r="F476" s="1414">
        <f t="shared" si="23"/>
        <v>20000</v>
      </c>
    </row>
    <row r="477" spans="1:6" x14ac:dyDescent="0.3">
      <c r="A477" s="1410" t="s">
        <v>4244</v>
      </c>
      <c r="B477" s="1411" t="s">
        <v>4245</v>
      </c>
      <c r="C477" s="1412" t="s">
        <v>21</v>
      </c>
      <c r="D477" s="1413">
        <f>F476</f>
        <v>20000</v>
      </c>
      <c r="E477" s="855"/>
      <c r="F477" s="1414" t="str">
        <f t="shared" si="23"/>
        <v/>
      </c>
    </row>
    <row r="478" spans="1:6" ht="15" thickBot="1" x14ac:dyDescent="0.35">
      <c r="A478" s="1461" t="s">
        <v>4074</v>
      </c>
      <c r="B478" s="1462" t="s">
        <v>4116</v>
      </c>
      <c r="C478" s="1462"/>
      <c r="D478" s="1463"/>
      <c r="E478" s="1462"/>
      <c r="F478" s="1464">
        <f>SUM(F444:F477)</f>
        <v>1020000</v>
      </c>
    </row>
    <row r="479" spans="1:6" x14ac:dyDescent="0.3">
      <c r="A479" s="756" t="str">
        <f>A128</f>
        <v xml:space="preserve">CONTRACT SANRAL </v>
      </c>
      <c r="B479" s="757"/>
      <c r="C479" s="669"/>
      <c r="D479" s="1396"/>
      <c r="E479" s="669"/>
      <c r="F479" s="670"/>
    </row>
    <row r="480" spans="1:6" x14ac:dyDescent="0.3">
      <c r="A480" s="754" t="str">
        <f>A129</f>
        <v>ROUTINE ROAD MAINTENANCE ON NATIONAL ROUTES IN THE EASTERN CAPE PROVINCE</v>
      </c>
      <c r="B480" s="755"/>
      <c r="C480" s="671"/>
      <c r="D480" s="1397"/>
      <c r="E480" s="671"/>
      <c r="F480" s="672"/>
    </row>
    <row r="481" spans="1:6" ht="15" thickBot="1" x14ac:dyDescent="0.35">
      <c r="A481" s="754" t="str">
        <f>A130</f>
        <v>PART B: OPERATIONAL SECTION</v>
      </c>
      <c r="B481" s="755"/>
      <c r="C481" s="671"/>
      <c r="D481" s="1397"/>
      <c r="E481" s="671"/>
      <c r="F481" s="672"/>
    </row>
    <row r="482" spans="1:6" ht="15" thickBot="1" x14ac:dyDescent="0.35">
      <c r="A482" s="799" t="s">
        <v>1216</v>
      </c>
      <c r="B482" s="800"/>
      <c r="C482" s="800"/>
      <c r="D482" s="800"/>
      <c r="E482" s="800"/>
      <c r="F482" s="801"/>
    </row>
    <row r="483" spans="1:6" s="370" customFormat="1" x14ac:dyDescent="0.3">
      <c r="A483" s="1410" t="s">
        <v>1236</v>
      </c>
      <c r="B483" s="1422" t="s">
        <v>3705</v>
      </c>
      <c r="C483" s="1412"/>
      <c r="D483" s="1413"/>
      <c r="E483" s="1425"/>
      <c r="F483" s="1414"/>
    </row>
    <row r="484" spans="1:6" s="370" customFormat="1" x14ac:dyDescent="0.3">
      <c r="A484" s="1410" t="s">
        <v>1238</v>
      </c>
      <c r="B484" s="1411" t="s">
        <v>1220</v>
      </c>
      <c r="C484" s="1431"/>
      <c r="D484" s="1413"/>
      <c r="E484" s="1425"/>
      <c r="F484" s="1414"/>
    </row>
    <row r="485" spans="1:6" s="370" customFormat="1" ht="24" customHeight="1" x14ac:dyDescent="0.3">
      <c r="A485" s="1410" t="s">
        <v>1239</v>
      </c>
      <c r="B485" s="1411" t="s">
        <v>3993</v>
      </c>
      <c r="C485" s="1412" t="s">
        <v>955</v>
      </c>
      <c r="D485" s="1413">
        <v>16000</v>
      </c>
      <c r="E485" s="856"/>
      <c r="F485" s="1414" t="str">
        <f>IF((D485*E485)&gt;0,(D485*E485),"")</f>
        <v/>
      </c>
    </row>
    <row r="486" spans="1:6" s="370" customFormat="1" x14ac:dyDescent="0.3">
      <c r="A486" s="1410" t="s">
        <v>1245</v>
      </c>
      <c r="B486" s="1411" t="s">
        <v>1246</v>
      </c>
      <c r="C486" s="1412"/>
      <c r="D486" s="1413"/>
      <c r="E486" s="1425"/>
      <c r="F486" s="1414" t="str">
        <f t="shared" ref="F486:F493" si="24">IF((D486*E486)&gt;0,(D486*E486),"")</f>
        <v/>
      </c>
    </row>
    <row r="487" spans="1:6" s="370" customFormat="1" x14ac:dyDescent="0.3">
      <c r="A487" s="1410" t="s">
        <v>1247</v>
      </c>
      <c r="B487" s="1411" t="s">
        <v>3993</v>
      </c>
      <c r="C487" s="1412" t="s">
        <v>955</v>
      </c>
      <c r="D487" s="1413">
        <v>32000</v>
      </c>
      <c r="E487" s="856"/>
      <c r="F487" s="1414" t="str">
        <f t="shared" si="24"/>
        <v/>
      </c>
    </row>
    <row r="488" spans="1:6" s="370" customFormat="1" x14ac:dyDescent="0.3">
      <c r="A488" s="1410" t="s">
        <v>1253</v>
      </c>
      <c r="B488" s="1411" t="s">
        <v>1229</v>
      </c>
      <c r="C488" s="1412"/>
      <c r="D488" s="1413"/>
      <c r="E488" s="1425"/>
      <c r="F488" s="1414" t="str">
        <f t="shared" si="24"/>
        <v/>
      </c>
    </row>
    <row r="489" spans="1:6" s="370" customFormat="1" x14ac:dyDescent="0.3">
      <c r="A489" s="1410" t="s">
        <v>1254</v>
      </c>
      <c r="B489" s="1411" t="s">
        <v>3993</v>
      </c>
      <c r="C489" s="1412" t="s">
        <v>955</v>
      </c>
      <c r="D489" s="1413">
        <v>96000</v>
      </c>
      <c r="E489" s="856"/>
      <c r="F489" s="1414" t="str">
        <f t="shared" si="24"/>
        <v/>
      </c>
    </row>
    <row r="490" spans="1:6" s="370" customFormat="1" x14ac:dyDescent="0.3">
      <c r="A490" s="1410" t="s">
        <v>1260</v>
      </c>
      <c r="B490" s="1422" t="s">
        <v>1261</v>
      </c>
      <c r="C490" s="1412"/>
      <c r="D490" s="1413"/>
      <c r="E490" s="1425"/>
      <c r="F490" s="1414" t="str">
        <f t="shared" si="24"/>
        <v/>
      </c>
    </row>
    <row r="491" spans="1:6" s="370" customFormat="1" x14ac:dyDescent="0.3">
      <c r="A491" s="1410" t="s">
        <v>1262</v>
      </c>
      <c r="B491" s="1411" t="s">
        <v>1263</v>
      </c>
      <c r="C491" s="1412" t="s">
        <v>9</v>
      </c>
      <c r="D491" s="1413">
        <v>500</v>
      </c>
      <c r="E491" s="856"/>
      <c r="F491" s="1414" t="str">
        <f t="shared" si="24"/>
        <v/>
      </c>
    </row>
    <row r="492" spans="1:6" s="370" customFormat="1" x14ac:dyDescent="0.3">
      <c r="A492" s="1410" t="s">
        <v>1264</v>
      </c>
      <c r="B492" s="1422" t="s">
        <v>4246</v>
      </c>
      <c r="C492" s="1412"/>
      <c r="D492" s="1413"/>
      <c r="E492" s="1425"/>
      <c r="F492" s="1414" t="str">
        <f t="shared" si="24"/>
        <v/>
      </c>
    </row>
    <row r="493" spans="1:6" s="370" customFormat="1" x14ac:dyDescent="0.3">
      <c r="A493" s="1410" t="s">
        <v>1266</v>
      </c>
      <c r="B493" s="1411" t="s">
        <v>4247</v>
      </c>
      <c r="C493" s="1412" t="s">
        <v>9</v>
      </c>
      <c r="D493" s="1413">
        <v>1</v>
      </c>
      <c r="E493" s="856"/>
      <c r="F493" s="1414" t="str">
        <f t="shared" si="24"/>
        <v/>
      </c>
    </row>
    <row r="494" spans="1:6" ht="15.75" customHeight="1" thickBot="1" x14ac:dyDescent="0.35">
      <c r="A494" s="882" t="s">
        <v>4076</v>
      </c>
      <c r="B494" s="883" t="s">
        <v>4116</v>
      </c>
      <c r="C494" s="883"/>
      <c r="D494" s="1395"/>
      <c r="E494" s="883"/>
      <c r="F494" s="884">
        <f>SUM(F483:F493)</f>
        <v>0</v>
      </c>
    </row>
    <row r="495" spans="1:6" ht="15.75" customHeight="1" x14ac:dyDescent="0.3">
      <c r="A495" s="756" t="str">
        <f>A128</f>
        <v xml:space="preserve">CONTRACT SANRAL </v>
      </c>
      <c r="B495" s="757"/>
      <c r="C495" s="669"/>
      <c r="D495" s="1396"/>
      <c r="E495" s="669"/>
      <c r="F495" s="670"/>
    </row>
    <row r="496" spans="1:6" ht="15.75" customHeight="1" x14ac:dyDescent="0.3">
      <c r="A496" s="754" t="str">
        <f>A129</f>
        <v>ROUTINE ROAD MAINTENANCE ON NATIONAL ROUTES IN THE EASTERN CAPE PROVINCE</v>
      </c>
      <c r="B496" s="755"/>
      <c r="C496" s="671"/>
      <c r="D496" s="1397"/>
      <c r="E496" s="671"/>
      <c r="F496" s="672"/>
    </row>
    <row r="497" spans="1:6" ht="15.75" customHeight="1" x14ac:dyDescent="0.3">
      <c r="A497" s="754" t="str">
        <f>A130</f>
        <v>PART B: OPERATIONAL SECTION</v>
      </c>
      <c r="B497" s="755"/>
      <c r="C497" s="671"/>
      <c r="D497" s="1397"/>
      <c r="E497" s="671"/>
      <c r="F497" s="672"/>
    </row>
    <row r="498" spans="1:6" ht="15" thickBot="1" x14ac:dyDescent="0.35">
      <c r="A498" s="807" t="s">
        <v>1290</v>
      </c>
      <c r="B498" s="808"/>
      <c r="C498" s="808"/>
      <c r="D498" s="808"/>
      <c r="E498" s="808"/>
      <c r="F498" s="809"/>
    </row>
    <row r="499" spans="1:6" x14ac:dyDescent="0.3">
      <c r="A499" s="1415" t="s">
        <v>1291</v>
      </c>
      <c r="B499" s="1416" t="s">
        <v>1292</v>
      </c>
      <c r="C499" s="1417"/>
      <c r="D499" s="1418"/>
      <c r="E499" s="1419"/>
      <c r="F499" s="1420"/>
    </row>
    <row r="500" spans="1:6" ht="24" x14ac:dyDescent="0.3">
      <c r="A500" s="1410" t="s">
        <v>1293</v>
      </c>
      <c r="B500" s="1422" t="s">
        <v>1294</v>
      </c>
      <c r="C500" s="1412" t="s">
        <v>221</v>
      </c>
      <c r="D500" s="1413">
        <v>250</v>
      </c>
      <c r="E500" s="856"/>
      <c r="F500" s="1414" t="str">
        <f>IF((D500*E500)&gt;0,(D500*E500),"")</f>
        <v/>
      </c>
    </row>
    <row r="501" spans="1:6" x14ac:dyDescent="0.3">
      <c r="A501" s="1410" t="s">
        <v>1301</v>
      </c>
      <c r="B501" s="1422" t="s">
        <v>3937</v>
      </c>
      <c r="C501" s="1412"/>
      <c r="D501" s="1413"/>
      <c r="E501" s="1425"/>
      <c r="F501" s="1414" t="str">
        <f t="shared" ref="F501:F510" si="25">IF((D501*E501)&gt;0,(D501*E501),"")</f>
        <v/>
      </c>
    </row>
    <row r="502" spans="1:6" x14ac:dyDescent="0.3">
      <c r="A502" s="1410" t="s">
        <v>1303</v>
      </c>
      <c r="B502" s="1411" t="s">
        <v>1304</v>
      </c>
      <c r="C502" s="1412" t="s">
        <v>221</v>
      </c>
      <c r="D502" s="1413">
        <v>100</v>
      </c>
      <c r="E502" s="856"/>
      <c r="F502" s="1414" t="str">
        <f t="shared" si="25"/>
        <v/>
      </c>
    </row>
    <row r="503" spans="1:6" x14ac:dyDescent="0.3">
      <c r="A503" s="1410" t="s">
        <v>1305</v>
      </c>
      <c r="B503" s="1411" t="s">
        <v>381</v>
      </c>
      <c r="C503" s="1412" t="s">
        <v>221</v>
      </c>
      <c r="D503" s="1413">
        <v>50</v>
      </c>
      <c r="E503" s="856"/>
      <c r="F503" s="1414" t="str">
        <f t="shared" si="25"/>
        <v/>
      </c>
    </row>
    <row r="504" spans="1:6" ht="14.55" customHeight="1" x14ac:dyDescent="0.3">
      <c r="A504" s="1410" t="s">
        <v>1307</v>
      </c>
      <c r="B504" s="1411" t="s">
        <v>3688</v>
      </c>
      <c r="C504" s="1412" t="s">
        <v>221</v>
      </c>
      <c r="D504" s="1413">
        <v>100</v>
      </c>
      <c r="E504" s="856"/>
      <c r="F504" s="1414" t="str">
        <f t="shared" si="25"/>
        <v/>
      </c>
    </row>
    <row r="505" spans="1:6" x14ac:dyDescent="0.3">
      <c r="A505" s="1410" t="s">
        <v>1308</v>
      </c>
      <c r="B505" s="1422" t="s">
        <v>3938</v>
      </c>
      <c r="C505" s="1412" t="s">
        <v>221</v>
      </c>
      <c r="D505" s="1413">
        <v>50</v>
      </c>
      <c r="E505" s="856"/>
      <c r="F505" s="1414" t="str">
        <f t="shared" si="25"/>
        <v/>
      </c>
    </row>
    <row r="506" spans="1:6" ht="15" customHeight="1" x14ac:dyDescent="0.3">
      <c r="A506" s="1410" t="s">
        <v>1310</v>
      </c>
      <c r="B506" s="1422" t="s">
        <v>3939</v>
      </c>
      <c r="C506" s="1412"/>
      <c r="D506" s="1413"/>
      <c r="E506" s="1425"/>
      <c r="F506" s="1414" t="str">
        <f t="shared" si="25"/>
        <v/>
      </c>
    </row>
    <row r="507" spans="1:6" x14ac:dyDescent="0.3">
      <c r="A507" s="1410" t="s">
        <v>3346</v>
      </c>
      <c r="B507" s="1411" t="s">
        <v>1326</v>
      </c>
      <c r="C507" s="1412" t="s">
        <v>262</v>
      </c>
      <c r="D507" s="1413">
        <v>1</v>
      </c>
      <c r="E507" s="856"/>
      <c r="F507" s="1414" t="str">
        <f t="shared" si="25"/>
        <v/>
      </c>
    </row>
    <row r="508" spans="1:6" x14ac:dyDescent="0.3">
      <c r="A508" s="1410" t="s">
        <v>1316</v>
      </c>
      <c r="B508" s="1422" t="s">
        <v>3351</v>
      </c>
      <c r="C508" s="1471"/>
      <c r="D508" s="1413"/>
      <c r="E508" s="1425"/>
      <c r="F508" s="1414" t="str">
        <f t="shared" si="25"/>
        <v/>
      </c>
    </row>
    <row r="509" spans="1:6" ht="15.75" customHeight="1" x14ac:dyDescent="0.3">
      <c r="A509" s="1410" t="s">
        <v>3352</v>
      </c>
      <c r="B509" s="1411" t="s">
        <v>3351</v>
      </c>
      <c r="C509" s="1412" t="s">
        <v>955</v>
      </c>
      <c r="D509" s="1413">
        <v>10</v>
      </c>
      <c r="E509" s="856"/>
      <c r="F509" s="1414" t="str">
        <f t="shared" si="25"/>
        <v/>
      </c>
    </row>
    <row r="510" spans="1:6" ht="15.75" customHeight="1" x14ac:dyDescent="0.3">
      <c r="A510" s="1410" t="s">
        <v>3353</v>
      </c>
      <c r="B510" s="1411" t="s">
        <v>1313</v>
      </c>
      <c r="C510" s="1412" t="s">
        <v>363</v>
      </c>
      <c r="D510" s="1413">
        <v>1500</v>
      </c>
      <c r="E510" s="856"/>
      <c r="F510" s="1414" t="str">
        <f t="shared" si="25"/>
        <v/>
      </c>
    </row>
    <row r="511" spans="1:6" ht="15" thickBot="1" x14ac:dyDescent="0.35">
      <c r="A511" s="882" t="s">
        <v>4078</v>
      </c>
      <c r="B511" s="883" t="s">
        <v>4116</v>
      </c>
      <c r="C511" s="883"/>
      <c r="D511" s="1395"/>
      <c r="E511" s="883"/>
      <c r="F511" s="884">
        <f>SUM(F500:F510)</f>
        <v>0</v>
      </c>
    </row>
    <row r="512" spans="1:6" x14ac:dyDescent="0.3">
      <c r="A512" s="756" t="str">
        <f>A128</f>
        <v xml:space="preserve">CONTRACT SANRAL </v>
      </c>
      <c r="B512" s="757"/>
      <c r="C512" s="669"/>
      <c r="D512" s="1396"/>
      <c r="E512" s="669"/>
      <c r="F512" s="670"/>
    </row>
    <row r="513" spans="1:6" x14ac:dyDescent="0.3">
      <c r="A513" s="754" t="str">
        <f>A129</f>
        <v>ROUTINE ROAD MAINTENANCE ON NATIONAL ROUTES IN THE EASTERN CAPE PROVINCE</v>
      </c>
      <c r="B513" s="755"/>
      <c r="C513" s="671"/>
      <c r="D513" s="1397"/>
      <c r="E513" s="671"/>
      <c r="F513" s="672"/>
    </row>
    <row r="514" spans="1:6" ht="15" thickBot="1" x14ac:dyDescent="0.35">
      <c r="A514" s="754" t="str">
        <f>A130</f>
        <v>PART B: OPERATIONAL SECTION</v>
      </c>
      <c r="B514" s="755"/>
      <c r="C514" s="671"/>
      <c r="D514" s="1397"/>
      <c r="E514" s="671"/>
      <c r="F514" s="672"/>
    </row>
    <row r="515" spans="1:6" ht="15" thickBot="1" x14ac:dyDescent="0.35">
      <c r="A515" s="799" t="s">
        <v>1362</v>
      </c>
      <c r="B515" s="800"/>
      <c r="C515" s="800"/>
      <c r="D515" s="800"/>
      <c r="E515" s="800"/>
      <c r="F515" s="801"/>
    </row>
    <row r="516" spans="1:6" x14ac:dyDescent="0.3">
      <c r="A516" s="1415" t="s">
        <v>3363</v>
      </c>
      <c r="B516" s="1416" t="s">
        <v>3945</v>
      </c>
      <c r="C516" s="1417"/>
      <c r="D516" s="1413"/>
      <c r="E516" s="1425"/>
      <c r="F516" s="1414"/>
    </row>
    <row r="517" spans="1:6" x14ac:dyDescent="0.3">
      <c r="A517" s="1415" t="s">
        <v>1363</v>
      </c>
      <c r="B517" s="1446" t="s">
        <v>1364</v>
      </c>
      <c r="C517" s="1412" t="s">
        <v>181</v>
      </c>
      <c r="D517" s="1413">
        <v>4000</v>
      </c>
      <c r="E517" s="856"/>
      <c r="F517" s="1414" t="str">
        <f>IF((D517*E517)&gt;0,(D517*E517),"")</f>
        <v/>
      </c>
    </row>
    <row r="518" spans="1:6" x14ac:dyDescent="0.3">
      <c r="A518" s="1410" t="s">
        <v>3692</v>
      </c>
      <c r="B518" s="1472" t="s">
        <v>1366</v>
      </c>
      <c r="C518" s="1473" t="s">
        <v>1367</v>
      </c>
      <c r="D518" s="1413">
        <v>1000</v>
      </c>
      <c r="E518" s="856"/>
      <c r="F518" s="1414" t="str">
        <f t="shared" ref="F518:F521" si="26">IF((D518*E518)&gt;0,(D518*E518),"")</f>
        <v/>
      </c>
    </row>
    <row r="519" spans="1:6" x14ac:dyDescent="0.3">
      <c r="A519" s="1426" t="s">
        <v>1373</v>
      </c>
      <c r="B519" s="1474" t="s">
        <v>1376</v>
      </c>
      <c r="C519" s="1475"/>
      <c r="D519" s="1413"/>
      <c r="E519" s="1425"/>
      <c r="F519" s="1414" t="str">
        <f t="shared" si="26"/>
        <v/>
      </c>
    </row>
    <row r="520" spans="1:6" ht="24" customHeight="1" x14ac:dyDescent="0.3">
      <c r="A520" s="1410" t="s">
        <v>1375</v>
      </c>
      <c r="B520" s="1476" t="s">
        <v>1376</v>
      </c>
      <c r="C520" s="1477" t="s">
        <v>1377</v>
      </c>
      <c r="D520" s="1413">
        <v>1</v>
      </c>
      <c r="E520" s="1425">
        <v>50000</v>
      </c>
      <c r="F520" s="1414">
        <f t="shared" si="26"/>
        <v>50000</v>
      </c>
    </row>
    <row r="521" spans="1:6" x14ac:dyDescent="0.3">
      <c r="A521" s="1410" t="s">
        <v>1379</v>
      </c>
      <c r="B521" s="1478" t="s">
        <v>1380</v>
      </c>
      <c r="C521" s="1475" t="s">
        <v>21</v>
      </c>
      <c r="D521" s="1413">
        <f>F520</f>
        <v>50000</v>
      </c>
      <c r="E521" s="855"/>
      <c r="F521" s="1414" t="str">
        <f t="shared" si="26"/>
        <v/>
      </c>
    </row>
    <row r="522" spans="1:6" ht="15" thickBot="1" x14ac:dyDescent="0.35">
      <c r="A522" s="882" t="s">
        <v>4132</v>
      </c>
      <c r="B522" s="883" t="s">
        <v>4116</v>
      </c>
      <c r="C522" s="883"/>
      <c r="D522" s="1395"/>
      <c r="E522" s="883"/>
      <c r="F522" s="884">
        <f>SUM(F517:F521)</f>
        <v>50000</v>
      </c>
    </row>
    <row r="523" spans="1:6" x14ac:dyDescent="0.3">
      <c r="A523" s="756" t="str">
        <f>A128</f>
        <v xml:space="preserve">CONTRACT SANRAL </v>
      </c>
      <c r="B523" s="757"/>
      <c r="C523" s="669"/>
      <c r="D523" s="1396"/>
      <c r="E523" s="669"/>
      <c r="F523" s="670"/>
    </row>
    <row r="524" spans="1:6" x14ac:dyDescent="0.3">
      <c r="A524" s="754" t="str">
        <f>A129</f>
        <v>ROUTINE ROAD MAINTENANCE ON NATIONAL ROUTES IN THE EASTERN CAPE PROVINCE</v>
      </c>
      <c r="B524" s="755"/>
      <c r="C524" s="671"/>
      <c r="D524" s="1397"/>
      <c r="E524" s="671"/>
      <c r="F524" s="672"/>
    </row>
    <row r="525" spans="1:6" ht="15" thickBot="1" x14ac:dyDescent="0.35">
      <c r="A525" s="754" t="str">
        <f>A130</f>
        <v>PART B: OPERATIONAL SECTION</v>
      </c>
      <c r="B525" s="755"/>
      <c r="C525" s="671"/>
      <c r="D525" s="1397"/>
      <c r="E525" s="671"/>
      <c r="F525" s="672"/>
    </row>
    <row r="526" spans="1:6" ht="15" thickBot="1" x14ac:dyDescent="0.35">
      <c r="A526" s="799" t="s">
        <v>1381</v>
      </c>
      <c r="B526" s="800"/>
      <c r="C526" s="800"/>
      <c r="D526" s="800"/>
      <c r="E526" s="800"/>
      <c r="F526" s="801"/>
    </row>
    <row r="527" spans="1:6" x14ac:dyDescent="0.3">
      <c r="A527" s="1415" t="s">
        <v>1382</v>
      </c>
      <c r="B527" s="1416" t="s">
        <v>1383</v>
      </c>
      <c r="C527" s="1417"/>
      <c r="D527" s="1418"/>
      <c r="E527" s="1419"/>
      <c r="F527" s="1420"/>
    </row>
    <row r="528" spans="1:6" x14ac:dyDescent="0.3">
      <c r="A528" s="1410" t="s">
        <v>1384</v>
      </c>
      <c r="B528" s="1479" t="s">
        <v>1385</v>
      </c>
      <c r="C528" s="1412" t="s">
        <v>181</v>
      </c>
      <c r="D528" s="1413">
        <v>48</v>
      </c>
      <c r="E528" s="856"/>
      <c r="F528" s="1414" t="str">
        <f>IF((D528*E528)&gt;0,(D528*E528),"")</f>
        <v/>
      </c>
    </row>
    <row r="529" spans="1:6" x14ac:dyDescent="0.3">
      <c r="A529" s="1410" t="s">
        <v>1386</v>
      </c>
      <c r="B529" s="1411" t="s">
        <v>1387</v>
      </c>
      <c r="C529" s="1412" t="s">
        <v>181</v>
      </c>
      <c r="D529" s="1413">
        <v>48</v>
      </c>
      <c r="E529" s="856"/>
      <c r="F529" s="1414" t="str">
        <f t="shared" ref="F529:F534" si="27">IF((D529*E529)&gt;0,(D529*E529),"")</f>
        <v/>
      </c>
    </row>
    <row r="530" spans="1:6" x14ac:dyDescent="0.3">
      <c r="A530" s="1410" t="s">
        <v>1392</v>
      </c>
      <c r="B530" s="1422" t="s">
        <v>1393</v>
      </c>
      <c r="C530" s="1412" t="s">
        <v>221</v>
      </c>
      <c r="D530" s="1413">
        <v>96</v>
      </c>
      <c r="E530" s="856"/>
      <c r="F530" s="1414" t="str">
        <f t="shared" si="27"/>
        <v/>
      </c>
    </row>
    <row r="531" spans="1:6" x14ac:dyDescent="0.3">
      <c r="A531" s="1410" t="s">
        <v>1394</v>
      </c>
      <c r="B531" s="1422" t="s">
        <v>1395</v>
      </c>
      <c r="C531" s="1412" t="s">
        <v>1318</v>
      </c>
      <c r="D531" s="1413">
        <v>200</v>
      </c>
      <c r="E531" s="856"/>
      <c r="F531" s="1414" t="str">
        <f t="shared" si="27"/>
        <v/>
      </c>
    </row>
    <row r="532" spans="1:6" x14ac:dyDescent="0.3">
      <c r="A532" s="1410" t="s">
        <v>4252</v>
      </c>
      <c r="B532" s="1451" t="s">
        <v>1397</v>
      </c>
      <c r="C532" s="1412"/>
      <c r="D532" s="1423"/>
      <c r="E532" s="1424"/>
      <c r="F532" s="1414" t="str">
        <f t="shared" si="27"/>
        <v/>
      </c>
    </row>
    <row r="533" spans="1:6" ht="24" customHeight="1" x14ac:dyDescent="0.3">
      <c r="A533" s="1410" t="s">
        <v>3706</v>
      </c>
      <c r="B533" s="1433" t="s">
        <v>1399</v>
      </c>
      <c r="C533" s="1452" t="s">
        <v>16</v>
      </c>
      <c r="D533" s="1413">
        <v>1</v>
      </c>
      <c r="E533" s="1425">
        <v>300000</v>
      </c>
      <c r="F533" s="1414">
        <f t="shared" si="27"/>
        <v>300000</v>
      </c>
    </row>
    <row r="534" spans="1:6" ht="15.75" customHeight="1" x14ac:dyDescent="0.3">
      <c r="A534" s="1426" t="s">
        <v>3707</v>
      </c>
      <c r="B534" s="1480" t="s">
        <v>3980</v>
      </c>
      <c r="C534" s="1428" t="s">
        <v>21</v>
      </c>
      <c r="D534" s="1413">
        <f>F533</f>
        <v>300000</v>
      </c>
      <c r="E534" s="855"/>
      <c r="F534" s="1414" t="str">
        <f t="shared" si="27"/>
        <v/>
      </c>
    </row>
    <row r="535" spans="1:6" ht="15.75" customHeight="1" thickBot="1" x14ac:dyDescent="0.35">
      <c r="A535" s="882" t="s">
        <v>4080</v>
      </c>
      <c r="B535" s="883" t="s">
        <v>4116</v>
      </c>
      <c r="C535" s="883"/>
      <c r="D535" s="1395"/>
      <c r="E535" s="883"/>
      <c r="F535" s="884">
        <f>SUM(F528:F534)</f>
        <v>300000</v>
      </c>
    </row>
    <row r="536" spans="1:6" ht="15.75" customHeight="1" x14ac:dyDescent="0.3">
      <c r="A536" s="756" t="str">
        <f>A128</f>
        <v xml:space="preserve">CONTRACT SANRAL </v>
      </c>
      <c r="B536" s="757"/>
      <c r="C536" s="669"/>
      <c r="D536" s="1396"/>
      <c r="E536" s="669"/>
      <c r="F536" s="670"/>
    </row>
    <row r="537" spans="1:6" ht="15.75" customHeight="1" x14ac:dyDescent="0.3">
      <c r="A537" s="754" t="str">
        <f>A129</f>
        <v>ROUTINE ROAD MAINTENANCE ON NATIONAL ROUTES IN THE EASTERN CAPE PROVINCE</v>
      </c>
      <c r="B537" s="755"/>
      <c r="C537" s="671"/>
      <c r="D537" s="1397"/>
      <c r="E537" s="671"/>
      <c r="F537" s="672"/>
    </row>
    <row r="538" spans="1:6" ht="15.75" customHeight="1" thickBot="1" x14ac:dyDescent="0.35">
      <c r="A538" s="754" t="str">
        <f>A130</f>
        <v>PART B: OPERATIONAL SECTION</v>
      </c>
      <c r="B538" s="755"/>
      <c r="C538" s="671"/>
      <c r="D538" s="1397"/>
      <c r="E538" s="671"/>
      <c r="F538" s="672"/>
    </row>
    <row r="539" spans="1:6" ht="15.75" customHeight="1" thickBot="1" x14ac:dyDescent="0.35">
      <c r="A539" s="799" t="s">
        <v>1403</v>
      </c>
      <c r="B539" s="800"/>
      <c r="C539" s="800"/>
      <c r="D539" s="800"/>
      <c r="E539" s="800"/>
      <c r="F539" s="801"/>
    </row>
    <row r="540" spans="1:6" x14ac:dyDescent="0.3">
      <c r="A540" s="374" t="s">
        <v>1404</v>
      </c>
      <c r="B540" s="345" t="s">
        <v>1405</v>
      </c>
      <c r="C540" s="375"/>
      <c r="D540" s="1368"/>
      <c r="E540" s="377"/>
      <c r="F540" s="1374"/>
    </row>
    <row r="541" spans="1:6" x14ac:dyDescent="0.3">
      <c r="A541" s="1369" t="s">
        <v>1406</v>
      </c>
      <c r="B541" s="1370" t="s">
        <v>1407</v>
      </c>
      <c r="C541" s="1371" t="s">
        <v>181</v>
      </c>
      <c r="D541" s="1375">
        <v>200</v>
      </c>
      <c r="E541" s="856"/>
      <c r="F541" s="1374" t="str">
        <f>IF((D541*E541)&gt;0,(D541*E541),"")</f>
        <v/>
      </c>
    </row>
    <row r="542" spans="1:6" x14ac:dyDescent="0.3">
      <c r="A542" s="1369" t="s">
        <v>1408</v>
      </c>
      <c r="B542" s="1370" t="s">
        <v>1409</v>
      </c>
      <c r="C542" s="1371" t="s">
        <v>181</v>
      </c>
      <c r="D542" s="1375">
        <v>100</v>
      </c>
      <c r="E542" s="856"/>
      <c r="F542" s="1374" t="str">
        <f t="shared" ref="F542:F600" si="28">IF((D542*E542)&gt;0,(D542*E542),"")</f>
        <v/>
      </c>
    </row>
    <row r="543" spans="1:6" x14ac:dyDescent="0.3">
      <c r="A543" s="1369" t="s">
        <v>1410</v>
      </c>
      <c r="B543" s="1370" t="s">
        <v>1411</v>
      </c>
      <c r="C543" s="1371" t="s">
        <v>181</v>
      </c>
      <c r="D543" s="1375">
        <v>50</v>
      </c>
      <c r="E543" s="856"/>
      <c r="F543" s="1374" t="str">
        <f t="shared" si="28"/>
        <v/>
      </c>
    </row>
    <row r="544" spans="1:6" x14ac:dyDescent="0.3">
      <c r="A544" s="1369" t="s">
        <v>1412</v>
      </c>
      <c r="B544" s="1370" t="s">
        <v>1413</v>
      </c>
      <c r="C544" s="1371" t="s">
        <v>181</v>
      </c>
      <c r="D544" s="1375">
        <v>50</v>
      </c>
      <c r="E544" s="856"/>
      <c r="F544" s="1374" t="str">
        <f t="shared" si="28"/>
        <v/>
      </c>
    </row>
    <row r="545" spans="1:6" x14ac:dyDescent="0.3">
      <c r="A545" s="1369" t="s">
        <v>1414</v>
      </c>
      <c r="B545" s="1377" t="s">
        <v>3831</v>
      </c>
      <c r="C545" s="1371"/>
      <c r="D545" s="1375"/>
      <c r="E545" s="1378"/>
      <c r="F545" s="1374" t="str">
        <f t="shared" si="28"/>
        <v/>
      </c>
    </row>
    <row r="546" spans="1:6" ht="24" customHeight="1" x14ac:dyDescent="0.3">
      <c r="A546" s="1369" t="s">
        <v>1416</v>
      </c>
      <c r="B546" s="1370" t="s">
        <v>3868</v>
      </c>
      <c r="C546" s="1371"/>
      <c r="D546" s="1375"/>
      <c r="E546" s="1378"/>
      <c r="F546" s="1374" t="str">
        <f t="shared" si="28"/>
        <v/>
      </c>
    </row>
    <row r="547" spans="1:6" ht="15.75" customHeight="1" x14ac:dyDescent="0.3">
      <c r="A547" s="1369" t="s">
        <v>1420</v>
      </c>
      <c r="B547" s="1481" t="s">
        <v>3832</v>
      </c>
      <c r="C547" s="1371" t="s">
        <v>9</v>
      </c>
      <c r="D547" s="1375">
        <v>400</v>
      </c>
      <c r="E547" s="856"/>
      <c r="F547" s="1374" t="str">
        <f t="shared" si="28"/>
        <v/>
      </c>
    </row>
    <row r="548" spans="1:6" x14ac:dyDescent="0.3">
      <c r="A548" s="1369" t="s">
        <v>1422</v>
      </c>
      <c r="B548" s="1482" t="s">
        <v>3833</v>
      </c>
      <c r="C548" s="1371" t="s">
        <v>9</v>
      </c>
      <c r="D548" s="1375">
        <v>10</v>
      </c>
      <c r="E548" s="856"/>
      <c r="F548" s="1374" t="str">
        <f t="shared" si="28"/>
        <v/>
      </c>
    </row>
    <row r="549" spans="1:6" x14ac:dyDescent="0.3">
      <c r="A549" s="1369" t="s">
        <v>1434</v>
      </c>
      <c r="B549" s="1482" t="s">
        <v>3869</v>
      </c>
      <c r="C549" s="1371"/>
      <c r="D549" s="1375"/>
      <c r="E549" s="1378"/>
      <c r="F549" s="1374" t="str">
        <f t="shared" si="28"/>
        <v/>
      </c>
    </row>
    <row r="550" spans="1:6" x14ac:dyDescent="0.3">
      <c r="A550" s="1369" t="s">
        <v>1438</v>
      </c>
      <c r="B550" s="1481" t="s">
        <v>3832</v>
      </c>
      <c r="C550" s="1371" t="s">
        <v>9</v>
      </c>
      <c r="D550" s="1375">
        <v>200</v>
      </c>
      <c r="E550" s="856"/>
      <c r="F550" s="1374" t="str">
        <f t="shared" si="28"/>
        <v/>
      </c>
    </row>
    <row r="551" spans="1:6" x14ac:dyDescent="0.3">
      <c r="A551" s="1369" t="s">
        <v>1440</v>
      </c>
      <c r="B551" s="1482" t="s">
        <v>3833</v>
      </c>
      <c r="C551" s="1371" t="s">
        <v>9</v>
      </c>
      <c r="D551" s="1375">
        <v>10</v>
      </c>
      <c r="E551" s="856"/>
      <c r="F551" s="1374" t="str">
        <f t="shared" si="28"/>
        <v/>
      </c>
    </row>
    <row r="552" spans="1:6" x14ac:dyDescent="0.3">
      <c r="A552" s="1369" t="s">
        <v>3867</v>
      </c>
      <c r="B552" s="1482" t="s">
        <v>3870</v>
      </c>
      <c r="C552" s="1371"/>
      <c r="D552" s="1375"/>
      <c r="E552" s="1378"/>
      <c r="F552" s="1374" t="str">
        <f t="shared" si="28"/>
        <v/>
      </c>
    </row>
    <row r="553" spans="1:6" ht="15.75" customHeight="1" x14ac:dyDescent="0.3">
      <c r="A553" s="1369" t="s">
        <v>3871</v>
      </c>
      <c r="B553" s="1370" t="s">
        <v>1583</v>
      </c>
      <c r="C553" s="1371" t="s">
        <v>9</v>
      </c>
      <c r="D553" s="1375">
        <v>100</v>
      </c>
      <c r="E553" s="856"/>
      <c r="F553" s="1374" t="str">
        <f t="shared" si="28"/>
        <v/>
      </c>
    </row>
    <row r="554" spans="1:6" x14ac:dyDescent="0.3">
      <c r="A554" s="1369" t="s">
        <v>3873</v>
      </c>
      <c r="B554" s="1482" t="s">
        <v>3874</v>
      </c>
      <c r="C554" s="1371"/>
      <c r="D554" s="1375"/>
      <c r="E554" s="1378"/>
      <c r="F554" s="1374" t="str">
        <f t="shared" si="28"/>
        <v/>
      </c>
    </row>
    <row r="555" spans="1:6" x14ac:dyDescent="0.3">
      <c r="A555" s="1369" t="s">
        <v>3875</v>
      </c>
      <c r="B555" s="1370" t="s">
        <v>1583</v>
      </c>
      <c r="C555" s="1371" t="s">
        <v>9</v>
      </c>
      <c r="D555" s="1375">
        <v>100</v>
      </c>
      <c r="E555" s="856"/>
      <c r="F555" s="1374" t="str">
        <f t="shared" si="28"/>
        <v/>
      </c>
    </row>
    <row r="556" spans="1:6" x14ac:dyDescent="0.3">
      <c r="A556" s="1369" t="s">
        <v>1469</v>
      </c>
      <c r="B556" s="1377" t="s">
        <v>1470</v>
      </c>
      <c r="C556" s="1371"/>
      <c r="D556" s="1375"/>
      <c r="E556" s="1378"/>
      <c r="F556" s="1374" t="str">
        <f t="shared" si="28"/>
        <v/>
      </c>
    </row>
    <row r="557" spans="1:6" x14ac:dyDescent="0.3">
      <c r="A557" s="1369" t="s">
        <v>1475</v>
      </c>
      <c r="B557" s="1483" t="s">
        <v>1476</v>
      </c>
      <c r="C557" s="1371" t="s">
        <v>9</v>
      </c>
      <c r="D557" s="1375">
        <v>150</v>
      </c>
      <c r="E557" s="856"/>
      <c r="F557" s="1374" t="str">
        <f t="shared" si="28"/>
        <v/>
      </c>
    </row>
    <row r="558" spans="1:6" x14ac:dyDescent="0.3">
      <c r="A558" s="1369" t="s">
        <v>1479</v>
      </c>
      <c r="B558" s="1370" t="s">
        <v>1480</v>
      </c>
      <c r="C558" s="1382"/>
      <c r="D558" s="1375"/>
      <c r="E558" s="1378"/>
      <c r="F558" s="1374" t="str">
        <f t="shared" si="28"/>
        <v/>
      </c>
    </row>
    <row r="559" spans="1:6" x14ac:dyDescent="0.3">
      <c r="A559" s="1369" t="s">
        <v>1481</v>
      </c>
      <c r="B559" s="1483" t="s">
        <v>1474</v>
      </c>
      <c r="C559" s="1371" t="s">
        <v>9</v>
      </c>
      <c r="D559" s="1375">
        <v>50</v>
      </c>
      <c r="E559" s="856"/>
      <c r="F559" s="1374" t="str">
        <f t="shared" si="28"/>
        <v/>
      </c>
    </row>
    <row r="560" spans="1:6" x14ac:dyDescent="0.3">
      <c r="A560" s="1369" t="s">
        <v>1482</v>
      </c>
      <c r="B560" s="1483" t="s">
        <v>1476</v>
      </c>
      <c r="C560" s="1371" t="s">
        <v>9</v>
      </c>
      <c r="D560" s="1375">
        <v>150</v>
      </c>
      <c r="E560" s="856"/>
      <c r="F560" s="1374" t="str">
        <f t="shared" si="28"/>
        <v/>
      </c>
    </row>
    <row r="561" spans="1:6" x14ac:dyDescent="0.3">
      <c r="A561" s="1369" t="s">
        <v>1489</v>
      </c>
      <c r="B561" s="1377" t="s">
        <v>3834</v>
      </c>
      <c r="C561" s="1371" t="s">
        <v>221</v>
      </c>
      <c r="D561" s="1375"/>
      <c r="E561" s="1378"/>
      <c r="F561" s="1374" t="str">
        <f t="shared" si="28"/>
        <v/>
      </c>
    </row>
    <row r="562" spans="1:6" x14ac:dyDescent="0.3">
      <c r="A562" s="1369" t="s">
        <v>3835</v>
      </c>
      <c r="B562" s="1370" t="s">
        <v>1977</v>
      </c>
      <c r="C562" s="1371"/>
      <c r="D562" s="1375"/>
      <c r="E562" s="1378"/>
      <c r="F562" s="1374" t="str">
        <f t="shared" si="28"/>
        <v/>
      </c>
    </row>
    <row r="563" spans="1:6" x14ac:dyDescent="0.3">
      <c r="A563" s="1369" t="s">
        <v>3836</v>
      </c>
      <c r="B563" s="1370" t="s">
        <v>3837</v>
      </c>
      <c r="C563" s="1371" t="s">
        <v>363</v>
      </c>
      <c r="D563" s="1375">
        <v>450</v>
      </c>
      <c r="E563" s="856"/>
      <c r="F563" s="1374" t="str">
        <f t="shared" si="28"/>
        <v/>
      </c>
    </row>
    <row r="564" spans="1:6" x14ac:dyDescent="0.3">
      <c r="A564" s="1369" t="s">
        <v>3842</v>
      </c>
      <c r="B564" s="1370" t="s">
        <v>3838</v>
      </c>
      <c r="C564" s="1371" t="s">
        <v>363</v>
      </c>
      <c r="D564" s="1375">
        <v>250</v>
      </c>
      <c r="E564" s="856"/>
      <c r="F564" s="1374" t="str">
        <f t="shared" si="28"/>
        <v/>
      </c>
    </row>
    <row r="565" spans="1:6" x14ac:dyDescent="0.3">
      <c r="A565" s="1369" t="s">
        <v>3843</v>
      </c>
      <c r="B565" s="1370" t="s">
        <v>3839</v>
      </c>
      <c r="C565" s="1371" t="s">
        <v>363</v>
      </c>
      <c r="D565" s="1375">
        <v>250</v>
      </c>
      <c r="E565" s="856"/>
      <c r="F565" s="1374" t="str">
        <f t="shared" si="28"/>
        <v/>
      </c>
    </row>
    <row r="566" spans="1:6" x14ac:dyDescent="0.3">
      <c r="A566" s="1369" t="s">
        <v>3844</v>
      </c>
      <c r="B566" s="1370" t="s">
        <v>3840</v>
      </c>
      <c r="C566" s="1371" t="s">
        <v>363</v>
      </c>
      <c r="D566" s="1375">
        <v>150</v>
      </c>
      <c r="E566" s="856"/>
      <c r="F566" s="1374" t="str">
        <f t="shared" si="28"/>
        <v/>
      </c>
    </row>
    <row r="567" spans="1:6" ht="15" customHeight="1" x14ac:dyDescent="0.3">
      <c r="A567" s="1369" t="s">
        <v>1491</v>
      </c>
      <c r="B567" s="1377" t="s">
        <v>3846</v>
      </c>
      <c r="C567" s="1371"/>
      <c r="D567" s="1375"/>
      <c r="E567" s="1378"/>
      <c r="F567" s="1374" t="str">
        <f t="shared" si="28"/>
        <v/>
      </c>
    </row>
    <row r="568" spans="1:6" x14ac:dyDescent="0.3">
      <c r="A568" s="1369" t="s">
        <v>1493</v>
      </c>
      <c r="B568" s="1370" t="s">
        <v>3849</v>
      </c>
      <c r="C568" s="1371" t="s">
        <v>221</v>
      </c>
      <c r="D568" s="1375">
        <v>50</v>
      </c>
      <c r="E568" s="856"/>
      <c r="F568" s="1374" t="str">
        <f t="shared" si="28"/>
        <v/>
      </c>
    </row>
    <row r="569" spans="1:6" x14ac:dyDescent="0.3">
      <c r="A569" s="1369" t="s">
        <v>1495</v>
      </c>
      <c r="B569" s="1370" t="s">
        <v>3850</v>
      </c>
      <c r="C569" s="1371" t="s">
        <v>221</v>
      </c>
      <c r="D569" s="1375">
        <v>10</v>
      </c>
      <c r="E569" s="856"/>
      <c r="F569" s="1374" t="str">
        <f t="shared" si="28"/>
        <v/>
      </c>
    </row>
    <row r="570" spans="1:6" x14ac:dyDescent="0.3">
      <c r="A570" s="1369" t="s">
        <v>3847</v>
      </c>
      <c r="B570" s="1370" t="s">
        <v>3851</v>
      </c>
      <c r="C570" s="1371" t="s">
        <v>221</v>
      </c>
      <c r="D570" s="1375">
        <v>25</v>
      </c>
      <c r="E570" s="856"/>
      <c r="F570" s="1374" t="str">
        <f t="shared" si="28"/>
        <v/>
      </c>
    </row>
    <row r="571" spans="1:6" x14ac:dyDescent="0.3">
      <c r="A571" s="1369" t="s">
        <v>3848</v>
      </c>
      <c r="B571" s="1370" t="s">
        <v>3852</v>
      </c>
      <c r="C571" s="1371" t="s">
        <v>221</v>
      </c>
      <c r="D571" s="1375">
        <v>25</v>
      </c>
      <c r="E571" s="856"/>
      <c r="F571" s="1374" t="str">
        <f t="shared" si="28"/>
        <v/>
      </c>
    </row>
    <row r="572" spans="1:6" x14ac:dyDescent="0.3">
      <c r="A572" s="1369" t="s">
        <v>1501</v>
      </c>
      <c r="B572" s="1377" t="s">
        <v>3856</v>
      </c>
      <c r="C572" s="1371"/>
      <c r="D572" s="1375"/>
      <c r="E572" s="1378"/>
      <c r="F572" s="1374" t="str">
        <f t="shared" si="28"/>
        <v/>
      </c>
    </row>
    <row r="573" spans="1:6" x14ac:dyDescent="0.3">
      <c r="A573" s="1369" t="s">
        <v>1503</v>
      </c>
      <c r="B573" s="1370" t="s">
        <v>1504</v>
      </c>
      <c r="C573" s="1371" t="s">
        <v>9</v>
      </c>
      <c r="D573" s="1375">
        <v>15</v>
      </c>
      <c r="E573" s="856"/>
      <c r="F573" s="1374" t="str">
        <f t="shared" si="28"/>
        <v/>
      </c>
    </row>
    <row r="574" spans="1:6" x14ac:dyDescent="0.3">
      <c r="A574" s="1369" t="s">
        <v>1505</v>
      </c>
      <c r="B574" s="1370" t="s">
        <v>1506</v>
      </c>
      <c r="C574" s="1371" t="s">
        <v>9</v>
      </c>
      <c r="D574" s="1375">
        <v>10</v>
      </c>
      <c r="E574" s="856"/>
      <c r="F574" s="1374" t="str">
        <f t="shared" si="28"/>
        <v/>
      </c>
    </row>
    <row r="575" spans="1:6" x14ac:dyDescent="0.3">
      <c r="A575" s="1369" t="s">
        <v>1507</v>
      </c>
      <c r="B575" s="1370" t="s">
        <v>1508</v>
      </c>
      <c r="C575" s="1371" t="s">
        <v>9</v>
      </c>
      <c r="D575" s="1375">
        <v>5</v>
      </c>
      <c r="E575" s="856"/>
      <c r="F575" s="1374" t="str">
        <f t="shared" si="28"/>
        <v/>
      </c>
    </row>
    <row r="576" spans="1:6" x14ac:dyDescent="0.3">
      <c r="A576" s="1369" t="s">
        <v>1509</v>
      </c>
      <c r="B576" s="1377" t="s">
        <v>1549</v>
      </c>
      <c r="C576" s="1371" t="s">
        <v>9</v>
      </c>
      <c r="D576" s="1375">
        <v>10</v>
      </c>
      <c r="E576" s="856"/>
      <c r="F576" s="1374" t="str">
        <f t="shared" si="28"/>
        <v/>
      </c>
    </row>
    <row r="577" spans="1:6" ht="14.25" customHeight="1" x14ac:dyDescent="0.3">
      <c r="A577" s="1369" t="s">
        <v>1514</v>
      </c>
      <c r="B577" s="1377" t="s">
        <v>1531</v>
      </c>
      <c r="C577" s="1371" t="s">
        <v>181</v>
      </c>
      <c r="D577" s="1375">
        <v>10</v>
      </c>
      <c r="E577" s="856"/>
      <c r="F577" s="1374" t="str">
        <f t="shared" si="28"/>
        <v/>
      </c>
    </row>
    <row r="578" spans="1:6" ht="14.25" customHeight="1" x14ac:dyDescent="0.3">
      <c r="A578" s="1369" t="s">
        <v>1516</v>
      </c>
      <c r="B578" s="1377" t="s">
        <v>1535</v>
      </c>
      <c r="C578" s="1382"/>
      <c r="D578" s="1375"/>
      <c r="E578" s="1378"/>
      <c r="F578" s="1374" t="str">
        <f t="shared" si="28"/>
        <v/>
      </c>
    </row>
    <row r="579" spans="1:6" ht="14.25" customHeight="1" x14ac:dyDescent="0.3">
      <c r="A579" s="1369" t="s">
        <v>1518</v>
      </c>
      <c r="B579" s="1370" t="s">
        <v>1537</v>
      </c>
      <c r="C579" s="1371"/>
      <c r="D579" s="1375"/>
      <c r="E579" s="1378"/>
      <c r="F579" s="1374" t="str">
        <f t="shared" si="28"/>
        <v/>
      </c>
    </row>
    <row r="580" spans="1:6" ht="14.25" customHeight="1" x14ac:dyDescent="0.3">
      <c r="A580" s="1369" t="s">
        <v>1520</v>
      </c>
      <c r="B580" s="1370" t="s">
        <v>1539</v>
      </c>
      <c r="C580" s="1371" t="s">
        <v>181</v>
      </c>
      <c r="D580" s="1375">
        <v>30</v>
      </c>
      <c r="E580" s="856"/>
      <c r="F580" s="1374" t="str">
        <f t="shared" si="28"/>
        <v/>
      </c>
    </row>
    <row r="581" spans="1:6" ht="14.25" customHeight="1" x14ac:dyDescent="0.3">
      <c r="A581" s="1369" t="s">
        <v>1522</v>
      </c>
      <c r="B581" s="1370" t="s">
        <v>1541</v>
      </c>
      <c r="C581" s="1371" t="s">
        <v>181</v>
      </c>
      <c r="D581" s="1375">
        <v>15</v>
      </c>
      <c r="E581" s="856"/>
      <c r="F581" s="1374" t="str">
        <f t="shared" si="28"/>
        <v/>
      </c>
    </row>
    <row r="582" spans="1:6" ht="14.25" customHeight="1" x14ac:dyDescent="0.3">
      <c r="A582" s="1369" t="s">
        <v>1523</v>
      </c>
      <c r="B582" s="1370" t="s">
        <v>1543</v>
      </c>
      <c r="C582" s="1371" t="s">
        <v>181</v>
      </c>
      <c r="D582" s="1375">
        <v>15</v>
      </c>
      <c r="E582" s="856"/>
      <c r="F582" s="1374" t="str">
        <f t="shared" si="28"/>
        <v/>
      </c>
    </row>
    <row r="583" spans="1:6" ht="14.25" customHeight="1" x14ac:dyDescent="0.3">
      <c r="A583" s="1369" t="s">
        <v>3865</v>
      </c>
      <c r="B583" s="1370" t="s">
        <v>1545</v>
      </c>
      <c r="C583" s="1484" t="s">
        <v>453</v>
      </c>
      <c r="D583" s="1375">
        <v>10</v>
      </c>
      <c r="E583" s="856"/>
      <c r="F583" s="1374" t="str">
        <f t="shared" si="28"/>
        <v/>
      </c>
    </row>
    <row r="584" spans="1:6" ht="14.25" customHeight="1" x14ac:dyDescent="0.3">
      <c r="A584" s="1369" t="s">
        <v>3866</v>
      </c>
      <c r="B584" s="1482" t="s">
        <v>1547</v>
      </c>
      <c r="C584" s="1484" t="s">
        <v>453</v>
      </c>
      <c r="D584" s="1375">
        <v>5</v>
      </c>
      <c r="E584" s="856"/>
      <c r="F584" s="1374" t="str">
        <f t="shared" si="28"/>
        <v/>
      </c>
    </row>
    <row r="585" spans="1:6" x14ac:dyDescent="0.3">
      <c r="A585" s="1369" t="s">
        <v>1532</v>
      </c>
      <c r="B585" s="1383" t="s">
        <v>1551</v>
      </c>
      <c r="C585" s="1371"/>
      <c r="D585" s="1375"/>
      <c r="E585" s="1378"/>
      <c r="F585" s="1374" t="str">
        <f t="shared" si="28"/>
        <v/>
      </c>
    </row>
    <row r="586" spans="1:6" x14ac:dyDescent="0.3">
      <c r="A586" s="1369" t="s">
        <v>3859</v>
      </c>
      <c r="B586" s="1384" t="s">
        <v>1551</v>
      </c>
      <c r="C586" s="1371" t="s">
        <v>3858</v>
      </c>
      <c r="D586" s="1375">
        <v>1</v>
      </c>
      <c r="E586" s="1378">
        <v>1000000</v>
      </c>
      <c r="F586" s="1374">
        <f t="shared" si="28"/>
        <v>1000000</v>
      </c>
    </row>
    <row r="587" spans="1:6" x14ac:dyDescent="0.3">
      <c r="A587" s="1369" t="s">
        <v>3860</v>
      </c>
      <c r="B587" s="1384" t="s">
        <v>3857</v>
      </c>
      <c r="C587" s="1371" t="s">
        <v>21</v>
      </c>
      <c r="D587" s="1375">
        <f>F586</f>
        <v>1000000</v>
      </c>
      <c r="E587" s="855"/>
      <c r="F587" s="1374" t="str">
        <f t="shared" si="28"/>
        <v/>
      </c>
    </row>
    <row r="588" spans="1:6" x14ac:dyDescent="0.3">
      <c r="A588" s="1369" t="s">
        <v>1534</v>
      </c>
      <c r="B588" s="1377" t="s">
        <v>1573</v>
      </c>
      <c r="C588" s="1371"/>
      <c r="D588" s="1375"/>
      <c r="E588" s="1378"/>
      <c r="F588" s="1374" t="str">
        <f t="shared" si="28"/>
        <v/>
      </c>
    </row>
    <row r="589" spans="1:6" x14ac:dyDescent="0.3">
      <c r="A589" s="1369" t="s">
        <v>1536</v>
      </c>
      <c r="B589" s="1370" t="s">
        <v>1573</v>
      </c>
      <c r="C589" s="1371" t="s">
        <v>3858</v>
      </c>
      <c r="D589" s="1375">
        <v>1</v>
      </c>
      <c r="E589" s="1378">
        <v>500000</v>
      </c>
      <c r="F589" s="1374">
        <f t="shared" si="28"/>
        <v>500000</v>
      </c>
    </row>
    <row r="590" spans="1:6" x14ac:dyDescent="0.3">
      <c r="A590" s="1369" t="s">
        <v>1546</v>
      </c>
      <c r="B590" s="1384" t="s">
        <v>3861</v>
      </c>
      <c r="C590" s="1371" t="s">
        <v>21</v>
      </c>
      <c r="D590" s="1375">
        <f>F589</f>
        <v>500000</v>
      </c>
      <c r="E590" s="855"/>
      <c r="F590" s="1374" t="str">
        <f t="shared" si="28"/>
        <v/>
      </c>
    </row>
    <row r="591" spans="1:6" x14ac:dyDescent="0.3">
      <c r="A591" s="1369" t="s">
        <v>1548</v>
      </c>
      <c r="B591" s="1377" t="s">
        <v>3887</v>
      </c>
      <c r="C591" s="1371"/>
      <c r="D591" s="1375"/>
      <c r="E591" s="1378"/>
      <c r="F591" s="1374" t="str">
        <f t="shared" si="28"/>
        <v/>
      </c>
    </row>
    <row r="592" spans="1:6" x14ac:dyDescent="0.3">
      <c r="A592" s="1369" t="s">
        <v>3862</v>
      </c>
      <c r="B592" s="1377" t="s">
        <v>1562</v>
      </c>
      <c r="C592" s="1371"/>
      <c r="D592" s="1375"/>
      <c r="E592" s="1378"/>
      <c r="F592" s="1374" t="str">
        <f t="shared" si="28"/>
        <v/>
      </c>
    </row>
    <row r="593" spans="1:6" x14ac:dyDescent="0.3">
      <c r="A593" s="1369" t="s">
        <v>3863</v>
      </c>
      <c r="B593" s="1370" t="s">
        <v>173</v>
      </c>
      <c r="C593" s="1371" t="s">
        <v>9</v>
      </c>
      <c r="D593" s="1375">
        <v>50</v>
      </c>
      <c r="E593" s="856"/>
      <c r="F593" s="1374" t="str">
        <f t="shared" si="28"/>
        <v/>
      </c>
    </row>
    <row r="594" spans="1:6" x14ac:dyDescent="0.3">
      <c r="A594" s="1369" t="s">
        <v>3864</v>
      </c>
      <c r="B594" s="1370" t="s">
        <v>171</v>
      </c>
      <c r="C594" s="1371" t="s">
        <v>9</v>
      </c>
      <c r="D594" s="1375">
        <v>25</v>
      </c>
      <c r="E594" s="856"/>
      <c r="F594" s="1374" t="str">
        <f t="shared" si="28"/>
        <v/>
      </c>
    </row>
    <row r="595" spans="1:6" x14ac:dyDescent="0.3">
      <c r="A595" s="1369" t="s">
        <v>3881</v>
      </c>
      <c r="B595" s="1377" t="s">
        <v>1566</v>
      </c>
      <c r="C595" s="1371"/>
      <c r="D595" s="1375"/>
      <c r="E595" s="1378"/>
      <c r="F595" s="1374" t="str">
        <f t="shared" si="28"/>
        <v/>
      </c>
    </row>
    <row r="596" spans="1:6" x14ac:dyDescent="0.3">
      <c r="A596" s="1369" t="s">
        <v>3882</v>
      </c>
      <c r="B596" s="1370" t="s">
        <v>171</v>
      </c>
      <c r="C596" s="1371" t="s">
        <v>9</v>
      </c>
      <c r="D596" s="1375">
        <v>50</v>
      </c>
      <c r="E596" s="856"/>
      <c r="F596" s="1374" t="str">
        <f t="shared" si="28"/>
        <v/>
      </c>
    </row>
    <row r="597" spans="1:6" x14ac:dyDescent="0.3">
      <c r="A597" s="1369" t="s">
        <v>3883</v>
      </c>
      <c r="B597" s="1370" t="s">
        <v>177</v>
      </c>
      <c r="C597" s="1371" t="s">
        <v>9</v>
      </c>
      <c r="D597" s="1375">
        <v>25</v>
      </c>
      <c r="E597" s="856"/>
      <c r="F597" s="1374" t="str">
        <f t="shared" si="28"/>
        <v/>
      </c>
    </row>
    <row r="598" spans="1:6" x14ac:dyDescent="0.3">
      <c r="A598" s="1369" t="s">
        <v>3886</v>
      </c>
      <c r="B598" s="1377" t="s">
        <v>175</v>
      </c>
      <c r="C598" s="1371"/>
      <c r="D598" s="1375"/>
      <c r="E598" s="1378"/>
      <c r="F598" s="1374" t="str">
        <f t="shared" si="28"/>
        <v/>
      </c>
    </row>
    <row r="599" spans="1:6" x14ac:dyDescent="0.3">
      <c r="A599" s="1369" t="s">
        <v>3884</v>
      </c>
      <c r="B599" s="1370" t="s">
        <v>171</v>
      </c>
      <c r="C599" s="1371" t="s">
        <v>9</v>
      </c>
      <c r="D599" s="1375">
        <v>50</v>
      </c>
      <c r="E599" s="856"/>
      <c r="F599" s="1374" t="str">
        <f t="shared" si="28"/>
        <v/>
      </c>
    </row>
    <row r="600" spans="1:6" x14ac:dyDescent="0.3">
      <c r="A600" s="1369" t="s">
        <v>3885</v>
      </c>
      <c r="B600" s="1370" t="s">
        <v>177</v>
      </c>
      <c r="C600" s="1371" t="s">
        <v>9</v>
      </c>
      <c r="D600" s="1375">
        <v>25</v>
      </c>
      <c r="E600" s="856"/>
      <c r="F600" s="1374" t="str">
        <f t="shared" si="28"/>
        <v/>
      </c>
    </row>
    <row r="601" spans="1:6" ht="15" thickBot="1" x14ac:dyDescent="0.35">
      <c r="A601" s="882" t="s">
        <v>4082</v>
      </c>
      <c r="B601" s="883" t="s">
        <v>4116</v>
      </c>
      <c r="C601" s="883"/>
      <c r="D601" s="1395"/>
      <c r="E601" s="883"/>
      <c r="F601" s="884">
        <f>SUM(F541:F600)</f>
        <v>1500000</v>
      </c>
    </row>
    <row r="602" spans="1:6" x14ac:dyDescent="0.3">
      <c r="A602" s="756" t="str">
        <f>A128</f>
        <v xml:space="preserve">CONTRACT SANRAL </v>
      </c>
      <c r="B602" s="757"/>
      <c r="C602" s="669"/>
      <c r="D602" s="1396"/>
      <c r="E602" s="669"/>
      <c r="F602" s="670"/>
    </row>
    <row r="603" spans="1:6" x14ac:dyDescent="0.3">
      <c r="A603" s="754" t="str">
        <f>A129</f>
        <v>ROUTINE ROAD MAINTENANCE ON NATIONAL ROUTES IN THE EASTERN CAPE PROVINCE</v>
      </c>
      <c r="B603" s="755"/>
      <c r="C603" s="671"/>
      <c r="D603" s="1397"/>
      <c r="E603" s="671"/>
      <c r="F603" s="672"/>
    </row>
    <row r="604" spans="1:6" ht="15" thickBot="1" x14ac:dyDescent="0.35">
      <c r="A604" s="754" t="str">
        <f>A130</f>
        <v>PART B: OPERATIONAL SECTION</v>
      </c>
      <c r="B604" s="755"/>
      <c r="C604" s="671"/>
      <c r="D604" s="1397"/>
      <c r="E604" s="671"/>
      <c r="F604" s="672"/>
    </row>
    <row r="605" spans="1:6" ht="15" thickBot="1" x14ac:dyDescent="0.35">
      <c r="A605" s="799" t="s">
        <v>1603</v>
      </c>
      <c r="B605" s="800"/>
      <c r="C605" s="800"/>
      <c r="D605" s="800"/>
      <c r="E605" s="800"/>
      <c r="F605" s="801"/>
    </row>
    <row r="606" spans="1:6" x14ac:dyDescent="0.3">
      <c r="A606" s="374" t="s">
        <v>1604</v>
      </c>
      <c r="B606" s="345" t="s">
        <v>1605</v>
      </c>
      <c r="C606" s="375"/>
      <c r="D606" s="1368"/>
      <c r="E606" s="377"/>
      <c r="F606" s="378"/>
    </row>
    <row r="607" spans="1:6" x14ac:dyDescent="0.3">
      <c r="A607" s="1369" t="s">
        <v>1606</v>
      </c>
      <c r="B607" s="1370" t="s">
        <v>1607</v>
      </c>
      <c r="C607" s="1371"/>
      <c r="D607" s="1485"/>
      <c r="E607" s="1486"/>
      <c r="F607" s="1487"/>
    </row>
    <row r="608" spans="1:6" x14ac:dyDescent="0.3">
      <c r="A608" s="1369" t="s">
        <v>1608</v>
      </c>
      <c r="B608" s="1370" t="s">
        <v>1609</v>
      </c>
      <c r="C608" s="1371" t="s">
        <v>9</v>
      </c>
      <c r="D608" s="1375">
        <v>1000</v>
      </c>
      <c r="E608" s="856"/>
      <c r="F608" s="1374" t="str">
        <f>IF((D608*E608)&gt;0,(D608*E608),"")</f>
        <v/>
      </c>
    </row>
    <row r="609" spans="1:6" x14ac:dyDescent="0.3">
      <c r="A609" s="1369" t="s">
        <v>1614</v>
      </c>
      <c r="B609" s="1370" t="s">
        <v>1615</v>
      </c>
      <c r="C609" s="1371"/>
      <c r="D609" s="1375"/>
      <c r="E609" s="1378"/>
      <c r="F609" s="1374" t="str">
        <f t="shared" ref="F609:F620" si="29">IF((D609*E609)&gt;0,(D609*E609),"")</f>
        <v/>
      </c>
    </row>
    <row r="610" spans="1:6" x14ac:dyDescent="0.3">
      <c r="A610" s="1369" t="s">
        <v>1616</v>
      </c>
      <c r="B610" s="1370" t="s">
        <v>1617</v>
      </c>
      <c r="C610" s="1371" t="s">
        <v>9</v>
      </c>
      <c r="D610" s="1375">
        <v>250</v>
      </c>
      <c r="E610" s="856"/>
      <c r="F610" s="1374" t="str">
        <f t="shared" si="29"/>
        <v/>
      </c>
    </row>
    <row r="611" spans="1:6" x14ac:dyDescent="0.3">
      <c r="A611" s="1369" t="s">
        <v>1618</v>
      </c>
      <c r="B611" s="1370" t="s">
        <v>1619</v>
      </c>
      <c r="C611" s="1371" t="s">
        <v>9</v>
      </c>
      <c r="D611" s="1375">
        <v>150</v>
      </c>
      <c r="E611" s="856"/>
      <c r="F611" s="1374" t="str">
        <f t="shared" si="29"/>
        <v/>
      </c>
    </row>
    <row r="612" spans="1:6" x14ac:dyDescent="0.3">
      <c r="A612" s="1369" t="s">
        <v>1623</v>
      </c>
      <c r="B612" s="1482" t="s">
        <v>1624</v>
      </c>
      <c r="C612" s="1488"/>
      <c r="D612" s="1375"/>
      <c r="E612" s="1378"/>
      <c r="F612" s="1374" t="str">
        <f t="shared" si="29"/>
        <v/>
      </c>
    </row>
    <row r="613" spans="1:6" x14ac:dyDescent="0.3">
      <c r="A613" s="1369" t="s">
        <v>1625</v>
      </c>
      <c r="B613" s="1482" t="s">
        <v>3946</v>
      </c>
      <c r="C613" s="1488" t="s">
        <v>1627</v>
      </c>
      <c r="D613" s="1375">
        <v>100</v>
      </c>
      <c r="E613" s="856"/>
      <c r="F613" s="1374" t="str">
        <f t="shared" si="29"/>
        <v/>
      </c>
    </row>
    <row r="614" spans="1:6" x14ac:dyDescent="0.3">
      <c r="A614" s="1369" t="s">
        <v>1628</v>
      </c>
      <c r="B614" s="1482" t="s">
        <v>3689</v>
      </c>
      <c r="C614" s="1488" t="s">
        <v>1627</v>
      </c>
      <c r="D614" s="1375">
        <v>100</v>
      </c>
      <c r="E614" s="856"/>
      <c r="F614" s="1374" t="str">
        <f t="shared" si="29"/>
        <v/>
      </c>
    </row>
    <row r="615" spans="1:6" x14ac:dyDescent="0.3">
      <c r="A615" s="1369" t="s">
        <v>1630</v>
      </c>
      <c r="B615" s="1377" t="s">
        <v>1631</v>
      </c>
      <c r="C615" s="1371"/>
      <c r="D615" s="1375"/>
      <c r="E615" s="1378"/>
      <c r="F615" s="1374" t="str">
        <f t="shared" si="29"/>
        <v/>
      </c>
    </row>
    <row r="616" spans="1:6" x14ac:dyDescent="0.3">
      <c r="A616" s="1369" t="s">
        <v>1632</v>
      </c>
      <c r="B616" s="1370" t="s">
        <v>1633</v>
      </c>
      <c r="C616" s="1371" t="s">
        <v>181</v>
      </c>
      <c r="D616" s="1375">
        <v>15</v>
      </c>
      <c r="E616" s="856"/>
      <c r="F616" s="1374" t="str">
        <f t="shared" si="29"/>
        <v/>
      </c>
    </row>
    <row r="617" spans="1:6" x14ac:dyDescent="0.3">
      <c r="A617" s="1369" t="s">
        <v>1634</v>
      </c>
      <c r="B617" s="1370" t="s">
        <v>1635</v>
      </c>
      <c r="C617" s="1371" t="s">
        <v>181</v>
      </c>
      <c r="D617" s="1375">
        <v>14</v>
      </c>
      <c r="E617" s="856"/>
      <c r="F617" s="1374" t="str">
        <f t="shared" si="29"/>
        <v/>
      </c>
    </row>
    <row r="618" spans="1:6" x14ac:dyDescent="0.3">
      <c r="A618" s="1369" t="s">
        <v>1636</v>
      </c>
      <c r="B618" s="1377" t="s">
        <v>1637</v>
      </c>
      <c r="C618" s="1371"/>
      <c r="D618" s="1375"/>
      <c r="E618" s="1378"/>
      <c r="F618" s="1374" t="str">
        <f t="shared" si="29"/>
        <v/>
      </c>
    </row>
    <row r="619" spans="1:6" x14ac:dyDescent="0.3">
      <c r="A619" s="1369" t="s">
        <v>1638</v>
      </c>
      <c r="B619" s="1370" t="s">
        <v>3834</v>
      </c>
      <c r="C619" s="1371" t="s">
        <v>489</v>
      </c>
      <c r="D619" s="1375">
        <v>5</v>
      </c>
      <c r="E619" s="856"/>
      <c r="F619" s="1374" t="str">
        <f t="shared" si="29"/>
        <v/>
      </c>
    </row>
    <row r="620" spans="1:6" ht="15" thickBot="1" x14ac:dyDescent="0.35">
      <c r="A620" s="1400" t="s">
        <v>1640</v>
      </c>
      <c r="B620" s="1401" t="s">
        <v>3994</v>
      </c>
      <c r="C620" s="1402" t="s">
        <v>489</v>
      </c>
      <c r="D620" s="1375">
        <v>5</v>
      </c>
      <c r="E620" s="856"/>
      <c r="F620" s="1374" t="str">
        <f t="shared" si="29"/>
        <v/>
      </c>
    </row>
    <row r="621" spans="1:6" ht="15.75" customHeight="1" thickBot="1" x14ac:dyDescent="0.35">
      <c r="A621" s="799" t="s">
        <v>1642</v>
      </c>
      <c r="B621" s="806"/>
      <c r="C621" s="543"/>
      <c r="D621" s="1439"/>
      <c r="E621" s="543"/>
      <c r="F621" s="676"/>
    </row>
    <row r="622" spans="1:6" ht="15.75" customHeight="1" x14ac:dyDescent="0.3">
      <c r="A622" s="374" t="s">
        <v>1643</v>
      </c>
      <c r="B622" s="345" t="s">
        <v>1644</v>
      </c>
      <c r="C622" s="375"/>
      <c r="D622" s="1368"/>
      <c r="E622" s="377"/>
      <c r="F622" s="378"/>
    </row>
    <row r="623" spans="1:6" x14ac:dyDescent="0.3">
      <c r="A623" s="1369" t="s">
        <v>1645</v>
      </c>
      <c r="B623" s="1370" t="s">
        <v>1646</v>
      </c>
      <c r="C623" s="1371"/>
      <c r="D623" s="1485"/>
      <c r="E623" s="1486"/>
      <c r="F623" s="1374"/>
    </row>
    <row r="624" spans="1:6" x14ac:dyDescent="0.3">
      <c r="A624" s="1369" t="s">
        <v>1647</v>
      </c>
      <c r="B624" s="1370" t="s">
        <v>1648</v>
      </c>
      <c r="C624" s="1371" t="s">
        <v>9</v>
      </c>
      <c r="D624" s="1375">
        <v>10</v>
      </c>
      <c r="E624" s="856"/>
      <c r="F624" s="1374" t="str">
        <f>IF((D624*E624)&gt;0,(D624*E624),"")</f>
        <v/>
      </c>
    </row>
    <row r="625" spans="1:6" x14ac:dyDescent="0.3">
      <c r="A625" s="1369" t="s">
        <v>1649</v>
      </c>
      <c r="B625" s="1370" t="s">
        <v>1619</v>
      </c>
      <c r="C625" s="1371" t="s">
        <v>9</v>
      </c>
      <c r="D625" s="1375">
        <v>5</v>
      </c>
      <c r="E625" s="856"/>
      <c r="F625" s="1374" t="str">
        <f t="shared" ref="F625:F629" si="30">IF((D625*E625)&gt;0,(D625*E625),"")</f>
        <v/>
      </c>
    </row>
    <row r="626" spans="1:6" x14ac:dyDescent="0.3">
      <c r="A626" s="1369" t="s">
        <v>1650</v>
      </c>
      <c r="B626" s="1370" t="s">
        <v>1411</v>
      </c>
      <c r="C626" s="1371" t="s">
        <v>9</v>
      </c>
      <c r="D626" s="1375">
        <v>5</v>
      </c>
      <c r="E626" s="856"/>
      <c r="F626" s="1374" t="str">
        <f t="shared" si="30"/>
        <v/>
      </c>
    </row>
    <row r="627" spans="1:6" x14ac:dyDescent="0.3">
      <c r="A627" s="1400" t="s">
        <v>1654</v>
      </c>
      <c r="B627" s="1401" t="s">
        <v>1655</v>
      </c>
      <c r="C627" s="1402"/>
      <c r="D627" s="1489"/>
      <c r="E627" s="1490"/>
      <c r="F627" s="1374" t="str">
        <f t="shared" si="30"/>
        <v/>
      </c>
    </row>
    <row r="628" spans="1:6" x14ac:dyDescent="0.3">
      <c r="A628" s="1400" t="s">
        <v>1656</v>
      </c>
      <c r="B628" s="1401" t="s">
        <v>3877</v>
      </c>
      <c r="C628" s="1402" t="s">
        <v>1377</v>
      </c>
      <c r="D628" s="1375">
        <v>1</v>
      </c>
      <c r="E628" s="1378">
        <v>20000</v>
      </c>
      <c r="F628" s="1374">
        <f t="shared" si="30"/>
        <v>20000</v>
      </c>
    </row>
    <row r="629" spans="1:6" x14ac:dyDescent="0.3">
      <c r="A629" s="1400" t="s">
        <v>1658</v>
      </c>
      <c r="B629" s="1401" t="s">
        <v>1666</v>
      </c>
      <c r="C629" s="1371" t="s">
        <v>21</v>
      </c>
      <c r="D629" s="1375">
        <f>F628</f>
        <v>20000</v>
      </c>
      <c r="E629" s="855"/>
      <c r="F629" s="1374" t="str">
        <f t="shared" si="30"/>
        <v/>
      </c>
    </row>
    <row r="630" spans="1:6" ht="15" thickBot="1" x14ac:dyDescent="0.35">
      <c r="A630" s="882" t="s">
        <v>4084</v>
      </c>
      <c r="B630" s="883" t="s">
        <v>4116</v>
      </c>
      <c r="C630" s="883"/>
      <c r="D630" s="1395"/>
      <c r="E630" s="883"/>
      <c r="F630" s="884">
        <f>SUM(F608:F629)</f>
        <v>20000</v>
      </c>
    </row>
    <row r="631" spans="1:6" x14ac:dyDescent="0.3">
      <c r="A631" s="756" t="str">
        <f>A128</f>
        <v xml:space="preserve">CONTRACT SANRAL </v>
      </c>
      <c r="B631" s="757"/>
      <c r="C631" s="669"/>
      <c r="D631" s="1396"/>
      <c r="E631" s="669"/>
      <c r="F631" s="670"/>
    </row>
    <row r="632" spans="1:6" x14ac:dyDescent="0.3">
      <c r="A632" s="754" t="str">
        <f>A129</f>
        <v>ROUTINE ROAD MAINTENANCE ON NATIONAL ROUTES IN THE EASTERN CAPE PROVINCE</v>
      </c>
      <c r="B632" s="755"/>
      <c r="C632" s="671"/>
      <c r="D632" s="1397"/>
      <c r="E632" s="671"/>
      <c r="F632" s="672"/>
    </row>
    <row r="633" spans="1:6" ht="15" thickBot="1" x14ac:dyDescent="0.35">
      <c r="A633" s="754" t="str">
        <f>A130</f>
        <v>PART B: OPERATIONAL SECTION</v>
      </c>
      <c r="B633" s="755"/>
      <c r="C633" s="671"/>
      <c r="D633" s="1397"/>
      <c r="E633" s="671"/>
      <c r="F633" s="672"/>
    </row>
    <row r="634" spans="1:6" ht="24" customHeight="1" thickBot="1" x14ac:dyDescent="0.35">
      <c r="A634" s="799" t="s">
        <v>1667</v>
      </c>
      <c r="B634" s="800"/>
      <c r="C634" s="800"/>
      <c r="D634" s="800"/>
      <c r="E634" s="800"/>
      <c r="F634" s="801"/>
    </row>
    <row r="635" spans="1:6" x14ac:dyDescent="0.3">
      <c r="A635" s="374" t="s">
        <v>1668</v>
      </c>
      <c r="B635" s="345" t="s">
        <v>3878</v>
      </c>
      <c r="C635" s="375"/>
      <c r="D635" s="1368"/>
      <c r="E635" s="377"/>
      <c r="F635" s="378"/>
    </row>
    <row r="636" spans="1:6" x14ac:dyDescent="0.3">
      <c r="A636" s="1369" t="s">
        <v>1670</v>
      </c>
      <c r="B636" s="343" t="s">
        <v>3878</v>
      </c>
      <c r="C636" s="1371" t="s">
        <v>1377</v>
      </c>
      <c r="D636" s="1375">
        <v>1</v>
      </c>
      <c r="E636" s="1378">
        <v>500000</v>
      </c>
      <c r="F636" s="1374">
        <f>IF((D636*E636)&gt;0,(D636*E636),"")</f>
        <v>500000</v>
      </c>
    </row>
    <row r="637" spans="1:6" x14ac:dyDescent="0.3">
      <c r="A637" s="1369" t="s">
        <v>1673</v>
      </c>
      <c r="B637" s="1370" t="s">
        <v>1674</v>
      </c>
      <c r="C637" s="1371" t="s">
        <v>21</v>
      </c>
      <c r="D637" s="1375">
        <f>F636</f>
        <v>500000</v>
      </c>
      <c r="E637" s="855"/>
      <c r="F637" s="1374" t="str">
        <f t="shared" ref="F637" si="31">IF((D637*E637)&gt;0,(D637*E637),"")</f>
        <v/>
      </c>
    </row>
    <row r="638" spans="1:6" ht="15" thickBot="1" x14ac:dyDescent="0.35">
      <c r="A638" s="882" t="s">
        <v>4086</v>
      </c>
      <c r="B638" s="883" t="s">
        <v>4116</v>
      </c>
      <c r="C638" s="883"/>
      <c r="D638" s="1395"/>
      <c r="E638" s="883"/>
      <c r="F638" s="884">
        <f>SUM(F636:F637)</f>
        <v>500000</v>
      </c>
    </row>
    <row r="639" spans="1:6" x14ac:dyDescent="0.3">
      <c r="A639" s="756" t="str">
        <f>A128</f>
        <v xml:space="preserve">CONTRACT SANRAL </v>
      </c>
      <c r="B639" s="757"/>
      <c r="C639" s="669"/>
      <c r="D639" s="1396"/>
      <c r="E639" s="669"/>
      <c r="F639" s="670"/>
    </row>
    <row r="640" spans="1:6" x14ac:dyDescent="0.3">
      <c r="A640" s="754" t="str">
        <f>A129</f>
        <v>ROUTINE ROAD MAINTENANCE ON NATIONAL ROUTES IN THE EASTERN CAPE PROVINCE</v>
      </c>
      <c r="B640" s="755"/>
      <c r="C640" s="671"/>
      <c r="D640" s="1397"/>
      <c r="E640" s="671"/>
      <c r="F640" s="672"/>
    </row>
    <row r="641" spans="1:6" ht="15" thickBot="1" x14ac:dyDescent="0.35">
      <c r="A641" s="754" t="str">
        <f>A130</f>
        <v>PART B: OPERATIONAL SECTION</v>
      </c>
      <c r="B641" s="755"/>
      <c r="C641" s="671"/>
      <c r="D641" s="1397"/>
      <c r="E641" s="671"/>
      <c r="F641" s="672"/>
    </row>
    <row r="642" spans="1:6" ht="15" thickBot="1" x14ac:dyDescent="0.35">
      <c r="A642" s="799" t="s">
        <v>4134</v>
      </c>
      <c r="B642" s="800"/>
      <c r="C642" s="800"/>
      <c r="D642" s="800"/>
      <c r="E642" s="800"/>
      <c r="F642" s="801"/>
    </row>
    <row r="643" spans="1:6" x14ac:dyDescent="0.3">
      <c r="A643" s="374" t="s">
        <v>1713</v>
      </c>
      <c r="B643" s="345" t="s">
        <v>1714</v>
      </c>
      <c r="C643" s="375"/>
      <c r="D643" s="1368"/>
      <c r="E643" s="377"/>
      <c r="F643" s="378"/>
    </row>
    <row r="644" spans="1:6" ht="15.75" customHeight="1" x14ac:dyDescent="0.3">
      <c r="A644" s="1369" t="s">
        <v>1715</v>
      </c>
      <c r="B644" s="1370" t="s">
        <v>1716</v>
      </c>
      <c r="C644" s="1371" t="s">
        <v>363</v>
      </c>
      <c r="D644" s="1375">
        <v>3000</v>
      </c>
      <c r="E644" s="856"/>
      <c r="F644" s="1374" t="str">
        <f>IF((D644*E644)&gt;0,(D644*E644),"")</f>
        <v/>
      </c>
    </row>
    <row r="645" spans="1:6" x14ac:dyDescent="0.3">
      <c r="A645" s="1369" t="s">
        <v>1719</v>
      </c>
      <c r="B645" s="1377" t="s">
        <v>1720</v>
      </c>
      <c r="C645" s="1371"/>
      <c r="D645" s="1375"/>
      <c r="E645" s="1378"/>
      <c r="F645" s="1374" t="str">
        <f t="shared" ref="F645:F688" si="32">IF((D645*E645)&gt;0,(D645*E645),"")</f>
        <v/>
      </c>
    </row>
    <row r="646" spans="1:6" x14ac:dyDescent="0.3">
      <c r="A646" s="1369" t="s">
        <v>1721</v>
      </c>
      <c r="B646" s="1370" t="s">
        <v>1716</v>
      </c>
      <c r="C646" s="1371" t="s">
        <v>363</v>
      </c>
      <c r="D646" s="1375">
        <v>1500</v>
      </c>
      <c r="E646" s="856"/>
      <c r="F646" s="1374" t="str">
        <f t="shared" si="32"/>
        <v/>
      </c>
    </row>
    <row r="647" spans="1:6" x14ac:dyDescent="0.3">
      <c r="A647" s="1369" t="s">
        <v>1723</v>
      </c>
      <c r="B647" s="1377" t="s">
        <v>1724</v>
      </c>
      <c r="C647" s="1371"/>
      <c r="D647" s="1375"/>
      <c r="E647" s="1378"/>
      <c r="F647" s="1374" t="str">
        <f t="shared" si="32"/>
        <v/>
      </c>
    </row>
    <row r="648" spans="1:6" x14ac:dyDescent="0.3">
      <c r="A648" s="1369" t="s">
        <v>1725</v>
      </c>
      <c r="B648" s="1370" t="s">
        <v>1726</v>
      </c>
      <c r="C648" s="1371"/>
      <c r="D648" s="1375"/>
      <c r="E648" s="1378"/>
      <c r="F648" s="1374" t="str">
        <f t="shared" si="32"/>
        <v/>
      </c>
    </row>
    <row r="649" spans="1:6" x14ac:dyDescent="0.3">
      <c r="A649" s="1369" t="s">
        <v>1727</v>
      </c>
      <c r="B649" s="1370" t="s">
        <v>1728</v>
      </c>
      <c r="C649" s="1371" t="s">
        <v>9</v>
      </c>
      <c r="D649" s="1375">
        <v>50</v>
      </c>
      <c r="E649" s="856"/>
      <c r="F649" s="1374" t="str">
        <f t="shared" si="32"/>
        <v/>
      </c>
    </row>
    <row r="650" spans="1:6" x14ac:dyDescent="0.3">
      <c r="A650" s="1369" t="s">
        <v>1734</v>
      </c>
      <c r="B650" s="1370" t="s">
        <v>1735</v>
      </c>
      <c r="C650" s="1371"/>
      <c r="D650" s="1375"/>
      <c r="E650" s="1378"/>
      <c r="F650" s="1374" t="str">
        <f t="shared" si="32"/>
        <v/>
      </c>
    </row>
    <row r="651" spans="1:6" x14ac:dyDescent="0.3">
      <c r="A651" s="1369" t="s">
        <v>1736</v>
      </c>
      <c r="B651" s="1370" t="s">
        <v>1728</v>
      </c>
      <c r="C651" s="1371" t="s">
        <v>9</v>
      </c>
      <c r="D651" s="1375">
        <v>50</v>
      </c>
      <c r="E651" s="856"/>
      <c r="F651" s="1374" t="str">
        <f t="shared" si="32"/>
        <v/>
      </c>
    </row>
    <row r="652" spans="1:6" x14ac:dyDescent="0.3">
      <c r="A652" s="1369" t="s">
        <v>1738</v>
      </c>
      <c r="B652" s="1370" t="s">
        <v>1739</v>
      </c>
      <c r="C652" s="1371"/>
      <c r="D652" s="1375"/>
      <c r="E652" s="1378"/>
      <c r="F652" s="1374" t="str">
        <f t="shared" si="32"/>
        <v/>
      </c>
    </row>
    <row r="653" spans="1:6" x14ac:dyDescent="0.3">
      <c r="A653" s="1369" t="s">
        <v>1740</v>
      </c>
      <c r="B653" s="1370" t="s">
        <v>1728</v>
      </c>
      <c r="C653" s="1371" t="s">
        <v>9</v>
      </c>
      <c r="D653" s="1375">
        <v>50</v>
      </c>
      <c r="E653" s="856"/>
      <c r="F653" s="1374" t="str">
        <f t="shared" si="32"/>
        <v/>
      </c>
    </row>
    <row r="654" spans="1:6" x14ac:dyDescent="0.3">
      <c r="A654" s="1369" t="s">
        <v>1742</v>
      </c>
      <c r="B654" s="1370" t="s">
        <v>1743</v>
      </c>
      <c r="C654" s="1371"/>
      <c r="D654" s="1375"/>
      <c r="E654" s="1378"/>
      <c r="F654" s="1374" t="str">
        <f t="shared" si="32"/>
        <v/>
      </c>
    </row>
    <row r="655" spans="1:6" x14ac:dyDescent="0.3">
      <c r="A655" s="1369" t="s">
        <v>1744</v>
      </c>
      <c r="B655" s="1370" t="s">
        <v>1728</v>
      </c>
      <c r="C655" s="1371" t="s">
        <v>9</v>
      </c>
      <c r="D655" s="1375">
        <v>50</v>
      </c>
      <c r="E655" s="856"/>
      <c r="F655" s="1374" t="str">
        <f t="shared" si="32"/>
        <v/>
      </c>
    </row>
    <row r="656" spans="1:6" ht="15.75" customHeight="1" x14ac:dyDescent="0.3">
      <c r="A656" s="1369" t="s">
        <v>1746</v>
      </c>
      <c r="B656" s="1377" t="s">
        <v>1747</v>
      </c>
      <c r="C656" s="1371"/>
      <c r="D656" s="1375"/>
      <c r="E656" s="1378"/>
      <c r="F656" s="1374" t="str">
        <f t="shared" si="32"/>
        <v/>
      </c>
    </row>
    <row r="657" spans="1:6" x14ac:dyDescent="0.3">
      <c r="A657" s="1369" t="s">
        <v>1750</v>
      </c>
      <c r="B657" s="1370" t="s">
        <v>1751</v>
      </c>
      <c r="C657" s="1371"/>
      <c r="D657" s="1375"/>
      <c r="E657" s="1378"/>
      <c r="F657" s="1374" t="str">
        <f t="shared" si="32"/>
        <v/>
      </c>
    </row>
    <row r="658" spans="1:6" x14ac:dyDescent="0.3">
      <c r="A658" s="1369" t="s">
        <v>1752</v>
      </c>
      <c r="B658" s="1370" t="s">
        <v>1716</v>
      </c>
      <c r="C658" s="1371" t="s">
        <v>9</v>
      </c>
      <c r="D658" s="1375">
        <v>5</v>
      </c>
      <c r="E658" s="856"/>
      <c r="F658" s="1374" t="str">
        <f t="shared" si="32"/>
        <v/>
      </c>
    </row>
    <row r="659" spans="1:6" x14ac:dyDescent="0.3">
      <c r="A659" s="1369" t="s">
        <v>1754</v>
      </c>
      <c r="B659" s="1370" t="s">
        <v>1755</v>
      </c>
      <c r="C659" s="1371"/>
      <c r="D659" s="1375"/>
      <c r="E659" s="1378"/>
      <c r="F659" s="1374" t="str">
        <f t="shared" si="32"/>
        <v/>
      </c>
    </row>
    <row r="660" spans="1:6" x14ac:dyDescent="0.3">
      <c r="A660" s="1369" t="s">
        <v>1756</v>
      </c>
      <c r="B660" s="1370" t="s">
        <v>1716</v>
      </c>
      <c r="C660" s="1371" t="s">
        <v>9</v>
      </c>
      <c r="D660" s="1375">
        <v>15</v>
      </c>
      <c r="E660" s="856"/>
      <c r="F660" s="1374" t="str">
        <f t="shared" si="32"/>
        <v/>
      </c>
    </row>
    <row r="661" spans="1:6" x14ac:dyDescent="0.3">
      <c r="A661" s="1369" t="s">
        <v>3691</v>
      </c>
      <c r="B661" s="1370" t="s">
        <v>3690</v>
      </c>
      <c r="C661" s="1371" t="s">
        <v>9</v>
      </c>
      <c r="D661" s="1375">
        <v>15</v>
      </c>
      <c r="E661" s="856"/>
      <c r="F661" s="1374" t="str">
        <f t="shared" si="32"/>
        <v/>
      </c>
    </row>
    <row r="662" spans="1:6" ht="17.25" customHeight="1" x14ac:dyDescent="0.3">
      <c r="A662" s="1369" t="s">
        <v>1760</v>
      </c>
      <c r="B662" s="1377" t="s">
        <v>1761</v>
      </c>
      <c r="C662" s="1371" t="s">
        <v>9</v>
      </c>
      <c r="D662" s="1375">
        <v>250</v>
      </c>
      <c r="E662" s="856"/>
      <c r="F662" s="1374" t="str">
        <f t="shared" si="32"/>
        <v/>
      </c>
    </row>
    <row r="663" spans="1:6" x14ac:dyDescent="0.3">
      <c r="A663" s="1369" t="s">
        <v>1762</v>
      </c>
      <c r="B663" s="1377" t="s">
        <v>4260</v>
      </c>
      <c r="C663" s="1371"/>
      <c r="D663" s="1375"/>
      <c r="E663" s="1378"/>
      <c r="F663" s="1374" t="str">
        <f t="shared" si="32"/>
        <v/>
      </c>
    </row>
    <row r="664" spans="1:6" x14ac:dyDescent="0.3">
      <c r="A664" s="1369" t="s">
        <v>1764</v>
      </c>
      <c r="B664" s="1370" t="s">
        <v>1765</v>
      </c>
      <c r="C664" s="1371"/>
      <c r="D664" s="1375"/>
      <c r="E664" s="1378"/>
      <c r="F664" s="1374" t="str">
        <f t="shared" si="32"/>
        <v/>
      </c>
    </row>
    <row r="665" spans="1:6" ht="15" customHeight="1" x14ac:dyDescent="0.3">
      <c r="A665" s="1369" t="s">
        <v>1766</v>
      </c>
      <c r="B665" s="1370" t="s">
        <v>1716</v>
      </c>
      <c r="C665" s="1371" t="s">
        <v>363</v>
      </c>
      <c r="D665" s="1375">
        <v>25000</v>
      </c>
      <c r="E665" s="856"/>
      <c r="F665" s="1374" t="str">
        <f t="shared" si="32"/>
        <v/>
      </c>
    </row>
    <row r="666" spans="1:6" x14ac:dyDescent="0.3">
      <c r="A666" s="1369" t="s">
        <v>1769</v>
      </c>
      <c r="B666" s="1370" t="s">
        <v>1770</v>
      </c>
      <c r="C666" s="1371"/>
      <c r="D666" s="1375"/>
      <c r="E666" s="1378"/>
      <c r="F666" s="1374" t="str">
        <f t="shared" si="32"/>
        <v/>
      </c>
    </row>
    <row r="667" spans="1:6" x14ac:dyDescent="0.3">
      <c r="A667" s="1369" t="s">
        <v>1771</v>
      </c>
      <c r="B667" s="1370" t="s">
        <v>1716</v>
      </c>
      <c r="C667" s="1371" t="s">
        <v>9</v>
      </c>
      <c r="D667" s="1375">
        <v>5</v>
      </c>
      <c r="E667" s="856"/>
      <c r="F667" s="1374" t="str">
        <f t="shared" si="32"/>
        <v/>
      </c>
    </row>
    <row r="668" spans="1:6" ht="15.75" customHeight="1" x14ac:dyDescent="0.3">
      <c r="A668" s="1369" t="s">
        <v>1773</v>
      </c>
      <c r="B668" s="1370" t="s">
        <v>1774</v>
      </c>
      <c r="C668" s="1371"/>
      <c r="D668" s="1375"/>
      <c r="E668" s="1378"/>
      <c r="F668" s="1374" t="str">
        <f t="shared" si="32"/>
        <v/>
      </c>
    </row>
    <row r="669" spans="1:6" x14ac:dyDescent="0.3">
      <c r="A669" s="1369" t="s">
        <v>1775</v>
      </c>
      <c r="B669" s="1370" t="s">
        <v>1716</v>
      </c>
      <c r="C669" s="1371" t="s">
        <v>9</v>
      </c>
      <c r="D669" s="1375">
        <v>15</v>
      </c>
      <c r="E669" s="856"/>
      <c r="F669" s="1374" t="str">
        <f t="shared" si="32"/>
        <v/>
      </c>
    </row>
    <row r="670" spans="1:6" x14ac:dyDescent="0.3">
      <c r="A670" s="1369" t="s">
        <v>1777</v>
      </c>
      <c r="B670" s="1370" t="s">
        <v>1778</v>
      </c>
      <c r="C670" s="1371"/>
      <c r="D670" s="1375"/>
      <c r="E670" s="1378"/>
      <c r="F670" s="1374" t="str">
        <f t="shared" si="32"/>
        <v/>
      </c>
    </row>
    <row r="671" spans="1:6" x14ac:dyDescent="0.3">
      <c r="A671" s="1369" t="s">
        <v>1779</v>
      </c>
      <c r="B671" s="1370" t="s">
        <v>1780</v>
      </c>
      <c r="C671" s="1371" t="s">
        <v>9</v>
      </c>
      <c r="D671" s="1375">
        <v>20</v>
      </c>
      <c r="E671" s="856"/>
      <c r="F671" s="1374" t="str">
        <f t="shared" si="32"/>
        <v/>
      </c>
    </row>
    <row r="672" spans="1:6" x14ac:dyDescent="0.3">
      <c r="A672" s="1369" t="s">
        <v>1786</v>
      </c>
      <c r="B672" s="1377" t="s">
        <v>4262</v>
      </c>
      <c r="C672" s="1371"/>
      <c r="D672" s="1375"/>
      <c r="E672" s="1378"/>
      <c r="F672" s="1374" t="str">
        <f t="shared" si="32"/>
        <v/>
      </c>
    </row>
    <row r="673" spans="1:6" x14ac:dyDescent="0.3">
      <c r="A673" s="1369" t="s">
        <v>1788</v>
      </c>
      <c r="B673" s="1370" t="s">
        <v>4263</v>
      </c>
      <c r="C673" s="1371" t="s">
        <v>363</v>
      </c>
      <c r="D673" s="1375">
        <v>1500</v>
      </c>
      <c r="E673" s="856"/>
      <c r="F673" s="1374" t="str">
        <f t="shared" si="32"/>
        <v/>
      </c>
    </row>
    <row r="674" spans="1:6" x14ac:dyDescent="0.3">
      <c r="A674" s="1369" t="s">
        <v>1792</v>
      </c>
      <c r="B674" s="1370" t="s">
        <v>4264</v>
      </c>
      <c r="C674" s="1371" t="s">
        <v>363</v>
      </c>
      <c r="D674" s="1375">
        <v>150</v>
      </c>
      <c r="E674" s="856"/>
      <c r="F674" s="1374" t="str">
        <f t="shared" si="32"/>
        <v/>
      </c>
    </row>
    <row r="675" spans="1:6" x14ac:dyDescent="0.3">
      <c r="A675" s="1369" t="s">
        <v>4265</v>
      </c>
      <c r="B675" s="1370" t="s">
        <v>4266</v>
      </c>
      <c r="C675" s="1371" t="s">
        <v>9</v>
      </c>
      <c r="D675" s="1375">
        <v>50</v>
      </c>
      <c r="E675" s="856"/>
      <c r="F675" s="1374" t="str">
        <f t="shared" si="32"/>
        <v/>
      </c>
    </row>
    <row r="676" spans="1:6" x14ac:dyDescent="0.3">
      <c r="A676" s="1369" t="s">
        <v>4267</v>
      </c>
      <c r="B676" s="1370" t="s">
        <v>1807</v>
      </c>
      <c r="C676" s="1371" t="s">
        <v>9</v>
      </c>
      <c r="D676" s="1375">
        <v>50</v>
      </c>
      <c r="E676" s="856"/>
      <c r="F676" s="1374" t="str">
        <f t="shared" si="32"/>
        <v/>
      </c>
    </row>
    <row r="677" spans="1:6" x14ac:dyDescent="0.3">
      <c r="A677" s="1369" t="s">
        <v>4269</v>
      </c>
      <c r="B677" s="1370" t="s">
        <v>1809</v>
      </c>
      <c r="C677" s="1371"/>
      <c r="D677" s="1375"/>
      <c r="E677" s="1378"/>
      <c r="F677" s="1374" t="str">
        <f t="shared" si="32"/>
        <v/>
      </c>
    </row>
    <row r="678" spans="1:6" x14ac:dyDescent="0.3">
      <c r="A678" s="1369" t="s">
        <v>4270</v>
      </c>
      <c r="B678" s="1370" t="s">
        <v>1811</v>
      </c>
      <c r="C678" s="1371" t="s">
        <v>9</v>
      </c>
      <c r="D678" s="1375">
        <v>100</v>
      </c>
      <c r="E678" s="856"/>
      <c r="F678" s="1374" t="str">
        <f t="shared" si="32"/>
        <v/>
      </c>
    </row>
    <row r="679" spans="1:6" x14ac:dyDescent="0.3">
      <c r="A679" s="1369" t="s">
        <v>4271</v>
      </c>
      <c r="B679" s="1370" t="s">
        <v>1813</v>
      </c>
      <c r="C679" s="1371" t="s">
        <v>9</v>
      </c>
      <c r="D679" s="1375">
        <v>100</v>
      </c>
      <c r="E679" s="856"/>
      <c r="F679" s="1374" t="str">
        <f t="shared" si="32"/>
        <v/>
      </c>
    </row>
    <row r="680" spans="1:6" x14ac:dyDescent="0.3">
      <c r="A680" s="1369" t="s">
        <v>4273</v>
      </c>
      <c r="B680" s="1482" t="s">
        <v>4274</v>
      </c>
      <c r="C680" s="1488"/>
      <c r="D680" s="1375"/>
      <c r="E680" s="1378"/>
      <c r="F680" s="1374" t="str">
        <f t="shared" si="32"/>
        <v/>
      </c>
    </row>
    <row r="681" spans="1:6" x14ac:dyDescent="0.3">
      <c r="A681" s="1369" t="s">
        <v>4276</v>
      </c>
      <c r="B681" s="1482" t="s">
        <v>1825</v>
      </c>
      <c r="C681" s="1484" t="s">
        <v>9</v>
      </c>
      <c r="D681" s="1375">
        <v>5</v>
      </c>
      <c r="E681" s="856"/>
      <c r="F681" s="1374" t="str">
        <f t="shared" si="32"/>
        <v/>
      </c>
    </row>
    <row r="682" spans="1:6" x14ac:dyDescent="0.3">
      <c r="A682" s="1369" t="s">
        <v>4277</v>
      </c>
      <c r="B682" s="1482" t="s">
        <v>1827</v>
      </c>
      <c r="C682" s="1484" t="s">
        <v>9</v>
      </c>
      <c r="D682" s="1375">
        <v>10</v>
      </c>
      <c r="E682" s="856"/>
      <c r="F682" s="1374" t="str">
        <f t="shared" si="32"/>
        <v/>
      </c>
    </row>
    <row r="683" spans="1:6" x14ac:dyDescent="0.3">
      <c r="A683" s="1369" t="s">
        <v>4278</v>
      </c>
      <c r="B683" s="1482" t="s">
        <v>1759</v>
      </c>
      <c r="C683" s="1484" t="s">
        <v>9</v>
      </c>
      <c r="D683" s="1375">
        <v>5</v>
      </c>
      <c r="E683" s="856"/>
      <c r="F683" s="1374" t="str">
        <f t="shared" si="32"/>
        <v/>
      </c>
    </row>
    <row r="684" spans="1:6" x14ac:dyDescent="0.3">
      <c r="A684" s="1491" t="s">
        <v>1796</v>
      </c>
      <c r="B684" s="1492" t="s">
        <v>1896</v>
      </c>
      <c r="C684" s="1493" t="s">
        <v>9</v>
      </c>
      <c r="D684" s="1375">
        <v>30</v>
      </c>
      <c r="E684" s="856"/>
      <c r="F684" s="1374" t="str">
        <f t="shared" si="32"/>
        <v/>
      </c>
    </row>
    <row r="685" spans="1:6" x14ac:dyDescent="0.3">
      <c r="A685" s="1369" t="s">
        <v>1828</v>
      </c>
      <c r="B685" s="1377" t="s">
        <v>1829</v>
      </c>
      <c r="C685" s="1371" t="s">
        <v>221</v>
      </c>
      <c r="D685" s="1375">
        <v>18</v>
      </c>
      <c r="E685" s="856"/>
      <c r="F685" s="1374" t="str">
        <f t="shared" si="32"/>
        <v/>
      </c>
    </row>
    <row r="686" spans="1:6" x14ac:dyDescent="0.3">
      <c r="A686" s="1369" t="s">
        <v>1830</v>
      </c>
      <c r="B686" s="1377" t="s">
        <v>1831</v>
      </c>
      <c r="C686" s="1371"/>
      <c r="D686" s="1375"/>
      <c r="E686" s="1378"/>
      <c r="F686" s="1374" t="str">
        <f t="shared" si="32"/>
        <v/>
      </c>
    </row>
    <row r="687" spans="1:6" x14ac:dyDescent="0.3">
      <c r="A687" s="1369" t="s">
        <v>1832</v>
      </c>
      <c r="B687" s="1370" t="s">
        <v>1716</v>
      </c>
      <c r="C687" s="1371" t="s">
        <v>363</v>
      </c>
      <c r="D687" s="1375">
        <v>2000</v>
      </c>
      <c r="E687" s="856"/>
      <c r="F687" s="1374" t="str">
        <f t="shared" si="32"/>
        <v/>
      </c>
    </row>
    <row r="688" spans="1:6" x14ac:dyDescent="0.3">
      <c r="A688" s="1369" t="s">
        <v>1834</v>
      </c>
      <c r="B688" s="1377" t="s">
        <v>1835</v>
      </c>
      <c r="C688" s="1371" t="s">
        <v>363</v>
      </c>
      <c r="D688" s="1375">
        <v>500</v>
      </c>
      <c r="E688" s="856"/>
      <c r="F688" s="1374" t="str">
        <f t="shared" si="32"/>
        <v/>
      </c>
    </row>
    <row r="689" spans="1:6" ht="15" thickBot="1" x14ac:dyDescent="0.35">
      <c r="A689" s="882" t="s">
        <v>4088</v>
      </c>
      <c r="B689" s="883" t="s">
        <v>4116</v>
      </c>
      <c r="C689" s="883"/>
      <c r="D689" s="1395"/>
      <c r="E689" s="883"/>
      <c r="F689" s="884">
        <f>SUM(F644:F688)</f>
        <v>0</v>
      </c>
    </row>
    <row r="690" spans="1:6" x14ac:dyDescent="0.3">
      <c r="A690" s="756" t="str">
        <f>A128</f>
        <v xml:space="preserve">CONTRACT SANRAL </v>
      </c>
      <c r="B690" s="757"/>
      <c r="C690" s="669"/>
      <c r="D690" s="1396"/>
      <c r="E690" s="669"/>
      <c r="F690" s="670"/>
    </row>
    <row r="691" spans="1:6" x14ac:dyDescent="0.3">
      <c r="A691" s="754" t="str">
        <f>A129</f>
        <v>ROUTINE ROAD MAINTENANCE ON NATIONAL ROUTES IN THE EASTERN CAPE PROVINCE</v>
      </c>
      <c r="B691" s="755"/>
      <c r="C691" s="671"/>
      <c r="D691" s="1397"/>
      <c r="E691" s="671"/>
      <c r="F691" s="672"/>
    </row>
    <row r="692" spans="1:6" ht="15" thickBot="1" x14ac:dyDescent="0.35">
      <c r="A692" s="804" t="str">
        <f>A130</f>
        <v>PART B: OPERATIONAL SECTION</v>
      </c>
      <c r="B692" s="805"/>
      <c r="C692" s="671"/>
      <c r="D692" s="1397"/>
      <c r="E692" s="671"/>
      <c r="F692" s="672"/>
    </row>
    <row r="693" spans="1:6" ht="15" thickBot="1" x14ac:dyDescent="0.35">
      <c r="A693" s="799" t="s">
        <v>1984</v>
      </c>
      <c r="B693" s="800"/>
      <c r="C693" s="800"/>
      <c r="D693" s="800"/>
      <c r="E693" s="800"/>
      <c r="F693" s="801"/>
    </row>
    <row r="694" spans="1:6" x14ac:dyDescent="0.3">
      <c r="A694" s="524" t="s">
        <v>1985</v>
      </c>
      <c r="B694" s="345" t="s">
        <v>1986</v>
      </c>
      <c r="C694" s="375"/>
      <c r="D694" s="1368"/>
      <c r="E694" s="377"/>
      <c r="F694" s="378"/>
    </row>
    <row r="695" spans="1:6" x14ac:dyDescent="0.3">
      <c r="A695" s="1491" t="s">
        <v>1987</v>
      </c>
      <c r="B695" s="1370" t="s">
        <v>1988</v>
      </c>
      <c r="C695" s="1371"/>
      <c r="D695" s="1485"/>
      <c r="E695" s="1486"/>
      <c r="F695" s="1487"/>
    </row>
    <row r="696" spans="1:6" x14ac:dyDescent="0.3">
      <c r="A696" s="1491" t="s">
        <v>1989</v>
      </c>
      <c r="B696" s="1370" t="s">
        <v>1990</v>
      </c>
      <c r="C696" s="1371" t="s">
        <v>955</v>
      </c>
      <c r="D696" s="1375">
        <v>10</v>
      </c>
      <c r="E696" s="856"/>
      <c r="F696" s="1374" t="str">
        <f>IF((D696*E696)&gt;0,(D696*E696),"")</f>
        <v/>
      </c>
    </row>
    <row r="697" spans="1:6" x14ac:dyDescent="0.3">
      <c r="A697" s="1491" t="s">
        <v>1991</v>
      </c>
      <c r="B697" s="1370" t="s">
        <v>1992</v>
      </c>
      <c r="C697" s="1371" t="s">
        <v>955</v>
      </c>
      <c r="D697" s="1375">
        <v>10</v>
      </c>
      <c r="E697" s="856"/>
      <c r="F697" s="1374" t="str">
        <f t="shared" ref="F697:F712" si="33">IF((D697*E697)&gt;0,(D697*E697),"")</f>
        <v/>
      </c>
    </row>
    <row r="698" spans="1:6" x14ac:dyDescent="0.3">
      <c r="A698" s="1491" t="s">
        <v>1993</v>
      </c>
      <c r="B698" s="1370" t="s">
        <v>446</v>
      </c>
      <c r="C698" s="1371" t="s">
        <v>955</v>
      </c>
      <c r="D698" s="1375">
        <v>10</v>
      </c>
      <c r="E698" s="856"/>
      <c r="F698" s="1374" t="str">
        <f t="shared" si="33"/>
        <v/>
      </c>
    </row>
    <row r="699" spans="1:6" x14ac:dyDescent="0.3">
      <c r="A699" s="1491" t="s">
        <v>1997</v>
      </c>
      <c r="B699" s="1370" t="s">
        <v>1998</v>
      </c>
      <c r="C699" s="1371"/>
      <c r="D699" s="1375"/>
      <c r="E699" s="1378"/>
      <c r="F699" s="1374" t="str">
        <f t="shared" si="33"/>
        <v/>
      </c>
    </row>
    <row r="700" spans="1:6" x14ac:dyDescent="0.3">
      <c r="A700" s="1491" t="s">
        <v>2001</v>
      </c>
      <c r="B700" s="1370" t="s">
        <v>2002</v>
      </c>
      <c r="C700" s="1371" t="s">
        <v>955</v>
      </c>
      <c r="D700" s="1375">
        <v>10</v>
      </c>
      <c r="E700" s="856"/>
      <c r="F700" s="1374" t="str">
        <f t="shared" si="33"/>
        <v/>
      </c>
    </row>
    <row r="701" spans="1:6" x14ac:dyDescent="0.3">
      <c r="A701" s="1491" t="s">
        <v>2003</v>
      </c>
      <c r="B701" s="1370" t="s">
        <v>1995</v>
      </c>
      <c r="C701" s="1371" t="s">
        <v>955</v>
      </c>
      <c r="D701" s="1375">
        <v>10</v>
      </c>
      <c r="E701" s="856"/>
      <c r="F701" s="1374" t="str">
        <f t="shared" si="33"/>
        <v/>
      </c>
    </row>
    <row r="702" spans="1:6" x14ac:dyDescent="0.3">
      <c r="A702" s="1491" t="s">
        <v>2004</v>
      </c>
      <c r="B702" s="1370" t="s">
        <v>2005</v>
      </c>
      <c r="C702" s="1371"/>
      <c r="D702" s="1375"/>
      <c r="E702" s="1378"/>
      <c r="F702" s="1374" t="str">
        <f t="shared" si="33"/>
        <v/>
      </c>
    </row>
    <row r="703" spans="1:6" x14ac:dyDescent="0.3">
      <c r="A703" s="1491" t="s">
        <v>2007</v>
      </c>
      <c r="B703" s="1370" t="s">
        <v>1992</v>
      </c>
      <c r="C703" s="1371" t="s">
        <v>955</v>
      </c>
      <c r="D703" s="1375">
        <v>5</v>
      </c>
      <c r="E703" s="856"/>
      <c r="F703" s="1374" t="str">
        <f t="shared" si="33"/>
        <v/>
      </c>
    </row>
    <row r="704" spans="1:6" x14ac:dyDescent="0.3">
      <c r="A704" s="1491" t="s">
        <v>2009</v>
      </c>
      <c r="B704" s="1370" t="s">
        <v>2010</v>
      </c>
      <c r="C704" s="1371" t="s">
        <v>181</v>
      </c>
      <c r="D704" s="1375">
        <v>250</v>
      </c>
      <c r="E704" s="856"/>
      <c r="F704" s="1374" t="str">
        <f t="shared" si="33"/>
        <v/>
      </c>
    </row>
    <row r="705" spans="1:6" ht="24" customHeight="1" x14ac:dyDescent="0.3">
      <c r="A705" s="1491" t="s">
        <v>2011</v>
      </c>
      <c r="B705" s="1370" t="s">
        <v>2012</v>
      </c>
      <c r="C705" s="1371" t="s">
        <v>181</v>
      </c>
      <c r="D705" s="1375">
        <v>250</v>
      </c>
      <c r="E705" s="856"/>
      <c r="F705" s="1374" t="str">
        <f t="shared" si="33"/>
        <v/>
      </c>
    </row>
    <row r="706" spans="1:6" x14ac:dyDescent="0.3">
      <c r="A706" s="1491" t="s">
        <v>2013</v>
      </c>
      <c r="B706" s="1370" t="s">
        <v>2014</v>
      </c>
      <c r="C706" s="1371" t="s">
        <v>181</v>
      </c>
      <c r="D706" s="1375">
        <v>150</v>
      </c>
      <c r="E706" s="856"/>
      <c r="F706" s="1374" t="str">
        <f t="shared" si="33"/>
        <v/>
      </c>
    </row>
    <row r="707" spans="1:6" x14ac:dyDescent="0.3">
      <c r="A707" s="1369" t="s">
        <v>2057</v>
      </c>
      <c r="B707" s="1377" t="s">
        <v>2058</v>
      </c>
      <c r="C707" s="1371"/>
      <c r="D707" s="1375"/>
      <c r="E707" s="1378"/>
      <c r="F707" s="1374" t="str">
        <f t="shared" si="33"/>
        <v/>
      </c>
    </row>
    <row r="708" spans="1:6" x14ac:dyDescent="0.3">
      <c r="A708" s="1369" t="s">
        <v>2059</v>
      </c>
      <c r="B708" s="1370" t="s">
        <v>2060</v>
      </c>
      <c r="C708" s="1371" t="s">
        <v>181</v>
      </c>
      <c r="D708" s="1375">
        <v>5</v>
      </c>
      <c r="E708" s="856"/>
      <c r="F708" s="1374" t="str">
        <f t="shared" si="33"/>
        <v/>
      </c>
    </row>
    <row r="709" spans="1:6" x14ac:dyDescent="0.3">
      <c r="A709" s="1369" t="s">
        <v>2061</v>
      </c>
      <c r="B709" s="1370" t="s">
        <v>2062</v>
      </c>
      <c r="C709" s="1371" t="s">
        <v>181</v>
      </c>
      <c r="D709" s="1375">
        <v>5</v>
      </c>
      <c r="E709" s="856"/>
      <c r="F709" s="1374" t="str">
        <f t="shared" si="33"/>
        <v/>
      </c>
    </row>
    <row r="710" spans="1:6" x14ac:dyDescent="0.3">
      <c r="A710" s="1369" t="s">
        <v>2063</v>
      </c>
      <c r="B710" s="1377" t="s">
        <v>3914</v>
      </c>
      <c r="C710" s="1371"/>
      <c r="D710" s="1375"/>
      <c r="E710" s="1378"/>
      <c r="F710" s="1374" t="str">
        <f t="shared" si="33"/>
        <v/>
      </c>
    </row>
    <row r="711" spans="1:6" x14ac:dyDescent="0.3">
      <c r="A711" s="1369" t="s">
        <v>2065</v>
      </c>
      <c r="B711" s="1370" t="s">
        <v>3914</v>
      </c>
      <c r="C711" s="1371" t="s">
        <v>16</v>
      </c>
      <c r="D711" s="1375">
        <v>1</v>
      </c>
      <c r="E711" s="1378">
        <v>2000000</v>
      </c>
      <c r="F711" s="1374">
        <f t="shared" si="33"/>
        <v>2000000</v>
      </c>
    </row>
    <row r="712" spans="1:6" x14ac:dyDescent="0.3">
      <c r="A712" s="1369" t="s">
        <v>2068</v>
      </c>
      <c r="B712" s="1370" t="s">
        <v>2069</v>
      </c>
      <c r="C712" s="1371" t="s">
        <v>21</v>
      </c>
      <c r="D712" s="1375">
        <f>F711</f>
        <v>2000000</v>
      </c>
      <c r="E712" s="855"/>
      <c r="F712" s="1374" t="str">
        <f t="shared" si="33"/>
        <v/>
      </c>
    </row>
    <row r="713" spans="1:6" ht="15" thickBot="1" x14ac:dyDescent="0.35">
      <c r="A713" s="882" t="s">
        <v>4090</v>
      </c>
      <c r="B713" s="883" t="s">
        <v>4116</v>
      </c>
      <c r="C713" s="883"/>
      <c r="D713" s="1395"/>
      <c r="E713" s="883"/>
      <c r="F713" s="884">
        <f>SUM(F696:F712)</f>
        <v>2000000</v>
      </c>
    </row>
    <row r="714" spans="1:6" x14ac:dyDescent="0.3">
      <c r="A714" s="756" t="str">
        <f>A128</f>
        <v xml:space="preserve">CONTRACT SANRAL </v>
      </c>
      <c r="B714" s="757"/>
      <c r="C714" s="669"/>
      <c r="D714" s="1396"/>
      <c r="E714" s="669"/>
      <c r="F714" s="670"/>
    </row>
    <row r="715" spans="1:6" x14ac:dyDescent="0.3">
      <c r="A715" s="754" t="str">
        <f>A129</f>
        <v>ROUTINE ROAD MAINTENANCE ON NATIONAL ROUTES IN THE EASTERN CAPE PROVINCE</v>
      </c>
      <c r="B715" s="755"/>
      <c r="C715" s="671"/>
      <c r="D715" s="1397"/>
      <c r="E715" s="671"/>
      <c r="F715" s="672"/>
    </row>
    <row r="716" spans="1:6" ht="15" thickBot="1" x14ac:dyDescent="0.35">
      <c r="A716" s="804" t="str">
        <f>A130</f>
        <v>PART B: OPERATIONAL SECTION</v>
      </c>
      <c r="B716" s="805"/>
      <c r="C716" s="671"/>
      <c r="D716" s="1397"/>
      <c r="E716" s="671"/>
      <c r="F716" s="672"/>
    </row>
    <row r="717" spans="1:6" ht="15" thickBot="1" x14ac:dyDescent="0.35">
      <c r="A717" s="799" t="s">
        <v>2072</v>
      </c>
      <c r="B717" s="800"/>
      <c r="C717" s="800"/>
      <c r="D717" s="800"/>
      <c r="E717" s="800"/>
      <c r="F717" s="801"/>
    </row>
    <row r="718" spans="1:6" x14ac:dyDescent="0.3">
      <c r="A718" s="374" t="s">
        <v>2073</v>
      </c>
      <c r="B718" s="345" t="s">
        <v>2074</v>
      </c>
      <c r="C718" s="375"/>
      <c r="D718" s="1368"/>
      <c r="E718" s="377"/>
      <c r="F718" s="378"/>
    </row>
    <row r="719" spans="1:6" x14ac:dyDescent="0.3">
      <c r="A719" s="1369" t="s">
        <v>2075</v>
      </c>
      <c r="B719" s="343" t="s">
        <v>2074</v>
      </c>
      <c r="C719" s="1371" t="s">
        <v>16</v>
      </c>
      <c r="D719" s="1375">
        <v>1</v>
      </c>
      <c r="E719" s="1378">
        <v>200000</v>
      </c>
      <c r="F719" s="1374">
        <f>IF((D719*E719)&gt;0,(D719*E719),"")</f>
        <v>200000</v>
      </c>
    </row>
    <row r="720" spans="1:6" x14ac:dyDescent="0.3">
      <c r="A720" s="1369" t="s">
        <v>2079</v>
      </c>
      <c r="B720" s="1370" t="s">
        <v>2080</v>
      </c>
      <c r="C720" s="1371" t="s">
        <v>21</v>
      </c>
      <c r="D720" s="1375">
        <f>F719</f>
        <v>200000</v>
      </c>
      <c r="E720" s="855"/>
      <c r="F720" s="1374" t="str">
        <f>IF((D720*E720)&gt;0,(D720*E720),"")</f>
        <v/>
      </c>
    </row>
    <row r="721" spans="1:6" ht="15" thickBot="1" x14ac:dyDescent="0.35">
      <c r="A721" s="882" t="s">
        <v>4092</v>
      </c>
      <c r="B721" s="883" t="s">
        <v>4116</v>
      </c>
      <c r="C721" s="883"/>
      <c r="D721" s="1395"/>
      <c r="E721" s="883"/>
      <c r="F721" s="884">
        <f>SUM(F719:F720)</f>
        <v>200000</v>
      </c>
    </row>
    <row r="722" spans="1:6" x14ac:dyDescent="0.3">
      <c r="A722" s="756" t="str">
        <f>A128</f>
        <v xml:space="preserve">CONTRACT SANRAL </v>
      </c>
      <c r="B722" s="757"/>
      <c r="C722" s="669"/>
      <c r="D722" s="1396"/>
      <c r="E722" s="669"/>
      <c r="F722" s="670"/>
    </row>
    <row r="723" spans="1:6" x14ac:dyDescent="0.3">
      <c r="A723" s="754" t="str">
        <f>A129</f>
        <v>ROUTINE ROAD MAINTENANCE ON NATIONAL ROUTES IN THE EASTERN CAPE PROVINCE</v>
      </c>
      <c r="B723" s="755"/>
      <c r="C723" s="671"/>
      <c r="D723" s="1397"/>
      <c r="E723" s="671"/>
      <c r="F723" s="672"/>
    </row>
    <row r="724" spans="1:6" ht="15" thickBot="1" x14ac:dyDescent="0.35">
      <c r="A724" s="804" t="str">
        <f>A130</f>
        <v>PART B: OPERATIONAL SECTION</v>
      </c>
      <c r="B724" s="805"/>
      <c r="C724" s="671"/>
      <c r="D724" s="1397"/>
      <c r="E724" s="671"/>
      <c r="F724" s="672"/>
    </row>
    <row r="725" spans="1:6" ht="15" thickBot="1" x14ac:dyDescent="0.35">
      <c r="A725" s="799" t="s">
        <v>2105</v>
      </c>
      <c r="B725" s="800"/>
      <c r="C725" s="800"/>
      <c r="D725" s="800"/>
      <c r="E725" s="800"/>
      <c r="F725" s="801"/>
    </row>
    <row r="726" spans="1:6" x14ac:dyDescent="0.3">
      <c r="A726" s="374" t="s">
        <v>2106</v>
      </c>
      <c r="B726" s="345" t="s">
        <v>2107</v>
      </c>
      <c r="C726" s="375"/>
      <c r="D726" s="1368"/>
      <c r="E726" s="377"/>
      <c r="F726" s="378"/>
    </row>
    <row r="727" spans="1:6" ht="15.75" customHeight="1" x14ac:dyDescent="0.3">
      <c r="A727" s="1369" t="s">
        <v>2108</v>
      </c>
      <c r="B727" s="1370" t="s">
        <v>2109</v>
      </c>
      <c r="C727" s="1371"/>
      <c r="D727" s="1485"/>
      <c r="E727" s="1486"/>
      <c r="F727" s="1487"/>
    </row>
    <row r="728" spans="1:6" x14ac:dyDescent="0.3">
      <c r="A728" s="1369" t="s">
        <v>2110</v>
      </c>
      <c r="B728" s="1370" t="s">
        <v>2111</v>
      </c>
      <c r="C728" s="1371" t="s">
        <v>181</v>
      </c>
      <c r="D728" s="1375">
        <v>150</v>
      </c>
      <c r="E728" s="856"/>
      <c r="F728" s="1374" t="str">
        <f>IF((D728*E728)&gt;0,(D728*E728),"")</f>
        <v/>
      </c>
    </row>
    <row r="729" spans="1:6" x14ac:dyDescent="0.3">
      <c r="A729" s="1369" t="s">
        <v>2112</v>
      </c>
      <c r="B729" s="1370" t="s">
        <v>2113</v>
      </c>
      <c r="C729" s="1371" t="s">
        <v>181</v>
      </c>
      <c r="D729" s="1375">
        <v>300</v>
      </c>
      <c r="E729" s="856"/>
      <c r="F729" s="1374" t="str">
        <f t="shared" ref="F729:F745" si="34">IF((D729*E729)&gt;0,(D729*E729),"")</f>
        <v/>
      </c>
    </row>
    <row r="730" spans="1:6" x14ac:dyDescent="0.3">
      <c r="A730" s="1369" t="s">
        <v>2114</v>
      </c>
      <c r="B730" s="1370" t="s">
        <v>2115</v>
      </c>
      <c r="C730" s="1371" t="s">
        <v>181</v>
      </c>
      <c r="D730" s="1375">
        <v>300</v>
      </c>
      <c r="E730" s="856"/>
      <c r="F730" s="1374" t="str">
        <f t="shared" si="34"/>
        <v/>
      </c>
    </row>
    <row r="731" spans="1:6" x14ac:dyDescent="0.3">
      <c r="A731" s="1369" t="s">
        <v>2136</v>
      </c>
      <c r="B731" s="1377" t="s">
        <v>3895</v>
      </c>
      <c r="C731" s="1371"/>
      <c r="D731" s="1375"/>
      <c r="E731" s="1378"/>
      <c r="F731" s="1374" t="str">
        <f t="shared" si="34"/>
        <v/>
      </c>
    </row>
    <row r="732" spans="1:6" x14ac:dyDescent="0.3">
      <c r="A732" s="1369" t="s">
        <v>2138</v>
      </c>
      <c r="B732" s="1370" t="s">
        <v>2157</v>
      </c>
      <c r="C732" s="1371" t="s">
        <v>221</v>
      </c>
      <c r="D732" s="1375">
        <v>100</v>
      </c>
      <c r="E732" s="856"/>
      <c r="F732" s="1374" t="str">
        <f t="shared" si="34"/>
        <v/>
      </c>
    </row>
    <row r="733" spans="1:6" ht="24" customHeight="1" x14ac:dyDescent="0.3">
      <c r="A733" s="1369" t="s">
        <v>2140</v>
      </c>
      <c r="B733" s="1370" t="s">
        <v>3896</v>
      </c>
      <c r="C733" s="1371" t="s">
        <v>221</v>
      </c>
      <c r="D733" s="1375">
        <v>50</v>
      </c>
      <c r="E733" s="856"/>
      <c r="F733" s="1374" t="str">
        <f t="shared" si="34"/>
        <v/>
      </c>
    </row>
    <row r="734" spans="1:6" x14ac:dyDescent="0.3">
      <c r="A734" s="1369" t="s">
        <v>2142</v>
      </c>
      <c r="B734" s="1377" t="s">
        <v>2137</v>
      </c>
      <c r="C734" s="1371"/>
      <c r="D734" s="1375"/>
      <c r="E734" s="1378"/>
      <c r="F734" s="1374" t="str">
        <f t="shared" si="34"/>
        <v/>
      </c>
    </row>
    <row r="735" spans="1:6" ht="15.75" customHeight="1" x14ac:dyDescent="0.3">
      <c r="A735" s="1369" t="s">
        <v>2144</v>
      </c>
      <c r="B735" s="1370" t="s">
        <v>2139</v>
      </c>
      <c r="C735" s="1371" t="s">
        <v>221</v>
      </c>
      <c r="D735" s="1375">
        <v>10</v>
      </c>
      <c r="E735" s="856"/>
      <c r="F735" s="1374" t="str">
        <f t="shared" si="34"/>
        <v/>
      </c>
    </row>
    <row r="736" spans="1:6" ht="15.75" customHeight="1" x14ac:dyDescent="0.3">
      <c r="A736" s="1369" t="s">
        <v>2146</v>
      </c>
      <c r="B736" s="1370" t="s">
        <v>2141</v>
      </c>
      <c r="C736" s="1371" t="s">
        <v>221</v>
      </c>
      <c r="D736" s="1375">
        <v>15</v>
      </c>
      <c r="E736" s="856"/>
      <c r="F736" s="1374" t="str">
        <f t="shared" si="34"/>
        <v/>
      </c>
    </row>
    <row r="737" spans="1:6" x14ac:dyDescent="0.3">
      <c r="A737" s="1369" t="s">
        <v>2152</v>
      </c>
      <c r="B737" s="1377" t="s">
        <v>2173</v>
      </c>
      <c r="C737" s="1371"/>
      <c r="D737" s="1375"/>
      <c r="E737" s="1378"/>
      <c r="F737" s="1374" t="str">
        <f t="shared" si="34"/>
        <v/>
      </c>
    </row>
    <row r="738" spans="1:6" ht="15.75" customHeight="1" x14ac:dyDescent="0.3">
      <c r="A738" s="1369" t="s">
        <v>2154</v>
      </c>
      <c r="B738" s="1377" t="s">
        <v>3996</v>
      </c>
      <c r="C738" s="1371"/>
      <c r="D738" s="1375"/>
      <c r="E738" s="1378"/>
      <c r="F738" s="1374" t="str">
        <f t="shared" si="34"/>
        <v/>
      </c>
    </row>
    <row r="739" spans="1:6" ht="15.75" customHeight="1" x14ac:dyDescent="0.3">
      <c r="A739" s="1369" t="s">
        <v>3900</v>
      </c>
      <c r="B739" s="1370" t="s">
        <v>2149</v>
      </c>
      <c r="C739" s="1371" t="s">
        <v>181</v>
      </c>
      <c r="D739" s="1375">
        <v>3000000</v>
      </c>
      <c r="E739" s="856"/>
      <c r="F739" s="1374" t="str">
        <f t="shared" si="34"/>
        <v/>
      </c>
    </row>
    <row r="740" spans="1:6" x14ac:dyDescent="0.3">
      <c r="A740" s="1369" t="s">
        <v>2160</v>
      </c>
      <c r="B740" s="1377" t="s">
        <v>2153</v>
      </c>
      <c r="C740" s="1371" t="s">
        <v>221</v>
      </c>
      <c r="D740" s="1375">
        <v>15</v>
      </c>
      <c r="E740" s="856"/>
      <c r="F740" s="1374" t="str">
        <f t="shared" si="34"/>
        <v/>
      </c>
    </row>
    <row r="741" spans="1:6" x14ac:dyDescent="0.3">
      <c r="A741" s="1369" t="s">
        <v>2172</v>
      </c>
      <c r="B741" s="1377" t="s">
        <v>3902</v>
      </c>
      <c r="C741" s="1371"/>
      <c r="D741" s="1375"/>
      <c r="E741" s="1378"/>
      <c r="F741" s="1374" t="str">
        <f t="shared" si="34"/>
        <v/>
      </c>
    </row>
    <row r="742" spans="1:6" x14ac:dyDescent="0.3">
      <c r="A742" s="1369" t="s">
        <v>2174</v>
      </c>
      <c r="B742" s="1377" t="s">
        <v>2163</v>
      </c>
      <c r="C742" s="1371"/>
      <c r="D742" s="1375"/>
      <c r="E742" s="1378"/>
      <c r="F742" s="1374" t="str">
        <f t="shared" si="34"/>
        <v/>
      </c>
    </row>
    <row r="743" spans="1:6" x14ac:dyDescent="0.3">
      <c r="A743" s="1369" t="s">
        <v>2175</v>
      </c>
      <c r="B743" s="1370" t="s">
        <v>3904</v>
      </c>
      <c r="C743" s="1371" t="s">
        <v>489</v>
      </c>
      <c r="D743" s="1375">
        <v>50</v>
      </c>
      <c r="E743" s="856"/>
      <c r="F743" s="1374" t="str">
        <f t="shared" si="34"/>
        <v/>
      </c>
    </row>
    <row r="744" spans="1:6" x14ac:dyDescent="0.3">
      <c r="A744" s="1369" t="s">
        <v>3903</v>
      </c>
      <c r="B744" s="1370" t="s">
        <v>3905</v>
      </c>
      <c r="C744" s="1371" t="s">
        <v>489</v>
      </c>
      <c r="D744" s="1375">
        <v>50</v>
      </c>
      <c r="E744" s="856"/>
      <c r="F744" s="1374" t="str">
        <f t="shared" si="34"/>
        <v/>
      </c>
    </row>
    <row r="745" spans="1:6" x14ac:dyDescent="0.3">
      <c r="A745" s="1369" t="s">
        <v>2176</v>
      </c>
      <c r="B745" s="1370" t="s">
        <v>3906</v>
      </c>
      <c r="C745" s="1371" t="s">
        <v>489</v>
      </c>
      <c r="D745" s="1375">
        <v>20</v>
      </c>
      <c r="E745" s="856"/>
      <c r="F745" s="1374" t="str">
        <f t="shared" si="34"/>
        <v/>
      </c>
    </row>
    <row r="746" spans="1:6" ht="15" thickBot="1" x14ac:dyDescent="0.35">
      <c r="A746" s="882" t="s">
        <v>4096</v>
      </c>
      <c r="B746" s="883" t="s">
        <v>4116</v>
      </c>
      <c r="C746" s="883"/>
      <c r="D746" s="1395"/>
      <c r="E746" s="883"/>
      <c r="F746" s="884">
        <f>SUM(F728:F745)</f>
        <v>0</v>
      </c>
    </row>
    <row r="747" spans="1:6" x14ac:dyDescent="0.3">
      <c r="A747" s="756" t="str">
        <f>A128</f>
        <v xml:space="preserve">CONTRACT SANRAL </v>
      </c>
      <c r="B747" s="757"/>
      <c r="C747" s="669"/>
      <c r="D747" s="1396"/>
      <c r="E747" s="669"/>
      <c r="F747" s="670"/>
    </row>
    <row r="748" spans="1:6" x14ac:dyDescent="0.3">
      <c r="A748" s="754" t="str">
        <f>A129</f>
        <v>ROUTINE ROAD MAINTENANCE ON NATIONAL ROUTES IN THE EASTERN CAPE PROVINCE</v>
      </c>
      <c r="B748" s="755"/>
      <c r="C748" s="671"/>
      <c r="D748" s="1397"/>
      <c r="E748" s="671"/>
      <c r="F748" s="672"/>
    </row>
    <row r="749" spans="1:6" ht="15" thickBot="1" x14ac:dyDescent="0.35">
      <c r="A749" s="804" t="str">
        <f>A130</f>
        <v>PART B: OPERATIONAL SECTION</v>
      </c>
      <c r="B749" s="805"/>
      <c r="C749" s="671"/>
      <c r="D749" s="1397"/>
      <c r="E749" s="671"/>
      <c r="F749" s="672"/>
    </row>
    <row r="750" spans="1:6" ht="15" thickBot="1" x14ac:dyDescent="0.35">
      <c r="A750" s="799" t="s">
        <v>2187</v>
      </c>
      <c r="B750" s="800"/>
      <c r="C750" s="800"/>
      <c r="D750" s="800"/>
      <c r="E750" s="800"/>
      <c r="F750" s="801"/>
    </row>
    <row r="751" spans="1:6" x14ac:dyDescent="0.3">
      <c r="A751" s="374" t="s">
        <v>2188</v>
      </c>
      <c r="B751" s="345" t="s">
        <v>2189</v>
      </c>
      <c r="C751" s="375"/>
      <c r="D751" s="1368"/>
      <c r="E751" s="377"/>
      <c r="F751" s="378"/>
    </row>
    <row r="752" spans="1:6" x14ac:dyDescent="0.3">
      <c r="A752" s="1369" t="s">
        <v>2190</v>
      </c>
      <c r="B752" s="1370" t="s">
        <v>2191</v>
      </c>
      <c r="C752" s="1371" t="s">
        <v>221</v>
      </c>
      <c r="D752" s="1375">
        <v>25</v>
      </c>
      <c r="E752" s="856"/>
      <c r="F752" s="1374" t="str">
        <f>IF((D752*E752)&gt;0,(D752*E752),"")</f>
        <v/>
      </c>
    </row>
    <row r="753" spans="1:6" x14ac:dyDescent="0.3">
      <c r="A753" s="1369" t="s">
        <v>2192</v>
      </c>
      <c r="B753" s="1370" t="s">
        <v>2193</v>
      </c>
      <c r="C753" s="1371" t="s">
        <v>221</v>
      </c>
      <c r="D753" s="1375">
        <v>25</v>
      </c>
      <c r="E753" s="856"/>
      <c r="F753" s="1374" t="str">
        <f t="shared" ref="F753:F758" si="35">IF((D753*E753)&gt;0,(D753*E753),"")</f>
        <v/>
      </c>
    </row>
    <row r="754" spans="1:6" x14ac:dyDescent="0.3">
      <c r="A754" s="1369" t="s">
        <v>2194</v>
      </c>
      <c r="B754" s="1377" t="s">
        <v>2195</v>
      </c>
      <c r="C754" s="1371" t="s">
        <v>181</v>
      </c>
      <c r="D754" s="1375">
        <v>100</v>
      </c>
      <c r="E754" s="856"/>
      <c r="F754" s="1374" t="str">
        <f t="shared" si="35"/>
        <v/>
      </c>
    </row>
    <row r="755" spans="1:6" x14ac:dyDescent="0.3">
      <c r="A755" s="1369" t="s">
        <v>2196</v>
      </c>
      <c r="B755" s="1377" t="s">
        <v>2197</v>
      </c>
      <c r="C755" s="1371"/>
      <c r="D755" s="1375"/>
      <c r="E755" s="1378"/>
      <c r="F755" s="1374" t="str">
        <f t="shared" si="35"/>
        <v/>
      </c>
    </row>
    <row r="756" spans="1:6" x14ac:dyDescent="0.3">
      <c r="A756" s="1369" t="s">
        <v>2198</v>
      </c>
      <c r="B756" s="1370" t="s">
        <v>4603</v>
      </c>
      <c r="C756" s="1371" t="s">
        <v>221</v>
      </c>
      <c r="D756" s="1375">
        <v>50</v>
      </c>
      <c r="E756" s="856"/>
      <c r="F756" s="1374" t="str">
        <f t="shared" si="35"/>
        <v/>
      </c>
    </row>
    <row r="757" spans="1:6" ht="22.8" x14ac:dyDescent="0.3">
      <c r="A757" s="1369" t="s">
        <v>3912</v>
      </c>
      <c r="B757" s="1370" t="s">
        <v>4604</v>
      </c>
      <c r="C757" s="1371" t="s">
        <v>221</v>
      </c>
      <c r="D757" s="1375">
        <v>25</v>
      </c>
      <c r="E757" s="856"/>
      <c r="F757" s="1374" t="str">
        <f t="shared" si="35"/>
        <v/>
      </c>
    </row>
    <row r="758" spans="1:6" x14ac:dyDescent="0.3">
      <c r="A758" s="1369" t="s">
        <v>2210</v>
      </c>
      <c r="B758" s="1370" t="s">
        <v>4605</v>
      </c>
      <c r="C758" s="1371" t="s">
        <v>181</v>
      </c>
      <c r="D758" s="1375">
        <v>25</v>
      </c>
      <c r="E758" s="856"/>
      <c r="F758" s="1374" t="str">
        <f t="shared" si="35"/>
        <v/>
      </c>
    </row>
    <row r="759" spans="1:6" ht="15" thickBot="1" x14ac:dyDescent="0.35">
      <c r="A759" s="882" t="s">
        <v>4098</v>
      </c>
      <c r="B759" s="883" t="s">
        <v>4116</v>
      </c>
      <c r="C759" s="883"/>
      <c r="D759" s="1395"/>
      <c r="E759" s="883"/>
      <c r="F759" s="884">
        <f>SUM(F752:F758)</f>
        <v>0</v>
      </c>
    </row>
    <row r="760" spans="1:6" x14ac:dyDescent="0.3">
      <c r="A760" s="756" t="str">
        <f>A128</f>
        <v xml:space="preserve">CONTRACT SANRAL </v>
      </c>
      <c r="B760" s="757"/>
      <c r="C760" s="669"/>
      <c r="D760" s="1396"/>
      <c r="E760" s="669"/>
      <c r="F760" s="670"/>
    </row>
    <row r="761" spans="1:6" x14ac:dyDescent="0.3">
      <c r="A761" s="754" t="str">
        <f>A129</f>
        <v>ROUTINE ROAD MAINTENANCE ON NATIONAL ROUTES IN THE EASTERN CAPE PROVINCE</v>
      </c>
      <c r="B761" s="755"/>
      <c r="C761" s="671"/>
      <c r="D761" s="1397"/>
      <c r="E761" s="671"/>
      <c r="F761" s="672"/>
    </row>
    <row r="762" spans="1:6" ht="15" thickBot="1" x14ac:dyDescent="0.35">
      <c r="A762" s="804" t="str">
        <f>A130</f>
        <v>PART B: OPERATIONAL SECTION</v>
      </c>
      <c r="B762" s="805"/>
      <c r="C762" s="671"/>
      <c r="D762" s="1397"/>
      <c r="E762" s="671"/>
      <c r="F762" s="672"/>
    </row>
    <row r="763" spans="1:6" ht="15" thickBot="1" x14ac:dyDescent="0.35">
      <c r="A763" s="799" t="s">
        <v>2214</v>
      </c>
      <c r="B763" s="800"/>
      <c r="C763" s="800"/>
      <c r="D763" s="800"/>
      <c r="E763" s="800"/>
      <c r="F763" s="801"/>
    </row>
    <row r="764" spans="1:6" x14ac:dyDescent="0.3">
      <c r="A764" s="374" t="s">
        <v>2215</v>
      </c>
      <c r="B764" s="345" t="s">
        <v>2216</v>
      </c>
      <c r="C764" s="375"/>
      <c r="D764" s="1375"/>
      <c r="E764" s="1378"/>
      <c r="F764" s="1374"/>
    </row>
    <row r="765" spans="1:6" x14ac:dyDescent="0.3">
      <c r="A765" s="1369" t="s">
        <v>2217</v>
      </c>
      <c r="B765" s="1377" t="s">
        <v>1340</v>
      </c>
      <c r="C765" s="1382"/>
      <c r="D765" s="1375"/>
      <c r="E765" s="1378"/>
      <c r="F765" s="1374"/>
    </row>
    <row r="766" spans="1:6" x14ac:dyDescent="0.3">
      <c r="A766" s="1369" t="s">
        <v>2218</v>
      </c>
      <c r="B766" s="1370" t="s">
        <v>1222</v>
      </c>
      <c r="C766" s="1371" t="s">
        <v>1282</v>
      </c>
      <c r="D766" s="1375">
        <v>180</v>
      </c>
      <c r="E766" s="856"/>
      <c r="F766" s="1374" t="str">
        <f>IF((D766*E766)&gt;0,(D766*E766),"")</f>
        <v/>
      </c>
    </row>
    <row r="767" spans="1:6" x14ac:dyDescent="0.3">
      <c r="A767" s="1369" t="s">
        <v>2224</v>
      </c>
      <c r="B767" s="1377" t="s">
        <v>1342</v>
      </c>
      <c r="C767" s="1371"/>
      <c r="D767" s="1375"/>
      <c r="E767" s="1378"/>
      <c r="F767" s="1374" t="str">
        <f t="shared" ref="F767:F791" si="36">IF((D767*E767)&gt;0,(D767*E767),"")</f>
        <v/>
      </c>
    </row>
    <row r="768" spans="1:6" x14ac:dyDescent="0.3">
      <c r="A768" s="1369" t="s">
        <v>2225</v>
      </c>
      <c r="B768" s="1370" t="s">
        <v>1222</v>
      </c>
      <c r="C768" s="1371" t="s">
        <v>1282</v>
      </c>
      <c r="D768" s="1375">
        <v>720</v>
      </c>
      <c r="E768" s="856"/>
      <c r="F768" s="1374" t="str">
        <f t="shared" si="36"/>
        <v/>
      </c>
    </row>
    <row r="769" spans="1:6" s="182" customFormat="1" x14ac:dyDescent="0.3">
      <c r="A769" s="1369" t="s">
        <v>2247</v>
      </c>
      <c r="B769" s="1377" t="s">
        <v>2248</v>
      </c>
      <c r="C769" s="1371"/>
      <c r="D769" s="1375"/>
      <c r="E769" s="1378"/>
      <c r="F769" s="1374" t="str">
        <f t="shared" si="36"/>
        <v/>
      </c>
    </row>
    <row r="770" spans="1:6" s="182" customFormat="1" x14ac:dyDescent="0.3">
      <c r="A770" s="1369" t="s">
        <v>2249</v>
      </c>
      <c r="B770" s="1377" t="s">
        <v>1340</v>
      </c>
      <c r="C770" s="1371"/>
      <c r="D770" s="1375"/>
      <c r="E770" s="1378"/>
      <c r="F770" s="1374" t="str">
        <f t="shared" si="36"/>
        <v/>
      </c>
    </row>
    <row r="771" spans="1:6" s="182" customFormat="1" x14ac:dyDescent="0.3">
      <c r="A771" s="1369" t="s">
        <v>2250</v>
      </c>
      <c r="B771" s="1370" t="s">
        <v>1222</v>
      </c>
      <c r="C771" s="1371" t="s">
        <v>1282</v>
      </c>
      <c r="D771" s="1375">
        <v>1800</v>
      </c>
      <c r="E771" s="856"/>
      <c r="F771" s="1374" t="str">
        <f t="shared" si="36"/>
        <v/>
      </c>
    </row>
    <row r="772" spans="1:6" s="182" customFormat="1" x14ac:dyDescent="0.3">
      <c r="A772" s="1369" t="s">
        <v>2256</v>
      </c>
      <c r="B772" s="1377" t="s">
        <v>1342</v>
      </c>
      <c r="C772" s="1371"/>
      <c r="D772" s="1375"/>
      <c r="E772" s="1378"/>
      <c r="F772" s="1374" t="str">
        <f t="shared" si="36"/>
        <v/>
      </c>
    </row>
    <row r="773" spans="1:6" s="182" customFormat="1" x14ac:dyDescent="0.3">
      <c r="A773" s="1369" t="s">
        <v>2257</v>
      </c>
      <c r="B773" s="1370" t="s">
        <v>1222</v>
      </c>
      <c r="C773" s="1371" t="s">
        <v>1282</v>
      </c>
      <c r="D773" s="1375">
        <v>72000</v>
      </c>
      <c r="E773" s="856"/>
      <c r="F773" s="1374" t="str">
        <f t="shared" si="36"/>
        <v/>
      </c>
    </row>
    <row r="774" spans="1:6" x14ac:dyDescent="0.3">
      <c r="A774" s="1369" t="s">
        <v>2281</v>
      </c>
      <c r="B774" s="1377" t="s">
        <v>2282</v>
      </c>
      <c r="C774" s="1371"/>
      <c r="D774" s="1375"/>
      <c r="E774" s="1378"/>
      <c r="F774" s="1374" t="str">
        <f t="shared" si="36"/>
        <v/>
      </c>
    </row>
    <row r="775" spans="1:6" x14ac:dyDescent="0.3">
      <c r="A775" s="1369" t="s">
        <v>2283</v>
      </c>
      <c r="B775" s="1377" t="s">
        <v>1340</v>
      </c>
      <c r="C775" s="1371"/>
      <c r="D775" s="1375"/>
      <c r="E775" s="1378"/>
      <c r="F775" s="1374" t="str">
        <f t="shared" si="36"/>
        <v/>
      </c>
    </row>
    <row r="776" spans="1:6" x14ac:dyDescent="0.3">
      <c r="A776" s="1369" t="s">
        <v>2284</v>
      </c>
      <c r="B776" s="1370" t="s">
        <v>1222</v>
      </c>
      <c r="C776" s="1371" t="s">
        <v>1282</v>
      </c>
      <c r="D776" s="1375">
        <v>54</v>
      </c>
      <c r="E776" s="856"/>
      <c r="F776" s="1374" t="str">
        <f t="shared" si="36"/>
        <v/>
      </c>
    </row>
    <row r="777" spans="1:6" x14ac:dyDescent="0.3">
      <c r="A777" s="1369" t="s">
        <v>2290</v>
      </c>
      <c r="B777" s="1377" t="s">
        <v>1342</v>
      </c>
      <c r="C777" s="1371"/>
      <c r="D777" s="1375"/>
      <c r="E777" s="1378"/>
      <c r="F777" s="1374" t="str">
        <f t="shared" si="36"/>
        <v/>
      </c>
    </row>
    <row r="778" spans="1:6" x14ac:dyDescent="0.3">
      <c r="A778" s="1369" t="s">
        <v>2291</v>
      </c>
      <c r="B778" s="1370" t="s">
        <v>1222</v>
      </c>
      <c r="C778" s="1371" t="s">
        <v>1282</v>
      </c>
      <c r="D778" s="1375">
        <v>216</v>
      </c>
      <c r="E778" s="856"/>
      <c r="F778" s="1374" t="str">
        <f t="shared" si="36"/>
        <v/>
      </c>
    </row>
    <row r="779" spans="1:6" x14ac:dyDescent="0.3">
      <c r="A779" s="1369" t="s">
        <v>2313</v>
      </c>
      <c r="B779" s="1377" t="s">
        <v>2314</v>
      </c>
      <c r="C779" s="1371"/>
      <c r="D779" s="1375"/>
      <c r="E779" s="1378"/>
      <c r="F779" s="1374" t="str">
        <f t="shared" si="36"/>
        <v/>
      </c>
    </row>
    <row r="780" spans="1:6" x14ac:dyDescent="0.3">
      <c r="A780" s="1369" t="s">
        <v>2315</v>
      </c>
      <c r="B780" s="1377" t="s">
        <v>1340</v>
      </c>
      <c r="C780" s="1371"/>
      <c r="D780" s="1375"/>
      <c r="E780" s="1378"/>
      <c r="F780" s="1374" t="str">
        <f t="shared" si="36"/>
        <v/>
      </c>
    </row>
    <row r="781" spans="1:6" x14ac:dyDescent="0.3">
      <c r="A781" s="1369" t="s">
        <v>2316</v>
      </c>
      <c r="B781" s="1370" t="s">
        <v>1222</v>
      </c>
      <c r="C781" s="1371" t="s">
        <v>1282</v>
      </c>
      <c r="D781" s="1375">
        <v>3240</v>
      </c>
      <c r="E781" s="856"/>
      <c r="F781" s="1374" t="str">
        <f t="shared" si="36"/>
        <v/>
      </c>
    </row>
    <row r="782" spans="1:6" x14ac:dyDescent="0.3">
      <c r="A782" s="1369" t="s">
        <v>2322</v>
      </c>
      <c r="B782" s="1377" t="s">
        <v>1342</v>
      </c>
      <c r="C782" s="1371"/>
      <c r="D782" s="1375"/>
      <c r="E782" s="1378"/>
      <c r="F782" s="1374" t="str">
        <f t="shared" si="36"/>
        <v/>
      </c>
    </row>
    <row r="783" spans="1:6" x14ac:dyDescent="0.3">
      <c r="A783" s="1369" t="s">
        <v>2323</v>
      </c>
      <c r="B783" s="1370" t="s">
        <v>1222</v>
      </c>
      <c r="C783" s="1371" t="s">
        <v>1282</v>
      </c>
      <c r="D783" s="1375">
        <v>12960</v>
      </c>
      <c r="E783" s="856"/>
      <c r="F783" s="1374" t="str">
        <f t="shared" si="36"/>
        <v/>
      </c>
    </row>
    <row r="784" spans="1:6" x14ac:dyDescent="0.3">
      <c r="A784" s="1369" t="s">
        <v>2399</v>
      </c>
      <c r="B784" s="1377" t="s">
        <v>2400</v>
      </c>
      <c r="C784" s="1371"/>
      <c r="D784" s="1375"/>
      <c r="E784" s="1378"/>
      <c r="F784" s="1374" t="str">
        <f t="shared" si="36"/>
        <v/>
      </c>
    </row>
    <row r="785" spans="1:6" x14ac:dyDescent="0.3">
      <c r="A785" s="1369" t="s">
        <v>2401</v>
      </c>
      <c r="B785" s="1370" t="s">
        <v>2402</v>
      </c>
      <c r="C785" s="1371" t="s">
        <v>181</v>
      </c>
      <c r="D785" s="1375">
        <v>1500</v>
      </c>
      <c r="E785" s="856"/>
      <c r="F785" s="1374" t="str">
        <f t="shared" si="36"/>
        <v/>
      </c>
    </row>
    <row r="786" spans="1:6" x14ac:dyDescent="0.3">
      <c r="A786" s="1369" t="s">
        <v>2403</v>
      </c>
      <c r="B786" s="1370" t="s">
        <v>2404</v>
      </c>
      <c r="C786" s="1371" t="s">
        <v>2405</v>
      </c>
      <c r="D786" s="1375">
        <v>2</v>
      </c>
      <c r="E786" s="856"/>
      <c r="F786" s="1374" t="str">
        <f t="shared" si="36"/>
        <v/>
      </c>
    </row>
    <row r="787" spans="1:6" x14ac:dyDescent="0.3">
      <c r="A787" s="1369" t="s">
        <v>2406</v>
      </c>
      <c r="B787" s="1370" t="s">
        <v>2407</v>
      </c>
      <c r="C787" s="1371"/>
      <c r="D787" s="1375"/>
      <c r="E787" s="1378"/>
      <c r="F787" s="1374" t="str">
        <f t="shared" si="36"/>
        <v/>
      </c>
    </row>
    <row r="788" spans="1:6" x14ac:dyDescent="0.3">
      <c r="A788" s="1369" t="s">
        <v>2408</v>
      </c>
      <c r="B788" s="1370" t="s">
        <v>2409</v>
      </c>
      <c r="C788" s="1371" t="s">
        <v>955</v>
      </c>
      <c r="D788" s="1375">
        <v>5</v>
      </c>
      <c r="E788" s="856"/>
      <c r="F788" s="1374" t="str">
        <f t="shared" si="36"/>
        <v/>
      </c>
    </row>
    <row r="789" spans="1:6" x14ac:dyDescent="0.3">
      <c r="A789" s="1369" t="s">
        <v>2410</v>
      </c>
      <c r="B789" s="1370" t="s">
        <v>2411</v>
      </c>
      <c r="C789" s="1371" t="s">
        <v>955</v>
      </c>
      <c r="D789" s="1375">
        <v>5</v>
      </c>
      <c r="E789" s="856"/>
      <c r="F789" s="1374" t="str">
        <f t="shared" si="36"/>
        <v/>
      </c>
    </row>
    <row r="790" spans="1:6" x14ac:dyDescent="0.3">
      <c r="A790" s="1369" t="s">
        <v>2414</v>
      </c>
      <c r="B790" s="1370" t="s">
        <v>4299</v>
      </c>
      <c r="C790" s="1371" t="s">
        <v>955</v>
      </c>
      <c r="D790" s="1375">
        <v>5</v>
      </c>
      <c r="E790" s="856"/>
      <c r="F790" s="1374" t="str">
        <f t="shared" si="36"/>
        <v/>
      </c>
    </row>
    <row r="791" spans="1:6" x14ac:dyDescent="0.3">
      <c r="A791" s="1369" t="s">
        <v>2416</v>
      </c>
      <c r="B791" s="1370" t="s">
        <v>4025</v>
      </c>
      <c r="C791" s="1371" t="s">
        <v>1282</v>
      </c>
      <c r="D791" s="1375">
        <v>20</v>
      </c>
      <c r="E791" s="856"/>
      <c r="F791" s="1374" t="str">
        <f t="shared" si="36"/>
        <v/>
      </c>
    </row>
    <row r="792" spans="1:6" ht="15" thickBot="1" x14ac:dyDescent="0.35">
      <c r="A792" s="882" t="s">
        <v>4100</v>
      </c>
      <c r="B792" s="883" t="s">
        <v>4116</v>
      </c>
      <c r="C792" s="883"/>
      <c r="D792" s="1395"/>
      <c r="E792" s="883"/>
      <c r="F792" s="884">
        <f>SUM(F766:F791)</f>
        <v>0</v>
      </c>
    </row>
    <row r="793" spans="1:6" x14ac:dyDescent="0.3">
      <c r="A793" s="756" t="str">
        <f>A128</f>
        <v xml:space="preserve">CONTRACT SANRAL </v>
      </c>
      <c r="B793" s="757"/>
      <c r="C793" s="669"/>
      <c r="D793" s="1396"/>
      <c r="E793" s="669"/>
      <c r="F793" s="670"/>
    </row>
    <row r="794" spans="1:6" x14ac:dyDescent="0.3">
      <c r="A794" s="754" t="str">
        <f>A129</f>
        <v>ROUTINE ROAD MAINTENANCE ON NATIONAL ROUTES IN THE EASTERN CAPE PROVINCE</v>
      </c>
      <c r="B794" s="755"/>
      <c r="C794" s="671"/>
      <c r="D794" s="1397"/>
      <c r="E794" s="671"/>
      <c r="F794" s="672"/>
    </row>
    <row r="795" spans="1:6" ht="15" thickBot="1" x14ac:dyDescent="0.35">
      <c r="A795" s="754" t="str">
        <f>A130</f>
        <v>PART B: OPERATIONAL SECTION</v>
      </c>
      <c r="B795" s="755"/>
      <c r="C795" s="671"/>
      <c r="D795" s="1397"/>
      <c r="E795" s="671"/>
      <c r="F795" s="672"/>
    </row>
    <row r="796" spans="1:6" ht="15" thickBot="1" x14ac:dyDescent="0.35">
      <c r="A796" s="799" t="s">
        <v>3997</v>
      </c>
      <c r="B796" s="800"/>
      <c r="C796" s="800"/>
      <c r="D796" s="800"/>
      <c r="E796" s="800"/>
      <c r="F796" s="801"/>
    </row>
    <row r="797" spans="1:6" x14ac:dyDescent="0.3">
      <c r="A797" s="374" t="s">
        <v>2425</v>
      </c>
      <c r="B797" s="345" t="s">
        <v>2426</v>
      </c>
      <c r="C797" s="375"/>
      <c r="D797" s="1375"/>
      <c r="E797" s="1378"/>
      <c r="F797" s="1374"/>
    </row>
    <row r="798" spans="1:6" x14ac:dyDescent="0.3">
      <c r="A798" s="1369" t="s">
        <v>2443</v>
      </c>
      <c r="B798" s="1370" t="s">
        <v>2444</v>
      </c>
      <c r="C798" s="1371" t="s">
        <v>16</v>
      </c>
      <c r="D798" s="1375">
        <v>1</v>
      </c>
      <c r="E798" s="1378">
        <v>500000</v>
      </c>
      <c r="F798" s="1374">
        <f t="shared" ref="F798:F806" si="37">IF((D798*E798)&gt;0,(D798*E798),"")</f>
        <v>500000</v>
      </c>
    </row>
    <row r="799" spans="1:6" x14ac:dyDescent="0.3">
      <c r="A799" s="1369" t="s">
        <v>2446</v>
      </c>
      <c r="B799" s="1370" t="s">
        <v>3949</v>
      </c>
      <c r="C799" s="1371" t="s">
        <v>21</v>
      </c>
      <c r="D799" s="1375">
        <f>F798</f>
        <v>500000</v>
      </c>
      <c r="E799" s="855"/>
      <c r="F799" s="1374" t="str">
        <f t="shared" si="37"/>
        <v/>
      </c>
    </row>
    <row r="800" spans="1:6" x14ac:dyDescent="0.3">
      <c r="A800" s="1369" t="s">
        <v>2448</v>
      </c>
      <c r="B800" s="1377" t="s">
        <v>2449</v>
      </c>
      <c r="C800" s="1371"/>
      <c r="D800" s="1375"/>
      <c r="E800" s="1378"/>
      <c r="F800" s="1374" t="str">
        <f t="shared" si="37"/>
        <v/>
      </c>
    </row>
    <row r="801" spans="1:6" x14ac:dyDescent="0.3">
      <c r="A801" s="1369" t="s">
        <v>2452</v>
      </c>
      <c r="B801" s="1370" t="s">
        <v>2453</v>
      </c>
      <c r="C801" s="1371" t="s">
        <v>2405</v>
      </c>
      <c r="D801" s="1375">
        <v>30</v>
      </c>
      <c r="E801" s="856"/>
      <c r="F801" s="1374" t="str">
        <f t="shared" si="37"/>
        <v/>
      </c>
    </row>
    <row r="802" spans="1:6" x14ac:dyDescent="0.3">
      <c r="A802" s="1369" t="s">
        <v>2454</v>
      </c>
      <c r="B802" s="1370" t="s">
        <v>2455</v>
      </c>
      <c r="C802" s="1371" t="s">
        <v>955</v>
      </c>
      <c r="D802" s="1375">
        <v>50</v>
      </c>
      <c r="E802" s="856"/>
      <c r="F802" s="1374" t="str">
        <f t="shared" si="37"/>
        <v/>
      </c>
    </row>
    <row r="803" spans="1:6" x14ac:dyDescent="0.3">
      <c r="A803" s="1369" t="s">
        <v>2456</v>
      </c>
      <c r="B803" s="1370" t="s">
        <v>2457</v>
      </c>
      <c r="C803" s="1371" t="s">
        <v>955</v>
      </c>
      <c r="D803" s="1375">
        <v>20</v>
      </c>
      <c r="E803" s="856"/>
      <c r="F803" s="1374" t="str">
        <f t="shared" si="37"/>
        <v/>
      </c>
    </row>
    <row r="804" spans="1:6" x14ac:dyDescent="0.3">
      <c r="A804" s="1369" t="s">
        <v>2460</v>
      </c>
      <c r="B804" s="1370" t="s">
        <v>2461</v>
      </c>
      <c r="C804" s="1371"/>
      <c r="D804" s="1375"/>
      <c r="E804" s="1378"/>
      <c r="F804" s="1374" t="str">
        <f t="shared" si="37"/>
        <v/>
      </c>
    </row>
    <row r="805" spans="1:6" x14ac:dyDescent="0.3">
      <c r="A805" s="1369" t="s">
        <v>2462</v>
      </c>
      <c r="B805" s="1370" t="s">
        <v>2463</v>
      </c>
      <c r="C805" s="1371" t="s">
        <v>9</v>
      </c>
      <c r="D805" s="1375">
        <v>20</v>
      </c>
      <c r="E805" s="856"/>
      <c r="F805" s="1374" t="str">
        <f t="shared" si="37"/>
        <v/>
      </c>
    </row>
    <row r="806" spans="1:6" x14ac:dyDescent="0.3">
      <c r="A806" s="1369" t="s">
        <v>2469</v>
      </c>
      <c r="B806" s="1370" t="s">
        <v>2470</v>
      </c>
      <c r="C806" s="1371" t="s">
        <v>9</v>
      </c>
      <c r="D806" s="1375">
        <v>20</v>
      </c>
      <c r="E806" s="856"/>
      <c r="F806" s="1374" t="str">
        <f t="shared" si="37"/>
        <v/>
      </c>
    </row>
    <row r="807" spans="1:6" ht="15" thickBot="1" x14ac:dyDescent="0.35">
      <c r="A807" s="882" t="s">
        <v>4102</v>
      </c>
      <c r="B807" s="883" t="s">
        <v>4116</v>
      </c>
      <c r="C807" s="883"/>
      <c r="D807" s="1395"/>
      <c r="E807" s="883"/>
      <c r="F807" s="884">
        <f>SUM(F798:F806)</f>
        <v>500000</v>
      </c>
    </row>
    <row r="808" spans="1:6" x14ac:dyDescent="0.3">
      <c r="A808" s="756" t="str">
        <f>A128</f>
        <v xml:space="preserve">CONTRACT SANRAL </v>
      </c>
      <c r="B808" s="757"/>
      <c r="C808" s="669"/>
      <c r="D808" s="1396"/>
      <c r="E808" s="669"/>
      <c r="F808" s="670"/>
    </row>
    <row r="809" spans="1:6" x14ac:dyDescent="0.3">
      <c r="A809" s="754" t="str">
        <f>A129</f>
        <v>ROUTINE ROAD MAINTENANCE ON NATIONAL ROUTES IN THE EASTERN CAPE PROVINCE</v>
      </c>
      <c r="B809" s="755"/>
      <c r="C809" s="671"/>
      <c r="D809" s="1397"/>
      <c r="E809" s="671"/>
      <c r="F809" s="672"/>
    </row>
    <row r="810" spans="1:6" ht="15" thickBot="1" x14ac:dyDescent="0.35">
      <c r="A810" s="754" t="str">
        <f>A130</f>
        <v>PART B: OPERATIONAL SECTION</v>
      </c>
      <c r="B810" s="755"/>
      <c r="C810" s="671"/>
      <c r="D810" s="1397"/>
      <c r="E810" s="671"/>
      <c r="F810" s="672"/>
    </row>
    <row r="811" spans="1:6" ht="15" thickBot="1" x14ac:dyDescent="0.35">
      <c r="A811" s="799" t="s">
        <v>2503</v>
      </c>
      <c r="B811" s="800"/>
      <c r="C811" s="800"/>
      <c r="D811" s="800"/>
      <c r="E811" s="800"/>
      <c r="F811" s="801"/>
    </row>
    <row r="812" spans="1:6" x14ac:dyDescent="0.3">
      <c r="A812" s="1369" t="s">
        <v>2526</v>
      </c>
      <c r="B812" s="1377" t="s">
        <v>2527</v>
      </c>
      <c r="C812" s="1371"/>
      <c r="D812" s="1485"/>
      <c r="E812" s="1486"/>
      <c r="F812" s="1487"/>
    </row>
    <row r="813" spans="1:6" ht="15.75" customHeight="1" x14ac:dyDescent="0.3">
      <c r="A813" s="1369" t="s">
        <v>2528</v>
      </c>
      <c r="B813" s="1370" t="s">
        <v>4011</v>
      </c>
      <c r="C813" s="1371" t="s">
        <v>9</v>
      </c>
      <c r="D813" s="1375">
        <v>200</v>
      </c>
      <c r="E813" s="856"/>
      <c r="F813" s="1374" t="str">
        <f>IF((D813*E813)&gt;0,(D813*E813),"")</f>
        <v/>
      </c>
    </row>
    <row r="814" spans="1:6" ht="15" customHeight="1" x14ac:dyDescent="0.3">
      <c r="A814" s="1369" t="s">
        <v>2530</v>
      </c>
      <c r="B814" s="1384" t="s">
        <v>4007</v>
      </c>
      <c r="C814" s="1371" t="s">
        <v>9</v>
      </c>
      <c r="D814" s="1375">
        <v>200</v>
      </c>
      <c r="E814" s="856"/>
      <c r="F814" s="1374" t="str">
        <f t="shared" ref="F814:F818" si="38">IF((D814*E814)&gt;0,(D814*E814),"")</f>
        <v/>
      </c>
    </row>
    <row r="815" spans="1:6" x14ac:dyDescent="0.3">
      <c r="A815" s="1369" t="s">
        <v>2532</v>
      </c>
      <c r="B815" s="1384" t="s">
        <v>4008</v>
      </c>
      <c r="C815" s="1371" t="s">
        <v>9</v>
      </c>
      <c r="D815" s="1375">
        <v>200</v>
      </c>
      <c r="E815" s="856"/>
      <c r="F815" s="1374" t="str">
        <f t="shared" si="38"/>
        <v/>
      </c>
    </row>
    <row r="816" spans="1:6" x14ac:dyDescent="0.3">
      <c r="A816" s="1369" t="s">
        <v>2538</v>
      </c>
      <c r="B816" s="1377" t="s">
        <v>2539</v>
      </c>
      <c r="C816" s="1371"/>
      <c r="D816" s="1375"/>
      <c r="E816" s="1378"/>
      <c r="F816" s="1374" t="str">
        <f t="shared" si="38"/>
        <v/>
      </c>
    </row>
    <row r="817" spans="1:6" ht="24" customHeight="1" x14ac:dyDescent="0.3">
      <c r="A817" s="1369" t="s">
        <v>2556</v>
      </c>
      <c r="B817" s="1370" t="s">
        <v>2557</v>
      </c>
      <c r="C817" s="1371" t="s">
        <v>955</v>
      </c>
      <c r="D817" s="1375">
        <v>10</v>
      </c>
      <c r="E817" s="856"/>
      <c r="F817" s="1374" t="str">
        <f t="shared" si="38"/>
        <v/>
      </c>
    </row>
    <row r="818" spans="1:6" x14ac:dyDescent="0.3">
      <c r="A818" s="1369" t="s">
        <v>2558</v>
      </c>
      <c r="B818" s="1377" t="s">
        <v>2559</v>
      </c>
      <c r="C818" s="1371" t="s">
        <v>2405</v>
      </c>
      <c r="D818" s="1375">
        <v>10</v>
      </c>
      <c r="E818" s="856"/>
      <c r="F818" s="1374" t="str">
        <f t="shared" si="38"/>
        <v/>
      </c>
    </row>
    <row r="819" spans="1:6" ht="15" thickBot="1" x14ac:dyDescent="0.35">
      <c r="A819" s="882" t="s">
        <v>4103</v>
      </c>
      <c r="B819" s="883"/>
      <c r="C819" s="883"/>
      <c r="D819" s="1395"/>
      <c r="E819" s="883"/>
      <c r="F819" s="884">
        <f>SUM(F813:F817)</f>
        <v>0</v>
      </c>
    </row>
    <row r="820" spans="1:6" x14ac:dyDescent="0.3">
      <c r="A820" s="756" t="str">
        <f>A128</f>
        <v xml:space="preserve">CONTRACT SANRAL </v>
      </c>
      <c r="B820" s="757"/>
      <c r="C820" s="669"/>
      <c r="D820" s="1396"/>
      <c r="E820" s="669"/>
      <c r="F820" s="670"/>
    </row>
    <row r="821" spans="1:6" x14ac:dyDescent="0.3">
      <c r="A821" s="754" t="str">
        <f>A129</f>
        <v>ROUTINE ROAD MAINTENANCE ON NATIONAL ROUTES IN THE EASTERN CAPE PROVINCE</v>
      </c>
      <c r="B821" s="755"/>
      <c r="C821" s="671"/>
      <c r="D821" s="1397"/>
      <c r="E821" s="671"/>
      <c r="F821" s="672"/>
    </row>
    <row r="822" spans="1:6" ht="15" thickBot="1" x14ac:dyDescent="0.35">
      <c r="A822" s="804" t="str">
        <f>A130</f>
        <v>PART B: OPERATIONAL SECTION</v>
      </c>
      <c r="B822" s="805"/>
      <c r="C822" s="673"/>
      <c r="D822" s="1398"/>
      <c r="E822" s="673"/>
      <c r="F822" s="674"/>
    </row>
    <row r="823" spans="1:6" ht="15" thickBot="1" x14ac:dyDescent="0.35">
      <c r="A823" s="799" t="s">
        <v>2696</v>
      </c>
      <c r="B823" s="800"/>
      <c r="C823" s="800"/>
      <c r="D823" s="800"/>
      <c r="E823" s="800"/>
      <c r="F823" s="801"/>
    </row>
    <row r="824" spans="1:6" ht="15" customHeight="1" x14ac:dyDescent="0.3">
      <c r="A824" s="374" t="s">
        <v>2697</v>
      </c>
      <c r="B824" s="345" t="s">
        <v>2698</v>
      </c>
      <c r="C824" s="375"/>
      <c r="D824" s="1368"/>
      <c r="E824" s="377"/>
      <c r="F824" s="378"/>
    </row>
    <row r="825" spans="1:6" s="182" customFormat="1" ht="24" customHeight="1" x14ac:dyDescent="0.3">
      <c r="A825" s="1369" t="s">
        <v>2699</v>
      </c>
      <c r="B825" s="343" t="s">
        <v>2698</v>
      </c>
      <c r="C825" s="1371" t="s">
        <v>16</v>
      </c>
      <c r="D825" s="1375">
        <v>1</v>
      </c>
      <c r="E825" s="1378">
        <v>100000</v>
      </c>
      <c r="F825" s="1374">
        <f>IF((D825*E825)&gt;0,(D825*E825),"")</f>
        <v>100000</v>
      </c>
    </row>
    <row r="826" spans="1:6" s="182" customFormat="1" x14ac:dyDescent="0.3">
      <c r="A826" s="1369" t="s">
        <v>2701</v>
      </c>
      <c r="B826" s="1370" t="s">
        <v>2702</v>
      </c>
      <c r="C826" s="1371" t="s">
        <v>21</v>
      </c>
      <c r="D826" s="1375">
        <f>F825</f>
        <v>100000</v>
      </c>
      <c r="E826" s="855"/>
      <c r="F826" s="1374" t="str">
        <f>IF((D826*E826)&gt;0,(D826*E826),"")</f>
        <v/>
      </c>
    </row>
    <row r="827" spans="1:6" s="182" customFormat="1" ht="15" thickBot="1" x14ac:dyDescent="0.35">
      <c r="A827" s="882" t="s">
        <v>4105</v>
      </c>
      <c r="B827" s="883" t="s">
        <v>4116</v>
      </c>
      <c r="C827" s="883"/>
      <c r="D827" s="1395"/>
      <c r="E827" s="883"/>
      <c r="F827" s="884">
        <f>SUM(F825:F826)</f>
        <v>100000</v>
      </c>
    </row>
    <row r="828" spans="1:6" s="182" customFormat="1" x14ac:dyDescent="0.3">
      <c r="A828" s="756" t="str">
        <f>A128</f>
        <v xml:space="preserve">CONTRACT SANRAL </v>
      </c>
      <c r="B828" s="757"/>
      <c r="C828" s="669"/>
      <c r="D828" s="1396"/>
      <c r="E828" s="669"/>
      <c r="F828" s="670"/>
    </row>
    <row r="829" spans="1:6" s="182" customFormat="1" x14ac:dyDescent="0.3">
      <c r="A829" s="754" t="str">
        <f>A129</f>
        <v>ROUTINE ROAD MAINTENANCE ON NATIONAL ROUTES IN THE EASTERN CAPE PROVINCE</v>
      </c>
      <c r="B829" s="755"/>
      <c r="C829" s="671"/>
      <c r="D829" s="1397"/>
      <c r="E829" s="671"/>
      <c r="F829" s="672"/>
    </row>
    <row r="830" spans="1:6" s="182" customFormat="1" ht="15" thickBot="1" x14ac:dyDescent="0.35">
      <c r="A830" s="804" t="str">
        <f>A130</f>
        <v>PART B: OPERATIONAL SECTION</v>
      </c>
      <c r="B830" s="805"/>
      <c r="C830" s="673"/>
      <c r="D830" s="1398"/>
      <c r="E830" s="673"/>
      <c r="F830" s="674"/>
    </row>
    <row r="831" spans="1:6" s="182" customFormat="1" ht="15" thickBot="1" x14ac:dyDescent="0.35">
      <c r="A831" s="799" t="s">
        <v>2709</v>
      </c>
      <c r="B831" s="800"/>
      <c r="C831" s="800"/>
      <c r="D831" s="800"/>
      <c r="E831" s="800"/>
      <c r="F831" s="801"/>
    </row>
    <row r="832" spans="1:6" s="182" customFormat="1" x14ac:dyDescent="0.3">
      <c r="A832" s="374" t="s">
        <v>2710</v>
      </c>
      <c r="B832" s="345" t="s">
        <v>2711</v>
      </c>
      <c r="C832" s="375"/>
      <c r="D832" s="1368"/>
      <c r="E832" s="377"/>
      <c r="F832" s="378"/>
    </row>
    <row r="833" spans="1:6" s="182" customFormat="1" x14ac:dyDescent="0.3">
      <c r="A833" s="1369" t="s">
        <v>2712</v>
      </c>
      <c r="B833" s="1370" t="s">
        <v>2713</v>
      </c>
      <c r="C833" s="1371" t="s">
        <v>88</v>
      </c>
      <c r="D833" s="1375">
        <v>100</v>
      </c>
      <c r="E833" s="856"/>
      <c r="F833" s="1374" t="str">
        <f>IF((D833*E833)&gt;0,(D833*E833),"")</f>
        <v/>
      </c>
    </row>
    <row r="834" spans="1:6" s="182" customFormat="1" ht="24" customHeight="1" x14ac:dyDescent="0.3">
      <c r="A834" s="1369" t="s">
        <v>2714</v>
      </c>
      <c r="B834" s="1370" t="s">
        <v>2715</v>
      </c>
      <c r="C834" s="1371" t="s">
        <v>88</v>
      </c>
      <c r="D834" s="1375">
        <v>100</v>
      </c>
      <c r="E834" s="856"/>
      <c r="F834" s="1374" t="str">
        <f t="shared" ref="F834:F889" si="39">IF((D834*E834)&gt;0,(D834*E834),"")</f>
        <v/>
      </c>
    </row>
    <row r="835" spans="1:6" s="182" customFormat="1" x14ac:dyDescent="0.3">
      <c r="A835" s="1369" t="s">
        <v>2716</v>
      </c>
      <c r="B835" s="1370" t="s">
        <v>2717</v>
      </c>
      <c r="C835" s="1371" t="s">
        <v>88</v>
      </c>
      <c r="D835" s="1375">
        <v>50</v>
      </c>
      <c r="E835" s="856"/>
      <c r="F835" s="1374" t="str">
        <f t="shared" si="39"/>
        <v/>
      </c>
    </row>
    <row r="836" spans="1:6" s="182" customFormat="1" x14ac:dyDescent="0.3">
      <c r="A836" s="1369" t="s">
        <v>2718</v>
      </c>
      <c r="B836" s="1370" t="s">
        <v>3694</v>
      </c>
      <c r="C836" s="1371" t="s">
        <v>88</v>
      </c>
      <c r="D836" s="1375">
        <v>50</v>
      </c>
      <c r="E836" s="856"/>
      <c r="F836" s="1374" t="str">
        <f t="shared" si="39"/>
        <v/>
      </c>
    </row>
    <row r="837" spans="1:6" s="182" customFormat="1" x14ac:dyDescent="0.3">
      <c r="A837" s="1369" t="s">
        <v>2720</v>
      </c>
      <c r="B837" s="1370" t="s">
        <v>2721</v>
      </c>
      <c r="C837" s="1371" t="s">
        <v>88</v>
      </c>
      <c r="D837" s="1375">
        <v>100</v>
      </c>
      <c r="E837" s="856"/>
      <c r="F837" s="1374" t="str">
        <f t="shared" si="39"/>
        <v/>
      </c>
    </row>
    <row r="838" spans="1:6" s="182" customFormat="1" x14ac:dyDescent="0.3">
      <c r="A838" s="1369" t="s">
        <v>2728</v>
      </c>
      <c r="B838" s="1377" t="s">
        <v>2729</v>
      </c>
      <c r="C838" s="1371"/>
      <c r="D838" s="1375"/>
      <c r="E838" s="1378"/>
      <c r="F838" s="1374" t="str">
        <f t="shared" si="39"/>
        <v/>
      </c>
    </row>
    <row r="839" spans="1:6" s="182" customFormat="1" ht="15.75" customHeight="1" x14ac:dyDescent="0.3">
      <c r="A839" s="1369" t="s">
        <v>2730</v>
      </c>
      <c r="B839" s="1370" t="s">
        <v>2731</v>
      </c>
      <c r="C839" s="1371"/>
      <c r="D839" s="1375"/>
      <c r="E839" s="1378"/>
      <c r="F839" s="1374" t="str">
        <f t="shared" si="39"/>
        <v/>
      </c>
    </row>
    <row r="840" spans="1:6" s="182" customFormat="1" ht="15.75" customHeight="1" x14ac:dyDescent="0.3">
      <c r="A840" s="1369" t="s">
        <v>2732</v>
      </c>
      <c r="B840" s="1370" t="s">
        <v>2713</v>
      </c>
      <c r="C840" s="1371" t="s">
        <v>88</v>
      </c>
      <c r="D840" s="1375">
        <v>24</v>
      </c>
      <c r="E840" s="856"/>
      <c r="F840" s="1374" t="str">
        <f t="shared" si="39"/>
        <v/>
      </c>
    </row>
    <row r="841" spans="1:6" s="182" customFormat="1" x14ac:dyDescent="0.3">
      <c r="A841" s="1369" t="s">
        <v>2733</v>
      </c>
      <c r="B841" s="1370" t="s">
        <v>2715</v>
      </c>
      <c r="C841" s="1371" t="s">
        <v>88</v>
      </c>
      <c r="D841" s="1375">
        <v>24</v>
      </c>
      <c r="E841" s="856"/>
      <c r="F841" s="1374" t="str">
        <f t="shared" si="39"/>
        <v/>
      </c>
    </row>
    <row r="842" spans="1:6" s="182" customFormat="1" x14ac:dyDescent="0.3">
      <c r="A842" s="1369" t="s">
        <v>2734</v>
      </c>
      <c r="B842" s="1370" t="s">
        <v>2717</v>
      </c>
      <c r="C842" s="1371" t="s">
        <v>88</v>
      </c>
      <c r="D842" s="1375">
        <v>24</v>
      </c>
      <c r="E842" s="856"/>
      <c r="F842" s="1374" t="str">
        <f t="shared" si="39"/>
        <v/>
      </c>
    </row>
    <row r="843" spans="1:6" s="182" customFormat="1" ht="24" customHeight="1" x14ac:dyDescent="0.3">
      <c r="A843" s="1369" t="s">
        <v>2735</v>
      </c>
      <c r="B843" s="1370" t="s">
        <v>3694</v>
      </c>
      <c r="C843" s="1371" t="s">
        <v>88</v>
      </c>
      <c r="D843" s="1375">
        <v>24</v>
      </c>
      <c r="E843" s="856"/>
      <c r="F843" s="1374" t="str">
        <f t="shared" si="39"/>
        <v/>
      </c>
    </row>
    <row r="844" spans="1:6" s="182" customFormat="1" ht="15.75" customHeight="1" x14ac:dyDescent="0.3">
      <c r="A844" s="1369" t="s">
        <v>2736</v>
      </c>
      <c r="B844" s="1370" t="s">
        <v>2721</v>
      </c>
      <c r="C844" s="1371" t="s">
        <v>88</v>
      </c>
      <c r="D844" s="1375">
        <v>24</v>
      </c>
      <c r="E844" s="856"/>
      <c r="F844" s="1374" t="str">
        <f t="shared" si="39"/>
        <v/>
      </c>
    </row>
    <row r="845" spans="1:6" s="182" customFormat="1" ht="15.75" customHeight="1" x14ac:dyDescent="0.3">
      <c r="A845" s="1494" t="s">
        <v>2737</v>
      </c>
      <c r="B845" s="1377" t="s">
        <v>2738</v>
      </c>
      <c r="C845" s="1495"/>
      <c r="D845" s="1375"/>
      <c r="E845" s="1378"/>
      <c r="F845" s="1374" t="str">
        <f t="shared" si="39"/>
        <v/>
      </c>
    </row>
    <row r="846" spans="1:6" s="182" customFormat="1" x14ac:dyDescent="0.3">
      <c r="A846" s="1369" t="s">
        <v>2739</v>
      </c>
      <c r="B846" s="1370" t="s">
        <v>2713</v>
      </c>
      <c r="C846" s="1371" t="s">
        <v>88</v>
      </c>
      <c r="D846" s="1375">
        <v>24</v>
      </c>
      <c r="E846" s="856"/>
      <c r="F846" s="1374" t="str">
        <f t="shared" si="39"/>
        <v/>
      </c>
    </row>
    <row r="847" spans="1:6" s="182" customFormat="1" ht="24" customHeight="1" x14ac:dyDescent="0.3">
      <c r="A847" s="1369" t="s">
        <v>2740</v>
      </c>
      <c r="B847" s="1370" t="s">
        <v>2715</v>
      </c>
      <c r="C847" s="1371" t="s">
        <v>88</v>
      </c>
      <c r="D847" s="1375">
        <v>24</v>
      </c>
      <c r="E847" s="856"/>
      <c r="F847" s="1374" t="str">
        <f t="shared" si="39"/>
        <v/>
      </c>
    </row>
    <row r="848" spans="1:6" s="182" customFormat="1" x14ac:dyDescent="0.3">
      <c r="A848" s="1369" t="s">
        <v>2741</v>
      </c>
      <c r="B848" s="1370" t="s">
        <v>2717</v>
      </c>
      <c r="C848" s="1371" t="s">
        <v>88</v>
      </c>
      <c r="D848" s="1375">
        <v>24</v>
      </c>
      <c r="E848" s="856"/>
      <c r="F848" s="1374" t="str">
        <f t="shared" si="39"/>
        <v/>
      </c>
    </row>
    <row r="849" spans="1:6" s="182" customFormat="1" x14ac:dyDescent="0.3">
      <c r="A849" s="1369" t="s">
        <v>2742</v>
      </c>
      <c r="B849" s="1370" t="s">
        <v>3694</v>
      </c>
      <c r="C849" s="1371" t="s">
        <v>88</v>
      </c>
      <c r="D849" s="1375">
        <v>24</v>
      </c>
      <c r="E849" s="856"/>
      <c r="F849" s="1374" t="str">
        <f t="shared" si="39"/>
        <v/>
      </c>
    </row>
    <row r="850" spans="1:6" s="182" customFormat="1" x14ac:dyDescent="0.3">
      <c r="A850" s="1369" t="s">
        <v>2743</v>
      </c>
      <c r="B850" s="1370" t="s">
        <v>2721</v>
      </c>
      <c r="C850" s="1371" t="s">
        <v>88</v>
      </c>
      <c r="D850" s="1375">
        <v>24</v>
      </c>
      <c r="E850" s="856"/>
      <c r="F850" s="1374" t="str">
        <f t="shared" si="39"/>
        <v/>
      </c>
    </row>
    <row r="851" spans="1:6" s="182" customFormat="1" x14ac:dyDescent="0.3">
      <c r="A851" s="1369" t="s">
        <v>2745</v>
      </c>
      <c r="B851" s="1377" t="s">
        <v>3821</v>
      </c>
      <c r="C851" s="1371"/>
      <c r="D851" s="1375"/>
      <c r="E851" s="1378"/>
      <c r="F851" s="1374" t="str">
        <f t="shared" si="39"/>
        <v/>
      </c>
    </row>
    <row r="852" spans="1:6" s="182" customFormat="1" x14ac:dyDescent="0.3">
      <c r="A852" s="1369" t="s">
        <v>2747</v>
      </c>
      <c r="B852" s="1370" t="s">
        <v>2748</v>
      </c>
      <c r="C852" s="1371"/>
      <c r="D852" s="1375"/>
      <c r="E852" s="1378"/>
      <c r="F852" s="1374" t="str">
        <f t="shared" si="39"/>
        <v/>
      </c>
    </row>
    <row r="853" spans="1:6" s="182" customFormat="1" ht="15.75" customHeight="1" x14ac:dyDescent="0.3">
      <c r="A853" s="1369" t="s">
        <v>2749</v>
      </c>
      <c r="B853" s="1370" t="s">
        <v>2750</v>
      </c>
      <c r="C853" s="1371" t="s">
        <v>88</v>
      </c>
      <c r="D853" s="1375">
        <v>10</v>
      </c>
      <c r="E853" s="856"/>
      <c r="F853" s="1374" t="str">
        <f t="shared" si="39"/>
        <v/>
      </c>
    </row>
    <row r="854" spans="1:6" s="182" customFormat="1" ht="15.75" customHeight="1" x14ac:dyDescent="0.3">
      <c r="A854" s="1369" t="s">
        <v>2751</v>
      </c>
      <c r="B854" s="1370" t="s">
        <v>2752</v>
      </c>
      <c r="C854" s="1371" t="s">
        <v>88</v>
      </c>
      <c r="D854" s="1375">
        <v>10</v>
      </c>
      <c r="E854" s="856"/>
      <c r="F854" s="1374" t="str">
        <f t="shared" si="39"/>
        <v/>
      </c>
    </row>
    <row r="855" spans="1:6" s="182" customFormat="1" x14ac:dyDescent="0.3">
      <c r="A855" s="1369" t="s">
        <v>2753</v>
      </c>
      <c r="B855" s="1370" t="s">
        <v>2754</v>
      </c>
      <c r="C855" s="1371" t="s">
        <v>88</v>
      </c>
      <c r="D855" s="1375">
        <v>5</v>
      </c>
      <c r="E855" s="856"/>
      <c r="F855" s="1374" t="str">
        <f t="shared" si="39"/>
        <v/>
      </c>
    </row>
    <row r="856" spans="1:6" s="182" customFormat="1" x14ac:dyDescent="0.3">
      <c r="A856" s="1369" t="s">
        <v>2755</v>
      </c>
      <c r="B856" s="1370" t="s">
        <v>2756</v>
      </c>
      <c r="C856" s="1371" t="s">
        <v>88</v>
      </c>
      <c r="D856" s="1375">
        <v>5</v>
      </c>
      <c r="E856" s="856"/>
      <c r="F856" s="1374" t="str">
        <f t="shared" si="39"/>
        <v/>
      </c>
    </row>
    <row r="857" spans="1:6" s="182" customFormat="1" ht="15.75" customHeight="1" x14ac:dyDescent="0.3">
      <c r="A857" s="1369" t="s">
        <v>2757</v>
      </c>
      <c r="B857" s="1370" t="s">
        <v>3695</v>
      </c>
      <c r="C857" s="1371" t="s">
        <v>88</v>
      </c>
      <c r="D857" s="1375">
        <v>5</v>
      </c>
      <c r="E857" s="856"/>
      <c r="F857" s="1374" t="str">
        <f t="shared" si="39"/>
        <v/>
      </c>
    </row>
    <row r="858" spans="1:6" s="182" customFormat="1" ht="15.75" customHeight="1" x14ac:dyDescent="0.3">
      <c r="A858" s="1369" t="s">
        <v>2759</v>
      </c>
      <c r="B858" s="1370" t="s">
        <v>2760</v>
      </c>
      <c r="C858" s="1371" t="s">
        <v>88</v>
      </c>
      <c r="D858" s="1375">
        <v>5</v>
      </c>
      <c r="E858" s="856"/>
      <c r="F858" s="1374" t="str">
        <f t="shared" si="39"/>
        <v/>
      </c>
    </row>
    <row r="859" spans="1:6" s="182" customFormat="1" x14ac:dyDescent="0.3">
      <c r="A859" s="1369" t="s">
        <v>2761</v>
      </c>
      <c r="B859" s="1370" t="s">
        <v>2762</v>
      </c>
      <c r="C859" s="1371" t="s">
        <v>88</v>
      </c>
      <c r="D859" s="1375">
        <v>5</v>
      </c>
      <c r="E859" s="856"/>
      <c r="F859" s="1374" t="str">
        <f t="shared" si="39"/>
        <v/>
      </c>
    </row>
    <row r="860" spans="1:6" s="182" customFormat="1" x14ac:dyDescent="0.3">
      <c r="A860" s="1369" t="s">
        <v>2763</v>
      </c>
      <c r="B860" s="1370" t="s">
        <v>2764</v>
      </c>
      <c r="C860" s="1371" t="s">
        <v>88</v>
      </c>
      <c r="D860" s="1375">
        <v>5</v>
      </c>
      <c r="E860" s="856"/>
      <c r="F860" s="1374" t="str">
        <f t="shared" si="39"/>
        <v/>
      </c>
    </row>
    <row r="861" spans="1:6" s="369" customFormat="1" x14ac:dyDescent="0.3">
      <c r="A861" s="1369" t="s">
        <v>2765</v>
      </c>
      <c r="B861" s="1370" t="s">
        <v>2766</v>
      </c>
      <c r="C861" s="1371" t="s">
        <v>88</v>
      </c>
      <c r="D861" s="1375">
        <v>5</v>
      </c>
      <c r="E861" s="856"/>
      <c r="F861" s="1374" t="str">
        <f t="shared" si="39"/>
        <v/>
      </c>
    </row>
    <row r="862" spans="1:6" s="182" customFormat="1" x14ac:dyDescent="0.3">
      <c r="A862" s="1369" t="s">
        <v>2767</v>
      </c>
      <c r="B862" s="1370" t="s">
        <v>2768</v>
      </c>
      <c r="C862" s="1371" t="s">
        <v>88</v>
      </c>
      <c r="D862" s="1375">
        <v>5</v>
      </c>
      <c r="E862" s="856"/>
      <c r="F862" s="1374" t="str">
        <f t="shared" si="39"/>
        <v/>
      </c>
    </row>
    <row r="863" spans="1:6" s="182" customFormat="1" x14ac:dyDescent="0.3">
      <c r="A863" s="1369" t="s">
        <v>2769</v>
      </c>
      <c r="B863" s="1370" t="s">
        <v>2770</v>
      </c>
      <c r="C863" s="1371" t="s">
        <v>88</v>
      </c>
      <c r="D863" s="1375">
        <v>5</v>
      </c>
      <c r="E863" s="856"/>
      <c r="F863" s="1374" t="str">
        <f t="shared" si="39"/>
        <v/>
      </c>
    </row>
    <row r="864" spans="1:6" s="182" customFormat="1" x14ac:dyDescent="0.3">
      <c r="A864" s="1369" t="s">
        <v>2771</v>
      </c>
      <c r="B864" s="1370" t="s">
        <v>2772</v>
      </c>
      <c r="C864" s="1371" t="s">
        <v>88</v>
      </c>
      <c r="D864" s="1375">
        <v>5</v>
      </c>
      <c r="E864" s="856"/>
      <c r="F864" s="1374" t="str">
        <f t="shared" si="39"/>
        <v/>
      </c>
    </row>
    <row r="865" spans="1:6" s="182" customFormat="1" x14ac:dyDescent="0.3">
      <c r="A865" s="1369" t="s">
        <v>2777</v>
      </c>
      <c r="B865" s="1370" t="s">
        <v>2778</v>
      </c>
      <c r="C865" s="1371" t="s">
        <v>88</v>
      </c>
      <c r="D865" s="1375">
        <v>10</v>
      </c>
      <c r="E865" s="856"/>
      <c r="F865" s="1374" t="str">
        <f t="shared" si="39"/>
        <v/>
      </c>
    </row>
    <row r="866" spans="1:6" s="182" customFormat="1" x14ac:dyDescent="0.3">
      <c r="A866" s="1369" t="s">
        <v>2779</v>
      </c>
      <c r="B866" s="1370" t="s">
        <v>2780</v>
      </c>
      <c r="C866" s="1371" t="s">
        <v>88</v>
      </c>
      <c r="D866" s="1375">
        <v>5</v>
      </c>
      <c r="E866" s="856"/>
      <c r="F866" s="1374" t="str">
        <f t="shared" si="39"/>
        <v/>
      </c>
    </row>
    <row r="867" spans="1:6" s="182" customFormat="1" x14ac:dyDescent="0.3">
      <c r="A867" s="1369" t="s">
        <v>2781</v>
      </c>
      <c r="B867" s="1370" t="s">
        <v>2782</v>
      </c>
      <c r="C867" s="1371" t="s">
        <v>88</v>
      </c>
      <c r="D867" s="1375">
        <v>24</v>
      </c>
      <c r="E867" s="856"/>
      <c r="F867" s="1374" t="str">
        <f t="shared" si="39"/>
        <v/>
      </c>
    </row>
    <row r="868" spans="1:6" s="182" customFormat="1" x14ac:dyDescent="0.3">
      <c r="A868" s="1369" t="s">
        <v>2785</v>
      </c>
      <c r="B868" s="1370" t="s">
        <v>2786</v>
      </c>
      <c r="C868" s="1371" t="s">
        <v>88</v>
      </c>
      <c r="D868" s="1375">
        <v>24</v>
      </c>
      <c r="E868" s="856"/>
      <c r="F868" s="1374" t="str">
        <f t="shared" si="39"/>
        <v/>
      </c>
    </row>
    <row r="869" spans="1:6" s="182" customFormat="1" x14ac:dyDescent="0.3">
      <c r="A869" s="1369" t="s">
        <v>2787</v>
      </c>
      <c r="B869" s="1384" t="s">
        <v>2792</v>
      </c>
      <c r="C869" s="1371" t="s">
        <v>88</v>
      </c>
      <c r="D869" s="1375">
        <v>24</v>
      </c>
      <c r="E869" s="856"/>
      <c r="F869" s="1374" t="str">
        <f t="shared" si="39"/>
        <v/>
      </c>
    </row>
    <row r="870" spans="1:6" s="182" customFormat="1" x14ac:dyDescent="0.3">
      <c r="A870" s="1369" t="s">
        <v>2789</v>
      </c>
      <c r="B870" s="1384" t="s">
        <v>2794</v>
      </c>
      <c r="C870" s="1371" t="s">
        <v>88</v>
      </c>
      <c r="D870" s="1375">
        <v>24</v>
      </c>
      <c r="E870" s="856"/>
      <c r="F870" s="1374" t="str">
        <f t="shared" si="39"/>
        <v/>
      </c>
    </row>
    <row r="871" spans="1:6" s="182" customFormat="1" x14ac:dyDescent="0.3">
      <c r="A871" s="1369" t="s">
        <v>2797</v>
      </c>
      <c r="B871" s="1370" t="s">
        <v>3825</v>
      </c>
      <c r="C871" s="1371" t="s">
        <v>9</v>
      </c>
      <c r="D871" s="1375">
        <v>1</v>
      </c>
      <c r="E871" s="856"/>
      <c r="F871" s="1374" t="str">
        <f t="shared" si="39"/>
        <v/>
      </c>
    </row>
    <row r="872" spans="1:6" s="182" customFormat="1" x14ac:dyDescent="0.3">
      <c r="A872" s="1369" t="s">
        <v>3674</v>
      </c>
      <c r="B872" s="1370" t="s">
        <v>2790</v>
      </c>
      <c r="C872" s="1371" t="s">
        <v>9</v>
      </c>
      <c r="D872" s="1375">
        <v>1</v>
      </c>
      <c r="E872" s="856"/>
      <c r="F872" s="1374" t="str">
        <f t="shared" si="39"/>
        <v/>
      </c>
    </row>
    <row r="873" spans="1:6" s="182" customFormat="1" x14ac:dyDescent="0.3">
      <c r="A873" s="1369" t="s">
        <v>2811</v>
      </c>
      <c r="B873" s="1377" t="s">
        <v>2691</v>
      </c>
      <c r="C873" s="1371"/>
      <c r="D873" s="1375"/>
      <c r="E873" s="1378"/>
      <c r="F873" s="1374" t="str">
        <f t="shared" si="39"/>
        <v/>
      </c>
    </row>
    <row r="874" spans="1:6" s="182" customFormat="1" x14ac:dyDescent="0.3">
      <c r="A874" s="1369" t="s">
        <v>2812</v>
      </c>
      <c r="B874" s="1370" t="s">
        <v>2691</v>
      </c>
      <c r="C874" s="1371" t="s">
        <v>16</v>
      </c>
      <c r="D874" s="1375">
        <v>1</v>
      </c>
      <c r="E874" s="1378">
        <v>75000</v>
      </c>
      <c r="F874" s="1374">
        <f t="shared" si="39"/>
        <v>75000</v>
      </c>
    </row>
    <row r="875" spans="1:6" s="182" customFormat="1" x14ac:dyDescent="0.3">
      <c r="A875" s="1369" t="s">
        <v>2814</v>
      </c>
      <c r="B875" s="1370" t="s">
        <v>3979</v>
      </c>
      <c r="C875" s="1371" t="s">
        <v>21</v>
      </c>
      <c r="D875" s="1375">
        <f>F874</f>
        <v>75000</v>
      </c>
      <c r="E875" s="855"/>
      <c r="F875" s="1374" t="str">
        <f t="shared" si="39"/>
        <v/>
      </c>
    </row>
    <row r="876" spans="1:6" s="182" customFormat="1" x14ac:dyDescent="0.3">
      <c r="A876" s="1369" t="s">
        <v>2816</v>
      </c>
      <c r="B876" s="1377" t="s">
        <v>2817</v>
      </c>
      <c r="C876" s="1371"/>
      <c r="D876" s="1375"/>
      <c r="E876" s="1378"/>
      <c r="F876" s="1374" t="str">
        <f t="shared" si="39"/>
        <v/>
      </c>
    </row>
    <row r="877" spans="1:6" s="182" customFormat="1" x14ac:dyDescent="0.3">
      <c r="A877" s="1369" t="s">
        <v>2818</v>
      </c>
      <c r="B877" s="1370" t="s">
        <v>2748</v>
      </c>
      <c r="C877" s="1371" t="s">
        <v>9</v>
      </c>
      <c r="D877" s="1375">
        <v>1</v>
      </c>
      <c r="E877" s="856"/>
      <c r="F877" s="1374" t="str">
        <f t="shared" si="39"/>
        <v/>
      </c>
    </row>
    <row r="878" spans="1:6" s="182" customFormat="1" x14ac:dyDescent="0.3">
      <c r="A878" s="1369" t="s">
        <v>2819</v>
      </c>
      <c r="B878" s="1370" t="s">
        <v>2750</v>
      </c>
      <c r="C878" s="1371" t="s">
        <v>9</v>
      </c>
      <c r="D878" s="1375">
        <v>1</v>
      </c>
      <c r="E878" s="856"/>
      <c r="F878" s="1374" t="str">
        <f t="shared" si="39"/>
        <v/>
      </c>
    </row>
    <row r="879" spans="1:6" s="182" customFormat="1" x14ac:dyDescent="0.3">
      <c r="A879" s="1369" t="s">
        <v>2820</v>
      </c>
      <c r="B879" s="1370" t="s">
        <v>2752</v>
      </c>
      <c r="C879" s="1371" t="s">
        <v>9</v>
      </c>
      <c r="D879" s="1375">
        <v>1</v>
      </c>
      <c r="E879" s="856"/>
      <c r="F879" s="1374" t="str">
        <f t="shared" si="39"/>
        <v/>
      </c>
    </row>
    <row r="880" spans="1:6" s="182" customFormat="1" x14ac:dyDescent="0.3">
      <c r="A880" s="1369" t="s">
        <v>3827</v>
      </c>
      <c r="B880" s="1384" t="s">
        <v>2772</v>
      </c>
      <c r="C880" s="1371" t="s">
        <v>9</v>
      </c>
      <c r="D880" s="1375">
        <v>1</v>
      </c>
      <c r="E880" s="856"/>
      <c r="F880" s="1374" t="str">
        <f t="shared" si="39"/>
        <v/>
      </c>
    </row>
    <row r="881" spans="1:6" s="182" customFormat="1" x14ac:dyDescent="0.3">
      <c r="A881" s="1369" t="s">
        <v>2822</v>
      </c>
      <c r="B881" s="1384" t="s">
        <v>2760</v>
      </c>
      <c r="C881" s="1371" t="s">
        <v>9</v>
      </c>
      <c r="D881" s="1375">
        <v>1</v>
      </c>
      <c r="E881" s="856"/>
      <c r="F881" s="1374" t="str">
        <f t="shared" si="39"/>
        <v/>
      </c>
    </row>
    <row r="882" spans="1:6" s="182" customFormat="1" x14ac:dyDescent="0.3">
      <c r="A882" s="1369" t="s">
        <v>2823</v>
      </c>
      <c r="B882" s="1370" t="s">
        <v>2792</v>
      </c>
      <c r="C882" s="1371" t="s">
        <v>9</v>
      </c>
      <c r="D882" s="1375">
        <v>1</v>
      </c>
      <c r="E882" s="856"/>
      <c r="F882" s="1374" t="str">
        <f t="shared" si="39"/>
        <v/>
      </c>
    </row>
    <row r="883" spans="1:6" s="182" customFormat="1" x14ac:dyDescent="0.3">
      <c r="A883" s="1369" t="s">
        <v>2824</v>
      </c>
      <c r="B883" s="1370" t="s">
        <v>2794</v>
      </c>
      <c r="C883" s="1371" t="s">
        <v>9</v>
      </c>
      <c r="D883" s="1375">
        <v>1</v>
      </c>
      <c r="E883" s="856"/>
      <c r="F883" s="1374" t="str">
        <f t="shared" si="39"/>
        <v/>
      </c>
    </row>
    <row r="884" spans="1:6" s="182" customFormat="1" x14ac:dyDescent="0.3">
      <c r="A884" s="1369" t="s">
        <v>2828</v>
      </c>
      <c r="B884" s="1377" t="s">
        <v>2829</v>
      </c>
      <c r="C884" s="1371"/>
      <c r="D884" s="1375"/>
      <c r="E884" s="1378"/>
      <c r="F884" s="1374" t="str">
        <f t="shared" si="39"/>
        <v/>
      </c>
    </row>
    <row r="885" spans="1:6" s="182" customFormat="1" x14ac:dyDescent="0.3">
      <c r="A885" s="1369" t="s">
        <v>2830</v>
      </c>
      <c r="B885" s="1370" t="s">
        <v>2831</v>
      </c>
      <c r="C885" s="1371" t="s">
        <v>16</v>
      </c>
      <c r="D885" s="1375">
        <v>1</v>
      </c>
      <c r="E885" s="1378">
        <v>5000000</v>
      </c>
      <c r="F885" s="1374">
        <f t="shared" si="39"/>
        <v>5000000</v>
      </c>
    </row>
    <row r="886" spans="1:6" s="182" customFormat="1" x14ac:dyDescent="0.3">
      <c r="A886" s="1369" t="s">
        <v>2833</v>
      </c>
      <c r="B886" s="1370" t="s">
        <v>2834</v>
      </c>
      <c r="C886" s="1371" t="s">
        <v>21</v>
      </c>
      <c r="D886" s="1375">
        <f>F885</f>
        <v>5000000</v>
      </c>
      <c r="E886" s="855"/>
      <c r="F886" s="1374" t="str">
        <f t="shared" si="39"/>
        <v/>
      </c>
    </row>
    <row r="887" spans="1:6" s="182" customFormat="1" x14ac:dyDescent="0.3">
      <c r="A887" s="1369" t="s">
        <v>2835</v>
      </c>
      <c r="B887" s="1377" t="s">
        <v>2836</v>
      </c>
      <c r="C887" s="1371"/>
      <c r="D887" s="1375"/>
      <c r="E887" s="1378"/>
      <c r="F887" s="1374" t="str">
        <f t="shared" si="39"/>
        <v/>
      </c>
    </row>
    <row r="888" spans="1:6" x14ac:dyDescent="0.3">
      <c r="A888" s="1369" t="s">
        <v>2837</v>
      </c>
      <c r="B888" s="1370" t="s">
        <v>2838</v>
      </c>
      <c r="C888" s="1371" t="s">
        <v>16</v>
      </c>
      <c r="D888" s="1375">
        <v>1</v>
      </c>
      <c r="E888" s="1378">
        <v>100000</v>
      </c>
      <c r="F888" s="1374">
        <f t="shared" si="39"/>
        <v>100000</v>
      </c>
    </row>
    <row r="889" spans="1:6" x14ac:dyDescent="0.3">
      <c r="A889" s="1369" t="s">
        <v>2840</v>
      </c>
      <c r="B889" s="1496" t="s">
        <v>2841</v>
      </c>
      <c r="C889" s="1497" t="s">
        <v>21</v>
      </c>
      <c r="D889" s="1375">
        <f>F888</f>
        <v>100000</v>
      </c>
      <c r="E889" s="855"/>
      <c r="F889" s="1374" t="str">
        <f t="shared" si="39"/>
        <v/>
      </c>
    </row>
    <row r="890" spans="1:6" ht="15" thickBot="1" x14ac:dyDescent="0.35">
      <c r="A890" s="882" t="s">
        <v>4107</v>
      </c>
      <c r="B890" s="883" t="s">
        <v>4116</v>
      </c>
      <c r="C890" s="883"/>
      <c r="D890" s="1395"/>
      <c r="E890" s="883"/>
      <c r="F890" s="884">
        <f>SUM(F833:F889)</f>
        <v>5175000</v>
      </c>
    </row>
    <row r="891" spans="1:6" x14ac:dyDescent="0.3">
      <c r="A891" s="756" t="s">
        <v>4606</v>
      </c>
      <c r="B891" s="757"/>
      <c r="C891" s="669"/>
      <c r="D891" s="1396"/>
      <c r="E891" s="669"/>
      <c r="F891" s="670"/>
    </row>
    <row r="892" spans="1:6" x14ac:dyDescent="0.3">
      <c r="A892" s="754" t="s">
        <v>4600</v>
      </c>
      <c r="B892" s="755"/>
      <c r="C892" s="671"/>
      <c r="D892" s="1397"/>
      <c r="E892" s="671"/>
      <c r="F892" s="672"/>
    </row>
    <row r="893" spans="1:6" ht="15" thickBot="1" x14ac:dyDescent="0.35">
      <c r="A893" s="804" t="s">
        <v>4351</v>
      </c>
      <c r="B893" s="805"/>
      <c r="C893" s="673"/>
      <c r="D893" s="1398"/>
      <c r="E893" s="673"/>
      <c r="F893" s="674"/>
    </row>
    <row r="894" spans="1:6" ht="15" thickBot="1" x14ac:dyDescent="0.35">
      <c r="A894" s="799" t="s">
        <v>4017</v>
      </c>
      <c r="B894" s="800"/>
      <c r="C894" s="800"/>
      <c r="D894" s="800"/>
      <c r="E894" s="800"/>
      <c r="F894" s="801"/>
    </row>
    <row r="895" spans="1:6" x14ac:dyDescent="0.3">
      <c r="A895" s="1369" t="s">
        <v>4018</v>
      </c>
      <c r="B895" s="1377" t="s">
        <v>113</v>
      </c>
      <c r="C895" s="1371"/>
      <c r="D895" s="1485"/>
      <c r="E895" s="1486"/>
      <c r="F895" s="1487"/>
    </row>
    <row r="896" spans="1:6" x14ac:dyDescent="0.3">
      <c r="A896" s="1369" t="s">
        <v>4019</v>
      </c>
      <c r="B896" s="1370" t="s">
        <v>115</v>
      </c>
      <c r="C896" s="1371" t="s">
        <v>16</v>
      </c>
      <c r="D896" s="1375">
        <v>1</v>
      </c>
      <c r="E896" s="1378">
        <v>16000000</v>
      </c>
      <c r="F896" s="1374">
        <f>IF((D896*E896)&gt;0,(D896*E896),"")</f>
        <v>16000000</v>
      </c>
    </row>
    <row r="897" spans="1:6" x14ac:dyDescent="0.3">
      <c r="A897" s="1369" t="s">
        <v>4020</v>
      </c>
      <c r="B897" s="1379" t="s">
        <v>3970</v>
      </c>
      <c r="C897" s="1371"/>
      <c r="D897" s="1375"/>
      <c r="E897" s="1498"/>
      <c r="F897" s="1374" t="str">
        <f t="shared" ref="F897:F899" si="40">IF((D897*E897)&gt;0,(D897*E897),"")</f>
        <v/>
      </c>
    </row>
    <row r="898" spans="1:6" ht="22.8" x14ac:dyDescent="0.3">
      <c r="A898" s="1369" t="s">
        <v>4021</v>
      </c>
      <c r="B898" s="1380" t="s">
        <v>4023</v>
      </c>
      <c r="C898" s="1371" t="s">
        <v>3971</v>
      </c>
      <c r="D898" s="1375">
        <v>1</v>
      </c>
      <c r="E898" s="1378">
        <v>52000000</v>
      </c>
      <c r="F898" s="1374">
        <f t="shared" si="40"/>
        <v>52000000</v>
      </c>
    </row>
    <row r="899" spans="1:6" x14ac:dyDescent="0.3">
      <c r="A899" s="1369" t="s">
        <v>4022</v>
      </c>
      <c r="B899" s="1380" t="s">
        <v>4024</v>
      </c>
      <c r="C899" s="1371" t="s">
        <v>21</v>
      </c>
      <c r="D899" s="1375">
        <f>F898</f>
        <v>52000000</v>
      </c>
      <c r="E899" s="855"/>
      <c r="F899" s="1374" t="str">
        <f t="shared" si="40"/>
        <v/>
      </c>
    </row>
    <row r="900" spans="1:6" ht="15" thickBot="1" x14ac:dyDescent="0.35">
      <c r="A900" s="882" t="s">
        <v>4109</v>
      </c>
      <c r="B900" s="883" t="s">
        <v>4116</v>
      </c>
      <c r="C900" s="883"/>
      <c r="D900" s="1395"/>
      <c r="E900" s="883"/>
      <c r="F900" s="884">
        <f>SUM(F896:F899)</f>
        <v>68000000</v>
      </c>
    </row>
    <row r="901" spans="1:6" ht="15" customHeight="1" x14ac:dyDescent="0.3"/>
    <row r="903" spans="1:6" x14ac:dyDescent="0.3">
      <c r="A903" s="691"/>
      <c r="B903" s="692"/>
      <c r="C903" s="414"/>
      <c r="D903" s="1500"/>
      <c r="E903" s="693"/>
      <c r="F903" s="693"/>
    </row>
    <row r="904" spans="1:6" x14ac:dyDescent="0.3">
      <c r="A904" s="691"/>
      <c r="B904" s="691"/>
      <c r="C904" s="414"/>
      <c r="D904" s="1500"/>
      <c r="E904" s="693"/>
      <c r="F904" s="693"/>
    </row>
    <row r="905" spans="1:6" x14ac:dyDescent="0.3">
      <c r="A905" s="761" t="s">
        <v>4124</v>
      </c>
      <c r="B905" s="802"/>
      <c r="C905" s="399"/>
      <c r="D905" s="1501"/>
      <c r="E905" s="400"/>
      <c r="F905" s="400"/>
    </row>
    <row r="906" spans="1:6" ht="14.4" customHeight="1" x14ac:dyDescent="0.3">
      <c r="A906" s="763" t="str">
        <f>A1</f>
        <v>CONTRACT SANRAL: NRA 2024/1323</v>
      </c>
      <c r="B906" s="802"/>
      <c r="C906" s="399"/>
      <c r="D906" s="1501"/>
      <c r="E906" s="400"/>
      <c r="F906" s="400"/>
    </row>
    <row r="907" spans="1:6" x14ac:dyDescent="0.3">
      <c r="A907" s="764" t="s">
        <v>4600</v>
      </c>
      <c r="B907" s="803"/>
      <c r="C907" s="399"/>
      <c r="D907" s="1501"/>
      <c r="E907" s="400"/>
      <c r="F907" s="400"/>
    </row>
    <row r="908" spans="1:6" x14ac:dyDescent="0.3">
      <c r="A908" s="885"/>
      <c r="B908" s="886"/>
      <c r="C908" s="887"/>
      <c r="D908" s="1502"/>
      <c r="E908" s="1503"/>
      <c r="F908" s="888"/>
    </row>
    <row r="909" spans="1:6" x14ac:dyDescent="0.3">
      <c r="A909" s="699" t="s">
        <v>4034</v>
      </c>
      <c r="B909" s="699" t="s">
        <v>4035</v>
      </c>
      <c r="C909" s="700"/>
      <c r="D909" s="1504"/>
      <c r="E909" s="1505"/>
      <c r="F909" s="889" t="s">
        <v>4036</v>
      </c>
    </row>
    <row r="910" spans="1:6" x14ac:dyDescent="0.3">
      <c r="A910" s="703"/>
      <c r="B910" s="704"/>
      <c r="C910" s="705"/>
      <c r="D910" s="1506"/>
      <c r="E910" s="706"/>
      <c r="F910" s="707"/>
    </row>
    <row r="911" spans="1:6" x14ac:dyDescent="0.3">
      <c r="A911" s="890"/>
      <c r="B911" s="891" t="s">
        <v>4352</v>
      </c>
      <c r="C911" s="892"/>
      <c r="D911" s="1507"/>
      <c r="E911" s="1508"/>
      <c r="F911" s="893"/>
    </row>
    <row r="912" spans="1:6" x14ac:dyDescent="0.3">
      <c r="A912" s="890" t="s">
        <v>4037</v>
      </c>
      <c r="B912" s="890" t="s">
        <v>4038</v>
      </c>
      <c r="C912" s="892"/>
      <c r="D912" s="1507"/>
      <c r="E912" s="1508"/>
      <c r="F912" s="893">
        <f>F40</f>
        <v>2835000</v>
      </c>
    </row>
    <row r="913" spans="1:22" x14ac:dyDescent="0.3">
      <c r="A913" s="890" t="s">
        <v>4039</v>
      </c>
      <c r="B913" s="890" t="s">
        <v>4040</v>
      </c>
      <c r="C913" s="892"/>
      <c r="D913" s="1507"/>
      <c r="E913" s="1508"/>
      <c r="F913" s="894">
        <f>F62</f>
        <v>150000</v>
      </c>
    </row>
    <row r="914" spans="1:22" x14ac:dyDescent="0.3">
      <c r="A914" s="890" t="s">
        <v>4041</v>
      </c>
      <c r="B914" s="890" t="s">
        <v>4118</v>
      </c>
      <c r="C914" s="892"/>
      <c r="D914" s="1507"/>
      <c r="E914" s="1508"/>
      <c r="F914" s="893">
        <f>F69</f>
        <v>0</v>
      </c>
    </row>
    <row r="915" spans="1:22" x14ac:dyDescent="0.3">
      <c r="A915" s="714" t="s">
        <v>4042</v>
      </c>
      <c r="B915" s="890" t="s">
        <v>4043</v>
      </c>
      <c r="C915" s="892"/>
      <c r="D915" s="1507"/>
      <c r="E915" s="1508"/>
      <c r="F915" s="893">
        <f>F98</f>
        <v>0</v>
      </c>
    </row>
    <row r="916" spans="1:22" x14ac:dyDescent="0.3">
      <c r="A916" s="890" t="s">
        <v>4044</v>
      </c>
      <c r="B916" s="890" t="s">
        <v>4119</v>
      </c>
      <c r="C916" s="892"/>
      <c r="D916" s="1507"/>
      <c r="E916" s="1508"/>
      <c r="F916" s="895">
        <f>F105</f>
        <v>250000</v>
      </c>
    </row>
    <row r="917" spans="1:22" x14ac:dyDescent="0.3">
      <c r="A917" s="890" t="s">
        <v>4046</v>
      </c>
      <c r="B917" s="890" t="s">
        <v>4047</v>
      </c>
      <c r="C917" s="892"/>
      <c r="D917" s="1507"/>
      <c r="E917" s="1508"/>
      <c r="F917" s="893">
        <f>F114</f>
        <v>0</v>
      </c>
    </row>
    <row r="918" spans="1:22" x14ac:dyDescent="0.3">
      <c r="A918" s="890" t="s">
        <v>4048</v>
      </c>
      <c r="B918" s="890" t="s">
        <v>4049</v>
      </c>
      <c r="C918" s="892"/>
      <c r="D918" s="1507"/>
      <c r="E918" s="1508"/>
      <c r="F918" s="893">
        <f>F127</f>
        <v>300000</v>
      </c>
    </row>
    <row r="919" spans="1:22" s="181" customFormat="1" x14ac:dyDescent="0.3">
      <c r="A919" s="890"/>
      <c r="B919" s="901"/>
      <c r="C919" s="902"/>
      <c r="D919" s="1509" t="s">
        <v>4353</v>
      </c>
      <c r="E919" s="1510"/>
      <c r="F919" s="719">
        <f>SUM(F912:F918)</f>
        <v>3535000</v>
      </c>
      <c r="G919"/>
      <c r="H919"/>
      <c r="I919"/>
      <c r="J919"/>
      <c r="K919"/>
      <c r="L919"/>
      <c r="M919"/>
      <c r="N919"/>
      <c r="O919"/>
      <c r="P919"/>
      <c r="Q919"/>
      <c r="R919"/>
      <c r="S919"/>
      <c r="T919"/>
      <c r="U919"/>
      <c r="V919"/>
    </row>
    <row r="920" spans="1:22" x14ac:dyDescent="0.3">
      <c r="A920" s="890"/>
      <c r="B920" s="898"/>
      <c r="C920" s="892"/>
      <c r="D920" s="1507"/>
      <c r="E920" s="1511"/>
      <c r="F920" s="896"/>
    </row>
    <row r="921" spans="1:22" x14ac:dyDescent="0.3">
      <c r="A921" s="891"/>
      <c r="B921" s="891" t="s">
        <v>4354</v>
      </c>
      <c r="C921" s="892"/>
      <c r="D921" s="1507"/>
      <c r="E921" s="1508"/>
      <c r="F921" s="893"/>
    </row>
    <row r="922" spans="1:22" x14ac:dyDescent="0.3">
      <c r="A922" s="890" t="s">
        <v>4050</v>
      </c>
      <c r="B922" s="890" t="s">
        <v>4051</v>
      </c>
      <c r="C922" s="892"/>
      <c r="D922" s="1507"/>
      <c r="E922" s="1508"/>
      <c r="F922" s="893">
        <f>F198</f>
        <v>10000000</v>
      </c>
    </row>
    <row r="923" spans="1:22" x14ac:dyDescent="0.3">
      <c r="A923" s="890" t="s">
        <v>4117</v>
      </c>
      <c r="B923" s="890" t="s">
        <v>4045</v>
      </c>
      <c r="C923" s="892"/>
      <c r="D923" s="1507"/>
      <c r="E923" s="1508"/>
      <c r="F923" s="893">
        <f>F214</f>
        <v>0</v>
      </c>
    </row>
    <row r="924" spans="1:22" x14ac:dyDescent="0.3">
      <c r="A924" s="890" t="s">
        <v>4052</v>
      </c>
      <c r="B924" s="890" t="s">
        <v>4053</v>
      </c>
      <c r="C924" s="892"/>
      <c r="D924" s="1507"/>
      <c r="E924" s="1508"/>
      <c r="F924" s="893">
        <f>F241</f>
        <v>0</v>
      </c>
    </row>
    <row r="925" spans="1:22" x14ac:dyDescent="0.3">
      <c r="A925" s="890" t="s">
        <v>4054</v>
      </c>
      <c r="B925" s="890" t="s">
        <v>4055</v>
      </c>
      <c r="C925" s="892"/>
      <c r="D925" s="1507"/>
      <c r="E925" s="1508"/>
      <c r="F925" s="893">
        <f>F249</f>
        <v>50000</v>
      </c>
    </row>
    <row r="926" spans="1:22" x14ac:dyDescent="0.3">
      <c r="A926" s="890" t="s">
        <v>4056</v>
      </c>
      <c r="B926" s="890" t="s">
        <v>4057</v>
      </c>
      <c r="C926" s="892"/>
      <c r="D926" s="1507"/>
      <c r="E926" s="1508"/>
      <c r="F926" s="893">
        <f>F267</f>
        <v>500000</v>
      </c>
    </row>
    <row r="927" spans="1:22" x14ac:dyDescent="0.3">
      <c r="A927" s="890" t="s">
        <v>4058</v>
      </c>
      <c r="B927" s="890" t="s">
        <v>4059</v>
      </c>
      <c r="C927" s="892"/>
      <c r="D927" s="1507"/>
      <c r="E927" s="1508"/>
      <c r="F927" s="893">
        <f>F283</f>
        <v>300000</v>
      </c>
    </row>
    <row r="928" spans="1:22" x14ac:dyDescent="0.3">
      <c r="A928" s="890" t="s">
        <v>4060</v>
      </c>
      <c r="B928" s="890" t="s">
        <v>4061</v>
      </c>
      <c r="C928" s="892"/>
      <c r="D928" s="1507"/>
      <c r="E928" s="1508"/>
      <c r="F928" s="893">
        <f>F321</f>
        <v>70000</v>
      </c>
    </row>
    <row r="929" spans="1:6" x14ac:dyDescent="0.3">
      <c r="A929" s="890" t="s">
        <v>4062</v>
      </c>
      <c r="B929" s="890" t="s">
        <v>4063</v>
      </c>
      <c r="C929" s="892"/>
      <c r="D929" s="1507"/>
      <c r="E929" s="1508"/>
      <c r="F929" s="893">
        <f>F354</f>
        <v>0</v>
      </c>
    </row>
    <row r="930" spans="1:6" x14ac:dyDescent="0.3">
      <c r="A930" s="890" t="s">
        <v>4064</v>
      </c>
      <c r="B930" s="890" t="s">
        <v>4065</v>
      </c>
      <c r="C930" s="892"/>
      <c r="D930" s="1507"/>
      <c r="E930" s="1508"/>
      <c r="F930" s="893">
        <f>F362</f>
        <v>500000</v>
      </c>
    </row>
    <row r="931" spans="1:6" x14ac:dyDescent="0.3">
      <c r="A931" s="890" t="s">
        <v>4066</v>
      </c>
      <c r="B931" s="890" t="s">
        <v>4067</v>
      </c>
      <c r="C931" s="892"/>
      <c r="D931" s="1507"/>
      <c r="E931" s="1508"/>
      <c r="F931" s="893">
        <f>F373</f>
        <v>0</v>
      </c>
    </row>
    <row r="932" spans="1:6" x14ac:dyDescent="0.3">
      <c r="A932" s="890" t="s">
        <v>4068</v>
      </c>
      <c r="B932" s="890" t="s">
        <v>4069</v>
      </c>
      <c r="C932" s="892"/>
      <c r="D932" s="1507"/>
      <c r="E932" s="1508"/>
      <c r="F932" s="893">
        <f>F384</f>
        <v>0</v>
      </c>
    </row>
    <row r="933" spans="1:6" x14ac:dyDescent="0.3">
      <c r="A933" s="890" t="s">
        <v>4070</v>
      </c>
      <c r="B933" s="890" t="s">
        <v>4120</v>
      </c>
      <c r="C933" s="892"/>
      <c r="D933" s="1507"/>
      <c r="E933" s="1508"/>
      <c r="F933" s="893">
        <f>F394</f>
        <v>0</v>
      </c>
    </row>
    <row r="934" spans="1:6" x14ac:dyDescent="0.3">
      <c r="A934" s="890" t="s">
        <v>4071</v>
      </c>
      <c r="B934" s="890" t="s">
        <v>4072</v>
      </c>
      <c r="C934" s="892"/>
      <c r="D934" s="1507"/>
      <c r="E934" s="1508"/>
      <c r="F934" s="893">
        <f>F406</f>
        <v>0</v>
      </c>
    </row>
    <row r="935" spans="1:6" x14ac:dyDescent="0.3">
      <c r="A935" s="890" t="s">
        <v>4073</v>
      </c>
      <c r="B935" s="890" t="s">
        <v>4121</v>
      </c>
      <c r="C935" s="892"/>
      <c r="D935" s="1507"/>
      <c r="E935" s="1508"/>
      <c r="F935" s="893">
        <f>F438</f>
        <v>0</v>
      </c>
    </row>
    <row r="936" spans="1:6" x14ac:dyDescent="0.3">
      <c r="A936" s="890" t="s">
        <v>4074</v>
      </c>
      <c r="B936" s="890" t="s">
        <v>4075</v>
      </c>
      <c r="C936" s="892"/>
      <c r="D936" s="1507"/>
      <c r="E936" s="1508"/>
      <c r="F936" s="893">
        <f>F478</f>
        <v>1020000</v>
      </c>
    </row>
    <row r="937" spans="1:6" x14ac:dyDescent="0.3">
      <c r="A937" s="890" t="s">
        <v>4076</v>
      </c>
      <c r="B937" s="890" t="s">
        <v>4077</v>
      </c>
      <c r="C937" s="892"/>
      <c r="D937" s="1507"/>
      <c r="E937" s="1508"/>
      <c r="F937" s="893">
        <f>F494</f>
        <v>0</v>
      </c>
    </row>
    <row r="938" spans="1:6" x14ac:dyDescent="0.3">
      <c r="A938" s="890" t="s">
        <v>4078</v>
      </c>
      <c r="B938" s="890" t="s">
        <v>4079</v>
      </c>
      <c r="C938" s="892"/>
      <c r="D938" s="1507"/>
      <c r="E938" s="1508"/>
      <c r="F938" s="893">
        <f>F511</f>
        <v>0</v>
      </c>
    </row>
    <row r="939" spans="1:6" x14ac:dyDescent="0.3">
      <c r="A939" s="890" t="s">
        <v>4132</v>
      </c>
      <c r="B939" s="890" t="s">
        <v>4133</v>
      </c>
      <c r="C939" s="892"/>
      <c r="D939" s="1507"/>
      <c r="E939" s="1508"/>
      <c r="F939" s="893">
        <f>F522</f>
        <v>50000</v>
      </c>
    </row>
    <row r="940" spans="1:6" x14ac:dyDescent="0.3">
      <c r="A940" s="890" t="s">
        <v>4080</v>
      </c>
      <c r="B940" s="890" t="s">
        <v>4081</v>
      </c>
      <c r="C940" s="892"/>
      <c r="D940" s="1507"/>
      <c r="E940" s="1508"/>
      <c r="F940" s="893">
        <f>F535</f>
        <v>300000</v>
      </c>
    </row>
    <row r="941" spans="1:6" x14ac:dyDescent="0.3">
      <c r="A941" s="890" t="s">
        <v>4082</v>
      </c>
      <c r="B941" s="890" t="s">
        <v>4083</v>
      </c>
      <c r="C941" s="892"/>
      <c r="D941" s="1507"/>
      <c r="E941" s="1508"/>
      <c r="F941" s="893">
        <f>F601</f>
        <v>1500000</v>
      </c>
    </row>
    <row r="942" spans="1:6" x14ac:dyDescent="0.3">
      <c r="A942" s="890" t="s">
        <v>4084</v>
      </c>
      <c r="B942" s="890" t="s">
        <v>4085</v>
      </c>
      <c r="C942" s="892"/>
      <c r="D942" s="1507"/>
      <c r="E942" s="1508"/>
      <c r="F942" s="893">
        <f>F630</f>
        <v>20000</v>
      </c>
    </row>
    <row r="943" spans="1:6" x14ac:dyDescent="0.3">
      <c r="A943" s="890" t="s">
        <v>4086</v>
      </c>
      <c r="B943" s="890" t="s">
        <v>4087</v>
      </c>
      <c r="C943" s="892"/>
      <c r="D943" s="1507"/>
      <c r="E943" s="1508"/>
      <c r="F943" s="893">
        <f>F638</f>
        <v>500000</v>
      </c>
    </row>
    <row r="944" spans="1:6" x14ac:dyDescent="0.3">
      <c r="A944" s="890" t="s">
        <v>4088</v>
      </c>
      <c r="B944" s="890" t="s">
        <v>4089</v>
      </c>
      <c r="C944" s="892"/>
      <c r="D944" s="1507"/>
      <c r="E944" s="1508"/>
      <c r="F944" s="893">
        <f>F689</f>
        <v>0</v>
      </c>
    </row>
    <row r="945" spans="1:6" x14ac:dyDescent="0.3">
      <c r="A945" s="890" t="s">
        <v>4090</v>
      </c>
      <c r="B945" s="890" t="s">
        <v>4091</v>
      </c>
      <c r="C945" s="892"/>
      <c r="D945" s="1507"/>
      <c r="E945" s="1508"/>
      <c r="F945" s="893">
        <f>F713</f>
        <v>2000000</v>
      </c>
    </row>
    <row r="946" spans="1:6" x14ac:dyDescent="0.3">
      <c r="A946" s="890" t="s">
        <v>4092</v>
      </c>
      <c r="B946" s="890" t="s">
        <v>4093</v>
      </c>
      <c r="C946" s="892"/>
      <c r="D946" s="1507"/>
      <c r="E946" s="1508"/>
      <c r="F946" s="893">
        <f>F721</f>
        <v>200000</v>
      </c>
    </row>
    <row r="947" spans="1:6" x14ac:dyDescent="0.3">
      <c r="A947" s="890" t="s">
        <v>4096</v>
      </c>
      <c r="B947" s="890" t="s">
        <v>4097</v>
      </c>
      <c r="C947" s="892"/>
      <c r="D947" s="1507"/>
      <c r="E947" s="1508"/>
      <c r="F947" s="893">
        <f>F746</f>
        <v>0</v>
      </c>
    </row>
    <row r="948" spans="1:6" x14ac:dyDescent="0.3">
      <c r="A948" s="890" t="s">
        <v>4098</v>
      </c>
      <c r="B948" s="890" t="s">
        <v>4099</v>
      </c>
      <c r="C948" s="892"/>
      <c r="D948" s="1507"/>
      <c r="E948" s="1508"/>
      <c r="F948" s="893">
        <f>F759</f>
        <v>0</v>
      </c>
    </row>
    <row r="949" spans="1:6" x14ac:dyDescent="0.3">
      <c r="A949" s="890" t="s">
        <v>4100</v>
      </c>
      <c r="B949" s="890" t="s">
        <v>4101</v>
      </c>
      <c r="C949" s="892"/>
      <c r="D949" s="1507"/>
      <c r="E949" s="1508"/>
      <c r="F949" s="893">
        <f>F792</f>
        <v>0</v>
      </c>
    </row>
    <row r="950" spans="1:6" x14ac:dyDescent="0.3">
      <c r="A950" s="890" t="s">
        <v>4102</v>
      </c>
      <c r="B950" s="890" t="s">
        <v>4122</v>
      </c>
      <c r="C950" s="892"/>
      <c r="D950" s="1507"/>
      <c r="E950" s="1508"/>
      <c r="F950" s="893">
        <f>F807</f>
        <v>500000</v>
      </c>
    </row>
    <row r="951" spans="1:6" x14ac:dyDescent="0.3">
      <c r="A951" s="890" t="s">
        <v>4103</v>
      </c>
      <c r="B951" s="890" t="s">
        <v>4104</v>
      </c>
      <c r="C951" s="892"/>
      <c r="D951" s="1507"/>
      <c r="E951" s="1508"/>
      <c r="F951" s="893">
        <f>F819</f>
        <v>0</v>
      </c>
    </row>
    <row r="952" spans="1:6" x14ac:dyDescent="0.3">
      <c r="A952" s="890" t="s">
        <v>4105</v>
      </c>
      <c r="B952" s="890" t="s">
        <v>4106</v>
      </c>
      <c r="C952" s="892"/>
      <c r="D952" s="1507"/>
      <c r="E952" s="1508"/>
      <c r="F952" s="893">
        <f>F827</f>
        <v>100000</v>
      </c>
    </row>
    <row r="953" spans="1:6" x14ac:dyDescent="0.3">
      <c r="A953" s="890" t="s">
        <v>4107</v>
      </c>
      <c r="B953" s="890" t="s">
        <v>4108</v>
      </c>
      <c r="C953" s="892"/>
      <c r="D953" s="1507"/>
      <c r="E953" s="1508"/>
      <c r="F953" s="893">
        <f>F890</f>
        <v>5175000</v>
      </c>
    </row>
    <row r="954" spans="1:6" ht="14.4" customHeight="1" x14ac:dyDescent="0.3">
      <c r="A954" s="897"/>
      <c r="B954" s="890"/>
      <c r="C954" s="892"/>
      <c r="D954" s="1509" t="s">
        <v>4355</v>
      </c>
      <c r="E954" s="1510"/>
      <c r="F954" s="719">
        <f>SUM(F922:F953)</f>
        <v>22785000</v>
      </c>
    </row>
    <row r="955" spans="1:6" x14ac:dyDescent="0.3">
      <c r="A955" s="891"/>
      <c r="B955" s="898"/>
      <c r="C955" s="899"/>
      <c r="D955" s="1512"/>
      <c r="E955" s="1513"/>
      <c r="F955" s="900"/>
    </row>
    <row r="956" spans="1:6" x14ac:dyDescent="0.3">
      <c r="A956" s="890"/>
      <c r="B956" s="891" t="s">
        <v>4356</v>
      </c>
      <c r="C956" s="892"/>
      <c r="D956" s="1507"/>
      <c r="E956" s="1508"/>
      <c r="F956" s="893"/>
    </row>
    <row r="957" spans="1:6" x14ac:dyDescent="0.3">
      <c r="A957" s="890" t="s">
        <v>4109</v>
      </c>
      <c r="B957" s="901" t="s">
        <v>4123</v>
      </c>
      <c r="C957" s="892"/>
      <c r="D957" s="1507"/>
      <c r="E957" s="1508"/>
      <c r="F957" s="894">
        <f>F900</f>
        <v>68000000</v>
      </c>
    </row>
    <row r="958" spans="1:6" x14ac:dyDescent="0.3">
      <c r="A958" s="890"/>
      <c r="B958" s="901"/>
      <c r="C958" s="902"/>
      <c r="D958" s="1509" t="s">
        <v>4357</v>
      </c>
      <c r="E958" s="1510"/>
      <c r="F958" s="904">
        <f>SUM(F957)</f>
        <v>68000000</v>
      </c>
    </row>
    <row r="959" spans="1:6" x14ac:dyDescent="0.3">
      <c r="A959" s="890"/>
      <c r="B959" s="898"/>
      <c r="C959" s="892"/>
      <c r="D959" s="1507"/>
      <c r="E959" s="1511"/>
      <c r="F959" s="727"/>
    </row>
    <row r="960" spans="1:6" x14ac:dyDescent="0.3">
      <c r="A960" s="890"/>
      <c r="B960" s="898"/>
      <c r="C960" s="892"/>
      <c r="D960" s="1507"/>
      <c r="E960" s="1514"/>
      <c r="F960" s="903"/>
    </row>
    <row r="961" spans="1:6" x14ac:dyDescent="0.3">
      <c r="A961" s="890"/>
      <c r="B961" s="898"/>
      <c r="C961" s="892"/>
      <c r="D961" s="1509" t="s">
        <v>4358</v>
      </c>
      <c r="E961" s="1510"/>
      <c r="F961" s="904">
        <f>+F919+F954+F958</f>
        <v>94320000</v>
      </c>
    </row>
    <row r="964" spans="1:6" x14ac:dyDescent="0.3">
      <c r="A964" s="798" t="s">
        <v>4125</v>
      </c>
      <c r="B964" s="795"/>
      <c r="C964" s="730"/>
      <c r="D964" s="1515"/>
      <c r="E964" s="731"/>
      <c r="F964" s="732"/>
    </row>
    <row r="965" spans="1:6" ht="14.4" customHeight="1" x14ac:dyDescent="0.3">
      <c r="A965" s="798" t="str">
        <f>A906</f>
        <v>CONTRACT SANRAL: NRA 2024/1323</v>
      </c>
      <c r="B965" s="795"/>
      <c r="C965" s="730"/>
      <c r="D965" s="1515"/>
      <c r="E965" s="731"/>
      <c r="F965" s="732"/>
    </row>
    <row r="966" spans="1:6" ht="14.4" customHeight="1" x14ac:dyDescent="0.3">
      <c r="A966" s="794" t="str">
        <f>A907</f>
        <v>ROUTINE ROAD MAINTENANCE ON NATIONAL ROUTES IN THE EASTERN CAPE PROVINCE</v>
      </c>
      <c r="B966" s="795"/>
      <c r="C966" s="730"/>
      <c r="D966" s="1515"/>
      <c r="E966" s="731"/>
      <c r="F966" s="734"/>
    </row>
    <row r="967" spans="1:6" x14ac:dyDescent="0.3">
      <c r="A967" s="733"/>
      <c r="B967" s="735"/>
      <c r="C967" s="736"/>
      <c r="D967" s="1516"/>
      <c r="E967" s="738"/>
      <c r="F967" s="905" t="s">
        <v>4036</v>
      </c>
    </row>
    <row r="968" spans="1:6" x14ac:dyDescent="0.3">
      <c r="A968" s="733"/>
      <c r="B968" s="735"/>
      <c r="C968" s="730"/>
      <c r="D968" s="1515"/>
      <c r="E968" s="731"/>
      <c r="F968" s="896"/>
    </row>
    <row r="969" spans="1:6" x14ac:dyDescent="0.3">
      <c r="A969" s="793" t="s">
        <v>4359</v>
      </c>
      <c r="B969" s="793"/>
      <c r="C969" s="793"/>
      <c r="D969" s="1517"/>
      <c r="E969" s="731"/>
      <c r="F969" s="741">
        <f>F961</f>
        <v>94320000</v>
      </c>
    </row>
    <row r="970" spans="1:6" x14ac:dyDescent="0.3">
      <c r="A970" s="735"/>
      <c r="B970" s="735"/>
      <c r="C970" s="730"/>
      <c r="D970" s="1518"/>
      <c r="E970" s="743"/>
      <c r="F970" s="906"/>
    </row>
    <row r="971" spans="1:6" x14ac:dyDescent="0.3">
      <c r="A971" s="793" t="s">
        <v>4126</v>
      </c>
      <c r="B971" s="793"/>
      <c r="C971" s="793"/>
      <c r="D971" s="1517"/>
      <c r="E971" s="743"/>
      <c r="F971" s="741">
        <f>F969*15%</f>
        <v>14148000</v>
      </c>
    </row>
    <row r="972" spans="1:6" ht="15" thickBot="1" x14ac:dyDescent="0.35">
      <c r="A972" s="735"/>
      <c r="B972" s="735"/>
      <c r="C972" s="730"/>
      <c r="D972" s="1518"/>
      <c r="E972" s="743"/>
      <c r="F972" s="906"/>
    </row>
    <row r="973" spans="1:6" ht="15" thickBot="1" x14ac:dyDescent="0.35">
      <c r="A973" s="793" t="s">
        <v>4110</v>
      </c>
      <c r="B973" s="793"/>
      <c r="C973" s="793"/>
      <c r="D973" s="1517"/>
      <c r="E973" s="743"/>
      <c r="F973" s="745">
        <f>SUM(F969:F971)</f>
        <v>108468000</v>
      </c>
    </row>
    <row r="974" spans="1:6" x14ac:dyDescent="0.3">
      <c r="A974" s="735"/>
      <c r="B974" s="735"/>
      <c r="C974" s="730"/>
      <c r="D974" s="1518"/>
      <c r="E974" s="743"/>
      <c r="F974" s="746"/>
    </row>
    <row r="975" spans="1:6" x14ac:dyDescent="0.3">
      <c r="A975" s="735"/>
      <c r="B975" s="735"/>
      <c r="C975" s="730"/>
      <c r="D975" s="1518"/>
      <c r="E975" s="743"/>
      <c r="F975" s="746"/>
    </row>
    <row r="976" spans="1:6" ht="26.4" customHeight="1" x14ac:dyDescent="0.3">
      <c r="A976" s="794" t="s">
        <v>4130</v>
      </c>
      <c r="B976" s="794"/>
      <c r="C976" s="794"/>
      <c r="D976" s="794"/>
      <c r="E976" s="794"/>
      <c r="F976" s="794"/>
    </row>
    <row r="977" spans="1:6" x14ac:dyDescent="0.3">
      <c r="A977" s="794" t="s">
        <v>4131</v>
      </c>
      <c r="B977" s="795"/>
      <c r="C977" s="730"/>
      <c r="D977" s="1518"/>
      <c r="E977" s="743"/>
      <c r="F977" s="746"/>
    </row>
    <row r="978" spans="1:6" x14ac:dyDescent="0.3">
      <c r="A978" s="735"/>
      <c r="B978" s="735"/>
      <c r="C978" s="730"/>
      <c r="D978" s="1518"/>
      <c r="E978" s="747"/>
      <c r="F978" s="746"/>
    </row>
    <row r="979" spans="1:6" x14ac:dyDescent="0.3">
      <c r="A979" s="735"/>
      <c r="B979" s="735"/>
      <c r="C979" s="730"/>
      <c r="D979" s="1518"/>
      <c r="E979" s="743"/>
      <c r="F979" s="746"/>
    </row>
    <row r="980" spans="1:6" x14ac:dyDescent="0.3">
      <c r="A980" s="735"/>
      <c r="B980" s="735"/>
      <c r="C980" s="730"/>
      <c r="D980" s="1518"/>
      <c r="E980" s="743"/>
      <c r="F980" s="746"/>
    </row>
    <row r="981" spans="1:6" x14ac:dyDescent="0.3">
      <c r="A981" s="866" t="s">
        <v>4127</v>
      </c>
      <c r="B981" s="867"/>
      <c r="C981" s="868"/>
      <c r="D981" s="1519"/>
      <c r="E981" s="870"/>
      <c r="F981" s="871" t="s">
        <v>4128</v>
      </c>
    </row>
    <row r="982" spans="1:6" x14ac:dyDescent="0.3">
      <c r="A982" s="872"/>
      <c r="B982" s="868"/>
      <c r="C982" s="868"/>
      <c r="D982" s="1519"/>
      <c r="E982" s="870"/>
      <c r="F982" s="871"/>
    </row>
    <row r="983" spans="1:6" x14ac:dyDescent="0.3">
      <c r="A983" s="868"/>
      <c r="B983" s="868"/>
      <c r="C983" s="869"/>
      <c r="D983" s="1520"/>
      <c r="E983" s="874"/>
      <c r="F983" s="871"/>
    </row>
    <row r="984" spans="1:6" x14ac:dyDescent="0.3">
      <c r="A984" s="866" t="s">
        <v>4129</v>
      </c>
      <c r="B984" s="867"/>
      <c r="C984" s="869"/>
      <c r="D984" s="1520"/>
      <c r="E984" s="875"/>
      <c r="F984" s="871"/>
    </row>
  </sheetData>
  <sheetProtection algorithmName="SHA-512" hashValue="vQUSi+F8FlIOzOUzmug556BPT1F1tG8DUPaR2JPRL5EGT2krM97p37Gk81cLfs1j//Z3f6DDgGl06vKQqXXJRA==" saltValue="D26EMAnaawFLIwqmjtgyAw==" spinCount="100000" sheet="1" objects="1" scenarios="1" selectLockedCells="1"/>
  <mergeCells count="178">
    <mergeCell ref="A976:F976"/>
    <mergeCell ref="A977:B977"/>
    <mergeCell ref="A981:B981"/>
    <mergeCell ref="A984:B984"/>
    <mergeCell ref="A964:B964"/>
    <mergeCell ref="A965:B965"/>
    <mergeCell ref="A966:B966"/>
    <mergeCell ref="A969:C969"/>
    <mergeCell ref="A971:C971"/>
    <mergeCell ref="A973:C973"/>
    <mergeCell ref="A906:B906"/>
    <mergeCell ref="A907:B907"/>
    <mergeCell ref="D919:E919"/>
    <mergeCell ref="D954:E954"/>
    <mergeCell ref="D958:E958"/>
    <mergeCell ref="D961:E961"/>
    <mergeCell ref="A831:F831"/>
    <mergeCell ref="A891:B891"/>
    <mergeCell ref="A892:B892"/>
    <mergeCell ref="A893:B893"/>
    <mergeCell ref="A894:F894"/>
    <mergeCell ref="A905:B905"/>
    <mergeCell ref="A821:B821"/>
    <mergeCell ref="A822:B822"/>
    <mergeCell ref="A823:F823"/>
    <mergeCell ref="A828:B828"/>
    <mergeCell ref="A829:B829"/>
    <mergeCell ref="A830:B830"/>
    <mergeCell ref="A796:F796"/>
    <mergeCell ref="A808:B808"/>
    <mergeCell ref="A809:B809"/>
    <mergeCell ref="A810:B810"/>
    <mergeCell ref="A811:F811"/>
    <mergeCell ref="A820:B820"/>
    <mergeCell ref="A761:B761"/>
    <mergeCell ref="A762:B762"/>
    <mergeCell ref="A763:F763"/>
    <mergeCell ref="A793:B793"/>
    <mergeCell ref="A794:B794"/>
    <mergeCell ref="A795:B795"/>
    <mergeCell ref="A725:F725"/>
    <mergeCell ref="A747:B747"/>
    <mergeCell ref="A748:B748"/>
    <mergeCell ref="A749:B749"/>
    <mergeCell ref="A750:F750"/>
    <mergeCell ref="A760:B760"/>
    <mergeCell ref="A715:B715"/>
    <mergeCell ref="A716:B716"/>
    <mergeCell ref="A717:F717"/>
    <mergeCell ref="A722:B722"/>
    <mergeCell ref="A723:B723"/>
    <mergeCell ref="A724:B724"/>
    <mergeCell ref="A642:F642"/>
    <mergeCell ref="A690:B690"/>
    <mergeCell ref="A691:B691"/>
    <mergeCell ref="A692:B692"/>
    <mergeCell ref="A693:F693"/>
    <mergeCell ref="A714:B714"/>
    <mergeCell ref="A632:B632"/>
    <mergeCell ref="A633:B633"/>
    <mergeCell ref="A634:F634"/>
    <mergeCell ref="A639:B639"/>
    <mergeCell ref="A640:B640"/>
    <mergeCell ref="A641:B641"/>
    <mergeCell ref="A602:B602"/>
    <mergeCell ref="A603:B603"/>
    <mergeCell ref="A604:B604"/>
    <mergeCell ref="A605:F605"/>
    <mergeCell ref="A621:B621"/>
    <mergeCell ref="A631:B631"/>
    <mergeCell ref="A525:B525"/>
    <mergeCell ref="A526:F526"/>
    <mergeCell ref="A536:B536"/>
    <mergeCell ref="A537:B537"/>
    <mergeCell ref="A538:B538"/>
    <mergeCell ref="A539:F539"/>
    <mergeCell ref="A512:B512"/>
    <mergeCell ref="A513:B513"/>
    <mergeCell ref="A514:B514"/>
    <mergeCell ref="A515:F515"/>
    <mergeCell ref="A523:B523"/>
    <mergeCell ref="A524:B524"/>
    <mergeCell ref="A481:B481"/>
    <mergeCell ref="A482:F482"/>
    <mergeCell ref="A495:B495"/>
    <mergeCell ref="A496:B496"/>
    <mergeCell ref="A497:B497"/>
    <mergeCell ref="A498:F498"/>
    <mergeCell ref="A439:B439"/>
    <mergeCell ref="A440:B440"/>
    <mergeCell ref="A441:B441"/>
    <mergeCell ref="A442:F442"/>
    <mergeCell ref="A479:B479"/>
    <mergeCell ref="A480:B480"/>
    <mergeCell ref="A397:B397"/>
    <mergeCell ref="A398:F398"/>
    <mergeCell ref="A407:B407"/>
    <mergeCell ref="A408:B408"/>
    <mergeCell ref="A409:B409"/>
    <mergeCell ref="A410:F410"/>
    <mergeCell ref="A385:B385"/>
    <mergeCell ref="A386:B386"/>
    <mergeCell ref="A387:B387"/>
    <mergeCell ref="A388:F388"/>
    <mergeCell ref="A395:B395"/>
    <mergeCell ref="A396:B396"/>
    <mergeCell ref="A365:B365"/>
    <mergeCell ref="A366:F366"/>
    <mergeCell ref="A374:B374"/>
    <mergeCell ref="A375:B375"/>
    <mergeCell ref="A376:B376"/>
    <mergeCell ref="A377:F377"/>
    <mergeCell ref="A355:B355"/>
    <mergeCell ref="A356:B356"/>
    <mergeCell ref="A357:B357"/>
    <mergeCell ref="A358:F358"/>
    <mergeCell ref="A363:B363"/>
    <mergeCell ref="A364:B364"/>
    <mergeCell ref="A286:B286"/>
    <mergeCell ref="A287:F287"/>
    <mergeCell ref="A322:B322"/>
    <mergeCell ref="A323:B323"/>
    <mergeCell ref="A324:B324"/>
    <mergeCell ref="A325:F325"/>
    <mergeCell ref="A268:B268"/>
    <mergeCell ref="A269:B269"/>
    <mergeCell ref="A270:B270"/>
    <mergeCell ref="A271:F271"/>
    <mergeCell ref="A284:B284"/>
    <mergeCell ref="A285:B285"/>
    <mergeCell ref="A245:F245"/>
    <mergeCell ref="A250:B250"/>
    <mergeCell ref="A251:B251"/>
    <mergeCell ref="A252:B252"/>
    <mergeCell ref="A253:F253"/>
    <mergeCell ref="A260:B260"/>
    <mergeCell ref="A216:B216"/>
    <mergeCell ref="A217:B217"/>
    <mergeCell ref="A218:F218"/>
    <mergeCell ref="A242:B242"/>
    <mergeCell ref="A243:B243"/>
    <mergeCell ref="A244:B244"/>
    <mergeCell ref="A130:B130"/>
    <mergeCell ref="A131:F131"/>
    <mergeCell ref="A199:B199"/>
    <mergeCell ref="A205:B205"/>
    <mergeCell ref="A209:B209"/>
    <mergeCell ref="A215:B215"/>
    <mergeCell ref="A115:B115"/>
    <mergeCell ref="A116:B116"/>
    <mergeCell ref="A117:B117"/>
    <mergeCell ref="A118:F118"/>
    <mergeCell ref="A128:B128"/>
    <mergeCell ref="A129:B129"/>
    <mergeCell ref="A101:B101"/>
    <mergeCell ref="A102:F102"/>
    <mergeCell ref="A106:B106"/>
    <mergeCell ref="A107:B107"/>
    <mergeCell ref="A108:B108"/>
    <mergeCell ref="A109:F109"/>
    <mergeCell ref="A70:B70"/>
    <mergeCell ref="A71:B71"/>
    <mergeCell ref="A72:B72"/>
    <mergeCell ref="A73:F73"/>
    <mergeCell ref="A99:B99"/>
    <mergeCell ref="A100:B100"/>
    <mergeCell ref="A43:B43"/>
    <mergeCell ref="A44:F44"/>
    <mergeCell ref="A63:B63"/>
    <mergeCell ref="A64:B64"/>
    <mergeCell ref="A65:B65"/>
    <mergeCell ref="A66:F66"/>
    <mergeCell ref="A1:B1"/>
    <mergeCell ref="A2:B2"/>
    <mergeCell ref="A3:B3"/>
    <mergeCell ref="A5:F5"/>
    <mergeCell ref="A41:B41"/>
    <mergeCell ref="A42:B42"/>
  </mergeCells>
  <conditionalFormatting sqref="A96">
    <cfRule type="duplicateValues" dxfId="498" priority="486"/>
  </conditionalFormatting>
  <conditionalFormatting sqref="A102">
    <cfRule type="duplicateValues" dxfId="497" priority="473"/>
  </conditionalFormatting>
  <conditionalFormatting sqref="A103">
    <cfRule type="duplicateValues" dxfId="496" priority="472"/>
  </conditionalFormatting>
  <conditionalFormatting sqref="A104">
    <cfRule type="duplicateValues" dxfId="495" priority="471"/>
  </conditionalFormatting>
  <conditionalFormatting sqref="A118:A126 A109:A113">
    <cfRule type="duplicateValues" dxfId="494" priority="444"/>
  </conditionalFormatting>
  <conditionalFormatting sqref="A169:A171">
    <cfRule type="duplicateValues" dxfId="493" priority="470"/>
  </conditionalFormatting>
  <conditionalFormatting sqref="A212">
    <cfRule type="duplicateValues" dxfId="492" priority="479"/>
  </conditionalFormatting>
  <conditionalFormatting sqref="A256:A257">
    <cfRule type="duplicateValues" dxfId="491" priority="493"/>
  </conditionalFormatting>
  <conditionalFormatting sqref="A258:A259">
    <cfRule type="duplicateValues" dxfId="490" priority="494"/>
  </conditionalFormatting>
  <conditionalFormatting sqref="A264">
    <cfRule type="duplicateValues" dxfId="489" priority="475"/>
  </conditionalFormatting>
  <conditionalFormatting sqref="A266">
    <cfRule type="duplicateValues" dxfId="488" priority="485"/>
  </conditionalFormatting>
  <conditionalFormatting sqref="A378">
    <cfRule type="duplicateValues" dxfId="487" priority="481"/>
  </conditionalFormatting>
  <conditionalFormatting sqref="A380:A381">
    <cfRule type="duplicateValues" dxfId="486" priority="495"/>
  </conditionalFormatting>
  <conditionalFormatting sqref="A434">
    <cfRule type="duplicateValues" dxfId="485" priority="480"/>
  </conditionalFormatting>
  <conditionalFormatting sqref="A492:A493">
    <cfRule type="duplicateValues" dxfId="484" priority="484"/>
  </conditionalFormatting>
  <conditionalFormatting sqref="A517">
    <cfRule type="duplicateValues" dxfId="483" priority="476"/>
  </conditionalFormatting>
  <conditionalFormatting sqref="A521">
    <cfRule type="duplicateValues" dxfId="482" priority="482"/>
  </conditionalFormatting>
  <conditionalFormatting sqref="A731:A733">
    <cfRule type="duplicateValues" dxfId="481" priority="477"/>
  </conditionalFormatting>
  <conditionalFormatting sqref="A894">
    <cfRule type="duplicateValues" dxfId="480" priority="469"/>
  </conditionalFormatting>
  <conditionalFormatting sqref="A895:A896">
    <cfRule type="duplicateValues" dxfId="479" priority="468"/>
  </conditionalFormatting>
  <conditionalFormatting sqref="A897:A898">
    <cfRule type="duplicateValues" dxfId="478" priority="466"/>
  </conditionalFormatting>
  <conditionalFormatting sqref="A899">
    <cfRule type="duplicateValues" dxfId="477" priority="465"/>
  </conditionalFormatting>
  <conditionalFormatting sqref="A901 A97 A379 A435:A437 A382:A383 A271:A282 A526:A534 A518:A520 A634:A637 A265 A498:A510 A131:A168 A172:A197 A205:A211 A213 A4:A39 A44:A61 A66:A68 A73:A95 A199 A218:A240 A245:A248 A831:A889 A823:A826 A253:A255 A261:A263 A287:A320 A325:A353 A358:A361 A366:A372 A377 A388:A393 A398:A405 A410:A433 A442:A477 A482:A491 A515:A516 A539:A600 A605:A626 A642:A689 A693:A713 A717:A721 A725:A730 A734:A746 A750:A759 A763:A792 A796:A807 A811:A819">
    <cfRule type="duplicateValues" dxfId="476" priority="492"/>
  </conditionalFormatting>
  <conditionalFormatting sqref="A903:A907">
    <cfRule type="duplicateValues" dxfId="475" priority="491"/>
  </conditionalFormatting>
  <conditionalFormatting sqref="A985:A1048576 A962:A963 A902">
    <cfRule type="duplicateValues" dxfId="474" priority="490"/>
  </conditionalFormatting>
  <conditionalFormatting sqref="C8:C9 D9:F10 C28:C29 C34:C35 C37:C39 C44:F44 D52:F53 C66:F66 C73:F74 C102:F104 C109:F110 C131:F132 C177:C192 D177:D197 C194:C197 E175:F176 C199:F199 C205:F206 C213 C218:F220 C246 D246:F247 C253:F254 D265:F265 C274:C280 D277:F277 C287:F288 C289:C300 D291:F291 C307:C320 C325:F326 C361 C377:F378 C410:F412 C443:F443 C444:C461 D444:D477 C463:C475 C477 C500:C507 D501:F501 C515:F515 C516:C519 C526:F527 C539:F540 C605:F607 C634:F635 C642:F643 C696:C710 D699:F699 C717:F718 C725:F727 C750:F751 C763:F765 C796:F796 C797 D797:F798 C799:C807 C811:F812 C823:F824 C826 C831:F832 C889 C901:F902 C962:F963 C985:F1048576 D8 F8 D30:F33 D29 F29 D39 F39 C45:D51 F45:F51 D57:F57 D54:D56 F54:F56 D59:F60 D58 F58 C67:D68 F67:F68 C76:F76 C75:D75 F75 C79:F79 C77:D78 F77:F78 C83:F83 C80:D82 F80:F82 C88:F88 C84:D87 F84:F87 C92:F92 C89:D91 F89:F91 C93:D97 F93:F97 C111:D113 F111:F113 C136:F136 C133:D135 F133:F135 C144:F145 C137:D143 F137:F143 C148:F148 C146:D147 F146:F147 C150:F150 C149:D149 F149 C155:F155 C151:D154 F151:F154 C159:F160 C156:D158 F156:F158 C164:F164 C161:D163 F161:F163 C168:F168 C165:D167 F165:F167 C172:F172 C169:D171 F169:F171 C173:D176 F173:F174 E180:F180 F177:F179 E184:F184 F181:F183 E189:F189 F185:F188 E192:F194 F190:F191 C209:F210 C207:D208 F207:F208 C223:F223 C221:D222 F221:F222 C228:F228 C224:D227 F224:F227 C234:F235 C229:D233 F229:F233 C238:F238 C236:D237 F236:F237 C239:D240 F239:F240 C256:F256 C255:D255 F255 C258:F258 C257:D257 F257 C259:D259 F259 C262:D264 F262:F264 D274:D276 F274:F276 D280:F281 D278:D279 F278:F279 D289:D290 F289:F290 D294:F295 D292:D293 F292:F293 D300:F301 D296:D299 F296:F299 D311:F312 D307:D310 F307:F310 D315:F315 D313:D314 F313:F314 D318:F318 D316:D317 F316:F317 D319:D320 F319:F320 C330:F331 C327:D329 F327:F329 C334:F334 C332:D333 F332:F333 C337:F337 C335:D336 F335:F336 C340:F341 C338:D339 F338:F339 C348:F348 C342:D347 F342:F347 C349:D353 F349:F353 C380:F380 C379:D379 F379 C382:F382 C381:D381 F381 C383:D383 F383 C415:F415 C413:D414 F413:F414 C418:F418 C416:D417 F416:F417 C424:F425 C419:D423 F419:F423 C427:F427 C426:D426 F426 C430:F430 C428:D429 F428:F429 C435:F435 C431:D434 F431:F434 C436:D437 F436:F437 E446:F446 F444:F445 E452:F452 F447:F451 E457:F457 F453:F456 E460:F462 F458:F459 E465:F465 E468:F469 F466:F467 E475:F476 F470:F474 D500 F500 D506:F506 D502:D505 F502:F505 D508:F508 D507 F507 C509:D510 F509:F510 C545:F546 C541:D544 F541:F544 C549:F549 C547:D548 F547:F548 C552:F552 C550:D551 F550:F551 C554:F554 C553:D553 F553 C556:F556 C555:D555 F555 C558:F558 C557:D557 F557 C561:F562 C559:D560 F559:F560 C567:F567 C563:D566 F563:F566 C572:F572 C568:D571 F568:F571 C578:F579 C573:D577 F573:F577 C585:F586 C580:D584 F580:F584 C595:F595 C593:D594 F593:F594 C598:F598 C596:D597 F596:F597 C599:D600 F599:F600 C609:F609 C608:D608 F608 C612:F612 C610:D611 F610:F611 C615:F615 C613:D614 F613:F614 C618:F618 C616:D617 F616:F617 C621:F622 C619:D620 F619:F620 C645:F645 C644:D644 F644 C647:F648 C646:D646 F646 C650:F650 C649:D649 F649 C652:F652 C651:D651 F651 C654:F654 C653:D653 F653 C656:F657 C655:D655 F655 C659:F659 C658:D658 F658 C663:F664 C660:D662 F660:F662 C666:F666 C665:D665 F665 C668:F668 C667:D667 F667 C670:F670 C669:D669 F669 C672:F672 C671:D671 F671 C677:F677 C673:D676 F673:F676 C680:F680 C678:D679 F678:F679 C686:F686 C681:D685 F681:F685 C689:F689 C687:D688 F687:F688 D696:D698 F696:F698 D702:F702 D700:D701 F700:F701 D707:F707 D703:D706 F703:F706 D710:F711 D708:D709 F708:F709 C731:F731 C728:D730 F728:F730 C734:F734 C732:D733 F732:F733 C737:F738 C735:D736 F735:F736 C741:F742 C739:D740 F739:F740 C746:F746 C743:D745 F743:F745 C755:F755 C752:D754 F752:F754 C759:F759 C756:D758 F756:F758 C767:F767 C766:D766 F766 C769:F770 C768:D768 F768 C772:F772 C771:D771 F771 C774:F775 C773:D773 F773 C777:F777 C776:D776 F776 C779:F780 C778:D778 F778 C782:F782 C781:D781 F781 C784:F784 C783:D783 F783 C787:F787 C785:D786 F785:F786 C792:F792 C788:D791 F788:F791 D804:F804 D801:D803 F801:F803 D807:F807 D805:D806 F805:F806 C816:F816 C813:D815 F813:F815 C819:F819 C817:D818 F817:F818 C838:F839 C833:D837 F833:F837 C845:F845 C840:D844 F840:F844 C851:F852 C846:D850 F846:F850 C873:F873 C853:D872 F853:F872 D12:F13 D11 F11 D15:F16 D14 F14 D18:F19 D17 F17 D21:F24 D20 F20 D26:F28 C25:D25 F25 D35:F36 D34 F34 D38:F38 D37 F37 D61 F61 F195:F197 D248 F248 D266 F266 C282:D282 F282 D303:F304 D302 F302 D306:F306 D305 F305 F463:F464 F477 C588:F589 C587:D587 F587 C591:F592 C590:D590 F590 D713:F713 D712 F712 D800:F800 D799 F799">
    <cfRule type="cellIs" dxfId="473" priority="474" operator="equal">
      <formula>$C$13</formula>
    </cfRule>
  </conditionalFormatting>
  <conditionalFormatting sqref="C126">
    <cfRule type="cellIs" dxfId="472" priority="443" operator="equal">
      <formula>$C$13</formula>
    </cfRule>
  </conditionalFormatting>
  <conditionalFormatting sqref="C248">
    <cfRule type="cellIs" dxfId="471" priority="489" operator="equal">
      <formula>$C$13</formula>
    </cfRule>
  </conditionalFormatting>
  <conditionalFormatting sqref="C521">
    <cfRule type="cellIs" dxfId="470" priority="483" operator="equal">
      <formula>$C$13</formula>
    </cfRule>
  </conditionalFormatting>
  <conditionalFormatting sqref="C534">
    <cfRule type="cellIs" dxfId="469" priority="478" operator="equal">
      <formula>$C$13</formula>
    </cfRule>
  </conditionalFormatting>
  <conditionalFormatting sqref="C712:C713">
    <cfRule type="cellIs" dxfId="468" priority="440" operator="equal">
      <formula>$C$13</formula>
    </cfRule>
  </conditionalFormatting>
  <conditionalFormatting sqref="C720:C721">
    <cfRule type="cellIs" dxfId="467" priority="439" operator="equal">
      <formula>$C$13</formula>
    </cfRule>
  </conditionalFormatting>
  <conditionalFormatting sqref="C532:E532 C528:D531">
    <cfRule type="cellIs" dxfId="466" priority="454" operator="equal">
      <formula>$C$13</formula>
    </cfRule>
  </conditionalFormatting>
  <conditionalFormatting sqref="C623:E623 C624:D626">
    <cfRule type="cellIs" dxfId="465" priority="452" operator="equal">
      <formula>$C$13</formula>
    </cfRule>
  </conditionalFormatting>
  <conditionalFormatting sqref="C4:F6 C7:D7 F7">
    <cfRule type="cellIs" dxfId="464" priority="487" operator="equal">
      <formula>$C$13</formula>
    </cfRule>
  </conditionalFormatting>
  <conditionalFormatting sqref="C118:F119 C124:F124 C120:D123 F120:F123">
    <cfRule type="cellIs" dxfId="463" priority="442" operator="equal">
      <formula>$C$13</formula>
    </cfRule>
  </conditionalFormatting>
  <conditionalFormatting sqref="C245:F245">
    <cfRule type="cellIs" dxfId="462" priority="462" operator="equal">
      <formula>$C$13</formula>
    </cfRule>
  </conditionalFormatting>
  <conditionalFormatting sqref="C261:F261">
    <cfRule type="cellIs" dxfId="461" priority="461" operator="equal">
      <formula>$C$13</formula>
    </cfRule>
  </conditionalFormatting>
  <conditionalFormatting sqref="C271:F273">
    <cfRule type="cellIs" dxfId="460" priority="488" operator="equal">
      <formula>$C$13</formula>
    </cfRule>
  </conditionalFormatting>
  <conditionalFormatting sqref="C358:F359">
    <cfRule type="cellIs" dxfId="459" priority="460" operator="equal">
      <formula>$C$13</formula>
    </cfRule>
  </conditionalFormatting>
  <conditionalFormatting sqref="C366:F368 C388:F388 C398:F400 C442:F442 C369:D372 F369:F372 C389:D393 F389:F393 C401:D405 F401:F405">
    <cfRule type="cellIs" dxfId="458" priority="458" operator="equal">
      <formula>$C$13</formula>
    </cfRule>
  </conditionalFormatting>
  <conditionalFormatting sqref="C482:F484 C498:F499 C486:F486 C485:D485 F485 C488:F488 C487:D487 F487 C490:F490 C489:D489 F489 C492:F492 C491:D491 F491 C493:D493 F493">
    <cfRule type="cellIs" dxfId="457" priority="457" operator="equal">
      <formula>$C$13</formula>
    </cfRule>
  </conditionalFormatting>
  <conditionalFormatting sqref="C693:F695">
    <cfRule type="cellIs" dxfId="456" priority="448" operator="equal">
      <formula>$C$13</formula>
    </cfRule>
  </conditionalFormatting>
  <conditionalFormatting sqref="C894:F895">
    <cfRule type="cellIs" dxfId="455" priority="467" operator="equal">
      <formula>$C$13</formula>
    </cfRule>
  </conditionalFormatting>
  <conditionalFormatting sqref="D533:E533 D534">
    <cfRule type="cellIs" dxfId="454" priority="455" operator="equal">
      <formula>$C$13</formula>
    </cfRule>
  </conditionalFormatting>
  <conditionalFormatting sqref="D628:E628 D629">
    <cfRule type="cellIs" dxfId="453" priority="450" operator="equal">
      <formula>$C$13</formula>
    </cfRule>
  </conditionalFormatting>
  <conditionalFormatting sqref="D125:F125 D126 F126">
    <cfRule type="cellIs" dxfId="452" priority="441" operator="equal">
      <formula>$C$13</formula>
    </cfRule>
  </conditionalFormatting>
  <conditionalFormatting sqref="D200:F200 D203:F203 D201:D202 F201:F202 D204 F204">
    <cfRule type="cellIs" dxfId="451" priority="464" operator="equal">
      <formula>$C$13</formula>
    </cfRule>
  </conditionalFormatting>
  <conditionalFormatting sqref="D211:D213 F211:F213">
    <cfRule type="cellIs" dxfId="450" priority="463" operator="equal">
      <formula>$C$13</formula>
    </cfRule>
  </conditionalFormatting>
  <conditionalFormatting sqref="D360:F360 D361 F361">
    <cfRule type="cellIs" dxfId="449" priority="459" operator="equal">
      <formula>$C$13</formula>
    </cfRule>
  </conditionalFormatting>
  <conditionalFormatting sqref="D516:F516 D519:F520 D517:D518 F517:F518 D521 F521">
    <cfRule type="cellIs" dxfId="448" priority="456" operator="equal">
      <formula>$C$13</formula>
    </cfRule>
  </conditionalFormatting>
  <conditionalFormatting sqref="D636:F636 D637 F637">
    <cfRule type="cellIs" dxfId="447" priority="449" operator="equal">
      <formula>$C$13</formula>
    </cfRule>
  </conditionalFormatting>
  <conditionalFormatting sqref="D719:F719 D721:F721 D720 F720">
    <cfRule type="cellIs" dxfId="446" priority="438" operator="equal">
      <formula>$C$13</formula>
    </cfRule>
  </conditionalFormatting>
  <conditionalFormatting sqref="D825:F825 D826 F826">
    <cfRule type="cellIs" dxfId="445" priority="447" operator="equal">
      <formula>$C$13</formula>
    </cfRule>
  </conditionalFormatting>
  <conditionalFormatting sqref="D874:F874 D884:F885 D877:D883 F877:F883 D876:F876 D875 F875 D887:F888 D886 F886 D889 F889">
    <cfRule type="cellIs" dxfId="444" priority="446" operator="equal">
      <formula>$C$13</formula>
    </cfRule>
  </conditionalFormatting>
  <conditionalFormatting sqref="D896:F898 D899 F899">
    <cfRule type="cellIs" dxfId="443" priority="445" operator="equal">
      <formula>$C$13</formula>
    </cfRule>
  </conditionalFormatting>
  <conditionalFormatting sqref="F528:F534">
    <cfRule type="cellIs" dxfId="442" priority="453" operator="equal">
      <formula>$C$13</formula>
    </cfRule>
  </conditionalFormatting>
  <conditionalFormatting sqref="F623:F629">
    <cfRule type="cellIs" dxfId="441" priority="451" operator="equal">
      <formula>$C$13</formula>
    </cfRule>
  </conditionalFormatting>
  <conditionalFormatting sqref="E7">
    <cfRule type="cellIs" dxfId="440" priority="437" operator="equal">
      <formula>$C$9</formula>
    </cfRule>
  </conditionalFormatting>
  <conditionalFormatting sqref="E8">
    <cfRule type="cellIs" dxfId="439" priority="436" operator="equal">
      <formula>$C$9</formula>
    </cfRule>
  </conditionalFormatting>
  <conditionalFormatting sqref="E29">
    <cfRule type="cellIs" dxfId="438" priority="435" operator="equal">
      <formula>$C$9</formula>
    </cfRule>
  </conditionalFormatting>
  <conditionalFormatting sqref="E39">
    <cfRule type="cellIs" dxfId="437" priority="434" operator="equal">
      <formula>$C$9</formula>
    </cfRule>
  </conditionalFormatting>
  <conditionalFormatting sqref="E45">
    <cfRule type="cellIs" dxfId="436" priority="433" operator="equal">
      <formula>$C$9</formula>
    </cfRule>
  </conditionalFormatting>
  <conditionalFormatting sqref="E46">
    <cfRule type="cellIs" dxfId="435" priority="432" operator="equal">
      <formula>$C$9</formula>
    </cfRule>
  </conditionalFormatting>
  <conditionalFormatting sqref="E47">
    <cfRule type="cellIs" dxfId="434" priority="431" operator="equal">
      <formula>$C$9</formula>
    </cfRule>
  </conditionalFormatting>
  <conditionalFormatting sqref="E48">
    <cfRule type="cellIs" dxfId="433" priority="430" operator="equal">
      <formula>$C$9</formula>
    </cfRule>
  </conditionalFormatting>
  <conditionalFormatting sqref="E49">
    <cfRule type="cellIs" dxfId="432" priority="429" operator="equal">
      <formula>$C$9</formula>
    </cfRule>
  </conditionalFormatting>
  <conditionalFormatting sqref="E50">
    <cfRule type="cellIs" dxfId="431" priority="428" operator="equal">
      <formula>$C$9</formula>
    </cfRule>
  </conditionalFormatting>
  <conditionalFormatting sqref="E51">
    <cfRule type="cellIs" dxfId="430" priority="427" operator="equal">
      <formula>$C$9</formula>
    </cfRule>
  </conditionalFormatting>
  <conditionalFormatting sqref="E54">
    <cfRule type="cellIs" dxfId="429" priority="426" operator="equal">
      <formula>$C$9</formula>
    </cfRule>
  </conditionalFormatting>
  <conditionalFormatting sqref="E55">
    <cfRule type="cellIs" dxfId="428" priority="425" operator="equal">
      <formula>$C$9</formula>
    </cfRule>
  </conditionalFormatting>
  <conditionalFormatting sqref="E56">
    <cfRule type="cellIs" dxfId="427" priority="424" operator="equal">
      <formula>$C$9</formula>
    </cfRule>
  </conditionalFormatting>
  <conditionalFormatting sqref="E58">
    <cfRule type="cellIs" dxfId="426" priority="423" operator="equal">
      <formula>$C$9</formula>
    </cfRule>
  </conditionalFormatting>
  <conditionalFormatting sqref="E67">
    <cfRule type="cellIs" dxfId="425" priority="422" operator="equal">
      <formula>$C$9</formula>
    </cfRule>
  </conditionalFormatting>
  <conditionalFormatting sqref="E68">
    <cfRule type="cellIs" dxfId="424" priority="421" operator="equal">
      <formula>$C$9</formula>
    </cfRule>
  </conditionalFormatting>
  <conditionalFormatting sqref="E75">
    <cfRule type="cellIs" dxfId="423" priority="420" operator="equal">
      <formula>$C$9</formula>
    </cfRule>
  </conditionalFormatting>
  <conditionalFormatting sqref="E77">
    <cfRule type="cellIs" dxfId="422" priority="419" operator="equal">
      <formula>$C$9</formula>
    </cfRule>
  </conditionalFormatting>
  <conditionalFormatting sqref="E78">
    <cfRule type="cellIs" dxfId="421" priority="418" operator="equal">
      <formula>$C$9</formula>
    </cfRule>
  </conditionalFormatting>
  <conditionalFormatting sqref="E80">
    <cfRule type="cellIs" dxfId="420" priority="417" operator="equal">
      <formula>$C$9</formula>
    </cfRule>
  </conditionalFormatting>
  <conditionalFormatting sqref="E81">
    <cfRule type="cellIs" dxfId="419" priority="416" operator="equal">
      <formula>$C$9</formula>
    </cfRule>
  </conditionalFormatting>
  <conditionalFormatting sqref="E82">
    <cfRule type="cellIs" dxfId="418" priority="415" operator="equal">
      <formula>$C$9</formula>
    </cfRule>
  </conditionalFormatting>
  <conditionalFormatting sqref="E84">
    <cfRule type="cellIs" dxfId="417" priority="414" operator="equal">
      <formula>$C$9</formula>
    </cfRule>
  </conditionalFormatting>
  <conditionalFormatting sqref="E85">
    <cfRule type="cellIs" dxfId="416" priority="413" operator="equal">
      <formula>$C$9</formula>
    </cfRule>
  </conditionalFormatting>
  <conditionalFormatting sqref="E86">
    <cfRule type="cellIs" dxfId="415" priority="412" operator="equal">
      <formula>$C$9</formula>
    </cfRule>
  </conditionalFormatting>
  <conditionalFormatting sqref="E87">
    <cfRule type="cellIs" dxfId="414" priority="411" operator="equal">
      <formula>$C$9</formula>
    </cfRule>
  </conditionalFormatting>
  <conditionalFormatting sqref="E89">
    <cfRule type="cellIs" dxfId="413" priority="410" operator="equal">
      <formula>$C$9</formula>
    </cfRule>
  </conditionalFormatting>
  <conditionalFormatting sqref="E90">
    <cfRule type="cellIs" dxfId="412" priority="409" operator="equal">
      <formula>$C$9</formula>
    </cfRule>
  </conditionalFormatting>
  <conditionalFormatting sqref="E91">
    <cfRule type="cellIs" dxfId="411" priority="408" operator="equal">
      <formula>$C$9</formula>
    </cfRule>
  </conditionalFormatting>
  <conditionalFormatting sqref="E93">
    <cfRule type="cellIs" dxfId="410" priority="407" operator="equal">
      <formula>$C$9</formula>
    </cfRule>
  </conditionalFormatting>
  <conditionalFormatting sqref="E94">
    <cfRule type="cellIs" dxfId="409" priority="406" operator="equal">
      <formula>$C$9</formula>
    </cfRule>
  </conditionalFormatting>
  <conditionalFormatting sqref="E95">
    <cfRule type="cellIs" dxfId="408" priority="405" operator="equal">
      <formula>$C$9</formula>
    </cfRule>
  </conditionalFormatting>
  <conditionalFormatting sqref="E96">
    <cfRule type="cellIs" dxfId="407" priority="404" operator="equal">
      <formula>$C$9</formula>
    </cfRule>
  </conditionalFormatting>
  <conditionalFormatting sqref="E97">
    <cfRule type="cellIs" dxfId="406" priority="403" operator="equal">
      <formula>$C$9</formula>
    </cfRule>
  </conditionalFormatting>
  <conditionalFormatting sqref="E111">
    <cfRule type="cellIs" dxfId="405" priority="402" operator="equal">
      <formula>$C$9</formula>
    </cfRule>
  </conditionalFormatting>
  <conditionalFormatting sqref="E112">
    <cfRule type="cellIs" dxfId="404" priority="401" operator="equal">
      <formula>$C$9</formula>
    </cfRule>
  </conditionalFormatting>
  <conditionalFormatting sqref="E113">
    <cfRule type="cellIs" dxfId="403" priority="400" operator="equal">
      <formula>$C$9</formula>
    </cfRule>
  </conditionalFormatting>
  <conditionalFormatting sqref="E120">
    <cfRule type="cellIs" dxfId="402" priority="399" operator="equal">
      <formula>$C$9</formula>
    </cfRule>
  </conditionalFormatting>
  <conditionalFormatting sqref="E121">
    <cfRule type="cellIs" dxfId="401" priority="398" operator="equal">
      <formula>$C$9</formula>
    </cfRule>
  </conditionalFormatting>
  <conditionalFormatting sqref="E122">
    <cfRule type="cellIs" dxfId="400" priority="397" operator="equal">
      <formula>$C$9</formula>
    </cfRule>
  </conditionalFormatting>
  <conditionalFormatting sqref="E123">
    <cfRule type="cellIs" dxfId="399" priority="396" operator="equal">
      <formula>$C$9</formula>
    </cfRule>
  </conditionalFormatting>
  <conditionalFormatting sqref="E133">
    <cfRule type="cellIs" dxfId="398" priority="395" operator="equal">
      <formula>$C$9</formula>
    </cfRule>
  </conditionalFormatting>
  <conditionalFormatting sqref="E134">
    <cfRule type="cellIs" dxfId="397" priority="394" operator="equal">
      <formula>$C$9</formula>
    </cfRule>
  </conditionalFormatting>
  <conditionalFormatting sqref="E135">
    <cfRule type="cellIs" dxfId="396" priority="393" operator="equal">
      <formula>$C$9</formula>
    </cfRule>
  </conditionalFormatting>
  <conditionalFormatting sqref="E137">
    <cfRule type="cellIs" dxfId="395" priority="392" operator="equal">
      <formula>$C$9</formula>
    </cfRule>
  </conditionalFormatting>
  <conditionalFormatting sqref="E138">
    <cfRule type="cellIs" dxfId="394" priority="391" operator="equal">
      <formula>$C$9</formula>
    </cfRule>
  </conditionalFormatting>
  <conditionalFormatting sqref="E139">
    <cfRule type="cellIs" dxfId="393" priority="390" operator="equal">
      <formula>$C$9</formula>
    </cfRule>
  </conditionalFormatting>
  <conditionalFormatting sqref="E140">
    <cfRule type="cellIs" dxfId="392" priority="389" operator="equal">
      <formula>$C$9</formula>
    </cfRule>
  </conditionalFormatting>
  <conditionalFormatting sqref="E141">
    <cfRule type="cellIs" dxfId="391" priority="388" operator="equal">
      <formula>$C$9</formula>
    </cfRule>
  </conditionalFormatting>
  <conditionalFormatting sqref="E142">
    <cfRule type="cellIs" dxfId="390" priority="387" operator="equal">
      <formula>$C$9</formula>
    </cfRule>
  </conditionalFormatting>
  <conditionalFormatting sqref="E143">
    <cfRule type="cellIs" dxfId="389" priority="386" operator="equal">
      <formula>$C$9</formula>
    </cfRule>
  </conditionalFormatting>
  <conditionalFormatting sqref="E146">
    <cfRule type="cellIs" dxfId="388" priority="385" operator="equal">
      <formula>$C$9</formula>
    </cfRule>
  </conditionalFormatting>
  <conditionalFormatting sqref="E147">
    <cfRule type="cellIs" dxfId="387" priority="384" operator="equal">
      <formula>$C$9</formula>
    </cfRule>
  </conditionalFormatting>
  <conditionalFormatting sqref="E149">
    <cfRule type="cellIs" dxfId="386" priority="383" operator="equal">
      <formula>$C$9</formula>
    </cfRule>
  </conditionalFormatting>
  <conditionalFormatting sqref="E151">
    <cfRule type="cellIs" dxfId="385" priority="382" operator="equal">
      <formula>$C$9</formula>
    </cfRule>
  </conditionalFormatting>
  <conditionalFormatting sqref="E152">
    <cfRule type="cellIs" dxfId="384" priority="381" operator="equal">
      <formula>$C$9</formula>
    </cfRule>
  </conditionalFormatting>
  <conditionalFormatting sqref="E153">
    <cfRule type="cellIs" dxfId="383" priority="380" operator="equal">
      <formula>$C$9</formula>
    </cfRule>
  </conditionalFormatting>
  <conditionalFormatting sqref="E154">
    <cfRule type="cellIs" dxfId="382" priority="379" operator="equal">
      <formula>$C$9</formula>
    </cfRule>
  </conditionalFormatting>
  <conditionalFormatting sqref="E156">
    <cfRule type="cellIs" dxfId="381" priority="378" operator="equal">
      <formula>$C$9</formula>
    </cfRule>
  </conditionalFormatting>
  <conditionalFormatting sqref="E157">
    <cfRule type="cellIs" dxfId="380" priority="377" operator="equal">
      <formula>$C$9</formula>
    </cfRule>
  </conditionalFormatting>
  <conditionalFormatting sqref="E158">
    <cfRule type="cellIs" dxfId="379" priority="376" operator="equal">
      <formula>$C$9</formula>
    </cfRule>
  </conditionalFormatting>
  <conditionalFormatting sqref="E161">
    <cfRule type="cellIs" dxfId="378" priority="375" operator="equal">
      <formula>$C$9</formula>
    </cfRule>
  </conditionalFormatting>
  <conditionalFormatting sqref="E162">
    <cfRule type="cellIs" dxfId="377" priority="374" operator="equal">
      <formula>$C$9</formula>
    </cfRule>
  </conditionalFormatting>
  <conditionalFormatting sqref="E163">
    <cfRule type="cellIs" dxfId="376" priority="373" operator="equal">
      <formula>$C$9</formula>
    </cfRule>
  </conditionalFormatting>
  <conditionalFormatting sqref="E165">
    <cfRule type="cellIs" dxfId="375" priority="372" operator="equal">
      <formula>$C$9</formula>
    </cfRule>
  </conditionalFormatting>
  <conditionalFormatting sqref="E166">
    <cfRule type="cellIs" dxfId="374" priority="371" operator="equal">
      <formula>$C$9</formula>
    </cfRule>
  </conditionalFormatting>
  <conditionalFormatting sqref="E167">
    <cfRule type="cellIs" dxfId="373" priority="370" operator="equal">
      <formula>$C$9</formula>
    </cfRule>
  </conditionalFormatting>
  <conditionalFormatting sqref="E169">
    <cfRule type="cellIs" dxfId="372" priority="369" operator="equal">
      <formula>$C$9</formula>
    </cfRule>
  </conditionalFormatting>
  <conditionalFormatting sqref="E170">
    <cfRule type="cellIs" dxfId="371" priority="368" operator="equal">
      <formula>$C$9</formula>
    </cfRule>
  </conditionalFormatting>
  <conditionalFormatting sqref="E171">
    <cfRule type="cellIs" dxfId="370" priority="367" operator="equal">
      <formula>$C$9</formula>
    </cfRule>
  </conditionalFormatting>
  <conditionalFormatting sqref="E173">
    <cfRule type="cellIs" dxfId="369" priority="366" operator="equal">
      <formula>$C$9</formula>
    </cfRule>
  </conditionalFormatting>
  <conditionalFormatting sqref="E174">
    <cfRule type="cellIs" dxfId="368" priority="365" operator="equal">
      <formula>$C$9</formula>
    </cfRule>
  </conditionalFormatting>
  <conditionalFormatting sqref="E177">
    <cfRule type="cellIs" dxfId="367" priority="364" operator="equal">
      <formula>$C$9</formula>
    </cfRule>
  </conditionalFormatting>
  <conditionalFormatting sqref="E178">
    <cfRule type="cellIs" dxfId="366" priority="363" operator="equal">
      <formula>$C$9</formula>
    </cfRule>
  </conditionalFormatting>
  <conditionalFormatting sqref="E179">
    <cfRule type="cellIs" dxfId="365" priority="362" operator="equal">
      <formula>$C$9</formula>
    </cfRule>
  </conditionalFormatting>
  <conditionalFormatting sqref="E181">
    <cfRule type="cellIs" dxfId="364" priority="361" operator="equal">
      <formula>$C$9</formula>
    </cfRule>
  </conditionalFormatting>
  <conditionalFormatting sqref="E182">
    <cfRule type="cellIs" dxfId="363" priority="360" operator="equal">
      <formula>$C$9</formula>
    </cfRule>
  </conditionalFormatting>
  <conditionalFormatting sqref="E183">
    <cfRule type="cellIs" dxfId="362" priority="359" operator="equal">
      <formula>$C$9</formula>
    </cfRule>
  </conditionalFormatting>
  <conditionalFormatting sqref="E185">
    <cfRule type="cellIs" dxfId="361" priority="358" operator="equal">
      <formula>$C$9</formula>
    </cfRule>
  </conditionalFormatting>
  <conditionalFormatting sqref="E186">
    <cfRule type="cellIs" dxfId="360" priority="357" operator="equal">
      <formula>$C$9</formula>
    </cfRule>
  </conditionalFormatting>
  <conditionalFormatting sqref="E187">
    <cfRule type="cellIs" dxfId="359" priority="356" operator="equal">
      <formula>$C$9</formula>
    </cfRule>
  </conditionalFormatting>
  <conditionalFormatting sqref="E188">
    <cfRule type="cellIs" dxfId="358" priority="355" operator="equal">
      <formula>$C$9</formula>
    </cfRule>
  </conditionalFormatting>
  <conditionalFormatting sqref="E190">
    <cfRule type="cellIs" dxfId="357" priority="354" operator="equal">
      <formula>$C$9</formula>
    </cfRule>
  </conditionalFormatting>
  <conditionalFormatting sqref="E191">
    <cfRule type="cellIs" dxfId="356" priority="353" operator="equal">
      <formula>$C$9</formula>
    </cfRule>
  </conditionalFormatting>
  <conditionalFormatting sqref="E196">
    <cfRule type="cellIs" dxfId="355" priority="352" operator="equal">
      <formula>$C$9</formula>
    </cfRule>
  </conditionalFormatting>
  <conditionalFormatting sqref="E197">
    <cfRule type="cellIs" dxfId="354" priority="351" operator="equal">
      <formula>$C$9</formula>
    </cfRule>
  </conditionalFormatting>
  <conditionalFormatting sqref="E201">
    <cfRule type="cellIs" dxfId="353" priority="350" operator="equal">
      <formula>$C$9</formula>
    </cfRule>
  </conditionalFormatting>
  <conditionalFormatting sqref="E202">
    <cfRule type="cellIs" dxfId="352" priority="349" operator="equal">
      <formula>$C$9</formula>
    </cfRule>
  </conditionalFormatting>
  <conditionalFormatting sqref="E204">
    <cfRule type="cellIs" dxfId="351" priority="348" operator="equal">
      <formula>$C$9</formula>
    </cfRule>
  </conditionalFormatting>
  <conditionalFormatting sqref="E207">
    <cfRule type="cellIs" dxfId="350" priority="347" operator="equal">
      <formula>$C$9</formula>
    </cfRule>
  </conditionalFormatting>
  <conditionalFormatting sqref="E208">
    <cfRule type="cellIs" dxfId="349" priority="346" operator="equal">
      <formula>$C$9</formula>
    </cfRule>
  </conditionalFormatting>
  <conditionalFormatting sqref="E211">
    <cfRule type="cellIs" dxfId="348" priority="345" operator="equal">
      <formula>$C$9</formula>
    </cfRule>
  </conditionalFormatting>
  <conditionalFormatting sqref="E212">
    <cfRule type="cellIs" dxfId="347" priority="344" operator="equal">
      <formula>$C$9</formula>
    </cfRule>
  </conditionalFormatting>
  <conditionalFormatting sqref="E213">
    <cfRule type="cellIs" dxfId="346" priority="343" operator="equal">
      <formula>$C$9</formula>
    </cfRule>
  </conditionalFormatting>
  <conditionalFormatting sqref="E221">
    <cfRule type="cellIs" dxfId="345" priority="342" operator="equal">
      <formula>$C$9</formula>
    </cfRule>
  </conditionalFormatting>
  <conditionalFormatting sqref="E222">
    <cfRule type="cellIs" dxfId="344" priority="341" operator="equal">
      <formula>$C$9</formula>
    </cfRule>
  </conditionalFormatting>
  <conditionalFormatting sqref="E224">
    <cfRule type="cellIs" dxfId="343" priority="340" operator="equal">
      <formula>$C$9</formula>
    </cfRule>
  </conditionalFormatting>
  <conditionalFormatting sqref="E225">
    <cfRule type="cellIs" dxfId="342" priority="339" operator="equal">
      <formula>$C$9</formula>
    </cfRule>
  </conditionalFormatting>
  <conditionalFormatting sqref="E226">
    <cfRule type="cellIs" dxfId="341" priority="338" operator="equal">
      <formula>$C$9</formula>
    </cfRule>
  </conditionalFormatting>
  <conditionalFormatting sqref="E227">
    <cfRule type="cellIs" dxfId="340" priority="337" operator="equal">
      <formula>$C$9</formula>
    </cfRule>
  </conditionalFormatting>
  <conditionalFormatting sqref="E229">
    <cfRule type="cellIs" dxfId="339" priority="336" operator="equal">
      <formula>$C$9</formula>
    </cfRule>
  </conditionalFormatting>
  <conditionalFormatting sqref="E230">
    <cfRule type="cellIs" dxfId="338" priority="335" operator="equal">
      <formula>$C$9</formula>
    </cfRule>
  </conditionalFormatting>
  <conditionalFormatting sqref="E231">
    <cfRule type="cellIs" dxfId="337" priority="334" operator="equal">
      <formula>$C$9</formula>
    </cfRule>
  </conditionalFormatting>
  <conditionalFormatting sqref="E232">
    <cfRule type="cellIs" dxfId="336" priority="333" operator="equal">
      <formula>$C$9</formula>
    </cfRule>
  </conditionalFormatting>
  <conditionalFormatting sqref="E233">
    <cfRule type="cellIs" dxfId="335" priority="332" operator="equal">
      <formula>$C$9</formula>
    </cfRule>
  </conditionalFormatting>
  <conditionalFormatting sqref="E236">
    <cfRule type="cellIs" dxfId="334" priority="331" operator="equal">
      <formula>$C$9</formula>
    </cfRule>
  </conditionalFormatting>
  <conditionalFormatting sqref="E237">
    <cfRule type="cellIs" dxfId="333" priority="330" operator="equal">
      <formula>$C$9</formula>
    </cfRule>
  </conditionalFormatting>
  <conditionalFormatting sqref="E239">
    <cfRule type="cellIs" dxfId="332" priority="329" operator="equal">
      <formula>$C$9</formula>
    </cfRule>
  </conditionalFormatting>
  <conditionalFormatting sqref="E240">
    <cfRule type="cellIs" dxfId="331" priority="328" operator="equal">
      <formula>$C$9</formula>
    </cfRule>
  </conditionalFormatting>
  <conditionalFormatting sqref="E255">
    <cfRule type="cellIs" dxfId="330" priority="327" operator="equal">
      <formula>$C$9</formula>
    </cfRule>
  </conditionalFormatting>
  <conditionalFormatting sqref="E257">
    <cfRule type="cellIs" dxfId="329" priority="326" operator="equal">
      <formula>$C$9</formula>
    </cfRule>
  </conditionalFormatting>
  <conditionalFormatting sqref="E259">
    <cfRule type="cellIs" dxfId="328" priority="325" operator="equal">
      <formula>$C$9</formula>
    </cfRule>
  </conditionalFormatting>
  <conditionalFormatting sqref="E262">
    <cfRule type="cellIs" dxfId="327" priority="324" operator="equal">
      <formula>$C$9</formula>
    </cfRule>
  </conditionalFormatting>
  <conditionalFormatting sqref="E263">
    <cfRule type="cellIs" dxfId="326" priority="323" operator="equal">
      <formula>$C$9</formula>
    </cfRule>
  </conditionalFormatting>
  <conditionalFormatting sqref="E264">
    <cfRule type="cellIs" dxfId="325" priority="322" operator="equal">
      <formula>$C$9</formula>
    </cfRule>
  </conditionalFormatting>
  <conditionalFormatting sqref="E274">
    <cfRule type="cellIs" dxfId="324" priority="321" operator="equal">
      <formula>$C$9</formula>
    </cfRule>
  </conditionalFormatting>
  <conditionalFormatting sqref="E275">
    <cfRule type="cellIs" dxfId="323" priority="320" operator="equal">
      <formula>$C$9</formula>
    </cfRule>
  </conditionalFormatting>
  <conditionalFormatting sqref="E276">
    <cfRule type="cellIs" dxfId="322" priority="319" operator="equal">
      <formula>$C$9</formula>
    </cfRule>
  </conditionalFormatting>
  <conditionalFormatting sqref="E278">
    <cfRule type="cellIs" dxfId="320" priority="318" operator="equal">
      <formula>$C$9</formula>
    </cfRule>
  </conditionalFormatting>
  <conditionalFormatting sqref="E279">
    <cfRule type="cellIs" dxfId="319" priority="317" operator="equal">
      <formula>$C$9</formula>
    </cfRule>
  </conditionalFormatting>
  <conditionalFormatting sqref="E289">
    <cfRule type="cellIs" dxfId="318" priority="316" operator="equal">
      <formula>$C$9</formula>
    </cfRule>
  </conditionalFormatting>
  <conditionalFormatting sqref="E290">
    <cfRule type="cellIs" dxfId="317" priority="315" operator="equal">
      <formula>$C$9</formula>
    </cfRule>
  </conditionalFormatting>
  <conditionalFormatting sqref="E292">
    <cfRule type="cellIs" dxfId="316" priority="314" operator="equal">
      <formula>$C$9</formula>
    </cfRule>
  </conditionalFormatting>
  <conditionalFormatting sqref="E293">
    <cfRule type="cellIs" dxfId="315" priority="313" operator="equal">
      <formula>$C$9</formula>
    </cfRule>
  </conditionalFormatting>
  <conditionalFormatting sqref="E296">
    <cfRule type="cellIs" dxfId="314" priority="312" operator="equal">
      <formula>$C$9</formula>
    </cfRule>
  </conditionalFormatting>
  <conditionalFormatting sqref="E297">
    <cfRule type="cellIs" dxfId="313" priority="311" operator="equal">
      <formula>$C$9</formula>
    </cfRule>
  </conditionalFormatting>
  <conditionalFormatting sqref="E298">
    <cfRule type="cellIs" dxfId="312" priority="310" operator="equal">
      <formula>$C$9</formula>
    </cfRule>
  </conditionalFormatting>
  <conditionalFormatting sqref="E299">
    <cfRule type="cellIs" dxfId="311" priority="309" operator="equal">
      <formula>$C$9</formula>
    </cfRule>
  </conditionalFormatting>
  <conditionalFormatting sqref="E307">
    <cfRule type="cellIs" dxfId="310" priority="308" operator="equal">
      <formula>$C$9</formula>
    </cfRule>
  </conditionalFormatting>
  <conditionalFormatting sqref="E308">
    <cfRule type="cellIs" dxfId="309" priority="307" operator="equal">
      <formula>$C$9</formula>
    </cfRule>
  </conditionalFormatting>
  <conditionalFormatting sqref="E309">
    <cfRule type="cellIs" dxfId="308" priority="306" operator="equal">
      <formula>$C$9</formula>
    </cfRule>
  </conditionalFormatting>
  <conditionalFormatting sqref="E310">
    <cfRule type="cellIs" dxfId="307" priority="305" operator="equal">
      <formula>$C$9</formula>
    </cfRule>
  </conditionalFormatting>
  <conditionalFormatting sqref="E313">
    <cfRule type="cellIs" dxfId="306" priority="304" operator="equal">
      <formula>$C$9</formula>
    </cfRule>
  </conditionalFormatting>
  <conditionalFormatting sqref="E314">
    <cfRule type="cellIs" dxfId="305" priority="303" operator="equal">
      <formula>$C$9</formula>
    </cfRule>
  </conditionalFormatting>
  <conditionalFormatting sqref="E316">
    <cfRule type="cellIs" dxfId="304" priority="302" operator="equal">
      <formula>$C$9</formula>
    </cfRule>
  </conditionalFormatting>
  <conditionalFormatting sqref="E317">
    <cfRule type="cellIs" dxfId="303" priority="301" operator="equal">
      <formula>$C$9</formula>
    </cfRule>
  </conditionalFormatting>
  <conditionalFormatting sqref="E319">
    <cfRule type="cellIs" dxfId="302" priority="300" operator="equal">
      <formula>$C$9</formula>
    </cfRule>
  </conditionalFormatting>
  <conditionalFormatting sqref="E320">
    <cfRule type="cellIs" dxfId="301" priority="299" operator="equal">
      <formula>$C$9</formula>
    </cfRule>
  </conditionalFormatting>
  <conditionalFormatting sqref="E327">
    <cfRule type="cellIs" dxfId="300" priority="298" operator="equal">
      <formula>$C$9</formula>
    </cfRule>
  </conditionalFormatting>
  <conditionalFormatting sqref="E328">
    <cfRule type="cellIs" dxfId="299" priority="297" operator="equal">
      <formula>$C$9</formula>
    </cfRule>
  </conditionalFormatting>
  <conditionalFormatting sqref="E329">
    <cfRule type="cellIs" dxfId="298" priority="296" operator="equal">
      <formula>$C$9</formula>
    </cfRule>
  </conditionalFormatting>
  <conditionalFormatting sqref="E332">
    <cfRule type="cellIs" dxfId="297" priority="295" operator="equal">
      <formula>$C$9</formula>
    </cfRule>
  </conditionalFormatting>
  <conditionalFormatting sqref="E333">
    <cfRule type="cellIs" dxfId="296" priority="294" operator="equal">
      <formula>$C$9</formula>
    </cfRule>
  </conditionalFormatting>
  <conditionalFormatting sqref="E335">
    <cfRule type="cellIs" dxfId="295" priority="293" operator="equal">
      <formula>$C$9</formula>
    </cfRule>
  </conditionalFormatting>
  <conditionalFormatting sqref="E336">
    <cfRule type="cellIs" dxfId="294" priority="292" operator="equal">
      <formula>$C$9</formula>
    </cfRule>
  </conditionalFormatting>
  <conditionalFormatting sqref="E338">
    <cfRule type="cellIs" dxfId="293" priority="291" operator="equal">
      <formula>$C$9</formula>
    </cfRule>
  </conditionalFormatting>
  <conditionalFormatting sqref="E339">
    <cfRule type="cellIs" dxfId="292" priority="290" operator="equal">
      <formula>$C$9</formula>
    </cfRule>
  </conditionalFormatting>
  <conditionalFormatting sqref="E342">
    <cfRule type="cellIs" dxfId="291" priority="289" operator="equal">
      <formula>$C$9</formula>
    </cfRule>
  </conditionalFormatting>
  <conditionalFormatting sqref="E343">
    <cfRule type="cellIs" dxfId="290" priority="288" operator="equal">
      <formula>$C$9</formula>
    </cfRule>
  </conditionalFormatting>
  <conditionalFormatting sqref="E344">
    <cfRule type="cellIs" dxfId="288" priority="287" operator="equal">
      <formula>$C$9</formula>
    </cfRule>
  </conditionalFormatting>
  <conditionalFormatting sqref="E345">
    <cfRule type="cellIs" dxfId="287" priority="286" operator="equal">
      <formula>$C$9</formula>
    </cfRule>
  </conditionalFormatting>
  <conditionalFormatting sqref="E346">
    <cfRule type="cellIs" dxfId="286" priority="285" operator="equal">
      <formula>$C$9</formula>
    </cfRule>
  </conditionalFormatting>
  <conditionalFormatting sqref="E347">
    <cfRule type="cellIs" dxfId="285" priority="284" operator="equal">
      <formula>$C$9</formula>
    </cfRule>
  </conditionalFormatting>
  <conditionalFormatting sqref="E349">
    <cfRule type="cellIs" dxfId="284" priority="283" operator="equal">
      <formula>$C$9</formula>
    </cfRule>
  </conditionalFormatting>
  <conditionalFormatting sqref="E350">
    <cfRule type="cellIs" dxfId="283" priority="282" operator="equal">
      <formula>$C$9</formula>
    </cfRule>
  </conditionalFormatting>
  <conditionalFormatting sqref="E351">
    <cfRule type="cellIs" dxfId="282" priority="281" operator="equal">
      <formula>$C$9</formula>
    </cfRule>
  </conditionalFormatting>
  <conditionalFormatting sqref="E352">
    <cfRule type="cellIs" dxfId="281" priority="280" operator="equal">
      <formula>$C$9</formula>
    </cfRule>
  </conditionalFormatting>
  <conditionalFormatting sqref="E353">
    <cfRule type="cellIs" dxfId="280" priority="279" operator="equal">
      <formula>$C$9</formula>
    </cfRule>
  </conditionalFormatting>
  <conditionalFormatting sqref="E369">
    <cfRule type="cellIs" dxfId="279" priority="278" operator="equal">
      <formula>$C$9</formula>
    </cfRule>
  </conditionalFormatting>
  <conditionalFormatting sqref="E370">
    <cfRule type="cellIs" dxfId="278" priority="277" operator="equal">
      <formula>$C$9</formula>
    </cfRule>
  </conditionalFormatting>
  <conditionalFormatting sqref="E371">
    <cfRule type="cellIs" dxfId="277" priority="276" operator="equal">
      <formula>$C$9</formula>
    </cfRule>
  </conditionalFormatting>
  <conditionalFormatting sqref="E372">
    <cfRule type="cellIs" dxfId="276" priority="275" operator="equal">
      <formula>$C$9</formula>
    </cfRule>
  </conditionalFormatting>
  <conditionalFormatting sqref="E379">
    <cfRule type="cellIs" dxfId="275" priority="274" operator="equal">
      <formula>$C$9</formula>
    </cfRule>
  </conditionalFormatting>
  <conditionalFormatting sqref="E381">
    <cfRule type="cellIs" dxfId="274" priority="273" operator="equal">
      <formula>$C$9</formula>
    </cfRule>
  </conditionalFormatting>
  <conditionalFormatting sqref="E383">
    <cfRule type="cellIs" dxfId="273" priority="272" operator="equal">
      <formula>$C$9</formula>
    </cfRule>
  </conditionalFormatting>
  <conditionalFormatting sqref="E389">
    <cfRule type="cellIs" dxfId="272" priority="271" operator="equal">
      <formula>$C$9</formula>
    </cfRule>
  </conditionalFormatting>
  <conditionalFormatting sqref="E390">
    <cfRule type="cellIs" dxfId="271" priority="270" operator="equal">
      <formula>$C$9</formula>
    </cfRule>
  </conditionalFormatting>
  <conditionalFormatting sqref="E391">
    <cfRule type="cellIs" dxfId="270" priority="269" operator="equal">
      <formula>$C$9</formula>
    </cfRule>
  </conditionalFormatting>
  <conditionalFormatting sqref="E392">
    <cfRule type="cellIs" dxfId="269" priority="268" operator="equal">
      <formula>$C$9</formula>
    </cfRule>
  </conditionalFormatting>
  <conditionalFormatting sqref="E393">
    <cfRule type="cellIs" dxfId="268" priority="267" operator="equal">
      <formula>$C$9</formula>
    </cfRule>
  </conditionalFormatting>
  <conditionalFormatting sqref="E401">
    <cfRule type="cellIs" dxfId="267" priority="266" operator="equal">
      <formula>$C$9</formula>
    </cfRule>
  </conditionalFormatting>
  <conditionalFormatting sqref="E402">
    <cfRule type="cellIs" dxfId="266" priority="265" operator="equal">
      <formula>$C$9</formula>
    </cfRule>
  </conditionalFormatting>
  <conditionalFormatting sqref="E403">
    <cfRule type="cellIs" dxfId="265" priority="264" operator="equal">
      <formula>$C$9</formula>
    </cfRule>
  </conditionalFormatting>
  <conditionalFormatting sqref="E404">
    <cfRule type="cellIs" dxfId="264" priority="263" operator="equal">
      <formula>$C$9</formula>
    </cfRule>
  </conditionalFormatting>
  <conditionalFormatting sqref="E405">
    <cfRule type="cellIs" dxfId="263" priority="262" operator="equal">
      <formula>$C$9</formula>
    </cfRule>
  </conditionalFormatting>
  <conditionalFormatting sqref="E413">
    <cfRule type="cellIs" dxfId="262" priority="261" operator="equal">
      <formula>$C$9</formula>
    </cfRule>
  </conditionalFormatting>
  <conditionalFormatting sqref="E414">
    <cfRule type="cellIs" dxfId="261" priority="260" operator="equal">
      <formula>$C$9</formula>
    </cfRule>
  </conditionalFormatting>
  <conditionalFormatting sqref="E416">
    <cfRule type="cellIs" dxfId="259" priority="259" operator="equal">
      <formula>$C$9</formula>
    </cfRule>
  </conditionalFormatting>
  <conditionalFormatting sqref="E417">
    <cfRule type="cellIs" dxfId="258" priority="258" operator="equal">
      <formula>$C$9</formula>
    </cfRule>
  </conditionalFormatting>
  <conditionalFormatting sqref="E419">
    <cfRule type="cellIs" dxfId="257" priority="257" operator="equal">
      <formula>$C$9</formula>
    </cfRule>
  </conditionalFormatting>
  <conditionalFormatting sqref="E420">
    <cfRule type="cellIs" dxfId="256" priority="256" operator="equal">
      <formula>$C$9</formula>
    </cfRule>
  </conditionalFormatting>
  <conditionalFormatting sqref="E421">
    <cfRule type="cellIs" dxfId="255" priority="255" operator="equal">
      <formula>$C$9</formula>
    </cfRule>
  </conditionalFormatting>
  <conditionalFormatting sqref="E422">
    <cfRule type="cellIs" dxfId="254" priority="254" operator="equal">
      <formula>$C$9</formula>
    </cfRule>
  </conditionalFormatting>
  <conditionalFormatting sqref="E423">
    <cfRule type="cellIs" dxfId="253" priority="253" operator="equal">
      <formula>$C$9</formula>
    </cfRule>
  </conditionalFormatting>
  <conditionalFormatting sqref="E426">
    <cfRule type="cellIs" dxfId="252" priority="252" operator="equal">
      <formula>$C$9</formula>
    </cfRule>
  </conditionalFormatting>
  <conditionalFormatting sqref="E428">
    <cfRule type="cellIs" dxfId="251" priority="251" operator="equal">
      <formula>$C$9</formula>
    </cfRule>
  </conditionalFormatting>
  <conditionalFormatting sqref="E429">
    <cfRule type="cellIs" dxfId="250" priority="250" operator="equal">
      <formula>$C$9</formula>
    </cfRule>
  </conditionalFormatting>
  <conditionalFormatting sqref="E431">
    <cfRule type="cellIs" dxfId="249" priority="249" operator="equal">
      <formula>$C$9</formula>
    </cfRule>
  </conditionalFormatting>
  <conditionalFormatting sqref="E432">
    <cfRule type="cellIs" dxfId="248" priority="248" operator="equal">
      <formula>$C$9</formula>
    </cfRule>
  </conditionalFormatting>
  <conditionalFormatting sqref="E433">
    <cfRule type="cellIs" dxfId="247" priority="247" operator="equal">
      <formula>$C$9</formula>
    </cfRule>
  </conditionalFormatting>
  <conditionalFormatting sqref="E434">
    <cfRule type="cellIs" dxfId="246" priority="246" operator="equal">
      <formula>$C$9</formula>
    </cfRule>
  </conditionalFormatting>
  <conditionalFormatting sqref="E436">
    <cfRule type="cellIs" dxfId="245" priority="245" operator="equal">
      <formula>$C$9</formula>
    </cfRule>
  </conditionalFormatting>
  <conditionalFormatting sqref="E437">
    <cfRule type="cellIs" dxfId="244" priority="244" operator="equal">
      <formula>$C$9</formula>
    </cfRule>
  </conditionalFormatting>
  <conditionalFormatting sqref="E444">
    <cfRule type="cellIs" dxfId="243" priority="243" operator="equal">
      <formula>$C$9</formula>
    </cfRule>
  </conditionalFormatting>
  <conditionalFormatting sqref="E445">
    <cfRule type="cellIs" dxfId="242" priority="242" operator="equal">
      <formula>$C$9</formula>
    </cfRule>
  </conditionalFormatting>
  <conditionalFormatting sqref="E447">
    <cfRule type="cellIs" dxfId="241" priority="241" operator="equal">
      <formula>$C$9</formula>
    </cfRule>
  </conditionalFormatting>
  <conditionalFormatting sqref="E448">
    <cfRule type="cellIs" dxfId="240" priority="240" operator="equal">
      <formula>$C$9</formula>
    </cfRule>
  </conditionalFormatting>
  <conditionalFormatting sqref="E449">
    <cfRule type="cellIs" dxfId="239" priority="239" operator="equal">
      <formula>$C$9</formula>
    </cfRule>
  </conditionalFormatting>
  <conditionalFormatting sqref="E450">
    <cfRule type="cellIs" dxfId="238" priority="238" operator="equal">
      <formula>$C$9</formula>
    </cfRule>
  </conditionalFormatting>
  <conditionalFormatting sqref="E451">
    <cfRule type="cellIs" dxfId="237" priority="237" operator="equal">
      <formula>$C$9</formula>
    </cfRule>
  </conditionalFormatting>
  <conditionalFormatting sqref="E453">
    <cfRule type="cellIs" dxfId="236" priority="236" operator="equal">
      <formula>$C$9</formula>
    </cfRule>
  </conditionalFormatting>
  <conditionalFormatting sqref="E454">
    <cfRule type="cellIs" dxfId="235" priority="235" operator="equal">
      <formula>$C$9</formula>
    </cfRule>
  </conditionalFormatting>
  <conditionalFormatting sqref="E455">
    <cfRule type="cellIs" dxfId="234" priority="234" operator="equal">
      <formula>$C$9</formula>
    </cfRule>
  </conditionalFormatting>
  <conditionalFormatting sqref="E456">
    <cfRule type="cellIs" dxfId="233" priority="233" operator="equal">
      <formula>$C$9</formula>
    </cfRule>
  </conditionalFormatting>
  <conditionalFormatting sqref="E458">
    <cfRule type="cellIs" dxfId="232" priority="232" operator="equal">
      <formula>$C$9</formula>
    </cfRule>
  </conditionalFormatting>
  <conditionalFormatting sqref="E459">
    <cfRule type="cellIs" dxfId="231" priority="231" operator="equal">
      <formula>$C$9</formula>
    </cfRule>
  </conditionalFormatting>
  <conditionalFormatting sqref="E464">
    <cfRule type="cellIs" dxfId="230" priority="230" operator="equal">
      <formula>$C$9</formula>
    </cfRule>
  </conditionalFormatting>
  <conditionalFormatting sqref="E466">
    <cfRule type="cellIs" dxfId="229" priority="229" operator="equal">
      <formula>$C$9</formula>
    </cfRule>
  </conditionalFormatting>
  <conditionalFormatting sqref="E467">
    <cfRule type="cellIs" dxfId="228" priority="228" operator="equal">
      <formula>$C$9</formula>
    </cfRule>
  </conditionalFormatting>
  <conditionalFormatting sqref="E470">
    <cfRule type="cellIs" dxfId="227" priority="227" operator="equal">
      <formula>$C$9</formula>
    </cfRule>
  </conditionalFormatting>
  <conditionalFormatting sqref="E471">
    <cfRule type="cellIs" dxfId="226" priority="226" operator="equal">
      <formula>$C$9</formula>
    </cfRule>
  </conditionalFormatting>
  <conditionalFormatting sqref="E472">
    <cfRule type="cellIs" dxfId="225" priority="225" operator="equal">
      <formula>$C$9</formula>
    </cfRule>
  </conditionalFormatting>
  <conditionalFormatting sqref="E473">
    <cfRule type="cellIs" dxfId="224" priority="224" operator="equal">
      <formula>$C$9</formula>
    </cfRule>
  </conditionalFormatting>
  <conditionalFormatting sqref="E474">
    <cfRule type="cellIs" dxfId="223" priority="223" operator="equal">
      <formula>$C$9</formula>
    </cfRule>
  </conditionalFormatting>
  <conditionalFormatting sqref="E485">
    <cfRule type="cellIs" dxfId="222" priority="222" operator="equal">
      <formula>$C$9</formula>
    </cfRule>
  </conditionalFormatting>
  <conditionalFormatting sqref="E487">
    <cfRule type="cellIs" dxfId="221" priority="221" operator="equal">
      <formula>$C$9</formula>
    </cfRule>
  </conditionalFormatting>
  <conditionalFormatting sqref="E489">
    <cfRule type="cellIs" dxfId="220" priority="220" operator="equal">
      <formula>$C$9</formula>
    </cfRule>
  </conditionalFormatting>
  <conditionalFormatting sqref="E491">
    <cfRule type="cellIs" dxfId="219" priority="219" operator="equal">
      <formula>$C$9</formula>
    </cfRule>
  </conditionalFormatting>
  <conditionalFormatting sqref="E493">
    <cfRule type="cellIs" dxfId="218" priority="218" operator="equal">
      <formula>$C$9</formula>
    </cfRule>
  </conditionalFormatting>
  <conditionalFormatting sqref="E500">
    <cfRule type="cellIs" dxfId="217" priority="217" operator="equal">
      <formula>$C$9</formula>
    </cfRule>
  </conditionalFormatting>
  <conditionalFormatting sqref="E502">
    <cfRule type="cellIs" dxfId="216" priority="216" operator="equal">
      <formula>$C$9</formula>
    </cfRule>
  </conditionalFormatting>
  <conditionalFormatting sqref="E503">
    <cfRule type="cellIs" dxfId="215" priority="215" operator="equal">
      <formula>$C$9</formula>
    </cfRule>
  </conditionalFormatting>
  <conditionalFormatting sqref="E504">
    <cfRule type="cellIs" dxfId="214" priority="214" operator="equal">
      <formula>$C$9</formula>
    </cfRule>
  </conditionalFormatting>
  <conditionalFormatting sqref="E505">
    <cfRule type="cellIs" dxfId="213" priority="213" operator="equal">
      <formula>$C$9</formula>
    </cfRule>
  </conditionalFormatting>
  <conditionalFormatting sqref="E507">
    <cfRule type="cellIs" dxfId="212" priority="212" operator="equal">
      <formula>$C$9</formula>
    </cfRule>
  </conditionalFormatting>
  <conditionalFormatting sqref="E509">
    <cfRule type="cellIs" dxfId="211" priority="211" operator="equal">
      <formula>$C$9</formula>
    </cfRule>
  </conditionalFormatting>
  <conditionalFormatting sqref="E510">
    <cfRule type="cellIs" dxfId="210" priority="210" operator="equal">
      <formula>$C$9</formula>
    </cfRule>
  </conditionalFormatting>
  <conditionalFormatting sqref="E517">
    <cfRule type="cellIs" dxfId="209" priority="209" operator="equal">
      <formula>$C$9</formula>
    </cfRule>
  </conditionalFormatting>
  <conditionalFormatting sqref="E518">
    <cfRule type="cellIs" dxfId="208" priority="208" operator="equal">
      <formula>$C$9</formula>
    </cfRule>
  </conditionalFormatting>
  <conditionalFormatting sqref="E528">
    <cfRule type="cellIs" dxfId="207" priority="207" operator="equal">
      <formula>$C$9</formula>
    </cfRule>
  </conditionalFormatting>
  <conditionalFormatting sqref="E529">
    <cfRule type="cellIs" dxfId="206" priority="206" operator="equal">
      <formula>$C$9</formula>
    </cfRule>
  </conditionalFormatting>
  <conditionalFormatting sqref="E530">
    <cfRule type="cellIs" dxfId="205" priority="205" operator="equal">
      <formula>$C$9</formula>
    </cfRule>
  </conditionalFormatting>
  <conditionalFormatting sqref="E531">
    <cfRule type="cellIs" dxfId="204" priority="204" operator="equal">
      <formula>$C$9</formula>
    </cfRule>
  </conditionalFormatting>
  <conditionalFormatting sqref="E541">
    <cfRule type="cellIs" dxfId="203" priority="203" operator="equal">
      <formula>$C$9</formula>
    </cfRule>
  </conditionalFormatting>
  <conditionalFormatting sqref="E542">
    <cfRule type="cellIs" dxfId="202" priority="202" operator="equal">
      <formula>$C$9</formula>
    </cfRule>
  </conditionalFormatting>
  <conditionalFormatting sqref="E543">
    <cfRule type="cellIs" dxfId="201" priority="201" operator="equal">
      <formula>$C$9</formula>
    </cfRule>
  </conditionalFormatting>
  <conditionalFormatting sqref="E544">
    <cfRule type="cellIs" dxfId="200" priority="200" operator="equal">
      <formula>$C$9</formula>
    </cfRule>
  </conditionalFormatting>
  <conditionalFormatting sqref="E547">
    <cfRule type="cellIs" dxfId="199" priority="199" operator="equal">
      <formula>$C$9</formula>
    </cfRule>
  </conditionalFormatting>
  <conditionalFormatting sqref="E548">
    <cfRule type="cellIs" dxfId="198" priority="198" operator="equal">
      <formula>$C$9</formula>
    </cfRule>
  </conditionalFormatting>
  <conditionalFormatting sqref="E550">
    <cfRule type="cellIs" dxfId="197" priority="197" operator="equal">
      <formula>$C$9</formula>
    </cfRule>
  </conditionalFormatting>
  <conditionalFormatting sqref="E551">
    <cfRule type="cellIs" dxfId="196" priority="196" operator="equal">
      <formula>$C$9</formula>
    </cfRule>
  </conditionalFormatting>
  <conditionalFormatting sqref="E553">
    <cfRule type="cellIs" dxfId="195" priority="195" operator="equal">
      <formula>$C$9</formula>
    </cfRule>
  </conditionalFormatting>
  <conditionalFormatting sqref="E555">
    <cfRule type="cellIs" dxfId="194" priority="194" operator="equal">
      <formula>$C$9</formula>
    </cfRule>
  </conditionalFormatting>
  <conditionalFormatting sqref="E557">
    <cfRule type="cellIs" dxfId="193" priority="193" operator="equal">
      <formula>$C$9</formula>
    </cfRule>
  </conditionalFormatting>
  <conditionalFormatting sqref="E559">
    <cfRule type="cellIs" dxfId="192" priority="192" operator="equal">
      <formula>$C$9</formula>
    </cfRule>
  </conditionalFormatting>
  <conditionalFormatting sqref="E560">
    <cfRule type="cellIs" dxfId="191" priority="191" operator="equal">
      <formula>$C$9</formula>
    </cfRule>
  </conditionalFormatting>
  <conditionalFormatting sqref="E563">
    <cfRule type="cellIs" dxfId="190" priority="190" operator="equal">
      <formula>$C$9</formula>
    </cfRule>
  </conditionalFormatting>
  <conditionalFormatting sqref="E564">
    <cfRule type="cellIs" dxfId="189" priority="189" operator="equal">
      <formula>$C$9</formula>
    </cfRule>
  </conditionalFormatting>
  <conditionalFormatting sqref="E565">
    <cfRule type="cellIs" dxfId="188" priority="188" operator="equal">
      <formula>$C$9</formula>
    </cfRule>
  </conditionalFormatting>
  <conditionalFormatting sqref="E566">
    <cfRule type="cellIs" dxfId="187" priority="187" operator="equal">
      <formula>$C$9</formula>
    </cfRule>
  </conditionalFormatting>
  <conditionalFormatting sqref="E568">
    <cfRule type="cellIs" dxfId="186" priority="186" operator="equal">
      <formula>$C$9</formula>
    </cfRule>
  </conditionalFormatting>
  <conditionalFormatting sqref="E569">
    <cfRule type="cellIs" dxfId="185" priority="185" operator="equal">
      <formula>$C$9</formula>
    </cfRule>
  </conditionalFormatting>
  <conditionalFormatting sqref="E570">
    <cfRule type="cellIs" dxfId="184" priority="184" operator="equal">
      <formula>$C$9</formula>
    </cfRule>
  </conditionalFormatting>
  <conditionalFormatting sqref="E571">
    <cfRule type="cellIs" dxfId="183" priority="183" operator="equal">
      <formula>$C$9</formula>
    </cfRule>
  </conditionalFormatting>
  <conditionalFormatting sqref="E573">
    <cfRule type="cellIs" dxfId="182" priority="182" operator="equal">
      <formula>$C$9</formula>
    </cfRule>
  </conditionalFormatting>
  <conditionalFormatting sqref="E574">
    <cfRule type="cellIs" dxfId="181" priority="181" operator="equal">
      <formula>$C$9</formula>
    </cfRule>
  </conditionalFormatting>
  <conditionalFormatting sqref="E575">
    <cfRule type="cellIs" dxfId="180" priority="180" operator="equal">
      <formula>$C$9</formula>
    </cfRule>
  </conditionalFormatting>
  <conditionalFormatting sqref="E576">
    <cfRule type="cellIs" dxfId="179" priority="179" operator="equal">
      <formula>$C$9</formula>
    </cfRule>
  </conditionalFormatting>
  <conditionalFormatting sqref="E577">
    <cfRule type="cellIs" dxfId="178" priority="178" operator="equal">
      <formula>$C$9</formula>
    </cfRule>
  </conditionalFormatting>
  <conditionalFormatting sqref="E580">
    <cfRule type="cellIs" dxfId="177" priority="177" operator="equal">
      <formula>$C$9</formula>
    </cfRule>
  </conditionalFormatting>
  <conditionalFormatting sqref="E581">
    <cfRule type="cellIs" dxfId="176" priority="176" operator="equal">
      <formula>$C$9</formula>
    </cfRule>
  </conditionalFormatting>
  <conditionalFormatting sqref="E582">
    <cfRule type="cellIs" dxfId="175" priority="175" operator="equal">
      <formula>$C$9</formula>
    </cfRule>
  </conditionalFormatting>
  <conditionalFormatting sqref="E583">
    <cfRule type="cellIs" dxfId="173" priority="174" operator="equal">
      <formula>$C$9</formula>
    </cfRule>
  </conditionalFormatting>
  <conditionalFormatting sqref="E584">
    <cfRule type="cellIs" dxfId="172" priority="173" operator="equal">
      <formula>$C$9</formula>
    </cfRule>
  </conditionalFormatting>
  <conditionalFormatting sqref="E593">
    <cfRule type="cellIs" dxfId="171" priority="172" operator="equal">
      <formula>$C$9</formula>
    </cfRule>
  </conditionalFormatting>
  <conditionalFormatting sqref="E594">
    <cfRule type="cellIs" dxfId="170" priority="171" operator="equal">
      <formula>$C$9</formula>
    </cfRule>
  </conditionalFormatting>
  <conditionalFormatting sqref="E596">
    <cfRule type="cellIs" dxfId="169" priority="170" operator="equal">
      <formula>$C$9</formula>
    </cfRule>
  </conditionalFormatting>
  <conditionalFormatting sqref="E597">
    <cfRule type="cellIs" dxfId="168" priority="169" operator="equal">
      <formula>$C$9</formula>
    </cfRule>
  </conditionalFormatting>
  <conditionalFormatting sqref="E599">
    <cfRule type="cellIs" dxfId="167" priority="168" operator="equal">
      <formula>$C$9</formula>
    </cfRule>
  </conditionalFormatting>
  <conditionalFormatting sqref="E600">
    <cfRule type="cellIs" dxfId="166" priority="167" operator="equal">
      <formula>$C$9</formula>
    </cfRule>
  </conditionalFormatting>
  <conditionalFormatting sqref="E608">
    <cfRule type="cellIs" dxfId="165" priority="166" operator="equal">
      <formula>$C$9</formula>
    </cfRule>
  </conditionalFormatting>
  <conditionalFormatting sqref="E610">
    <cfRule type="cellIs" dxfId="164" priority="165" operator="equal">
      <formula>$C$9</formula>
    </cfRule>
  </conditionalFormatting>
  <conditionalFormatting sqref="E611">
    <cfRule type="cellIs" dxfId="163" priority="164" operator="equal">
      <formula>$C$9</formula>
    </cfRule>
  </conditionalFormatting>
  <conditionalFormatting sqref="E613">
    <cfRule type="cellIs" dxfId="162" priority="163" operator="equal">
      <formula>$C$9</formula>
    </cfRule>
  </conditionalFormatting>
  <conditionalFormatting sqref="E614">
    <cfRule type="cellIs" dxfId="161" priority="162" operator="equal">
      <formula>$C$9</formula>
    </cfRule>
  </conditionalFormatting>
  <conditionalFormatting sqref="E616">
    <cfRule type="cellIs" dxfId="160" priority="161" operator="equal">
      <formula>$C$9</formula>
    </cfRule>
  </conditionalFormatting>
  <conditionalFormatting sqref="E617">
    <cfRule type="cellIs" dxfId="159" priority="160" operator="equal">
      <formula>$C$9</formula>
    </cfRule>
  </conditionalFormatting>
  <conditionalFormatting sqref="E619">
    <cfRule type="cellIs" dxfId="158" priority="159" operator="equal">
      <formula>$C$9</formula>
    </cfRule>
  </conditionalFormatting>
  <conditionalFormatting sqref="E620">
    <cfRule type="cellIs" dxfId="157" priority="158" operator="equal">
      <formula>$C$9</formula>
    </cfRule>
  </conditionalFormatting>
  <conditionalFormatting sqref="E624">
    <cfRule type="cellIs" dxfId="156" priority="157" operator="equal">
      <formula>$C$9</formula>
    </cfRule>
  </conditionalFormatting>
  <conditionalFormatting sqref="E625">
    <cfRule type="cellIs" dxfId="155" priority="156" operator="equal">
      <formula>$C$9</formula>
    </cfRule>
  </conditionalFormatting>
  <conditionalFormatting sqref="E626">
    <cfRule type="cellIs" dxfId="154" priority="155" operator="equal">
      <formula>$C$9</formula>
    </cfRule>
  </conditionalFormatting>
  <conditionalFormatting sqref="E644">
    <cfRule type="cellIs" dxfId="153" priority="154" operator="equal">
      <formula>$C$9</formula>
    </cfRule>
  </conditionalFormatting>
  <conditionalFormatting sqref="E646">
    <cfRule type="cellIs" dxfId="152" priority="153" operator="equal">
      <formula>$C$9</formula>
    </cfRule>
  </conditionalFormatting>
  <conditionalFormatting sqref="E649">
    <cfRule type="cellIs" dxfId="151" priority="152" operator="equal">
      <formula>$C$9</formula>
    </cfRule>
  </conditionalFormatting>
  <conditionalFormatting sqref="E651">
    <cfRule type="cellIs" dxfId="150" priority="151" operator="equal">
      <formula>$C$9</formula>
    </cfRule>
  </conditionalFormatting>
  <conditionalFormatting sqref="E653">
    <cfRule type="cellIs" dxfId="149" priority="150" operator="equal">
      <formula>$C$9</formula>
    </cfRule>
  </conditionalFormatting>
  <conditionalFormatting sqref="E655">
    <cfRule type="cellIs" dxfId="148" priority="149" operator="equal">
      <formula>$C$9</formula>
    </cfRule>
  </conditionalFormatting>
  <conditionalFormatting sqref="E658">
    <cfRule type="cellIs" dxfId="147" priority="148" operator="equal">
      <formula>$C$9</formula>
    </cfRule>
  </conditionalFormatting>
  <conditionalFormatting sqref="E660">
    <cfRule type="cellIs" dxfId="146" priority="147" operator="equal">
      <formula>$C$9</formula>
    </cfRule>
  </conditionalFormatting>
  <conditionalFormatting sqref="E661">
    <cfRule type="cellIs" dxfId="145" priority="146" operator="equal">
      <formula>$C$9</formula>
    </cfRule>
  </conditionalFormatting>
  <conditionalFormatting sqref="E662">
    <cfRule type="cellIs" dxfId="144" priority="145" operator="equal">
      <formula>$C$9</formula>
    </cfRule>
  </conditionalFormatting>
  <conditionalFormatting sqref="E665">
    <cfRule type="cellIs" dxfId="143" priority="144" operator="equal">
      <formula>$C$9</formula>
    </cfRule>
  </conditionalFormatting>
  <conditionalFormatting sqref="E667">
    <cfRule type="cellIs" dxfId="142" priority="143" operator="equal">
      <formula>$C$9</formula>
    </cfRule>
  </conditionalFormatting>
  <conditionalFormatting sqref="E669">
    <cfRule type="cellIs" dxfId="141" priority="142" operator="equal">
      <formula>$C$9</formula>
    </cfRule>
  </conditionalFormatting>
  <conditionalFormatting sqref="E671">
    <cfRule type="cellIs" dxfId="140" priority="141" operator="equal">
      <formula>$C$9</formula>
    </cfRule>
  </conditionalFormatting>
  <conditionalFormatting sqref="E673">
    <cfRule type="cellIs" dxfId="139" priority="140" operator="equal">
      <formula>$C$9</formula>
    </cfRule>
  </conditionalFormatting>
  <conditionalFormatting sqref="E674">
    <cfRule type="cellIs" dxfId="138" priority="139" operator="equal">
      <formula>$C$9</formula>
    </cfRule>
  </conditionalFormatting>
  <conditionalFormatting sqref="E675">
    <cfRule type="cellIs" dxfId="137" priority="138" operator="equal">
      <formula>$C$9</formula>
    </cfRule>
  </conditionalFormatting>
  <conditionalFormatting sqref="E676">
    <cfRule type="cellIs" dxfId="136" priority="137" operator="equal">
      <formula>$C$9</formula>
    </cfRule>
  </conditionalFormatting>
  <conditionalFormatting sqref="E678">
    <cfRule type="cellIs" dxfId="135" priority="136" operator="equal">
      <formula>$C$9</formula>
    </cfRule>
  </conditionalFormatting>
  <conditionalFormatting sqref="E679">
    <cfRule type="cellIs" dxfId="134" priority="135" operator="equal">
      <formula>$C$9</formula>
    </cfRule>
  </conditionalFormatting>
  <conditionalFormatting sqref="E681">
    <cfRule type="cellIs" dxfId="133" priority="134" operator="equal">
      <formula>$C$9</formula>
    </cfRule>
  </conditionalFormatting>
  <conditionalFormatting sqref="E682">
    <cfRule type="cellIs" dxfId="132" priority="133" operator="equal">
      <formula>$C$9</formula>
    </cfRule>
  </conditionalFormatting>
  <conditionalFormatting sqref="E683">
    <cfRule type="cellIs" dxfId="131" priority="132" operator="equal">
      <formula>$C$9</formula>
    </cfRule>
  </conditionalFormatting>
  <conditionalFormatting sqref="E684">
    <cfRule type="cellIs" dxfId="130" priority="131" operator="equal">
      <formula>$C$9</formula>
    </cfRule>
  </conditionalFormatting>
  <conditionalFormatting sqref="E685">
    <cfRule type="cellIs" dxfId="129" priority="130" operator="equal">
      <formula>$C$9</formula>
    </cfRule>
  </conditionalFormatting>
  <conditionalFormatting sqref="E687">
    <cfRule type="cellIs" dxfId="128" priority="129" operator="equal">
      <formula>$C$9</formula>
    </cfRule>
  </conditionalFormatting>
  <conditionalFormatting sqref="E688">
    <cfRule type="cellIs" dxfId="127" priority="128" operator="equal">
      <formula>$C$9</formula>
    </cfRule>
  </conditionalFormatting>
  <conditionalFormatting sqref="E696">
    <cfRule type="cellIs" dxfId="126" priority="127" operator="equal">
      <formula>$C$9</formula>
    </cfRule>
  </conditionalFormatting>
  <conditionalFormatting sqref="E697">
    <cfRule type="cellIs" dxfId="125" priority="126" operator="equal">
      <formula>$C$9</formula>
    </cfRule>
  </conditionalFormatting>
  <conditionalFormatting sqref="E698">
    <cfRule type="cellIs" dxfId="124" priority="125" operator="equal">
      <formula>$C$9</formula>
    </cfRule>
  </conditionalFormatting>
  <conditionalFormatting sqref="E700">
    <cfRule type="cellIs" dxfId="123" priority="124" operator="equal">
      <formula>$C$9</formula>
    </cfRule>
  </conditionalFormatting>
  <conditionalFormatting sqref="E701">
    <cfRule type="cellIs" dxfId="122" priority="123" operator="equal">
      <formula>$C$9</formula>
    </cfRule>
  </conditionalFormatting>
  <conditionalFormatting sqref="E703">
    <cfRule type="cellIs" dxfId="121" priority="122" operator="equal">
      <formula>$C$9</formula>
    </cfRule>
  </conditionalFormatting>
  <conditionalFormatting sqref="E704">
    <cfRule type="cellIs" dxfId="120" priority="121" operator="equal">
      <formula>$C$9</formula>
    </cfRule>
  </conditionalFormatting>
  <conditionalFormatting sqref="E705">
    <cfRule type="cellIs" dxfId="119" priority="120" operator="equal">
      <formula>$C$9</formula>
    </cfRule>
  </conditionalFormatting>
  <conditionalFormatting sqref="E706">
    <cfRule type="cellIs" dxfId="118" priority="119" operator="equal">
      <formula>$C$9</formula>
    </cfRule>
  </conditionalFormatting>
  <conditionalFormatting sqref="E708">
    <cfRule type="cellIs" dxfId="117" priority="118" operator="equal">
      <formula>$C$9</formula>
    </cfRule>
  </conditionalFormatting>
  <conditionalFormatting sqref="E709">
    <cfRule type="cellIs" dxfId="116" priority="117" operator="equal">
      <formula>$C$9</formula>
    </cfRule>
  </conditionalFormatting>
  <conditionalFormatting sqref="E728">
    <cfRule type="cellIs" dxfId="115" priority="116" operator="equal">
      <formula>$C$9</formula>
    </cfRule>
  </conditionalFormatting>
  <conditionalFormatting sqref="E729">
    <cfRule type="cellIs" dxfId="114" priority="115" operator="equal">
      <formula>$C$9</formula>
    </cfRule>
  </conditionalFormatting>
  <conditionalFormatting sqref="E730">
    <cfRule type="cellIs" dxfId="113" priority="114" operator="equal">
      <formula>$C$9</formula>
    </cfRule>
  </conditionalFormatting>
  <conditionalFormatting sqref="E732">
    <cfRule type="cellIs" dxfId="112" priority="113" operator="equal">
      <formula>$C$9</formula>
    </cfRule>
  </conditionalFormatting>
  <conditionalFormatting sqref="E733">
    <cfRule type="cellIs" dxfId="111" priority="112" operator="equal">
      <formula>$C$9</formula>
    </cfRule>
  </conditionalFormatting>
  <conditionalFormatting sqref="E735">
    <cfRule type="cellIs" dxfId="110" priority="111" operator="equal">
      <formula>$C$9</formula>
    </cfRule>
  </conditionalFormatting>
  <conditionalFormatting sqref="E736">
    <cfRule type="cellIs" dxfId="109" priority="110" operator="equal">
      <formula>$C$9</formula>
    </cfRule>
  </conditionalFormatting>
  <conditionalFormatting sqref="E739">
    <cfRule type="cellIs" dxfId="108" priority="109" operator="equal">
      <formula>$C$9</formula>
    </cfRule>
  </conditionalFormatting>
  <conditionalFormatting sqref="E740">
    <cfRule type="cellIs" dxfId="107" priority="108" operator="equal">
      <formula>$C$9</formula>
    </cfRule>
  </conditionalFormatting>
  <conditionalFormatting sqref="E743">
    <cfRule type="cellIs" dxfId="106" priority="107" operator="equal">
      <formula>$C$9</formula>
    </cfRule>
  </conditionalFormatting>
  <conditionalFormatting sqref="E744">
    <cfRule type="cellIs" dxfId="105" priority="106" operator="equal">
      <formula>$C$9</formula>
    </cfRule>
  </conditionalFormatting>
  <conditionalFormatting sqref="E745">
    <cfRule type="cellIs" dxfId="104" priority="105" operator="equal">
      <formula>$C$9</formula>
    </cfRule>
  </conditionalFormatting>
  <conditionalFormatting sqref="E752">
    <cfRule type="cellIs" dxfId="103" priority="104" operator="equal">
      <formula>$C$9</formula>
    </cfRule>
  </conditionalFormatting>
  <conditionalFormatting sqref="E753">
    <cfRule type="cellIs" dxfId="102" priority="103" operator="equal">
      <formula>$C$9</formula>
    </cfRule>
  </conditionalFormatting>
  <conditionalFormatting sqref="E754">
    <cfRule type="cellIs" dxfId="101" priority="102" operator="equal">
      <formula>$C$9</formula>
    </cfRule>
  </conditionalFormatting>
  <conditionalFormatting sqref="E756">
    <cfRule type="cellIs" dxfId="100" priority="101" operator="equal">
      <formula>$C$9</formula>
    </cfRule>
  </conditionalFormatting>
  <conditionalFormatting sqref="E757">
    <cfRule type="cellIs" dxfId="99" priority="100" operator="equal">
      <formula>$C$9</formula>
    </cfRule>
  </conditionalFormatting>
  <conditionalFormatting sqref="E758">
    <cfRule type="cellIs" dxfId="98" priority="99" operator="equal">
      <formula>$C$9</formula>
    </cfRule>
  </conditionalFormatting>
  <conditionalFormatting sqref="E766">
    <cfRule type="cellIs" dxfId="97" priority="98" operator="equal">
      <formula>$C$9</formula>
    </cfRule>
  </conditionalFormatting>
  <conditionalFormatting sqref="E768">
    <cfRule type="cellIs" dxfId="96" priority="97" operator="equal">
      <formula>$C$9</formula>
    </cfRule>
  </conditionalFormatting>
  <conditionalFormatting sqref="E771">
    <cfRule type="cellIs" dxfId="95" priority="96" operator="equal">
      <formula>$C$9</formula>
    </cfRule>
  </conditionalFormatting>
  <conditionalFormatting sqref="E773">
    <cfRule type="cellIs" dxfId="94" priority="95" operator="equal">
      <formula>$C$9</formula>
    </cfRule>
  </conditionalFormatting>
  <conditionalFormatting sqref="E776">
    <cfRule type="cellIs" dxfId="93" priority="94" operator="equal">
      <formula>$C$9</formula>
    </cfRule>
  </conditionalFormatting>
  <conditionalFormatting sqref="E778">
    <cfRule type="cellIs" dxfId="92" priority="93" operator="equal">
      <formula>$C$9</formula>
    </cfRule>
  </conditionalFormatting>
  <conditionalFormatting sqref="E781">
    <cfRule type="cellIs" dxfId="91" priority="92" operator="equal">
      <formula>$C$9</formula>
    </cfRule>
  </conditionalFormatting>
  <conditionalFormatting sqref="E783">
    <cfRule type="cellIs" dxfId="90" priority="91" operator="equal">
      <formula>$C$9</formula>
    </cfRule>
  </conditionalFormatting>
  <conditionalFormatting sqref="E785">
    <cfRule type="cellIs" dxfId="89" priority="90" operator="equal">
      <formula>$C$9</formula>
    </cfRule>
  </conditionalFormatting>
  <conditionalFormatting sqref="E786">
    <cfRule type="cellIs" dxfId="88" priority="89" operator="equal">
      <formula>$C$9</formula>
    </cfRule>
  </conditionalFormatting>
  <conditionalFormatting sqref="E788">
    <cfRule type="cellIs" dxfId="87" priority="88" operator="equal">
      <formula>$C$9</formula>
    </cfRule>
  </conditionalFormatting>
  <conditionalFormatting sqref="E789">
    <cfRule type="cellIs" dxfId="86" priority="87" operator="equal">
      <formula>$C$9</formula>
    </cfRule>
  </conditionalFormatting>
  <conditionalFormatting sqref="E790">
    <cfRule type="cellIs" dxfId="85" priority="86" operator="equal">
      <formula>$C$9</formula>
    </cfRule>
  </conditionalFormatting>
  <conditionalFormatting sqref="E791">
    <cfRule type="cellIs" dxfId="84" priority="85" operator="equal">
      <formula>$C$9</formula>
    </cfRule>
  </conditionalFormatting>
  <conditionalFormatting sqref="E801">
    <cfRule type="cellIs" dxfId="83" priority="84" operator="equal">
      <formula>$C$9</formula>
    </cfRule>
  </conditionalFormatting>
  <conditionalFormatting sqref="E802">
    <cfRule type="cellIs" dxfId="82" priority="83" operator="equal">
      <formula>$C$9</formula>
    </cfRule>
  </conditionalFormatting>
  <conditionalFormatting sqref="E803">
    <cfRule type="cellIs" dxfId="81" priority="82" operator="equal">
      <formula>$C$9</formula>
    </cfRule>
  </conditionalFormatting>
  <conditionalFormatting sqref="E805">
    <cfRule type="cellIs" dxfId="80" priority="81" operator="equal">
      <formula>$C$9</formula>
    </cfRule>
  </conditionalFormatting>
  <conditionalFormatting sqref="E806">
    <cfRule type="cellIs" dxfId="79" priority="80" operator="equal">
      <formula>$C$9</formula>
    </cfRule>
  </conditionalFormatting>
  <conditionalFormatting sqref="E813">
    <cfRule type="cellIs" dxfId="78" priority="79" operator="equal">
      <formula>$C$9</formula>
    </cfRule>
  </conditionalFormatting>
  <conditionalFormatting sqref="E814">
    <cfRule type="cellIs" dxfId="77" priority="78" operator="equal">
      <formula>$C$9</formula>
    </cfRule>
  </conditionalFormatting>
  <conditionalFormatting sqref="E815">
    <cfRule type="cellIs" dxfId="76" priority="77" operator="equal">
      <formula>$C$9</formula>
    </cfRule>
  </conditionalFormatting>
  <conditionalFormatting sqref="E817">
    <cfRule type="cellIs" dxfId="75" priority="76" operator="equal">
      <formula>$C$9</formula>
    </cfRule>
  </conditionalFormatting>
  <conditionalFormatting sqref="E818">
    <cfRule type="cellIs" dxfId="74" priority="75" operator="equal">
      <formula>$C$9</formula>
    </cfRule>
  </conditionalFormatting>
  <conditionalFormatting sqref="E833">
    <cfRule type="cellIs" dxfId="73" priority="74" operator="equal">
      <formula>$C$9</formula>
    </cfRule>
  </conditionalFormatting>
  <conditionalFormatting sqref="E834">
    <cfRule type="cellIs" dxfId="72" priority="73" operator="equal">
      <formula>$C$9</formula>
    </cfRule>
  </conditionalFormatting>
  <conditionalFormatting sqref="E835">
    <cfRule type="cellIs" dxfId="71" priority="72" operator="equal">
      <formula>$C$9</formula>
    </cfRule>
  </conditionalFormatting>
  <conditionalFormatting sqref="E836">
    <cfRule type="cellIs" dxfId="70" priority="71" operator="equal">
      <formula>$C$9</formula>
    </cfRule>
  </conditionalFormatting>
  <conditionalFormatting sqref="E837">
    <cfRule type="cellIs" dxfId="69" priority="70" operator="equal">
      <formula>$C$9</formula>
    </cfRule>
  </conditionalFormatting>
  <conditionalFormatting sqref="E840">
    <cfRule type="cellIs" dxfId="68" priority="69" operator="equal">
      <formula>$C$9</formula>
    </cfRule>
  </conditionalFormatting>
  <conditionalFormatting sqref="E841">
    <cfRule type="cellIs" dxfId="67" priority="68" operator="equal">
      <formula>$C$9</formula>
    </cfRule>
  </conditionalFormatting>
  <conditionalFormatting sqref="E842">
    <cfRule type="cellIs" dxfId="66" priority="67" operator="equal">
      <formula>$C$9</formula>
    </cfRule>
  </conditionalFormatting>
  <conditionalFormatting sqref="E843">
    <cfRule type="cellIs" dxfId="65" priority="66" operator="equal">
      <formula>$C$9</formula>
    </cfRule>
  </conditionalFormatting>
  <conditionalFormatting sqref="E844">
    <cfRule type="cellIs" dxfId="64" priority="65" operator="equal">
      <formula>$C$9</formula>
    </cfRule>
  </conditionalFormatting>
  <conditionalFormatting sqref="E846">
    <cfRule type="cellIs" dxfId="63" priority="64" operator="equal">
      <formula>$C$9</formula>
    </cfRule>
  </conditionalFormatting>
  <conditionalFormatting sqref="E847">
    <cfRule type="cellIs" dxfId="62" priority="63" operator="equal">
      <formula>$C$9</formula>
    </cfRule>
  </conditionalFormatting>
  <conditionalFormatting sqref="E848">
    <cfRule type="cellIs" dxfId="61" priority="62" operator="equal">
      <formula>$C$9</formula>
    </cfRule>
  </conditionalFormatting>
  <conditionalFormatting sqref="E849">
    <cfRule type="cellIs" dxfId="60" priority="61" operator="equal">
      <formula>$C$9</formula>
    </cfRule>
  </conditionalFormatting>
  <conditionalFormatting sqref="E850">
    <cfRule type="cellIs" dxfId="59" priority="60" operator="equal">
      <formula>$C$9</formula>
    </cfRule>
  </conditionalFormatting>
  <conditionalFormatting sqref="E853">
    <cfRule type="cellIs" dxfId="58" priority="59" operator="equal">
      <formula>$C$9</formula>
    </cfRule>
  </conditionalFormatting>
  <conditionalFormatting sqref="E854">
    <cfRule type="cellIs" dxfId="57" priority="58" operator="equal">
      <formula>$C$9</formula>
    </cfRule>
  </conditionalFormatting>
  <conditionalFormatting sqref="E855">
    <cfRule type="cellIs" dxfId="56" priority="57" operator="equal">
      <formula>$C$9</formula>
    </cfRule>
  </conditionalFormatting>
  <conditionalFormatting sqref="E856">
    <cfRule type="cellIs" dxfId="55" priority="56" operator="equal">
      <formula>$C$9</formula>
    </cfRule>
  </conditionalFormatting>
  <conditionalFormatting sqref="E857">
    <cfRule type="cellIs" dxfId="54" priority="55" operator="equal">
      <formula>$C$9</formula>
    </cfRule>
  </conditionalFormatting>
  <conditionalFormatting sqref="E858">
    <cfRule type="cellIs" dxfId="53" priority="54" operator="equal">
      <formula>$C$9</formula>
    </cfRule>
  </conditionalFormatting>
  <conditionalFormatting sqref="E859">
    <cfRule type="cellIs" dxfId="52" priority="53" operator="equal">
      <formula>$C$9</formula>
    </cfRule>
  </conditionalFormatting>
  <conditionalFormatting sqref="E860">
    <cfRule type="cellIs" dxfId="51" priority="52" operator="equal">
      <formula>$C$9</formula>
    </cfRule>
  </conditionalFormatting>
  <conditionalFormatting sqref="E861">
    <cfRule type="cellIs" dxfId="50" priority="51" operator="equal">
      <formula>$C$9</formula>
    </cfRule>
  </conditionalFormatting>
  <conditionalFormatting sqref="E862">
    <cfRule type="cellIs" dxfId="49" priority="50" operator="equal">
      <formula>$C$9</formula>
    </cfRule>
  </conditionalFormatting>
  <conditionalFormatting sqref="E863">
    <cfRule type="cellIs" dxfId="48" priority="49" operator="equal">
      <formula>$C$9</formula>
    </cfRule>
  </conditionalFormatting>
  <conditionalFormatting sqref="E864">
    <cfRule type="cellIs" dxfId="47" priority="48" operator="equal">
      <formula>$C$9</formula>
    </cfRule>
  </conditionalFormatting>
  <conditionalFormatting sqref="E865">
    <cfRule type="cellIs" dxfId="46" priority="47" operator="equal">
      <formula>$C$9</formula>
    </cfRule>
  </conditionalFormatting>
  <conditionalFormatting sqref="E866">
    <cfRule type="cellIs" dxfId="45" priority="46" operator="equal">
      <formula>$C$9</formula>
    </cfRule>
  </conditionalFormatting>
  <conditionalFormatting sqref="E867">
    <cfRule type="cellIs" dxfId="44" priority="45" operator="equal">
      <formula>$C$9</formula>
    </cfRule>
  </conditionalFormatting>
  <conditionalFormatting sqref="E868">
    <cfRule type="cellIs" dxfId="43" priority="44" operator="equal">
      <formula>$C$9</formula>
    </cfRule>
  </conditionalFormatting>
  <conditionalFormatting sqref="E869">
    <cfRule type="cellIs" dxfId="42" priority="43" operator="equal">
      <formula>$C$9</formula>
    </cfRule>
  </conditionalFormatting>
  <conditionalFormatting sqref="E870">
    <cfRule type="cellIs" dxfId="41" priority="42" operator="equal">
      <formula>$C$9</formula>
    </cfRule>
  </conditionalFormatting>
  <conditionalFormatting sqref="E871">
    <cfRule type="cellIs" dxfId="40" priority="41" operator="equal">
      <formula>$C$9</formula>
    </cfRule>
  </conditionalFormatting>
  <conditionalFormatting sqref="E872">
    <cfRule type="cellIs" dxfId="39" priority="40" operator="equal">
      <formula>$C$9</formula>
    </cfRule>
  </conditionalFormatting>
  <conditionalFormatting sqref="E877">
    <cfRule type="cellIs" dxfId="38" priority="39" operator="equal">
      <formula>$C$9</formula>
    </cfRule>
  </conditionalFormatting>
  <conditionalFormatting sqref="E878">
    <cfRule type="cellIs" dxfId="37" priority="38" operator="equal">
      <formula>$C$9</formula>
    </cfRule>
  </conditionalFormatting>
  <conditionalFormatting sqref="E879">
    <cfRule type="cellIs" dxfId="36" priority="37" operator="equal">
      <formula>$C$9</formula>
    </cfRule>
  </conditionalFormatting>
  <conditionalFormatting sqref="E880">
    <cfRule type="cellIs" dxfId="35" priority="36" operator="equal">
      <formula>$C$9</formula>
    </cfRule>
  </conditionalFormatting>
  <conditionalFormatting sqref="E881">
    <cfRule type="cellIs" dxfId="34" priority="35" operator="equal">
      <formula>$C$9</formula>
    </cfRule>
  </conditionalFormatting>
  <conditionalFormatting sqref="E882">
    <cfRule type="cellIs" dxfId="33" priority="34" operator="equal">
      <formula>$C$9</formula>
    </cfRule>
  </conditionalFormatting>
  <conditionalFormatting sqref="E883">
    <cfRule type="cellIs" dxfId="32" priority="33" operator="equal">
      <formula>$C$9</formula>
    </cfRule>
  </conditionalFormatting>
  <conditionalFormatting sqref="E11">
    <cfRule type="cellIs" dxfId="31" priority="32" operator="equal">
      <formula>$C$9</formula>
    </cfRule>
  </conditionalFormatting>
  <conditionalFormatting sqref="E14">
    <cfRule type="cellIs" dxfId="30" priority="31" operator="equal">
      <formula>$C$9</formula>
    </cfRule>
  </conditionalFormatting>
  <conditionalFormatting sqref="E17">
    <cfRule type="cellIs" dxfId="29" priority="30" operator="equal">
      <formula>$C$9</formula>
    </cfRule>
  </conditionalFormatting>
  <conditionalFormatting sqref="E20">
    <cfRule type="cellIs" dxfId="28" priority="29" operator="equal">
      <formula>$C$9</formula>
    </cfRule>
  </conditionalFormatting>
  <conditionalFormatting sqref="E25">
    <cfRule type="cellIs" dxfId="27" priority="28" operator="equal">
      <formula>$C$9</formula>
    </cfRule>
  </conditionalFormatting>
  <conditionalFormatting sqref="E34">
    <cfRule type="cellIs" dxfId="26" priority="27" operator="equal">
      <formula>$C$9</formula>
    </cfRule>
  </conditionalFormatting>
  <conditionalFormatting sqref="E37">
    <cfRule type="cellIs" dxfId="25" priority="26" operator="equal">
      <formula>$C$9</formula>
    </cfRule>
  </conditionalFormatting>
  <conditionalFormatting sqref="E61">
    <cfRule type="cellIs" dxfId="24" priority="25" operator="equal">
      <formula>$C$9</formula>
    </cfRule>
  </conditionalFormatting>
  <conditionalFormatting sqref="E126">
    <cfRule type="cellIs" dxfId="23" priority="24" operator="equal">
      <formula>$C$9</formula>
    </cfRule>
  </conditionalFormatting>
  <conditionalFormatting sqref="E195">
    <cfRule type="cellIs" dxfId="22" priority="23" operator="equal">
      <formula>$C$9</formula>
    </cfRule>
  </conditionalFormatting>
  <conditionalFormatting sqref="E248">
    <cfRule type="cellIs" dxfId="21" priority="22" operator="equal">
      <formula>$C$9</formula>
    </cfRule>
  </conditionalFormatting>
  <conditionalFormatting sqref="E266">
    <cfRule type="cellIs" dxfId="20" priority="21" operator="equal">
      <formula>$C$9</formula>
    </cfRule>
  </conditionalFormatting>
  <conditionalFormatting sqref="E282">
    <cfRule type="cellIs" dxfId="19" priority="20" operator="equal">
      <formula>$C$9</formula>
    </cfRule>
  </conditionalFormatting>
  <conditionalFormatting sqref="E302">
    <cfRule type="cellIs" dxfId="18" priority="19" operator="equal">
      <formula>$C$9</formula>
    </cfRule>
  </conditionalFormatting>
  <conditionalFormatting sqref="E305">
    <cfRule type="cellIs" dxfId="17" priority="18" operator="equal">
      <formula>$C$9</formula>
    </cfRule>
  </conditionalFormatting>
  <conditionalFormatting sqref="E361">
    <cfRule type="cellIs" dxfId="16" priority="17" operator="equal">
      <formula>$C$9</formula>
    </cfRule>
  </conditionalFormatting>
  <conditionalFormatting sqref="E463">
    <cfRule type="cellIs" dxfId="15" priority="16" operator="equal">
      <formula>$C$9</formula>
    </cfRule>
  </conditionalFormatting>
  <conditionalFormatting sqref="E477">
    <cfRule type="cellIs" dxfId="14" priority="15" operator="equal">
      <formula>$C$9</formula>
    </cfRule>
  </conditionalFormatting>
  <conditionalFormatting sqref="E521">
    <cfRule type="cellIs" dxfId="13" priority="14" operator="equal">
      <formula>$C$9</formula>
    </cfRule>
  </conditionalFormatting>
  <conditionalFormatting sqref="E534">
    <cfRule type="cellIs" dxfId="12" priority="13" operator="equal">
      <formula>$C$9</formula>
    </cfRule>
  </conditionalFormatting>
  <conditionalFormatting sqref="E587">
    <cfRule type="cellIs" dxfId="11" priority="12" operator="equal">
      <formula>$C$9</formula>
    </cfRule>
  </conditionalFormatting>
  <conditionalFormatting sqref="E590">
    <cfRule type="cellIs" dxfId="10" priority="11" operator="equal">
      <formula>$C$9</formula>
    </cfRule>
  </conditionalFormatting>
  <conditionalFormatting sqref="E629">
    <cfRule type="cellIs" dxfId="9" priority="10" operator="equal">
      <formula>$C$9</formula>
    </cfRule>
  </conditionalFormatting>
  <conditionalFormatting sqref="E637">
    <cfRule type="cellIs" dxfId="8" priority="9" operator="equal">
      <formula>$C$9</formula>
    </cfRule>
  </conditionalFormatting>
  <conditionalFormatting sqref="E712">
    <cfRule type="cellIs" dxfId="7" priority="8" operator="equal">
      <formula>$C$9</formula>
    </cfRule>
  </conditionalFormatting>
  <conditionalFormatting sqref="E720">
    <cfRule type="cellIs" dxfId="6" priority="7" operator="equal">
      <formula>$C$9</formula>
    </cfRule>
  </conditionalFormatting>
  <conditionalFormatting sqref="E799">
    <cfRule type="cellIs" dxfId="5" priority="6" operator="equal">
      <formula>$C$9</formula>
    </cfRule>
  </conditionalFormatting>
  <conditionalFormatting sqref="E826">
    <cfRule type="cellIs" dxfId="4" priority="5" operator="equal">
      <formula>$C$9</formula>
    </cfRule>
  </conditionalFormatting>
  <conditionalFormatting sqref="E875">
    <cfRule type="cellIs" dxfId="3" priority="4" operator="equal">
      <formula>$C$9</formula>
    </cfRule>
  </conditionalFormatting>
  <conditionalFormatting sqref="E886">
    <cfRule type="cellIs" dxfId="2" priority="3" operator="equal">
      <formula>$C$9</formula>
    </cfRule>
  </conditionalFormatting>
  <conditionalFormatting sqref="E889">
    <cfRule type="cellIs" dxfId="1" priority="2" operator="equal">
      <formula>$C$9</formula>
    </cfRule>
  </conditionalFormatting>
  <conditionalFormatting sqref="E899">
    <cfRule type="cellIs" dxfId="0" priority="1" operator="equal">
      <formula>$C$9</formula>
    </cfRule>
  </conditionalFormatting>
  <pageMargins left="0.70866141732283505" right="0.70866141732283505" top="0.74803149606299202" bottom="0.74803149606299202" header="0.31496062992126" footer="0.31496062992126"/>
  <pageSetup paperSize="9" scale="45" orientation="portrait" r:id="rId1"/>
  <headerFooter>
    <oddHeader>&amp;L&amp;"Calibri"&amp;10&amp;K000000Sensitivity - General&amp;1#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74B46-7765-41B1-B0C4-9ECA43EE9EEC}">
  <sheetPr>
    <pageSetUpPr fitToPage="1"/>
  </sheetPr>
  <dimension ref="A1:F5006"/>
  <sheetViews>
    <sheetView workbookViewId="0">
      <selection activeCell="E6" sqref="E6"/>
    </sheetView>
  </sheetViews>
  <sheetFormatPr defaultRowHeight="14.4" x14ac:dyDescent="0.3"/>
  <cols>
    <col min="1" max="1" width="15.77734375" style="403" customWidth="1"/>
    <col min="2" max="2" width="56.109375" style="403" customWidth="1"/>
    <col min="3" max="3" width="13.44140625" style="404" customWidth="1"/>
    <col min="4" max="4" width="13.5546875" style="404" customWidth="1"/>
    <col min="5" max="5" width="13" style="416" customWidth="1"/>
    <col min="6" max="6" width="15.33203125" style="416" customWidth="1"/>
  </cols>
  <sheetData>
    <row r="1" spans="1:6" x14ac:dyDescent="0.3">
      <c r="A1" s="754" t="s">
        <v>4136</v>
      </c>
      <c r="B1" s="754"/>
      <c r="C1" s="461"/>
      <c r="D1" s="461"/>
      <c r="E1" s="466"/>
      <c r="F1" s="466"/>
    </row>
    <row r="2" spans="1:6" ht="25.2" customHeight="1" thickBot="1" x14ac:dyDescent="0.35">
      <c r="A2" s="754" t="s">
        <v>4164</v>
      </c>
      <c r="B2" s="754"/>
      <c r="C2" s="461"/>
      <c r="D2" s="461"/>
      <c r="E2" s="466"/>
      <c r="F2" s="466"/>
    </row>
    <row r="3" spans="1:6" ht="15" thickBot="1" x14ac:dyDescent="0.35">
      <c r="A3" s="545" t="s">
        <v>4111</v>
      </c>
      <c r="B3" s="445" t="s">
        <v>4035</v>
      </c>
      <c r="C3" s="445" t="s">
        <v>4112</v>
      </c>
      <c r="D3" s="446" t="s">
        <v>4113</v>
      </c>
      <c r="E3" s="446" t="s">
        <v>4114</v>
      </c>
      <c r="F3" s="447" t="s">
        <v>4036</v>
      </c>
    </row>
    <row r="4" spans="1:6" x14ac:dyDescent="0.3">
      <c r="A4" s="774" t="s">
        <v>4</v>
      </c>
      <c r="B4" s="775"/>
      <c r="C4" s="775"/>
      <c r="D4" s="776"/>
      <c r="E4" s="776"/>
      <c r="F4" s="777"/>
    </row>
    <row r="5" spans="1:6" x14ac:dyDescent="0.3">
      <c r="A5" s="372" t="s">
        <v>5</v>
      </c>
      <c r="B5" s="235" t="s">
        <v>6</v>
      </c>
      <c r="C5" s="379"/>
      <c r="D5" s="391"/>
      <c r="E5" s="392"/>
      <c r="F5" s="397"/>
    </row>
    <row r="6" spans="1:6" x14ac:dyDescent="0.3">
      <c r="A6" s="372" t="s">
        <v>7</v>
      </c>
      <c r="B6" s="201" t="s">
        <v>8</v>
      </c>
      <c r="C6" s="379" t="s">
        <v>9</v>
      </c>
      <c r="D6" s="417">
        <v>12</v>
      </c>
      <c r="E6" s="856"/>
      <c r="F6" s="419" t="str">
        <f>IF((D6*E6)&gt;0,(D6*E6),"")</f>
        <v/>
      </c>
    </row>
    <row r="7" spans="1:6" x14ac:dyDescent="0.3">
      <c r="A7" s="372" t="s">
        <v>10</v>
      </c>
      <c r="B7" s="201" t="s">
        <v>11</v>
      </c>
      <c r="C7" s="379" t="s">
        <v>9</v>
      </c>
      <c r="D7" s="420">
        <v>32</v>
      </c>
      <c r="E7" s="856"/>
      <c r="F7" s="419" t="str">
        <f t="shared" ref="F7:F43" si="0">IF((D7*E7)&gt;0,(D7*E7),"")</f>
        <v/>
      </c>
    </row>
    <row r="8" spans="1:6" x14ac:dyDescent="0.3">
      <c r="A8" s="546" t="s">
        <v>12</v>
      </c>
      <c r="B8" s="546" t="s">
        <v>13</v>
      </c>
      <c r="C8" s="418"/>
      <c r="D8" s="418"/>
      <c r="E8" s="418"/>
      <c r="F8" s="418" t="str">
        <f t="shared" si="0"/>
        <v/>
      </c>
    </row>
    <row r="9" spans="1:6" x14ac:dyDescent="0.3">
      <c r="A9" s="546" t="s">
        <v>14</v>
      </c>
      <c r="B9" s="546" t="s">
        <v>13</v>
      </c>
      <c r="C9" s="379" t="s">
        <v>16</v>
      </c>
      <c r="D9" s="421">
        <v>1</v>
      </c>
      <c r="E9" s="418">
        <v>240000</v>
      </c>
      <c r="F9" s="418">
        <f t="shared" si="0"/>
        <v>240000</v>
      </c>
    </row>
    <row r="10" spans="1:6" ht="22.8" x14ac:dyDescent="0.3">
      <c r="A10" s="546" t="s">
        <v>19</v>
      </c>
      <c r="B10" s="546" t="s">
        <v>4165</v>
      </c>
      <c r="C10" s="421" t="s">
        <v>21</v>
      </c>
      <c r="D10" s="421">
        <f>F9</f>
        <v>240000</v>
      </c>
      <c r="E10" s="855"/>
      <c r="F10" s="418" t="str">
        <f>IF((D10*E10)&gt;0,(D10*E10),"")</f>
        <v/>
      </c>
    </row>
    <row r="11" spans="1:6" x14ac:dyDescent="0.3">
      <c r="A11" s="372" t="s">
        <v>22</v>
      </c>
      <c r="B11" s="235" t="s">
        <v>23</v>
      </c>
      <c r="C11" s="379"/>
      <c r="D11" s="420"/>
      <c r="E11" s="418"/>
      <c r="F11" s="419" t="str">
        <f t="shared" si="0"/>
        <v/>
      </c>
    </row>
    <row r="12" spans="1:6" x14ac:dyDescent="0.3">
      <c r="A12" s="372" t="s">
        <v>24</v>
      </c>
      <c r="B12" s="201" t="s">
        <v>3828</v>
      </c>
      <c r="C12" s="379" t="s">
        <v>16</v>
      </c>
      <c r="D12" s="420">
        <v>1</v>
      </c>
      <c r="E12" s="418">
        <v>200000</v>
      </c>
      <c r="F12" s="419">
        <f t="shared" si="0"/>
        <v>200000</v>
      </c>
    </row>
    <row r="13" spans="1:6" ht="22.8" x14ac:dyDescent="0.3">
      <c r="A13" s="372" t="s">
        <v>28</v>
      </c>
      <c r="B13" s="201" t="s">
        <v>3920</v>
      </c>
      <c r="C13" s="379" t="s">
        <v>21</v>
      </c>
      <c r="D13" s="421">
        <v>240000</v>
      </c>
      <c r="E13" s="855"/>
      <c r="F13" s="419" t="str">
        <f t="shared" si="0"/>
        <v/>
      </c>
    </row>
    <row r="14" spans="1:6" x14ac:dyDescent="0.3">
      <c r="A14" s="372" t="s">
        <v>3921</v>
      </c>
      <c r="B14" s="235" t="s">
        <v>3962</v>
      </c>
      <c r="C14" s="379"/>
      <c r="D14" s="420"/>
      <c r="E14" s="418"/>
      <c r="F14" s="419" t="str">
        <f t="shared" si="0"/>
        <v/>
      </c>
    </row>
    <row r="15" spans="1:6" x14ac:dyDescent="0.3">
      <c r="A15" s="372" t="s">
        <v>3922</v>
      </c>
      <c r="B15" s="201" t="s">
        <v>3963</v>
      </c>
      <c r="C15" s="379" t="s">
        <v>16</v>
      </c>
      <c r="D15" s="420">
        <v>1</v>
      </c>
      <c r="E15" s="418">
        <v>10000000</v>
      </c>
      <c r="F15" s="419">
        <f t="shared" si="0"/>
        <v>10000000</v>
      </c>
    </row>
    <row r="16" spans="1:6" x14ac:dyDescent="0.3">
      <c r="A16" s="372" t="s">
        <v>3923</v>
      </c>
      <c r="B16" s="380" t="s">
        <v>3964</v>
      </c>
      <c r="C16" s="379" t="s">
        <v>21</v>
      </c>
      <c r="D16" s="421">
        <f>F15</f>
        <v>10000000</v>
      </c>
      <c r="E16" s="855"/>
      <c r="F16" s="419" t="str">
        <f t="shared" si="0"/>
        <v/>
      </c>
    </row>
    <row r="17" spans="1:6" x14ac:dyDescent="0.3">
      <c r="A17" s="372" t="s">
        <v>30</v>
      </c>
      <c r="B17" s="235" t="s">
        <v>3960</v>
      </c>
      <c r="C17" s="379"/>
      <c r="D17" s="420"/>
      <c r="E17" s="418"/>
      <c r="F17" s="419" t="str">
        <f t="shared" si="0"/>
        <v/>
      </c>
    </row>
    <row r="18" spans="1:6" x14ac:dyDescent="0.3">
      <c r="A18" s="372" t="s">
        <v>3976</v>
      </c>
      <c r="B18" s="201" t="s">
        <v>3961</v>
      </c>
      <c r="C18" s="379" t="s">
        <v>16</v>
      </c>
      <c r="D18" s="420">
        <v>1</v>
      </c>
      <c r="E18" s="418">
        <v>600000</v>
      </c>
      <c r="F18" s="419">
        <f t="shared" si="0"/>
        <v>600000</v>
      </c>
    </row>
    <row r="19" spans="1:6" x14ac:dyDescent="0.3">
      <c r="A19" s="372" t="s">
        <v>36</v>
      </c>
      <c r="B19" s="380" t="s">
        <v>4031</v>
      </c>
      <c r="C19" s="379" t="s">
        <v>21</v>
      </c>
      <c r="D19" s="421">
        <f>F18</f>
        <v>600000</v>
      </c>
      <c r="E19" s="855"/>
      <c r="F19" s="419" t="str">
        <f t="shared" si="0"/>
        <v/>
      </c>
    </row>
    <row r="20" spans="1:6" x14ac:dyDescent="0.3">
      <c r="A20" s="372" t="s">
        <v>38</v>
      </c>
      <c r="B20" s="381" t="s">
        <v>3972</v>
      </c>
      <c r="C20" s="379"/>
      <c r="D20" s="420"/>
      <c r="E20" s="418"/>
      <c r="F20" s="419" t="str">
        <f t="shared" si="0"/>
        <v/>
      </c>
    </row>
    <row r="21" spans="1:6" x14ac:dyDescent="0.3">
      <c r="A21" s="372" t="s">
        <v>40</v>
      </c>
      <c r="B21" s="221" t="s">
        <v>3975</v>
      </c>
      <c r="C21" s="379"/>
      <c r="D21" s="420"/>
      <c r="E21" s="418"/>
      <c r="F21" s="419" t="str">
        <f t="shared" si="0"/>
        <v/>
      </c>
    </row>
    <row r="22" spans="1:6" x14ac:dyDescent="0.3">
      <c r="A22" s="372" t="s">
        <v>42</v>
      </c>
      <c r="B22" s="221" t="s">
        <v>3973</v>
      </c>
      <c r="C22" s="379" t="s">
        <v>3971</v>
      </c>
      <c r="D22" s="420">
        <v>1</v>
      </c>
      <c r="E22" s="418">
        <v>750000</v>
      </c>
      <c r="F22" s="419">
        <f t="shared" si="0"/>
        <v>750000</v>
      </c>
    </row>
    <row r="23" spans="1:6" x14ac:dyDescent="0.3">
      <c r="A23" s="372" t="s">
        <v>3977</v>
      </c>
      <c r="B23" s="380" t="s">
        <v>3974</v>
      </c>
      <c r="C23" s="379" t="s">
        <v>3971</v>
      </c>
      <c r="D23" s="420">
        <v>1</v>
      </c>
      <c r="E23" s="418">
        <v>300000</v>
      </c>
      <c r="F23" s="419">
        <f t="shared" si="0"/>
        <v>300000</v>
      </c>
    </row>
    <row r="24" spans="1:6" x14ac:dyDescent="0.3">
      <c r="A24" s="372" t="s">
        <v>3978</v>
      </c>
      <c r="B24" s="221" t="s">
        <v>4032</v>
      </c>
      <c r="C24" s="379" t="s">
        <v>21</v>
      </c>
      <c r="D24" s="421">
        <f>F22+F23+F25+F26</f>
        <v>2450000</v>
      </c>
      <c r="E24" s="855"/>
      <c r="F24" s="419" t="str">
        <f t="shared" si="0"/>
        <v/>
      </c>
    </row>
    <row r="25" spans="1:6" x14ac:dyDescent="0.3">
      <c r="A25" s="372" t="s">
        <v>44</v>
      </c>
      <c r="B25" s="221" t="s">
        <v>2861</v>
      </c>
      <c r="C25" s="382" t="s">
        <v>16</v>
      </c>
      <c r="D25" s="420">
        <v>1</v>
      </c>
      <c r="E25" s="418">
        <v>1200000</v>
      </c>
      <c r="F25" s="419">
        <f t="shared" si="0"/>
        <v>1200000</v>
      </c>
    </row>
    <row r="26" spans="1:6" x14ac:dyDescent="0.3">
      <c r="A26" s="372" t="s">
        <v>3924</v>
      </c>
      <c r="B26" s="221" t="s">
        <v>53</v>
      </c>
      <c r="C26" s="382" t="s">
        <v>16</v>
      </c>
      <c r="D26" s="420">
        <v>1</v>
      </c>
      <c r="E26" s="418">
        <v>200000</v>
      </c>
      <c r="F26" s="419">
        <f t="shared" si="0"/>
        <v>200000</v>
      </c>
    </row>
    <row r="27" spans="1:6" x14ac:dyDescent="0.3">
      <c r="A27" s="372" t="s">
        <v>60</v>
      </c>
      <c r="B27" s="272" t="s">
        <v>61</v>
      </c>
      <c r="C27" s="382"/>
      <c r="D27" s="420"/>
      <c r="E27" s="418"/>
      <c r="F27" s="419" t="str">
        <f t="shared" si="0"/>
        <v/>
      </c>
    </row>
    <row r="28" spans="1:6" x14ac:dyDescent="0.3">
      <c r="A28" s="372" t="s">
        <v>62</v>
      </c>
      <c r="B28" s="214" t="s">
        <v>63</v>
      </c>
      <c r="C28" s="379" t="s">
        <v>64</v>
      </c>
      <c r="D28" s="420">
        <v>60</v>
      </c>
      <c r="E28" s="856"/>
      <c r="F28" s="419" t="str">
        <f t="shared" si="0"/>
        <v/>
      </c>
    </row>
    <row r="29" spans="1:6" x14ac:dyDescent="0.3">
      <c r="A29" s="372" t="s">
        <v>65</v>
      </c>
      <c r="B29" s="214" t="s">
        <v>66</v>
      </c>
      <c r="C29" s="382" t="s">
        <v>16</v>
      </c>
      <c r="D29" s="420">
        <v>1</v>
      </c>
      <c r="E29" s="418">
        <v>1500000</v>
      </c>
      <c r="F29" s="419">
        <f t="shared" si="0"/>
        <v>1500000</v>
      </c>
    </row>
    <row r="30" spans="1:6" x14ac:dyDescent="0.3">
      <c r="A30" s="372" t="s">
        <v>67</v>
      </c>
      <c r="B30" s="214" t="s">
        <v>68</v>
      </c>
      <c r="C30" s="382" t="s">
        <v>16</v>
      </c>
      <c r="D30" s="420">
        <v>1</v>
      </c>
      <c r="E30" s="418">
        <v>150000</v>
      </c>
      <c r="F30" s="419">
        <f t="shared" si="0"/>
        <v>150000</v>
      </c>
    </row>
    <row r="31" spans="1:6" x14ac:dyDescent="0.3">
      <c r="A31" s="372" t="s">
        <v>69</v>
      </c>
      <c r="B31" s="214" t="s">
        <v>4138</v>
      </c>
      <c r="C31" s="382" t="s">
        <v>16</v>
      </c>
      <c r="D31" s="420">
        <v>1</v>
      </c>
      <c r="E31" s="418">
        <v>200000</v>
      </c>
      <c r="F31" s="419">
        <f t="shared" si="0"/>
        <v>200000</v>
      </c>
    </row>
    <row r="32" spans="1:6" x14ac:dyDescent="0.3">
      <c r="A32" s="372" t="s">
        <v>71</v>
      </c>
      <c r="B32" s="214" t="s">
        <v>4139</v>
      </c>
      <c r="C32" s="382" t="s">
        <v>16</v>
      </c>
      <c r="D32" s="420">
        <v>1</v>
      </c>
      <c r="E32" s="418">
        <v>350000</v>
      </c>
      <c r="F32" s="419">
        <f t="shared" si="0"/>
        <v>350000</v>
      </c>
    </row>
    <row r="33" spans="1:6" ht="22.8" x14ac:dyDescent="0.3">
      <c r="A33" s="372" t="s">
        <v>73</v>
      </c>
      <c r="B33" s="214" t="s">
        <v>74</v>
      </c>
      <c r="C33" s="382" t="s">
        <v>21</v>
      </c>
      <c r="D33" s="421">
        <f>F29+F30+F31+F32</f>
        <v>2200000</v>
      </c>
      <c r="E33" s="855"/>
      <c r="F33" s="419" t="str">
        <f t="shared" si="0"/>
        <v/>
      </c>
    </row>
    <row r="34" spans="1:6" x14ac:dyDescent="0.3">
      <c r="A34" s="372" t="s">
        <v>75</v>
      </c>
      <c r="B34" s="272" t="s">
        <v>76</v>
      </c>
      <c r="C34" s="382"/>
      <c r="D34" s="420"/>
      <c r="E34" s="418"/>
      <c r="F34" s="419" t="str">
        <f t="shared" si="0"/>
        <v/>
      </c>
    </row>
    <row r="35" spans="1:6" x14ac:dyDescent="0.3">
      <c r="A35" s="372" t="s">
        <v>3109</v>
      </c>
      <c r="B35" s="214" t="s">
        <v>76</v>
      </c>
      <c r="C35" s="409" t="s">
        <v>16</v>
      </c>
      <c r="D35" s="420">
        <v>1</v>
      </c>
      <c r="E35" s="418">
        <v>500000</v>
      </c>
      <c r="F35" s="419">
        <f t="shared" si="0"/>
        <v>500000</v>
      </c>
    </row>
    <row r="36" spans="1:6" ht="22.8" x14ac:dyDescent="0.3">
      <c r="A36" s="372" t="s">
        <v>3830</v>
      </c>
      <c r="B36" s="214" t="s">
        <v>3829</v>
      </c>
      <c r="C36" s="409" t="s">
        <v>21</v>
      </c>
      <c r="D36" s="421">
        <f>F35</f>
        <v>500000</v>
      </c>
      <c r="E36" s="855"/>
      <c r="F36" s="419" t="str">
        <f t="shared" si="0"/>
        <v/>
      </c>
    </row>
    <row r="37" spans="1:6" x14ac:dyDescent="0.3">
      <c r="A37" s="383" t="s">
        <v>78</v>
      </c>
      <c r="B37" s="384" t="s">
        <v>79</v>
      </c>
      <c r="C37" s="423"/>
      <c r="D37" s="424"/>
      <c r="E37" s="425"/>
      <c r="F37" s="426" t="str">
        <f t="shared" si="0"/>
        <v/>
      </c>
    </row>
    <row r="38" spans="1:6" x14ac:dyDescent="0.3">
      <c r="A38" s="383" t="s">
        <v>80</v>
      </c>
      <c r="B38" s="385" t="s">
        <v>81</v>
      </c>
      <c r="C38" s="423" t="s">
        <v>85</v>
      </c>
      <c r="D38" s="424">
        <v>5500</v>
      </c>
      <c r="E38" s="856"/>
      <c r="F38" s="426" t="str">
        <f t="shared" si="0"/>
        <v/>
      </c>
    </row>
    <row r="39" spans="1:6" x14ac:dyDescent="0.3">
      <c r="A39" s="383" t="s">
        <v>83</v>
      </c>
      <c r="B39" s="385" t="s">
        <v>4140</v>
      </c>
      <c r="C39" s="423" t="s">
        <v>85</v>
      </c>
      <c r="D39" s="424">
        <v>5500</v>
      </c>
      <c r="E39" s="856"/>
      <c r="F39" s="426" t="str">
        <f t="shared" si="0"/>
        <v/>
      </c>
    </row>
    <row r="40" spans="1:6" x14ac:dyDescent="0.3">
      <c r="A40" s="383" t="s">
        <v>86</v>
      </c>
      <c r="B40" s="385" t="s">
        <v>4141</v>
      </c>
      <c r="C40" s="423" t="s">
        <v>88</v>
      </c>
      <c r="D40" s="424">
        <v>7000</v>
      </c>
      <c r="E40" s="856"/>
      <c r="F40" s="426" t="str">
        <f t="shared" si="0"/>
        <v/>
      </c>
    </row>
    <row r="41" spans="1:6" x14ac:dyDescent="0.3">
      <c r="A41" s="383" t="s">
        <v>89</v>
      </c>
      <c r="B41" s="384" t="s">
        <v>79</v>
      </c>
      <c r="C41" s="423"/>
      <c r="D41" s="424"/>
      <c r="E41" s="428"/>
      <c r="F41" s="426"/>
    </row>
    <row r="42" spans="1:6" x14ac:dyDescent="0.3">
      <c r="A42" s="383" t="s">
        <v>91</v>
      </c>
      <c r="B42" s="385" t="s">
        <v>92</v>
      </c>
      <c r="C42" s="423" t="s">
        <v>4154</v>
      </c>
      <c r="D42" s="424">
        <v>1</v>
      </c>
      <c r="E42" s="427">
        <v>2500000</v>
      </c>
      <c r="F42" s="426">
        <f t="shared" si="0"/>
        <v>2500000</v>
      </c>
    </row>
    <row r="43" spans="1:6" x14ac:dyDescent="0.3">
      <c r="A43" s="383" t="s">
        <v>95</v>
      </c>
      <c r="B43" s="385" t="s">
        <v>4142</v>
      </c>
      <c r="C43" s="423" t="s">
        <v>21</v>
      </c>
      <c r="D43" s="424">
        <f>F42</f>
        <v>2500000</v>
      </c>
      <c r="E43" s="855"/>
      <c r="F43" s="426" t="str">
        <f t="shared" si="0"/>
        <v/>
      </c>
    </row>
    <row r="44" spans="1:6" x14ac:dyDescent="0.3">
      <c r="A44" s="383"/>
      <c r="B44" s="385"/>
      <c r="C44" s="423"/>
      <c r="D44" s="424"/>
      <c r="E44" s="425"/>
      <c r="F44" s="429"/>
    </row>
    <row r="45" spans="1:6" x14ac:dyDescent="0.3">
      <c r="A45" s="383"/>
      <c r="B45" s="385"/>
      <c r="C45" s="423"/>
      <c r="D45" s="424"/>
      <c r="E45" s="425"/>
      <c r="F45" s="429"/>
    </row>
    <row r="46" spans="1:6" x14ac:dyDescent="0.3">
      <c r="A46" s="383"/>
      <c r="B46" s="385"/>
      <c r="C46" s="423"/>
      <c r="D46" s="424"/>
      <c r="E46" s="425"/>
      <c r="F46" s="429"/>
    </row>
    <row r="47" spans="1:6" x14ac:dyDescent="0.3">
      <c r="A47" s="383"/>
      <c r="B47" s="385"/>
      <c r="C47" s="423"/>
      <c r="D47" s="424"/>
      <c r="E47" s="425"/>
      <c r="F47" s="429"/>
    </row>
    <row r="48" spans="1:6" x14ac:dyDescent="0.3">
      <c r="A48" s="383"/>
      <c r="B48" s="385"/>
      <c r="C48" s="423"/>
      <c r="D48" s="424"/>
      <c r="E48" s="425"/>
      <c r="F48" s="429"/>
    </row>
    <row r="49" spans="1:6" x14ac:dyDescent="0.3">
      <c r="A49" s="383"/>
      <c r="B49" s="385"/>
      <c r="C49" s="423"/>
      <c r="D49" s="424"/>
      <c r="E49" s="425"/>
      <c r="F49" s="429"/>
    </row>
    <row r="50" spans="1:6" x14ac:dyDescent="0.3">
      <c r="A50" s="383"/>
      <c r="B50" s="385"/>
      <c r="C50" s="423"/>
      <c r="D50" s="424"/>
      <c r="E50" s="425"/>
      <c r="F50" s="429"/>
    </row>
    <row r="51" spans="1:6" x14ac:dyDescent="0.3">
      <c r="A51" s="383"/>
      <c r="B51" s="385"/>
      <c r="C51" s="423"/>
      <c r="D51" s="424"/>
      <c r="E51" s="425"/>
      <c r="F51" s="429"/>
    </row>
    <row r="52" spans="1:6" x14ac:dyDescent="0.3">
      <c r="A52" s="383"/>
      <c r="B52" s="385"/>
      <c r="C52" s="423"/>
      <c r="D52" s="424"/>
      <c r="E52" s="425"/>
      <c r="F52" s="429"/>
    </row>
    <row r="53" spans="1:6" x14ac:dyDescent="0.3">
      <c r="A53" s="383"/>
      <c r="B53" s="385"/>
      <c r="C53" s="423"/>
      <c r="D53" s="424"/>
      <c r="E53" s="425"/>
      <c r="F53" s="429"/>
    </row>
    <row r="54" spans="1:6" x14ac:dyDescent="0.3">
      <c r="A54" s="383"/>
      <c r="B54" s="385"/>
      <c r="C54" s="423"/>
      <c r="D54" s="424"/>
      <c r="E54" s="425"/>
      <c r="F54" s="429"/>
    </row>
    <row r="55" spans="1:6" x14ac:dyDescent="0.3">
      <c r="A55" s="383"/>
      <c r="B55" s="385"/>
      <c r="C55" s="423"/>
      <c r="D55" s="424"/>
      <c r="E55" s="425"/>
      <c r="F55" s="429"/>
    </row>
    <row r="56" spans="1:6" x14ac:dyDescent="0.3">
      <c r="A56" s="383"/>
      <c r="B56" s="385"/>
      <c r="C56" s="423"/>
      <c r="D56" s="424"/>
      <c r="E56" s="425"/>
      <c r="F56" s="429"/>
    </row>
    <row r="57" spans="1:6" x14ac:dyDescent="0.3">
      <c r="A57" s="383"/>
      <c r="B57" s="385"/>
      <c r="C57" s="423"/>
      <c r="D57" s="424"/>
      <c r="E57" s="425"/>
      <c r="F57" s="429"/>
    </row>
    <row r="58" spans="1:6" x14ac:dyDescent="0.3">
      <c r="A58" s="383"/>
      <c r="B58" s="385"/>
      <c r="C58" s="423"/>
      <c r="D58" s="424"/>
      <c r="E58" s="425"/>
      <c r="F58" s="429"/>
    </row>
    <row r="59" spans="1:6" x14ac:dyDescent="0.3">
      <c r="A59" s="383"/>
      <c r="B59" s="385"/>
      <c r="C59" s="423"/>
      <c r="D59" s="424"/>
      <c r="E59" s="425"/>
      <c r="F59" s="429"/>
    </row>
    <row r="60" spans="1:6" x14ac:dyDescent="0.3">
      <c r="A60" s="383"/>
      <c r="B60" s="385"/>
      <c r="C60" s="423"/>
      <c r="D60" s="424"/>
      <c r="E60" s="425"/>
      <c r="F60" s="429"/>
    </row>
    <row r="61" spans="1:6" x14ac:dyDescent="0.3">
      <c r="A61" s="383"/>
      <c r="B61" s="385"/>
      <c r="C61" s="423"/>
      <c r="D61" s="424"/>
      <c r="E61" s="425"/>
      <c r="F61" s="429"/>
    </row>
    <row r="62" spans="1:6" x14ac:dyDescent="0.3">
      <c r="A62" s="383"/>
      <c r="B62" s="385"/>
      <c r="C62" s="423"/>
      <c r="D62" s="424"/>
      <c r="E62" s="425"/>
      <c r="F62" s="429"/>
    </row>
    <row r="63" spans="1:6" x14ac:dyDescent="0.3">
      <c r="A63" s="383"/>
      <c r="B63" s="385"/>
      <c r="C63" s="423"/>
      <c r="D63" s="424"/>
      <c r="E63" s="425"/>
      <c r="F63" s="429"/>
    </row>
    <row r="64" spans="1:6" x14ac:dyDescent="0.3">
      <c r="A64" s="383"/>
      <c r="B64" s="385"/>
      <c r="C64" s="423"/>
      <c r="D64" s="424"/>
      <c r="E64" s="425"/>
      <c r="F64" s="429"/>
    </row>
    <row r="65" spans="1:6" x14ac:dyDescent="0.3">
      <c r="A65" s="383"/>
      <c r="B65" s="385"/>
      <c r="C65" s="423"/>
      <c r="D65" s="424"/>
      <c r="E65" s="425"/>
      <c r="F65" s="429"/>
    </row>
    <row r="66" spans="1:6" x14ac:dyDescent="0.3">
      <c r="A66" s="383"/>
      <c r="B66" s="385"/>
      <c r="C66" s="423"/>
      <c r="D66" s="424"/>
      <c r="E66" s="425"/>
      <c r="F66" s="429"/>
    </row>
    <row r="67" spans="1:6" x14ac:dyDescent="0.3">
      <c r="A67" s="383"/>
      <c r="B67" s="385"/>
      <c r="C67" s="423"/>
      <c r="D67" s="424"/>
      <c r="E67" s="425"/>
      <c r="F67" s="429"/>
    </row>
    <row r="68" spans="1:6" x14ac:dyDescent="0.3">
      <c r="A68" s="383"/>
      <c r="B68" s="385"/>
      <c r="C68" s="423"/>
      <c r="D68" s="424"/>
      <c r="E68" s="425"/>
      <c r="F68" s="429"/>
    </row>
    <row r="69" spans="1:6" x14ac:dyDescent="0.3">
      <c r="A69" s="383"/>
      <c r="B69" s="385"/>
      <c r="C69" s="423"/>
      <c r="D69" s="424"/>
      <c r="E69" s="425"/>
      <c r="F69" s="429"/>
    </row>
    <row r="70" spans="1:6" x14ac:dyDescent="0.3">
      <c r="A70" s="383"/>
      <c r="B70" s="385"/>
      <c r="C70" s="423"/>
      <c r="D70" s="424"/>
      <c r="E70" s="425"/>
      <c r="F70" s="429"/>
    </row>
    <row r="71" spans="1:6" x14ac:dyDescent="0.3">
      <c r="A71" s="383"/>
      <c r="B71" s="385"/>
      <c r="C71" s="423"/>
      <c r="D71" s="424"/>
      <c r="E71" s="425"/>
      <c r="F71" s="429"/>
    </row>
    <row r="72" spans="1:6" x14ac:dyDescent="0.3">
      <c r="A72" s="383"/>
      <c r="B72" s="385"/>
      <c r="C72" s="423"/>
      <c r="D72" s="424"/>
      <c r="E72" s="425"/>
      <c r="F72" s="429"/>
    </row>
    <row r="73" spans="1:6" x14ac:dyDescent="0.3">
      <c r="A73" s="383"/>
      <c r="B73" s="385"/>
      <c r="C73" s="423"/>
      <c r="D73" s="424"/>
      <c r="E73" s="425"/>
      <c r="F73" s="429"/>
    </row>
    <row r="74" spans="1:6" x14ac:dyDescent="0.3">
      <c r="A74" s="383"/>
      <c r="B74" s="385"/>
      <c r="C74" s="423"/>
      <c r="D74" s="424"/>
      <c r="E74" s="425"/>
      <c r="F74" s="429"/>
    </row>
    <row r="75" spans="1:6" x14ac:dyDescent="0.3">
      <c r="A75" s="383"/>
      <c r="B75" s="385"/>
      <c r="C75" s="423"/>
      <c r="D75" s="424"/>
      <c r="E75" s="425"/>
      <c r="F75" s="429"/>
    </row>
    <row r="76" spans="1:6" x14ac:dyDescent="0.3">
      <c r="A76" s="383"/>
      <c r="B76" s="385"/>
      <c r="C76" s="423"/>
      <c r="D76" s="424"/>
      <c r="E76" s="425"/>
      <c r="F76" s="429"/>
    </row>
    <row r="77" spans="1:6" x14ac:dyDescent="0.3">
      <c r="A77" s="383"/>
      <c r="B77" s="385"/>
      <c r="C77" s="423"/>
      <c r="D77" s="424"/>
      <c r="E77" s="425"/>
      <c r="F77" s="429"/>
    </row>
    <row r="78" spans="1:6" x14ac:dyDescent="0.3">
      <c r="A78" s="383"/>
      <c r="B78" s="385"/>
      <c r="C78" s="423"/>
      <c r="D78" s="424"/>
      <c r="E78" s="425"/>
      <c r="F78" s="429"/>
    </row>
    <row r="79" spans="1:6" x14ac:dyDescent="0.3">
      <c r="A79" s="383"/>
      <c r="B79" s="385"/>
      <c r="C79" s="423"/>
      <c r="D79" s="424"/>
      <c r="E79" s="425"/>
      <c r="F79" s="429"/>
    </row>
    <row r="80" spans="1:6" x14ac:dyDescent="0.3">
      <c r="A80" s="383"/>
      <c r="B80" s="385"/>
      <c r="C80" s="423"/>
      <c r="D80" s="424"/>
      <c r="E80" s="425"/>
      <c r="F80" s="429"/>
    </row>
    <row r="81" spans="1:6" x14ac:dyDescent="0.3">
      <c r="A81" s="383"/>
      <c r="B81" s="385"/>
      <c r="C81" s="423"/>
      <c r="D81" s="424"/>
      <c r="E81" s="425"/>
      <c r="F81" s="429"/>
    </row>
    <row r="82" spans="1:6" x14ac:dyDescent="0.3">
      <c r="A82" s="383"/>
      <c r="B82" s="385"/>
      <c r="C82" s="423"/>
      <c r="D82" s="424"/>
      <c r="E82" s="425"/>
      <c r="F82" s="429"/>
    </row>
    <row r="83" spans="1:6" x14ac:dyDescent="0.3">
      <c r="A83" s="383"/>
      <c r="B83" s="385"/>
      <c r="C83" s="423"/>
      <c r="D83" s="424"/>
      <c r="E83" s="425"/>
      <c r="F83" s="429"/>
    </row>
    <row r="84" spans="1:6" x14ac:dyDescent="0.3">
      <c r="A84" s="383"/>
      <c r="B84" s="385"/>
      <c r="C84" s="423"/>
      <c r="D84" s="424"/>
      <c r="E84" s="425"/>
      <c r="F84" s="429"/>
    </row>
    <row r="85" spans="1:6" x14ac:dyDescent="0.3">
      <c r="A85" s="383"/>
      <c r="B85" s="385"/>
      <c r="C85" s="423"/>
      <c r="D85" s="424"/>
      <c r="E85" s="425"/>
      <c r="F85" s="429"/>
    </row>
    <row r="86" spans="1:6" x14ac:dyDescent="0.3">
      <c r="A86" s="383"/>
      <c r="B86" s="385"/>
      <c r="C86" s="423"/>
      <c r="D86" s="424"/>
      <c r="E86" s="425"/>
      <c r="F86" s="429"/>
    </row>
    <row r="87" spans="1:6" x14ac:dyDescent="0.3">
      <c r="A87" s="383"/>
      <c r="B87" s="385"/>
      <c r="C87" s="423"/>
      <c r="D87" s="424"/>
      <c r="E87" s="425"/>
      <c r="F87" s="429"/>
    </row>
    <row r="88" spans="1:6" x14ac:dyDescent="0.3">
      <c r="A88" s="383"/>
      <c r="B88" s="385"/>
      <c r="C88" s="423"/>
      <c r="D88" s="424"/>
      <c r="E88" s="425"/>
      <c r="F88" s="429"/>
    </row>
    <row r="89" spans="1:6" x14ac:dyDescent="0.3">
      <c r="A89" s="383"/>
      <c r="B89" s="385"/>
      <c r="C89" s="423"/>
      <c r="D89" s="424"/>
      <c r="E89" s="425"/>
      <c r="F89" s="429"/>
    </row>
    <row r="90" spans="1:6" x14ac:dyDescent="0.3">
      <c r="A90" s="383"/>
      <c r="B90" s="385"/>
      <c r="C90" s="423"/>
      <c r="D90" s="424"/>
      <c r="E90" s="425"/>
      <c r="F90" s="429"/>
    </row>
    <row r="91" spans="1:6" x14ac:dyDescent="0.3">
      <c r="A91" s="383"/>
      <c r="B91" s="385"/>
      <c r="C91" s="423"/>
      <c r="D91" s="424"/>
      <c r="E91" s="425"/>
      <c r="F91" s="429"/>
    </row>
    <row r="92" spans="1:6" x14ac:dyDescent="0.3">
      <c r="A92" s="383"/>
      <c r="B92" s="385"/>
      <c r="C92" s="423"/>
      <c r="D92" s="424"/>
      <c r="E92" s="425"/>
      <c r="F92" s="429"/>
    </row>
    <row r="93" spans="1:6" x14ac:dyDescent="0.3">
      <c r="A93" s="383"/>
      <c r="B93" s="385"/>
      <c r="C93" s="423"/>
      <c r="D93" s="424"/>
      <c r="E93" s="425"/>
      <c r="F93" s="429"/>
    </row>
    <row r="94" spans="1:6" x14ac:dyDescent="0.3">
      <c r="A94" s="383"/>
      <c r="B94" s="385"/>
      <c r="C94" s="423"/>
      <c r="D94" s="424"/>
      <c r="E94" s="425"/>
      <c r="F94" s="429"/>
    </row>
    <row r="95" spans="1:6" x14ac:dyDescent="0.3">
      <c r="A95" s="383"/>
      <c r="B95" s="385"/>
      <c r="C95" s="423"/>
      <c r="D95" s="424"/>
      <c r="E95" s="425"/>
      <c r="F95" s="429"/>
    </row>
    <row r="96" spans="1:6" x14ac:dyDescent="0.3">
      <c r="A96" s="383"/>
      <c r="B96" s="385"/>
      <c r="C96" s="423"/>
      <c r="D96" s="424"/>
      <c r="E96" s="425"/>
      <c r="F96" s="429"/>
    </row>
    <row r="97" spans="1:6" x14ac:dyDescent="0.3">
      <c r="A97" s="383"/>
      <c r="B97" s="385"/>
      <c r="C97" s="423"/>
      <c r="D97" s="424"/>
      <c r="E97" s="425"/>
      <c r="F97" s="429"/>
    </row>
    <row r="98" spans="1:6" x14ac:dyDescent="0.3">
      <c r="A98" s="383"/>
      <c r="B98" s="385"/>
      <c r="C98" s="423"/>
      <c r="D98" s="424"/>
      <c r="E98" s="425"/>
      <c r="F98" s="429"/>
    </row>
    <row r="99" spans="1:6" x14ac:dyDescent="0.3">
      <c r="A99" s="383"/>
      <c r="B99" s="385"/>
      <c r="C99" s="423"/>
      <c r="D99" s="424"/>
      <c r="E99" s="425"/>
      <c r="F99" s="429"/>
    </row>
    <row r="100" spans="1:6" x14ac:dyDescent="0.3">
      <c r="A100" s="383"/>
      <c r="B100" s="385"/>
      <c r="C100" s="423"/>
      <c r="D100" s="424"/>
      <c r="E100" s="425"/>
      <c r="F100" s="429"/>
    </row>
    <row r="101" spans="1:6" x14ac:dyDescent="0.3">
      <c r="A101" s="383"/>
      <c r="B101" s="385"/>
      <c r="C101" s="423"/>
      <c r="D101" s="424"/>
      <c r="E101" s="425"/>
      <c r="F101" s="429"/>
    </row>
    <row r="102" spans="1:6" x14ac:dyDescent="0.3">
      <c r="A102" s="383"/>
      <c r="B102" s="385"/>
      <c r="C102" s="423"/>
      <c r="D102" s="424"/>
      <c r="E102" s="425"/>
      <c r="F102" s="429"/>
    </row>
    <row r="103" spans="1:6" x14ac:dyDescent="0.3">
      <c r="A103" s="383"/>
      <c r="B103" s="385"/>
      <c r="C103" s="423"/>
      <c r="D103" s="424"/>
      <c r="E103" s="425"/>
      <c r="F103" s="429"/>
    </row>
    <row r="104" spans="1:6" x14ac:dyDescent="0.3">
      <c r="A104" s="383"/>
      <c r="B104" s="385"/>
      <c r="C104" s="423"/>
      <c r="D104" s="424"/>
      <c r="E104" s="425"/>
      <c r="F104" s="429"/>
    </row>
    <row r="105" spans="1:6" x14ac:dyDescent="0.3">
      <c r="A105" s="383"/>
      <c r="B105" s="385"/>
      <c r="C105" s="423"/>
      <c r="D105" s="424"/>
      <c r="E105" s="425"/>
      <c r="F105" s="429"/>
    </row>
    <row r="106" spans="1:6" x14ac:dyDescent="0.3">
      <c r="A106" s="383"/>
      <c r="B106" s="385"/>
      <c r="C106" s="423"/>
      <c r="D106" s="424"/>
      <c r="E106" s="425"/>
      <c r="F106" s="429"/>
    </row>
    <row r="107" spans="1:6" x14ac:dyDescent="0.3">
      <c r="A107" s="383"/>
      <c r="B107" s="385"/>
      <c r="C107" s="423"/>
      <c r="D107" s="424"/>
      <c r="E107" s="425"/>
      <c r="F107" s="429"/>
    </row>
    <row r="108" spans="1:6" x14ac:dyDescent="0.3">
      <c r="A108" s="383"/>
      <c r="B108" s="385"/>
      <c r="C108" s="423"/>
      <c r="D108" s="424"/>
      <c r="E108" s="425"/>
      <c r="F108" s="429"/>
    </row>
    <row r="109" spans="1:6" ht="15" thickBot="1" x14ac:dyDescent="0.35">
      <c r="A109" s="383"/>
      <c r="B109" s="385"/>
      <c r="C109" s="423"/>
      <c r="D109" s="424"/>
      <c r="E109" s="425"/>
      <c r="F109" s="429"/>
    </row>
    <row r="110" spans="1:6" ht="15" thickBot="1" x14ac:dyDescent="0.35">
      <c r="A110" s="448" t="s">
        <v>4037</v>
      </c>
      <c r="B110" s="511" t="s">
        <v>4115</v>
      </c>
      <c r="C110" s="489"/>
      <c r="D110" s="489"/>
      <c r="E110" s="494"/>
      <c r="F110" s="495">
        <f>SUM(F5:F65)</f>
        <v>18690000</v>
      </c>
    </row>
    <row r="111" spans="1:6" x14ac:dyDescent="0.3">
      <c r="A111" s="756" t="str">
        <f>A1</f>
        <v>CONTRACT SANRAL: NRA 2024/1323</v>
      </c>
      <c r="B111" s="757"/>
      <c r="C111" s="462"/>
      <c r="D111" s="462"/>
      <c r="E111" s="467"/>
      <c r="F111" s="473"/>
    </row>
    <row r="112" spans="1:6" ht="15" thickBot="1" x14ac:dyDescent="0.35">
      <c r="A112" s="754" t="str">
        <f>A2</f>
        <v>PANEL FOR ROUTINE ROAD MAINTENANCE WORKS ACROSS SOUTH AFRICA (KWAZULU NATAL PROVINCE)</v>
      </c>
      <c r="B112" s="755"/>
      <c r="C112" s="463"/>
      <c r="D112" s="463"/>
      <c r="E112" s="468"/>
      <c r="F112" s="474"/>
    </row>
    <row r="113" spans="1:6" ht="15" thickBot="1" x14ac:dyDescent="0.35">
      <c r="A113" s="449" t="s">
        <v>4111</v>
      </c>
      <c r="B113" s="451" t="s">
        <v>4035</v>
      </c>
      <c r="C113" s="451" t="s">
        <v>4112</v>
      </c>
      <c r="D113" s="451" t="s">
        <v>4113</v>
      </c>
      <c r="E113" s="451" t="s">
        <v>4114</v>
      </c>
      <c r="F113" s="487" t="s">
        <v>4036</v>
      </c>
    </row>
    <row r="114" spans="1:6" x14ac:dyDescent="0.3">
      <c r="A114" s="778" t="s">
        <v>97</v>
      </c>
      <c r="B114" s="779"/>
      <c r="C114" s="779"/>
      <c r="D114" s="780"/>
      <c r="E114" s="780"/>
      <c r="F114" s="781"/>
    </row>
    <row r="115" spans="1:6" x14ac:dyDescent="0.3">
      <c r="A115" s="374" t="s">
        <v>98</v>
      </c>
      <c r="B115" s="345" t="s">
        <v>99</v>
      </c>
      <c r="C115" s="375" t="s">
        <v>18</v>
      </c>
      <c r="D115" s="417">
        <v>1</v>
      </c>
      <c r="E115" s="856"/>
      <c r="F115" s="503" t="str">
        <f>IF((D115*E115)&gt;0,(D115*E115),"")</f>
        <v/>
      </c>
    </row>
    <row r="116" spans="1:6" x14ac:dyDescent="0.3">
      <c r="A116" s="372" t="s">
        <v>100</v>
      </c>
      <c r="B116" s="235" t="s">
        <v>3981</v>
      </c>
      <c r="C116" s="379" t="s">
        <v>18</v>
      </c>
      <c r="D116" s="420">
        <v>1</v>
      </c>
      <c r="E116" s="856"/>
      <c r="F116" s="419" t="str">
        <f t="shared" ref="F116:F131" si="1">IF((D116*E116)&gt;0,(D116*E116),"")</f>
        <v/>
      </c>
    </row>
    <row r="117" spans="1:6" x14ac:dyDescent="0.3">
      <c r="A117" s="372" t="s">
        <v>102</v>
      </c>
      <c r="B117" s="235" t="s">
        <v>103</v>
      </c>
      <c r="C117" s="379" t="s">
        <v>64</v>
      </c>
      <c r="D117" s="420">
        <v>60</v>
      </c>
      <c r="E117" s="856"/>
      <c r="F117" s="419" t="str">
        <f t="shared" si="1"/>
        <v/>
      </c>
    </row>
    <row r="118" spans="1:6" x14ac:dyDescent="0.3">
      <c r="A118" s="372" t="s">
        <v>104</v>
      </c>
      <c r="B118" s="201" t="s">
        <v>105</v>
      </c>
      <c r="C118" s="379" t="s">
        <v>64</v>
      </c>
      <c r="D118" s="420">
        <v>60</v>
      </c>
      <c r="E118" s="856"/>
      <c r="F118" s="419" t="str">
        <f t="shared" si="1"/>
        <v/>
      </c>
    </row>
    <row r="119" spans="1:6" x14ac:dyDescent="0.3">
      <c r="A119" s="372" t="s">
        <v>106</v>
      </c>
      <c r="B119" s="201" t="s">
        <v>107</v>
      </c>
      <c r="C119" s="379" t="s">
        <v>64</v>
      </c>
      <c r="D119" s="420">
        <v>60</v>
      </c>
      <c r="E119" s="856"/>
      <c r="F119" s="419" t="str">
        <f t="shared" si="1"/>
        <v/>
      </c>
    </row>
    <row r="120" spans="1:6" x14ac:dyDescent="0.3">
      <c r="A120" s="372" t="s">
        <v>108</v>
      </c>
      <c r="B120" s="201" t="s">
        <v>109</v>
      </c>
      <c r="C120" s="379" t="s">
        <v>64</v>
      </c>
      <c r="D120" s="420">
        <v>60</v>
      </c>
      <c r="E120" s="856"/>
      <c r="F120" s="419" t="str">
        <f t="shared" si="1"/>
        <v/>
      </c>
    </row>
    <row r="121" spans="1:6" x14ac:dyDescent="0.3">
      <c r="A121" s="372" t="s">
        <v>110</v>
      </c>
      <c r="B121" s="201" t="s">
        <v>111</v>
      </c>
      <c r="C121" s="379" t="s">
        <v>64</v>
      </c>
      <c r="D121" s="420">
        <v>60</v>
      </c>
      <c r="E121" s="856"/>
      <c r="F121" s="419" t="str">
        <f t="shared" si="1"/>
        <v/>
      </c>
    </row>
    <row r="122" spans="1:6" x14ac:dyDescent="0.3">
      <c r="A122" s="372" t="s">
        <v>119</v>
      </c>
      <c r="B122" s="235" t="s">
        <v>3965</v>
      </c>
      <c r="C122" s="379"/>
      <c r="D122" s="420"/>
      <c r="E122" s="418"/>
      <c r="F122" s="419" t="str">
        <f t="shared" si="1"/>
        <v/>
      </c>
    </row>
    <row r="123" spans="1:6" ht="22.8" x14ac:dyDescent="0.3">
      <c r="A123" s="372" t="s">
        <v>3888</v>
      </c>
      <c r="B123" s="221" t="s">
        <v>3966</v>
      </c>
      <c r="C123" s="379"/>
      <c r="D123" s="420"/>
      <c r="E123" s="418"/>
      <c r="F123" s="419" t="str">
        <f t="shared" si="1"/>
        <v/>
      </c>
    </row>
    <row r="124" spans="1:6" ht="34.200000000000003" x14ac:dyDescent="0.3">
      <c r="A124" s="372" t="s">
        <v>3967</v>
      </c>
      <c r="B124" s="221" t="s">
        <v>3982</v>
      </c>
      <c r="C124" s="379" t="s">
        <v>9</v>
      </c>
      <c r="D124" s="420">
        <v>30</v>
      </c>
      <c r="E124" s="856"/>
      <c r="F124" s="419" t="str">
        <f t="shared" si="1"/>
        <v/>
      </c>
    </row>
    <row r="125" spans="1:6" ht="34.200000000000003" x14ac:dyDescent="0.3">
      <c r="A125" s="372" t="s">
        <v>3968</v>
      </c>
      <c r="B125" s="221" t="s">
        <v>3983</v>
      </c>
      <c r="C125" s="379" t="s">
        <v>9</v>
      </c>
      <c r="D125" s="420">
        <v>30</v>
      </c>
      <c r="E125" s="856"/>
      <c r="F125" s="419" t="str">
        <f t="shared" si="1"/>
        <v/>
      </c>
    </row>
    <row r="126" spans="1:6" ht="34.200000000000003" x14ac:dyDescent="0.3">
      <c r="A126" s="372" t="s">
        <v>3969</v>
      </c>
      <c r="B126" s="221" t="s">
        <v>3984</v>
      </c>
      <c r="C126" s="379" t="s">
        <v>9</v>
      </c>
      <c r="D126" s="420">
        <v>30</v>
      </c>
      <c r="E126" s="856"/>
      <c r="F126" s="419" t="str">
        <f t="shared" si="1"/>
        <v/>
      </c>
    </row>
    <row r="127" spans="1:6" x14ac:dyDescent="0.3">
      <c r="A127" s="372" t="s">
        <v>125</v>
      </c>
      <c r="B127" s="381" t="s">
        <v>3985</v>
      </c>
      <c r="C127" s="379"/>
      <c r="D127" s="420"/>
      <c r="E127" s="418"/>
      <c r="F127" s="419" t="str">
        <f t="shared" si="1"/>
        <v/>
      </c>
    </row>
    <row r="128" spans="1:6" ht="34.200000000000003" x14ac:dyDescent="0.3">
      <c r="A128" s="372" t="s">
        <v>3986</v>
      </c>
      <c r="B128" s="380" t="s">
        <v>3987</v>
      </c>
      <c r="C128" s="379" t="s">
        <v>64</v>
      </c>
      <c r="D128" s="420">
        <v>60</v>
      </c>
      <c r="E128" s="856"/>
      <c r="F128" s="419" t="str">
        <f t="shared" si="1"/>
        <v/>
      </c>
    </row>
    <row r="129" spans="1:6" ht="24" x14ac:dyDescent="0.3">
      <c r="A129" s="372" t="s">
        <v>133</v>
      </c>
      <c r="B129" s="235" t="s">
        <v>147</v>
      </c>
      <c r="C129" s="379"/>
      <c r="D129" s="420"/>
      <c r="E129" s="418"/>
      <c r="F129" s="419" t="str">
        <f t="shared" si="1"/>
        <v/>
      </c>
    </row>
    <row r="130" spans="1:6" x14ac:dyDescent="0.3">
      <c r="A130" s="372" t="s">
        <v>3917</v>
      </c>
      <c r="B130" s="201" t="s">
        <v>149</v>
      </c>
      <c r="C130" s="379" t="s">
        <v>16</v>
      </c>
      <c r="D130" s="420">
        <v>1</v>
      </c>
      <c r="E130" s="418">
        <v>500000</v>
      </c>
      <c r="F130" s="419">
        <f t="shared" si="1"/>
        <v>500000</v>
      </c>
    </row>
    <row r="131" spans="1:6" ht="22.8" x14ac:dyDescent="0.3">
      <c r="A131" s="383" t="s">
        <v>3918</v>
      </c>
      <c r="B131" s="202" t="s">
        <v>3919</v>
      </c>
      <c r="C131" s="386" t="s">
        <v>21</v>
      </c>
      <c r="D131" s="431">
        <f>F130</f>
        <v>500000</v>
      </c>
      <c r="E131" s="855"/>
      <c r="F131" s="433" t="str">
        <f t="shared" si="1"/>
        <v/>
      </c>
    </row>
    <row r="132" spans="1:6" x14ac:dyDescent="0.3">
      <c r="A132" s="383"/>
      <c r="B132" s="202"/>
      <c r="C132" s="386"/>
      <c r="D132" s="431"/>
      <c r="E132" s="432"/>
      <c r="F132" s="433"/>
    </row>
    <row r="133" spans="1:6" x14ac:dyDescent="0.3">
      <c r="A133" s="383"/>
      <c r="B133" s="202"/>
      <c r="C133" s="386"/>
      <c r="D133" s="431"/>
      <c r="E133" s="432"/>
      <c r="F133" s="433"/>
    </row>
    <row r="134" spans="1:6" x14ac:dyDescent="0.3">
      <c r="A134" s="383"/>
      <c r="B134" s="202"/>
      <c r="C134" s="386"/>
      <c r="D134" s="431"/>
      <c r="E134" s="432"/>
      <c r="F134" s="433"/>
    </row>
    <row r="135" spans="1:6" x14ac:dyDescent="0.3">
      <c r="A135" s="383"/>
      <c r="B135" s="202"/>
      <c r="C135" s="386"/>
      <c r="D135" s="431"/>
      <c r="E135" s="432"/>
      <c r="F135" s="433"/>
    </row>
    <row r="136" spans="1:6" x14ac:dyDescent="0.3">
      <c r="A136" s="383"/>
      <c r="B136" s="202"/>
      <c r="C136" s="386"/>
      <c r="D136" s="431"/>
      <c r="E136" s="432"/>
      <c r="F136" s="433"/>
    </row>
    <row r="137" spans="1:6" x14ac:dyDescent="0.3">
      <c r="A137" s="383"/>
      <c r="B137" s="202"/>
      <c r="C137" s="386"/>
      <c r="D137" s="431"/>
      <c r="E137" s="432"/>
      <c r="F137" s="433"/>
    </row>
    <row r="138" spans="1:6" x14ac:dyDescent="0.3">
      <c r="A138" s="383"/>
      <c r="B138" s="202"/>
      <c r="C138" s="386"/>
      <c r="D138" s="431"/>
      <c r="E138" s="432"/>
      <c r="F138" s="433"/>
    </row>
    <row r="139" spans="1:6" x14ac:dyDescent="0.3">
      <c r="A139" s="383"/>
      <c r="B139" s="202"/>
      <c r="C139" s="386"/>
      <c r="D139" s="431"/>
      <c r="E139" s="432"/>
      <c r="F139" s="433"/>
    </row>
    <row r="140" spans="1:6" x14ac:dyDescent="0.3">
      <c r="A140" s="383"/>
      <c r="B140" s="202"/>
      <c r="C140" s="386"/>
      <c r="D140" s="431"/>
      <c r="E140" s="432"/>
      <c r="F140" s="433"/>
    </row>
    <row r="141" spans="1:6" x14ac:dyDescent="0.3">
      <c r="A141" s="383"/>
      <c r="B141" s="202"/>
      <c r="C141" s="386"/>
      <c r="D141" s="431"/>
      <c r="E141" s="432"/>
      <c r="F141" s="433"/>
    </row>
    <row r="142" spans="1:6" x14ac:dyDescent="0.3">
      <c r="A142" s="383"/>
      <c r="B142" s="202"/>
      <c r="C142" s="386"/>
      <c r="D142" s="431"/>
      <c r="E142" s="432"/>
      <c r="F142" s="433"/>
    </row>
    <row r="143" spans="1:6" x14ac:dyDescent="0.3">
      <c r="A143" s="383"/>
      <c r="B143" s="202"/>
      <c r="C143" s="386"/>
      <c r="D143" s="431"/>
      <c r="E143" s="432"/>
      <c r="F143" s="433"/>
    </row>
    <row r="144" spans="1:6" x14ac:dyDescent="0.3">
      <c r="A144" s="383"/>
      <c r="B144" s="202"/>
      <c r="C144" s="386"/>
      <c r="D144" s="431"/>
      <c r="E144" s="432"/>
      <c r="F144" s="433"/>
    </row>
    <row r="145" spans="1:6" x14ac:dyDescent="0.3">
      <c r="A145" s="383"/>
      <c r="B145" s="202"/>
      <c r="C145" s="386"/>
      <c r="D145" s="431"/>
      <c r="E145" s="432"/>
      <c r="F145" s="433"/>
    </row>
    <row r="146" spans="1:6" x14ac:dyDescent="0.3">
      <c r="A146" s="383"/>
      <c r="B146" s="202"/>
      <c r="C146" s="386"/>
      <c r="D146" s="431"/>
      <c r="E146" s="432"/>
      <c r="F146" s="433"/>
    </row>
    <row r="147" spans="1:6" x14ac:dyDescent="0.3">
      <c r="A147" s="383"/>
      <c r="B147" s="202"/>
      <c r="C147" s="386"/>
      <c r="D147" s="431"/>
      <c r="E147" s="432"/>
      <c r="F147" s="433"/>
    </row>
    <row r="148" spans="1:6" x14ac:dyDescent="0.3">
      <c r="A148" s="383"/>
      <c r="B148" s="202"/>
      <c r="C148" s="386"/>
      <c r="D148" s="431"/>
      <c r="E148" s="432"/>
      <c r="F148" s="433"/>
    </row>
    <row r="149" spans="1:6" x14ac:dyDescent="0.3">
      <c r="A149" s="383"/>
      <c r="B149" s="202"/>
      <c r="C149" s="386"/>
      <c r="D149" s="431"/>
      <c r="E149" s="432"/>
      <c r="F149" s="433"/>
    </row>
    <row r="150" spans="1:6" x14ac:dyDescent="0.3">
      <c r="A150" s="383"/>
      <c r="B150" s="202"/>
      <c r="C150" s="386"/>
      <c r="D150" s="431"/>
      <c r="E150" s="432"/>
      <c r="F150" s="433"/>
    </row>
    <row r="151" spans="1:6" x14ac:dyDescent="0.3">
      <c r="A151" s="383"/>
      <c r="B151" s="202"/>
      <c r="C151" s="386"/>
      <c r="D151" s="431"/>
      <c r="E151" s="432"/>
      <c r="F151" s="433"/>
    </row>
    <row r="152" spans="1:6" x14ac:dyDescent="0.3">
      <c r="A152" s="383"/>
      <c r="B152" s="202"/>
      <c r="C152" s="386"/>
      <c r="D152" s="431"/>
      <c r="E152" s="432"/>
      <c r="F152" s="433"/>
    </row>
    <row r="153" spans="1:6" x14ac:dyDescent="0.3">
      <c r="A153" s="383"/>
      <c r="B153" s="202"/>
      <c r="C153" s="386"/>
      <c r="D153" s="431"/>
      <c r="E153" s="432"/>
      <c r="F153" s="433"/>
    </row>
    <row r="154" spans="1:6" x14ac:dyDescent="0.3">
      <c r="A154" s="383"/>
      <c r="B154" s="202"/>
      <c r="C154" s="386"/>
      <c r="D154" s="431"/>
      <c r="E154" s="432"/>
      <c r="F154" s="433"/>
    </row>
    <row r="155" spans="1:6" x14ac:dyDescent="0.3">
      <c r="A155" s="383"/>
      <c r="B155" s="202"/>
      <c r="C155" s="386"/>
      <c r="D155" s="431"/>
      <c r="E155" s="432"/>
      <c r="F155" s="433"/>
    </row>
    <row r="156" spans="1:6" x14ac:dyDescent="0.3">
      <c r="A156" s="383"/>
      <c r="B156" s="202"/>
      <c r="C156" s="386"/>
      <c r="D156" s="431"/>
      <c r="E156" s="432"/>
      <c r="F156" s="433"/>
    </row>
    <row r="157" spans="1:6" x14ac:dyDescent="0.3">
      <c r="A157" s="383"/>
      <c r="B157" s="202"/>
      <c r="C157" s="386"/>
      <c r="D157" s="431"/>
      <c r="E157" s="432"/>
      <c r="F157" s="433"/>
    </row>
    <row r="158" spans="1:6" x14ac:dyDescent="0.3">
      <c r="A158" s="383"/>
      <c r="B158" s="202"/>
      <c r="C158" s="386"/>
      <c r="D158" s="431"/>
      <c r="E158" s="432"/>
      <c r="F158" s="433"/>
    </row>
    <row r="159" spans="1:6" x14ac:dyDescent="0.3">
      <c r="A159" s="383"/>
      <c r="B159" s="202"/>
      <c r="C159" s="386"/>
      <c r="D159" s="431"/>
      <c r="E159" s="432"/>
      <c r="F159" s="433"/>
    </row>
    <row r="160" spans="1:6" x14ac:dyDescent="0.3">
      <c r="A160" s="383"/>
      <c r="B160" s="202"/>
      <c r="C160" s="386"/>
      <c r="D160" s="431"/>
      <c r="E160" s="432"/>
      <c r="F160" s="433"/>
    </row>
    <row r="161" spans="1:6" x14ac:dyDescent="0.3">
      <c r="A161" s="383"/>
      <c r="B161" s="202"/>
      <c r="C161" s="386"/>
      <c r="D161" s="431"/>
      <c r="E161" s="432"/>
      <c r="F161" s="433"/>
    </row>
    <row r="162" spans="1:6" x14ac:dyDescent="0.3">
      <c r="A162" s="383"/>
      <c r="B162" s="202"/>
      <c r="C162" s="386"/>
      <c r="D162" s="431"/>
      <c r="E162" s="432"/>
      <c r="F162" s="433"/>
    </row>
    <row r="163" spans="1:6" x14ac:dyDescent="0.3">
      <c r="A163" s="383"/>
      <c r="B163" s="202"/>
      <c r="C163" s="386"/>
      <c r="D163" s="431"/>
      <c r="E163" s="432"/>
      <c r="F163" s="433"/>
    </row>
    <row r="164" spans="1:6" x14ac:dyDescent="0.3">
      <c r="A164" s="383"/>
      <c r="B164" s="202"/>
      <c r="C164" s="386"/>
      <c r="D164" s="431"/>
      <c r="E164" s="432"/>
      <c r="F164" s="433"/>
    </row>
    <row r="165" spans="1:6" x14ac:dyDescent="0.3">
      <c r="A165" s="383"/>
      <c r="B165" s="202"/>
      <c r="C165" s="386"/>
      <c r="D165" s="431"/>
      <c r="E165" s="432"/>
      <c r="F165" s="433"/>
    </row>
    <row r="166" spans="1:6" x14ac:dyDescent="0.3">
      <c r="A166" s="383"/>
      <c r="B166" s="202"/>
      <c r="C166" s="386"/>
      <c r="D166" s="431"/>
      <c r="E166" s="432"/>
      <c r="F166" s="433"/>
    </row>
    <row r="167" spans="1:6" x14ac:dyDescent="0.3">
      <c r="A167" s="383"/>
      <c r="B167" s="202"/>
      <c r="C167" s="386"/>
      <c r="D167" s="431"/>
      <c r="E167" s="432"/>
      <c r="F167" s="433"/>
    </row>
    <row r="168" spans="1:6" x14ac:dyDescent="0.3">
      <c r="A168" s="383"/>
      <c r="B168" s="202"/>
      <c r="C168" s="386"/>
      <c r="D168" s="431"/>
      <c r="E168" s="432"/>
      <c r="F168" s="433"/>
    </row>
    <row r="169" spans="1:6" x14ac:dyDescent="0.3">
      <c r="A169" s="383"/>
      <c r="B169" s="202"/>
      <c r="C169" s="386"/>
      <c r="D169" s="431"/>
      <c r="E169" s="432"/>
      <c r="F169" s="433"/>
    </row>
    <row r="170" spans="1:6" x14ac:dyDescent="0.3">
      <c r="A170" s="383"/>
      <c r="B170" s="202"/>
      <c r="C170" s="386"/>
      <c r="D170" s="431"/>
      <c r="E170" s="432"/>
      <c r="F170" s="433"/>
    </row>
    <row r="171" spans="1:6" x14ac:dyDescent="0.3">
      <c r="A171" s="383"/>
      <c r="B171" s="202"/>
      <c r="C171" s="386"/>
      <c r="D171" s="431"/>
      <c r="E171" s="432"/>
      <c r="F171" s="433"/>
    </row>
    <row r="172" spans="1:6" x14ac:dyDescent="0.3">
      <c r="A172" s="383"/>
      <c r="B172" s="202"/>
      <c r="C172" s="386"/>
      <c r="D172" s="431"/>
      <c r="E172" s="432"/>
      <c r="F172" s="433"/>
    </row>
    <row r="173" spans="1:6" x14ac:dyDescent="0.3">
      <c r="A173" s="383"/>
      <c r="B173" s="202"/>
      <c r="C173" s="386"/>
      <c r="D173" s="431"/>
      <c r="E173" s="432"/>
      <c r="F173" s="433"/>
    </row>
    <row r="174" spans="1:6" x14ac:dyDescent="0.3">
      <c r="A174" s="383"/>
      <c r="B174" s="202"/>
      <c r="C174" s="386"/>
      <c r="D174" s="431"/>
      <c r="E174" s="432"/>
      <c r="F174" s="433"/>
    </row>
    <row r="175" spans="1:6" x14ac:dyDescent="0.3">
      <c r="A175" s="383"/>
      <c r="B175" s="202"/>
      <c r="C175" s="386"/>
      <c r="D175" s="431"/>
      <c r="E175" s="432"/>
      <c r="F175" s="433"/>
    </row>
    <row r="176" spans="1:6" x14ac:dyDescent="0.3">
      <c r="A176" s="383"/>
      <c r="B176" s="202"/>
      <c r="C176" s="386"/>
      <c r="D176" s="431"/>
      <c r="E176" s="432"/>
      <c r="F176" s="433"/>
    </row>
    <row r="177" spans="1:6" x14ac:dyDescent="0.3">
      <c r="A177" s="383"/>
      <c r="B177" s="202"/>
      <c r="C177" s="386"/>
      <c r="D177" s="431"/>
      <c r="E177" s="432"/>
      <c r="F177" s="433"/>
    </row>
    <row r="178" spans="1:6" x14ac:dyDescent="0.3">
      <c r="A178" s="383"/>
      <c r="B178" s="202"/>
      <c r="C178" s="386"/>
      <c r="D178" s="431"/>
      <c r="E178" s="432"/>
      <c r="F178" s="433"/>
    </row>
    <row r="179" spans="1:6" x14ac:dyDescent="0.3">
      <c r="A179" s="383"/>
      <c r="B179" s="202"/>
      <c r="C179" s="386"/>
      <c r="D179" s="431"/>
      <c r="E179" s="432"/>
      <c r="F179" s="433"/>
    </row>
    <row r="180" spans="1:6" x14ac:dyDescent="0.3">
      <c r="A180" s="383"/>
      <c r="B180" s="202"/>
      <c r="C180" s="386"/>
      <c r="D180" s="431"/>
      <c r="E180" s="432"/>
      <c r="F180" s="433"/>
    </row>
    <row r="181" spans="1:6" x14ac:dyDescent="0.3">
      <c r="A181" s="383"/>
      <c r="B181" s="202"/>
      <c r="C181" s="386"/>
      <c r="D181" s="431"/>
      <c r="E181" s="432"/>
      <c r="F181" s="433"/>
    </row>
    <row r="182" spans="1:6" x14ac:dyDescent="0.3">
      <c r="A182" s="383"/>
      <c r="B182" s="202"/>
      <c r="C182" s="386"/>
      <c r="D182" s="431"/>
      <c r="E182" s="432"/>
      <c r="F182" s="433"/>
    </row>
    <row r="183" spans="1:6" x14ac:dyDescent="0.3">
      <c r="A183" s="383"/>
      <c r="B183" s="202"/>
      <c r="C183" s="386"/>
      <c r="D183" s="431"/>
      <c r="E183" s="432"/>
      <c r="F183" s="433"/>
    </row>
    <row r="184" spans="1:6" x14ac:dyDescent="0.3">
      <c r="A184" s="383"/>
      <c r="B184" s="202"/>
      <c r="C184" s="386"/>
      <c r="D184" s="431"/>
      <c r="E184" s="432"/>
      <c r="F184" s="433"/>
    </row>
    <row r="185" spans="1:6" x14ac:dyDescent="0.3">
      <c r="A185" s="383"/>
      <c r="B185" s="202"/>
      <c r="C185" s="386"/>
      <c r="D185" s="431"/>
      <c r="E185" s="432"/>
      <c r="F185" s="433"/>
    </row>
    <row r="186" spans="1:6" x14ac:dyDescent="0.3">
      <c r="A186" s="383"/>
      <c r="B186" s="202"/>
      <c r="C186" s="386"/>
      <c r="D186" s="431"/>
      <c r="E186" s="432"/>
      <c r="F186" s="433"/>
    </row>
    <row r="187" spans="1:6" x14ac:dyDescent="0.3">
      <c r="A187" s="383"/>
      <c r="B187" s="202"/>
      <c r="C187" s="386"/>
      <c r="D187" s="431"/>
      <c r="E187" s="432"/>
      <c r="F187" s="433"/>
    </row>
    <row r="188" spans="1:6" x14ac:dyDescent="0.3">
      <c r="A188" s="383"/>
      <c r="B188" s="202"/>
      <c r="C188" s="386"/>
      <c r="D188" s="431"/>
      <c r="E188" s="432"/>
      <c r="F188" s="433"/>
    </row>
    <row r="189" spans="1:6" x14ac:dyDescent="0.3">
      <c r="A189" s="383"/>
      <c r="B189" s="202"/>
      <c r="C189" s="386"/>
      <c r="D189" s="431"/>
      <c r="E189" s="432"/>
      <c r="F189" s="433"/>
    </row>
    <row r="190" spans="1:6" x14ac:dyDescent="0.3">
      <c r="A190" s="383"/>
      <c r="B190" s="202"/>
      <c r="C190" s="386"/>
      <c r="D190" s="431"/>
      <c r="E190" s="432"/>
      <c r="F190" s="433"/>
    </row>
    <row r="191" spans="1:6" x14ac:dyDescent="0.3">
      <c r="A191" s="383"/>
      <c r="B191" s="202"/>
      <c r="C191" s="386"/>
      <c r="D191" s="431"/>
      <c r="E191" s="432"/>
      <c r="F191" s="433"/>
    </row>
    <row r="192" spans="1:6" x14ac:dyDescent="0.3">
      <c r="A192" s="383"/>
      <c r="B192" s="202"/>
      <c r="C192" s="386"/>
      <c r="D192" s="431"/>
      <c r="E192" s="432"/>
      <c r="F192" s="433"/>
    </row>
    <row r="193" spans="1:6" x14ac:dyDescent="0.3">
      <c r="A193" s="383"/>
      <c r="B193" s="202"/>
      <c r="C193" s="386"/>
      <c r="D193" s="431"/>
      <c r="E193" s="432"/>
      <c r="F193" s="433"/>
    </row>
    <row r="194" spans="1:6" x14ac:dyDescent="0.3">
      <c r="A194" s="383"/>
      <c r="B194" s="202"/>
      <c r="C194" s="386"/>
      <c r="D194" s="431"/>
      <c r="E194" s="432"/>
      <c r="F194" s="433"/>
    </row>
    <row r="195" spans="1:6" x14ac:dyDescent="0.3">
      <c r="A195" s="383"/>
      <c r="B195" s="202"/>
      <c r="C195" s="386"/>
      <c r="D195" s="431"/>
      <c r="E195" s="432"/>
      <c r="F195" s="433"/>
    </row>
    <row r="196" spans="1:6" x14ac:dyDescent="0.3">
      <c r="A196" s="383"/>
      <c r="B196" s="202"/>
      <c r="C196" s="386"/>
      <c r="D196" s="431"/>
      <c r="E196" s="432"/>
      <c r="F196" s="433"/>
    </row>
    <row r="197" spans="1:6" x14ac:dyDescent="0.3">
      <c r="A197" s="383"/>
      <c r="B197" s="202"/>
      <c r="C197" s="386"/>
      <c r="D197" s="431"/>
      <c r="E197" s="432"/>
      <c r="F197" s="433"/>
    </row>
    <row r="198" spans="1:6" x14ac:dyDescent="0.3">
      <c r="A198" s="383"/>
      <c r="B198" s="202"/>
      <c r="C198" s="386"/>
      <c r="D198" s="431"/>
      <c r="E198" s="432"/>
      <c r="F198" s="433"/>
    </row>
    <row r="199" spans="1:6" x14ac:dyDescent="0.3">
      <c r="A199" s="383"/>
      <c r="B199" s="202"/>
      <c r="C199" s="386"/>
      <c r="D199" s="431"/>
      <c r="E199" s="432"/>
      <c r="F199" s="433"/>
    </row>
    <row r="200" spans="1:6" x14ac:dyDescent="0.3">
      <c r="A200" s="383"/>
      <c r="B200" s="202"/>
      <c r="C200" s="386"/>
      <c r="D200" s="431"/>
      <c r="E200" s="432"/>
      <c r="F200" s="433"/>
    </row>
    <row r="201" spans="1:6" x14ac:dyDescent="0.3">
      <c r="A201" s="383"/>
      <c r="B201" s="202"/>
      <c r="C201" s="386"/>
      <c r="D201" s="431"/>
      <c r="E201" s="432"/>
      <c r="F201" s="433"/>
    </row>
    <row r="202" spans="1:6" x14ac:dyDescent="0.3">
      <c r="A202" s="383"/>
      <c r="B202" s="202"/>
      <c r="C202" s="386"/>
      <c r="D202" s="431"/>
      <c r="E202" s="432"/>
      <c r="F202" s="433"/>
    </row>
    <row r="203" spans="1:6" x14ac:dyDescent="0.3">
      <c r="A203" s="383"/>
      <c r="B203" s="202"/>
      <c r="C203" s="386"/>
      <c r="D203" s="431"/>
      <c r="E203" s="432"/>
      <c r="F203" s="433"/>
    </row>
    <row r="204" spans="1:6" x14ac:dyDescent="0.3">
      <c r="A204" s="383"/>
      <c r="B204" s="202"/>
      <c r="C204" s="386"/>
      <c r="D204" s="431"/>
      <c r="E204" s="432"/>
      <c r="F204" s="433"/>
    </row>
    <row r="205" spans="1:6" x14ac:dyDescent="0.3">
      <c r="A205" s="383"/>
      <c r="B205" s="202"/>
      <c r="C205" s="386"/>
      <c r="D205" s="431"/>
      <c r="E205" s="432"/>
      <c r="F205" s="433"/>
    </row>
    <row r="206" spans="1:6" x14ac:dyDescent="0.3">
      <c r="A206" s="383"/>
      <c r="B206" s="202"/>
      <c r="C206" s="386"/>
      <c r="D206" s="431"/>
      <c r="E206" s="432"/>
      <c r="F206" s="433"/>
    </row>
    <row r="207" spans="1:6" x14ac:dyDescent="0.3">
      <c r="A207" s="383"/>
      <c r="B207" s="202"/>
      <c r="C207" s="386"/>
      <c r="D207" s="431"/>
      <c r="E207" s="432"/>
      <c r="F207" s="433"/>
    </row>
    <row r="208" spans="1:6" x14ac:dyDescent="0.3">
      <c r="A208" s="383"/>
      <c r="B208" s="202"/>
      <c r="C208" s="386"/>
      <c r="D208" s="431"/>
      <c r="E208" s="432"/>
      <c r="F208" s="433"/>
    </row>
    <row r="209" spans="1:6" x14ac:dyDescent="0.3">
      <c r="A209" s="383"/>
      <c r="B209" s="202"/>
      <c r="C209" s="386"/>
      <c r="D209" s="431"/>
      <c r="E209" s="432"/>
      <c r="F209" s="433"/>
    </row>
    <row r="210" spans="1:6" x14ac:dyDescent="0.3">
      <c r="A210" s="383"/>
      <c r="B210" s="202"/>
      <c r="C210" s="386"/>
      <c r="D210" s="431"/>
      <c r="E210" s="432"/>
      <c r="F210" s="433"/>
    </row>
    <row r="211" spans="1:6" x14ac:dyDescent="0.3">
      <c r="A211" s="383"/>
      <c r="B211" s="202"/>
      <c r="C211" s="386"/>
      <c r="D211" s="431"/>
      <c r="E211" s="432"/>
      <c r="F211" s="433"/>
    </row>
    <row r="212" spans="1:6" x14ac:dyDescent="0.3">
      <c r="A212" s="383"/>
      <c r="B212" s="202"/>
      <c r="C212" s="386"/>
      <c r="D212" s="431"/>
      <c r="E212" s="432"/>
      <c r="F212" s="433"/>
    </row>
    <row r="213" spans="1:6" x14ac:dyDescent="0.3">
      <c r="A213" s="383"/>
      <c r="B213" s="202"/>
      <c r="C213" s="386"/>
      <c r="D213" s="431"/>
      <c r="E213" s="432"/>
      <c r="F213" s="433"/>
    </row>
    <row r="214" spans="1:6" x14ac:dyDescent="0.3">
      <c r="A214" s="383"/>
      <c r="B214" s="202"/>
      <c r="C214" s="386"/>
      <c r="D214" s="431"/>
      <c r="E214" s="432"/>
      <c r="F214" s="433"/>
    </row>
    <row r="215" spans="1:6" x14ac:dyDescent="0.3">
      <c r="A215" s="383"/>
      <c r="B215" s="202"/>
      <c r="C215" s="386"/>
      <c r="D215" s="431"/>
      <c r="E215" s="432"/>
      <c r="F215" s="433"/>
    </row>
    <row r="216" spans="1:6" ht="15" thickBot="1" x14ac:dyDescent="0.35">
      <c r="A216" s="383"/>
      <c r="B216" s="202"/>
      <c r="C216" s="386"/>
      <c r="D216" s="431"/>
      <c r="E216" s="432"/>
      <c r="F216" s="433"/>
    </row>
    <row r="217" spans="1:6" ht="15" thickBot="1" x14ac:dyDescent="0.35">
      <c r="A217" s="448" t="s">
        <v>4039</v>
      </c>
      <c r="B217" s="511" t="s">
        <v>4115</v>
      </c>
      <c r="C217" s="489"/>
      <c r="D217" s="489"/>
      <c r="E217" s="494"/>
      <c r="F217" s="495">
        <f>SUM(F115:F149)</f>
        <v>500000</v>
      </c>
    </row>
    <row r="218" spans="1:6" x14ac:dyDescent="0.3">
      <c r="A218" s="756" t="str">
        <f>A1</f>
        <v>CONTRACT SANRAL: NRA 2024/1323</v>
      </c>
      <c r="B218" s="757"/>
      <c r="C218" s="462"/>
      <c r="D218" s="462"/>
      <c r="E218" s="467"/>
      <c r="F218" s="473"/>
    </row>
    <row r="219" spans="1:6" ht="15" thickBot="1" x14ac:dyDescent="0.35">
      <c r="A219" s="754" t="str">
        <f>A2</f>
        <v>PANEL FOR ROUTINE ROAD MAINTENANCE WORKS ACROSS SOUTH AFRICA (KWAZULU NATAL PROVINCE)</v>
      </c>
      <c r="B219" s="755"/>
      <c r="C219" s="463"/>
      <c r="D219" s="463"/>
      <c r="E219" s="468"/>
      <c r="F219" s="474"/>
    </row>
    <row r="220" spans="1:6" ht="15" thickBot="1" x14ac:dyDescent="0.35">
      <c r="A220" s="449" t="s">
        <v>4111</v>
      </c>
      <c r="B220" s="451" t="s">
        <v>4035</v>
      </c>
      <c r="C220" s="451" t="s">
        <v>4112</v>
      </c>
      <c r="D220" s="451" t="s">
        <v>4113</v>
      </c>
      <c r="E220" s="451" t="s">
        <v>4114</v>
      </c>
      <c r="F220" s="487" t="s">
        <v>4036</v>
      </c>
    </row>
    <row r="221" spans="1:6" x14ac:dyDescent="0.3">
      <c r="A221" s="778" t="s">
        <v>152</v>
      </c>
      <c r="B221" s="779"/>
      <c r="C221" s="779"/>
      <c r="D221" s="780"/>
      <c r="E221" s="780"/>
      <c r="F221" s="781"/>
    </row>
    <row r="222" spans="1:6" x14ac:dyDescent="0.3">
      <c r="A222" s="374" t="s">
        <v>153</v>
      </c>
      <c r="B222" s="345" t="s">
        <v>3988</v>
      </c>
      <c r="C222" s="387" t="s">
        <v>955</v>
      </c>
      <c r="D222" s="417">
        <v>912500</v>
      </c>
      <c r="E222" s="856"/>
      <c r="F222" s="503" t="str">
        <f>IF((D222*E222)&gt;0,(D222*E222),"")</f>
        <v/>
      </c>
    </row>
    <row r="223" spans="1:6" x14ac:dyDescent="0.3">
      <c r="A223" s="372" t="s">
        <v>157</v>
      </c>
      <c r="B223" s="235" t="s">
        <v>3950</v>
      </c>
      <c r="C223" s="379" t="s">
        <v>64</v>
      </c>
      <c r="D223" s="420">
        <v>60</v>
      </c>
      <c r="E223" s="856"/>
      <c r="F223" s="419" t="str">
        <f>IF((D223*E223)&gt;0,(D223*E223),"")</f>
        <v/>
      </c>
    </row>
    <row r="224" spans="1:6" x14ac:dyDescent="0.3">
      <c r="A224" s="383"/>
      <c r="B224" s="412"/>
      <c r="C224" s="386"/>
      <c r="D224" s="434"/>
      <c r="E224" s="435"/>
      <c r="F224" s="433"/>
    </row>
    <row r="225" spans="1:6" x14ac:dyDescent="0.3">
      <c r="A225" s="383"/>
      <c r="B225" s="412"/>
      <c r="C225" s="386"/>
      <c r="D225" s="434"/>
      <c r="E225" s="435"/>
      <c r="F225" s="433"/>
    </row>
    <row r="226" spans="1:6" x14ac:dyDescent="0.3">
      <c r="A226" s="383"/>
      <c r="B226" s="412"/>
      <c r="C226" s="386"/>
      <c r="D226" s="434"/>
      <c r="E226" s="435"/>
      <c r="F226" s="433"/>
    </row>
    <row r="227" spans="1:6" x14ac:dyDescent="0.3">
      <c r="A227" s="383"/>
      <c r="B227" s="412"/>
      <c r="C227" s="386"/>
      <c r="D227" s="434"/>
      <c r="E227" s="435"/>
      <c r="F227" s="433"/>
    </row>
    <row r="228" spans="1:6" x14ac:dyDescent="0.3">
      <c r="A228" s="383"/>
      <c r="B228" s="412"/>
      <c r="C228" s="386"/>
      <c r="D228" s="434"/>
      <c r="E228" s="435"/>
      <c r="F228" s="433"/>
    </row>
    <row r="229" spans="1:6" x14ac:dyDescent="0.3">
      <c r="A229" s="383"/>
      <c r="B229" s="412"/>
      <c r="C229" s="386"/>
      <c r="D229" s="434"/>
      <c r="E229" s="435"/>
      <c r="F229" s="433"/>
    </row>
    <row r="230" spans="1:6" x14ac:dyDescent="0.3">
      <c r="A230" s="383"/>
      <c r="B230" s="412"/>
      <c r="C230" s="386"/>
      <c r="D230" s="434"/>
      <c r="E230" s="435"/>
      <c r="F230" s="433"/>
    </row>
    <row r="231" spans="1:6" x14ac:dyDescent="0.3">
      <c r="A231" s="383"/>
      <c r="B231" s="412"/>
      <c r="C231" s="386"/>
      <c r="D231" s="434"/>
      <c r="E231" s="435"/>
      <c r="F231" s="433"/>
    </row>
    <row r="232" spans="1:6" x14ac:dyDescent="0.3">
      <c r="A232" s="383"/>
      <c r="B232" s="412"/>
      <c r="C232" s="386"/>
      <c r="D232" s="434"/>
      <c r="E232" s="435"/>
      <c r="F232" s="433"/>
    </row>
    <row r="233" spans="1:6" x14ac:dyDescent="0.3">
      <c r="A233" s="383"/>
      <c r="B233" s="412"/>
      <c r="C233" s="386"/>
      <c r="D233" s="434"/>
      <c r="E233" s="435"/>
      <c r="F233" s="433"/>
    </row>
    <row r="234" spans="1:6" x14ac:dyDescent="0.3">
      <c r="A234" s="383"/>
      <c r="B234" s="412"/>
      <c r="C234" s="386"/>
      <c r="D234" s="434"/>
      <c r="E234" s="435"/>
      <c r="F234" s="433"/>
    </row>
    <row r="235" spans="1:6" x14ac:dyDescent="0.3">
      <c r="A235" s="383"/>
      <c r="B235" s="412"/>
      <c r="C235" s="386"/>
      <c r="D235" s="434"/>
      <c r="E235" s="435"/>
      <c r="F235" s="433"/>
    </row>
    <row r="236" spans="1:6" x14ac:dyDescent="0.3">
      <c r="A236" s="383"/>
      <c r="B236" s="412"/>
      <c r="C236" s="386"/>
      <c r="D236" s="434"/>
      <c r="E236" s="435"/>
      <c r="F236" s="433"/>
    </row>
    <row r="237" spans="1:6" x14ac:dyDescent="0.3">
      <c r="A237" s="383"/>
      <c r="B237" s="412"/>
      <c r="C237" s="386"/>
      <c r="D237" s="434"/>
      <c r="E237" s="435"/>
      <c r="F237" s="433"/>
    </row>
    <row r="238" spans="1:6" x14ac:dyDescent="0.3">
      <c r="A238" s="383"/>
      <c r="B238" s="412"/>
      <c r="C238" s="386"/>
      <c r="D238" s="434"/>
      <c r="E238" s="435"/>
      <c r="F238" s="433"/>
    </row>
    <row r="239" spans="1:6" x14ac:dyDescent="0.3">
      <c r="A239" s="383"/>
      <c r="B239" s="412"/>
      <c r="C239" s="386"/>
      <c r="D239" s="434"/>
      <c r="E239" s="435"/>
      <c r="F239" s="433"/>
    </row>
    <row r="240" spans="1:6" x14ac:dyDescent="0.3">
      <c r="A240" s="383"/>
      <c r="B240" s="412"/>
      <c r="C240" s="386"/>
      <c r="D240" s="434"/>
      <c r="E240" s="435"/>
      <c r="F240" s="433"/>
    </row>
    <row r="241" spans="1:6" x14ac:dyDescent="0.3">
      <c r="A241" s="383"/>
      <c r="B241" s="412"/>
      <c r="C241" s="386"/>
      <c r="D241" s="434"/>
      <c r="E241" s="435"/>
      <c r="F241" s="433"/>
    </row>
    <row r="242" spans="1:6" x14ac:dyDescent="0.3">
      <c r="A242" s="383"/>
      <c r="B242" s="412"/>
      <c r="C242" s="386"/>
      <c r="D242" s="434"/>
      <c r="E242" s="435"/>
      <c r="F242" s="433"/>
    </row>
    <row r="243" spans="1:6" x14ac:dyDescent="0.3">
      <c r="A243" s="383"/>
      <c r="B243" s="412"/>
      <c r="C243" s="386"/>
      <c r="D243" s="434"/>
      <c r="E243" s="435"/>
      <c r="F243" s="433"/>
    </row>
    <row r="244" spans="1:6" x14ac:dyDescent="0.3">
      <c r="A244" s="383"/>
      <c r="B244" s="412"/>
      <c r="C244" s="386"/>
      <c r="D244" s="434"/>
      <c r="E244" s="435"/>
      <c r="F244" s="433"/>
    </row>
    <row r="245" spans="1:6" x14ac:dyDescent="0.3">
      <c r="A245" s="383"/>
      <c r="B245" s="412"/>
      <c r="C245" s="386"/>
      <c r="D245" s="434"/>
      <c r="E245" s="435"/>
      <c r="F245" s="433"/>
    </row>
    <row r="246" spans="1:6" x14ac:dyDescent="0.3">
      <c r="A246" s="383"/>
      <c r="B246" s="412"/>
      <c r="C246" s="386"/>
      <c r="D246" s="434"/>
      <c r="E246" s="435"/>
      <c r="F246" s="433"/>
    </row>
    <row r="247" spans="1:6" x14ac:dyDescent="0.3">
      <c r="A247" s="383"/>
      <c r="B247" s="412"/>
      <c r="C247" s="386"/>
      <c r="D247" s="434"/>
      <c r="E247" s="435"/>
      <c r="F247" s="433"/>
    </row>
    <row r="248" spans="1:6" x14ac:dyDescent="0.3">
      <c r="A248" s="383"/>
      <c r="B248" s="412"/>
      <c r="C248" s="386"/>
      <c r="D248" s="434"/>
      <c r="E248" s="435"/>
      <c r="F248" s="433"/>
    </row>
    <row r="249" spans="1:6" x14ac:dyDescent="0.3">
      <c r="A249" s="383"/>
      <c r="B249" s="412"/>
      <c r="C249" s="386"/>
      <c r="D249" s="434"/>
      <c r="E249" s="435"/>
      <c r="F249" s="433"/>
    </row>
    <row r="250" spans="1:6" x14ac:dyDescent="0.3">
      <c r="A250" s="383"/>
      <c r="B250" s="412"/>
      <c r="C250" s="386"/>
      <c r="D250" s="434"/>
      <c r="E250" s="435"/>
      <c r="F250" s="433"/>
    </row>
    <row r="251" spans="1:6" x14ac:dyDescent="0.3">
      <c r="A251" s="383"/>
      <c r="B251" s="412"/>
      <c r="C251" s="386"/>
      <c r="D251" s="434"/>
      <c r="E251" s="435"/>
      <c r="F251" s="433"/>
    </row>
    <row r="252" spans="1:6" x14ac:dyDescent="0.3">
      <c r="A252" s="383"/>
      <c r="B252" s="412"/>
      <c r="C252" s="386"/>
      <c r="D252" s="434"/>
      <c r="E252" s="435"/>
      <c r="F252" s="433"/>
    </row>
    <row r="253" spans="1:6" x14ac:dyDescent="0.3">
      <c r="A253" s="383"/>
      <c r="B253" s="412"/>
      <c r="C253" s="386"/>
      <c r="D253" s="434"/>
      <c r="E253" s="435"/>
      <c r="F253" s="433"/>
    </row>
    <row r="254" spans="1:6" x14ac:dyDescent="0.3">
      <c r="A254" s="383"/>
      <c r="B254" s="412"/>
      <c r="C254" s="386"/>
      <c r="D254" s="434"/>
      <c r="E254" s="435"/>
      <c r="F254" s="433"/>
    </row>
    <row r="255" spans="1:6" x14ac:dyDescent="0.3">
      <c r="A255" s="383"/>
      <c r="B255" s="412"/>
      <c r="C255" s="386"/>
      <c r="D255" s="434"/>
      <c r="E255" s="435"/>
      <c r="F255" s="433"/>
    </row>
    <row r="256" spans="1:6" x14ac:dyDescent="0.3">
      <c r="A256" s="383"/>
      <c r="B256" s="412"/>
      <c r="C256" s="386"/>
      <c r="D256" s="434"/>
      <c r="E256" s="435"/>
      <c r="F256" s="433"/>
    </row>
    <row r="257" spans="1:6" x14ac:dyDescent="0.3">
      <c r="A257" s="383"/>
      <c r="B257" s="412"/>
      <c r="C257" s="386"/>
      <c r="D257" s="434"/>
      <c r="E257" s="435"/>
      <c r="F257" s="433"/>
    </row>
    <row r="258" spans="1:6" x14ac:dyDescent="0.3">
      <c r="A258" s="383"/>
      <c r="B258" s="412"/>
      <c r="C258" s="386"/>
      <c r="D258" s="434"/>
      <c r="E258" s="435"/>
      <c r="F258" s="433"/>
    </row>
    <row r="259" spans="1:6" x14ac:dyDescent="0.3">
      <c r="A259" s="383"/>
      <c r="B259" s="412"/>
      <c r="C259" s="386"/>
      <c r="D259" s="434"/>
      <c r="E259" s="435"/>
      <c r="F259" s="433"/>
    </row>
    <row r="260" spans="1:6" x14ac:dyDescent="0.3">
      <c r="A260" s="383"/>
      <c r="B260" s="412"/>
      <c r="C260" s="386"/>
      <c r="D260" s="434"/>
      <c r="E260" s="435"/>
      <c r="F260" s="433"/>
    </row>
    <row r="261" spans="1:6" x14ac:dyDescent="0.3">
      <c r="A261" s="383"/>
      <c r="B261" s="412"/>
      <c r="C261" s="386"/>
      <c r="D261" s="434"/>
      <c r="E261" s="435"/>
      <c r="F261" s="433"/>
    </row>
    <row r="262" spans="1:6" x14ac:dyDescent="0.3">
      <c r="A262" s="383"/>
      <c r="B262" s="412"/>
      <c r="C262" s="386"/>
      <c r="D262" s="434"/>
      <c r="E262" s="435"/>
      <c r="F262" s="433"/>
    </row>
    <row r="263" spans="1:6" x14ac:dyDescent="0.3">
      <c r="A263" s="383"/>
      <c r="B263" s="412"/>
      <c r="C263" s="386"/>
      <c r="D263" s="434"/>
      <c r="E263" s="435"/>
      <c r="F263" s="433"/>
    </row>
    <row r="264" spans="1:6" x14ac:dyDescent="0.3">
      <c r="A264" s="383"/>
      <c r="B264" s="412"/>
      <c r="C264" s="386"/>
      <c r="D264" s="434"/>
      <c r="E264" s="435"/>
      <c r="F264" s="433"/>
    </row>
    <row r="265" spans="1:6" x14ac:dyDescent="0.3">
      <c r="A265" s="383"/>
      <c r="B265" s="412"/>
      <c r="C265" s="386"/>
      <c r="D265" s="434"/>
      <c r="E265" s="435"/>
      <c r="F265" s="433"/>
    </row>
    <row r="266" spans="1:6" x14ac:dyDescent="0.3">
      <c r="A266" s="383"/>
      <c r="B266" s="412"/>
      <c r="C266" s="386"/>
      <c r="D266" s="434"/>
      <c r="E266" s="435"/>
      <c r="F266" s="433"/>
    </row>
    <row r="267" spans="1:6" x14ac:dyDescent="0.3">
      <c r="A267" s="383"/>
      <c r="B267" s="412"/>
      <c r="C267" s="386"/>
      <c r="D267" s="434"/>
      <c r="E267" s="435"/>
      <c r="F267" s="433"/>
    </row>
    <row r="268" spans="1:6" x14ac:dyDescent="0.3">
      <c r="A268" s="383"/>
      <c r="B268" s="412"/>
      <c r="C268" s="386"/>
      <c r="D268" s="434"/>
      <c r="E268" s="435"/>
      <c r="F268" s="433"/>
    </row>
    <row r="269" spans="1:6" x14ac:dyDescent="0.3">
      <c r="A269" s="383"/>
      <c r="B269" s="412"/>
      <c r="C269" s="386"/>
      <c r="D269" s="434"/>
      <c r="E269" s="435"/>
      <c r="F269" s="433"/>
    </row>
    <row r="270" spans="1:6" x14ac:dyDescent="0.3">
      <c r="A270" s="383"/>
      <c r="B270" s="412"/>
      <c r="C270" s="386"/>
      <c r="D270" s="434"/>
      <c r="E270" s="435"/>
      <c r="F270" s="433"/>
    </row>
    <row r="271" spans="1:6" x14ac:dyDescent="0.3">
      <c r="A271" s="383"/>
      <c r="B271" s="412"/>
      <c r="C271" s="386"/>
      <c r="D271" s="434"/>
      <c r="E271" s="435"/>
      <c r="F271" s="433"/>
    </row>
    <row r="272" spans="1:6" x14ac:dyDescent="0.3">
      <c r="A272" s="383"/>
      <c r="B272" s="412"/>
      <c r="C272" s="386"/>
      <c r="D272" s="434"/>
      <c r="E272" s="435"/>
      <c r="F272" s="433"/>
    </row>
    <row r="273" spans="1:6" x14ac:dyDescent="0.3">
      <c r="A273" s="383"/>
      <c r="B273" s="412"/>
      <c r="C273" s="386"/>
      <c r="D273" s="434"/>
      <c r="E273" s="435"/>
      <c r="F273" s="433"/>
    </row>
    <row r="274" spans="1:6" x14ac:dyDescent="0.3">
      <c r="A274" s="383"/>
      <c r="B274" s="412"/>
      <c r="C274" s="386"/>
      <c r="D274" s="434"/>
      <c r="E274" s="435"/>
      <c r="F274" s="433"/>
    </row>
    <row r="275" spans="1:6" x14ac:dyDescent="0.3">
      <c r="A275" s="383"/>
      <c r="B275" s="412"/>
      <c r="C275" s="386"/>
      <c r="D275" s="434"/>
      <c r="E275" s="435"/>
      <c r="F275" s="433"/>
    </row>
    <row r="276" spans="1:6" x14ac:dyDescent="0.3">
      <c r="A276" s="383"/>
      <c r="B276" s="412"/>
      <c r="C276" s="386"/>
      <c r="D276" s="434"/>
      <c r="E276" s="435"/>
      <c r="F276" s="433"/>
    </row>
    <row r="277" spans="1:6" x14ac:dyDescent="0.3">
      <c r="A277" s="383"/>
      <c r="B277" s="412"/>
      <c r="C277" s="386"/>
      <c r="D277" s="434"/>
      <c r="E277" s="435"/>
      <c r="F277" s="433"/>
    </row>
    <row r="278" spans="1:6" x14ac:dyDescent="0.3">
      <c r="A278" s="383"/>
      <c r="B278" s="412"/>
      <c r="C278" s="386"/>
      <c r="D278" s="434"/>
      <c r="E278" s="435"/>
      <c r="F278" s="433"/>
    </row>
    <row r="279" spans="1:6" x14ac:dyDescent="0.3">
      <c r="A279" s="383"/>
      <c r="B279" s="412"/>
      <c r="C279" s="386"/>
      <c r="D279" s="434"/>
      <c r="E279" s="435"/>
      <c r="F279" s="433"/>
    </row>
    <row r="280" spans="1:6" x14ac:dyDescent="0.3">
      <c r="A280" s="383"/>
      <c r="B280" s="412"/>
      <c r="C280" s="386"/>
      <c r="D280" s="434"/>
      <c r="E280" s="435"/>
      <c r="F280" s="433"/>
    </row>
    <row r="281" spans="1:6" x14ac:dyDescent="0.3">
      <c r="A281" s="383"/>
      <c r="B281" s="412"/>
      <c r="C281" s="386"/>
      <c r="D281" s="434"/>
      <c r="E281" s="435"/>
      <c r="F281" s="433"/>
    </row>
    <row r="282" spans="1:6" x14ac:dyDescent="0.3">
      <c r="A282" s="383"/>
      <c r="B282" s="412"/>
      <c r="C282" s="386"/>
      <c r="D282" s="434"/>
      <c r="E282" s="435"/>
      <c r="F282" s="433"/>
    </row>
    <row r="283" spans="1:6" x14ac:dyDescent="0.3">
      <c r="A283" s="383"/>
      <c r="B283" s="412"/>
      <c r="C283" s="386"/>
      <c r="D283" s="434"/>
      <c r="E283" s="435"/>
      <c r="F283" s="433"/>
    </row>
    <row r="284" spans="1:6" x14ac:dyDescent="0.3">
      <c r="A284" s="383"/>
      <c r="B284" s="412"/>
      <c r="C284" s="386"/>
      <c r="D284" s="434"/>
      <c r="E284" s="435"/>
      <c r="F284" s="433"/>
    </row>
    <row r="285" spans="1:6" x14ac:dyDescent="0.3">
      <c r="A285" s="383"/>
      <c r="B285" s="412"/>
      <c r="C285" s="386"/>
      <c r="D285" s="434"/>
      <c r="E285" s="435"/>
      <c r="F285" s="433"/>
    </row>
    <row r="286" spans="1:6" x14ac:dyDescent="0.3">
      <c r="A286" s="383"/>
      <c r="B286" s="412"/>
      <c r="C286" s="386"/>
      <c r="D286" s="434"/>
      <c r="E286" s="435"/>
      <c r="F286" s="433"/>
    </row>
    <row r="287" spans="1:6" x14ac:dyDescent="0.3">
      <c r="A287" s="383"/>
      <c r="B287" s="412"/>
      <c r="C287" s="386"/>
      <c r="D287" s="434"/>
      <c r="E287" s="435"/>
      <c r="F287" s="433"/>
    </row>
    <row r="288" spans="1:6" x14ac:dyDescent="0.3">
      <c r="A288" s="383"/>
      <c r="B288" s="412"/>
      <c r="C288" s="386"/>
      <c r="D288" s="434"/>
      <c r="E288" s="435"/>
      <c r="F288" s="433"/>
    </row>
    <row r="289" spans="1:6" x14ac:dyDescent="0.3">
      <c r="A289" s="383"/>
      <c r="B289" s="412"/>
      <c r="C289" s="386"/>
      <c r="D289" s="434"/>
      <c r="E289" s="435"/>
      <c r="F289" s="433"/>
    </row>
    <row r="290" spans="1:6" x14ac:dyDescent="0.3">
      <c r="A290" s="383"/>
      <c r="B290" s="412"/>
      <c r="C290" s="386"/>
      <c r="D290" s="434"/>
      <c r="E290" s="435"/>
      <c r="F290" s="433"/>
    </row>
    <row r="291" spans="1:6" x14ac:dyDescent="0.3">
      <c r="A291" s="383"/>
      <c r="B291" s="412"/>
      <c r="C291" s="386"/>
      <c r="D291" s="434"/>
      <c r="E291" s="435"/>
      <c r="F291" s="433"/>
    </row>
    <row r="292" spans="1:6" x14ac:dyDescent="0.3">
      <c r="A292" s="383"/>
      <c r="B292" s="412"/>
      <c r="C292" s="386"/>
      <c r="D292" s="434"/>
      <c r="E292" s="435"/>
      <c r="F292" s="433"/>
    </row>
    <row r="293" spans="1:6" x14ac:dyDescent="0.3">
      <c r="A293" s="383"/>
      <c r="B293" s="412"/>
      <c r="C293" s="386"/>
      <c r="D293" s="434"/>
      <c r="E293" s="435"/>
      <c r="F293" s="433"/>
    </row>
    <row r="294" spans="1:6" x14ac:dyDescent="0.3">
      <c r="A294" s="383"/>
      <c r="B294" s="412"/>
      <c r="C294" s="386"/>
      <c r="D294" s="434"/>
      <c r="E294" s="435"/>
      <c r="F294" s="433"/>
    </row>
    <row r="295" spans="1:6" x14ac:dyDescent="0.3">
      <c r="A295" s="383"/>
      <c r="B295" s="412"/>
      <c r="C295" s="386"/>
      <c r="D295" s="434"/>
      <c r="E295" s="435"/>
      <c r="F295" s="433"/>
    </row>
    <row r="296" spans="1:6" x14ac:dyDescent="0.3">
      <c r="A296" s="383"/>
      <c r="B296" s="412"/>
      <c r="C296" s="386"/>
      <c r="D296" s="434"/>
      <c r="E296" s="435"/>
      <c r="F296" s="433"/>
    </row>
    <row r="297" spans="1:6" x14ac:dyDescent="0.3">
      <c r="A297" s="383"/>
      <c r="B297" s="412"/>
      <c r="C297" s="386"/>
      <c r="D297" s="434"/>
      <c r="E297" s="435"/>
      <c r="F297" s="433"/>
    </row>
    <row r="298" spans="1:6" x14ac:dyDescent="0.3">
      <c r="A298" s="383"/>
      <c r="B298" s="412"/>
      <c r="C298" s="386"/>
      <c r="D298" s="434"/>
      <c r="E298" s="435"/>
      <c r="F298" s="433"/>
    </row>
    <row r="299" spans="1:6" x14ac:dyDescent="0.3">
      <c r="A299" s="383"/>
      <c r="B299" s="412"/>
      <c r="C299" s="386"/>
      <c r="D299" s="434"/>
      <c r="E299" s="435"/>
      <c r="F299" s="433"/>
    </row>
    <row r="300" spans="1:6" x14ac:dyDescent="0.3">
      <c r="A300" s="383"/>
      <c r="B300" s="412"/>
      <c r="C300" s="386"/>
      <c r="D300" s="434"/>
      <c r="E300" s="435"/>
      <c r="F300" s="433"/>
    </row>
    <row r="301" spans="1:6" x14ac:dyDescent="0.3">
      <c r="A301" s="383"/>
      <c r="B301" s="412"/>
      <c r="C301" s="386"/>
      <c r="D301" s="434"/>
      <c r="E301" s="435"/>
      <c r="F301" s="433"/>
    </row>
    <row r="302" spans="1:6" x14ac:dyDescent="0.3">
      <c r="A302" s="383"/>
      <c r="B302" s="412"/>
      <c r="C302" s="386"/>
      <c r="D302" s="434"/>
      <c r="E302" s="435"/>
      <c r="F302" s="433"/>
    </row>
    <row r="303" spans="1:6" x14ac:dyDescent="0.3">
      <c r="A303" s="383"/>
      <c r="B303" s="412"/>
      <c r="C303" s="386"/>
      <c r="D303" s="434"/>
      <c r="E303" s="435"/>
      <c r="F303" s="433"/>
    </row>
    <row r="304" spans="1:6" x14ac:dyDescent="0.3">
      <c r="A304" s="383"/>
      <c r="B304" s="412"/>
      <c r="C304" s="386"/>
      <c r="D304" s="434"/>
      <c r="E304" s="435"/>
      <c r="F304" s="433"/>
    </row>
    <row r="305" spans="1:6" x14ac:dyDescent="0.3">
      <c r="A305" s="383"/>
      <c r="B305" s="412"/>
      <c r="C305" s="386"/>
      <c r="D305" s="434"/>
      <c r="E305" s="435"/>
      <c r="F305" s="433"/>
    </row>
    <row r="306" spans="1:6" x14ac:dyDescent="0.3">
      <c r="A306" s="383"/>
      <c r="B306" s="412"/>
      <c r="C306" s="386"/>
      <c r="D306" s="434"/>
      <c r="E306" s="435"/>
      <c r="F306" s="433"/>
    </row>
    <row r="307" spans="1:6" x14ac:dyDescent="0.3">
      <c r="A307" s="383"/>
      <c r="B307" s="412"/>
      <c r="C307" s="386"/>
      <c r="D307" s="434"/>
      <c r="E307" s="435"/>
      <c r="F307" s="433"/>
    </row>
    <row r="308" spans="1:6" x14ac:dyDescent="0.3">
      <c r="A308" s="383"/>
      <c r="B308" s="412"/>
      <c r="C308" s="386"/>
      <c r="D308" s="434"/>
      <c r="E308" s="435"/>
      <c r="F308" s="433"/>
    </row>
    <row r="309" spans="1:6" x14ac:dyDescent="0.3">
      <c r="A309" s="383"/>
      <c r="B309" s="412"/>
      <c r="C309" s="386"/>
      <c r="D309" s="434"/>
      <c r="E309" s="435"/>
      <c r="F309" s="433"/>
    </row>
    <row r="310" spans="1:6" x14ac:dyDescent="0.3">
      <c r="A310" s="383"/>
      <c r="B310" s="412"/>
      <c r="C310" s="386"/>
      <c r="D310" s="434"/>
      <c r="E310" s="435"/>
      <c r="F310" s="433"/>
    </row>
    <row r="311" spans="1:6" x14ac:dyDescent="0.3">
      <c r="A311" s="383"/>
      <c r="B311" s="412"/>
      <c r="C311" s="386"/>
      <c r="D311" s="434"/>
      <c r="E311" s="435"/>
      <c r="F311" s="433"/>
    </row>
    <row r="312" spans="1:6" x14ac:dyDescent="0.3">
      <c r="A312" s="383"/>
      <c r="B312" s="412"/>
      <c r="C312" s="386"/>
      <c r="D312" s="434"/>
      <c r="E312" s="435"/>
      <c r="F312" s="433"/>
    </row>
    <row r="313" spans="1:6" x14ac:dyDescent="0.3">
      <c r="A313" s="383"/>
      <c r="B313" s="412"/>
      <c r="C313" s="386"/>
      <c r="D313" s="434"/>
      <c r="E313" s="435"/>
      <c r="F313" s="433"/>
    </row>
    <row r="314" spans="1:6" x14ac:dyDescent="0.3">
      <c r="A314" s="383"/>
      <c r="B314" s="412"/>
      <c r="C314" s="386"/>
      <c r="D314" s="434"/>
      <c r="E314" s="435"/>
      <c r="F314" s="433"/>
    </row>
    <row r="315" spans="1:6" x14ac:dyDescent="0.3">
      <c r="A315" s="383"/>
      <c r="B315" s="412"/>
      <c r="C315" s="386"/>
      <c r="D315" s="434"/>
      <c r="E315" s="435"/>
      <c r="F315" s="433"/>
    </row>
    <row r="316" spans="1:6" x14ac:dyDescent="0.3">
      <c r="A316" s="383"/>
      <c r="B316" s="412"/>
      <c r="C316" s="386"/>
      <c r="D316" s="434"/>
      <c r="E316" s="435"/>
      <c r="F316" s="433"/>
    </row>
    <row r="317" spans="1:6" x14ac:dyDescent="0.3">
      <c r="A317" s="383"/>
      <c r="B317" s="412"/>
      <c r="C317" s="386"/>
      <c r="D317" s="434"/>
      <c r="E317" s="435"/>
      <c r="F317" s="433"/>
    </row>
    <row r="318" spans="1:6" x14ac:dyDescent="0.3">
      <c r="A318" s="383"/>
      <c r="B318" s="412"/>
      <c r="C318" s="386"/>
      <c r="D318" s="434"/>
      <c r="E318" s="435"/>
      <c r="F318" s="433"/>
    </row>
    <row r="319" spans="1:6" x14ac:dyDescent="0.3">
      <c r="A319" s="383"/>
      <c r="B319" s="412"/>
      <c r="C319" s="386"/>
      <c r="D319" s="434"/>
      <c r="E319" s="435"/>
      <c r="F319" s="433"/>
    </row>
    <row r="320" spans="1:6" x14ac:dyDescent="0.3">
      <c r="A320" s="383"/>
      <c r="B320" s="412"/>
      <c r="C320" s="386"/>
      <c r="D320" s="434"/>
      <c r="E320" s="435"/>
      <c r="F320" s="433"/>
    </row>
    <row r="321" spans="1:6" x14ac:dyDescent="0.3">
      <c r="A321" s="383"/>
      <c r="B321" s="412"/>
      <c r="C321" s="386"/>
      <c r="D321" s="434"/>
      <c r="E321" s="435"/>
      <c r="F321" s="433"/>
    </row>
    <row r="322" spans="1:6" x14ac:dyDescent="0.3">
      <c r="A322" s="383"/>
      <c r="B322" s="412"/>
      <c r="C322" s="386"/>
      <c r="D322" s="434"/>
      <c r="E322" s="435"/>
      <c r="F322" s="433"/>
    </row>
    <row r="323" spans="1:6" x14ac:dyDescent="0.3">
      <c r="A323" s="383"/>
      <c r="B323" s="412"/>
      <c r="C323" s="386"/>
      <c r="D323" s="434"/>
      <c r="E323" s="435"/>
      <c r="F323" s="433"/>
    </row>
    <row r="324" spans="1:6" x14ac:dyDescent="0.3">
      <c r="A324" s="383"/>
      <c r="B324" s="412"/>
      <c r="C324" s="386"/>
      <c r="D324" s="434"/>
      <c r="E324" s="435"/>
      <c r="F324" s="433"/>
    </row>
    <row r="325" spans="1:6" x14ac:dyDescent="0.3">
      <c r="A325" s="383"/>
      <c r="B325" s="412"/>
      <c r="C325" s="386"/>
      <c r="D325" s="434"/>
      <c r="E325" s="435"/>
      <c r="F325" s="433"/>
    </row>
    <row r="326" spans="1:6" ht="15" thickBot="1" x14ac:dyDescent="0.35">
      <c r="A326" s="383"/>
      <c r="B326" s="412"/>
      <c r="C326" s="386"/>
      <c r="D326" s="434"/>
      <c r="E326" s="435"/>
      <c r="F326" s="433"/>
    </row>
    <row r="327" spans="1:6" ht="15" thickBot="1" x14ac:dyDescent="0.35">
      <c r="A327" s="448" t="s">
        <v>4041</v>
      </c>
      <c r="B327" s="511" t="s">
        <v>4115</v>
      </c>
      <c r="C327" s="489"/>
      <c r="D327" s="489"/>
      <c r="E327" s="494"/>
      <c r="F327" s="495">
        <f>SUM(F222:F235)</f>
        <v>0</v>
      </c>
    </row>
    <row r="328" spans="1:6" x14ac:dyDescent="0.3">
      <c r="A328" s="756" t="str">
        <f>A1</f>
        <v>CONTRACT SANRAL: NRA 2024/1323</v>
      </c>
      <c r="B328" s="757"/>
      <c r="C328" s="462"/>
      <c r="D328" s="462"/>
      <c r="E328" s="467"/>
      <c r="F328" s="473"/>
    </row>
    <row r="329" spans="1:6" ht="15" thickBot="1" x14ac:dyDescent="0.35">
      <c r="A329" s="754" t="str">
        <f>A2</f>
        <v>PANEL FOR ROUTINE ROAD MAINTENANCE WORKS ACROSS SOUTH AFRICA (KWAZULU NATAL PROVINCE)</v>
      </c>
      <c r="B329" s="755"/>
      <c r="C329" s="463"/>
      <c r="D329" s="463"/>
      <c r="E329" s="468"/>
      <c r="F329" s="474"/>
    </row>
    <row r="330" spans="1:6" ht="15" thickBot="1" x14ac:dyDescent="0.35">
      <c r="A330" s="449" t="s">
        <v>4111</v>
      </c>
      <c r="B330" s="451" t="s">
        <v>4035</v>
      </c>
      <c r="C330" s="451" t="s">
        <v>4112</v>
      </c>
      <c r="D330" s="451" t="s">
        <v>4113</v>
      </c>
      <c r="E330" s="451" t="s">
        <v>4114</v>
      </c>
      <c r="F330" s="487" t="s">
        <v>4036</v>
      </c>
    </row>
    <row r="331" spans="1:6" x14ac:dyDescent="0.3">
      <c r="A331" s="778" t="s">
        <v>163</v>
      </c>
      <c r="B331" s="779"/>
      <c r="C331" s="779"/>
      <c r="D331" s="780"/>
      <c r="E331" s="780"/>
      <c r="F331" s="781"/>
    </row>
    <row r="332" spans="1:6" x14ac:dyDescent="0.3">
      <c r="A332" s="374" t="s">
        <v>164</v>
      </c>
      <c r="B332" s="345" t="s">
        <v>165</v>
      </c>
      <c r="C332" s="375"/>
      <c r="D332" s="376"/>
      <c r="E332" s="377"/>
      <c r="F332" s="378"/>
    </row>
    <row r="333" spans="1:6" x14ac:dyDescent="0.3">
      <c r="A333" s="372" t="s">
        <v>166</v>
      </c>
      <c r="B333" s="201" t="s">
        <v>167</v>
      </c>
      <c r="C333" s="379" t="s">
        <v>9</v>
      </c>
      <c r="D333" s="420">
        <v>40</v>
      </c>
      <c r="E333" s="856"/>
      <c r="F333" s="419" t="str">
        <f>IF((D333*E333)&gt;0,(D333*E333),"")</f>
        <v/>
      </c>
    </row>
    <row r="334" spans="1:6" x14ac:dyDescent="0.3">
      <c r="A334" s="372" t="s">
        <v>168</v>
      </c>
      <c r="B334" s="201" t="s">
        <v>169</v>
      </c>
      <c r="C334" s="379"/>
      <c r="D334" s="420"/>
      <c r="E334" s="418"/>
      <c r="F334" s="419" t="str">
        <f t="shared" ref="F334:F354" si="2">IF((D334*E334)&gt;0,(D334*E334),"")</f>
        <v/>
      </c>
    </row>
    <row r="335" spans="1:6" x14ac:dyDescent="0.3">
      <c r="A335" s="372" t="s">
        <v>170</v>
      </c>
      <c r="B335" s="201" t="s">
        <v>171</v>
      </c>
      <c r="C335" s="379" t="s">
        <v>9</v>
      </c>
      <c r="D335" s="420">
        <v>220</v>
      </c>
      <c r="E335" s="856"/>
      <c r="F335" s="419" t="str">
        <f t="shared" si="2"/>
        <v/>
      </c>
    </row>
    <row r="336" spans="1:6" x14ac:dyDescent="0.3">
      <c r="A336" s="372" t="s">
        <v>172</v>
      </c>
      <c r="B336" s="201" t="s">
        <v>173</v>
      </c>
      <c r="C336" s="379" t="s">
        <v>9</v>
      </c>
      <c r="D336" s="420">
        <v>50</v>
      </c>
      <c r="E336" s="856"/>
      <c r="F336" s="419" t="str">
        <f t="shared" si="2"/>
        <v/>
      </c>
    </row>
    <row r="337" spans="1:6" x14ac:dyDescent="0.3">
      <c r="A337" s="372" t="s">
        <v>174</v>
      </c>
      <c r="B337" s="201" t="s">
        <v>175</v>
      </c>
      <c r="C337" s="379"/>
      <c r="D337" s="420"/>
      <c r="E337" s="418"/>
      <c r="F337" s="419" t="str">
        <f t="shared" si="2"/>
        <v/>
      </c>
    </row>
    <row r="338" spans="1:6" x14ac:dyDescent="0.3">
      <c r="A338" s="372" t="s">
        <v>176</v>
      </c>
      <c r="B338" s="201" t="s">
        <v>177</v>
      </c>
      <c r="C338" s="379" t="s">
        <v>9</v>
      </c>
      <c r="D338" s="420">
        <v>220</v>
      </c>
      <c r="E338" s="856"/>
      <c r="F338" s="419" t="str">
        <f t="shared" si="2"/>
        <v/>
      </c>
    </row>
    <row r="339" spans="1:6" x14ac:dyDescent="0.3">
      <c r="A339" s="372" t="s">
        <v>178</v>
      </c>
      <c r="B339" s="201" t="s">
        <v>171</v>
      </c>
      <c r="C339" s="379" t="s">
        <v>9</v>
      </c>
      <c r="D339" s="420">
        <v>50</v>
      </c>
      <c r="E339" s="856"/>
      <c r="F339" s="419" t="str">
        <f t="shared" si="2"/>
        <v/>
      </c>
    </row>
    <row r="340" spans="1:6" ht="22.8" x14ac:dyDescent="0.3">
      <c r="A340" s="372" t="s">
        <v>179</v>
      </c>
      <c r="B340" s="201" t="s">
        <v>180</v>
      </c>
      <c r="C340" s="379" t="s">
        <v>181</v>
      </c>
      <c r="D340" s="420">
        <v>150</v>
      </c>
      <c r="E340" s="856"/>
      <c r="F340" s="419" t="str">
        <f t="shared" si="2"/>
        <v/>
      </c>
    </row>
    <row r="341" spans="1:6" x14ac:dyDescent="0.3">
      <c r="A341" s="372" t="s">
        <v>182</v>
      </c>
      <c r="B341" s="201" t="s">
        <v>183</v>
      </c>
      <c r="C341" s="379"/>
      <c r="D341" s="420"/>
      <c r="E341" s="418"/>
      <c r="F341" s="419" t="str">
        <f t="shared" si="2"/>
        <v/>
      </c>
    </row>
    <row r="342" spans="1:6" x14ac:dyDescent="0.3">
      <c r="A342" s="372" t="s">
        <v>184</v>
      </c>
      <c r="B342" s="201" t="s">
        <v>185</v>
      </c>
      <c r="C342" s="379" t="s">
        <v>9</v>
      </c>
      <c r="D342" s="420">
        <v>1500</v>
      </c>
      <c r="E342" s="856"/>
      <c r="F342" s="419" t="str">
        <f t="shared" si="2"/>
        <v/>
      </c>
    </row>
    <row r="343" spans="1:6" x14ac:dyDescent="0.3">
      <c r="A343" s="372" t="s">
        <v>186</v>
      </c>
      <c r="B343" s="201" t="s">
        <v>187</v>
      </c>
      <c r="C343" s="379" t="s">
        <v>9</v>
      </c>
      <c r="D343" s="420">
        <v>100</v>
      </c>
      <c r="E343" s="856"/>
      <c r="F343" s="419" t="str">
        <f t="shared" si="2"/>
        <v/>
      </c>
    </row>
    <row r="344" spans="1:6" x14ac:dyDescent="0.3">
      <c r="A344" s="372" t="s">
        <v>188</v>
      </c>
      <c r="B344" s="388" t="s">
        <v>189</v>
      </c>
      <c r="C344" s="379" t="s">
        <v>9</v>
      </c>
      <c r="D344" s="420">
        <v>750</v>
      </c>
      <c r="E344" s="856"/>
      <c r="F344" s="419" t="str">
        <f t="shared" si="2"/>
        <v/>
      </c>
    </row>
    <row r="345" spans="1:6" x14ac:dyDescent="0.3">
      <c r="A345" s="372" t="s">
        <v>190</v>
      </c>
      <c r="B345" s="388" t="s">
        <v>191</v>
      </c>
      <c r="C345" s="379" t="s">
        <v>9</v>
      </c>
      <c r="D345" s="420">
        <v>100</v>
      </c>
      <c r="E345" s="856"/>
      <c r="F345" s="419" t="str">
        <f t="shared" si="2"/>
        <v/>
      </c>
    </row>
    <row r="346" spans="1:6" x14ac:dyDescent="0.3">
      <c r="A346" s="372" t="s">
        <v>192</v>
      </c>
      <c r="B346" s="201" t="s">
        <v>193</v>
      </c>
      <c r="C346" s="379"/>
      <c r="D346" s="420"/>
      <c r="E346" s="418"/>
      <c r="F346" s="419" t="str">
        <f t="shared" si="2"/>
        <v/>
      </c>
    </row>
    <row r="347" spans="1:6" x14ac:dyDescent="0.3">
      <c r="A347" s="372" t="s">
        <v>194</v>
      </c>
      <c r="B347" s="201" t="s">
        <v>195</v>
      </c>
      <c r="C347" s="379" t="s">
        <v>9</v>
      </c>
      <c r="D347" s="420">
        <v>60</v>
      </c>
      <c r="E347" s="856"/>
      <c r="F347" s="419" t="str">
        <f t="shared" si="2"/>
        <v/>
      </c>
    </row>
    <row r="348" spans="1:6" x14ac:dyDescent="0.3">
      <c r="A348" s="372" t="s">
        <v>196</v>
      </c>
      <c r="B348" s="201" t="s">
        <v>197</v>
      </c>
      <c r="C348" s="379" t="s">
        <v>9</v>
      </c>
      <c r="D348" s="420">
        <v>20</v>
      </c>
      <c r="E348" s="856"/>
      <c r="F348" s="419" t="str">
        <f t="shared" si="2"/>
        <v/>
      </c>
    </row>
    <row r="349" spans="1:6" x14ac:dyDescent="0.3">
      <c r="A349" s="372" t="s">
        <v>198</v>
      </c>
      <c r="B349" s="201" t="s">
        <v>199</v>
      </c>
      <c r="C349" s="379" t="s">
        <v>9</v>
      </c>
      <c r="D349" s="420">
        <v>300</v>
      </c>
      <c r="E349" s="856"/>
      <c r="F349" s="419" t="str">
        <f t="shared" si="2"/>
        <v/>
      </c>
    </row>
    <row r="350" spans="1:6" x14ac:dyDescent="0.3">
      <c r="A350" s="372" t="s">
        <v>200</v>
      </c>
      <c r="B350" s="235" t="s">
        <v>203</v>
      </c>
      <c r="C350" s="379"/>
      <c r="D350" s="420"/>
      <c r="E350" s="418"/>
      <c r="F350" s="419" t="str">
        <f t="shared" si="2"/>
        <v/>
      </c>
    </row>
    <row r="351" spans="1:6" x14ac:dyDescent="0.3">
      <c r="A351" s="372" t="s">
        <v>3176</v>
      </c>
      <c r="B351" s="201" t="s">
        <v>205</v>
      </c>
      <c r="C351" s="379" t="s">
        <v>64</v>
      </c>
      <c r="D351" s="420">
        <v>60</v>
      </c>
      <c r="E351" s="856"/>
      <c r="F351" s="419" t="str">
        <f t="shared" si="2"/>
        <v/>
      </c>
    </row>
    <row r="352" spans="1:6" x14ac:dyDescent="0.3">
      <c r="A352" s="372" t="s">
        <v>3178</v>
      </c>
      <c r="B352" s="201" t="s">
        <v>207</v>
      </c>
      <c r="C352" s="379" t="s">
        <v>64</v>
      </c>
      <c r="D352" s="420">
        <v>60</v>
      </c>
      <c r="E352" s="856"/>
      <c r="F352" s="419" t="str">
        <f t="shared" si="2"/>
        <v/>
      </c>
    </row>
    <row r="353" spans="1:6" x14ac:dyDescent="0.3">
      <c r="A353" s="372" t="s">
        <v>3180</v>
      </c>
      <c r="B353" s="201" t="s">
        <v>209</v>
      </c>
      <c r="C353" s="379" t="s">
        <v>64</v>
      </c>
      <c r="D353" s="420">
        <v>60</v>
      </c>
      <c r="E353" s="856"/>
      <c r="F353" s="419" t="str">
        <f t="shared" si="2"/>
        <v/>
      </c>
    </row>
    <row r="354" spans="1:6" x14ac:dyDescent="0.3">
      <c r="A354" s="372" t="s">
        <v>3989</v>
      </c>
      <c r="B354" s="201" t="s">
        <v>212</v>
      </c>
      <c r="C354" s="379" t="s">
        <v>64</v>
      </c>
      <c r="D354" s="420">
        <v>60</v>
      </c>
      <c r="E354" s="856"/>
      <c r="F354" s="419" t="str">
        <f t="shared" si="2"/>
        <v/>
      </c>
    </row>
    <row r="355" spans="1:6" x14ac:dyDescent="0.3">
      <c r="A355" s="372" t="s">
        <v>202</v>
      </c>
      <c r="B355" s="275" t="s">
        <v>4166</v>
      </c>
      <c r="C355" s="379" t="s">
        <v>9</v>
      </c>
      <c r="D355" s="547">
        <v>4</v>
      </c>
      <c r="E355" s="856"/>
      <c r="F355" s="433"/>
    </row>
    <row r="356" spans="1:6" x14ac:dyDescent="0.3">
      <c r="A356" s="383" t="s">
        <v>213</v>
      </c>
      <c r="B356" s="360" t="s">
        <v>215</v>
      </c>
      <c r="C356" s="389" t="s">
        <v>9</v>
      </c>
      <c r="D356" s="548">
        <v>25</v>
      </c>
      <c r="E356" s="856"/>
      <c r="F356" s="433"/>
    </row>
    <row r="357" spans="1:6" x14ac:dyDescent="0.3">
      <c r="A357" s="383"/>
      <c r="B357" s="360"/>
      <c r="C357" s="389"/>
      <c r="D357" s="434"/>
      <c r="E357" s="435"/>
      <c r="F357" s="433"/>
    </row>
    <row r="358" spans="1:6" x14ac:dyDescent="0.3">
      <c r="A358" s="383"/>
      <c r="B358" s="360"/>
      <c r="C358" s="389"/>
      <c r="D358" s="434"/>
      <c r="E358" s="435"/>
      <c r="F358" s="433"/>
    </row>
    <row r="359" spans="1:6" x14ac:dyDescent="0.3">
      <c r="A359" s="383"/>
      <c r="B359" s="360"/>
      <c r="C359" s="389"/>
      <c r="D359" s="434"/>
      <c r="E359" s="435"/>
      <c r="F359" s="433"/>
    </row>
    <row r="360" spans="1:6" x14ac:dyDescent="0.3">
      <c r="A360" s="383"/>
      <c r="B360" s="360"/>
      <c r="C360" s="389"/>
      <c r="D360" s="434"/>
      <c r="E360" s="435"/>
      <c r="F360" s="433"/>
    </row>
    <row r="361" spans="1:6" x14ac:dyDescent="0.3">
      <c r="A361" s="383"/>
      <c r="B361" s="360"/>
      <c r="C361" s="389"/>
      <c r="D361" s="434"/>
      <c r="E361" s="435"/>
      <c r="F361" s="433"/>
    </row>
    <row r="362" spans="1:6" x14ac:dyDescent="0.3">
      <c r="A362" s="383"/>
      <c r="B362" s="360"/>
      <c r="C362" s="389"/>
      <c r="D362" s="434"/>
      <c r="E362" s="435"/>
      <c r="F362" s="433"/>
    </row>
    <row r="363" spans="1:6" x14ac:dyDescent="0.3">
      <c r="A363" s="383"/>
      <c r="B363" s="360"/>
      <c r="C363" s="389"/>
      <c r="D363" s="434"/>
      <c r="E363" s="435"/>
      <c r="F363" s="433"/>
    </row>
    <row r="364" spans="1:6" x14ac:dyDescent="0.3">
      <c r="A364" s="383"/>
      <c r="B364" s="360"/>
      <c r="C364" s="389"/>
      <c r="D364" s="434"/>
      <c r="E364" s="435"/>
      <c r="F364" s="433"/>
    </row>
    <row r="365" spans="1:6" x14ac:dyDescent="0.3">
      <c r="A365" s="383"/>
      <c r="B365" s="360"/>
      <c r="C365" s="389"/>
      <c r="D365" s="434"/>
      <c r="E365" s="435"/>
      <c r="F365" s="433"/>
    </row>
    <row r="366" spans="1:6" x14ac:dyDescent="0.3">
      <c r="A366" s="383"/>
      <c r="B366" s="360"/>
      <c r="C366" s="389"/>
      <c r="D366" s="434"/>
      <c r="E366" s="435"/>
      <c r="F366" s="433"/>
    </row>
    <row r="367" spans="1:6" x14ac:dyDescent="0.3">
      <c r="A367" s="383"/>
      <c r="B367" s="360"/>
      <c r="C367" s="389"/>
      <c r="D367" s="434"/>
      <c r="E367" s="435"/>
      <c r="F367" s="433"/>
    </row>
    <row r="368" spans="1:6" x14ac:dyDescent="0.3">
      <c r="A368" s="383"/>
      <c r="B368" s="360"/>
      <c r="C368" s="389"/>
      <c r="D368" s="434"/>
      <c r="E368" s="435"/>
      <c r="F368" s="433"/>
    </row>
    <row r="369" spans="1:6" x14ac:dyDescent="0.3">
      <c r="A369" s="383"/>
      <c r="B369" s="360"/>
      <c r="C369" s="389"/>
      <c r="D369" s="434"/>
      <c r="E369" s="435"/>
      <c r="F369" s="433"/>
    </row>
    <row r="370" spans="1:6" x14ac:dyDescent="0.3">
      <c r="A370" s="383"/>
      <c r="B370" s="360"/>
      <c r="C370" s="389"/>
      <c r="D370" s="434"/>
      <c r="E370" s="435"/>
      <c r="F370" s="433"/>
    </row>
    <row r="371" spans="1:6" x14ac:dyDescent="0.3">
      <c r="A371" s="383"/>
      <c r="B371" s="360"/>
      <c r="C371" s="389"/>
      <c r="D371" s="434"/>
      <c r="E371" s="435"/>
      <c r="F371" s="433"/>
    </row>
    <row r="372" spans="1:6" x14ac:dyDescent="0.3">
      <c r="A372" s="383"/>
      <c r="B372" s="360"/>
      <c r="C372" s="389"/>
      <c r="D372" s="434"/>
      <c r="E372" s="435"/>
      <c r="F372" s="433"/>
    </row>
    <row r="373" spans="1:6" x14ac:dyDescent="0.3">
      <c r="A373" s="383"/>
      <c r="B373" s="360"/>
      <c r="C373" s="389"/>
      <c r="D373" s="434"/>
      <c r="E373" s="435"/>
      <c r="F373" s="433"/>
    </row>
    <row r="374" spans="1:6" x14ac:dyDescent="0.3">
      <c r="A374" s="383"/>
      <c r="B374" s="360"/>
      <c r="C374" s="389"/>
      <c r="D374" s="434"/>
      <c r="E374" s="435"/>
      <c r="F374" s="433"/>
    </row>
    <row r="375" spans="1:6" x14ac:dyDescent="0.3">
      <c r="A375" s="383"/>
      <c r="B375" s="360"/>
      <c r="C375" s="389"/>
      <c r="D375" s="434"/>
      <c r="E375" s="435"/>
      <c r="F375" s="433"/>
    </row>
    <row r="376" spans="1:6" x14ac:dyDescent="0.3">
      <c r="A376" s="383"/>
      <c r="B376" s="360"/>
      <c r="C376" s="389"/>
      <c r="D376" s="434"/>
      <c r="E376" s="435"/>
      <c r="F376" s="433"/>
    </row>
    <row r="377" spans="1:6" x14ac:dyDescent="0.3">
      <c r="A377" s="383"/>
      <c r="B377" s="360"/>
      <c r="C377" s="389"/>
      <c r="D377" s="434"/>
      <c r="E377" s="435"/>
      <c r="F377" s="433"/>
    </row>
    <row r="378" spans="1:6" x14ac:dyDescent="0.3">
      <c r="A378" s="383"/>
      <c r="B378" s="360"/>
      <c r="C378" s="389"/>
      <c r="D378" s="434"/>
      <c r="E378" s="435"/>
      <c r="F378" s="433"/>
    </row>
    <row r="379" spans="1:6" x14ac:dyDescent="0.3">
      <c r="A379" s="383"/>
      <c r="B379" s="360"/>
      <c r="C379" s="389"/>
      <c r="D379" s="434"/>
      <c r="E379" s="435"/>
      <c r="F379" s="433"/>
    </row>
    <row r="380" spans="1:6" x14ac:dyDescent="0.3">
      <c r="A380" s="383"/>
      <c r="B380" s="360"/>
      <c r="C380" s="389"/>
      <c r="D380" s="434"/>
      <c r="E380" s="435"/>
      <c r="F380" s="433"/>
    </row>
    <row r="381" spans="1:6" x14ac:dyDescent="0.3">
      <c r="A381" s="383"/>
      <c r="B381" s="360"/>
      <c r="C381" s="389"/>
      <c r="D381" s="434"/>
      <c r="E381" s="435"/>
      <c r="F381" s="433"/>
    </row>
    <row r="382" spans="1:6" x14ac:dyDescent="0.3">
      <c r="A382" s="383"/>
      <c r="B382" s="360"/>
      <c r="C382" s="389"/>
      <c r="D382" s="434"/>
      <c r="E382" s="435"/>
      <c r="F382" s="433"/>
    </row>
    <row r="383" spans="1:6" x14ac:dyDescent="0.3">
      <c r="A383" s="383"/>
      <c r="B383" s="360"/>
      <c r="C383" s="389"/>
      <c r="D383" s="434"/>
      <c r="E383" s="435"/>
      <c r="F383" s="433"/>
    </row>
    <row r="384" spans="1:6" x14ac:dyDescent="0.3">
      <c r="A384" s="383"/>
      <c r="B384" s="360"/>
      <c r="C384" s="389"/>
      <c r="D384" s="434"/>
      <c r="E384" s="435"/>
      <c r="F384" s="433"/>
    </row>
    <row r="385" spans="1:6" x14ac:dyDescent="0.3">
      <c r="A385" s="383"/>
      <c r="B385" s="360"/>
      <c r="C385" s="389"/>
      <c r="D385" s="434"/>
      <c r="E385" s="435"/>
      <c r="F385" s="433"/>
    </row>
    <row r="386" spans="1:6" x14ac:dyDescent="0.3">
      <c r="A386" s="383"/>
      <c r="B386" s="360"/>
      <c r="C386" s="389"/>
      <c r="D386" s="434"/>
      <c r="E386" s="435"/>
      <c r="F386" s="433"/>
    </row>
    <row r="387" spans="1:6" x14ac:dyDescent="0.3">
      <c r="A387" s="383"/>
      <c r="B387" s="360"/>
      <c r="C387" s="389"/>
      <c r="D387" s="434"/>
      <c r="E387" s="435"/>
      <c r="F387" s="433"/>
    </row>
    <row r="388" spans="1:6" x14ac:dyDescent="0.3">
      <c r="A388" s="383"/>
      <c r="B388" s="360"/>
      <c r="C388" s="389"/>
      <c r="D388" s="434"/>
      <c r="E388" s="435"/>
      <c r="F388" s="433"/>
    </row>
    <row r="389" spans="1:6" x14ac:dyDescent="0.3">
      <c r="A389" s="383"/>
      <c r="B389" s="360"/>
      <c r="C389" s="389"/>
      <c r="D389" s="434"/>
      <c r="E389" s="435"/>
      <c r="F389" s="433"/>
    </row>
    <row r="390" spans="1:6" x14ac:dyDescent="0.3">
      <c r="A390" s="383"/>
      <c r="B390" s="360"/>
      <c r="C390" s="389"/>
      <c r="D390" s="434"/>
      <c r="E390" s="435"/>
      <c r="F390" s="433"/>
    </row>
    <row r="391" spans="1:6" x14ac:dyDescent="0.3">
      <c r="A391" s="383"/>
      <c r="B391" s="360"/>
      <c r="C391" s="389"/>
      <c r="D391" s="434"/>
      <c r="E391" s="435"/>
      <c r="F391" s="433"/>
    </row>
    <row r="392" spans="1:6" x14ac:dyDescent="0.3">
      <c r="A392" s="383"/>
      <c r="B392" s="360"/>
      <c r="C392" s="389"/>
      <c r="D392" s="434"/>
      <c r="E392" s="435"/>
      <c r="F392" s="433"/>
    </row>
    <row r="393" spans="1:6" x14ac:dyDescent="0.3">
      <c r="A393" s="383"/>
      <c r="B393" s="360"/>
      <c r="C393" s="389"/>
      <c r="D393" s="434"/>
      <c r="E393" s="435"/>
      <c r="F393" s="433"/>
    </row>
    <row r="394" spans="1:6" x14ac:dyDescent="0.3">
      <c r="A394" s="383"/>
      <c r="B394" s="360"/>
      <c r="C394" s="389"/>
      <c r="D394" s="434"/>
      <c r="E394" s="435"/>
      <c r="F394" s="433"/>
    </row>
    <row r="395" spans="1:6" x14ac:dyDescent="0.3">
      <c r="A395" s="383"/>
      <c r="B395" s="360"/>
      <c r="C395" s="389"/>
      <c r="D395" s="434"/>
      <c r="E395" s="435"/>
      <c r="F395" s="433"/>
    </row>
    <row r="396" spans="1:6" x14ac:dyDescent="0.3">
      <c r="A396" s="383"/>
      <c r="B396" s="360"/>
      <c r="C396" s="389"/>
      <c r="D396" s="434"/>
      <c r="E396" s="435"/>
      <c r="F396" s="433"/>
    </row>
    <row r="397" spans="1:6" x14ac:dyDescent="0.3">
      <c r="A397" s="383"/>
      <c r="B397" s="360"/>
      <c r="C397" s="389"/>
      <c r="D397" s="434"/>
      <c r="E397" s="435"/>
      <c r="F397" s="433"/>
    </row>
    <row r="398" spans="1:6" x14ac:dyDescent="0.3">
      <c r="A398" s="383"/>
      <c r="B398" s="360"/>
      <c r="C398" s="389"/>
      <c r="D398" s="434"/>
      <c r="E398" s="435"/>
      <c r="F398" s="433"/>
    </row>
    <row r="399" spans="1:6" x14ac:dyDescent="0.3">
      <c r="A399" s="383"/>
      <c r="B399" s="360"/>
      <c r="C399" s="389"/>
      <c r="D399" s="434"/>
      <c r="E399" s="435"/>
      <c r="F399" s="433"/>
    </row>
    <row r="400" spans="1:6" x14ac:dyDescent="0.3">
      <c r="A400" s="383"/>
      <c r="B400" s="360"/>
      <c r="C400" s="389"/>
      <c r="D400" s="434"/>
      <c r="E400" s="435"/>
      <c r="F400" s="433"/>
    </row>
    <row r="401" spans="1:6" x14ac:dyDescent="0.3">
      <c r="A401" s="383"/>
      <c r="B401" s="360"/>
      <c r="C401" s="389"/>
      <c r="D401" s="434"/>
      <c r="E401" s="435"/>
      <c r="F401" s="433"/>
    </row>
    <row r="402" spans="1:6" x14ac:dyDescent="0.3">
      <c r="A402" s="383"/>
      <c r="B402" s="360"/>
      <c r="C402" s="389"/>
      <c r="D402" s="434"/>
      <c r="E402" s="435"/>
      <c r="F402" s="433"/>
    </row>
    <row r="403" spans="1:6" x14ac:dyDescent="0.3">
      <c r="A403" s="383"/>
      <c r="B403" s="360"/>
      <c r="C403" s="389"/>
      <c r="D403" s="434"/>
      <c r="E403" s="435"/>
      <c r="F403" s="433"/>
    </row>
    <row r="404" spans="1:6" x14ac:dyDescent="0.3">
      <c r="A404" s="383"/>
      <c r="B404" s="360"/>
      <c r="C404" s="389"/>
      <c r="D404" s="434"/>
      <c r="E404" s="435"/>
      <c r="F404" s="433"/>
    </row>
    <row r="405" spans="1:6" x14ac:dyDescent="0.3">
      <c r="A405" s="383"/>
      <c r="B405" s="360"/>
      <c r="C405" s="389"/>
      <c r="D405" s="434"/>
      <c r="E405" s="435"/>
      <c r="F405" s="433"/>
    </row>
    <row r="406" spans="1:6" x14ac:dyDescent="0.3">
      <c r="A406" s="383"/>
      <c r="B406" s="360"/>
      <c r="C406" s="389"/>
      <c r="D406" s="434"/>
      <c r="E406" s="435"/>
      <c r="F406" s="433"/>
    </row>
    <row r="407" spans="1:6" x14ac:dyDescent="0.3">
      <c r="A407" s="383"/>
      <c r="B407" s="360"/>
      <c r="C407" s="389"/>
      <c r="D407" s="434"/>
      <c r="E407" s="435"/>
      <c r="F407" s="433"/>
    </row>
    <row r="408" spans="1:6" x14ac:dyDescent="0.3">
      <c r="A408" s="383"/>
      <c r="B408" s="360"/>
      <c r="C408" s="389"/>
      <c r="D408" s="434"/>
      <c r="E408" s="435"/>
      <c r="F408" s="433"/>
    </row>
    <row r="409" spans="1:6" x14ac:dyDescent="0.3">
      <c r="A409" s="383"/>
      <c r="B409" s="360"/>
      <c r="C409" s="389"/>
      <c r="D409" s="434"/>
      <c r="E409" s="435"/>
      <c r="F409" s="433"/>
    </row>
    <row r="410" spans="1:6" x14ac:dyDescent="0.3">
      <c r="A410" s="383"/>
      <c r="B410" s="360"/>
      <c r="C410" s="389"/>
      <c r="D410" s="434"/>
      <c r="E410" s="435"/>
      <c r="F410" s="433"/>
    </row>
    <row r="411" spans="1:6" x14ac:dyDescent="0.3">
      <c r="A411" s="383"/>
      <c r="B411" s="360"/>
      <c r="C411" s="389"/>
      <c r="D411" s="434"/>
      <c r="E411" s="435"/>
      <c r="F411" s="433"/>
    </row>
    <row r="412" spans="1:6" x14ac:dyDescent="0.3">
      <c r="A412" s="383"/>
      <c r="B412" s="360"/>
      <c r="C412" s="389"/>
      <c r="D412" s="434"/>
      <c r="E412" s="435"/>
      <c r="F412" s="433"/>
    </row>
    <row r="413" spans="1:6" x14ac:dyDescent="0.3">
      <c r="A413" s="383"/>
      <c r="B413" s="360"/>
      <c r="C413" s="389"/>
      <c r="D413" s="434"/>
      <c r="E413" s="435"/>
      <c r="F413" s="433"/>
    </row>
    <row r="414" spans="1:6" x14ac:dyDescent="0.3">
      <c r="A414" s="383"/>
      <c r="B414" s="360"/>
      <c r="C414" s="389"/>
      <c r="D414" s="434"/>
      <c r="E414" s="435"/>
      <c r="F414" s="433"/>
    </row>
    <row r="415" spans="1:6" x14ac:dyDescent="0.3">
      <c r="A415" s="383"/>
      <c r="B415" s="360"/>
      <c r="C415" s="389"/>
      <c r="D415" s="434"/>
      <c r="E415" s="435"/>
      <c r="F415" s="433"/>
    </row>
    <row r="416" spans="1:6" x14ac:dyDescent="0.3">
      <c r="A416" s="383"/>
      <c r="B416" s="360"/>
      <c r="C416" s="389"/>
      <c r="D416" s="434"/>
      <c r="E416" s="435"/>
      <c r="F416" s="433"/>
    </row>
    <row r="417" spans="1:6" x14ac:dyDescent="0.3">
      <c r="A417" s="383"/>
      <c r="B417" s="360"/>
      <c r="C417" s="389"/>
      <c r="D417" s="434"/>
      <c r="E417" s="435"/>
      <c r="F417" s="433"/>
    </row>
    <row r="418" spans="1:6" x14ac:dyDescent="0.3">
      <c r="A418" s="383"/>
      <c r="B418" s="360"/>
      <c r="C418" s="389"/>
      <c r="D418" s="434"/>
      <c r="E418" s="435"/>
      <c r="F418" s="433"/>
    </row>
    <row r="419" spans="1:6" x14ac:dyDescent="0.3">
      <c r="A419" s="383"/>
      <c r="B419" s="360"/>
      <c r="C419" s="389"/>
      <c r="D419" s="434"/>
      <c r="E419" s="435"/>
      <c r="F419" s="433"/>
    </row>
    <row r="420" spans="1:6" x14ac:dyDescent="0.3">
      <c r="A420" s="383"/>
      <c r="B420" s="360"/>
      <c r="C420" s="389"/>
      <c r="D420" s="434"/>
      <c r="E420" s="435"/>
      <c r="F420" s="433"/>
    </row>
    <row r="421" spans="1:6" x14ac:dyDescent="0.3">
      <c r="A421" s="383"/>
      <c r="B421" s="360"/>
      <c r="C421" s="389"/>
      <c r="D421" s="434"/>
      <c r="E421" s="435"/>
      <c r="F421" s="433"/>
    </row>
    <row r="422" spans="1:6" x14ac:dyDescent="0.3">
      <c r="A422" s="383"/>
      <c r="B422" s="360"/>
      <c r="C422" s="389"/>
      <c r="D422" s="434"/>
      <c r="E422" s="435"/>
      <c r="F422" s="433"/>
    </row>
    <row r="423" spans="1:6" x14ac:dyDescent="0.3">
      <c r="A423" s="383"/>
      <c r="B423" s="360"/>
      <c r="C423" s="389"/>
      <c r="D423" s="434"/>
      <c r="E423" s="435"/>
      <c r="F423" s="433"/>
    </row>
    <row r="424" spans="1:6" x14ac:dyDescent="0.3">
      <c r="A424" s="383"/>
      <c r="B424" s="360"/>
      <c r="C424" s="389"/>
      <c r="D424" s="434"/>
      <c r="E424" s="435"/>
      <c r="F424" s="433"/>
    </row>
    <row r="425" spans="1:6" x14ac:dyDescent="0.3">
      <c r="A425" s="383"/>
      <c r="B425" s="360"/>
      <c r="C425" s="389"/>
      <c r="D425" s="434"/>
      <c r="E425" s="435"/>
      <c r="F425" s="433"/>
    </row>
    <row r="426" spans="1:6" x14ac:dyDescent="0.3">
      <c r="A426" s="383"/>
      <c r="B426" s="360"/>
      <c r="C426" s="389"/>
      <c r="D426" s="434"/>
      <c r="E426" s="435"/>
      <c r="F426" s="433"/>
    </row>
    <row r="427" spans="1:6" x14ac:dyDescent="0.3">
      <c r="A427" s="383"/>
      <c r="B427" s="360"/>
      <c r="C427" s="389"/>
      <c r="D427" s="434"/>
      <c r="E427" s="435"/>
      <c r="F427" s="433"/>
    </row>
    <row r="428" spans="1:6" x14ac:dyDescent="0.3">
      <c r="A428" s="383"/>
      <c r="B428" s="360"/>
      <c r="C428" s="389"/>
      <c r="D428" s="434"/>
      <c r="E428" s="435"/>
      <c r="F428" s="433"/>
    </row>
    <row r="429" spans="1:6" x14ac:dyDescent="0.3">
      <c r="A429" s="383"/>
      <c r="B429" s="360"/>
      <c r="C429" s="389"/>
      <c r="D429" s="434"/>
      <c r="E429" s="435"/>
      <c r="F429" s="433"/>
    </row>
    <row r="430" spans="1:6" x14ac:dyDescent="0.3">
      <c r="A430" s="383"/>
      <c r="B430" s="360"/>
      <c r="C430" s="389"/>
      <c r="D430" s="434"/>
      <c r="E430" s="435"/>
      <c r="F430" s="433"/>
    </row>
    <row r="431" spans="1:6" x14ac:dyDescent="0.3">
      <c r="A431" s="383"/>
      <c r="B431" s="360"/>
      <c r="C431" s="389"/>
      <c r="D431" s="434"/>
      <c r="E431" s="435"/>
      <c r="F431" s="433"/>
    </row>
    <row r="432" spans="1:6" x14ac:dyDescent="0.3">
      <c r="A432" s="383"/>
      <c r="B432" s="360"/>
      <c r="C432" s="389"/>
      <c r="D432" s="434"/>
      <c r="E432" s="435"/>
      <c r="F432" s="433"/>
    </row>
    <row r="433" spans="1:6" x14ac:dyDescent="0.3">
      <c r="A433" s="383"/>
      <c r="B433" s="360"/>
      <c r="C433" s="389"/>
      <c r="D433" s="434"/>
      <c r="E433" s="435"/>
      <c r="F433" s="433"/>
    </row>
    <row r="434" spans="1:6" x14ac:dyDescent="0.3">
      <c r="A434" s="383"/>
      <c r="B434" s="360"/>
      <c r="C434" s="389"/>
      <c r="D434" s="434"/>
      <c r="E434" s="435"/>
      <c r="F434" s="433"/>
    </row>
    <row r="435" spans="1:6" x14ac:dyDescent="0.3">
      <c r="A435" s="383"/>
      <c r="B435" s="360"/>
      <c r="C435" s="389"/>
      <c r="D435" s="434"/>
      <c r="E435" s="435"/>
      <c r="F435" s="433"/>
    </row>
    <row r="436" spans="1:6" ht="15" thickBot="1" x14ac:dyDescent="0.35">
      <c r="A436" s="383"/>
      <c r="B436" s="360"/>
      <c r="C436" s="389"/>
      <c r="D436" s="434"/>
      <c r="E436" s="435"/>
      <c r="F436" s="433"/>
    </row>
    <row r="437" spans="1:6" ht="15" thickBot="1" x14ac:dyDescent="0.35">
      <c r="A437" s="448" t="s">
        <v>4042</v>
      </c>
      <c r="B437" s="511" t="s">
        <v>4115</v>
      </c>
      <c r="C437" s="489"/>
      <c r="D437" s="489"/>
      <c r="E437" s="494"/>
      <c r="F437" s="495">
        <f>SUM(F332:F363)</f>
        <v>0</v>
      </c>
    </row>
    <row r="438" spans="1:6" x14ac:dyDescent="0.3">
      <c r="A438" s="756" t="str">
        <f>A1</f>
        <v>CONTRACT SANRAL: NRA 2024/1323</v>
      </c>
      <c r="B438" s="757"/>
      <c r="C438" s="462"/>
      <c r="D438" s="462"/>
      <c r="E438" s="467"/>
      <c r="F438" s="473"/>
    </row>
    <row r="439" spans="1:6" ht="15" thickBot="1" x14ac:dyDescent="0.35">
      <c r="A439" s="754" t="str">
        <f>A2</f>
        <v>PANEL FOR ROUTINE ROAD MAINTENANCE WORKS ACROSS SOUTH AFRICA (KWAZULU NATAL PROVINCE)</v>
      </c>
      <c r="B439" s="755"/>
      <c r="C439" s="463"/>
      <c r="D439" s="463"/>
      <c r="E439" s="468"/>
      <c r="F439" s="474"/>
    </row>
    <row r="440" spans="1:6" ht="15" thickBot="1" x14ac:dyDescent="0.35">
      <c r="A440" s="449" t="s">
        <v>4111</v>
      </c>
      <c r="B440" s="451" t="s">
        <v>4035</v>
      </c>
      <c r="C440" s="451" t="s">
        <v>4112</v>
      </c>
      <c r="D440" s="451" t="s">
        <v>4113</v>
      </c>
      <c r="E440" s="451" t="s">
        <v>4114</v>
      </c>
      <c r="F440" s="487" t="s">
        <v>4036</v>
      </c>
    </row>
    <row r="441" spans="1:6" x14ac:dyDescent="0.3">
      <c r="A441" s="758" t="s">
        <v>4001</v>
      </c>
      <c r="B441" s="759"/>
      <c r="C441" s="759"/>
      <c r="D441" s="759"/>
      <c r="E441" s="759"/>
      <c r="F441" s="760"/>
    </row>
    <row r="442" spans="1:6" x14ac:dyDescent="0.3">
      <c r="A442" s="504" t="s">
        <v>3998</v>
      </c>
      <c r="B442" s="505" t="s">
        <v>4000</v>
      </c>
      <c r="C442" s="506"/>
      <c r="D442" s="417"/>
      <c r="E442" s="502"/>
      <c r="F442" s="507"/>
    </row>
    <row r="443" spans="1:6" x14ac:dyDescent="0.3">
      <c r="A443" s="383" t="s">
        <v>3999</v>
      </c>
      <c r="B443" s="360" t="s">
        <v>4135</v>
      </c>
      <c r="C443" s="389" t="s">
        <v>3971</v>
      </c>
      <c r="D443" s="436">
        <v>1</v>
      </c>
      <c r="E443" s="428">
        <v>1200000</v>
      </c>
      <c r="F443" s="426">
        <f>IF((D443*E443)&gt;0,(D443*E443),"")</f>
        <v>1200000</v>
      </c>
    </row>
    <row r="444" spans="1:6" x14ac:dyDescent="0.3">
      <c r="A444" s="383"/>
      <c r="B444" s="360"/>
      <c r="C444" s="389"/>
      <c r="D444" s="496"/>
      <c r="E444" s="428"/>
      <c r="F444" s="429"/>
    </row>
    <row r="445" spans="1:6" x14ac:dyDescent="0.3">
      <c r="A445" s="383"/>
      <c r="B445" s="360"/>
      <c r="C445" s="389"/>
      <c r="D445" s="496"/>
      <c r="E445" s="428"/>
      <c r="F445" s="429"/>
    </row>
    <row r="446" spans="1:6" x14ac:dyDescent="0.3">
      <c r="A446" s="383"/>
      <c r="B446" s="360"/>
      <c r="C446" s="389"/>
      <c r="D446" s="496"/>
      <c r="E446" s="428"/>
      <c r="F446" s="429"/>
    </row>
    <row r="447" spans="1:6" x14ac:dyDescent="0.3">
      <c r="A447" s="383"/>
      <c r="B447" s="360"/>
      <c r="C447" s="389"/>
      <c r="D447" s="496"/>
      <c r="E447" s="428"/>
      <c r="F447" s="429"/>
    </row>
    <row r="448" spans="1:6" x14ac:dyDescent="0.3">
      <c r="A448" s="383"/>
      <c r="B448" s="360"/>
      <c r="C448" s="389"/>
      <c r="D448" s="496"/>
      <c r="E448" s="428"/>
      <c r="F448" s="429"/>
    </row>
    <row r="449" spans="1:6" x14ac:dyDescent="0.3">
      <c r="A449" s="383"/>
      <c r="B449" s="360"/>
      <c r="C449" s="389"/>
      <c r="D449" s="496"/>
      <c r="E449" s="428"/>
      <c r="F449" s="429"/>
    </row>
    <row r="450" spans="1:6" x14ac:dyDescent="0.3">
      <c r="A450" s="383"/>
      <c r="B450" s="360"/>
      <c r="C450" s="389"/>
      <c r="D450" s="496"/>
      <c r="E450" s="428"/>
      <c r="F450" s="429"/>
    </row>
    <row r="451" spans="1:6" x14ac:dyDescent="0.3">
      <c r="A451" s="383"/>
      <c r="B451" s="360"/>
      <c r="C451" s="389"/>
      <c r="D451" s="496"/>
      <c r="E451" s="428"/>
      <c r="F451" s="429"/>
    </row>
    <row r="452" spans="1:6" x14ac:dyDescent="0.3">
      <c r="A452" s="383"/>
      <c r="B452" s="360"/>
      <c r="C452" s="389"/>
      <c r="D452" s="496"/>
      <c r="E452" s="428"/>
      <c r="F452" s="429"/>
    </row>
    <row r="453" spans="1:6" x14ac:dyDescent="0.3">
      <c r="A453" s="383"/>
      <c r="B453" s="360"/>
      <c r="C453" s="389"/>
      <c r="D453" s="496"/>
      <c r="E453" s="428"/>
      <c r="F453" s="429"/>
    </row>
    <row r="454" spans="1:6" x14ac:dyDescent="0.3">
      <c r="A454" s="383"/>
      <c r="B454" s="360"/>
      <c r="C454" s="389"/>
      <c r="D454" s="496"/>
      <c r="E454" s="428"/>
      <c r="F454" s="429"/>
    </row>
    <row r="455" spans="1:6" x14ac:dyDescent="0.3">
      <c r="A455" s="383"/>
      <c r="B455" s="360"/>
      <c r="C455" s="389"/>
      <c r="D455" s="496"/>
      <c r="E455" s="428"/>
      <c r="F455" s="429"/>
    </row>
    <row r="456" spans="1:6" x14ac:dyDescent="0.3">
      <c r="A456" s="383"/>
      <c r="B456" s="360"/>
      <c r="C456" s="389"/>
      <c r="D456" s="496"/>
      <c r="E456" s="428"/>
      <c r="F456" s="429"/>
    </row>
    <row r="457" spans="1:6" x14ac:dyDescent="0.3">
      <c r="A457" s="383"/>
      <c r="B457" s="360"/>
      <c r="C457" s="389"/>
      <c r="D457" s="496"/>
      <c r="E457" s="428"/>
      <c r="F457" s="429"/>
    </row>
    <row r="458" spans="1:6" x14ac:dyDescent="0.3">
      <c r="A458" s="383"/>
      <c r="B458" s="360"/>
      <c r="C458" s="389"/>
      <c r="D458" s="496"/>
      <c r="E458" s="428"/>
      <c r="F458" s="429"/>
    </row>
    <row r="459" spans="1:6" x14ac:dyDescent="0.3">
      <c r="A459" s="383"/>
      <c r="B459" s="360"/>
      <c r="C459" s="389"/>
      <c r="D459" s="496"/>
      <c r="E459" s="428"/>
      <c r="F459" s="429"/>
    </row>
    <row r="460" spans="1:6" x14ac:dyDescent="0.3">
      <c r="A460" s="383"/>
      <c r="B460" s="360"/>
      <c r="C460" s="389"/>
      <c r="D460" s="496"/>
      <c r="E460" s="428"/>
      <c r="F460" s="429"/>
    </row>
    <row r="461" spans="1:6" x14ac:dyDescent="0.3">
      <c r="A461" s="383"/>
      <c r="B461" s="360"/>
      <c r="C461" s="389"/>
      <c r="D461" s="496"/>
      <c r="E461" s="428"/>
      <c r="F461" s="429"/>
    </row>
    <row r="462" spans="1:6" x14ac:dyDescent="0.3">
      <c r="A462" s="383"/>
      <c r="B462" s="360"/>
      <c r="C462" s="389"/>
      <c r="D462" s="496"/>
      <c r="E462" s="428"/>
      <c r="F462" s="429"/>
    </row>
    <row r="463" spans="1:6" x14ac:dyDescent="0.3">
      <c r="A463" s="383"/>
      <c r="B463" s="360"/>
      <c r="C463" s="389"/>
      <c r="D463" s="496"/>
      <c r="E463" s="428"/>
      <c r="F463" s="429"/>
    </row>
    <row r="464" spans="1:6" x14ac:dyDescent="0.3">
      <c r="A464" s="383"/>
      <c r="B464" s="360"/>
      <c r="C464" s="389"/>
      <c r="D464" s="496"/>
      <c r="E464" s="428"/>
      <c r="F464" s="429"/>
    </row>
    <row r="465" spans="1:6" x14ac:dyDescent="0.3">
      <c r="A465" s="383"/>
      <c r="B465" s="360"/>
      <c r="C465" s="389"/>
      <c r="D465" s="496"/>
      <c r="E465" s="428"/>
      <c r="F465" s="429"/>
    </row>
    <row r="466" spans="1:6" x14ac:dyDescent="0.3">
      <c r="A466" s="383"/>
      <c r="B466" s="360"/>
      <c r="C466" s="389"/>
      <c r="D466" s="496"/>
      <c r="E466" s="428"/>
      <c r="F466" s="429"/>
    </row>
    <row r="467" spans="1:6" x14ac:dyDescent="0.3">
      <c r="A467" s="383"/>
      <c r="B467" s="360"/>
      <c r="C467" s="389"/>
      <c r="D467" s="496"/>
      <c r="E467" s="428"/>
      <c r="F467" s="429"/>
    </row>
    <row r="468" spans="1:6" x14ac:dyDescent="0.3">
      <c r="A468" s="383"/>
      <c r="B468" s="360"/>
      <c r="C468" s="389"/>
      <c r="D468" s="496"/>
      <c r="E468" s="428"/>
      <c r="F468" s="429"/>
    </row>
    <row r="469" spans="1:6" x14ac:dyDescent="0.3">
      <c r="A469" s="383"/>
      <c r="B469" s="360"/>
      <c r="C469" s="389"/>
      <c r="D469" s="496"/>
      <c r="E469" s="428"/>
      <c r="F469" s="429"/>
    </row>
    <row r="470" spans="1:6" x14ac:dyDescent="0.3">
      <c r="A470" s="383"/>
      <c r="B470" s="360"/>
      <c r="C470" s="389"/>
      <c r="D470" s="496"/>
      <c r="E470" s="428"/>
      <c r="F470" s="429"/>
    </row>
    <row r="471" spans="1:6" x14ac:dyDescent="0.3">
      <c r="A471" s="383"/>
      <c r="B471" s="360"/>
      <c r="C471" s="389"/>
      <c r="D471" s="496"/>
      <c r="E471" s="428"/>
      <c r="F471" s="429"/>
    </row>
    <row r="472" spans="1:6" x14ac:dyDescent="0.3">
      <c r="A472" s="383"/>
      <c r="B472" s="360"/>
      <c r="C472" s="389"/>
      <c r="D472" s="496"/>
      <c r="E472" s="428"/>
      <c r="F472" s="429"/>
    </row>
    <row r="473" spans="1:6" x14ac:dyDescent="0.3">
      <c r="A473" s="383"/>
      <c r="B473" s="360"/>
      <c r="C473" s="389"/>
      <c r="D473" s="496"/>
      <c r="E473" s="428"/>
      <c r="F473" s="429"/>
    </row>
    <row r="474" spans="1:6" x14ac:dyDescent="0.3">
      <c r="A474" s="383"/>
      <c r="B474" s="360"/>
      <c r="C474" s="389"/>
      <c r="D474" s="496"/>
      <c r="E474" s="428"/>
      <c r="F474" s="429"/>
    </row>
    <row r="475" spans="1:6" x14ac:dyDescent="0.3">
      <c r="A475" s="383"/>
      <c r="B475" s="360"/>
      <c r="C475" s="389"/>
      <c r="D475" s="496"/>
      <c r="E475" s="428"/>
      <c r="F475" s="429"/>
    </row>
    <row r="476" spans="1:6" x14ac:dyDescent="0.3">
      <c r="A476" s="383"/>
      <c r="B476" s="360"/>
      <c r="C476" s="389"/>
      <c r="D476" s="496"/>
      <c r="E476" s="428"/>
      <c r="F476" s="429"/>
    </row>
    <row r="477" spans="1:6" x14ac:dyDescent="0.3">
      <c r="A477" s="383"/>
      <c r="B477" s="360"/>
      <c r="C477" s="389"/>
      <c r="D477" s="496"/>
      <c r="E477" s="428"/>
      <c r="F477" s="429"/>
    </row>
    <row r="478" spans="1:6" x14ac:dyDescent="0.3">
      <c r="A478" s="383"/>
      <c r="B478" s="360"/>
      <c r="C478" s="389"/>
      <c r="D478" s="496"/>
      <c r="E478" s="428"/>
      <c r="F478" s="429"/>
    </row>
    <row r="479" spans="1:6" x14ac:dyDescent="0.3">
      <c r="A479" s="383"/>
      <c r="B479" s="360"/>
      <c r="C479" s="389"/>
      <c r="D479" s="496"/>
      <c r="E479" s="428"/>
      <c r="F479" s="429"/>
    </row>
    <row r="480" spans="1:6" x14ac:dyDescent="0.3">
      <c r="A480" s="383"/>
      <c r="B480" s="360"/>
      <c r="C480" s="389"/>
      <c r="D480" s="496"/>
      <c r="E480" s="428"/>
      <c r="F480" s="429"/>
    </row>
    <row r="481" spans="1:6" x14ac:dyDescent="0.3">
      <c r="A481" s="383"/>
      <c r="B481" s="360"/>
      <c r="C481" s="389"/>
      <c r="D481" s="496"/>
      <c r="E481" s="428"/>
      <c r="F481" s="429"/>
    </row>
    <row r="482" spans="1:6" x14ac:dyDescent="0.3">
      <c r="A482" s="383"/>
      <c r="B482" s="360"/>
      <c r="C482" s="389"/>
      <c r="D482" s="496"/>
      <c r="E482" s="428"/>
      <c r="F482" s="429"/>
    </row>
    <row r="483" spans="1:6" x14ac:dyDescent="0.3">
      <c r="A483" s="383"/>
      <c r="B483" s="360"/>
      <c r="C483" s="389"/>
      <c r="D483" s="496"/>
      <c r="E483" s="428"/>
      <c r="F483" s="429"/>
    </row>
    <row r="484" spans="1:6" x14ac:dyDescent="0.3">
      <c r="A484" s="383"/>
      <c r="B484" s="360"/>
      <c r="C484" s="389"/>
      <c r="D484" s="496"/>
      <c r="E484" s="428"/>
      <c r="F484" s="429"/>
    </row>
    <row r="485" spans="1:6" x14ac:dyDescent="0.3">
      <c r="A485" s="383"/>
      <c r="B485" s="360"/>
      <c r="C485" s="389"/>
      <c r="D485" s="496"/>
      <c r="E485" s="428"/>
      <c r="F485" s="429"/>
    </row>
    <row r="486" spans="1:6" x14ac:dyDescent="0.3">
      <c r="A486" s="383"/>
      <c r="B486" s="360"/>
      <c r="C486" s="389"/>
      <c r="D486" s="496"/>
      <c r="E486" s="428"/>
      <c r="F486" s="429"/>
    </row>
    <row r="487" spans="1:6" x14ac:dyDescent="0.3">
      <c r="A487" s="383"/>
      <c r="B487" s="360"/>
      <c r="C487" s="389"/>
      <c r="D487" s="496"/>
      <c r="E487" s="428"/>
      <c r="F487" s="429"/>
    </row>
    <row r="488" spans="1:6" x14ac:dyDescent="0.3">
      <c r="A488" s="383"/>
      <c r="B488" s="360"/>
      <c r="C488" s="389"/>
      <c r="D488" s="496"/>
      <c r="E488" s="428"/>
      <c r="F488" s="429"/>
    </row>
    <row r="489" spans="1:6" x14ac:dyDescent="0.3">
      <c r="A489" s="383"/>
      <c r="B489" s="360"/>
      <c r="C489" s="389"/>
      <c r="D489" s="496"/>
      <c r="E489" s="428"/>
      <c r="F489" s="429"/>
    </row>
    <row r="490" spans="1:6" x14ac:dyDescent="0.3">
      <c r="A490" s="383"/>
      <c r="B490" s="360"/>
      <c r="C490" s="389"/>
      <c r="D490" s="496"/>
      <c r="E490" s="428"/>
      <c r="F490" s="429"/>
    </row>
    <row r="491" spans="1:6" x14ac:dyDescent="0.3">
      <c r="A491" s="383"/>
      <c r="B491" s="360"/>
      <c r="C491" s="389"/>
      <c r="D491" s="496"/>
      <c r="E491" s="428"/>
      <c r="F491" s="429"/>
    </row>
    <row r="492" spans="1:6" x14ac:dyDescent="0.3">
      <c r="A492" s="383"/>
      <c r="B492" s="360"/>
      <c r="C492" s="389"/>
      <c r="D492" s="496"/>
      <c r="E492" s="428"/>
      <c r="F492" s="429"/>
    </row>
    <row r="493" spans="1:6" x14ac:dyDescent="0.3">
      <c r="A493" s="383"/>
      <c r="B493" s="360"/>
      <c r="C493" s="389"/>
      <c r="D493" s="496"/>
      <c r="E493" s="428"/>
      <c r="F493" s="429"/>
    </row>
    <row r="494" spans="1:6" x14ac:dyDescent="0.3">
      <c r="A494" s="383"/>
      <c r="B494" s="360"/>
      <c r="C494" s="389"/>
      <c r="D494" s="496"/>
      <c r="E494" s="428"/>
      <c r="F494" s="429"/>
    </row>
    <row r="495" spans="1:6" x14ac:dyDescent="0.3">
      <c r="A495" s="383"/>
      <c r="B495" s="360"/>
      <c r="C495" s="389"/>
      <c r="D495" s="496"/>
      <c r="E495" s="428"/>
      <c r="F495" s="429"/>
    </row>
    <row r="496" spans="1:6" x14ac:dyDescent="0.3">
      <c r="A496" s="383"/>
      <c r="B496" s="360"/>
      <c r="C496" s="389"/>
      <c r="D496" s="496"/>
      <c r="E496" s="428"/>
      <c r="F496" s="429"/>
    </row>
    <row r="497" spans="1:6" x14ac:dyDescent="0.3">
      <c r="A497" s="383"/>
      <c r="B497" s="360"/>
      <c r="C497" s="389"/>
      <c r="D497" s="496"/>
      <c r="E497" s="428"/>
      <c r="F497" s="429"/>
    </row>
    <row r="498" spans="1:6" x14ac:dyDescent="0.3">
      <c r="A498" s="383"/>
      <c r="B498" s="360"/>
      <c r="C498" s="389"/>
      <c r="D498" s="496"/>
      <c r="E498" s="428"/>
      <c r="F498" s="429"/>
    </row>
    <row r="499" spans="1:6" x14ac:dyDescent="0.3">
      <c r="A499" s="383"/>
      <c r="B499" s="360"/>
      <c r="C499" s="389"/>
      <c r="D499" s="496"/>
      <c r="E499" s="428"/>
      <c r="F499" s="429"/>
    </row>
    <row r="500" spans="1:6" x14ac:dyDescent="0.3">
      <c r="A500" s="383"/>
      <c r="B500" s="360"/>
      <c r="C500" s="389"/>
      <c r="D500" s="496"/>
      <c r="E500" s="428"/>
      <c r="F500" s="429"/>
    </row>
    <row r="501" spans="1:6" x14ac:dyDescent="0.3">
      <c r="A501" s="383"/>
      <c r="B501" s="360"/>
      <c r="C501" s="389"/>
      <c r="D501" s="496"/>
      <c r="E501" s="428"/>
      <c r="F501" s="429"/>
    </row>
    <row r="502" spans="1:6" x14ac:dyDescent="0.3">
      <c r="A502" s="383"/>
      <c r="B502" s="360"/>
      <c r="C502" s="389"/>
      <c r="D502" s="496"/>
      <c r="E502" s="428"/>
      <c r="F502" s="429"/>
    </row>
    <row r="503" spans="1:6" x14ac:dyDescent="0.3">
      <c r="A503" s="383"/>
      <c r="B503" s="360"/>
      <c r="C503" s="389"/>
      <c r="D503" s="496"/>
      <c r="E503" s="428"/>
      <c r="F503" s="429"/>
    </row>
    <row r="504" spans="1:6" x14ac:dyDescent="0.3">
      <c r="A504" s="383"/>
      <c r="B504" s="360"/>
      <c r="C504" s="389"/>
      <c r="D504" s="496"/>
      <c r="E504" s="428"/>
      <c r="F504" s="429"/>
    </row>
    <row r="505" spans="1:6" x14ac:dyDescent="0.3">
      <c r="A505" s="383"/>
      <c r="B505" s="360"/>
      <c r="C505" s="389"/>
      <c r="D505" s="496"/>
      <c r="E505" s="428"/>
      <c r="F505" s="429"/>
    </row>
    <row r="506" spans="1:6" x14ac:dyDescent="0.3">
      <c r="A506" s="383"/>
      <c r="B506" s="360"/>
      <c r="C506" s="389"/>
      <c r="D506" s="496"/>
      <c r="E506" s="428"/>
      <c r="F506" s="429"/>
    </row>
    <row r="507" spans="1:6" x14ac:dyDescent="0.3">
      <c r="A507" s="383"/>
      <c r="B507" s="360"/>
      <c r="C507" s="389"/>
      <c r="D507" s="496"/>
      <c r="E507" s="428"/>
      <c r="F507" s="429"/>
    </row>
    <row r="508" spans="1:6" x14ac:dyDescent="0.3">
      <c r="A508" s="383"/>
      <c r="B508" s="360"/>
      <c r="C508" s="389"/>
      <c r="D508" s="496"/>
      <c r="E508" s="428"/>
      <c r="F508" s="429"/>
    </row>
    <row r="509" spans="1:6" x14ac:dyDescent="0.3">
      <c r="A509" s="383"/>
      <c r="B509" s="360"/>
      <c r="C509" s="389"/>
      <c r="D509" s="496"/>
      <c r="E509" s="428"/>
      <c r="F509" s="429"/>
    </row>
    <row r="510" spans="1:6" x14ac:dyDescent="0.3">
      <c r="A510" s="383"/>
      <c r="B510" s="360"/>
      <c r="C510" s="389"/>
      <c r="D510" s="496"/>
      <c r="E510" s="428"/>
      <c r="F510" s="429"/>
    </row>
    <row r="511" spans="1:6" x14ac:dyDescent="0.3">
      <c r="A511" s="383"/>
      <c r="B511" s="360"/>
      <c r="C511" s="389"/>
      <c r="D511" s="496"/>
      <c r="E511" s="428"/>
      <c r="F511" s="429"/>
    </row>
    <row r="512" spans="1:6" x14ac:dyDescent="0.3">
      <c r="A512" s="383"/>
      <c r="B512" s="360"/>
      <c r="C512" s="389"/>
      <c r="D512" s="496"/>
      <c r="E512" s="428"/>
      <c r="F512" s="429"/>
    </row>
    <row r="513" spans="1:6" x14ac:dyDescent="0.3">
      <c r="A513" s="383"/>
      <c r="B513" s="360"/>
      <c r="C513" s="389"/>
      <c r="D513" s="496"/>
      <c r="E513" s="428"/>
      <c r="F513" s="429"/>
    </row>
    <row r="514" spans="1:6" x14ac:dyDescent="0.3">
      <c r="A514" s="383"/>
      <c r="B514" s="360"/>
      <c r="C514" s="389"/>
      <c r="D514" s="496"/>
      <c r="E514" s="428"/>
      <c r="F514" s="429"/>
    </row>
    <row r="515" spans="1:6" x14ac:dyDescent="0.3">
      <c r="A515" s="383"/>
      <c r="B515" s="360"/>
      <c r="C515" s="389"/>
      <c r="D515" s="496"/>
      <c r="E515" s="428"/>
      <c r="F515" s="429"/>
    </row>
    <row r="516" spans="1:6" x14ac:dyDescent="0.3">
      <c r="A516" s="383"/>
      <c r="B516" s="360"/>
      <c r="C516" s="389"/>
      <c r="D516" s="496"/>
      <c r="E516" s="428"/>
      <c r="F516" s="429"/>
    </row>
    <row r="517" spans="1:6" x14ac:dyDescent="0.3">
      <c r="A517" s="383"/>
      <c r="B517" s="360"/>
      <c r="C517" s="389"/>
      <c r="D517" s="496"/>
      <c r="E517" s="428"/>
      <c r="F517" s="429"/>
    </row>
    <row r="518" spans="1:6" x14ac:dyDescent="0.3">
      <c r="A518" s="383"/>
      <c r="B518" s="360"/>
      <c r="C518" s="389"/>
      <c r="D518" s="496"/>
      <c r="E518" s="428"/>
      <c r="F518" s="429"/>
    </row>
    <row r="519" spans="1:6" x14ac:dyDescent="0.3">
      <c r="A519" s="383"/>
      <c r="B519" s="360"/>
      <c r="C519" s="389"/>
      <c r="D519" s="496"/>
      <c r="E519" s="428"/>
      <c r="F519" s="429"/>
    </row>
    <row r="520" spans="1:6" x14ac:dyDescent="0.3">
      <c r="A520" s="383"/>
      <c r="B520" s="360"/>
      <c r="C520" s="389"/>
      <c r="D520" s="496"/>
      <c r="E520" s="428"/>
      <c r="F520" s="429"/>
    </row>
    <row r="521" spans="1:6" x14ac:dyDescent="0.3">
      <c r="A521" s="383"/>
      <c r="B521" s="360"/>
      <c r="C521" s="389"/>
      <c r="D521" s="496"/>
      <c r="E521" s="428"/>
      <c r="F521" s="429"/>
    </row>
    <row r="522" spans="1:6" x14ac:dyDescent="0.3">
      <c r="A522" s="383"/>
      <c r="B522" s="360"/>
      <c r="C522" s="389"/>
      <c r="D522" s="496"/>
      <c r="E522" s="428"/>
      <c r="F522" s="429"/>
    </row>
    <row r="523" spans="1:6" x14ac:dyDescent="0.3">
      <c r="A523" s="383"/>
      <c r="B523" s="360"/>
      <c r="C523" s="389"/>
      <c r="D523" s="496"/>
      <c r="E523" s="428"/>
      <c r="F523" s="429"/>
    </row>
    <row r="524" spans="1:6" x14ac:dyDescent="0.3">
      <c r="A524" s="383"/>
      <c r="B524" s="360"/>
      <c r="C524" s="389"/>
      <c r="D524" s="496"/>
      <c r="E524" s="428"/>
      <c r="F524" s="429"/>
    </row>
    <row r="525" spans="1:6" x14ac:dyDescent="0.3">
      <c r="A525" s="383"/>
      <c r="B525" s="360"/>
      <c r="C525" s="389"/>
      <c r="D525" s="496"/>
      <c r="E525" s="428"/>
      <c r="F525" s="429"/>
    </row>
    <row r="526" spans="1:6" x14ac:dyDescent="0.3">
      <c r="A526" s="383"/>
      <c r="B526" s="360"/>
      <c r="C526" s="389"/>
      <c r="D526" s="496"/>
      <c r="E526" s="428"/>
      <c r="F526" s="429"/>
    </row>
    <row r="527" spans="1:6" x14ac:dyDescent="0.3">
      <c r="A527" s="383"/>
      <c r="B527" s="360"/>
      <c r="C527" s="389"/>
      <c r="D527" s="496"/>
      <c r="E527" s="428"/>
      <c r="F527" s="429"/>
    </row>
    <row r="528" spans="1:6" x14ac:dyDescent="0.3">
      <c r="A528" s="383"/>
      <c r="B528" s="360"/>
      <c r="C528" s="389"/>
      <c r="D528" s="496"/>
      <c r="E528" s="428"/>
      <c r="F528" s="429"/>
    </row>
    <row r="529" spans="1:6" x14ac:dyDescent="0.3">
      <c r="A529" s="383"/>
      <c r="B529" s="360"/>
      <c r="C529" s="389"/>
      <c r="D529" s="496"/>
      <c r="E529" s="428"/>
      <c r="F529" s="429"/>
    </row>
    <row r="530" spans="1:6" x14ac:dyDescent="0.3">
      <c r="A530" s="383"/>
      <c r="B530" s="360"/>
      <c r="C530" s="389"/>
      <c r="D530" s="496"/>
      <c r="E530" s="428"/>
      <c r="F530" s="429"/>
    </row>
    <row r="531" spans="1:6" x14ac:dyDescent="0.3">
      <c r="A531" s="383"/>
      <c r="B531" s="360"/>
      <c r="C531" s="389"/>
      <c r="D531" s="496"/>
      <c r="E531" s="428"/>
      <c r="F531" s="429"/>
    </row>
    <row r="532" spans="1:6" x14ac:dyDescent="0.3">
      <c r="A532" s="383"/>
      <c r="B532" s="360"/>
      <c r="C532" s="389"/>
      <c r="D532" s="496"/>
      <c r="E532" s="428"/>
      <c r="F532" s="429"/>
    </row>
    <row r="533" spans="1:6" x14ac:dyDescent="0.3">
      <c r="A533" s="383"/>
      <c r="B533" s="360"/>
      <c r="C533" s="389"/>
      <c r="D533" s="496"/>
      <c r="E533" s="428"/>
      <c r="F533" s="429"/>
    </row>
    <row r="534" spans="1:6" x14ac:dyDescent="0.3">
      <c r="A534" s="383"/>
      <c r="B534" s="360"/>
      <c r="C534" s="389"/>
      <c r="D534" s="496"/>
      <c r="E534" s="428"/>
      <c r="F534" s="429"/>
    </row>
    <row r="535" spans="1:6" x14ac:dyDescent="0.3">
      <c r="A535" s="383"/>
      <c r="B535" s="360"/>
      <c r="C535" s="389"/>
      <c r="D535" s="496"/>
      <c r="E535" s="428"/>
      <c r="F535" s="429"/>
    </row>
    <row r="536" spans="1:6" x14ac:dyDescent="0.3">
      <c r="A536" s="383"/>
      <c r="B536" s="360"/>
      <c r="C536" s="389"/>
      <c r="D536" s="496"/>
      <c r="E536" s="428"/>
      <c r="F536" s="429"/>
    </row>
    <row r="537" spans="1:6" x14ac:dyDescent="0.3">
      <c r="A537" s="383"/>
      <c r="B537" s="360"/>
      <c r="C537" s="389"/>
      <c r="D537" s="496"/>
      <c r="E537" s="428"/>
      <c r="F537" s="429"/>
    </row>
    <row r="538" spans="1:6" x14ac:dyDescent="0.3">
      <c r="A538" s="383"/>
      <c r="B538" s="360"/>
      <c r="C538" s="389"/>
      <c r="D538" s="496"/>
      <c r="E538" s="428"/>
      <c r="F538" s="429"/>
    </row>
    <row r="539" spans="1:6" x14ac:dyDescent="0.3">
      <c r="A539" s="383"/>
      <c r="B539" s="360"/>
      <c r="C539" s="389"/>
      <c r="D539" s="496"/>
      <c r="E539" s="428"/>
      <c r="F539" s="429"/>
    </row>
    <row r="540" spans="1:6" x14ac:dyDescent="0.3">
      <c r="A540" s="383"/>
      <c r="B540" s="360"/>
      <c r="C540" s="389"/>
      <c r="D540" s="496"/>
      <c r="E540" s="428"/>
      <c r="F540" s="429"/>
    </row>
    <row r="541" spans="1:6" x14ac:dyDescent="0.3">
      <c r="A541" s="383"/>
      <c r="B541" s="360"/>
      <c r="C541" s="389"/>
      <c r="D541" s="496"/>
      <c r="E541" s="428"/>
      <c r="F541" s="429"/>
    </row>
    <row r="542" spans="1:6" x14ac:dyDescent="0.3">
      <c r="A542" s="383"/>
      <c r="B542" s="360"/>
      <c r="C542" s="389"/>
      <c r="D542" s="496"/>
      <c r="E542" s="428"/>
      <c r="F542" s="429"/>
    </row>
    <row r="543" spans="1:6" x14ac:dyDescent="0.3">
      <c r="A543" s="383"/>
      <c r="B543" s="360"/>
      <c r="C543" s="389"/>
      <c r="D543" s="496"/>
      <c r="E543" s="428"/>
      <c r="F543" s="429"/>
    </row>
    <row r="544" spans="1:6" x14ac:dyDescent="0.3">
      <c r="A544" s="383"/>
      <c r="B544" s="360"/>
      <c r="C544" s="389"/>
      <c r="D544" s="496"/>
      <c r="E544" s="428"/>
      <c r="F544" s="429"/>
    </row>
    <row r="545" spans="1:6" x14ac:dyDescent="0.3">
      <c r="A545" s="383"/>
      <c r="B545" s="360"/>
      <c r="C545" s="389"/>
      <c r="D545" s="496"/>
      <c r="E545" s="428"/>
      <c r="F545" s="429"/>
    </row>
    <row r="546" spans="1:6" ht="15" thickBot="1" x14ac:dyDescent="0.35">
      <c r="A546" s="383"/>
      <c r="B546" s="360"/>
      <c r="C546" s="389"/>
      <c r="D546" s="496"/>
      <c r="E546" s="428"/>
      <c r="F546" s="429"/>
    </row>
    <row r="547" spans="1:6" ht="15" thickBot="1" x14ac:dyDescent="0.35">
      <c r="A547" s="448" t="s">
        <v>4044</v>
      </c>
      <c r="B547" s="511" t="s">
        <v>4115</v>
      </c>
      <c r="C547" s="489"/>
      <c r="D547" s="489"/>
      <c r="E547" s="494"/>
      <c r="F547" s="495">
        <f>SUM(F443:F455)</f>
        <v>1200000</v>
      </c>
    </row>
    <row r="548" spans="1:6" x14ac:dyDescent="0.3">
      <c r="A548" s="756" t="str">
        <f>A1</f>
        <v>CONTRACT SANRAL: NRA 2024/1323</v>
      </c>
      <c r="B548" s="757"/>
      <c r="C548" s="462"/>
      <c r="D548" s="462"/>
      <c r="E548" s="467"/>
      <c r="F548" s="473"/>
    </row>
    <row r="549" spans="1:6" ht="15" thickBot="1" x14ac:dyDescent="0.35">
      <c r="A549" s="754" t="str">
        <f>A2</f>
        <v>PANEL FOR ROUTINE ROAD MAINTENANCE WORKS ACROSS SOUTH AFRICA (KWAZULU NATAL PROVINCE)</v>
      </c>
      <c r="B549" s="755"/>
      <c r="C549" s="463"/>
      <c r="D549" s="463"/>
      <c r="E549" s="468"/>
      <c r="F549" s="474"/>
    </row>
    <row r="550" spans="1:6" ht="15" thickBot="1" x14ac:dyDescent="0.35">
      <c r="A550" s="449" t="s">
        <v>4111</v>
      </c>
      <c r="B550" s="451" t="s">
        <v>4035</v>
      </c>
      <c r="C550" s="451" t="s">
        <v>4112</v>
      </c>
      <c r="D550" s="451" t="s">
        <v>4113</v>
      </c>
      <c r="E550" s="451" t="s">
        <v>4114</v>
      </c>
      <c r="F550" s="487" t="s">
        <v>4036</v>
      </c>
    </row>
    <row r="551" spans="1:6" x14ac:dyDescent="0.3">
      <c r="A551" s="758" t="s">
        <v>2657</v>
      </c>
      <c r="B551" s="759"/>
      <c r="C551" s="759"/>
      <c r="D551" s="759"/>
      <c r="E551" s="759"/>
      <c r="F551" s="760"/>
    </row>
    <row r="552" spans="1:6" x14ac:dyDescent="0.3">
      <c r="A552" s="374" t="s">
        <v>2658</v>
      </c>
      <c r="B552" s="345" t="s">
        <v>2659</v>
      </c>
      <c r="C552" s="387"/>
      <c r="D552" s="501"/>
      <c r="E552" s="502"/>
      <c r="F552" s="390"/>
    </row>
    <row r="553" spans="1:6" x14ac:dyDescent="0.3">
      <c r="A553" s="372" t="s">
        <v>2660</v>
      </c>
      <c r="B553" s="201" t="s">
        <v>2661</v>
      </c>
      <c r="C553" s="379" t="s">
        <v>64</v>
      </c>
      <c r="D553" s="420">
        <v>60</v>
      </c>
      <c r="E553" s="856"/>
      <c r="F553" s="419" t="str">
        <f>IF((D553*E553)&gt;0,(D553*E553),"")</f>
        <v/>
      </c>
    </row>
    <row r="554" spans="1:6" x14ac:dyDescent="0.3">
      <c r="A554" s="372" t="s">
        <v>2662</v>
      </c>
      <c r="B554" s="201" t="s">
        <v>2663</v>
      </c>
      <c r="C554" s="379" t="s">
        <v>64</v>
      </c>
      <c r="D554" s="420">
        <v>60</v>
      </c>
      <c r="E554" s="856"/>
      <c r="F554" s="419" t="str">
        <f t="shared" ref="F554" si="3">IF((D554*E554)&gt;0,(D554*E554),"")</f>
        <v/>
      </c>
    </row>
    <row r="555" spans="1:6" x14ac:dyDescent="0.3">
      <c r="A555" s="372"/>
      <c r="B555" s="201"/>
      <c r="C555" s="379"/>
      <c r="D555" s="420"/>
      <c r="E555" s="418"/>
      <c r="F555" s="419"/>
    </row>
    <row r="556" spans="1:6" x14ac:dyDescent="0.3">
      <c r="A556" s="372" t="s">
        <v>2664</v>
      </c>
      <c r="B556" s="201" t="s">
        <v>2665</v>
      </c>
      <c r="C556" s="379" t="s">
        <v>955</v>
      </c>
      <c r="D556" s="420">
        <v>80000</v>
      </c>
      <c r="E556" s="856"/>
      <c r="F556" s="419" t="str">
        <f t="shared" ref="F556" si="4">IF((D556*E556)&gt;0,(D556*E556),"")</f>
        <v/>
      </c>
    </row>
    <row r="557" spans="1:6" x14ac:dyDescent="0.3">
      <c r="A557" s="383"/>
      <c r="B557" s="202"/>
      <c r="C557" s="386"/>
      <c r="D557" s="434"/>
      <c r="E557" s="435"/>
      <c r="F557" s="433"/>
    </row>
    <row r="558" spans="1:6" x14ac:dyDescent="0.3">
      <c r="A558" s="383"/>
      <c r="B558" s="202"/>
      <c r="C558" s="386"/>
      <c r="D558" s="434"/>
      <c r="E558" s="435"/>
      <c r="F558" s="433"/>
    </row>
    <row r="559" spans="1:6" x14ac:dyDescent="0.3">
      <c r="A559" s="383"/>
      <c r="B559" s="202"/>
      <c r="C559" s="386"/>
      <c r="D559" s="434"/>
      <c r="E559" s="435"/>
      <c r="F559" s="433"/>
    </row>
    <row r="560" spans="1:6" x14ac:dyDescent="0.3">
      <c r="A560" s="383"/>
      <c r="B560" s="202"/>
      <c r="C560" s="386"/>
      <c r="D560" s="434"/>
      <c r="E560" s="435"/>
      <c r="F560" s="433"/>
    </row>
    <row r="561" spans="1:6" x14ac:dyDescent="0.3">
      <c r="A561" s="383"/>
      <c r="B561" s="202"/>
      <c r="C561" s="386"/>
      <c r="D561" s="434"/>
      <c r="E561" s="435"/>
      <c r="F561" s="433"/>
    </row>
    <row r="562" spans="1:6" x14ac:dyDescent="0.3">
      <c r="A562" s="383"/>
      <c r="B562" s="202"/>
      <c r="C562" s="386"/>
      <c r="D562" s="434"/>
      <c r="E562" s="435"/>
      <c r="F562" s="433"/>
    </row>
    <row r="563" spans="1:6" x14ac:dyDescent="0.3">
      <c r="A563" s="383"/>
      <c r="B563" s="202"/>
      <c r="C563" s="386"/>
      <c r="D563" s="434"/>
      <c r="E563" s="435"/>
      <c r="F563" s="433"/>
    </row>
    <row r="564" spans="1:6" x14ac:dyDescent="0.3">
      <c r="A564" s="383"/>
      <c r="B564" s="202"/>
      <c r="C564" s="386"/>
      <c r="D564" s="434"/>
      <c r="E564" s="435"/>
      <c r="F564" s="433"/>
    </row>
    <row r="565" spans="1:6" x14ac:dyDescent="0.3">
      <c r="A565" s="383"/>
      <c r="B565" s="202"/>
      <c r="C565" s="386"/>
      <c r="D565" s="434"/>
      <c r="E565" s="435"/>
      <c r="F565" s="433"/>
    </row>
    <row r="566" spans="1:6" x14ac:dyDescent="0.3">
      <c r="A566" s="383"/>
      <c r="B566" s="202"/>
      <c r="C566" s="386"/>
      <c r="D566" s="434"/>
      <c r="E566" s="435"/>
      <c r="F566" s="433"/>
    </row>
    <row r="567" spans="1:6" x14ac:dyDescent="0.3">
      <c r="A567" s="383"/>
      <c r="B567" s="202"/>
      <c r="C567" s="386"/>
      <c r="D567" s="434"/>
      <c r="E567" s="435"/>
      <c r="F567" s="433"/>
    </row>
    <row r="568" spans="1:6" x14ac:dyDescent="0.3">
      <c r="A568" s="383"/>
      <c r="B568" s="202"/>
      <c r="C568" s="386"/>
      <c r="D568" s="434"/>
      <c r="E568" s="435"/>
      <c r="F568" s="433"/>
    </row>
    <row r="569" spans="1:6" x14ac:dyDescent="0.3">
      <c r="A569" s="383"/>
      <c r="B569" s="202"/>
      <c r="C569" s="386"/>
      <c r="D569" s="434"/>
      <c r="E569" s="435"/>
      <c r="F569" s="433"/>
    </row>
    <row r="570" spans="1:6" x14ac:dyDescent="0.3">
      <c r="A570" s="383"/>
      <c r="B570" s="202"/>
      <c r="C570" s="386"/>
      <c r="D570" s="434"/>
      <c r="E570" s="435"/>
      <c r="F570" s="433"/>
    </row>
    <row r="571" spans="1:6" x14ac:dyDescent="0.3">
      <c r="A571" s="383"/>
      <c r="B571" s="202"/>
      <c r="C571" s="386"/>
      <c r="D571" s="434"/>
      <c r="E571" s="435"/>
      <c r="F571" s="433"/>
    </row>
    <row r="572" spans="1:6" x14ac:dyDescent="0.3">
      <c r="A572" s="383"/>
      <c r="B572" s="202"/>
      <c r="C572" s="386"/>
      <c r="D572" s="434"/>
      <c r="E572" s="435"/>
      <c r="F572" s="433"/>
    </row>
    <row r="573" spans="1:6" x14ac:dyDescent="0.3">
      <c r="A573" s="383"/>
      <c r="B573" s="202"/>
      <c r="C573" s="386"/>
      <c r="D573" s="434"/>
      <c r="E573" s="435"/>
      <c r="F573" s="433"/>
    </row>
    <row r="574" spans="1:6" x14ac:dyDescent="0.3">
      <c r="A574" s="383"/>
      <c r="B574" s="202"/>
      <c r="C574" s="386"/>
      <c r="D574" s="434"/>
      <c r="E574" s="435"/>
      <c r="F574" s="433"/>
    </row>
    <row r="575" spans="1:6" x14ac:dyDescent="0.3">
      <c r="A575" s="383"/>
      <c r="B575" s="202"/>
      <c r="C575" s="386"/>
      <c r="D575" s="434"/>
      <c r="E575" s="435"/>
      <c r="F575" s="433"/>
    </row>
    <row r="576" spans="1:6" x14ac:dyDescent="0.3">
      <c r="A576" s="383"/>
      <c r="B576" s="202"/>
      <c r="C576" s="386"/>
      <c r="D576" s="434"/>
      <c r="E576" s="435"/>
      <c r="F576" s="433"/>
    </row>
    <row r="577" spans="1:6" x14ac:dyDescent="0.3">
      <c r="A577" s="383"/>
      <c r="B577" s="202"/>
      <c r="C577" s="386"/>
      <c r="D577" s="434"/>
      <c r="E577" s="435"/>
      <c r="F577" s="433"/>
    </row>
    <row r="578" spans="1:6" x14ac:dyDescent="0.3">
      <c r="A578" s="383"/>
      <c r="B578" s="202"/>
      <c r="C578" s="386"/>
      <c r="D578" s="434"/>
      <c r="E578" s="435"/>
      <c r="F578" s="433"/>
    </row>
    <row r="579" spans="1:6" x14ac:dyDescent="0.3">
      <c r="A579" s="383"/>
      <c r="B579" s="202"/>
      <c r="C579" s="386"/>
      <c r="D579" s="434"/>
      <c r="E579" s="435"/>
      <c r="F579" s="433"/>
    </row>
    <row r="580" spans="1:6" x14ac:dyDescent="0.3">
      <c r="A580" s="383"/>
      <c r="B580" s="202"/>
      <c r="C580" s="386"/>
      <c r="D580" s="434"/>
      <c r="E580" s="435"/>
      <c r="F580" s="433"/>
    </row>
    <row r="581" spans="1:6" x14ac:dyDescent="0.3">
      <c r="A581" s="383"/>
      <c r="B581" s="202"/>
      <c r="C581" s="386"/>
      <c r="D581" s="434"/>
      <c r="E581" s="435"/>
      <c r="F581" s="433"/>
    </row>
    <row r="582" spans="1:6" x14ac:dyDescent="0.3">
      <c r="A582" s="383"/>
      <c r="B582" s="202"/>
      <c r="C582" s="386"/>
      <c r="D582" s="434"/>
      <c r="E582" s="435"/>
      <c r="F582" s="433"/>
    </row>
    <row r="583" spans="1:6" x14ac:dyDescent="0.3">
      <c r="A583" s="383"/>
      <c r="B583" s="202"/>
      <c r="C583" s="386"/>
      <c r="D583" s="434"/>
      <c r="E583" s="435"/>
      <c r="F583" s="433"/>
    </row>
    <row r="584" spans="1:6" x14ac:dyDescent="0.3">
      <c r="A584" s="383"/>
      <c r="B584" s="202"/>
      <c r="C584" s="386"/>
      <c r="D584" s="434"/>
      <c r="E584" s="435"/>
      <c r="F584" s="433"/>
    </row>
    <row r="585" spans="1:6" x14ac:dyDescent="0.3">
      <c r="A585" s="383"/>
      <c r="B585" s="202"/>
      <c r="C585" s="386"/>
      <c r="D585" s="434"/>
      <c r="E585" s="435"/>
      <c r="F585" s="433"/>
    </row>
    <row r="586" spans="1:6" x14ac:dyDescent="0.3">
      <c r="A586" s="383"/>
      <c r="B586" s="202"/>
      <c r="C586" s="386"/>
      <c r="D586" s="434"/>
      <c r="E586" s="435"/>
      <c r="F586" s="433"/>
    </row>
    <row r="587" spans="1:6" x14ac:dyDescent="0.3">
      <c r="A587" s="383"/>
      <c r="B587" s="202"/>
      <c r="C587" s="386"/>
      <c r="D587" s="434"/>
      <c r="E587" s="435"/>
      <c r="F587" s="433"/>
    </row>
    <row r="588" spans="1:6" x14ac:dyDescent="0.3">
      <c r="A588" s="383"/>
      <c r="B588" s="202"/>
      <c r="C588" s="386"/>
      <c r="D588" s="434"/>
      <c r="E588" s="435"/>
      <c r="F588" s="433"/>
    </row>
    <row r="589" spans="1:6" x14ac:dyDescent="0.3">
      <c r="A589" s="383"/>
      <c r="B589" s="202"/>
      <c r="C589" s="386"/>
      <c r="D589" s="434"/>
      <c r="E589" s="435"/>
      <c r="F589" s="433"/>
    </row>
    <row r="590" spans="1:6" x14ac:dyDescent="0.3">
      <c r="A590" s="383"/>
      <c r="B590" s="202"/>
      <c r="C590" s="386"/>
      <c r="D590" s="434"/>
      <c r="E590" s="435"/>
      <c r="F590" s="433"/>
    </row>
    <row r="591" spans="1:6" x14ac:dyDescent="0.3">
      <c r="A591" s="383"/>
      <c r="B591" s="202"/>
      <c r="C591" s="386"/>
      <c r="D591" s="434"/>
      <c r="E591" s="435"/>
      <c r="F591" s="433"/>
    </row>
    <row r="592" spans="1:6" x14ac:dyDescent="0.3">
      <c r="A592" s="383"/>
      <c r="B592" s="202"/>
      <c r="C592" s="386"/>
      <c r="D592" s="434"/>
      <c r="E592" s="435"/>
      <c r="F592" s="433"/>
    </row>
    <row r="593" spans="1:6" x14ac:dyDescent="0.3">
      <c r="A593" s="383"/>
      <c r="B593" s="202"/>
      <c r="C593" s="386"/>
      <c r="D593" s="434"/>
      <c r="E593" s="435"/>
      <c r="F593" s="433"/>
    </row>
    <row r="594" spans="1:6" x14ac:dyDescent="0.3">
      <c r="A594" s="383"/>
      <c r="B594" s="202"/>
      <c r="C594" s="386"/>
      <c r="D594" s="434"/>
      <c r="E594" s="435"/>
      <c r="F594" s="433"/>
    </row>
    <row r="595" spans="1:6" x14ac:dyDescent="0.3">
      <c r="A595" s="383"/>
      <c r="B595" s="202"/>
      <c r="C595" s="386"/>
      <c r="D595" s="434"/>
      <c r="E595" s="435"/>
      <c r="F595" s="433"/>
    </row>
    <row r="596" spans="1:6" x14ac:dyDescent="0.3">
      <c r="A596" s="383"/>
      <c r="B596" s="202"/>
      <c r="C596" s="386"/>
      <c r="D596" s="434"/>
      <c r="E596" s="435"/>
      <c r="F596" s="433"/>
    </row>
    <row r="597" spans="1:6" x14ac:dyDescent="0.3">
      <c r="A597" s="383"/>
      <c r="B597" s="202"/>
      <c r="C597" s="386"/>
      <c r="D597" s="434"/>
      <c r="E597" s="435"/>
      <c r="F597" s="433"/>
    </row>
    <row r="598" spans="1:6" x14ac:dyDescent="0.3">
      <c r="A598" s="383"/>
      <c r="B598" s="202"/>
      <c r="C598" s="386"/>
      <c r="D598" s="434"/>
      <c r="E598" s="435"/>
      <c r="F598" s="433"/>
    </row>
    <row r="599" spans="1:6" x14ac:dyDescent="0.3">
      <c r="A599" s="383"/>
      <c r="B599" s="202"/>
      <c r="C599" s="386"/>
      <c r="D599" s="434"/>
      <c r="E599" s="435"/>
      <c r="F599" s="433"/>
    </row>
    <row r="600" spans="1:6" x14ac:dyDescent="0.3">
      <c r="A600" s="383"/>
      <c r="B600" s="202"/>
      <c r="C600" s="386"/>
      <c r="D600" s="434"/>
      <c r="E600" s="435"/>
      <c r="F600" s="433"/>
    </row>
    <row r="601" spans="1:6" x14ac:dyDescent="0.3">
      <c r="A601" s="383"/>
      <c r="B601" s="202"/>
      <c r="C601" s="386"/>
      <c r="D601" s="434"/>
      <c r="E601" s="435"/>
      <c r="F601" s="433"/>
    </row>
    <row r="602" spans="1:6" x14ac:dyDescent="0.3">
      <c r="A602" s="383"/>
      <c r="B602" s="202"/>
      <c r="C602" s="386"/>
      <c r="D602" s="434"/>
      <c r="E602" s="435"/>
      <c r="F602" s="433"/>
    </row>
    <row r="603" spans="1:6" x14ac:dyDescent="0.3">
      <c r="A603" s="383"/>
      <c r="B603" s="202"/>
      <c r="C603" s="386"/>
      <c r="D603" s="434"/>
      <c r="E603" s="435"/>
      <c r="F603" s="433"/>
    </row>
    <row r="604" spans="1:6" x14ac:dyDescent="0.3">
      <c r="A604" s="383"/>
      <c r="B604" s="202"/>
      <c r="C604" s="386"/>
      <c r="D604" s="434"/>
      <c r="E604" s="435"/>
      <c r="F604" s="433"/>
    </row>
    <row r="605" spans="1:6" x14ac:dyDescent="0.3">
      <c r="A605" s="383"/>
      <c r="B605" s="202"/>
      <c r="C605" s="386"/>
      <c r="D605" s="434"/>
      <c r="E605" s="435"/>
      <c r="F605" s="433"/>
    </row>
    <row r="606" spans="1:6" x14ac:dyDescent="0.3">
      <c r="A606" s="383"/>
      <c r="B606" s="202"/>
      <c r="C606" s="386"/>
      <c r="D606" s="434"/>
      <c r="E606" s="435"/>
      <c r="F606" s="433"/>
    </row>
    <row r="607" spans="1:6" x14ac:dyDescent="0.3">
      <c r="A607" s="383"/>
      <c r="B607" s="202"/>
      <c r="C607" s="386"/>
      <c r="D607" s="434"/>
      <c r="E607" s="435"/>
      <c r="F607" s="433"/>
    </row>
    <row r="608" spans="1:6" x14ac:dyDescent="0.3">
      <c r="A608" s="383"/>
      <c r="B608" s="202"/>
      <c r="C608" s="386"/>
      <c r="D608" s="434"/>
      <c r="E608" s="435"/>
      <c r="F608" s="433"/>
    </row>
    <row r="609" spans="1:6" x14ac:dyDescent="0.3">
      <c r="A609" s="383"/>
      <c r="B609" s="202"/>
      <c r="C609" s="386"/>
      <c r="D609" s="434"/>
      <c r="E609" s="435"/>
      <c r="F609" s="433"/>
    </row>
    <row r="610" spans="1:6" x14ac:dyDescent="0.3">
      <c r="A610" s="383"/>
      <c r="B610" s="202"/>
      <c r="C610" s="386"/>
      <c r="D610" s="434"/>
      <c r="E610" s="435"/>
      <c r="F610" s="433"/>
    </row>
    <row r="611" spans="1:6" x14ac:dyDescent="0.3">
      <c r="A611" s="383"/>
      <c r="B611" s="202"/>
      <c r="C611" s="386"/>
      <c r="D611" s="434"/>
      <c r="E611" s="435"/>
      <c r="F611" s="433"/>
    </row>
    <row r="612" spans="1:6" x14ac:dyDescent="0.3">
      <c r="A612" s="383"/>
      <c r="B612" s="202"/>
      <c r="C612" s="386"/>
      <c r="D612" s="434"/>
      <c r="E612" s="435"/>
      <c r="F612" s="433"/>
    </row>
    <row r="613" spans="1:6" x14ac:dyDescent="0.3">
      <c r="A613" s="383"/>
      <c r="B613" s="202"/>
      <c r="C613" s="386"/>
      <c r="D613" s="434"/>
      <c r="E613" s="435"/>
      <c r="F613" s="433"/>
    </row>
    <row r="614" spans="1:6" x14ac:dyDescent="0.3">
      <c r="A614" s="383"/>
      <c r="B614" s="202"/>
      <c r="C614" s="386"/>
      <c r="D614" s="434"/>
      <c r="E614" s="435"/>
      <c r="F614" s="433"/>
    </row>
    <row r="615" spans="1:6" x14ac:dyDescent="0.3">
      <c r="A615" s="383"/>
      <c r="B615" s="202"/>
      <c r="C615" s="386"/>
      <c r="D615" s="434"/>
      <c r="E615" s="435"/>
      <c r="F615" s="433"/>
    </row>
    <row r="616" spans="1:6" x14ac:dyDescent="0.3">
      <c r="A616" s="383"/>
      <c r="B616" s="202"/>
      <c r="C616" s="386"/>
      <c r="D616" s="434"/>
      <c r="E616" s="435"/>
      <c r="F616" s="433"/>
    </row>
    <row r="617" spans="1:6" x14ac:dyDescent="0.3">
      <c r="A617" s="383"/>
      <c r="B617" s="202"/>
      <c r="C617" s="386"/>
      <c r="D617" s="434"/>
      <c r="E617" s="435"/>
      <c r="F617" s="433"/>
    </row>
    <row r="618" spans="1:6" x14ac:dyDescent="0.3">
      <c r="A618" s="383"/>
      <c r="B618" s="202"/>
      <c r="C618" s="386"/>
      <c r="D618" s="434"/>
      <c r="E618" s="435"/>
      <c r="F618" s="433"/>
    </row>
    <row r="619" spans="1:6" x14ac:dyDescent="0.3">
      <c r="A619" s="383"/>
      <c r="B619" s="202"/>
      <c r="C619" s="386"/>
      <c r="D619" s="434"/>
      <c r="E619" s="435"/>
      <c r="F619" s="433"/>
    </row>
    <row r="620" spans="1:6" x14ac:dyDescent="0.3">
      <c r="A620" s="383"/>
      <c r="B620" s="202"/>
      <c r="C620" s="386"/>
      <c r="D620" s="434"/>
      <c r="E620" s="435"/>
      <c r="F620" s="433"/>
    </row>
    <row r="621" spans="1:6" x14ac:dyDescent="0.3">
      <c r="A621" s="383"/>
      <c r="B621" s="202"/>
      <c r="C621" s="386"/>
      <c r="D621" s="434"/>
      <c r="E621" s="435"/>
      <c r="F621" s="433"/>
    </row>
    <row r="622" spans="1:6" x14ac:dyDescent="0.3">
      <c r="A622" s="383"/>
      <c r="B622" s="202"/>
      <c r="C622" s="386"/>
      <c r="D622" s="434"/>
      <c r="E622" s="435"/>
      <c r="F622" s="433"/>
    </row>
    <row r="623" spans="1:6" x14ac:dyDescent="0.3">
      <c r="A623" s="383"/>
      <c r="B623" s="202"/>
      <c r="C623" s="386"/>
      <c r="D623" s="434"/>
      <c r="E623" s="435"/>
      <c r="F623" s="433"/>
    </row>
    <row r="624" spans="1:6" x14ac:dyDescent="0.3">
      <c r="A624" s="383"/>
      <c r="B624" s="202"/>
      <c r="C624" s="386"/>
      <c r="D624" s="434"/>
      <c r="E624" s="435"/>
      <c r="F624" s="433"/>
    </row>
    <row r="625" spans="1:6" x14ac:dyDescent="0.3">
      <c r="A625" s="383"/>
      <c r="B625" s="202"/>
      <c r="C625" s="386"/>
      <c r="D625" s="434"/>
      <c r="E625" s="435"/>
      <c r="F625" s="433"/>
    </row>
    <row r="626" spans="1:6" x14ac:dyDescent="0.3">
      <c r="A626" s="383"/>
      <c r="B626" s="202"/>
      <c r="C626" s="386"/>
      <c r="D626" s="434"/>
      <c r="E626" s="435"/>
      <c r="F626" s="433"/>
    </row>
    <row r="627" spans="1:6" x14ac:dyDescent="0.3">
      <c r="A627" s="383"/>
      <c r="B627" s="202"/>
      <c r="C627" s="386"/>
      <c r="D627" s="434"/>
      <c r="E627" s="435"/>
      <c r="F627" s="433"/>
    </row>
    <row r="628" spans="1:6" x14ac:dyDescent="0.3">
      <c r="A628" s="383"/>
      <c r="B628" s="202"/>
      <c r="C628" s="386"/>
      <c r="D628" s="434"/>
      <c r="E628" s="435"/>
      <c r="F628" s="433"/>
    </row>
    <row r="629" spans="1:6" x14ac:dyDescent="0.3">
      <c r="A629" s="383"/>
      <c r="B629" s="202"/>
      <c r="C629" s="386"/>
      <c r="D629" s="434"/>
      <c r="E629" s="435"/>
      <c r="F629" s="433"/>
    </row>
    <row r="630" spans="1:6" x14ac:dyDescent="0.3">
      <c r="A630" s="383"/>
      <c r="B630" s="202"/>
      <c r="C630" s="386"/>
      <c r="D630" s="434"/>
      <c r="E630" s="435"/>
      <c r="F630" s="433"/>
    </row>
    <row r="631" spans="1:6" x14ac:dyDescent="0.3">
      <c r="A631" s="383"/>
      <c r="B631" s="202"/>
      <c r="C631" s="386"/>
      <c r="D631" s="434"/>
      <c r="E631" s="435"/>
      <c r="F631" s="433"/>
    </row>
    <row r="632" spans="1:6" x14ac:dyDescent="0.3">
      <c r="A632" s="383"/>
      <c r="B632" s="202"/>
      <c r="C632" s="386"/>
      <c r="D632" s="434"/>
      <c r="E632" s="435"/>
      <c r="F632" s="433"/>
    </row>
    <row r="633" spans="1:6" x14ac:dyDescent="0.3">
      <c r="A633" s="383"/>
      <c r="B633" s="202"/>
      <c r="C633" s="386"/>
      <c r="D633" s="434"/>
      <c r="E633" s="435"/>
      <c r="F633" s="433"/>
    </row>
    <row r="634" spans="1:6" x14ac:dyDescent="0.3">
      <c r="A634" s="383"/>
      <c r="B634" s="202"/>
      <c r="C634" s="386"/>
      <c r="D634" s="434"/>
      <c r="E634" s="435"/>
      <c r="F634" s="433"/>
    </row>
    <row r="635" spans="1:6" x14ac:dyDescent="0.3">
      <c r="A635" s="383"/>
      <c r="B635" s="202"/>
      <c r="C635" s="386"/>
      <c r="D635" s="434"/>
      <c r="E635" s="435"/>
      <c r="F635" s="433"/>
    </row>
    <row r="636" spans="1:6" x14ac:dyDescent="0.3">
      <c r="A636" s="383"/>
      <c r="B636" s="202"/>
      <c r="C636" s="386"/>
      <c r="D636" s="434"/>
      <c r="E636" s="435"/>
      <c r="F636" s="433"/>
    </row>
    <row r="637" spans="1:6" x14ac:dyDescent="0.3">
      <c r="A637" s="383"/>
      <c r="B637" s="202"/>
      <c r="C637" s="386"/>
      <c r="D637" s="434"/>
      <c r="E637" s="435"/>
      <c r="F637" s="433"/>
    </row>
    <row r="638" spans="1:6" x14ac:dyDescent="0.3">
      <c r="A638" s="383"/>
      <c r="B638" s="202"/>
      <c r="C638" s="386"/>
      <c r="D638" s="434"/>
      <c r="E638" s="435"/>
      <c r="F638" s="433"/>
    </row>
    <row r="639" spans="1:6" x14ac:dyDescent="0.3">
      <c r="A639" s="383"/>
      <c r="B639" s="202"/>
      <c r="C639" s="386"/>
      <c r="D639" s="434"/>
      <c r="E639" s="435"/>
      <c r="F639" s="433"/>
    </row>
    <row r="640" spans="1:6" x14ac:dyDescent="0.3">
      <c r="A640" s="383"/>
      <c r="B640" s="202"/>
      <c r="C640" s="386"/>
      <c r="D640" s="434"/>
      <c r="E640" s="435"/>
      <c r="F640" s="433"/>
    </row>
    <row r="641" spans="1:6" x14ac:dyDescent="0.3">
      <c r="A641" s="383"/>
      <c r="B641" s="202"/>
      <c r="C641" s="386"/>
      <c r="D641" s="434"/>
      <c r="E641" s="435"/>
      <c r="F641" s="433"/>
    </row>
    <row r="642" spans="1:6" x14ac:dyDescent="0.3">
      <c r="A642" s="383"/>
      <c r="B642" s="202"/>
      <c r="C642" s="386"/>
      <c r="D642" s="434"/>
      <c r="E642" s="435"/>
      <c r="F642" s="433"/>
    </row>
    <row r="643" spans="1:6" x14ac:dyDescent="0.3">
      <c r="A643" s="383"/>
      <c r="B643" s="202"/>
      <c r="C643" s="386"/>
      <c r="D643" s="434"/>
      <c r="E643" s="435"/>
      <c r="F643" s="433"/>
    </row>
    <row r="644" spans="1:6" x14ac:dyDescent="0.3">
      <c r="A644" s="383"/>
      <c r="B644" s="202"/>
      <c r="C644" s="386"/>
      <c r="D644" s="434"/>
      <c r="E644" s="435"/>
      <c r="F644" s="433"/>
    </row>
    <row r="645" spans="1:6" x14ac:dyDescent="0.3">
      <c r="A645" s="383"/>
      <c r="B645" s="202"/>
      <c r="C645" s="386"/>
      <c r="D645" s="434"/>
      <c r="E645" s="435"/>
      <c r="F645" s="433"/>
    </row>
    <row r="646" spans="1:6" x14ac:dyDescent="0.3">
      <c r="A646" s="383"/>
      <c r="B646" s="202"/>
      <c r="C646" s="386"/>
      <c r="D646" s="434"/>
      <c r="E646" s="435"/>
      <c r="F646" s="433"/>
    </row>
    <row r="647" spans="1:6" x14ac:dyDescent="0.3">
      <c r="A647" s="383"/>
      <c r="B647" s="202"/>
      <c r="C647" s="386"/>
      <c r="D647" s="434"/>
      <c r="E647" s="435"/>
      <c r="F647" s="433"/>
    </row>
    <row r="648" spans="1:6" x14ac:dyDescent="0.3">
      <c r="A648" s="383"/>
      <c r="B648" s="202"/>
      <c r="C648" s="386"/>
      <c r="D648" s="434"/>
      <c r="E648" s="435"/>
      <c r="F648" s="433"/>
    </row>
    <row r="649" spans="1:6" x14ac:dyDescent="0.3">
      <c r="A649" s="383"/>
      <c r="B649" s="202"/>
      <c r="C649" s="386"/>
      <c r="D649" s="434"/>
      <c r="E649" s="435"/>
      <c r="F649" s="433"/>
    </row>
    <row r="650" spans="1:6" x14ac:dyDescent="0.3">
      <c r="A650" s="383"/>
      <c r="B650" s="202"/>
      <c r="C650" s="386"/>
      <c r="D650" s="434"/>
      <c r="E650" s="435"/>
      <c r="F650" s="433"/>
    </row>
    <row r="651" spans="1:6" x14ac:dyDescent="0.3">
      <c r="A651" s="383"/>
      <c r="B651" s="202"/>
      <c r="C651" s="386"/>
      <c r="D651" s="434"/>
      <c r="E651" s="435"/>
      <c r="F651" s="433"/>
    </row>
    <row r="652" spans="1:6" x14ac:dyDescent="0.3">
      <c r="A652" s="383"/>
      <c r="B652" s="202"/>
      <c r="C652" s="386"/>
      <c r="D652" s="434"/>
      <c r="E652" s="435"/>
      <c r="F652" s="433"/>
    </row>
    <row r="653" spans="1:6" x14ac:dyDescent="0.3">
      <c r="A653" s="383"/>
      <c r="B653" s="202"/>
      <c r="C653" s="386"/>
      <c r="D653" s="434"/>
      <c r="E653" s="435"/>
      <c r="F653" s="433"/>
    </row>
    <row r="654" spans="1:6" x14ac:dyDescent="0.3">
      <c r="A654" s="383"/>
      <c r="B654" s="202"/>
      <c r="C654" s="386"/>
      <c r="D654" s="434"/>
      <c r="E654" s="435"/>
      <c r="F654" s="433"/>
    </row>
    <row r="655" spans="1:6" x14ac:dyDescent="0.3">
      <c r="A655" s="383"/>
      <c r="B655" s="202"/>
      <c r="C655" s="386"/>
      <c r="D655" s="434"/>
      <c r="E655" s="435"/>
      <c r="F655" s="433"/>
    </row>
    <row r="656" spans="1:6" ht="15" thickBot="1" x14ac:dyDescent="0.35">
      <c r="A656" s="383"/>
      <c r="B656" s="202"/>
      <c r="C656" s="386"/>
      <c r="D656" s="434"/>
      <c r="E656" s="435"/>
      <c r="F656" s="433"/>
    </row>
    <row r="657" spans="1:6" ht="15" thickBot="1" x14ac:dyDescent="0.35">
      <c r="A657" s="448" t="s">
        <v>4046</v>
      </c>
      <c r="B657" s="511" t="s">
        <v>4116</v>
      </c>
      <c r="C657" s="489"/>
      <c r="D657" s="489"/>
      <c r="E657" s="494"/>
      <c r="F657" s="495">
        <f>SUM(F552:F571)</f>
        <v>0</v>
      </c>
    </row>
    <row r="658" spans="1:6" x14ac:dyDescent="0.3">
      <c r="A658" s="756" t="str">
        <f>A1</f>
        <v>CONTRACT SANRAL: NRA 2024/1323</v>
      </c>
      <c r="B658" s="757"/>
      <c r="C658" s="462"/>
      <c r="D658" s="462"/>
      <c r="E658" s="467"/>
      <c r="F658" s="473"/>
    </row>
    <row r="659" spans="1:6" ht="15" thickBot="1" x14ac:dyDescent="0.35">
      <c r="A659" s="754" t="str">
        <f>A2</f>
        <v>PANEL FOR ROUTINE ROAD MAINTENANCE WORKS ACROSS SOUTH AFRICA (KWAZULU NATAL PROVINCE)</v>
      </c>
      <c r="B659" s="755"/>
      <c r="C659" s="463"/>
      <c r="D659" s="463"/>
      <c r="E659" s="468"/>
      <c r="F659" s="474"/>
    </row>
    <row r="660" spans="1:6" ht="15" thickBot="1" x14ac:dyDescent="0.35">
      <c r="A660" s="449" t="s">
        <v>4111</v>
      </c>
      <c r="B660" s="451" t="s">
        <v>4035</v>
      </c>
      <c r="C660" s="451" t="s">
        <v>4112</v>
      </c>
      <c r="D660" s="451" t="s">
        <v>4113</v>
      </c>
      <c r="E660" s="451" t="s">
        <v>4114</v>
      </c>
      <c r="F660" s="487" t="s">
        <v>4036</v>
      </c>
    </row>
    <row r="661" spans="1:6" x14ac:dyDescent="0.3">
      <c r="A661" s="758" t="s">
        <v>2675</v>
      </c>
      <c r="B661" s="759"/>
      <c r="C661" s="759"/>
      <c r="D661" s="759"/>
      <c r="E661" s="759"/>
      <c r="F661" s="760"/>
    </row>
    <row r="662" spans="1:6" x14ac:dyDescent="0.3">
      <c r="A662" s="374" t="s">
        <v>2676</v>
      </c>
      <c r="B662" s="345" t="s">
        <v>2677</v>
      </c>
      <c r="C662" s="375"/>
      <c r="D662" s="376"/>
      <c r="E662" s="377"/>
      <c r="F662" s="378"/>
    </row>
    <row r="663" spans="1:6" x14ac:dyDescent="0.3">
      <c r="A663" s="372" t="s">
        <v>2678</v>
      </c>
      <c r="B663" s="214" t="s">
        <v>3820</v>
      </c>
      <c r="C663" s="379" t="s">
        <v>88</v>
      </c>
      <c r="D663" s="420">
        <v>4500</v>
      </c>
      <c r="E663" s="856"/>
      <c r="F663" s="419" t="str">
        <f>IF((D663*E663)&gt;0,(D663*E663),"")</f>
        <v/>
      </c>
    </row>
    <row r="664" spans="1:6" x14ac:dyDescent="0.3">
      <c r="A664" s="372" t="s">
        <v>2680</v>
      </c>
      <c r="B664" s="201" t="s">
        <v>2683</v>
      </c>
      <c r="C664" s="379" t="s">
        <v>88</v>
      </c>
      <c r="D664" s="420">
        <v>1500</v>
      </c>
      <c r="E664" s="856"/>
      <c r="F664" s="419" t="str">
        <f t="shared" ref="F664:F667" si="5">IF((D664*E664)&gt;0,(D664*E664),"")</f>
        <v/>
      </c>
    </row>
    <row r="665" spans="1:6" x14ac:dyDescent="0.3">
      <c r="A665" s="372" t="s">
        <v>2682</v>
      </c>
      <c r="B665" s="201" t="s">
        <v>2685</v>
      </c>
      <c r="C665" s="379" t="s">
        <v>88</v>
      </c>
      <c r="D665" s="420">
        <v>50</v>
      </c>
      <c r="E665" s="856"/>
      <c r="F665" s="419" t="str">
        <f t="shared" si="5"/>
        <v/>
      </c>
    </row>
    <row r="666" spans="1:6" x14ac:dyDescent="0.3">
      <c r="A666" s="372" t="s">
        <v>2684</v>
      </c>
      <c r="B666" s="201" t="s">
        <v>2687</v>
      </c>
      <c r="C666" s="379" t="s">
        <v>88</v>
      </c>
      <c r="D666" s="420">
        <v>100</v>
      </c>
      <c r="E666" s="856"/>
      <c r="F666" s="419" t="str">
        <f t="shared" si="5"/>
        <v/>
      </c>
    </row>
    <row r="667" spans="1:6" x14ac:dyDescent="0.3">
      <c r="A667" s="372" t="s">
        <v>2690</v>
      </c>
      <c r="B667" s="235" t="s">
        <v>2691</v>
      </c>
      <c r="C667" s="379"/>
      <c r="D667" s="391"/>
      <c r="E667" s="392"/>
      <c r="F667" s="419" t="str">
        <f t="shared" si="5"/>
        <v/>
      </c>
    </row>
    <row r="668" spans="1:6" x14ac:dyDescent="0.3">
      <c r="A668" s="372" t="s">
        <v>2692</v>
      </c>
      <c r="B668" s="201" t="s">
        <v>2691</v>
      </c>
      <c r="C668" s="379" t="s">
        <v>16</v>
      </c>
      <c r="D668" s="420">
        <v>1</v>
      </c>
      <c r="E668" s="418">
        <v>4500000</v>
      </c>
      <c r="F668" s="419">
        <f>IF((D668*E668)&gt;0,(D668*E668),"")</f>
        <v>4500000</v>
      </c>
    </row>
    <row r="669" spans="1:6" ht="22.8" x14ac:dyDescent="0.3">
      <c r="A669" s="383" t="s">
        <v>2694</v>
      </c>
      <c r="B669" s="202" t="s">
        <v>2695</v>
      </c>
      <c r="C669" s="386" t="s">
        <v>21</v>
      </c>
      <c r="D669" s="421">
        <f>F668</f>
        <v>4500000</v>
      </c>
      <c r="E669" s="855"/>
      <c r="F669" s="419" t="str">
        <f>IF((D669*E669)&gt;0,(D669*E669),"")</f>
        <v/>
      </c>
    </row>
    <row r="670" spans="1:6" x14ac:dyDescent="0.3">
      <c r="A670" s="383"/>
      <c r="B670" s="202"/>
      <c r="C670" s="386"/>
      <c r="D670" s="431"/>
      <c r="E670" s="432"/>
      <c r="F670" s="433"/>
    </row>
    <row r="671" spans="1:6" x14ac:dyDescent="0.3">
      <c r="A671" s="383"/>
      <c r="B671" s="202"/>
      <c r="C671" s="386"/>
      <c r="D671" s="431"/>
      <c r="E671" s="432"/>
      <c r="F671" s="433"/>
    </row>
    <row r="672" spans="1:6" x14ac:dyDescent="0.3">
      <c r="A672" s="383"/>
      <c r="B672" s="202"/>
      <c r="C672" s="386"/>
      <c r="D672" s="431"/>
      <c r="E672" s="432"/>
      <c r="F672" s="433"/>
    </row>
    <row r="673" spans="1:6" x14ac:dyDescent="0.3">
      <c r="A673" s="383"/>
      <c r="B673" s="202"/>
      <c r="C673" s="386"/>
      <c r="D673" s="431"/>
      <c r="E673" s="432"/>
      <c r="F673" s="433"/>
    </row>
    <row r="674" spans="1:6" x14ac:dyDescent="0.3">
      <c r="A674" s="383"/>
      <c r="B674" s="202"/>
      <c r="C674" s="386"/>
      <c r="D674" s="431"/>
      <c r="E674" s="432"/>
      <c r="F674" s="433"/>
    </row>
    <row r="675" spans="1:6" x14ac:dyDescent="0.3">
      <c r="A675" s="383"/>
      <c r="B675" s="202"/>
      <c r="C675" s="386"/>
      <c r="D675" s="431"/>
      <c r="E675" s="432"/>
      <c r="F675" s="433"/>
    </row>
    <row r="676" spans="1:6" x14ac:dyDescent="0.3">
      <c r="A676" s="383"/>
      <c r="B676" s="202"/>
      <c r="C676" s="386"/>
      <c r="D676" s="431"/>
      <c r="E676" s="432"/>
      <c r="F676" s="433"/>
    </row>
    <row r="677" spans="1:6" x14ac:dyDescent="0.3">
      <c r="A677" s="383"/>
      <c r="B677" s="202"/>
      <c r="C677" s="386"/>
      <c r="D677" s="431"/>
      <c r="E677" s="432"/>
      <c r="F677" s="433"/>
    </row>
    <row r="678" spans="1:6" x14ac:dyDescent="0.3">
      <c r="A678" s="383"/>
      <c r="B678" s="202"/>
      <c r="C678" s="386"/>
      <c r="D678" s="431"/>
      <c r="E678" s="432"/>
      <c r="F678" s="433"/>
    </row>
    <row r="679" spans="1:6" x14ac:dyDescent="0.3">
      <c r="A679" s="383"/>
      <c r="B679" s="202"/>
      <c r="C679" s="386"/>
      <c r="D679" s="431"/>
      <c r="E679" s="432"/>
      <c r="F679" s="433"/>
    </row>
    <row r="680" spans="1:6" x14ac:dyDescent="0.3">
      <c r="A680" s="383"/>
      <c r="B680" s="202"/>
      <c r="C680" s="386"/>
      <c r="D680" s="431"/>
      <c r="E680" s="432"/>
      <c r="F680" s="433"/>
    </row>
    <row r="681" spans="1:6" x14ac:dyDescent="0.3">
      <c r="A681" s="383"/>
      <c r="B681" s="202"/>
      <c r="C681" s="386"/>
      <c r="D681" s="431"/>
      <c r="E681" s="432"/>
      <c r="F681" s="433"/>
    </row>
    <row r="682" spans="1:6" x14ac:dyDescent="0.3">
      <c r="A682" s="383"/>
      <c r="B682" s="202"/>
      <c r="C682" s="386"/>
      <c r="D682" s="431"/>
      <c r="E682" s="432"/>
      <c r="F682" s="433"/>
    </row>
    <row r="683" spans="1:6" x14ac:dyDescent="0.3">
      <c r="A683" s="383"/>
      <c r="B683" s="202"/>
      <c r="C683" s="386"/>
      <c r="D683" s="431"/>
      <c r="E683" s="432"/>
      <c r="F683" s="433"/>
    </row>
    <row r="684" spans="1:6" x14ac:dyDescent="0.3">
      <c r="A684" s="383"/>
      <c r="B684" s="202"/>
      <c r="C684" s="386"/>
      <c r="D684" s="431"/>
      <c r="E684" s="432"/>
      <c r="F684" s="433"/>
    </row>
    <row r="685" spans="1:6" x14ac:dyDescent="0.3">
      <c r="A685" s="383"/>
      <c r="B685" s="202"/>
      <c r="C685" s="386"/>
      <c r="D685" s="431"/>
      <c r="E685" s="432"/>
      <c r="F685" s="433"/>
    </row>
    <row r="686" spans="1:6" x14ac:dyDescent="0.3">
      <c r="A686" s="383"/>
      <c r="B686" s="202"/>
      <c r="C686" s="386"/>
      <c r="D686" s="431"/>
      <c r="E686" s="432"/>
      <c r="F686" s="433"/>
    </row>
    <row r="687" spans="1:6" x14ac:dyDescent="0.3">
      <c r="A687" s="383"/>
      <c r="B687" s="202"/>
      <c r="C687" s="386"/>
      <c r="D687" s="431"/>
      <c r="E687" s="432"/>
      <c r="F687" s="433"/>
    </row>
    <row r="688" spans="1:6" x14ac:dyDescent="0.3">
      <c r="A688" s="383"/>
      <c r="B688" s="202"/>
      <c r="C688" s="386"/>
      <c r="D688" s="431"/>
      <c r="E688" s="432"/>
      <c r="F688" s="433"/>
    </row>
    <row r="689" spans="1:6" x14ac:dyDescent="0.3">
      <c r="A689" s="383"/>
      <c r="B689" s="202"/>
      <c r="C689" s="386"/>
      <c r="D689" s="431"/>
      <c r="E689" s="432"/>
      <c r="F689" s="433"/>
    </row>
    <row r="690" spans="1:6" x14ac:dyDescent="0.3">
      <c r="A690" s="383"/>
      <c r="B690" s="202"/>
      <c r="C690" s="386"/>
      <c r="D690" s="431"/>
      <c r="E690" s="432"/>
      <c r="F690" s="433"/>
    </row>
    <row r="691" spans="1:6" x14ac:dyDescent="0.3">
      <c r="A691" s="383"/>
      <c r="B691" s="202"/>
      <c r="C691" s="386"/>
      <c r="D691" s="431"/>
      <c r="E691" s="432"/>
      <c r="F691" s="433"/>
    </row>
    <row r="692" spans="1:6" x14ac:dyDescent="0.3">
      <c r="A692" s="383"/>
      <c r="B692" s="202"/>
      <c r="C692" s="386"/>
      <c r="D692" s="431"/>
      <c r="E692" s="432"/>
      <c r="F692" s="433"/>
    </row>
    <row r="693" spans="1:6" x14ac:dyDescent="0.3">
      <c r="A693" s="383"/>
      <c r="B693" s="202"/>
      <c r="C693" s="386"/>
      <c r="D693" s="431"/>
      <c r="E693" s="432"/>
      <c r="F693" s="433"/>
    </row>
    <row r="694" spans="1:6" x14ac:dyDescent="0.3">
      <c r="A694" s="383"/>
      <c r="B694" s="202"/>
      <c r="C694" s="386"/>
      <c r="D694" s="431"/>
      <c r="E694" s="432"/>
      <c r="F694" s="433"/>
    </row>
    <row r="695" spans="1:6" x14ac:dyDescent="0.3">
      <c r="A695" s="383"/>
      <c r="B695" s="202"/>
      <c r="C695" s="386"/>
      <c r="D695" s="431"/>
      <c r="E695" s="432"/>
      <c r="F695" s="433"/>
    </row>
    <row r="696" spans="1:6" x14ac:dyDescent="0.3">
      <c r="A696" s="383"/>
      <c r="B696" s="202"/>
      <c r="C696" s="386"/>
      <c r="D696" s="431"/>
      <c r="E696" s="432"/>
      <c r="F696" s="433"/>
    </row>
    <row r="697" spans="1:6" x14ac:dyDescent="0.3">
      <c r="A697" s="383"/>
      <c r="B697" s="202"/>
      <c r="C697" s="386"/>
      <c r="D697" s="431"/>
      <c r="E697" s="432"/>
      <c r="F697" s="433"/>
    </row>
    <row r="698" spans="1:6" x14ac:dyDescent="0.3">
      <c r="A698" s="383"/>
      <c r="B698" s="202"/>
      <c r="C698" s="386"/>
      <c r="D698" s="431"/>
      <c r="E698" s="432"/>
      <c r="F698" s="433"/>
    </row>
    <row r="699" spans="1:6" x14ac:dyDescent="0.3">
      <c r="A699" s="383"/>
      <c r="B699" s="202"/>
      <c r="C699" s="386"/>
      <c r="D699" s="431"/>
      <c r="E699" s="432"/>
      <c r="F699" s="433"/>
    </row>
    <row r="700" spans="1:6" x14ac:dyDescent="0.3">
      <c r="A700" s="383"/>
      <c r="B700" s="202"/>
      <c r="C700" s="386"/>
      <c r="D700" s="431"/>
      <c r="E700" s="432"/>
      <c r="F700" s="433"/>
    </row>
    <row r="701" spans="1:6" x14ac:dyDescent="0.3">
      <c r="A701" s="383"/>
      <c r="B701" s="202"/>
      <c r="C701" s="386"/>
      <c r="D701" s="431"/>
      <c r="E701" s="432"/>
      <c r="F701" s="433"/>
    </row>
    <row r="702" spans="1:6" x14ac:dyDescent="0.3">
      <c r="A702" s="383"/>
      <c r="B702" s="202"/>
      <c r="C702" s="386"/>
      <c r="D702" s="431"/>
      <c r="E702" s="432"/>
      <c r="F702" s="433"/>
    </row>
    <row r="703" spans="1:6" x14ac:dyDescent="0.3">
      <c r="A703" s="383"/>
      <c r="B703" s="202"/>
      <c r="C703" s="386"/>
      <c r="D703" s="431"/>
      <c r="E703" s="432"/>
      <c r="F703" s="433"/>
    </row>
    <row r="704" spans="1:6" x14ac:dyDescent="0.3">
      <c r="A704" s="383"/>
      <c r="B704" s="202"/>
      <c r="C704" s="386"/>
      <c r="D704" s="431"/>
      <c r="E704" s="432"/>
      <c r="F704" s="433"/>
    </row>
    <row r="705" spans="1:6" x14ac:dyDescent="0.3">
      <c r="A705" s="383"/>
      <c r="B705" s="202"/>
      <c r="C705" s="386"/>
      <c r="D705" s="431"/>
      <c r="E705" s="432"/>
      <c r="F705" s="433"/>
    </row>
    <row r="706" spans="1:6" x14ac:dyDescent="0.3">
      <c r="A706" s="383"/>
      <c r="B706" s="202"/>
      <c r="C706" s="386"/>
      <c r="D706" s="431"/>
      <c r="E706" s="432"/>
      <c r="F706" s="433"/>
    </row>
    <row r="707" spans="1:6" x14ac:dyDescent="0.3">
      <c r="A707" s="383"/>
      <c r="B707" s="202"/>
      <c r="C707" s="386"/>
      <c r="D707" s="431"/>
      <c r="E707" s="432"/>
      <c r="F707" s="433"/>
    </row>
    <row r="708" spans="1:6" x14ac:dyDescent="0.3">
      <c r="A708" s="383"/>
      <c r="B708" s="202"/>
      <c r="C708" s="386"/>
      <c r="D708" s="431"/>
      <c r="E708" s="432"/>
      <c r="F708" s="433"/>
    </row>
    <row r="709" spans="1:6" x14ac:dyDescent="0.3">
      <c r="A709" s="383"/>
      <c r="B709" s="202"/>
      <c r="C709" s="386"/>
      <c r="D709" s="431"/>
      <c r="E709" s="432"/>
      <c r="F709" s="433"/>
    </row>
    <row r="710" spans="1:6" x14ac:dyDescent="0.3">
      <c r="A710" s="383"/>
      <c r="B710" s="202"/>
      <c r="C710" s="386"/>
      <c r="D710" s="431"/>
      <c r="E710" s="432"/>
      <c r="F710" s="433"/>
    </row>
    <row r="711" spans="1:6" x14ac:dyDescent="0.3">
      <c r="A711" s="383"/>
      <c r="B711" s="202"/>
      <c r="C711" s="386"/>
      <c r="D711" s="431"/>
      <c r="E711" s="432"/>
      <c r="F711" s="433"/>
    </row>
    <row r="712" spans="1:6" x14ac:dyDescent="0.3">
      <c r="A712" s="383"/>
      <c r="B712" s="202"/>
      <c r="C712" s="386"/>
      <c r="D712" s="431"/>
      <c r="E712" s="432"/>
      <c r="F712" s="433"/>
    </row>
    <row r="713" spans="1:6" x14ac:dyDescent="0.3">
      <c r="A713" s="383"/>
      <c r="B713" s="202"/>
      <c r="C713" s="386"/>
      <c r="D713" s="431"/>
      <c r="E713" s="432"/>
      <c r="F713" s="433"/>
    </row>
    <row r="714" spans="1:6" x14ac:dyDescent="0.3">
      <c r="A714" s="383"/>
      <c r="B714" s="202"/>
      <c r="C714" s="386"/>
      <c r="D714" s="431"/>
      <c r="E714" s="432"/>
      <c r="F714" s="433"/>
    </row>
    <row r="715" spans="1:6" x14ac:dyDescent="0.3">
      <c r="A715" s="383"/>
      <c r="B715" s="202"/>
      <c r="C715" s="386"/>
      <c r="D715" s="431"/>
      <c r="E715" s="432"/>
      <c r="F715" s="433"/>
    </row>
    <row r="716" spans="1:6" x14ac:dyDescent="0.3">
      <c r="A716" s="383"/>
      <c r="B716" s="202"/>
      <c r="C716" s="386"/>
      <c r="D716" s="431"/>
      <c r="E716" s="432"/>
      <c r="F716" s="433"/>
    </row>
    <row r="717" spans="1:6" x14ac:dyDescent="0.3">
      <c r="A717" s="383"/>
      <c r="B717" s="202"/>
      <c r="C717" s="386"/>
      <c r="D717" s="431"/>
      <c r="E717" s="432"/>
      <c r="F717" s="433"/>
    </row>
    <row r="718" spans="1:6" x14ac:dyDescent="0.3">
      <c r="A718" s="383"/>
      <c r="B718" s="202"/>
      <c r="C718" s="386"/>
      <c r="D718" s="431"/>
      <c r="E718" s="432"/>
      <c r="F718" s="433"/>
    </row>
    <row r="719" spans="1:6" x14ac:dyDescent="0.3">
      <c r="A719" s="383"/>
      <c r="B719" s="202"/>
      <c r="C719" s="386"/>
      <c r="D719" s="431"/>
      <c r="E719" s="432"/>
      <c r="F719" s="433"/>
    </row>
    <row r="720" spans="1:6" x14ac:dyDescent="0.3">
      <c r="A720" s="383"/>
      <c r="B720" s="202"/>
      <c r="C720" s="386"/>
      <c r="D720" s="431"/>
      <c r="E720" s="432"/>
      <c r="F720" s="433"/>
    </row>
    <row r="721" spans="1:6" x14ac:dyDescent="0.3">
      <c r="A721" s="383"/>
      <c r="B721" s="202"/>
      <c r="C721" s="386"/>
      <c r="D721" s="431"/>
      <c r="E721" s="432"/>
      <c r="F721" s="433"/>
    </row>
    <row r="722" spans="1:6" x14ac:dyDescent="0.3">
      <c r="A722" s="383"/>
      <c r="B722" s="202"/>
      <c r="C722" s="386"/>
      <c r="D722" s="431"/>
      <c r="E722" s="432"/>
      <c r="F722" s="433"/>
    </row>
    <row r="723" spans="1:6" x14ac:dyDescent="0.3">
      <c r="A723" s="383"/>
      <c r="B723" s="202"/>
      <c r="C723" s="386"/>
      <c r="D723" s="431"/>
      <c r="E723" s="432"/>
      <c r="F723" s="433"/>
    </row>
    <row r="724" spans="1:6" x14ac:dyDescent="0.3">
      <c r="A724" s="383"/>
      <c r="B724" s="202"/>
      <c r="C724" s="386"/>
      <c r="D724" s="431"/>
      <c r="E724" s="432"/>
      <c r="F724" s="433"/>
    </row>
    <row r="725" spans="1:6" x14ac:dyDescent="0.3">
      <c r="A725" s="383"/>
      <c r="B725" s="202"/>
      <c r="C725" s="386"/>
      <c r="D725" s="431"/>
      <c r="E725" s="432"/>
      <c r="F725" s="433"/>
    </row>
    <row r="726" spans="1:6" x14ac:dyDescent="0.3">
      <c r="A726" s="383"/>
      <c r="B726" s="202"/>
      <c r="C726" s="386"/>
      <c r="D726" s="431"/>
      <c r="E726" s="432"/>
      <c r="F726" s="433"/>
    </row>
    <row r="727" spans="1:6" x14ac:dyDescent="0.3">
      <c r="A727" s="383"/>
      <c r="B727" s="202"/>
      <c r="C727" s="386"/>
      <c r="D727" s="431"/>
      <c r="E727" s="432"/>
      <c r="F727" s="433"/>
    </row>
    <row r="728" spans="1:6" x14ac:dyDescent="0.3">
      <c r="A728" s="383"/>
      <c r="B728" s="202"/>
      <c r="C728" s="386"/>
      <c r="D728" s="431"/>
      <c r="E728" s="432"/>
      <c r="F728" s="433"/>
    </row>
    <row r="729" spans="1:6" x14ac:dyDescent="0.3">
      <c r="A729" s="383"/>
      <c r="B729" s="202"/>
      <c r="C729" s="386"/>
      <c r="D729" s="431"/>
      <c r="E729" s="432"/>
      <c r="F729" s="433"/>
    </row>
    <row r="730" spans="1:6" x14ac:dyDescent="0.3">
      <c r="A730" s="383"/>
      <c r="B730" s="202"/>
      <c r="C730" s="386"/>
      <c r="D730" s="431"/>
      <c r="E730" s="432"/>
      <c r="F730" s="433"/>
    </row>
    <row r="731" spans="1:6" x14ac:dyDescent="0.3">
      <c r="A731" s="383"/>
      <c r="B731" s="202"/>
      <c r="C731" s="386"/>
      <c r="D731" s="431"/>
      <c r="E731" s="432"/>
      <c r="F731" s="433"/>
    </row>
    <row r="732" spans="1:6" x14ac:dyDescent="0.3">
      <c r="A732" s="383"/>
      <c r="B732" s="202"/>
      <c r="C732" s="386"/>
      <c r="D732" s="431"/>
      <c r="E732" s="432"/>
      <c r="F732" s="433"/>
    </row>
    <row r="733" spans="1:6" x14ac:dyDescent="0.3">
      <c r="A733" s="383"/>
      <c r="B733" s="202"/>
      <c r="C733" s="386"/>
      <c r="D733" s="431"/>
      <c r="E733" s="432"/>
      <c r="F733" s="433"/>
    </row>
    <row r="734" spans="1:6" x14ac:dyDescent="0.3">
      <c r="A734" s="383"/>
      <c r="B734" s="202"/>
      <c r="C734" s="386"/>
      <c r="D734" s="431"/>
      <c r="E734" s="432"/>
      <c r="F734" s="433"/>
    </row>
    <row r="735" spans="1:6" x14ac:dyDescent="0.3">
      <c r="A735" s="383"/>
      <c r="B735" s="202"/>
      <c r="C735" s="386"/>
      <c r="D735" s="431"/>
      <c r="E735" s="432"/>
      <c r="F735" s="433"/>
    </row>
    <row r="736" spans="1:6" x14ac:dyDescent="0.3">
      <c r="A736" s="383"/>
      <c r="B736" s="202"/>
      <c r="C736" s="386"/>
      <c r="D736" s="431"/>
      <c r="E736" s="432"/>
      <c r="F736" s="433"/>
    </row>
    <row r="737" spans="1:6" x14ac:dyDescent="0.3">
      <c r="A737" s="383"/>
      <c r="B737" s="202"/>
      <c r="C737" s="386"/>
      <c r="D737" s="431"/>
      <c r="E737" s="432"/>
      <c r="F737" s="433"/>
    </row>
    <row r="738" spans="1:6" x14ac:dyDescent="0.3">
      <c r="A738" s="383"/>
      <c r="B738" s="202"/>
      <c r="C738" s="386"/>
      <c r="D738" s="431"/>
      <c r="E738" s="432"/>
      <c r="F738" s="433"/>
    </row>
    <row r="739" spans="1:6" x14ac:dyDescent="0.3">
      <c r="A739" s="383"/>
      <c r="B739" s="202"/>
      <c r="C739" s="386"/>
      <c r="D739" s="431"/>
      <c r="E739" s="432"/>
      <c r="F739" s="433"/>
    </row>
    <row r="740" spans="1:6" x14ac:dyDescent="0.3">
      <c r="A740" s="383"/>
      <c r="B740" s="202"/>
      <c r="C740" s="386"/>
      <c r="D740" s="431"/>
      <c r="E740" s="432"/>
      <c r="F740" s="433"/>
    </row>
    <row r="741" spans="1:6" x14ac:dyDescent="0.3">
      <c r="A741" s="383"/>
      <c r="B741" s="202"/>
      <c r="C741" s="386"/>
      <c r="D741" s="431"/>
      <c r="E741" s="432"/>
      <c r="F741" s="433"/>
    </row>
    <row r="742" spans="1:6" x14ac:dyDescent="0.3">
      <c r="A742" s="383"/>
      <c r="B742" s="202"/>
      <c r="C742" s="386"/>
      <c r="D742" s="431"/>
      <c r="E742" s="432"/>
      <c r="F742" s="433"/>
    </row>
    <row r="743" spans="1:6" x14ac:dyDescent="0.3">
      <c r="A743" s="383"/>
      <c r="B743" s="202"/>
      <c r="C743" s="386"/>
      <c r="D743" s="431"/>
      <c r="E743" s="432"/>
      <c r="F743" s="433"/>
    </row>
    <row r="744" spans="1:6" x14ac:dyDescent="0.3">
      <c r="A744" s="383"/>
      <c r="B744" s="202"/>
      <c r="C744" s="386"/>
      <c r="D744" s="431"/>
      <c r="E744" s="432"/>
      <c r="F744" s="433"/>
    </row>
    <row r="745" spans="1:6" x14ac:dyDescent="0.3">
      <c r="A745" s="383"/>
      <c r="B745" s="202"/>
      <c r="C745" s="386"/>
      <c r="D745" s="431"/>
      <c r="E745" s="432"/>
      <c r="F745" s="433"/>
    </row>
    <row r="746" spans="1:6" x14ac:dyDescent="0.3">
      <c r="A746" s="383"/>
      <c r="B746" s="202"/>
      <c r="C746" s="386"/>
      <c r="D746" s="431"/>
      <c r="E746" s="432"/>
      <c r="F746" s="433"/>
    </row>
    <row r="747" spans="1:6" x14ac:dyDescent="0.3">
      <c r="A747" s="383"/>
      <c r="B747" s="202"/>
      <c r="C747" s="386"/>
      <c r="D747" s="431"/>
      <c r="E747" s="432"/>
      <c r="F747" s="433"/>
    </row>
    <row r="748" spans="1:6" x14ac:dyDescent="0.3">
      <c r="A748" s="383"/>
      <c r="B748" s="202"/>
      <c r="C748" s="386"/>
      <c r="D748" s="431"/>
      <c r="E748" s="432"/>
      <c r="F748" s="433"/>
    </row>
    <row r="749" spans="1:6" x14ac:dyDescent="0.3">
      <c r="A749" s="383"/>
      <c r="B749" s="202"/>
      <c r="C749" s="386"/>
      <c r="D749" s="431"/>
      <c r="E749" s="432"/>
      <c r="F749" s="433"/>
    </row>
    <row r="750" spans="1:6" x14ac:dyDescent="0.3">
      <c r="A750" s="383"/>
      <c r="B750" s="202"/>
      <c r="C750" s="386"/>
      <c r="D750" s="431"/>
      <c r="E750" s="432"/>
      <c r="F750" s="433"/>
    </row>
    <row r="751" spans="1:6" x14ac:dyDescent="0.3">
      <c r="A751" s="383"/>
      <c r="B751" s="202"/>
      <c r="C751" s="386"/>
      <c r="D751" s="431"/>
      <c r="E751" s="432"/>
      <c r="F751" s="433"/>
    </row>
    <row r="752" spans="1:6" x14ac:dyDescent="0.3">
      <c r="A752" s="383"/>
      <c r="B752" s="202"/>
      <c r="C752" s="386"/>
      <c r="D752" s="431"/>
      <c r="E752" s="432"/>
      <c r="F752" s="433"/>
    </row>
    <row r="753" spans="1:6" x14ac:dyDescent="0.3">
      <c r="A753" s="383"/>
      <c r="B753" s="202"/>
      <c r="C753" s="386"/>
      <c r="D753" s="431"/>
      <c r="E753" s="432"/>
      <c r="F753" s="433"/>
    </row>
    <row r="754" spans="1:6" x14ac:dyDescent="0.3">
      <c r="A754" s="383"/>
      <c r="B754" s="202"/>
      <c r="C754" s="386"/>
      <c r="D754" s="431"/>
      <c r="E754" s="432"/>
      <c r="F754" s="433"/>
    </row>
    <row r="755" spans="1:6" x14ac:dyDescent="0.3">
      <c r="A755" s="383"/>
      <c r="B755" s="202"/>
      <c r="C755" s="386"/>
      <c r="D755" s="431"/>
      <c r="E755" s="432"/>
      <c r="F755" s="433"/>
    </row>
    <row r="756" spans="1:6" x14ac:dyDescent="0.3">
      <c r="A756" s="383"/>
      <c r="B756" s="202"/>
      <c r="C756" s="386"/>
      <c r="D756" s="431"/>
      <c r="E756" s="432"/>
      <c r="F756" s="433"/>
    </row>
    <row r="757" spans="1:6" x14ac:dyDescent="0.3">
      <c r="A757" s="383"/>
      <c r="B757" s="202"/>
      <c r="C757" s="386"/>
      <c r="D757" s="431"/>
      <c r="E757" s="432"/>
      <c r="F757" s="433"/>
    </row>
    <row r="758" spans="1:6" x14ac:dyDescent="0.3">
      <c r="A758" s="383"/>
      <c r="B758" s="202"/>
      <c r="C758" s="386"/>
      <c r="D758" s="431"/>
      <c r="E758" s="432"/>
      <c r="F758" s="433"/>
    </row>
    <row r="759" spans="1:6" x14ac:dyDescent="0.3">
      <c r="A759" s="383"/>
      <c r="B759" s="202"/>
      <c r="C759" s="386"/>
      <c r="D759" s="431"/>
      <c r="E759" s="432"/>
      <c r="F759" s="433"/>
    </row>
    <row r="760" spans="1:6" x14ac:dyDescent="0.3">
      <c r="A760" s="383"/>
      <c r="B760" s="202"/>
      <c r="C760" s="386"/>
      <c r="D760" s="431"/>
      <c r="E760" s="432"/>
      <c r="F760" s="433"/>
    </row>
    <row r="761" spans="1:6" x14ac:dyDescent="0.3">
      <c r="A761" s="383"/>
      <c r="B761" s="202"/>
      <c r="C761" s="386"/>
      <c r="D761" s="431"/>
      <c r="E761" s="432"/>
      <c r="F761" s="433"/>
    </row>
    <row r="762" spans="1:6" x14ac:dyDescent="0.3">
      <c r="A762" s="383"/>
      <c r="B762" s="202"/>
      <c r="C762" s="386"/>
      <c r="D762" s="431"/>
      <c r="E762" s="432"/>
      <c r="F762" s="433"/>
    </row>
    <row r="763" spans="1:6" x14ac:dyDescent="0.3">
      <c r="A763" s="383"/>
      <c r="B763" s="202"/>
      <c r="C763" s="386"/>
      <c r="D763" s="431"/>
      <c r="E763" s="432"/>
      <c r="F763" s="433"/>
    </row>
    <row r="764" spans="1:6" x14ac:dyDescent="0.3">
      <c r="A764" s="383"/>
      <c r="B764" s="202"/>
      <c r="C764" s="386"/>
      <c r="D764" s="431"/>
      <c r="E764" s="432"/>
      <c r="F764" s="433"/>
    </row>
    <row r="765" spans="1:6" x14ac:dyDescent="0.3">
      <c r="A765" s="383"/>
      <c r="B765" s="202"/>
      <c r="C765" s="386"/>
      <c r="D765" s="431"/>
      <c r="E765" s="432"/>
      <c r="F765" s="433"/>
    </row>
    <row r="766" spans="1:6" ht="15" thickBot="1" x14ac:dyDescent="0.35">
      <c r="A766" s="383"/>
      <c r="B766" s="202"/>
      <c r="C766" s="386"/>
      <c r="D766" s="431"/>
      <c r="E766" s="432"/>
      <c r="F766" s="433"/>
    </row>
    <row r="767" spans="1:6" ht="15" thickBot="1" x14ac:dyDescent="0.35">
      <c r="A767" s="448" t="s">
        <v>4048</v>
      </c>
      <c r="B767" s="511" t="s">
        <v>4116</v>
      </c>
      <c r="C767" s="489"/>
      <c r="D767" s="489"/>
      <c r="E767" s="494"/>
      <c r="F767" s="495">
        <f>SUM(F663:F682)</f>
        <v>4500000</v>
      </c>
    </row>
    <row r="768" spans="1:6" x14ac:dyDescent="0.3">
      <c r="A768" s="756" t="s">
        <v>4136</v>
      </c>
      <c r="B768" s="757"/>
      <c r="C768" s="462"/>
      <c r="D768" s="462"/>
      <c r="E768" s="467"/>
      <c r="F768" s="473"/>
    </row>
    <row r="769" spans="1:6" ht="15" thickBot="1" x14ac:dyDescent="0.35">
      <c r="A769" s="754" t="str">
        <f>A2</f>
        <v>PANEL FOR ROUTINE ROAD MAINTENANCE WORKS ACROSS SOUTH AFRICA (KWAZULU NATAL PROVINCE)</v>
      </c>
      <c r="B769" s="755"/>
      <c r="C769" s="463"/>
      <c r="D769" s="463"/>
      <c r="E769" s="468"/>
      <c r="F769" s="474"/>
    </row>
    <row r="770" spans="1:6" ht="15" thickBot="1" x14ac:dyDescent="0.35">
      <c r="A770" s="449" t="s">
        <v>4111</v>
      </c>
      <c r="B770" s="451" t="s">
        <v>4035</v>
      </c>
      <c r="C770" s="451" t="s">
        <v>4112</v>
      </c>
      <c r="D770" s="451" t="s">
        <v>4113</v>
      </c>
      <c r="E770" s="451" t="s">
        <v>4114</v>
      </c>
      <c r="F770" s="498" t="s">
        <v>4036</v>
      </c>
    </row>
    <row r="771" spans="1:6" x14ac:dyDescent="0.3">
      <c r="A771" s="758" t="s">
        <v>216</v>
      </c>
      <c r="B771" s="759"/>
      <c r="C771" s="759"/>
      <c r="D771" s="759"/>
      <c r="E771" s="759"/>
      <c r="F771" s="760"/>
    </row>
    <row r="772" spans="1:6" ht="24" x14ac:dyDescent="0.3">
      <c r="A772" s="374" t="s">
        <v>217</v>
      </c>
      <c r="B772" s="345" t="s">
        <v>218</v>
      </c>
      <c r="C772" s="375"/>
      <c r="D772" s="376"/>
      <c r="E772" s="377"/>
      <c r="F772" s="378"/>
    </row>
    <row r="773" spans="1:6" x14ac:dyDescent="0.3">
      <c r="A773" s="372" t="s">
        <v>219</v>
      </c>
      <c r="B773" s="201" t="s">
        <v>3889</v>
      </c>
      <c r="C773" s="379" t="s">
        <v>221</v>
      </c>
      <c r="D773" s="420">
        <v>7500</v>
      </c>
      <c r="E773" s="856"/>
      <c r="F773" s="419" t="str">
        <f>IF((D773*E773)&gt;0,(D773*E773),"")</f>
        <v/>
      </c>
    </row>
    <row r="774" spans="1:6" x14ac:dyDescent="0.3">
      <c r="A774" s="372" t="s">
        <v>222</v>
      </c>
      <c r="B774" s="201" t="s">
        <v>3890</v>
      </c>
      <c r="C774" s="379" t="s">
        <v>221</v>
      </c>
      <c r="D774" s="420">
        <v>4500</v>
      </c>
      <c r="E774" s="856"/>
      <c r="F774" s="419" t="str">
        <f t="shared" ref="F774:F793" si="6">IF((D774*E774)&gt;0,(D774*E774),"")</f>
        <v/>
      </c>
    </row>
    <row r="775" spans="1:6" x14ac:dyDescent="0.3">
      <c r="A775" s="372" t="s">
        <v>224</v>
      </c>
      <c r="B775" s="201" t="s">
        <v>3891</v>
      </c>
      <c r="C775" s="379" t="s">
        <v>221</v>
      </c>
      <c r="D775" s="420">
        <v>2000</v>
      </c>
      <c r="E775" s="856"/>
      <c r="F775" s="419" t="str">
        <f t="shared" si="6"/>
        <v/>
      </c>
    </row>
    <row r="776" spans="1:6" x14ac:dyDescent="0.3">
      <c r="A776" s="372" t="s">
        <v>226</v>
      </c>
      <c r="B776" s="235" t="s">
        <v>227</v>
      </c>
      <c r="C776" s="379"/>
      <c r="D776" s="420"/>
      <c r="E776" s="418"/>
      <c r="F776" s="419" t="str">
        <f t="shared" si="6"/>
        <v/>
      </c>
    </row>
    <row r="777" spans="1:6" x14ac:dyDescent="0.3">
      <c r="A777" s="372" t="s">
        <v>228</v>
      </c>
      <c r="B777" s="201" t="s">
        <v>235</v>
      </c>
      <c r="C777" s="379" t="s">
        <v>221</v>
      </c>
      <c r="D777" s="420">
        <v>3000</v>
      </c>
      <c r="E777" s="856"/>
      <c r="F777" s="419" t="str">
        <f t="shared" si="6"/>
        <v/>
      </c>
    </row>
    <row r="778" spans="1:6" x14ac:dyDescent="0.3">
      <c r="A778" s="372" t="s">
        <v>230</v>
      </c>
      <c r="B778" s="201" t="s">
        <v>237</v>
      </c>
      <c r="C778" s="379" t="s">
        <v>221</v>
      </c>
      <c r="D778" s="420">
        <v>2500</v>
      </c>
      <c r="E778" s="856"/>
      <c r="F778" s="419" t="str">
        <f t="shared" si="6"/>
        <v/>
      </c>
    </row>
    <row r="779" spans="1:6" x14ac:dyDescent="0.3">
      <c r="A779" s="372" t="s">
        <v>232</v>
      </c>
      <c r="B779" s="201" t="s">
        <v>3709</v>
      </c>
      <c r="C779" s="379" t="s">
        <v>221</v>
      </c>
      <c r="D779" s="420">
        <v>1000</v>
      </c>
      <c r="E779" s="856"/>
      <c r="F779" s="419" t="str">
        <f t="shared" si="6"/>
        <v/>
      </c>
    </row>
    <row r="780" spans="1:6" x14ac:dyDescent="0.3">
      <c r="A780" s="372" t="s">
        <v>234</v>
      </c>
      <c r="B780" s="201" t="s">
        <v>3710</v>
      </c>
      <c r="C780" s="379" t="s">
        <v>221</v>
      </c>
      <c r="D780" s="420">
        <v>500</v>
      </c>
      <c r="E780" s="856"/>
      <c r="F780" s="419" t="str">
        <f t="shared" si="6"/>
        <v/>
      </c>
    </row>
    <row r="781" spans="1:6" x14ac:dyDescent="0.3">
      <c r="A781" s="372" t="s">
        <v>236</v>
      </c>
      <c r="B781" s="201" t="s">
        <v>3711</v>
      </c>
      <c r="C781" s="379" t="s">
        <v>221</v>
      </c>
      <c r="D781" s="420">
        <v>250</v>
      </c>
      <c r="E781" s="856"/>
      <c r="F781" s="419" t="str">
        <f t="shared" si="6"/>
        <v/>
      </c>
    </row>
    <row r="782" spans="1:6" x14ac:dyDescent="0.3">
      <c r="A782" s="372" t="s">
        <v>238</v>
      </c>
      <c r="B782" s="201" t="s">
        <v>241</v>
      </c>
      <c r="C782" s="379" t="s">
        <v>9</v>
      </c>
      <c r="D782" s="420">
        <v>20</v>
      </c>
      <c r="E782" s="856"/>
      <c r="F782" s="419" t="str">
        <f t="shared" si="6"/>
        <v/>
      </c>
    </row>
    <row r="783" spans="1:6" x14ac:dyDescent="0.3">
      <c r="A783" s="372" t="s">
        <v>240</v>
      </c>
      <c r="B783" s="288" t="s">
        <v>4002</v>
      </c>
      <c r="C783" s="379" t="s">
        <v>9</v>
      </c>
      <c r="D783" s="420">
        <v>20</v>
      </c>
      <c r="E783" s="856"/>
      <c r="F783" s="419" t="str">
        <f t="shared" si="6"/>
        <v/>
      </c>
    </row>
    <row r="784" spans="1:6" x14ac:dyDescent="0.3">
      <c r="A784" s="372" t="s">
        <v>243</v>
      </c>
      <c r="B784" s="235" t="s">
        <v>3925</v>
      </c>
      <c r="C784" s="379"/>
      <c r="D784" s="420"/>
      <c r="E784" s="418"/>
      <c r="F784" s="419" t="str">
        <f t="shared" si="6"/>
        <v/>
      </c>
    </row>
    <row r="785" spans="1:6" x14ac:dyDescent="0.3">
      <c r="A785" s="372" t="s">
        <v>245</v>
      </c>
      <c r="B785" s="201" t="s">
        <v>246</v>
      </c>
      <c r="C785" s="379"/>
      <c r="D785" s="548"/>
      <c r="E785" s="549"/>
      <c r="F785" s="419" t="str">
        <f t="shared" si="6"/>
        <v/>
      </c>
    </row>
    <row r="786" spans="1:6" x14ac:dyDescent="0.3">
      <c r="A786" s="372" t="s">
        <v>247</v>
      </c>
      <c r="B786" s="201" t="s">
        <v>220</v>
      </c>
      <c r="C786" s="379" t="s">
        <v>221</v>
      </c>
      <c r="D786" s="548">
        <v>2500</v>
      </c>
      <c r="E786" s="856"/>
      <c r="F786" s="419" t="str">
        <f t="shared" si="6"/>
        <v/>
      </c>
    </row>
    <row r="787" spans="1:6" x14ac:dyDescent="0.3">
      <c r="A787" s="372" t="s">
        <v>248</v>
      </c>
      <c r="B787" s="201" t="s">
        <v>3712</v>
      </c>
      <c r="C787" s="379" t="s">
        <v>221</v>
      </c>
      <c r="D787" s="548">
        <v>2000</v>
      </c>
      <c r="E787" s="856"/>
      <c r="F787" s="419" t="str">
        <f t="shared" si="6"/>
        <v/>
      </c>
    </row>
    <row r="788" spans="1:6" ht="22.8" x14ac:dyDescent="0.3">
      <c r="A788" s="372" t="s">
        <v>250</v>
      </c>
      <c r="B788" s="201" t="s">
        <v>251</v>
      </c>
      <c r="C788" s="379" t="s">
        <v>221</v>
      </c>
      <c r="D788" s="548">
        <v>500</v>
      </c>
      <c r="E788" s="856"/>
      <c r="F788" s="419" t="str">
        <f t="shared" si="6"/>
        <v/>
      </c>
    </row>
    <row r="789" spans="1:6" x14ac:dyDescent="0.3">
      <c r="A789" s="372" t="s">
        <v>252</v>
      </c>
      <c r="B789" s="201" t="s">
        <v>253</v>
      </c>
      <c r="C789" s="379"/>
      <c r="D789" s="548"/>
      <c r="E789" s="549"/>
      <c r="F789" s="419" t="str">
        <f t="shared" si="6"/>
        <v/>
      </c>
    </row>
    <row r="790" spans="1:6" x14ac:dyDescent="0.3">
      <c r="A790" s="372" t="s">
        <v>254</v>
      </c>
      <c r="B790" s="201" t="s">
        <v>220</v>
      </c>
      <c r="C790" s="379" t="s">
        <v>221</v>
      </c>
      <c r="D790" s="548">
        <v>3000</v>
      </c>
      <c r="E790" s="856"/>
      <c r="F790" s="419" t="str">
        <f t="shared" si="6"/>
        <v/>
      </c>
    </row>
    <row r="791" spans="1:6" x14ac:dyDescent="0.3">
      <c r="A791" s="372" t="s">
        <v>255</v>
      </c>
      <c r="B791" s="201" t="s">
        <v>3712</v>
      </c>
      <c r="C791" s="379" t="s">
        <v>221</v>
      </c>
      <c r="D791" s="548">
        <v>2500</v>
      </c>
      <c r="E791" s="856"/>
      <c r="F791" s="419" t="str">
        <f t="shared" si="6"/>
        <v/>
      </c>
    </row>
    <row r="792" spans="1:6" x14ac:dyDescent="0.3">
      <c r="A792" s="372" t="s">
        <v>256</v>
      </c>
      <c r="B792" s="201" t="s">
        <v>3708</v>
      </c>
      <c r="C792" s="379" t="s">
        <v>221</v>
      </c>
      <c r="D792" s="548">
        <v>1500</v>
      </c>
      <c r="E792" s="856"/>
      <c r="F792" s="419" t="str">
        <f t="shared" si="6"/>
        <v/>
      </c>
    </row>
    <row r="793" spans="1:6" x14ac:dyDescent="0.3">
      <c r="A793" s="372" t="s">
        <v>257</v>
      </c>
      <c r="B793" s="201" t="s">
        <v>258</v>
      </c>
      <c r="C793" s="379" t="s">
        <v>221</v>
      </c>
      <c r="D793" s="548">
        <v>1500</v>
      </c>
      <c r="E793" s="856"/>
      <c r="F793" s="419" t="str">
        <f t="shared" si="6"/>
        <v/>
      </c>
    </row>
    <row r="794" spans="1:6" x14ac:dyDescent="0.3">
      <c r="A794" s="372" t="s">
        <v>259</v>
      </c>
      <c r="B794" s="201" t="s">
        <v>3926</v>
      </c>
      <c r="C794" s="379"/>
      <c r="D794" s="548"/>
      <c r="E794" s="549"/>
      <c r="F794" s="419" t="str">
        <f>IF((D794*E794)&gt;0,(D794*E794),"")</f>
        <v/>
      </c>
    </row>
    <row r="795" spans="1:6" x14ac:dyDescent="0.3">
      <c r="A795" s="372" t="s">
        <v>261</v>
      </c>
      <c r="B795" s="201" t="s">
        <v>220</v>
      </c>
      <c r="C795" s="379" t="s">
        <v>262</v>
      </c>
      <c r="D795" s="548">
        <v>3500</v>
      </c>
      <c r="E795" s="856"/>
      <c r="F795" s="419" t="str">
        <f>IF((D795*E795)&gt;0,(D795*E795),"")</f>
        <v/>
      </c>
    </row>
    <row r="796" spans="1:6" x14ac:dyDescent="0.3">
      <c r="A796" s="372" t="s">
        <v>263</v>
      </c>
      <c r="B796" s="201" t="s">
        <v>3712</v>
      </c>
      <c r="C796" s="379" t="s">
        <v>262</v>
      </c>
      <c r="D796" s="548">
        <v>2500</v>
      </c>
      <c r="E796" s="856"/>
      <c r="F796" s="419" t="str">
        <f t="shared" ref="F796:F814" si="7">IF((D796*E796)&gt;0,(D796*E796),"")</f>
        <v/>
      </c>
    </row>
    <row r="797" spans="1:6" x14ac:dyDescent="0.3">
      <c r="A797" s="372" t="s">
        <v>264</v>
      </c>
      <c r="B797" s="201" t="s">
        <v>3708</v>
      </c>
      <c r="C797" s="379" t="s">
        <v>262</v>
      </c>
      <c r="D797" s="548">
        <v>1000</v>
      </c>
      <c r="E797" s="856"/>
      <c r="F797" s="419" t="str">
        <f t="shared" si="7"/>
        <v/>
      </c>
    </row>
    <row r="798" spans="1:6" x14ac:dyDescent="0.3">
      <c r="A798" s="372" t="s">
        <v>277</v>
      </c>
      <c r="B798" s="235" t="s">
        <v>3713</v>
      </c>
      <c r="C798" s="379"/>
      <c r="D798" s="548"/>
      <c r="E798" s="549"/>
      <c r="F798" s="419" t="str">
        <f t="shared" si="7"/>
        <v/>
      </c>
    </row>
    <row r="799" spans="1:6" x14ac:dyDescent="0.3">
      <c r="A799" s="372" t="s">
        <v>279</v>
      </c>
      <c r="B799" s="201" t="s">
        <v>3714</v>
      </c>
      <c r="C799" s="379"/>
      <c r="D799" s="548"/>
      <c r="E799" s="549"/>
      <c r="F799" s="419" t="str">
        <f t="shared" si="7"/>
        <v/>
      </c>
    </row>
    <row r="800" spans="1:6" x14ac:dyDescent="0.3">
      <c r="A800" s="372" t="s">
        <v>281</v>
      </c>
      <c r="B800" s="201" t="s">
        <v>220</v>
      </c>
      <c r="C800" s="379" t="s">
        <v>262</v>
      </c>
      <c r="D800" s="548">
        <v>1500</v>
      </c>
      <c r="E800" s="856"/>
      <c r="F800" s="419" t="str">
        <f t="shared" si="7"/>
        <v/>
      </c>
    </row>
    <row r="801" spans="1:6" x14ac:dyDescent="0.3">
      <c r="A801" s="372" t="s">
        <v>282</v>
      </c>
      <c r="B801" s="201" t="s">
        <v>3712</v>
      </c>
      <c r="C801" s="379" t="s">
        <v>262</v>
      </c>
      <c r="D801" s="548">
        <v>2000</v>
      </c>
      <c r="E801" s="856"/>
      <c r="F801" s="419" t="str">
        <f t="shared" si="7"/>
        <v/>
      </c>
    </row>
    <row r="802" spans="1:6" x14ac:dyDescent="0.3">
      <c r="A802" s="372" t="s">
        <v>283</v>
      </c>
      <c r="B802" s="201" t="s">
        <v>3708</v>
      </c>
      <c r="C802" s="379" t="s">
        <v>262</v>
      </c>
      <c r="D802" s="548">
        <v>2000</v>
      </c>
      <c r="E802" s="856"/>
      <c r="F802" s="419" t="str">
        <f t="shared" si="7"/>
        <v/>
      </c>
    </row>
    <row r="803" spans="1:6" x14ac:dyDescent="0.3">
      <c r="A803" s="372" t="s">
        <v>284</v>
      </c>
      <c r="B803" s="201" t="s">
        <v>4167</v>
      </c>
      <c r="C803" s="379"/>
      <c r="D803" s="548"/>
      <c r="E803" s="549"/>
      <c r="F803" s="419" t="str">
        <f t="shared" si="7"/>
        <v/>
      </c>
    </row>
    <row r="804" spans="1:6" x14ac:dyDescent="0.3">
      <c r="A804" s="372" t="s">
        <v>286</v>
      </c>
      <c r="B804" s="201" t="s">
        <v>220</v>
      </c>
      <c r="C804" s="379" t="s">
        <v>262</v>
      </c>
      <c r="D804" s="548">
        <v>1000</v>
      </c>
      <c r="E804" s="856"/>
      <c r="F804" s="419" t="str">
        <f t="shared" si="7"/>
        <v/>
      </c>
    </row>
    <row r="805" spans="1:6" x14ac:dyDescent="0.3">
      <c r="A805" s="372" t="s">
        <v>287</v>
      </c>
      <c r="B805" s="201" t="s">
        <v>3712</v>
      </c>
      <c r="C805" s="379" t="s">
        <v>262</v>
      </c>
      <c r="D805" s="548">
        <v>600</v>
      </c>
      <c r="E805" s="856"/>
      <c r="F805" s="419" t="str">
        <f t="shared" si="7"/>
        <v/>
      </c>
    </row>
    <row r="806" spans="1:6" x14ac:dyDescent="0.3">
      <c r="A806" s="372" t="s">
        <v>288</v>
      </c>
      <c r="B806" s="201" t="s">
        <v>3708</v>
      </c>
      <c r="C806" s="379" t="s">
        <v>262</v>
      </c>
      <c r="D806" s="548">
        <v>400</v>
      </c>
      <c r="E806" s="856"/>
      <c r="F806" s="419" t="str">
        <f t="shared" si="7"/>
        <v/>
      </c>
    </row>
    <row r="807" spans="1:6" x14ac:dyDescent="0.3">
      <c r="A807" s="372" t="s">
        <v>289</v>
      </c>
      <c r="B807" s="201" t="s">
        <v>4168</v>
      </c>
      <c r="C807" s="379"/>
      <c r="D807" s="548"/>
      <c r="E807" s="549"/>
      <c r="F807" s="419" t="str">
        <f t="shared" si="7"/>
        <v/>
      </c>
    </row>
    <row r="808" spans="1:6" x14ac:dyDescent="0.3">
      <c r="A808" s="372" t="s">
        <v>291</v>
      </c>
      <c r="B808" s="201" t="s">
        <v>220</v>
      </c>
      <c r="C808" s="379" t="s">
        <v>181</v>
      </c>
      <c r="D808" s="548">
        <v>250</v>
      </c>
      <c r="E808" s="856"/>
      <c r="F808" s="419" t="str">
        <f t="shared" si="7"/>
        <v/>
      </c>
    </row>
    <row r="809" spans="1:6" x14ac:dyDescent="0.3">
      <c r="A809" s="372" t="s">
        <v>292</v>
      </c>
      <c r="B809" s="201" t="s">
        <v>3712</v>
      </c>
      <c r="C809" s="379" t="s">
        <v>181</v>
      </c>
      <c r="D809" s="548">
        <v>500</v>
      </c>
      <c r="E809" s="856"/>
      <c r="F809" s="419" t="str">
        <f t="shared" si="7"/>
        <v/>
      </c>
    </row>
    <row r="810" spans="1:6" x14ac:dyDescent="0.3">
      <c r="A810" s="372" t="s">
        <v>293</v>
      </c>
      <c r="B810" s="201" t="s">
        <v>3708</v>
      </c>
      <c r="C810" s="379" t="s">
        <v>181</v>
      </c>
      <c r="D810" s="548">
        <v>150</v>
      </c>
      <c r="E810" s="856"/>
      <c r="F810" s="419" t="str">
        <f t="shared" si="7"/>
        <v/>
      </c>
    </row>
    <row r="811" spans="1:6" x14ac:dyDescent="0.3">
      <c r="A811" s="372" t="s">
        <v>294</v>
      </c>
      <c r="B811" s="235" t="s">
        <v>3715</v>
      </c>
      <c r="C811" s="379"/>
      <c r="D811" s="550"/>
      <c r="E811" s="392"/>
      <c r="F811" s="419" t="str">
        <f t="shared" si="7"/>
        <v/>
      </c>
    </row>
    <row r="812" spans="1:6" x14ac:dyDescent="0.3">
      <c r="A812" s="372" t="s">
        <v>296</v>
      </c>
      <c r="B812" s="201" t="s">
        <v>3716</v>
      </c>
      <c r="C812" s="379" t="s">
        <v>955</v>
      </c>
      <c r="D812" s="547">
        <v>250</v>
      </c>
      <c r="E812" s="856"/>
      <c r="F812" s="419" t="str">
        <f t="shared" si="7"/>
        <v/>
      </c>
    </row>
    <row r="813" spans="1:6" x14ac:dyDescent="0.3">
      <c r="A813" s="372" t="s">
        <v>298</v>
      </c>
      <c r="B813" s="214" t="s">
        <v>3717</v>
      </c>
      <c r="C813" s="382" t="s">
        <v>9</v>
      </c>
      <c r="D813" s="548">
        <v>20</v>
      </c>
      <c r="E813" s="856"/>
      <c r="F813" s="419" t="str">
        <f t="shared" si="7"/>
        <v/>
      </c>
    </row>
    <row r="814" spans="1:6" x14ac:dyDescent="0.3">
      <c r="A814" s="372" t="s">
        <v>306</v>
      </c>
      <c r="B814" s="235" t="s">
        <v>3718</v>
      </c>
      <c r="C814" s="379"/>
      <c r="D814" s="550"/>
      <c r="E814" s="549"/>
      <c r="F814" s="419" t="str">
        <f t="shared" si="7"/>
        <v/>
      </c>
    </row>
    <row r="815" spans="1:6" x14ac:dyDescent="0.3">
      <c r="A815" s="372" t="s">
        <v>308</v>
      </c>
      <c r="B815" s="201" t="s">
        <v>3719</v>
      </c>
      <c r="C815" s="379"/>
      <c r="D815" s="550"/>
      <c r="E815" s="549"/>
      <c r="F815" s="419" t="str">
        <f>IF((D815*E815)&gt;0,(D815*E815),"")</f>
        <v/>
      </c>
    </row>
    <row r="816" spans="1:6" x14ac:dyDescent="0.3">
      <c r="A816" s="372" t="s">
        <v>3720</v>
      </c>
      <c r="B816" s="201" t="s">
        <v>220</v>
      </c>
      <c r="C816" s="379" t="s">
        <v>221</v>
      </c>
      <c r="D816" s="548">
        <v>15000</v>
      </c>
      <c r="E816" s="856"/>
      <c r="F816" s="419" t="str">
        <f>IF((D816*E816)&gt;0,(D816*E816),"")</f>
        <v/>
      </c>
    </row>
    <row r="817" spans="1:6" x14ac:dyDescent="0.3">
      <c r="A817" s="372" t="s">
        <v>3721</v>
      </c>
      <c r="B817" s="201" t="s">
        <v>3712</v>
      </c>
      <c r="C817" s="379" t="s">
        <v>221</v>
      </c>
      <c r="D817" s="548">
        <v>8500</v>
      </c>
      <c r="E817" s="856"/>
      <c r="F817" s="419" t="str">
        <f t="shared" ref="F817:F835" si="8">IF((D817*E817)&gt;0,(D817*E817),"")</f>
        <v/>
      </c>
    </row>
    <row r="818" spans="1:6" x14ac:dyDescent="0.3">
      <c r="A818" s="372" t="s">
        <v>3722</v>
      </c>
      <c r="B818" s="201" t="s">
        <v>3708</v>
      </c>
      <c r="C818" s="379" t="s">
        <v>221</v>
      </c>
      <c r="D818" s="548">
        <v>5000</v>
      </c>
      <c r="E818" s="856"/>
      <c r="F818" s="433" t="str">
        <f t="shared" si="8"/>
        <v/>
      </c>
    </row>
    <row r="819" spans="1:6" x14ac:dyDescent="0.3">
      <c r="A819" s="372" t="s">
        <v>310</v>
      </c>
      <c r="B819" s="201" t="s">
        <v>3726</v>
      </c>
      <c r="C819" s="379"/>
      <c r="D819" s="548"/>
      <c r="E819" s="549"/>
      <c r="F819" s="433"/>
    </row>
    <row r="820" spans="1:6" x14ac:dyDescent="0.3">
      <c r="A820" s="372" t="s">
        <v>3723</v>
      </c>
      <c r="B820" s="201" t="s">
        <v>220</v>
      </c>
      <c r="C820" s="379" t="s">
        <v>221</v>
      </c>
      <c r="D820" s="548">
        <v>15000</v>
      </c>
      <c r="E820" s="856"/>
      <c r="F820" s="433" t="str">
        <f t="shared" si="8"/>
        <v/>
      </c>
    </row>
    <row r="821" spans="1:6" x14ac:dyDescent="0.3">
      <c r="A821" s="372" t="s">
        <v>3724</v>
      </c>
      <c r="B821" s="201" t="s">
        <v>3712</v>
      </c>
      <c r="C821" s="379" t="s">
        <v>221</v>
      </c>
      <c r="D821" s="548">
        <v>8500</v>
      </c>
      <c r="E821" s="856"/>
      <c r="F821" s="433" t="str">
        <f t="shared" si="8"/>
        <v/>
      </c>
    </row>
    <row r="822" spans="1:6" x14ac:dyDescent="0.3">
      <c r="A822" s="372" t="s">
        <v>3725</v>
      </c>
      <c r="B822" s="201" t="s">
        <v>3708</v>
      </c>
      <c r="C822" s="379" t="s">
        <v>221</v>
      </c>
      <c r="D822" s="548">
        <v>5000</v>
      </c>
      <c r="E822" s="856"/>
      <c r="F822" s="433" t="str">
        <f t="shared" si="8"/>
        <v/>
      </c>
    </row>
    <row r="823" spans="1:6" x14ac:dyDescent="0.3">
      <c r="A823" s="372" t="s">
        <v>4169</v>
      </c>
      <c r="B823" s="201" t="s">
        <v>4170</v>
      </c>
      <c r="C823" s="379"/>
      <c r="D823" s="548"/>
      <c r="E823" s="549"/>
      <c r="F823" s="433"/>
    </row>
    <row r="824" spans="1:6" x14ac:dyDescent="0.3">
      <c r="A824" s="372" t="s">
        <v>4171</v>
      </c>
      <c r="B824" s="201" t="s">
        <v>220</v>
      </c>
      <c r="C824" s="379" t="s">
        <v>221</v>
      </c>
      <c r="D824" s="548">
        <v>15000</v>
      </c>
      <c r="E824" s="856"/>
      <c r="F824" s="433" t="str">
        <f t="shared" si="8"/>
        <v/>
      </c>
    </row>
    <row r="825" spans="1:6" x14ac:dyDescent="0.3">
      <c r="A825" s="372" t="s">
        <v>4172</v>
      </c>
      <c r="B825" s="201" t="s">
        <v>3712</v>
      </c>
      <c r="C825" s="379" t="s">
        <v>221</v>
      </c>
      <c r="D825" s="548">
        <v>8500</v>
      </c>
      <c r="E825" s="856"/>
      <c r="F825" s="433" t="str">
        <f t="shared" si="8"/>
        <v/>
      </c>
    </row>
    <row r="826" spans="1:6" x14ac:dyDescent="0.3">
      <c r="A826" s="372" t="s">
        <v>4173</v>
      </c>
      <c r="B826" s="201" t="s">
        <v>3708</v>
      </c>
      <c r="C826" s="379" t="s">
        <v>221</v>
      </c>
      <c r="D826" s="548">
        <v>5000</v>
      </c>
      <c r="E826" s="856"/>
      <c r="F826" s="433" t="str">
        <f t="shared" si="8"/>
        <v/>
      </c>
    </row>
    <row r="827" spans="1:6" x14ac:dyDescent="0.3">
      <c r="A827" s="372" t="s">
        <v>312</v>
      </c>
      <c r="B827" s="235" t="s">
        <v>3727</v>
      </c>
      <c r="C827" s="379"/>
      <c r="D827" s="548"/>
      <c r="E827" s="549"/>
      <c r="F827" s="433"/>
    </row>
    <row r="828" spans="1:6" x14ac:dyDescent="0.3">
      <c r="A828" s="372" t="s">
        <v>314</v>
      </c>
      <c r="B828" s="201" t="s">
        <v>3728</v>
      </c>
      <c r="C828" s="379" t="s">
        <v>262</v>
      </c>
      <c r="D828" s="548">
        <v>2.5</v>
      </c>
      <c r="E828" s="856"/>
      <c r="F828" s="433" t="str">
        <f t="shared" si="8"/>
        <v/>
      </c>
    </row>
    <row r="829" spans="1:6" x14ac:dyDescent="0.3">
      <c r="A829" s="372" t="s">
        <v>3729</v>
      </c>
      <c r="B829" s="201" t="s">
        <v>3732</v>
      </c>
      <c r="C829" s="379" t="s">
        <v>300</v>
      </c>
      <c r="D829" s="548">
        <v>350</v>
      </c>
      <c r="E829" s="856"/>
      <c r="F829" s="433" t="str">
        <f t="shared" si="8"/>
        <v/>
      </c>
    </row>
    <row r="830" spans="1:6" x14ac:dyDescent="0.3">
      <c r="A830" s="372" t="s">
        <v>3731</v>
      </c>
      <c r="B830" s="201" t="s">
        <v>3733</v>
      </c>
      <c r="C830" s="379" t="s">
        <v>300</v>
      </c>
      <c r="D830" s="548">
        <v>350</v>
      </c>
      <c r="E830" s="856"/>
      <c r="F830" s="433" t="str">
        <f t="shared" si="8"/>
        <v/>
      </c>
    </row>
    <row r="831" spans="1:6" x14ac:dyDescent="0.3">
      <c r="A831" s="372" t="s">
        <v>3730</v>
      </c>
      <c r="B831" s="201" t="s">
        <v>3734</v>
      </c>
      <c r="C831" s="379" t="s">
        <v>300</v>
      </c>
      <c r="D831" s="548">
        <v>150</v>
      </c>
      <c r="E831" s="856"/>
      <c r="F831" s="433" t="str">
        <f t="shared" si="8"/>
        <v/>
      </c>
    </row>
    <row r="832" spans="1:6" x14ac:dyDescent="0.3">
      <c r="A832" s="372" t="s">
        <v>317</v>
      </c>
      <c r="B832" s="235" t="s">
        <v>307</v>
      </c>
      <c r="C832" s="379"/>
      <c r="D832" s="548"/>
      <c r="E832" s="549"/>
      <c r="F832" s="433"/>
    </row>
    <row r="833" spans="1:6" x14ac:dyDescent="0.3">
      <c r="A833" s="372" t="s">
        <v>319</v>
      </c>
      <c r="B833" s="201" t="s">
        <v>309</v>
      </c>
      <c r="C833" s="379" t="s">
        <v>262</v>
      </c>
      <c r="D833" s="548">
        <v>2.5</v>
      </c>
      <c r="E833" s="856"/>
      <c r="F833" s="433" t="str">
        <f t="shared" si="8"/>
        <v/>
      </c>
    </row>
    <row r="834" spans="1:6" x14ac:dyDescent="0.3">
      <c r="A834" s="372" t="s">
        <v>327</v>
      </c>
      <c r="B834" s="201" t="s">
        <v>311</v>
      </c>
      <c r="C834" s="379" t="s">
        <v>262</v>
      </c>
      <c r="D834" s="548">
        <v>2.5</v>
      </c>
      <c r="E834" s="856"/>
      <c r="F834" s="433" t="str">
        <f t="shared" si="8"/>
        <v/>
      </c>
    </row>
    <row r="835" spans="1:6" x14ac:dyDescent="0.3">
      <c r="A835" s="372" t="s">
        <v>336</v>
      </c>
      <c r="B835" s="272" t="s">
        <v>3735</v>
      </c>
      <c r="C835" s="379" t="s">
        <v>3736</v>
      </c>
      <c r="D835" s="421">
        <v>10000</v>
      </c>
      <c r="E835" s="856"/>
      <c r="F835" s="433" t="str">
        <f t="shared" si="8"/>
        <v/>
      </c>
    </row>
    <row r="836" spans="1:6" x14ac:dyDescent="0.3">
      <c r="A836" s="372" t="s">
        <v>342</v>
      </c>
      <c r="B836" s="272" t="s">
        <v>337</v>
      </c>
      <c r="C836" s="382"/>
      <c r="D836" s="421"/>
      <c r="E836" s="418"/>
      <c r="F836" s="433"/>
    </row>
    <row r="837" spans="1:6" x14ac:dyDescent="0.3">
      <c r="A837" s="372" t="s">
        <v>3927</v>
      </c>
      <c r="B837" s="282" t="s">
        <v>337</v>
      </c>
      <c r="C837" s="382" t="s">
        <v>3737</v>
      </c>
      <c r="D837" s="421">
        <v>1</v>
      </c>
      <c r="E837" s="418">
        <v>15000000</v>
      </c>
      <c r="F837" s="433">
        <f>IF((D837*E837)&gt;0,(D837*E837),"")</f>
        <v>15000000</v>
      </c>
    </row>
    <row r="838" spans="1:6" x14ac:dyDescent="0.3">
      <c r="A838" s="372" t="s">
        <v>3928</v>
      </c>
      <c r="B838" s="282" t="s">
        <v>3929</v>
      </c>
      <c r="C838" s="382" t="s">
        <v>3738</v>
      </c>
      <c r="D838" s="421">
        <f>F837</f>
        <v>15000000</v>
      </c>
      <c r="E838" s="855"/>
      <c r="F838" s="433" t="str">
        <f t="shared" ref="F838:F840" si="9">IF((D838*E838)&gt;0,(D838*E838),"")</f>
        <v/>
      </c>
    </row>
    <row r="839" spans="1:6" x14ac:dyDescent="0.3">
      <c r="A839" s="372" t="s">
        <v>344</v>
      </c>
      <c r="B839" s="272" t="s">
        <v>343</v>
      </c>
      <c r="C839" s="382" t="s">
        <v>9</v>
      </c>
      <c r="D839" s="551">
        <v>150</v>
      </c>
      <c r="E839" s="856"/>
      <c r="F839" s="433" t="str">
        <f t="shared" si="9"/>
        <v/>
      </c>
    </row>
    <row r="840" spans="1:6" ht="24" x14ac:dyDescent="0.3">
      <c r="A840" s="383" t="s">
        <v>348</v>
      </c>
      <c r="B840" s="384" t="s">
        <v>4027</v>
      </c>
      <c r="C840" s="395" t="s">
        <v>4026</v>
      </c>
      <c r="D840" s="552">
        <v>60000</v>
      </c>
      <c r="E840" s="856"/>
      <c r="F840" s="433" t="str">
        <f t="shared" si="9"/>
        <v/>
      </c>
    </row>
    <row r="841" spans="1:6" x14ac:dyDescent="0.3">
      <c r="A841" s="383"/>
      <c r="B841" s="384"/>
      <c r="C841" s="395"/>
      <c r="D841" s="420"/>
      <c r="E841" s="418"/>
      <c r="F841" s="433"/>
    </row>
    <row r="842" spans="1:6" x14ac:dyDescent="0.3">
      <c r="A842" s="383"/>
      <c r="B842" s="384"/>
      <c r="C842" s="395"/>
      <c r="D842" s="420"/>
      <c r="E842" s="418"/>
      <c r="F842" s="433"/>
    </row>
    <row r="843" spans="1:6" x14ac:dyDescent="0.3">
      <c r="A843" s="383"/>
      <c r="B843" s="384"/>
      <c r="C843" s="395"/>
      <c r="D843" s="420"/>
      <c r="E843" s="418"/>
      <c r="F843" s="433"/>
    </row>
    <row r="844" spans="1:6" x14ac:dyDescent="0.3">
      <c r="A844" s="383"/>
      <c r="B844" s="384"/>
      <c r="C844" s="395"/>
      <c r="D844" s="420"/>
      <c r="E844" s="418"/>
      <c r="F844" s="433"/>
    </row>
    <row r="845" spans="1:6" x14ac:dyDescent="0.3">
      <c r="A845" s="383"/>
      <c r="B845" s="384"/>
      <c r="C845" s="395"/>
      <c r="D845" s="420"/>
      <c r="E845" s="418"/>
      <c r="F845" s="433"/>
    </row>
    <row r="846" spans="1:6" x14ac:dyDescent="0.3">
      <c r="A846" s="383"/>
      <c r="B846" s="384"/>
      <c r="C846" s="395"/>
      <c r="D846" s="420"/>
      <c r="E846" s="418"/>
      <c r="F846" s="433"/>
    </row>
    <row r="847" spans="1:6" x14ac:dyDescent="0.3">
      <c r="A847" s="383"/>
      <c r="B847" s="384"/>
      <c r="C847" s="395"/>
      <c r="D847" s="420"/>
      <c r="E847" s="418"/>
      <c r="F847" s="433"/>
    </row>
    <row r="848" spans="1:6" x14ac:dyDescent="0.3">
      <c r="A848" s="383"/>
      <c r="B848" s="384"/>
      <c r="C848" s="395"/>
      <c r="D848" s="420"/>
      <c r="E848" s="418"/>
      <c r="F848" s="433"/>
    </row>
    <row r="849" spans="1:6" x14ac:dyDescent="0.3">
      <c r="A849" s="383"/>
      <c r="B849" s="384"/>
      <c r="C849" s="395"/>
      <c r="D849" s="420"/>
      <c r="E849" s="418"/>
      <c r="F849" s="433"/>
    </row>
    <row r="850" spans="1:6" x14ac:dyDescent="0.3">
      <c r="A850" s="383"/>
      <c r="B850" s="384"/>
      <c r="C850" s="395"/>
      <c r="D850" s="420"/>
      <c r="E850" s="418"/>
      <c r="F850" s="433"/>
    </row>
    <row r="851" spans="1:6" x14ac:dyDescent="0.3">
      <c r="A851" s="383"/>
      <c r="B851" s="384"/>
      <c r="C851" s="395"/>
      <c r="D851" s="420"/>
      <c r="E851" s="418"/>
      <c r="F851" s="433"/>
    </row>
    <row r="852" spans="1:6" x14ac:dyDescent="0.3">
      <c r="A852" s="383"/>
      <c r="B852" s="384"/>
      <c r="C852" s="395"/>
      <c r="D852" s="420"/>
      <c r="E852" s="418"/>
      <c r="F852" s="433"/>
    </row>
    <row r="853" spans="1:6" x14ac:dyDescent="0.3">
      <c r="A853" s="383"/>
      <c r="B853" s="384"/>
      <c r="C853" s="395"/>
      <c r="D853" s="420"/>
      <c r="E853" s="418"/>
      <c r="F853" s="433"/>
    </row>
    <row r="854" spans="1:6" x14ac:dyDescent="0.3">
      <c r="A854" s="383"/>
      <c r="B854" s="384"/>
      <c r="C854" s="395"/>
      <c r="D854" s="420"/>
      <c r="E854" s="418"/>
      <c r="F854" s="433"/>
    </row>
    <row r="855" spans="1:6" x14ac:dyDescent="0.3">
      <c r="A855" s="383"/>
      <c r="B855" s="384"/>
      <c r="C855" s="395"/>
      <c r="D855" s="420"/>
      <c r="E855" s="418"/>
      <c r="F855" s="433"/>
    </row>
    <row r="856" spans="1:6" x14ac:dyDescent="0.3">
      <c r="A856" s="383"/>
      <c r="B856" s="384"/>
      <c r="C856" s="395"/>
      <c r="D856" s="420"/>
      <c r="E856" s="418"/>
      <c r="F856" s="433"/>
    </row>
    <row r="857" spans="1:6" x14ac:dyDescent="0.3">
      <c r="A857" s="383"/>
      <c r="B857" s="384"/>
      <c r="C857" s="395"/>
      <c r="D857" s="420"/>
      <c r="E857" s="418"/>
      <c r="F857" s="433"/>
    </row>
    <row r="858" spans="1:6" x14ac:dyDescent="0.3">
      <c r="A858" s="383"/>
      <c r="B858" s="384"/>
      <c r="C858" s="395"/>
      <c r="D858" s="420"/>
      <c r="E858" s="418"/>
      <c r="F858" s="433"/>
    </row>
    <row r="859" spans="1:6" x14ac:dyDescent="0.3">
      <c r="A859" s="383"/>
      <c r="B859" s="384"/>
      <c r="C859" s="395"/>
      <c r="D859" s="420"/>
      <c r="E859" s="418"/>
      <c r="F859" s="433"/>
    </row>
    <row r="860" spans="1:6" x14ac:dyDescent="0.3">
      <c r="A860" s="383"/>
      <c r="B860" s="384"/>
      <c r="C860" s="395"/>
      <c r="D860" s="420"/>
      <c r="E860" s="418"/>
      <c r="F860" s="433"/>
    </row>
    <row r="861" spans="1:6" x14ac:dyDescent="0.3">
      <c r="A861" s="383"/>
      <c r="B861" s="384"/>
      <c r="C861" s="395"/>
      <c r="D861" s="420"/>
      <c r="E861" s="418"/>
      <c r="F861" s="433"/>
    </row>
    <row r="862" spans="1:6" x14ac:dyDescent="0.3">
      <c r="A862" s="383"/>
      <c r="B862" s="384"/>
      <c r="C862" s="395"/>
      <c r="D862" s="420"/>
      <c r="E862" s="418"/>
      <c r="F862" s="433"/>
    </row>
    <row r="863" spans="1:6" x14ac:dyDescent="0.3">
      <c r="A863" s="383"/>
      <c r="B863" s="384"/>
      <c r="C863" s="395"/>
      <c r="D863" s="420"/>
      <c r="E863" s="418"/>
      <c r="F863" s="433"/>
    </row>
    <row r="864" spans="1:6" x14ac:dyDescent="0.3">
      <c r="A864" s="383"/>
      <c r="B864" s="384"/>
      <c r="C864" s="395"/>
      <c r="D864" s="420"/>
      <c r="E864" s="418"/>
      <c r="F864" s="433"/>
    </row>
    <row r="865" spans="1:6" x14ac:dyDescent="0.3">
      <c r="A865" s="383"/>
      <c r="B865" s="384"/>
      <c r="C865" s="395"/>
      <c r="D865" s="420"/>
      <c r="E865" s="418"/>
      <c r="F865" s="433"/>
    </row>
    <row r="866" spans="1:6" x14ac:dyDescent="0.3">
      <c r="A866" s="383"/>
      <c r="B866" s="384"/>
      <c r="C866" s="395"/>
      <c r="D866" s="420"/>
      <c r="E866" s="418"/>
      <c r="F866" s="433"/>
    </row>
    <row r="867" spans="1:6" x14ac:dyDescent="0.3">
      <c r="A867" s="383"/>
      <c r="B867" s="384"/>
      <c r="C867" s="395"/>
      <c r="D867" s="420"/>
      <c r="E867" s="418"/>
      <c r="F867" s="433"/>
    </row>
    <row r="868" spans="1:6" x14ac:dyDescent="0.3">
      <c r="A868" s="383"/>
      <c r="B868" s="384"/>
      <c r="C868" s="395"/>
      <c r="D868" s="420"/>
      <c r="E868" s="418"/>
      <c r="F868" s="433"/>
    </row>
    <row r="869" spans="1:6" x14ac:dyDescent="0.3">
      <c r="A869" s="383"/>
      <c r="B869" s="384"/>
      <c r="C869" s="395"/>
      <c r="D869" s="420"/>
      <c r="E869" s="418"/>
      <c r="F869" s="433"/>
    </row>
    <row r="870" spans="1:6" x14ac:dyDescent="0.3">
      <c r="A870" s="383"/>
      <c r="B870" s="384"/>
      <c r="C870" s="395"/>
      <c r="D870" s="420"/>
      <c r="E870" s="418"/>
      <c r="F870" s="433"/>
    </row>
    <row r="871" spans="1:6" x14ac:dyDescent="0.3">
      <c r="A871" s="383"/>
      <c r="B871" s="384"/>
      <c r="C871" s="395"/>
      <c r="D871" s="420"/>
      <c r="E871" s="418"/>
      <c r="F871" s="433"/>
    </row>
    <row r="872" spans="1:6" x14ac:dyDescent="0.3">
      <c r="A872" s="383"/>
      <c r="B872" s="384"/>
      <c r="C872" s="395"/>
      <c r="D872" s="420"/>
      <c r="E872" s="418"/>
      <c r="F872" s="433"/>
    </row>
    <row r="873" spans="1:6" x14ac:dyDescent="0.3">
      <c r="A873" s="383"/>
      <c r="B873" s="384"/>
      <c r="C873" s="395"/>
      <c r="D873" s="420"/>
      <c r="E873" s="418"/>
      <c r="F873" s="433"/>
    </row>
    <row r="874" spans="1:6" x14ac:dyDescent="0.3">
      <c r="A874" s="383"/>
      <c r="B874" s="384"/>
      <c r="C874" s="395"/>
      <c r="D874" s="420"/>
      <c r="E874" s="418"/>
      <c r="F874" s="433"/>
    </row>
    <row r="875" spans="1:6" x14ac:dyDescent="0.3">
      <c r="A875" s="383"/>
      <c r="B875" s="384"/>
      <c r="C875" s="395"/>
      <c r="D875" s="434"/>
      <c r="E875" s="435"/>
      <c r="F875" s="433"/>
    </row>
    <row r="876" spans="1:6" ht="15" thickBot="1" x14ac:dyDescent="0.35">
      <c r="A876" s="383"/>
      <c r="B876" s="384"/>
      <c r="C876" s="395"/>
      <c r="D876" s="434"/>
      <c r="E876" s="435"/>
      <c r="F876" s="433"/>
    </row>
    <row r="877" spans="1:6" ht="15" thickBot="1" x14ac:dyDescent="0.35">
      <c r="A877" s="448" t="s">
        <v>4050</v>
      </c>
      <c r="B877" s="511" t="s">
        <v>4116</v>
      </c>
      <c r="C877" s="489"/>
      <c r="D877" s="489"/>
      <c r="E877" s="494"/>
      <c r="F877" s="495">
        <f>SUM(F772:F847)</f>
        <v>15000000</v>
      </c>
    </row>
    <row r="878" spans="1:6" x14ac:dyDescent="0.3">
      <c r="A878" s="756" t="str">
        <f>A768</f>
        <v>CONTRACT SANRAL: NRA 2024/1323</v>
      </c>
      <c r="B878" s="757"/>
      <c r="C878" s="462"/>
      <c r="D878" s="462"/>
      <c r="E878" s="467"/>
      <c r="F878" s="473"/>
    </row>
    <row r="879" spans="1:6" ht="15" thickBot="1" x14ac:dyDescent="0.35">
      <c r="A879" s="754" t="str">
        <f>A769</f>
        <v>PANEL FOR ROUTINE ROAD MAINTENANCE WORKS ACROSS SOUTH AFRICA (KWAZULU NATAL PROVINCE)</v>
      </c>
      <c r="B879" s="755"/>
      <c r="C879" s="463"/>
      <c r="D879" s="463"/>
      <c r="E879" s="468"/>
      <c r="F879" s="474"/>
    </row>
    <row r="880" spans="1:6" ht="15" thickBot="1" x14ac:dyDescent="0.35">
      <c r="A880" s="448" t="s">
        <v>4111</v>
      </c>
      <c r="B880" s="489" t="s">
        <v>4035</v>
      </c>
      <c r="C880" s="489" t="s">
        <v>4112</v>
      </c>
      <c r="D880" s="489" t="s">
        <v>4113</v>
      </c>
      <c r="E880" s="489" t="s">
        <v>4114</v>
      </c>
      <c r="F880" s="490" t="s">
        <v>4036</v>
      </c>
    </row>
    <row r="881" spans="1:6" x14ac:dyDescent="0.3">
      <c r="A881" s="758" t="s">
        <v>355</v>
      </c>
      <c r="B881" s="771"/>
      <c r="C881" s="508"/>
      <c r="D881" s="508"/>
      <c r="E881" s="509"/>
      <c r="F881" s="510"/>
    </row>
    <row r="882" spans="1:6" x14ac:dyDescent="0.3">
      <c r="A882" s="374" t="s">
        <v>356</v>
      </c>
      <c r="B882" s="345" t="s">
        <v>3741</v>
      </c>
      <c r="C882" s="456"/>
      <c r="D882" s="501"/>
      <c r="E882" s="502"/>
      <c r="F882" s="503"/>
    </row>
    <row r="883" spans="1:6" x14ac:dyDescent="0.3">
      <c r="A883" s="372" t="s">
        <v>3739</v>
      </c>
      <c r="B883" s="201" t="s">
        <v>362</v>
      </c>
      <c r="C883" s="379" t="s">
        <v>9</v>
      </c>
      <c r="D883" s="420">
        <v>1500</v>
      </c>
      <c r="E883" s="856"/>
      <c r="F883" s="419" t="str">
        <f>IF((D883*E883)&gt;0,(D883*E883),"")</f>
        <v/>
      </c>
    </row>
    <row r="884" spans="1:6" x14ac:dyDescent="0.3">
      <c r="A884" s="372" t="s">
        <v>3740</v>
      </c>
      <c r="B884" s="201" t="s">
        <v>3742</v>
      </c>
      <c r="C884" s="379" t="s">
        <v>9</v>
      </c>
      <c r="D884" s="420">
        <v>2000</v>
      </c>
      <c r="E884" s="856"/>
      <c r="F884" s="419" t="str">
        <f t="shared" ref="F884:F886" si="10">IF((D884*E884)&gt;0,(D884*E884),"")</f>
        <v/>
      </c>
    </row>
    <row r="885" spans="1:6" x14ac:dyDescent="0.3">
      <c r="A885" s="372" t="s">
        <v>2929</v>
      </c>
      <c r="B885" s="235" t="s">
        <v>2930</v>
      </c>
      <c r="C885" s="379"/>
      <c r="D885" s="420"/>
      <c r="E885" s="418"/>
      <c r="F885" s="419" t="str">
        <f t="shared" si="10"/>
        <v/>
      </c>
    </row>
    <row r="886" spans="1:6" x14ac:dyDescent="0.3">
      <c r="A886" s="372" t="s">
        <v>2931</v>
      </c>
      <c r="B886" s="201" t="s">
        <v>3742</v>
      </c>
      <c r="C886" s="379" t="s">
        <v>721</v>
      </c>
      <c r="D886" s="420">
        <v>120000</v>
      </c>
      <c r="E886" s="856"/>
      <c r="F886" s="419" t="str">
        <f t="shared" si="10"/>
        <v/>
      </c>
    </row>
    <row r="887" spans="1:6" x14ac:dyDescent="0.3">
      <c r="A887" s="383"/>
      <c r="B887" s="202"/>
      <c r="C887" s="379"/>
      <c r="D887" s="420"/>
      <c r="E887" s="418"/>
      <c r="F887" s="419"/>
    </row>
    <row r="888" spans="1:6" x14ac:dyDescent="0.3">
      <c r="A888" s="383"/>
      <c r="B888" s="202"/>
      <c r="C888" s="379"/>
      <c r="D888" s="420"/>
      <c r="E888" s="418"/>
      <c r="F888" s="419"/>
    </row>
    <row r="889" spans="1:6" x14ac:dyDescent="0.3">
      <c r="A889" s="383"/>
      <c r="B889" s="202"/>
      <c r="C889" s="379"/>
      <c r="D889" s="420"/>
      <c r="E889" s="418"/>
      <c r="F889" s="419"/>
    </row>
    <row r="890" spans="1:6" x14ac:dyDescent="0.3">
      <c r="A890" s="383"/>
      <c r="B890" s="202"/>
      <c r="C890" s="379"/>
      <c r="D890" s="420"/>
      <c r="E890" s="418"/>
      <c r="F890" s="419"/>
    </row>
    <row r="891" spans="1:6" x14ac:dyDescent="0.3">
      <c r="A891" s="372"/>
      <c r="B891" s="201"/>
      <c r="C891" s="379"/>
      <c r="D891" s="420"/>
      <c r="E891" s="418"/>
      <c r="F891" s="419"/>
    </row>
    <row r="892" spans="1:6" x14ac:dyDescent="0.3">
      <c r="A892" s="772" t="s">
        <v>358</v>
      </c>
      <c r="B892" s="773"/>
      <c r="C892" s="399"/>
      <c r="D892" s="399"/>
      <c r="E892" s="400"/>
      <c r="F892" s="401"/>
    </row>
    <row r="893" spans="1:6" x14ac:dyDescent="0.3">
      <c r="A893" s="372" t="s">
        <v>359</v>
      </c>
      <c r="B893" s="235" t="s">
        <v>3959</v>
      </c>
      <c r="C893" s="379"/>
      <c r="D893" s="391"/>
      <c r="E893" s="392"/>
      <c r="F893" s="397"/>
    </row>
    <row r="894" spans="1:6" x14ac:dyDescent="0.3">
      <c r="A894" s="374" t="s">
        <v>3743</v>
      </c>
      <c r="B894" s="343" t="s">
        <v>362</v>
      </c>
      <c r="C894" s="375" t="s">
        <v>363</v>
      </c>
      <c r="D894" s="420">
        <v>1500</v>
      </c>
      <c r="E894" s="856"/>
      <c r="F894" s="419" t="str">
        <f t="shared" ref="F894:F896" si="11">IF((D894*E894)&gt;0,(D894*E894),"")</f>
        <v/>
      </c>
    </row>
    <row r="895" spans="1:6" x14ac:dyDescent="0.3">
      <c r="A895" s="372" t="s">
        <v>3744</v>
      </c>
      <c r="B895" s="201" t="s">
        <v>3742</v>
      </c>
      <c r="C895" s="379" t="s">
        <v>363</v>
      </c>
      <c r="D895" s="420">
        <v>2000</v>
      </c>
      <c r="E895" s="856"/>
      <c r="F895" s="419" t="str">
        <f t="shared" si="11"/>
        <v/>
      </c>
    </row>
    <row r="896" spans="1:6" x14ac:dyDescent="0.3">
      <c r="A896" s="372" t="s">
        <v>4029</v>
      </c>
      <c r="B896" s="272" t="s">
        <v>4028</v>
      </c>
      <c r="C896" s="382" t="s">
        <v>4026</v>
      </c>
      <c r="D896" s="420">
        <v>60000</v>
      </c>
      <c r="E896" s="856"/>
      <c r="F896" s="419" t="str">
        <f t="shared" si="11"/>
        <v/>
      </c>
    </row>
    <row r="897" spans="1:6" x14ac:dyDescent="0.3">
      <c r="A897" s="383"/>
      <c r="B897" s="384"/>
      <c r="C897" s="395"/>
      <c r="D897" s="434"/>
      <c r="E897" s="435"/>
      <c r="F897" s="433"/>
    </row>
    <row r="898" spans="1:6" x14ac:dyDescent="0.3">
      <c r="A898" s="383"/>
      <c r="B898" s="384"/>
      <c r="C898" s="395"/>
      <c r="D898" s="434"/>
      <c r="E898" s="435"/>
      <c r="F898" s="433"/>
    </row>
    <row r="899" spans="1:6" x14ac:dyDescent="0.3">
      <c r="A899" s="383"/>
      <c r="B899" s="384"/>
      <c r="C899" s="395"/>
      <c r="D899" s="434"/>
      <c r="E899" s="435"/>
      <c r="F899" s="433"/>
    </row>
    <row r="900" spans="1:6" x14ac:dyDescent="0.3">
      <c r="A900" s="383"/>
      <c r="B900" s="384"/>
      <c r="C900" s="395"/>
      <c r="D900" s="434"/>
      <c r="E900" s="435"/>
      <c r="F900" s="433"/>
    </row>
    <row r="901" spans="1:6" x14ac:dyDescent="0.3">
      <c r="A901" s="383"/>
      <c r="B901" s="384"/>
      <c r="C901" s="382"/>
      <c r="D901" s="420"/>
      <c r="E901" s="418"/>
      <c r="F901" s="419"/>
    </row>
    <row r="902" spans="1:6" x14ac:dyDescent="0.3">
      <c r="A902" s="772" t="s">
        <v>364</v>
      </c>
      <c r="B902" s="773"/>
      <c r="C902" s="399"/>
      <c r="D902" s="399"/>
      <c r="E902" s="400"/>
      <c r="F902" s="401"/>
    </row>
    <row r="903" spans="1:6" x14ac:dyDescent="0.3">
      <c r="A903" s="201" t="s">
        <v>365</v>
      </c>
      <c r="B903" s="235" t="s">
        <v>4174</v>
      </c>
      <c r="C903" s="379"/>
      <c r="D903" s="553"/>
      <c r="E903" s="435"/>
      <c r="F903" s="433"/>
    </row>
    <row r="904" spans="1:6" x14ac:dyDescent="0.3">
      <c r="A904" s="372" t="s">
        <v>4175</v>
      </c>
      <c r="B904" s="201" t="s">
        <v>362</v>
      </c>
      <c r="C904" s="379" t="s">
        <v>9</v>
      </c>
      <c r="D904" s="420">
        <v>1500</v>
      </c>
      <c r="E904" s="856"/>
      <c r="F904" s="419" t="str">
        <f t="shared" ref="F904:F906" si="12">IF((D904*E904)&gt;0,(D904*E904),"")</f>
        <v/>
      </c>
    </row>
    <row r="905" spans="1:6" x14ac:dyDescent="0.3">
      <c r="A905" s="372" t="s">
        <v>4176</v>
      </c>
      <c r="B905" s="201" t="s">
        <v>3742</v>
      </c>
      <c r="C905" s="379" t="s">
        <v>9</v>
      </c>
      <c r="D905" s="420">
        <v>2000</v>
      </c>
      <c r="E905" s="856"/>
      <c r="F905" s="419" t="str">
        <f t="shared" si="12"/>
        <v/>
      </c>
    </row>
    <row r="906" spans="1:6" x14ac:dyDescent="0.3">
      <c r="A906" s="372" t="s">
        <v>4177</v>
      </c>
      <c r="B906" s="272" t="s">
        <v>4178</v>
      </c>
      <c r="C906" s="382" t="s">
        <v>4026</v>
      </c>
      <c r="D906" s="420">
        <v>60000</v>
      </c>
      <c r="E906" s="856"/>
      <c r="F906" s="419" t="str">
        <f t="shared" si="12"/>
        <v/>
      </c>
    </row>
    <row r="907" spans="1:6" x14ac:dyDescent="0.3">
      <c r="A907" s="383"/>
      <c r="B907" s="384"/>
      <c r="C907" s="395"/>
      <c r="D907" s="434"/>
      <c r="E907" s="435"/>
      <c r="F907" s="433"/>
    </row>
    <row r="908" spans="1:6" x14ac:dyDescent="0.3">
      <c r="A908" s="383"/>
      <c r="B908" s="384"/>
      <c r="C908" s="395"/>
      <c r="D908" s="434"/>
      <c r="E908" s="435"/>
      <c r="F908" s="433"/>
    </row>
    <row r="909" spans="1:6" x14ac:dyDescent="0.3">
      <c r="A909" s="383"/>
      <c r="B909" s="384"/>
      <c r="C909" s="395"/>
      <c r="D909" s="434"/>
      <c r="E909" s="435"/>
      <c r="F909" s="433"/>
    </row>
    <row r="910" spans="1:6" x14ac:dyDescent="0.3">
      <c r="A910" s="383"/>
      <c r="B910" s="384"/>
      <c r="C910" s="395"/>
      <c r="D910" s="434"/>
      <c r="E910" s="435"/>
      <c r="F910" s="433"/>
    </row>
    <row r="911" spans="1:6" x14ac:dyDescent="0.3">
      <c r="A911" s="383"/>
      <c r="B911" s="384"/>
      <c r="C911" s="395"/>
      <c r="D911" s="434"/>
      <c r="E911" s="435"/>
      <c r="F911" s="433"/>
    </row>
    <row r="912" spans="1:6" x14ac:dyDescent="0.3">
      <c r="A912" s="383"/>
      <c r="B912" s="384"/>
      <c r="C912" s="395"/>
      <c r="D912" s="434"/>
      <c r="E912" s="435"/>
      <c r="F912" s="433"/>
    </row>
    <row r="913" spans="1:6" x14ac:dyDescent="0.3">
      <c r="A913" s="383"/>
      <c r="B913" s="384"/>
      <c r="C913" s="395"/>
      <c r="D913" s="434"/>
      <c r="E913" s="435"/>
      <c r="F913" s="433"/>
    </row>
    <row r="914" spans="1:6" x14ac:dyDescent="0.3">
      <c r="A914" s="383"/>
      <c r="B914" s="384"/>
      <c r="C914" s="395"/>
      <c r="D914" s="434"/>
      <c r="E914" s="435"/>
      <c r="F914" s="433"/>
    </row>
    <row r="915" spans="1:6" x14ac:dyDescent="0.3">
      <c r="A915" s="383"/>
      <c r="B915" s="384"/>
      <c r="C915" s="395"/>
      <c r="D915" s="434"/>
      <c r="E915" s="435"/>
      <c r="F915" s="433"/>
    </row>
    <row r="916" spans="1:6" x14ac:dyDescent="0.3">
      <c r="A916" s="383"/>
      <c r="B916" s="384"/>
      <c r="C916" s="395"/>
      <c r="D916" s="434"/>
      <c r="E916" s="435"/>
      <c r="F916" s="433"/>
    </row>
    <row r="917" spans="1:6" x14ac:dyDescent="0.3">
      <c r="A917" s="383"/>
      <c r="B917" s="384"/>
      <c r="C917" s="395"/>
      <c r="D917" s="434"/>
      <c r="E917" s="435"/>
      <c r="F917" s="433"/>
    </row>
    <row r="918" spans="1:6" x14ac:dyDescent="0.3">
      <c r="A918" s="383"/>
      <c r="B918" s="384"/>
      <c r="C918" s="395"/>
      <c r="D918" s="434"/>
      <c r="E918" s="435"/>
      <c r="F918" s="433"/>
    </row>
    <row r="919" spans="1:6" x14ac:dyDescent="0.3">
      <c r="A919" s="383"/>
      <c r="B919" s="384"/>
      <c r="C919" s="395"/>
      <c r="D919" s="434"/>
      <c r="E919" s="435"/>
      <c r="F919" s="433"/>
    </row>
    <row r="920" spans="1:6" x14ac:dyDescent="0.3">
      <c r="A920" s="383"/>
      <c r="B920" s="384"/>
      <c r="C920" s="395"/>
      <c r="D920" s="434"/>
      <c r="E920" s="435"/>
      <c r="F920" s="433"/>
    </row>
    <row r="921" spans="1:6" x14ac:dyDescent="0.3">
      <c r="A921" s="383"/>
      <c r="B921" s="384"/>
      <c r="C921" s="395"/>
      <c r="D921" s="434"/>
      <c r="E921" s="435"/>
      <c r="F921" s="433"/>
    </row>
    <row r="922" spans="1:6" x14ac:dyDescent="0.3">
      <c r="A922" s="383"/>
      <c r="B922" s="384"/>
      <c r="C922" s="395"/>
      <c r="D922" s="434"/>
      <c r="E922" s="435"/>
      <c r="F922" s="433"/>
    </row>
    <row r="923" spans="1:6" x14ac:dyDescent="0.3">
      <c r="A923" s="383"/>
      <c r="B923" s="384"/>
      <c r="C923" s="395"/>
      <c r="D923" s="434"/>
      <c r="E923" s="435"/>
      <c r="F923" s="433"/>
    </row>
    <row r="924" spans="1:6" x14ac:dyDescent="0.3">
      <c r="A924" s="383"/>
      <c r="B924" s="384"/>
      <c r="C924" s="395"/>
      <c r="D924" s="434"/>
      <c r="E924" s="435"/>
      <c r="F924" s="433"/>
    </row>
    <row r="925" spans="1:6" x14ac:dyDescent="0.3">
      <c r="A925" s="383"/>
      <c r="B925" s="384"/>
      <c r="C925" s="395"/>
      <c r="D925" s="434"/>
      <c r="E925" s="435"/>
      <c r="F925" s="433"/>
    </row>
    <row r="926" spans="1:6" x14ac:dyDescent="0.3">
      <c r="A926" s="383"/>
      <c r="B926" s="384"/>
      <c r="C926" s="395"/>
      <c r="D926" s="434"/>
      <c r="E926" s="435"/>
      <c r="F926" s="433"/>
    </row>
    <row r="927" spans="1:6" x14ac:dyDescent="0.3">
      <c r="A927" s="383"/>
      <c r="B927" s="384"/>
      <c r="C927" s="395"/>
      <c r="D927" s="434"/>
      <c r="E927" s="435"/>
      <c r="F927" s="433"/>
    </row>
    <row r="928" spans="1:6" x14ac:dyDescent="0.3">
      <c r="A928" s="383"/>
      <c r="B928" s="384"/>
      <c r="C928" s="395"/>
      <c r="D928" s="434"/>
      <c r="E928" s="435"/>
      <c r="F928" s="433"/>
    </row>
    <row r="929" spans="1:6" x14ac:dyDescent="0.3">
      <c r="A929" s="383"/>
      <c r="B929" s="384"/>
      <c r="C929" s="395"/>
      <c r="D929" s="434"/>
      <c r="E929" s="435"/>
      <c r="F929" s="433"/>
    </row>
    <row r="930" spans="1:6" x14ac:dyDescent="0.3">
      <c r="A930" s="383"/>
      <c r="B930" s="384"/>
      <c r="C930" s="395"/>
      <c r="D930" s="434"/>
      <c r="E930" s="435"/>
      <c r="F930" s="433"/>
    </row>
    <row r="931" spans="1:6" x14ac:dyDescent="0.3">
      <c r="A931" s="383"/>
      <c r="B931" s="384"/>
      <c r="C931" s="395"/>
      <c r="D931" s="434"/>
      <c r="E931" s="435"/>
      <c r="F931" s="433"/>
    </row>
    <row r="932" spans="1:6" x14ac:dyDescent="0.3">
      <c r="A932" s="383"/>
      <c r="B932" s="384"/>
      <c r="C932" s="395"/>
      <c r="D932" s="434"/>
      <c r="E932" s="435"/>
      <c r="F932" s="433"/>
    </row>
    <row r="933" spans="1:6" x14ac:dyDescent="0.3">
      <c r="A933" s="383"/>
      <c r="B933" s="384"/>
      <c r="C933" s="395"/>
      <c r="D933" s="434"/>
      <c r="E933" s="435"/>
      <c r="F933" s="433"/>
    </row>
    <row r="934" spans="1:6" x14ac:dyDescent="0.3">
      <c r="A934" s="383"/>
      <c r="B934" s="384"/>
      <c r="C934" s="395"/>
      <c r="D934" s="434"/>
      <c r="E934" s="435"/>
      <c r="F934" s="433"/>
    </row>
    <row r="935" spans="1:6" x14ac:dyDescent="0.3">
      <c r="A935" s="383"/>
      <c r="B935" s="384"/>
      <c r="C935" s="395"/>
      <c r="D935" s="434"/>
      <c r="E935" s="435"/>
      <c r="F935" s="433"/>
    </row>
    <row r="936" spans="1:6" x14ac:dyDescent="0.3">
      <c r="A936" s="383"/>
      <c r="B936" s="384"/>
      <c r="C936" s="395"/>
      <c r="D936" s="434"/>
      <c r="E936" s="435"/>
      <c r="F936" s="433"/>
    </row>
    <row r="937" spans="1:6" x14ac:dyDescent="0.3">
      <c r="A937" s="383"/>
      <c r="B937" s="384"/>
      <c r="C937" s="395"/>
      <c r="D937" s="434"/>
      <c r="E937" s="435"/>
      <c r="F937" s="433"/>
    </row>
    <row r="938" spans="1:6" x14ac:dyDescent="0.3">
      <c r="A938" s="383"/>
      <c r="B938" s="384"/>
      <c r="C938" s="395"/>
      <c r="D938" s="434"/>
      <c r="E938" s="435"/>
      <c r="F938" s="433"/>
    </row>
    <row r="939" spans="1:6" x14ac:dyDescent="0.3">
      <c r="A939" s="383"/>
      <c r="B939" s="384"/>
      <c r="C939" s="395"/>
      <c r="D939" s="434"/>
      <c r="E939" s="435"/>
      <c r="F939" s="433"/>
    </row>
    <row r="940" spans="1:6" x14ac:dyDescent="0.3">
      <c r="A940" s="383"/>
      <c r="B940" s="384"/>
      <c r="C940" s="395"/>
      <c r="D940" s="434"/>
      <c r="E940" s="435"/>
      <c r="F940" s="433"/>
    </row>
    <row r="941" spans="1:6" x14ac:dyDescent="0.3">
      <c r="A941" s="383"/>
      <c r="B941" s="384"/>
      <c r="C941" s="395"/>
      <c r="D941" s="434"/>
      <c r="E941" s="435"/>
      <c r="F941" s="433"/>
    </row>
    <row r="942" spans="1:6" x14ac:dyDescent="0.3">
      <c r="A942" s="383"/>
      <c r="B942" s="384"/>
      <c r="C942" s="395"/>
      <c r="D942" s="434"/>
      <c r="E942" s="435"/>
      <c r="F942" s="433"/>
    </row>
    <row r="943" spans="1:6" x14ac:dyDescent="0.3">
      <c r="A943" s="383"/>
      <c r="B943" s="384"/>
      <c r="C943" s="395"/>
      <c r="D943" s="434"/>
      <c r="E943" s="435"/>
      <c r="F943" s="433"/>
    </row>
    <row r="944" spans="1:6" x14ac:dyDescent="0.3">
      <c r="A944" s="383"/>
      <c r="B944" s="384"/>
      <c r="C944" s="395"/>
      <c r="D944" s="434"/>
      <c r="E944" s="435"/>
      <c r="F944" s="433"/>
    </row>
    <row r="945" spans="1:6" x14ac:dyDescent="0.3">
      <c r="A945" s="383"/>
      <c r="B945" s="384"/>
      <c r="C945" s="395"/>
      <c r="D945" s="434"/>
      <c r="E945" s="435"/>
      <c r="F945" s="433"/>
    </row>
    <row r="946" spans="1:6" x14ac:dyDescent="0.3">
      <c r="A946" s="383"/>
      <c r="B946" s="384"/>
      <c r="C946" s="395"/>
      <c r="D946" s="434"/>
      <c r="E946" s="435"/>
      <c r="F946" s="433"/>
    </row>
    <row r="947" spans="1:6" x14ac:dyDescent="0.3">
      <c r="A947" s="383"/>
      <c r="B947" s="384"/>
      <c r="C947" s="395"/>
      <c r="D947" s="434"/>
      <c r="E947" s="435"/>
      <c r="F947" s="433"/>
    </row>
    <row r="948" spans="1:6" x14ac:dyDescent="0.3">
      <c r="A948" s="383"/>
      <c r="B948" s="384"/>
      <c r="C948" s="395"/>
      <c r="D948" s="434"/>
      <c r="E948" s="435"/>
      <c r="F948" s="433"/>
    </row>
    <row r="949" spans="1:6" x14ac:dyDescent="0.3">
      <c r="A949" s="383"/>
      <c r="B949" s="384"/>
      <c r="C949" s="395"/>
      <c r="D949" s="434"/>
      <c r="E949" s="435"/>
      <c r="F949" s="433"/>
    </row>
    <row r="950" spans="1:6" x14ac:dyDescent="0.3">
      <c r="A950" s="383"/>
      <c r="B950" s="384"/>
      <c r="C950" s="395"/>
      <c r="D950" s="434"/>
      <c r="E950" s="435"/>
      <c r="F950" s="433"/>
    </row>
    <row r="951" spans="1:6" x14ac:dyDescent="0.3">
      <c r="A951" s="383"/>
      <c r="B951" s="384"/>
      <c r="C951" s="395"/>
      <c r="D951" s="434"/>
      <c r="E951" s="435"/>
      <c r="F951" s="433"/>
    </row>
    <row r="952" spans="1:6" x14ac:dyDescent="0.3">
      <c r="A952" s="383"/>
      <c r="B952" s="384"/>
      <c r="C952" s="395"/>
      <c r="D952" s="434"/>
      <c r="E952" s="435"/>
      <c r="F952" s="433"/>
    </row>
    <row r="953" spans="1:6" x14ac:dyDescent="0.3">
      <c r="A953" s="383"/>
      <c r="B953" s="384"/>
      <c r="C953" s="395"/>
      <c r="D953" s="434"/>
      <c r="E953" s="435"/>
      <c r="F953" s="433"/>
    </row>
    <row r="954" spans="1:6" x14ac:dyDescent="0.3">
      <c r="A954" s="383"/>
      <c r="B954" s="384"/>
      <c r="C954" s="395"/>
      <c r="D954" s="434"/>
      <c r="E954" s="435"/>
      <c r="F954" s="433"/>
    </row>
    <row r="955" spans="1:6" x14ac:dyDescent="0.3">
      <c r="A955" s="383"/>
      <c r="B955" s="384"/>
      <c r="C955" s="395"/>
      <c r="D955" s="434"/>
      <c r="E955" s="435"/>
      <c r="F955" s="433"/>
    </row>
    <row r="956" spans="1:6" x14ac:dyDescent="0.3">
      <c r="A956" s="383"/>
      <c r="B956" s="384"/>
      <c r="C956" s="395"/>
      <c r="D956" s="434"/>
      <c r="E956" s="435"/>
      <c r="F956" s="433"/>
    </row>
    <row r="957" spans="1:6" x14ac:dyDescent="0.3">
      <c r="A957" s="383"/>
      <c r="B957" s="384"/>
      <c r="C957" s="395"/>
      <c r="D957" s="434"/>
      <c r="E957" s="435"/>
      <c r="F957" s="433"/>
    </row>
    <row r="958" spans="1:6" x14ac:dyDescent="0.3">
      <c r="A958" s="383"/>
      <c r="B958" s="384"/>
      <c r="C958" s="395"/>
      <c r="D958" s="434"/>
      <c r="E958" s="435"/>
      <c r="F958" s="433"/>
    </row>
    <row r="959" spans="1:6" x14ac:dyDescent="0.3">
      <c r="A959" s="383"/>
      <c r="B959" s="384"/>
      <c r="C959" s="395"/>
      <c r="D959" s="434"/>
      <c r="E959" s="435"/>
      <c r="F959" s="433"/>
    </row>
    <row r="960" spans="1:6" x14ac:dyDescent="0.3">
      <c r="A960" s="383"/>
      <c r="B960" s="384"/>
      <c r="C960" s="395"/>
      <c r="D960" s="434"/>
      <c r="E960" s="435"/>
      <c r="F960" s="433"/>
    </row>
    <row r="961" spans="1:6" x14ac:dyDescent="0.3">
      <c r="A961" s="383"/>
      <c r="B961" s="384"/>
      <c r="C961" s="395"/>
      <c r="D961" s="434"/>
      <c r="E961" s="435"/>
      <c r="F961" s="433"/>
    </row>
    <row r="962" spans="1:6" x14ac:dyDescent="0.3">
      <c r="A962" s="383"/>
      <c r="B962" s="384"/>
      <c r="C962" s="395"/>
      <c r="D962" s="434"/>
      <c r="E962" s="435"/>
      <c r="F962" s="433"/>
    </row>
    <row r="963" spans="1:6" x14ac:dyDescent="0.3">
      <c r="A963" s="383"/>
      <c r="B963" s="384"/>
      <c r="C963" s="395"/>
      <c r="D963" s="434"/>
      <c r="E963" s="435"/>
      <c r="F963" s="433"/>
    </row>
    <row r="964" spans="1:6" x14ac:dyDescent="0.3">
      <c r="A964" s="383"/>
      <c r="B964" s="384"/>
      <c r="C964" s="395"/>
      <c r="D964" s="434"/>
      <c r="E964" s="435"/>
      <c r="F964" s="433"/>
    </row>
    <row r="965" spans="1:6" x14ac:dyDescent="0.3">
      <c r="A965" s="383"/>
      <c r="B965" s="384"/>
      <c r="C965" s="395"/>
      <c r="D965" s="434"/>
      <c r="E965" s="435"/>
      <c r="F965" s="433"/>
    </row>
    <row r="966" spans="1:6" x14ac:dyDescent="0.3">
      <c r="A966" s="383"/>
      <c r="B966" s="384"/>
      <c r="C966" s="395"/>
      <c r="D966" s="434"/>
      <c r="E966" s="435"/>
      <c r="F966" s="433"/>
    </row>
    <row r="967" spans="1:6" x14ac:dyDescent="0.3">
      <c r="A967" s="383"/>
      <c r="B967" s="384"/>
      <c r="C967" s="395"/>
      <c r="D967" s="434"/>
      <c r="E967" s="435"/>
      <c r="F967" s="433"/>
    </row>
    <row r="968" spans="1:6" x14ac:dyDescent="0.3">
      <c r="A968" s="383"/>
      <c r="B968" s="384"/>
      <c r="C968" s="395"/>
      <c r="D968" s="434"/>
      <c r="E968" s="435"/>
      <c r="F968" s="433"/>
    </row>
    <row r="969" spans="1:6" x14ac:dyDescent="0.3">
      <c r="A969" s="383"/>
      <c r="B969" s="384"/>
      <c r="C969" s="395"/>
      <c r="D969" s="434"/>
      <c r="E969" s="435"/>
      <c r="F969" s="433"/>
    </row>
    <row r="970" spans="1:6" x14ac:dyDescent="0.3">
      <c r="A970" s="383"/>
      <c r="B970" s="384"/>
      <c r="C970" s="395"/>
      <c r="D970" s="434"/>
      <c r="E970" s="435"/>
      <c r="F970" s="433"/>
    </row>
    <row r="971" spans="1:6" x14ac:dyDescent="0.3">
      <c r="A971" s="383"/>
      <c r="B971" s="384"/>
      <c r="C971" s="395"/>
      <c r="D971" s="434"/>
      <c r="E971" s="435"/>
      <c r="F971" s="433"/>
    </row>
    <row r="972" spans="1:6" x14ac:dyDescent="0.3">
      <c r="A972" s="383"/>
      <c r="B972" s="384"/>
      <c r="C972" s="395"/>
      <c r="D972" s="434"/>
      <c r="E972" s="435"/>
      <c r="F972" s="433"/>
    </row>
    <row r="973" spans="1:6" x14ac:dyDescent="0.3">
      <c r="A973" s="383"/>
      <c r="B973" s="384"/>
      <c r="C973" s="395"/>
      <c r="D973" s="434"/>
      <c r="E973" s="435"/>
      <c r="F973" s="433"/>
    </row>
    <row r="974" spans="1:6" x14ac:dyDescent="0.3">
      <c r="A974" s="383"/>
      <c r="B974" s="384"/>
      <c r="C974" s="395"/>
      <c r="D974" s="434"/>
      <c r="E974" s="435"/>
      <c r="F974" s="433"/>
    </row>
    <row r="975" spans="1:6" x14ac:dyDescent="0.3">
      <c r="A975" s="383"/>
      <c r="B975" s="384"/>
      <c r="C975" s="395"/>
      <c r="D975" s="434"/>
      <c r="E975" s="435"/>
      <c r="F975" s="433"/>
    </row>
    <row r="976" spans="1:6" x14ac:dyDescent="0.3">
      <c r="A976" s="383"/>
      <c r="B976" s="384"/>
      <c r="C976" s="395"/>
      <c r="D976" s="434"/>
      <c r="E976" s="435"/>
      <c r="F976" s="433"/>
    </row>
    <row r="977" spans="1:6" x14ac:dyDescent="0.3">
      <c r="A977" s="383"/>
      <c r="B977" s="384"/>
      <c r="C977" s="395"/>
      <c r="D977" s="434"/>
      <c r="E977" s="435"/>
      <c r="F977" s="433"/>
    </row>
    <row r="978" spans="1:6" x14ac:dyDescent="0.3">
      <c r="A978" s="383"/>
      <c r="B978" s="384"/>
      <c r="C978" s="395"/>
      <c r="D978" s="434"/>
      <c r="E978" s="435"/>
      <c r="F978" s="433"/>
    </row>
    <row r="979" spans="1:6" x14ac:dyDescent="0.3">
      <c r="A979" s="383"/>
      <c r="B979" s="384"/>
      <c r="C979" s="395"/>
      <c r="D979" s="434"/>
      <c r="E979" s="435"/>
      <c r="F979" s="433"/>
    </row>
    <row r="980" spans="1:6" x14ac:dyDescent="0.3">
      <c r="A980" s="383"/>
      <c r="B980" s="384"/>
      <c r="C980" s="395"/>
      <c r="D980" s="434"/>
      <c r="E980" s="435"/>
      <c r="F980" s="433"/>
    </row>
    <row r="981" spans="1:6" x14ac:dyDescent="0.3">
      <c r="A981" s="383"/>
      <c r="B981" s="384"/>
      <c r="C981" s="395"/>
      <c r="D981" s="434"/>
      <c r="E981" s="435"/>
      <c r="F981" s="433"/>
    </row>
    <row r="982" spans="1:6" x14ac:dyDescent="0.3">
      <c r="A982" s="383"/>
      <c r="B982" s="384"/>
      <c r="C982" s="395"/>
      <c r="D982" s="434"/>
      <c r="E982" s="435"/>
      <c r="F982" s="433"/>
    </row>
    <row r="983" spans="1:6" x14ac:dyDescent="0.3">
      <c r="A983" s="383"/>
      <c r="B983" s="384"/>
      <c r="C983" s="395"/>
      <c r="D983" s="434"/>
      <c r="E983" s="435"/>
      <c r="F983" s="433"/>
    </row>
    <row r="984" spans="1:6" x14ac:dyDescent="0.3">
      <c r="A984" s="383"/>
      <c r="B984" s="384"/>
      <c r="C984" s="395"/>
      <c r="D984" s="434"/>
      <c r="E984" s="435"/>
      <c r="F984" s="433"/>
    </row>
    <row r="985" spans="1:6" ht="15" thickBot="1" x14ac:dyDescent="0.35">
      <c r="A985" s="383"/>
      <c r="B985" s="384"/>
      <c r="C985" s="395"/>
      <c r="D985" s="434"/>
      <c r="E985" s="435"/>
      <c r="F985" s="433"/>
    </row>
    <row r="986" spans="1:6" ht="15" thickBot="1" x14ac:dyDescent="0.35">
      <c r="A986" s="448" t="s">
        <v>4117</v>
      </c>
      <c r="B986" s="511" t="s">
        <v>4116</v>
      </c>
      <c r="C986" s="489"/>
      <c r="D986" s="489"/>
      <c r="E986" s="494"/>
      <c r="F986" s="495">
        <f>SUM(F883:F909)</f>
        <v>0</v>
      </c>
    </row>
    <row r="987" spans="1:6" x14ac:dyDescent="0.3">
      <c r="A987" s="756" t="str">
        <f>A768</f>
        <v>CONTRACT SANRAL: NRA 2024/1323</v>
      </c>
      <c r="B987" s="757"/>
      <c r="C987" s="462"/>
      <c r="D987" s="462"/>
      <c r="E987" s="467"/>
      <c r="F987" s="473"/>
    </row>
    <row r="988" spans="1:6" ht="15" thickBot="1" x14ac:dyDescent="0.35">
      <c r="A988" s="754" t="str">
        <f>A769</f>
        <v>PANEL FOR ROUTINE ROAD MAINTENANCE WORKS ACROSS SOUTH AFRICA (KWAZULU NATAL PROVINCE)</v>
      </c>
      <c r="B988" s="755"/>
      <c r="C988" s="463"/>
      <c r="D988" s="463"/>
      <c r="E988" s="468"/>
      <c r="F988" s="474"/>
    </row>
    <row r="989" spans="1:6" ht="15" thickBot="1" x14ac:dyDescent="0.35">
      <c r="A989" s="449" t="s">
        <v>4111</v>
      </c>
      <c r="B989" s="451" t="s">
        <v>4035</v>
      </c>
      <c r="C989" s="451" t="s">
        <v>4112</v>
      </c>
      <c r="D989" s="451" t="s">
        <v>4113</v>
      </c>
      <c r="E989" s="451" t="s">
        <v>4114</v>
      </c>
      <c r="F989" s="487" t="s">
        <v>4036</v>
      </c>
    </row>
    <row r="990" spans="1:6" x14ac:dyDescent="0.3">
      <c r="A990" s="758" t="s">
        <v>3892</v>
      </c>
      <c r="B990" s="759"/>
      <c r="C990" s="759"/>
      <c r="D990" s="759"/>
      <c r="E990" s="759"/>
      <c r="F990" s="760"/>
    </row>
    <row r="991" spans="1:6" x14ac:dyDescent="0.3">
      <c r="A991" s="374" t="s">
        <v>389</v>
      </c>
      <c r="B991" s="345" t="s">
        <v>3745</v>
      </c>
      <c r="C991" s="375"/>
      <c r="D991" s="376"/>
      <c r="E991" s="377"/>
      <c r="F991" s="378"/>
    </row>
    <row r="992" spans="1:6" x14ac:dyDescent="0.3">
      <c r="A992" s="372" t="s">
        <v>391</v>
      </c>
      <c r="B992" s="201" t="s">
        <v>3746</v>
      </c>
      <c r="C992" s="379"/>
      <c r="D992" s="391"/>
      <c r="E992" s="392"/>
      <c r="F992" s="397"/>
    </row>
    <row r="993" spans="1:6" x14ac:dyDescent="0.3">
      <c r="A993" s="374" t="s">
        <v>389</v>
      </c>
      <c r="B993" s="345" t="s">
        <v>3745</v>
      </c>
      <c r="C993" s="375"/>
      <c r="D993" s="554"/>
      <c r="E993" s="418"/>
      <c r="F993" s="419" t="str">
        <f>IF((D993*E993)&gt;0,(D993*E993),"")</f>
        <v/>
      </c>
    </row>
    <row r="994" spans="1:6" x14ac:dyDescent="0.3">
      <c r="A994" s="372" t="s">
        <v>391</v>
      </c>
      <c r="B994" s="201" t="s">
        <v>3746</v>
      </c>
      <c r="C994" s="379"/>
      <c r="D994" s="550"/>
      <c r="E994" s="418"/>
      <c r="F994" s="419" t="str">
        <f t="shared" ref="F994:F1016" si="13">IF((D994*E994)&gt;0,(D994*E994),"")</f>
        <v/>
      </c>
    </row>
    <row r="995" spans="1:6" x14ac:dyDescent="0.3">
      <c r="A995" s="372" t="s">
        <v>393</v>
      </c>
      <c r="B995" s="201" t="s">
        <v>3747</v>
      </c>
      <c r="C995" s="379" t="s">
        <v>363</v>
      </c>
      <c r="D995" s="420">
        <v>500000</v>
      </c>
      <c r="E995" s="856"/>
      <c r="F995" s="419" t="str">
        <f t="shared" si="13"/>
        <v/>
      </c>
    </row>
    <row r="996" spans="1:6" x14ac:dyDescent="0.3">
      <c r="A996" s="372" t="s">
        <v>395</v>
      </c>
      <c r="B996" s="201" t="s">
        <v>4179</v>
      </c>
      <c r="C996" s="379" t="s">
        <v>363</v>
      </c>
      <c r="D996" s="420">
        <v>275000</v>
      </c>
      <c r="E996" s="856"/>
      <c r="F996" s="419" t="str">
        <f t="shared" si="13"/>
        <v/>
      </c>
    </row>
    <row r="997" spans="1:6" x14ac:dyDescent="0.3">
      <c r="A997" s="372" t="s">
        <v>397</v>
      </c>
      <c r="B997" s="201" t="s">
        <v>3748</v>
      </c>
      <c r="C997" s="379"/>
      <c r="D997" s="420"/>
      <c r="E997" s="418"/>
      <c r="F997" s="419" t="str">
        <f t="shared" si="13"/>
        <v/>
      </c>
    </row>
    <row r="998" spans="1:6" x14ac:dyDescent="0.3">
      <c r="A998" s="372" t="s">
        <v>3749</v>
      </c>
      <c r="B998" s="201" t="s">
        <v>3747</v>
      </c>
      <c r="C998" s="379" t="s">
        <v>181</v>
      </c>
      <c r="D998" s="420">
        <v>15000</v>
      </c>
      <c r="E998" s="856"/>
      <c r="F998" s="419" t="str">
        <f t="shared" si="13"/>
        <v/>
      </c>
    </row>
    <row r="999" spans="1:6" x14ac:dyDescent="0.3">
      <c r="A999" s="372" t="s">
        <v>4180</v>
      </c>
      <c r="B999" s="201" t="s">
        <v>4179</v>
      </c>
      <c r="C999" s="379" t="s">
        <v>181</v>
      </c>
      <c r="D999" s="420">
        <v>10000</v>
      </c>
      <c r="E999" s="856"/>
      <c r="F999" s="419" t="str">
        <f t="shared" si="13"/>
        <v/>
      </c>
    </row>
    <row r="1000" spans="1:6" x14ac:dyDescent="0.3">
      <c r="A1000" s="372" t="s">
        <v>399</v>
      </c>
      <c r="B1000" s="201" t="s">
        <v>3750</v>
      </c>
      <c r="C1000" s="379" t="s">
        <v>300</v>
      </c>
      <c r="D1000" s="420">
        <v>5000</v>
      </c>
      <c r="E1000" s="856"/>
      <c r="F1000" s="419" t="str">
        <f t="shared" si="13"/>
        <v/>
      </c>
    </row>
    <row r="1001" spans="1:6" x14ac:dyDescent="0.3">
      <c r="A1001" s="372" t="s">
        <v>401</v>
      </c>
      <c r="B1001" s="201" t="s">
        <v>3751</v>
      </c>
      <c r="C1001" s="379" t="s">
        <v>363</v>
      </c>
      <c r="D1001" s="420">
        <v>60000</v>
      </c>
      <c r="E1001" s="856"/>
      <c r="F1001" s="419" t="str">
        <f t="shared" si="13"/>
        <v/>
      </c>
    </row>
    <row r="1002" spans="1:6" x14ac:dyDescent="0.3">
      <c r="A1002" s="372" t="s">
        <v>3753</v>
      </c>
      <c r="B1002" s="201" t="s">
        <v>3756</v>
      </c>
      <c r="C1002" s="379"/>
      <c r="D1002" s="420"/>
      <c r="E1002" s="418"/>
      <c r="F1002" s="419" t="str">
        <f t="shared" si="13"/>
        <v/>
      </c>
    </row>
    <row r="1003" spans="1:6" x14ac:dyDescent="0.3">
      <c r="A1003" s="372" t="s">
        <v>3752</v>
      </c>
      <c r="B1003" s="201" t="s">
        <v>3757</v>
      </c>
      <c r="C1003" s="379" t="s">
        <v>363</v>
      </c>
      <c r="D1003" s="420">
        <v>40000</v>
      </c>
      <c r="E1003" s="856"/>
      <c r="F1003" s="419" t="str">
        <f t="shared" si="13"/>
        <v/>
      </c>
    </row>
    <row r="1004" spans="1:6" x14ac:dyDescent="0.3">
      <c r="A1004" s="372" t="s">
        <v>3754</v>
      </c>
      <c r="B1004" s="201" t="s">
        <v>3758</v>
      </c>
      <c r="C1004" s="379" t="s">
        <v>363</v>
      </c>
      <c r="D1004" s="420">
        <v>25000</v>
      </c>
      <c r="E1004" s="856"/>
      <c r="F1004" s="419" t="str">
        <f t="shared" si="13"/>
        <v/>
      </c>
    </row>
    <row r="1005" spans="1:6" x14ac:dyDescent="0.3">
      <c r="A1005" s="372" t="s">
        <v>3755</v>
      </c>
      <c r="B1005" s="201" t="s">
        <v>3759</v>
      </c>
      <c r="C1005" s="379" t="s">
        <v>363</v>
      </c>
      <c r="D1005" s="420">
        <v>3500</v>
      </c>
      <c r="E1005" s="856"/>
      <c r="F1005" s="419" t="str">
        <f t="shared" si="13"/>
        <v/>
      </c>
    </row>
    <row r="1006" spans="1:6" ht="22.8" x14ac:dyDescent="0.3">
      <c r="A1006" s="372" t="s">
        <v>3760</v>
      </c>
      <c r="B1006" s="201" t="s">
        <v>3763</v>
      </c>
      <c r="C1006" s="379" t="s">
        <v>363</v>
      </c>
      <c r="D1006" s="420">
        <v>1000</v>
      </c>
      <c r="E1006" s="856"/>
      <c r="F1006" s="419" t="str">
        <f t="shared" si="13"/>
        <v/>
      </c>
    </row>
    <row r="1007" spans="1:6" x14ac:dyDescent="0.3">
      <c r="A1007" s="372" t="s">
        <v>3761</v>
      </c>
      <c r="B1007" s="201" t="s">
        <v>3764</v>
      </c>
      <c r="C1007" s="379" t="s">
        <v>363</v>
      </c>
      <c r="D1007" s="420">
        <v>15000</v>
      </c>
      <c r="E1007" s="856"/>
      <c r="F1007" s="419" t="str">
        <f t="shared" si="13"/>
        <v/>
      </c>
    </row>
    <row r="1008" spans="1:6" x14ac:dyDescent="0.3">
      <c r="A1008" s="372" t="s">
        <v>3762</v>
      </c>
      <c r="B1008" s="201" t="s">
        <v>3765</v>
      </c>
      <c r="C1008" s="379" t="s">
        <v>363</v>
      </c>
      <c r="D1008" s="420">
        <v>4000</v>
      </c>
      <c r="E1008" s="856"/>
      <c r="F1008" s="419" t="str">
        <f t="shared" si="13"/>
        <v/>
      </c>
    </row>
    <row r="1009" spans="1:6" x14ac:dyDescent="0.3">
      <c r="A1009" s="372" t="s">
        <v>403</v>
      </c>
      <c r="B1009" s="235" t="s">
        <v>3766</v>
      </c>
      <c r="C1009" s="379"/>
      <c r="D1009" s="420"/>
      <c r="E1009" s="418"/>
      <c r="F1009" s="419" t="str">
        <f t="shared" si="13"/>
        <v/>
      </c>
    </row>
    <row r="1010" spans="1:6" x14ac:dyDescent="0.3">
      <c r="A1010" s="372" t="s">
        <v>405</v>
      </c>
      <c r="B1010" s="201" t="s">
        <v>3767</v>
      </c>
      <c r="C1010" s="379"/>
      <c r="D1010" s="420"/>
      <c r="E1010" s="418"/>
      <c r="F1010" s="419" t="str">
        <f t="shared" si="13"/>
        <v/>
      </c>
    </row>
    <row r="1011" spans="1:6" x14ac:dyDescent="0.3">
      <c r="A1011" s="372" t="s">
        <v>406</v>
      </c>
      <c r="B1011" s="201" t="s">
        <v>3768</v>
      </c>
      <c r="C1011" s="379" t="s">
        <v>363</v>
      </c>
      <c r="D1011" s="420">
        <v>5000</v>
      </c>
      <c r="E1011" s="856"/>
      <c r="F1011" s="419" t="str">
        <f t="shared" si="13"/>
        <v/>
      </c>
    </row>
    <row r="1012" spans="1:6" x14ac:dyDescent="0.3">
      <c r="A1012" s="372" t="s">
        <v>407</v>
      </c>
      <c r="B1012" s="201" t="s">
        <v>3769</v>
      </c>
      <c r="C1012" s="379" t="s">
        <v>363</v>
      </c>
      <c r="D1012" s="420">
        <v>2500</v>
      </c>
      <c r="E1012" s="856"/>
      <c r="F1012" s="419" t="str">
        <f t="shared" si="13"/>
        <v/>
      </c>
    </row>
    <row r="1013" spans="1:6" x14ac:dyDescent="0.3">
      <c r="A1013" s="372" t="s">
        <v>4181</v>
      </c>
      <c r="B1013" s="201" t="s">
        <v>4182</v>
      </c>
      <c r="C1013" s="379" t="s">
        <v>363</v>
      </c>
      <c r="D1013" s="420">
        <v>500</v>
      </c>
      <c r="E1013" s="856"/>
      <c r="F1013" s="419" t="str">
        <f t="shared" si="13"/>
        <v/>
      </c>
    </row>
    <row r="1014" spans="1:6" x14ac:dyDescent="0.3">
      <c r="A1014" s="372" t="s">
        <v>409</v>
      </c>
      <c r="B1014" s="201" t="s">
        <v>3770</v>
      </c>
      <c r="C1014" s="379"/>
      <c r="D1014" s="420"/>
      <c r="E1014" s="435"/>
      <c r="F1014" s="433"/>
    </row>
    <row r="1015" spans="1:6" x14ac:dyDescent="0.3">
      <c r="A1015" s="372" t="s">
        <v>3771</v>
      </c>
      <c r="B1015" s="201" t="s">
        <v>3768</v>
      </c>
      <c r="C1015" s="379" t="s">
        <v>181</v>
      </c>
      <c r="D1015" s="420">
        <v>2000</v>
      </c>
      <c r="E1015" s="856"/>
      <c r="F1015" s="419" t="str">
        <f t="shared" si="13"/>
        <v/>
      </c>
    </row>
    <row r="1016" spans="1:6" x14ac:dyDescent="0.3">
      <c r="A1016" s="372" t="s">
        <v>3772</v>
      </c>
      <c r="B1016" s="201" t="s">
        <v>3769</v>
      </c>
      <c r="C1016" s="379" t="s">
        <v>181</v>
      </c>
      <c r="D1016" s="420">
        <v>1500</v>
      </c>
      <c r="E1016" s="856"/>
      <c r="F1016" s="419" t="str">
        <f t="shared" si="13"/>
        <v/>
      </c>
    </row>
    <row r="1017" spans="1:6" x14ac:dyDescent="0.3">
      <c r="A1017" s="383"/>
      <c r="B1017" s="202"/>
      <c r="C1017" s="386"/>
      <c r="D1017" s="434"/>
      <c r="E1017" s="435"/>
      <c r="F1017" s="433"/>
    </row>
    <row r="1018" spans="1:6" x14ac:dyDescent="0.3">
      <c r="A1018" s="383"/>
      <c r="B1018" s="202"/>
      <c r="C1018" s="386"/>
      <c r="D1018" s="434"/>
      <c r="E1018" s="435"/>
      <c r="F1018" s="433"/>
    </row>
    <row r="1019" spans="1:6" x14ac:dyDescent="0.3">
      <c r="A1019" s="383"/>
      <c r="B1019" s="202"/>
      <c r="C1019" s="386"/>
      <c r="D1019" s="434"/>
      <c r="E1019" s="435"/>
      <c r="F1019" s="433"/>
    </row>
    <row r="1020" spans="1:6" x14ac:dyDescent="0.3">
      <c r="A1020" s="383"/>
      <c r="B1020" s="202"/>
      <c r="C1020" s="386"/>
      <c r="D1020" s="434"/>
      <c r="E1020" s="435"/>
      <c r="F1020" s="433"/>
    </row>
    <row r="1021" spans="1:6" x14ac:dyDescent="0.3">
      <c r="A1021" s="383"/>
      <c r="B1021" s="202"/>
      <c r="C1021" s="386"/>
      <c r="D1021" s="434"/>
      <c r="E1021" s="435"/>
      <c r="F1021" s="433"/>
    </row>
    <row r="1022" spans="1:6" x14ac:dyDescent="0.3">
      <c r="A1022" s="383"/>
      <c r="B1022" s="202"/>
      <c r="C1022" s="386"/>
      <c r="D1022" s="434"/>
      <c r="E1022" s="435"/>
      <c r="F1022" s="433"/>
    </row>
    <row r="1023" spans="1:6" x14ac:dyDescent="0.3">
      <c r="A1023" s="383"/>
      <c r="B1023" s="202"/>
      <c r="C1023" s="386"/>
      <c r="D1023" s="434"/>
      <c r="E1023" s="435"/>
      <c r="F1023" s="433"/>
    </row>
    <row r="1024" spans="1:6" x14ac:dyDescent="0.3">
      <c r="A1024" s="383"/>
      <c r="B1024" s="202"/>
      <c r="C1024" s="386"/>
      <c r="D1024" s="434"/>
      <c r="E1024" s="435"/>
      <c r="F1024" s="433"/>
    </row>
    <row r="1025" spans="1:6" x14ac:dyDescent="0.3">
      <c r="A1025" s="383"/>
      <c r="B1025" s="202"/>
      <c r="C1025" s="386"/>
      <c r="D1025" s="434"/>
      <c r="E1025" s="435"/>
      <c r="F1025" s="433"/>
    </row>
    <row r="1026" spans="1:6" x14ac:dyDescent="0.3">
      <c r="A1026" s="383"/>
      <c r="B1026" s="202"/>
      <c r="C1026" s="386"/>
      <c r="D1026" s="434"/>
      <c r="E1026" s="435"/>
      <c r="F1026" s="433"/>
    </row>
    <row r="1027" spans="1:6" x14ac:dyDescent="0.3">
      <c r="A1027" s="383"/>
      <c r="B1027" s="202"/>
      <c r="C1027" s="386"/>
      <c r="D1027" s="434"/>
      <c r="E1027" s="435"/>
      <c r="F1027" s="433"/>
    </row>
    <row r="1028" spans="1:6" x14ac:dyDescent="0.3">
      <c r="A1028" s="383"/>
      <c r="B1028" s="202"/>
      <c r="C1028" s="386"/>
      <c r="D1028" s="434"/>
      <c r="E1028" s="435"/>
      <c r="F1028" s="433"/>
    </row>
    <row r="1029" spans="1:6" x14ac:dyDescent="0.3">
      <c r="A1029" s="383"/>
      <c r="B1029" s="202"/>
      <c r="C1029" s="386"/>
      <c r="D1029" s="434"/>
      <c r="E1029" s="435"/>
      <c r="F1029" s="433"/>
    </row>
    <row r="1030" spans="1:6" x14ac:dyDescent="0.3">
      <c r="A1030" s="383"/>
      <c r="B1030" s="202"/>
      <c r="C1030" s="386"/>
      <c r="D1030" s="434"/>
      <c r="E1030" s="435"/>
      <c r="F1030" s="433"/>
    </row>
    <row r="1031" spans="1:6" x14ac:dyDescent="0.3">
      <c r="A1031" s="383"/>
      <c r="B1031" s="202"/>
      <c r="C1031" s="386"/>
      <c r="D1031" s="434"/>
      <c r="E1031" s="435"/>
      <c r="F1031" s="433"/>
    </row>
    <row r="1032" spans="1:6" x14ac:dyDescent="0.3">
      <c r="A1032" s="383"/>
      <c r="B1032" s="202"/>
      <c r="C1032" s="386"/>
      <c r="D1032" s="434"/>
      <c r="E1032" s="435"/>
      <c r="F1032" s="433"/>
    </row>
    <row r="1033" spans="1:6" x14ac:dyDescent="0.3">
      <c r="A1033" s="383"/>
      <c r="B1033" s="202"/>
      <c r="C1033" s="386"/>
      <c r="D1033" s="434"/>
      <c r="E1033" s="435"/>
      <c r="F1033" s="433"/>
    </row>
    <row r="1034" spans="1:6" x14ac:dyDescent="0.3">
      <c r="A1034" s="383"/>
      <c r="B1034" s="202"/>
      <c r="C1034" s="386"/>
      <c r="D1034" s="434"/>
      <c r="E1034" s="435"/>
      <c r="F1034" s="433"/>
    </row>
    <row r="1035" spans="1:6" x14ac:dyDescent="0.3">
      <c r="A1035" s="383"/>
      <c r="B1035" s="202"/>
      <c r="C1035" s="386"/>
      <c r="D1035" s="434"/>
      <c r="E1035" s="435"/>
      <c r="F1035" s="433"/>
    </row>
    <row r="1036" spans="1:6" x14ac:dyDescent="0.3">
      <c r="A1036" s="383"/>
      <c r="B1036" s="202"/>
      <c r="C1036" s="386"/>
      <c r="D1036" s="434"/>
      <c r="E1036" s="435"/>
      <c r="F1036" s="433"/>
    </row>
    <row r="1037" spans="1:6" x14ac:dyDescent="0.3">
      <c r="A1037" s="383"/>
      <c r="B1037" s="202"/>
      <c r="C1037" s="386"/>
      <c r="D1037" s="434"/>
      <c r="E1037" s="435"/>
      <c r="F1037" s="433"/>
    </row>
    <row r="1038" spans="1:6" x14ac:dyDescent="0.3">
      <c r="A1038" s="383"/>
      <c r="B1038" s="202"/>
      <c r="C1038" s="386"/>
      <c r="D1038" s="434"/>
      <c r="E1038" s="435"/>
      <c r="F1038" s="433"/>
    </row>
    <row r="1039" spans="1:6" x14ac:dyDescent="0.3">
      <c r="A1039" s="383"/>
      <c r="B1039" s="202"/>
      <c r="C1039" s="386"/>
      <c r="D1039" s="434"/>
      <c r="E1039" s="435"/>
      <c r="F1039" s="433"/>
    </row>
    <row r="1040" spans="1:6" x14ac:dyDescent="0.3">
      <c r="A1040" s="383"/>
      <c r="B1040" s="202"/>
      <c r="C1040" s="386"/>
      <c r="D1040" s="434"/>
      <c r="E1040" s="435"/>
      <c r="F1040" s="433"/>
    </row>
    <row r="1041" spans="1:6" x14ac:dyDescent="0.3">
      <c r="A1041" s="383"/>
      <c r="B1041" s="202"/>
      <c r="C1041" s="386"/>
      <c r="D1041" s="434"/>
      <c r="E1041" s="435"/>
      <c r="F1041" s="433"/>
    </row>
    <row r="1042" spans="1:6" x14ac:dyDescent="0.3">
      <c r="A1042" s="383"/>
      <c r="B1042" s="202"/>
      <c r="C1042" s="386"/>
      <c r="D1042" s="434"/>
      <c r="E1042" s="435"/>
      <c r="F1042" s="433"/>
    </row>
    <row r="1043" spans="1:6" x14ac:dyDescent="0.3">
      <c r="A1043" s="383"/>
      <c r="B1043" s="202"/>
      <c r="C1043" s="386"/>
      <c r="D1043" s="434"/>
      <c r="E1043" s="435"/>
      <c r="F1043" s="433"/>
    </row>
    <row r="1044" spans="1:6" x14ac:dyDescent="0.3">
      <c r="A1044" s="383"/>
      <c r="B1044" s="202"/>
      <c r="C1044" s="386"/>
      <c r="D1044" s="434"/>
      <c r="E1044" s="435"/>
      <c r="F1044" s="433"/>
    </row>
    <row r="1045" spans="1:6" x14ac:dyDescent="0.3">
      <c r="A1045" s="383"/>
      <c r="B1045" s="202"/>
      <c r="C1045" s="386"/>
      <c r="D1045" s="434"/>
      <c r="E1045" s="435"/>
      <c r="F1045" s="433"/>
    </row>
    <row r="1046" spans="1:6" x14ac:dyDescent="0.3">
      <c r="A1046" s="383"/>
      <c r="B1046" s="202"/>
      <c r="C1046" s="386"/>
      <c r="D1046" s="434"/>
      <c r="E1046" s="435"/>
      <c r="F1046" s="433"/>
    </row>
    <row r="1047" spans="1:6" x14ac:dyDescent="0.3">
      <c r="A1047" s="383"/>
      <c r="B1047" s="202"/>
      <c r="C1047" s="386"/>
      <c r="D1047" s="434"/>
      <c r="E1047" s="435"/>
      <c r="F1047" s="433"/>
    </row>
    <row r="1048" spans="1:6" x14ac:dyDescent="0.3">
      <c r="A1048" s="383"/>
      <c r="B1048" s="202"/>
      <c r="C1048" s="386"/>
      <c r="D1048" s="434"/>
      <c r="E1048" s="435"/>
      <c r="F1048" s="433"/>
    </row>
    <row r="1049" spans="1:6" x14ac:dyDescent="0.3">
      <c r="A1049" s="383"/>
      <c r="B1049" s="202"/>
      <c r="C1049" s="386"/>
      <c r="D1049" s="434"/>
      <c r="E1049" s="435"/>
      <c r="F1049" s="433"/>
    </row>
    <row r="1050" spans="1:6" x14ac:dyDescent="0.3">
      <c r="A1050" s="383"/>
      <c r="B1050" s="202"/>
      <c r="C1050" s="386"/>
      <c r="D1050" s="434"/>
      <c r="E1050" s="435"/>
      <c r="F1050" s="433"/>
    </row>
    <row r="1051" spans="1:6" x14ac:dyDescent="0.3">
      <c r="A1051" s="383"/>
      <c r="B1051" s="202"/>
      <c r="C1051" s="386"/>
      <c r="D1051" s="434"/>
      <c r="E1051" s="435"/>
      <c r="F1051" s="433"/>
    </row>
    <row r="1052" spans="1:6" x14ac:dyDescent="0.3">
      <c r="A1052" s="383"/>
      <c r="B1052" s="202"/>
      <c r="C1052" s="386"/>
      <c r="D1052" s="434"/>
      <c r="E1052" s="435"/>
      <c r="F1052" s="433"/>
    </row>
    <row r="1053" spans="1:6" x14ac:dyDescent="0.3">
      <c r="A1053" s="383"/>
      <c r="B1053" s="202"/>
      <c r="C1053" s="386"/>
      <c r="D1053" s="434"/>
      <c r="E1053" s="435"/>
      <c r="F1053" s="433"/>
    </row>
    <row r="1054" spans="1:6" x14ac:dyDescent="0.3">
      <c r="A1054" s="383"/>
      <c r="B1054" s="202"/>
      <c r="C1054" s="386"/>
      <c r="D1054" s="434"/>
      <c r="E1054" s="435"/>
      <c r="F1054" s="433"/>
    </row>
    <row r="1055" spans="1:6" x14ac:dyDescent="0.3">
      <c r="A1055" s="383"/>
      <c r="B1055" s="202"/>
      <c r="C1055" s="386"/>
      <c r="D1055" s="434"/>
      <c r="E1055" s="435"/>
      <c r="F1055" s="433"/>
    </row>
    <row r="1056" spans="1:6" x14ac:dyDescent="0.3">
      <c r="A1056" s="383"/>
      <c r="B1056" s="202"/>
      <c r="C1056" s="386"/>
      <c r="D1056" s="434"/>
      <c r="E1056" s="435"/>
      <c r="F1056" s="433"/>
    </row>
    <row r="1057" spans="1:6" x14ac:dyDescent="0.3">
      <c r="A1057" s="383"/>
      <c r="B1057" s="202"/>
      <c r="C1057" s="386"/>
      <c r="D1057" s="434"/>
      <c r="E1057" s="435"/>
      <c r="F1057" s="433"/>
    </row>
    <row r="1058" spans="1:6" x14ac:dyDescent="0.3">
      <c r="A1058" s="383"/>
      <c r="B1058" s="202"/>
      <c r="C1058" s="386"/>
      <c r="D1058" s="434"/>
      <c r="E1058" s="435"/>
      <c r="F1058" s="433"/>
    </row>
    <row r="1059" spans="1:6" x14ac:dyDescent="0.3">
      <c r="A1059" s="383"/>
      <c r="B1059" s="202"/>
      <c r="C1059" s="386"/>
      <c r="D1059" s="434"/>
      <c r="E1059" s="435"/>
      <c r="F1059" s="433"/>
    </row>
    <row r="1060" spans="1:6" x14ac:dyDescent="0.3">
      <c r="A1060" s="383"/>
      <c r="B1060" s="202"/>
      <c r="C1060" s="386"/>
      <c r="D1060" s="434"/>
      <c r="E1060" s="435"/>
      <c r="F1060" s="433"/>
    </row>
    <row r="1061" spans="1:6" x14ac:dyDescent="0.3">
      <c r="A1061" s="383"/>
      <c r="B1061" s="202"/>
      <c r="C1061" s="386"/>
      <c r="D1061" s="434"/>
      <c r="E1061" s="435"/>
      <c r="F1061" s="433"/>
    </row>
    <row r="1062" spans="1:6" x14ac:dyDescent="0.3">
      <c r="A1062" s="383"/>
      <c r="B1062" s="202"/>
      <c r="C1062" s="386"/>
      <c r="D1062" s="434"/>
      <c r="E1062" s="435"/>
      <c r="F1062" s="433"/>
    </row>
    <row r="1063" spans="1:6" x14ac:dyDescent="0.3">
      <c r="A1063" s="383"/>
      <c r="B1063" s="202"/>
      <c r="C1063" s="386"/>
      <c r="D1063" s="434"/>
      <c r="E1063" s="435"/>
      <c r="F1063" s="433"/>
    </row>
    <row r="1064" spans="1:6" x14ac:dyDescent="0.3">
      <c r="A1064" s="383"/>
      <c r="B1064" s="202"/>
      <c r="C1064" s="386"/>
      <c r="D1064" s="434"/>
      <c r="E1064" s="435"/>
      <c r="F1064" s="433"/>
    </row>
    <row r="1065" spans="1:6" x14ac:dyDescent="0.3">
      <c r="A1065" s="383"/>
      <c r="B1065" s="202"/>
      <c r="C1065" s="386"/>
      <c r="D1065" s="434"/>
      <c r="E1065" s="435"/>
      <c r="F1065" s="433"/>
    </row>
    <row r="1066" spans="1:6" x14ac:dyDescent="0.3">
      <c r="A1066" s="383"/>
      <c r="B1066" s="202"/>
      <c r="C1066" s="386"/>
      <c r="D1066" s="434"/>
      <c r="E1066" s="435"/>
      <c r="F1066" s="433"/>
    </row>
    <row r="1067" spans="1:6" x14ac:dyDescent="0.3">
      <c r="A1067" s="383"/>
      <c r="B1067" s="202"/>
      <c r="C1067" s="386"/>
      <c r="D1067" s="434"/>
      <c r="E1067" s="435"/>
      <c r="F1067" s="433"/>
    </row>
    <row r="1068" spans="1:6" x14ac:dyDescent="0.3">
      <c r="A1068" s="383"/>
      <c r="B1068" s="202"/>
      <c r="C1068" s="386"/>
      <c r="D1068" s="434"/>
      <c r="E1068" s="435"/>
      <c r="F1068" s="433"/>
    </row>
    <row r="1069" spans="1:6" x14ac:dyDescent="0.3">
      <c r="A1069" s="383"/>
      <c r="B1069" s="202"/>
      <c r="C1069" s="386"/>
      <c r="D1069" s="434"/>
      <c r="E1069" s="435"/>
      <c r="F1069" s="433"/>
    </row>
    <row r="1070" spans="1:6" x14ac:dyDescent="0.3">
      <c r="A1070" s="383"/>
      <c r="B1070" s="202"/>
      <c r="C1070" s="386"/>
      <c r="D1070" s="434"/>
      <c r="E1070" s="435"/>
      <c r="F1070" s="433"/>
    </row>
    <row r="1071" spans="1:6" x14ac:dyDescent="0.3">
      <c r="A1071" s="383"/>
      <c r="B1071" s="202"/>
      <c r="C1071" s="386"/>
      <c r="D1071" s="434"/>
      <c r="E1071" s="435"/>
      <c r="F1071" s="433"/>
    </row>
    <row r="1072" spans="1:6" x14ac:dyDescent="0.3">
      <c r="A1072" s="383"/>
      <c r="B1072" s="202"/>
      <c r="C1072" s="386"/>
      <c r="D1072" s="434"/>
      <c r="E1072" s="435"/>
      <c r="F1072" s="433"/>
    </row>
    <row r="1073" spans="1:6" x14ac:dyDescent="0.3">
      <c r="A1073" s="383"/>
      <c r="B1073" s="202"/>
      <c r="C1073" s="386"/>
      <c r="D1073" s="434"/>
      <c r="E1073" s="435"/>
      <c r="F1073" s="433"/>
    </row>
    <row r="1074" spans="1:6" x14ac:dyDescent="0.3">
      <c r="A1074" s="383"/>
      <c r="B1074" s="202"/>
      <c r="C1074" s="386"/>
      <c r="D1074" s="434"/>
      <c r="E1074" s="435"/>
      <c r="F1074" s="433"/>
    </row>
    <row r="1075" spans="1:6" x14ac:dyDescent="0.3">
      <c r="A1075" s="383"/>
      <c r="B1075" s="202"/>
      <c r="C1075" s="386"/>
      <c r="D1075" s="434"/>
      <c r="E1075" s="435"/>
      <c r="F1075" s="433"/>
    </row>
    <row r="1076" spans="1:6" x14ac:dyDescent="0.3">
      <c r="A1076" s="383"/>
      <c r="B1076" s="202"/>
      <c r="C1076" s="386"/>
      <c r="D1076" s="434"/>
      <c r="E1076" s="435"/>
      <c r="F1076" s="433"/>
    </row>
    <row r="1077" spans="1:6" x14ac:dyDescent="0.3">
      <c r="A1077" s="383"/>
      <c r="B1077" s="202"/>
      <c r="C1077" s="386"/>
      <c r="D1077" s="434"/>
      <c r="E1077" s="435"/>
      <c r="F1077" s="433"/>
    </row>
    <row r="1078" spans="1:6" x14ac:dyDescent="0.3">
      <c r="A1078" s="383"/>
      <c r="B1078" s="202"/>
      <c r="C1078" s="386"/>
      <c r="D1078" s="434"/>
      <c r="E1078" s="435"/>
      <c r="F1078" s="433"/>
    </row>
    <row r="1079" spans="1:6" x14ac:dyDescent="0.3">
      <c r="A1079" s="383"/>
      <c r="B1079" s="202"/>
      <c r="C1079" s="386"/>
      <c r="D1079" s="434"/>
      <c r="E1079" s="435"/>
      <c r="F1079" s="433"/>
    </row>
    <row r="1080" spans="1:6" x14ac:dyDescent="0.3">
      <c r="A1080" s="383"/>
      <c r="B1080" s="202"/>
      <c r="C1080" s="386"/>
      <c r="D1080" s="434"/>
      <c r="E1080" s="435"/>
      <c r="F1080" s="433"/>
    </row>
    <row r="1081" spans="1:6" x14ac:dyDescent="0.3">
      <c r="A1081" s="383"/>
      <c r="B1081" s="202"/>
      <c r="C1081" s="386"/>
      <c r="D1081" s="434"/>
      <c r="E1081" s="435"/>
      <c r="F1081" s="433"/>
    </row>
    <row r="1082" spans="1:6" x14ac:dyDescent="0.3">
      <c r="A1082" s="383"/>
      <c r="B1082" s="202"/>
      <c r="C1082" s="386"/>
      <c r="D1082" s="434"/>
      <c r="E1082" s="435"/>
      <c r="F1082" s="433"/>
    </row>
    <row r="1083" spans="1:6" x14ac:dyDescent="0.3">
      <c r="A1083" s="383"/>
      <c r="B1083" s="202"/>
      <c r="C1083" s="386"/>
      <c r="D1083" s="434"/>
      <c r="E1083" s="435"/>
      <c r="F1083" s="433"/>
    </row>
    <row r="1084" spans="1:6" x14ac:dyDescent="0.3">
      <c r="A1084" s="383"/>
      <c r="B1084" s="202"/>
      <c r="C1084" s="386"/>
      <c r="D1084" s="434"/>
      <c r="E1084" s="435"/>
      <c r="F1084" s="433"/>
    </row>
    <row r="1085" spans="1:6" x14ac:dyDescent="0.3">
      <c r="A1085" s="383"/>
      <c r="B1085" s="202"/>
      <c r="C1085" s="386"/>
      <c r="D1085" s="434"/>
      <c r="E1085" s="435"/>
      <c r="F1085" s="433"/>
    </row>
    <row r="1086" spans="1:6" x14ac:dyDescent="0.3">
      <c r="A1086" s="383"/>
      <c r="B1086" s="202"/>
      <c r="C1086" s="386"/>
      <c r="D1086" s="434"/>
      <c r="E1086" s="435"/>
      <c r="F1086" s="433"/>
    </row>
    <row r="1087" spans="1:6" x14ac:dyDescent="0.3">
      <c r="A1087" s="383"/>
      <c r="B1087" s="202"/>
      <c r="C1087" s="386"/>
      <c r="D1087" s="434"/>
      <c r="E1087" s="435"/>
      <c r="F1087" s="433"/>
    </row>
    <row r="1088" spans="1:6" x14ac:dyDescent="0.3">
      <c r="A1088" s="383"/>
      <c r="B1088" s="202"/>
      <c r="C1088" s="386"/>
      <c r="D1088" s="434"/>
      <c r="E1088" s="435"/>
      <c r="F1088" s="433"/>
    </row>
    <row r="1089" spans="1:6" x14ac:dyDescent="0.3">
      <c r="A1089" s="383"/>
      <c r="B1089" s="202"/>
      <c r="C1089" s="386"/>
      <c r="D1089" s="434"/>
      <c r="E1089" s="435"/>
      <c r="F1089" s="433"/>
    </row>
    <row r="1090" spans="1:6" x14ac:dyDescent="0.3">
      <c r="A1090" s="383"/>
      <c r="B1090" s="202"/>
      <c r="C1090" s="386"/>
      <c r="D1090" s="434"/>
      <c r="E1090" s="435"/>
      <c r="F1090" s="433"/>
    </row>
    <row r="1091" spans="1:6" x14ac:dyDescent="0.3">
      <c r="A1091" s="383"/>
      <c r="B1091" s="202"/>
      <c r="C1091" s="386"/>
      <c r="D1091" s="434"/>
      <c r="E1091" s="435"/>
      <c r="F1091" s="433"/>
    </row>
    <row r="1092" spans="1:6" x14ac:dyDescent="0.3">
      <c r="A1092" s="383"/>
      <c r="B1092" s="202"/>
      <c r="C1092" s="386"/>
      <c r="D1092" s="434"/>
      <c r="E1092" s="435"/>
      <c r="F1092" s="433"/>
    </row>
    <row r="1093" spans="1:6" x14ac:dyDescent="0.3">
      <c r="A1093" s="383"/>
      <c r="B1093" s="202"/>
      <c r="C1093" s="386"/>
      <c r="D1093" s="434"/>
      <c r="E1093" s="435"/>
      <c r="F1093" s="433"/>
    </row>
    <row r="1094" spans="1:6" x14ac:dyDescent="0.3">
      <c r="A1094" s="383"/>
      <c r="B1094" s="202"/>
      <c r="C1094" s="386"/>
      <c r="D1094" s="434"/>
      <c r="E1094" s="435"/>
      <c r="F1094" s="433"/>
    </row>
    <row r="1095" spans="1:6" ht="15" thickBot="1" x14ac:dyDescent="0.35">
      <c r="A1095" s="383"/>
      <c r="B1095" s="202"/>
      <c r="C1095" s="386"/>
      <c r="D1095" s="434"/>
      <c r="E1095" s="435"/>
      <c r="F1095" s="433"/>
    </row>
    <row r="1096" spans="1:6" ht="15" thickBot="1" x14ac:dyDescent="0.35">
      <c r="A1096" s="448" t="s">
        <v>4052</v>
      </c>
      <c r="B1096" s="511" t="s">
        <v>4116</v>
      </c>
      <c r="C1096" s="489"/>
      <c r="D1096" s="489"/>
      <c r="E1096" s="494"/>
      <c r="F1096" s="495">
        <f>SUM(F993:F1028)</f>
        <v>0</v>
      </c>
    </row>
    <row r="1097" spans="1:6" x14ac:dyDescent="0.3">
      <c r="A1097" s="756" t="str">
        <f>A768</f>
        <v>CONTRACT SANRAL: NRA 2024/1323</v>
      </c>
      <c r="B1097" s="757"/>
      <c r="C1097" s="462"/>
      <c r="D1097" s="462"/>
      <c r="E1097" s="467"/>
      <c r="F1097" s="473"/>
    </row>
    <row r="1098" spans="1:6" ht="15" thickBot="1" x14ac:dyDescent="0.35">
      <c r="A1098" s="754" t="str">
        <f>A769</f>
        <v>PANEL FOR ROUTINE ROAD MAINTENANCE WORKS ACROSS SOUTH AFRICA (KWAZULU NATAL PROVINCE)</v>
      </c>
      <c r="B1098" s="755"/>
      <c r="C1098" s="463"/>
      <c r="D1098" s="463"/>
      <c r="E1098" s="468"/>
      <c r="F1098" s="474"/>
    </row>
    <row r="1099" spans="1:6" ht="15" thickBot="1" x14ac:dyDescent="0.35">
      <c r="A1099" s="449" t="s">
        <v>4111</v>
      </c>
      <c r="B1099" s="451" t="s">
        <v>4035</v>
      </c>
      <c r="C1099" s="451" t="s">
        <v>4112</v>
      </c>
      <c r="D1099" s="451" t="s">
        <v>4113</v>
      </c>
      <c r="E1099" s="451" t="s">
        <v>4114</v>
      </c>
      <c r="F1099" s="487" t="s">
        <v>4036</v>
      </c>
    </row>
    <row r="1100" spans="1:6" x14ac:dyDescent="0.3">
      <c r="A1100" s="758" t="s">
        <v>463</v>
      </c>
      <c r="B1100" s="759"/>
      <c r="C1100" s="759"/>
      <c r="D1100" s="759"/>
      <c r="E1100" s="759"/>
      <c r="F1100" s="760"/>
    </row>
    <row r="1101" spans="1:6" x14ac:dyDescent="0.3">
      <c r="A1101" s="374" t="s">
        <v>464</v>
      </c>
      <c r="B1101" s="345" t="s">
        <v>3211</v>
      </c>
      <c r="C1101" s="375"/>
      <c r="D1101" s="554"/>
      <c r="E1101" s="502"/>
      <c r="F1101" s="503" t="str">
        <f t="shared" ref="F1101:F1131" si="14">IF((D1101*E1101)&gt;0,(D1101*E1101),"")</f>
        <v/>
      </c>
    </row>
    <row r="1102" spans="1:6" x14ac:dyDescent="0.3">
      <c r="A1102" s="372" t="s">
        <v>466</v>
      </c>
      <c r="B1102" s="201" t="s">
        <v>3773</v>
      </c>
      <c r="C1102" s="379" t="s">
        <v>181</v>
      </c>
      <c r="D1102" s="420">
        <v>250</v>
      </c>
      <c r="E1102" s="856"/>
      <c r="F1102" s="419" t="str">
        <f t="shared" si="14"/>
        <v/>
      </c>
    </row>
    <row r="1103" spans="1:6" x14ac:dyDescent="0.3">
      <c r="A1103" s="372" t="s">
        <v>468</v>
      </c>
      <c r="B1103" s="201" t="s">
        <v>3774</v>
      </c>
      <c r="C1103" s="379" t="s">
        <v>181</v>
      </c>
      <c r="D1103" s="420">
        <v>350</v>
      </c>
      <c r="E1103" s="856"/>
      <c r="F1103" s="419" t="str">
        <f t="shared" si="14"/>
        <v/>
      </c>
    </row>
    <row r="1104" spans="1:6" x14ac:dyDescent="0.3">
      <c r="A1104" s="372" t="s">
        <v>470</v>
      </c>
      <c r="B1104" s="201" t="s">
        <v>3775</v>
      </c>
      <c r="C1104" s="379" t="s">
        <v>181</v>
      </c>
      <c r="D1104" s="420">
        <v>1500</v>
      </c>
      <c r="E1104" s="856"/>
      <c r="F1104" s="419" t="str">
        <f t="shared" si="14"/>
        <v/>
      </c>
    </row>
    <row r="1105" spans="1:6" x14ac:dyDescent="0.3">
      <c r="A1105" s="372" t="s">
        <v>4183</v>
      </c>
      <c r="B1105" s="201" t="s">
        <v>3776</v>
      </c>
      <c r="C1105" s="379" t="s">
        <v>181</v>
      </c>
      <c r="D1105" s="420">
        <v>1500</v>
      </c>
      <c r="E1105" s="856"/>
      <c r="F1105" s="419" t="str">
        <f t="shared" si="14"/>
        <v/>
      </c>
    </row>
    <row r="1106" spans="1:6" x14ac:dyDescent="0.3">
      <c r="A1106" s="372" t="s">
        <v>472</v>
      </c>
      <c r="B1106" s="235" t="s">
        <v>3778</v>
      </c>
      <c r="C1106" s="379"/>
      <c r="D1106" s="420"/>
      <c r="E1106" s="418"/>
      <c r="F1106" s="419" t="str">
        <f t="shared" si="14"/>
        <v/>
      </c>
    </row>
    <row r="1107" spans="1:6" x14ac:dyDescent="0.3">
      <c r="A1107" s="372" t="s">
        <v>474</v>
      </c>
      <c r="B1107" s="201" t="s">
        <v>3773</v>
      </c>
      <c r="C1107" s="379" t="s">
        <v>181</v>
      </c>
      <c r="D1107" s="420">
        <v>150</v>
      </c>
      <c r="E1107" s="856"/>
      <c r="F1107" s="419" t="str">
        <f t="shared" si="14"/>
        <v/>
      </c>
    </row>
    <row r="1108" spans="1:6" x14ac:dyDescent="0.3">
      <c r="A1108" s="372" t="s">
        <v>475</v>
      </c>
      <c r="B1108" s="201" t="s">
        <v>3774</v>
      </c>
      <c r="C1108" s="379" t="s">
        <v>181</v>
      </c>
      <c r="D1108" s="420">
        <v>250</v>
      </c>
      <c r="E1108" s="856"/>
      <c r="F1108" s="419" t="str">
        <f t="shared" si="14"/>
        <v/>
      </c>
    </row>
    <row r="1109" spans="1:6" x14ac:dyDescent="0.3">
      <c r="A1109" s="372" t="s">
        <v>476</v>
      </c>
      <c r="B1109" s="201" t="s">
        <v>3775</v>
      </c>
      <c r="C1109" s="379" t="s">
        <v>181</v>
      </c>
      <c r="D1109" s="420">
        <v>300</v>
      </c>
      <c r="E1109" s="856"/>
      <c r="F1109" s="419" t="str">
        <f t="shared" si="14"/>
        <v/>
      </c>
    </row>
    <row r="1110" spans="1:6" x14ac:dyDescent="0.3">
      <c r="A1110" s="372" t="s">
        <v>3777</v>
      </c>
      <c r="B1110" s="201" t="s">
        <v>3776</v>
      </c>
      <c r="C1110" s="379" t="s">
        <v>181</v>
      </c>
      <c r="D1110" s="420">
        <v>250</v>
      </c>
      <c r="E1110" s="856"/>
      <c r="F1110" s="419" t="str">
        <f t="shared" si="14"/>
        <v/>
      </c>
    </row>
    <row r="1111" spans="1:6" x14ac:dyDescent="0.3">
      <c r="A1111" s="372" t="s">
        <v>477</v>
      </c>
      <c r="B1111" s="235" t="s">
        <v>4184</v>
      </c>
      <c r="C1111" s="379"/>
      <c r="D1111" s="420"/>
      <c r="E1111" s="418"/>
      <c r="F1111" s="419" t="str">
        <f t="shared" si="14"/>
        <v/>
      </c>
    </row>
    <row r="1112" spans="1:6" x14ac:dyDescent="0.3">
      <c r="A1112" s="372" t="s">
        <v>4185</v>
      </c>
      <c r="B1112" s="201" t="s">
        <v>3773</v>
      </c>
      <c r="C1112" s="379" t="s">
        <v>181</v>
      </c>
      <c r="D1112" s="420">
        <v>150</v>
      </c>
      <c r="E1112" s="856"/>
      <c r="F1112" s="419" t="str">
        <f t="shared" si="14"/>
        <v/>
      </c>
    </row>
    <row r="1113" spans="1:6" x14ac:dyDescent="0.3">
      <c r="A1113" s="372" t="s">
        <v>4186</v>
      </c>
      <c r="B1113" s="201" t="s">
        <v>3774</v>
      </c>
      <c r="C1113" s="379" t="s">
        <v>181</v>
      </c>
      <c r="D1113" s="420">
        <v>200</v>
      </c>
      <c r="E1113" s="856"/>
      <c r="F1113" s="419" t="str">
        <f t="shared" si="14"/>
        <v/>
      </c>
    </row>
    <row r="1114" spans="1:6" x14ac:dyDescent="0.3">
      <c r="A1114" s="372" t="s">
        <v>4187</v>
      </c>
      <c r="B1114" s="201" t="s">
        <v>3775</v>
      </c>
      <c r="C1114" s="379" t="s">
        <v>181</v>
      </c>
      <c r="D1114" s="420">
        <v>400</v>
      </c>
      <c r="E1114" s="856"/>
      <c r="F1114" s="419" t="str">
        <f t="shared" si="14"/>
        <v/>
      </c>
    </row>
    <row r="1115" spans="1:6" x14ac:dyDescent="0.3">
      <c r="A1115" s="372" t="s">
        <v>4188</v>
      </c>
      <c r="B1115" s="201" t="s">
        <v>3776</v>
      </c>
      <c r="C1115" s="379" t="s">
        <v>181</v>
      </c>
      <c r="D1115" s="420">
        <v>150</v>
      </c>
      <c r="E1115" s="856"/>
      <c r="F1115" s="419" t="str">
        <f t="shared" si="14"/>
        <v/>
      </c>
    </row>
    <row r="1116" spans="1:6" x14ac:dyDescent="0.3">
      <c r="A1116" s="372" t="s">
        <v>479</v>
      </c>
      <c r="B1116" s="235" t="s">
        <v>4189</v>
      </c>
      <c r="C1116" s="379" t="s">
        <v>221</v>
      </c>
      <c r="D1116" s="420">
        <v>30</v>
      </c>
      <c r="E1116" s="856"/>
      <c r="F1116" s="419" t="str">
        <f t="shared" si="14"/>
        <v/>
      </c>
    </row>
    <row r="1117" spans="1:6" x14ac:dyDescent="0.3">
      <c r="A1117" s="372" t="s">
        <v>485</v>
      </c>
      <c r="B1117" s="235" t="s">
        <v>3779</v>
      </c>
      <c r="C1117" s="379"/>
      <c r="D1117" s="420"/>
      <c r="E1117" s="418"/>
      <c r="F1117" s="419" t="str">
        <f t="shared" si="14"/>
        <v/>
      </c>
    </row>
    <row r="1118" spans="1:6" x14ac:dyDescent="0.3">
      <c r="A1118" s="372" t="s">
        <v>487</v>
      </c>
      <c r="B1118" s="201" t="s">
        <v>3781</v>
      </c>
      <c r="C1118" s="379" t="s">
        <v>221</v>
      </c>
      <c r="D1118" s="420">
        <v>150</v>
      </c>
      <c r="E1118" s="856"/>
      <c r="F1118" s="419" t="str">
        <f t="shared" si="14"/>
        <v/>
      </c>
    </row>
    <row r="1119" spans="1:6" x14ac:dyDescent="0.3">
      <c r="A1119" s="372" t="s">
        <v>490</v>
      </c>
      <c r="B1119" s="201" t="s">
        <v>3782</v>
      </c>
      <c r="C1119" s="379" t="s">
        <v>221</v>
      </c>
      <c r="D1119" s="420">
        <v>150</v>
      </c>
      <c r="E1119" s="856"/>
      <c r="F1119" s="419" t="str">
        <f t="shared" si="14"/>
        <v/>
      </c>
    </row>
    <row r="1120" spans="1:6" x14ac:dyDescent="0.3">
      <c r="A1120" s="372" t="s">
        <v>491</v>
      </c>
      <c r="B1120" s="201" t="s">
        <v>3783</v>
      </c>
      <c r="C1120" s="379" t="s">
        <v>221</v>
      </c>
      <c r="D1120" s="420">
        <v>200</v>
      </c>
      <c r="E1120" s="856"/>
      <c r="F1120" s="419" t="str">
        <f t="shared" si="14"/>
        <v/>
      </c>
    </row>
    <row r="1121" spans="1:6" x14ac:dyDescent="0.3">
      <c r="A1121" s="372" t="s">
        <v>3780</v>
      </c>
      <c r="B1121" s="201" t="s">
        <v>3784</v>
      </c>
      <c r="C1121" s="379" t="s">
        <v>221</v>
      </c>
      <c r="D1121" s="420">
        <v>250</v>
      </c>
      <c r="E1121" s="856"/>
      <c r="F1121" s="419" t="str">
        <f t="shared" si="14"/>
        <v/>
      </c>
    </row>
    <row r="1122" spans="1:6" x14ac:dyDescent="0.3">
      <c r="A1122" s="372" t="s">
        <v>492</v>
      </c>
      <c r="B1122" s="235" t="s">
        <v>3957</v>
      </c>
      <c r="C1122" s="379"/>
      <c r="D1122" s="420"/>
      <c r="E1122" s="418"/>
      <c r="F1122" s="419" t="str">
        <f t="shared" si="14"/>
        <v/>
      </c>
    </row>
    <row r="1123" spans="1:6" x14ac:dyDescent="0.3">
      <c r="A1123" s="372" t="s">
        <v>494</v>
      </c>
      <c r="B1123" s="201" t="s">
        <v>3958</v>
      </c>
      <c r="C1123" s="379" t="s">
        <v>489</v>
      </c>
      <c r="D1123" s="420">
        <v>1200</v>
      </c>
      <c r="E1123" s="856"/>
      <c r="F1123" s="419" t="str">
        <f t="shared" si="14"/>
        <v/>
      </c>
    </row>
    <row r="1124" spans="1:6" x14ac:dyDescent="0.3">
      <c r="A1124" s="372" t="s">
        <v>496</v>
      </c>
      <c r="B1124" s="201" t="s">
        <v>3732</v>
      </c>
      <c r="C1124" s="379" t="s">
        <v>489</v>
      </c>
      <c r="D1124" s="420">
        <v>1200</v>
      </c>
      <c r="E1124" s="856"/>
      <c r="F1124" s="419" t="str">
        <f t="shared" si="14"/>
        <v/>
      </c>
    </row>
    <row r="1125" spans="1:6" x14ac:dyDescent="0.3">
      <c r="A1125" s="372" t="s">
        <v>3956</v>
      </c>
      <c r="B1125" s="201" t="s">
        <v>3733</v>
      </c>
      <c r="C1125" s="379" t="s">
        <v>489</v>
      </c>
      <c r="D1125" s="420">
        <v>1200</v>
      </c>
      <c r="E1125" s="856"/>
      <c r="F1125" s="419" t="str">
        <f t="shared" si="14"/>
        <v/>
      </c>
    </row>
    <row r="1126" spans="1:6" x14ac:dyDescent="0.3">
      <c r="A1126" s="372" t="s">
        <v>498</v>
      </c>
      <c r="B1126" s="235" t="s">
        <v>493</v>
      </c>
      <c r="C1126" s="379"/>
      <c r="D1126" s="420"/>
      <c r="E1126" s="432"/>
      <c r="F1126" s="433"/>
    </row>
    <row r="1127" spans="1:6" x14ac:dyDescent="0.3">
      <c r="A1127" s="372" t="s">
        <v>500</v>
      </c>
      <c r="B1127" s="201" t="s">
        <v>495</v>
      </c>
      <c r="C1127" s="379" t="s">
        <v>489</v>
      </c>
      <c r="D1127" s="420">
        <v>4500</v>
      </c>
      <c r="E1127" s="856"/>
      <c r="F1127" s="419" t="str">
        <f t="shared" si="14"/>
        <v/>
      </c>
    </row>
    <row r="1128" spans="1:6" x14ac:dyDescent="0.3">
      <c r="A1128" s="372" t="s">
        <v>502</v>
      </c>
      <c r="B1128" s="201" t="s">
        <v>497</v>
      </c>
      <c r="C1128" s="379" t="s">
        <v>489</v>
      </c>
      <c r="D1128" s="420">
        <v>3000</v>
      </c>
      <c r="E1128" s="856"/>
      <c r="F1128" s="419" t="str">
        <f t="shared" si="14"/>
        <v/>
      </c>
    </row>
    <row r="1129" spans="1:6" x14ac:dyDescent="0.3">
      <c r="A1129" s="372" t="s">
        <v>506</v>
      </c>
      <c r="B1129" s="235" t="s">
        <v>499</v>
      </c>
      <c r="C1129" s="379"/>
      <c r="D1129" s="420"/>
      <c r="E1129" s="432"/>
      <c r="F1129" s="433"/>
    </row>
    <row r="1130" spans="1:6" x14ac:dyDescent="0.3">
      <c r="A1130" s="372" t="s">
        <v>508</v>
      </c>
      <c r="B1130" s="201" t="s">
        <v>501</v>
      </c>
      <c r="C1130" s="379" t="s">
        <v>221</v>
      </c>
      <c r="D1130" s="420">
        <v>150</v>
      </c>
      <c r="E1130" s="856"/>
      <c r="F1130" s="419" t="str">
        <f t="shared" si="14"/>
        <v/>
      </c>
    </row>
    <row r="1131" spans="1:6" x14ac:dyDescent="0.3">
      <c r="A1131" s="372" t="s">
        <v>510</v>
      </c>
      <c r="B1131" s="201" t="s">
        <v>503</v>
      </c>
      <c r="C1131" s="379" t="s">
        <v>221</v>
      </c>
      <c r="D1131" s="420">
        <v>150</v>
      </c>
      <c r="E1131" s="856"/>
      <c r="F1131" s="419" t="str">
        <f t="shared" si="14"/>
        <v/>
      </c>
    </row>
    <row r="1132" spans="1:6" x14ac:dyDescent="0.3">
      <c r="A1132" s="372" t="s">
        <v>3785</v>
      </c>
      <c r="B1132" s="281" t="s">
        <v>3786</v>
      </c>
      <c r="C1132" s="379"/>
      <c r="D1132" s="421"/>
      <c r="E1132" s="432"/>
      <c r="F1132" s="433"/>
    </row>
    <row r="1133" spans="1:6" x14ac:dyDescent="0.3">
      <c r="A1133" s="372" t="s">
        <v>3787</v>
      </c>
      <c r="B1133" s="282" t="s">
        <v>3786</v>
      </c>
      <c r="C1133" s="398" t="s">
        <v>16</v>
      </c>
      <c r="D1133" s="421">
        <v>1</v>
      </c>
      <c r="E1133" s="418">
        <v>850000</v>
      </c>
      <c r="F1133" s="433">
        <f t="shared" ref="F1133:F1134" si="15">IF((D1133*E1133)&gt;0,(D1133*E1133),"")</f>
        <v>850000</v>
      </c>
    </row>
    <row r="1134" spans="1:6" ht="22.8" x14ac:dyDescent="0.3">
      <c r="A1134" s="383" t="s">
        <v>3788</v>
      </c>
      <c r="B1134" s="350" t="s">
        <v>3930</v>
      </c>
      <c r="C1134" s="555" t="s">
        <v>21</v>
      </c>
      <c r="D1134" s="421">
        <f>F1133</f>
        <v>850000</v>
      </c>
      <c r="E1134" s="855"/>
      <c r="F1134" s="419" t="str">
        <f t="shared" si="15"/>
        <v/>
      </c>
    </row>
    <row r="1135" spans="1:6" x14ac:dyDescent="0.3">
      <c r="A1135" s="383"/>
      <c r="B1135" s="350"/>
      <c r="C1135" s="386"/>
      <c r="D1135" s="431"/>
      <c r="E1135" s="432"/>
      <c r="F1135" s="433"/>
    </row>
    <row r="1136" spans="1:6" x14ac:dyDescent="0.3">
      <c r="A1136" s="383"/>
      <c r="B1136" s="350"/>
      <c r="C1136" s="386"/>
      <c r="D1136" s="431"/>
      <c r="E1136" s="432"/>
      <c r="F1136" s="433"/>
    </row>
    <row r="1137" spans="1:6" x14ac:dyDescent="0.3">
      <c r="A1137" s="383"/>
      <c r="B1137" s="350"/>
      <c r="C1137" s="386"/>
      <c r="D1137" s="431"/>
      <c r="E1137" s="432"/>
      <c r="F1137" s="433"/>
    </row>
    <row r="1138" spans="1:6" x14ac:dyDescent="0.3">
      <c r="A1138" s="383"/>
      <c r="B1138" s="350"/>
      <c r="C1138" s="386"/>
      <c r="D1138" s="431"/>
      <c r="E1138" s="432"/>
      <c r="F1138" s="433"/>
    </row>
    <row r="1139" spans="1:6" x14ac:dyDescent="0.3">
      <c r="A1139" s="383"/>
      <c r="B1139" s="350"/>
      <c r="C1139" s="386"/>
      <c r="D1139" s="431"/>
      <c r="E1139" s="432"/>
      <c r="F1139" s="433"/>
    </row>
    <row r="1140" spans="1:6" x14ac:dyDescent="0.3">
      <c r="A1140" s="383"/>
      <c r="B1140" s="350"/>
      <c r="C1140" s="386"/>
      <c r="D1140" s="431"/>
      <c r="E1140" s="432"/>
      <c r="F1140" s="433"/>
    </row>
    <row r="1141" spans="1:6" x14ac:dyDescent="0.3">
      <c r="A1141" s="383"/>
      <c r="B1141" s="350"/>
      <c r="C1141" s="386"/>
      <c r="D1141" s="431"/>
      <c r="E1141" s="432"/>
      <c r="F1141" s="433"/>
    </row>
    <row r="1142" spans="1:6" x14ac:dyDescent="0.3">
      <c r="A1142" s="383"/>
      <c r="B1142" s="350"/>
      <c r="C1142" s="386"/>
      <c r="D1142" s="431"/>
      <c r="E1142" s="432"/>
      <c r="F1142" s="433"/>
    </row>
    <row r="1143" spans="1:6" x14ac:dyDescent="0.3">
      <c r="A1143" s="383"/>
      <c r="B1143" s="350"/>
      <c r="C1143" s="386"/>
      <c r="D1143" s="431"/>
      <c r="E1143" s="432"/>
      <c r="F1143" s="433"/>
    </row>
    <row r="1144" spans="1:6" x14ac:dyDescent="0.3">
      <c r="A1144" s="383"/>
      <c r="B1144" s="350"/>
      <c r="C1144" s="386"/>
      <c r="D1144" s="431"/>
      <c r="E1144" s="432"/>
      <c r="F1144" s="433"/>
    </row>
    <row r="1145" spans="1:6" x14ac:dyDescent="0.3">
      <c r="A1145" s="383"/>
      <c r="B1145" s="350"/>
      <c r="C1145" s="386"/>
      <c r="D1145" s="431"/>
      <c r="E1145" s="432"/>
      <c r="F1145" s="433"/>
    </row>
    <row r="1146" spans="1:6" x14ac:dyDescent="0.3">
      <c r="A1146" s="383"/>
      <c r="B1146" s="350"/>
      <c r="C1146" s="386"/>
      <c r="D1146" s="431"/>
      <c r="E1146" s="432"/>
      <c r="F1146" s="433"/>
    </row>
    <row r="1147" spans="1:6" x14ac:dyDescent="0.3">
      <c r="A1147" s="383"/>
      <c r="B1147" s="350"/>
      <c r="C1147" s="386"/>
      <c r="D1147" s="431"/>
      <c r="E1147" s="432"/>
      <c r="F1147" s="433"/>
    </row>
    <row r="1148" spans="1:6" x14ac:dyDescent="0.3">
      <c r="A1148" s="383"/>
      <c r="B1148" s="350"/>
      <c r="C1148" s="386"/>
      <c r="D1148" s="431"/>
      <c r="E1148" s="432"/>
      <c r="F1148" s="433"/>
    </row>
    <row r="1149" spans="1:6" x14ac:dyDescent="0.3">
      <c r="A1149" s="383"/>
      <c r="B1149" s="350"/>
      <c r="C1149" s="386"/>
      <c r="D1149" s="431"/>
      <c r="E1149" s="432"/>
      <c r="F1149" s="433"/>
    </row>
    <row r="1150" spans="1:6" x14ac:dyDescent="0.3">
      <c r="A1150" s="383"/>
      <c r="B1150" s="350"/>
      <c r="C1150" s="386"/>
      <c r="D1150" s="431"/>
      <c r="E1150" s="432"/>
      <c r="F1150" s="433"/>
    </row>
    <row r="1151" spans="1:6" x14ac:dyDescent="0.3">
      <c r="A1151" s="383"/>
      <c r="B1151" s="350"/>
      <c r="C1151" s="386"/>
      <c r="D1151" s="431"/>
      <c r="E1151" s="432"/>
      <c r="F1151" s="433"/>
    </row>
    <row r="1152" spans="1:6" x14ac:dyDescent="0.3">
      <c r="A1152" s="383"/>
      <c r="B1152" s="350"/>
      <c r="C1152" s="386"/>
      <c r="D1152" s="431"/>
      <c r="E1152" s="432"/>
      <c r="F1152" s="433"/>
    </row>
    <row r="1153" spans="1:6" x14ac:dyDescent="0.3">
      <c r="A1153" s="383"/>
      <c r="B1153" s="350"/>
      <c r="C1153" s="386"/>
      <c r="D1153" s="431"/>
      <c r="E1153" s="432"/>
      <c r="F1153" s="433"/>
    </row>
    <row r="1154" spans="1:6" x14ac:dyDescent="0.3">
      <c r="A1154" s="383"/>
      <c r="B1154" s="350"/>
      <c r="C1154" s="386"/>
      <c r="D1154" s="431"/>
      <c r="E1154" s="432"/>
      <c r="F1154" s="433"/>
    </row>
    <row r="1155" spans="1:6" x14ac:dyDescent="0.3">
      <c r="A1155" s="383"/>
      <c r="B1155" s="350"/>
      <c r="C1155" s="386"/>
      <c r="D1155" s="431"/>
      <c r="E1155" s="432"/>
      <c r="F1155" s="433"/>
    </row>
    <row r="1156" spans="1:6" x14ac:dyDescent="0.3">
      <c r="A1156" s="383"/>
      <c r="B1156" s="350"/>
      <c r="C1156" s="386"/>
      <c r="D1156" s="431"/>
      <c r="E1156" s="432"/>
      <c r="F1156" s="433"/>
    </row>
    <row r="1157" spans="1:6" x14ac:dyDescent="0.3">
      <c r="A1157" s="383"/>
      <c r="B1157" s="350"/>
      <c r="C1157" s="386"/>
      <c r="D1157" s="431"/>
      <c r="E1157" s="432"/>
      <c r="F1157" s="433"/>
    </row>
    <row r="1158" spans="1:6" x14ac:dyDescent="0.3">
      <c r="A1158" s="383"/>
      <c r="B1158" s="350"/>
      <c r="C1158" s="386"/>
      <c r="D1158" s="431"/>
      <c r="E1158" s="432"/>
      <c r="F1158" s="433"/>
    </row>
    <row r="1159" spans="1:6" x14ac:dyDescent="0.3">
      <c r="A1159" s="383"/>
      <c r="B1159" s="350"/>
      <c r="C1159" s="386"/>
      <c r="D1159" s="431"/>
      <c r="E1159" s="432"/>
      <c r="F1159" s="433"/>
    </row>
    <row r="1160" spans="1:6" x14ac:dyDescent="0.3">
      <c r="A1160" s="383"/>
      <c r="B1160" s="350"/>
      <c r="C1160" s="386"/>
      <c r="D1160" s="431"/>
      <c r="E1160" s="432"/>
      <c r="F1160" s="433"/>
    </row>
    <row r="1161" spans="1:6" x14ac:dyDescent="0.3">
      <c r="A1161" s="383"/>
      <c r="B1161" s="350"/>
      <c r="C1161" s="386"/>
      <c r="D1161" s="431"/>
      <c r="E1161" s="432"/>
      <c r="F1161" s="433"/>
    </row>
    <row r="1162" spans="1:6" x14ac:dyDescent="0.3">
      <c r="A1162" s="383"/>
      <c r="B1162" s="350"/>
      <c r="C1162" s="386"/>
      <c r="D1162" s="431"/>
      <c r="E1162" s="432"/>
      <c r="F1162" s="433"/>
    </row>
    <row r="1163" spans="1:6" x14ac:dyDescent="0.3">
      <c r="A1163" s="383"/>
      <c r="B1163" s="350"/>
      <c r="C1163" s="386"/>
      <c r="D1163" s="431"/>
      <c r="E1163" s="432"/>
      <c r="F1163" s="433"/>
    </row>
    <row r="1164" spans="1:6" x14ac:dyDescent="0.3">
      <c r="A1164" s="383"/>
      <c r="B1164" s="350"/>
      <c r="C1164" s="386"/>
      <c r="D1164" s="431"/>
      <c r="E1164" s="432"/>
      <c r="F1164" s="433"/>
    </row>
    <row r="1165" spans="1:6" x14ac:dyDescent="0.3">
      <c r="A1165" s="383"/>
      <c r="B1165" s="350"/>
      <c r="C1165" s="386"/>
      <c r="D1165" s="431"/>
      <c r="E1165" s="432"/>
      <c r="F1165" s="433"/>
    </row>
    <row r="1166" spans="1:6" x14ac:dyDescent="0.3">
      <c r="A1166" s="383"/>
      <c r="B1166" s="350"/>
      <c r="C1166" s="386"/>
      <c r="D1166" s="431"/>
      <c r="E1166" s="432"/>
      <c r="F1166" s="433"/>
    </row>
    <row r="1167" spans="1:6" x14ac:dyDescent="0.3">
      <c r="A1167" s="383"/>
      <c r="B1167" s="350"/>
      <c r="C1167" s="386"/>
      <c r="D1167" s="431"/>
      <c r="E1167" s="432"/>
      <c r="F1167" s="433"/>
    </row>
    <row r="1168" spans="1:6" x14ac:dyDescent="0.3">
      <c r="A1168" s="383"/>
      <c r="B1168" s="350"/>
      <c r="C1168" s="386"/>
      <c r="D1168" s="431"/>
      <c r="E1168" s="432"/>
      <c r="F1168" s="433"/>
    </row>
    <row r="1169" spans="1:6" x14ac:dyDescent="0.3">
      <c r="A1169" s="383"/>
      <c r="B1169" s="350"/>
      <c r="C1169" s="386"/>
      <c r="D1169" s="431"/>
      <c r="E1169" s="432"/>
      <c r="F1169" s="433"/>
    </row>
    <row r="1170" spans="1:6" x14ac:dyDescent="0.3">
      <c r="A1170" s="383"/>
      <c r="B1170" s="350"/>
      <c r="C1170" s="386"/>
      <c r="D1170" s="431"/>
      <c r="E1170" s="432"/>
      <c r="F1170" s="433"/>
    </row>
    <row r="1171" spans="1:6" x14ac:dyDescent="0.3">
      <c r="A1171" s="383"/>
      <c r="B1171" s="350"/>
      <c r="C1171" s="386"/>
      <c r="D1171" s="431"/>
      <c r="E1171" s="432"/>
      <c r="F1171" s="433"/>
    </row>
    <row r="1172" spans="1:6" x14ac:dyDescent="0.3">
      <c r="A1172" s="383"/>
      <c r="B1172" s="350"/>
      <c r="C1172" s="386"/>
      <c r="D1172" s="431"/>
      <c r="E1172" s="432"/>
      <c r="F1172" s="433"/>
    </row>
    <row r="1173" spans="1:6" x14ac:dyDescent="0.3">
      <c r="A1173" s="383"/>
      <c r="B1173" s="350"/>
      <c r="C1173" s="386"/>
      <c r="D1173" s="431"/>
      <c r="E1173" s="432"/>
      <c r="F1173" s="433"/>
    </row>
    <row r="1174" spans="1:6" x14ac:dyDescent="0.3">
      <c r="A1174" s="383"/>
      <c r="B1174" s="350"/>
      <c r="C1174" s="386"/>
      <c r="D1174" s="431"/>
      <c r="E1174" s="432"/>
      <c r="F1174" s="433"/>
    </row>
    <row r="1175" spans="1:6" x14ac:dyDescent="0.3">
      <c r="A1175" s="383"/>
      <c r="B1175" s="350"/>
      <c r="C1175" s="386"/>
      <c r="D1175" s="431"/>
      <c r="E1175" s="432"/>
      <c r="F1175" s="433"/>
    </row>
    <row r="1176" spans="1:6" x14ac:dyDescent="0.3">
      <c r="A1176" s="383"/>
      <c r="B1176" s="350"/>
      <c r="C1176" s="386"/>
      <c r="D1176" s="431"/>
      <c r="E1176" s="432"/>
      <c r="F1176" s="433"/>
    </row>
    <row r="1177" spans="1:6" x14ac:dyDescent="0.3">
      <c r="A1177" s="383"/>
      <c r="B1177" s="350"/>
      <c r="C1177" s="386"/>
      <c r="D1177" s="431"/>
      <c r="E1177" s="432"/>
      <c r="F1177" s="433"/>
    </row>
    <row r="1178" spans="1:6" x14ac:dyDescent="0.3">
      <c r="A1178" s="383"/>
      <c r="B1178" s="350"/>
      <c r="C1178" s="386"/>
      <c r="D1178" s="431"/>
      <c r="E1178" s="432"/>
      <c r="F1178" s="433"/>
    </row>
    <row r="1179" spans="1:6" x14ac:dyDescent="0.3">
      <c r="A1179" s="383"/>
      <c r="B1179" s="350"/>
      <c r="C1179" s="386"/>
      <c r="D1179" s="431"/>
      <c r="E1179" s="432"/>
      <c r="F1179" s="433"/>
    </row>
    <row r="1180" spans="1:6" x14ac:dyDescent="0.3">
      <c r="A1180" s="383"/>
      <c r="B1180" s="350"/>
      <c r="C1180" s="386"/>
      <c r="D1180" s="431"/>
      <c r="E1180" s="432"/>
      <c r="F1180" s="433"/>
    </row>
    <row r="1181" spans="1:6" x14ac:dyDescent="0.3">
      <c r="A1181" s="383"/>
      <c r="B1181" s="350"/>
      <c r="C1181" s="386"/>
      <c r="D1181" s="431"/>
      <c r="E1181" s="432"/>
      <c r="F1181" s="433"/>
    </row>
    <row r="1182" spans="1:6" x14ac:dyDescent="0.3">
      <c r="A1182" s="383"/>
      <c r="B1182" s="350"/>
      <c r="C1182" s="386"/>
      <c r="D1182" s="431"/>
      <c r="E1182" s="432"/>
      <c r="F1182" s="433"/>
    </row>
    <row r="1183" spans="1:6" x14ac:dyDescent="0.3">
      <c r="A1183" s="383"/>
      <c r="B1183" s="350"/>
      <c r="C1183" s="386"/>
      <c r="D1183" s="431"/>
      <c r="E1183" s="432"/>
      <c r="F1183" s="433"/>
    </row>
    <row r="1184" spans="1:6" x14ac:dyDescent="0.3">
      <c r="A1184" s="383"/>
      <c r="B1184" s="350"/>
      <c r="C1184" s="386"/>
      <c r="D1184" s="431"/>
      <c r="E1184" s="432"/>
      <c r="F1184" s="433"/>
    </row>
    <row r="1185" spans="1:6" x14ac:dyDescent="0.3">
      <c r="A1185" s="383"/>
      <c r="B1185" s="350"/>
      <c r="C1185" s="386"/>
      <c r="D1185" s="431"/>
      <c r="E1185" s="432"/>
      <c r="F1185" s="433"/>
    </row>
    <row r="1186" spans="1:6" x14ac:dyDescent="0.3">
      <c r="A1186" s="383"/>
      <c r="B1186" s="350"/>
      <c r="C1186" s="386"/>
      <c r="D1186" s="431"/>
      <c r="E1186" s="432"/>
      <c r="F1186" s="433"/>
    </row>
    <row r="1187" spans="1:6" x14ac:dyDescent="0.3">
      <c r="A1187" s="383"/>
      <c r="B1187" s="350"/>
      <c r="C1187" s="386"/>
      <c r="D1187" s="431"/>
      <c r="E1187" s="432"/>
      <c r="F1187" s="433"/>
    </row>
    <row r="1188" spans="1:6" x14ac:dyDescent="0.3">
      <c r="A1188" s="383"/>
      <c r="B1188" s="350"/>
      <c r="C1188" s="386"/>
      <c r="D1188" s="431"/>
      <c r="E1188" s="432"/>
      <c r="F1188" s="433"/>
    </row>
    <row r="1189" spans="1:6" x14ac:dyDescent="0.3">
      <c r="A1189" s="383"/>
      <c r="B1189" s="350"/>
      <c r="C1189" s="386"/>
      <c r="D1189" s="431"/>
      <c r="E1189" s="432"/>
      <c r="F1189" s="433"/>
    </row>
    <row r="1190" spans="1:6" x14ac:dyDescent="0.3">
      <c r="A1190" s="383"/>
      <c r="B1190" s="350"/>
      <c r="C1190" s="386"/>
      <c r="D1190" s="431"/>
      <c r="E1190" s="432"/>
      <c r="F1190" s="433"/>
    </row>
    <row r="1191" spans="1:6" x14ac:dyDescent="0.3">
      <c r="A1191" s="383"/>
      <c r="B1191" s="350"/>
      <c r="C1191" s="386"/>
      <c r="D1191" s="431"/>
      <c r="E1191" s="432"/>
      <c r="F1191" s="433"/>
    </row>
    <row r="1192" spans="1:6" x14ac:dyDescent="0.3">
      <c r="A1192" s="383"/>
      <c r="B1192" s="350"/>
      <c r="C1192" s="386"/>
      <c r="D1192" s="431"/>
      <c r="E1192" s="432"/>
      <c r="F1192" s="433"/>
    </row>
    <row r="1193" spans="1:6" x14ac:dyDescent="0.3">
      <c r="A1193" s="383"/>
      <c r="B1193" s="350"/>
      <c r="C1193" s="386"/>
      <c r="D1193" s="431"/>
      <c r="E1193" s="432"/>
      <c r="F1193" s="433"/>
    </row>
    <row r="1194" spans="1:6" x14ac:dyDescent="0.3">
      <c r="A1194" s="383"/>
      <c r="B1194" s="350"/>
      <c r="C1194" s="386"/>
      <c r="D1194" s="431"/>
      <c r="E1194" s="432"/>
      <c r="F1194" s="433"/>
    </row>
    <row r="1195" spans="1:6" x14ac:dyDescent="0.3">
      <c r="A1195" s="383"/>
      <c r="B1195" s="350"/>
      <c r="C1195" s="386"/>
      <c r="D1195" s="431"/>
      <c r="E1195" s="432"/>
      <c r="F1195" s="433"/>
    </row>
    <row r="1196" spans="1:6" x14ac:dyDescent="0.3">
      <c r="A1196" s="383"/>
      <c r="B1196" s="350"/>
      <c r="C1196" s="386"/>
      <c r="D1196" s="431"/>
      <c r="E1196" s="432"/>
      <c r="F1196" s="433"/>
    </row>
    <row r="1197" spans="1:6" x14ac:dyDescent="0.3">
      <c r="A1197" s="383"/>
      <c r="B1197" s="350"/>
      <c r="C1197" s="386"/>
      <c r="D1197" s="431"/>
      <c r="E1197" s="432"/>
      <c r="F1197" s="433"/>
    </row>
    <row r="1198" spans="1:6" x14ac:dyDescent="0.3">
      <c r="A1198" s="383"/>
      <c r="B1198" s="350"/>
      <c r="C1198" s="386"/>
      <c r="D1198" s="431"/>
      <c r="E1198" s="432"/>
      <c r="F1198" s="433"/>
    </row>
    <row r="1199" spans="1:6" x14ac:dyDescent="0.3">
      <c r="A1199" s="383"/>
      <c r="B1199" s="350"/>
      <c r="C1199" s="386"/>
      <c r="D1199" s="431"/>
      <c r="E1199" s="432"/>
      <c r="F1199" s="433"/>
    </row>
    <row r="1200" spans="1:6" x14ac:dyDescent="0.3">
      <c r="A1200" s="383"/>
      <c r="B1200" s="350"/>
      <c r="C1200" s="386"/>
      <c r="D1200" s="431"/>
      <c r="E1200" s="432"/>
      <c r="F1200" s="433"/>
    </row>
    <row r="1201" spans="1:6" x14ac:dyDescent="0.3">
      <c r="A1201" s="383"/>
      <c r="B1201" s="350"/>
      <c r="C1201" s="386"/>
      <c r="D1201" s="431"/>
      <c r="E1201" s="432"/>
      <c r="F1201" s="433"/>
    </row>
    <row r="1202" spans="1:6" x14ac:dyDescent="0.3">
      <c r="A1202" s="383"/>
      <c r="B1202" s="350"/>
      <c r="C1202" s="386"/>
      <c r="D1202" s="431"/>
      <c r="E1202" s="432"/>
      <c r="F1202" s="433"/>
    </row>
    <row r="1203" spans="1:6" x14ac:dyDescent="0.3">
      <c r="A1203" s="383"/>
      <c r="B1203" s="350"/>
      <c r="C1203" s="386"/>
      <c r="D1203" s="431"/>
      <c r="E1203" s="432"/>
      <c r="F1203" s="433"/>
    </row>
    <row r="1204" spans="1:6" x14ac:dyDescent="0.3">
      <c r="A1204" s="383"/>
      <c r="B1204" s="350"/>
      <c r="C1204" s="386"/>
      <c r="D1204" s="431"/>
      <c r="E1204" s="432"/>
      <c r="F1204" s="433"/>
    </row>
    <row r="1205" spans="1:6" ht="15" thickBot="1" x14ac:dyDescent="0.35">
      <c r="A1205" s="383"/>
      <c r="B1205" s="350"/>
      <c r="C1205" s="386"/>
      <c r="D1205" s="431"/>
      <c r="E1205" s="432"/>
      <c r="F1205" s="433"/>
    </row>
    <row r="1206" spans="1:6" ht="15" thickBot="1" x14ac:dyDescent="0.35">
      <c r="A1206" s="448" t="s">
        <v>4054</v>
      </c>
      <c r="B1206" s="511" t="s">
        <v>4116</v>
      </c>
      <c r="C1206" s="489"/>
      <c r="D1206" s="489"/>
      <c r="E1206" s="494"/>
      <c r="F1206" s="495">
        <f>SUM(F1101:F1135)</f>
        <v>850000</v>
      </c>
    </row>
    <row r="1207" spans="1:6" x14ac:dyDescent="0.3">
      <c r="A1207" s="756" t="str">
        <f>A878</f>
        <v>CONTRACT SANRAL: NRA 2024/1323</v>
      </c>
      <c r="B1207" s="757"/>
      <c r="C1207" s="462"/>
      <c r="D1207" s="462"/>
      <c r="E1207" s="467"/>
      <c r="F1207" s="473"/>
    </row>
    <row r="1208" spans="1:6" ht="15" thickBot="1" x14ac:dyDescent="0.35">
      <c r="A1208" s="754" t="str">
        <f>A879</f>
        <v>PANEL FOR ROUTINE ROAD MAINTENANCE WORKS ACROSS SOUTH AFRICA (KWAZULU NATAL PROVINCE)</v>
      </c>
      <c r="B1208" s="755"/>
      <c r="C1208" s="463"/>
      <c r="D1208" s="463"/>
      <c r="E1208" s="468"/>
      <c r="F1208" s="474"/>
    </row>
    <row r="1209" spans="1:6" ht="15" thickBot="1" x14ac:dyDescent="0.35">
      <c r="A1209" s="449" t="s">
        <v>4111</v>
      </c>
      <c r="B1209" s="451" t="s">
        <v>4035</v>
      </c>
      <c r="C1209" s="451" t="s">
        <v>4112</v>
      </c>
      <c r="D1209" s="451" t="s">
        <v>4113</v>
      </c>
      <c r="E1209" s="451" t="s">
        <v>4114</v>
      </c>
      <c r="F1209" s="487" t="s">
        <v>4036</v>
      </c>
    </row>
    <row r="1210" spans="1:6" x14ac:dyDescent="0.3">
      <c r="A1210" s="758" t="s">
        <v>512</v>
      </c>
      <c r="B1210" s="759"/>
      <c r="C1210" s="759"/>
      <c r="D1210" s="759"/>
      <c r="E1210" s="759"/>
      <c r="F1210" s="760"/>
    </row>
    <row r="1211" spans="1:6" ht="24" x14ac:dyDescent="0.3">
      <c r="A1211" s="374" t="s">
        <v>513</v>
      </c>
      <c r="B1211" s="556" t="s">
        <v>514</v>
      </c>
      <c r="C1211" s="375"/>
      <c r="D1211" s="420"/>
      <c r="E1211" s="418"/>
      <c r="F1211" s="419" t="str">
        <f t="shared" ref="F1211:F1227" si="16">IF((D1211*E1211)&gt;0,(D1211*E1211),"")</f>
        <v/>
      </c>
    </row>
    <row r="1212" spans="1:6" x14ac:dyDescent="0.3">
      <c r="A1212" s="372" t="s">
        <v>515</v>
      </c>
      <c r="B1212" s="201" t="s">
        <v>516</v>
      </c>
      <c r="C1212" s="379" t="s">
        <v>363</v>
      </c>
      <c r="D1212" s="420">
        <v>2500</v>
      </c>
      <c r="E1212" s="856"/>
      <c r="F1212" s="419" t="str">
        <f t="shared" si="16"/>
        <v/>
      </c>
    </row>
    <row r="1213" spans="1:6" x14ac:dyDescent="0.3">
      <c r="A1213" s="372" t="s">
        <v>517</v>
      </c>
      <c r="B1213" s="201" t="s">
        <v>518</v>
      </c>
      <c r="C1213" s="379"/>
      <c r="D1213" s="420"/>
      <c r="E1213" s="418"/>
      <c r="F1213" s="419" t="str">
        <f t="shared" si="16"/>
        <v/>
      </c>
    </row>
    <row r="1214" spans="1:6" x14ac:dyDescent="0.3">
      <c r="A1214" s="372" t="s">
        <v>519</v>
      </c>
      <c r="B1214" s="214" t="s">
        <v>4190</v>
      </c>
      <c r="C1214" s="379" t="s">
        <v>363</v>
      </c>
      <c r="D1214" s="420">
        <v>1500</v>
      </c>
      <c r="E1214" s="856"/>
      <c r="F1214" s="419" t="str">
        <f t="shared" si="16"/>
        <v/>
      </c>
    </row>
    <row r="1215" spans="1:6" x14ac:dyDescent="0.3">
      <c r="A1215" s="372" t="s">
        <v>521</v>
      </c>
      <c r="B1215" s="214" t="s">
        <v>4191</v>
      </c>
      <c r="C1215" s="379" t="s">
        <v>363</v>
      </c>
      <c r="D1215" s="420">
        <v>1200</v>
      </c>
      <c r="E1215" s="856"/>
      <c r="F1215" s="419" t="str">
        <f t="shared" si="16"/>
        <v/>
      </c>
    </row>
    <row r="1216" spans="1:6" x14ac:dyDescent="0.3">
      <c r="A1216" s="372" t="s">
        <v>523</v>
      </c>
      <c r="B1216" s="214" t="s">
        <v>4192</v>
      </c>
      <c r="C1216" s="379" t="s">
        <v>363</v>
      </c>
      <c r="D1216" s="420">
        <v>1000</v>
      </c>
      <c r="E1216" s="856"/>
      <c r="F1216" s="419" t="str">
        <f t="shared" si="16"/>
        <v/>
      </c>
    </row>
    <row r="1217" spans="1:6" x14ac:dyDescent="0.3">
      <c r="A1217" s="372" t="s">
        <v>529</v>
      </c>
      <c r="B1217" s="201" t="s">
        <v>530</v>
      </c>
      <c r="C1217" s="379"/>
      <c r="D1217" s="420"/>
      <c r="E1217" s="418"/>
      <c r="F1217" s="419" t="str">
        <f t="shared" si="16"/>
        <v/>
      </c>
    </row>
    <row r="1218" spans="1:6" x14ac:dyDescent="0.3">
      <c r="A1218" s="372" t="s">
        <v>531</v>
      </c>
      <c r="B1218" s="214" t="s">
        <v>4190</v>
      </c>
      <c r="C1218" s="379" t="s">
        <v>363</v>
      </c>
      <c r="D1218" s="420">
        <v>1500</v>
      </c>
      <c r="E1218" s="856"/>
      <c r="F1218" s="419" t="str">
        <f t="shared" si="16"/>
        <v/>
      </c>
    </row>
    <row r="1219" spans="1:6" x14ac:dyDescent="0.3">
      <c r="A1219" s="372" t="s">
        <v>532</v>
      </c>
      <c r="B1219" s="214" t="s">
        <v>4191</v>
      </c>
      <c r="C1219" s="379" t="s">
        <v>363</v>
      </c>
      <c r="D1219" s="420">
        <v>1200</v>
      </c>
      <c r="E1219" s="856"/>
      <c r="F1219" s="419" t="str">
        <f t="shared" si="16"/>
        <v/>
      </c>
    </row>
    <row r="1220" spans="1:6" x14ac:dyDescent="0.3">
      <c r="A1220" s="372" t="s">
        <v>533</v>
      </c>
      <c r="B1220" s="214" t="s">
        <v>4192</v>
      </c>
      <c r="C1220" s="379" t="s">
        <v>363</v>
      </c>
      <c r="D1220" s="420">
        <v>1000</v>
      </c>
      <c r="E1220" s="856"/>
      <c r="F1220" s="419" t="str">
        <f t="shared" si="16"/>
        <v/>
      </c>
    </row>
    <row r="1221" spans="1:6" ht="24" x14ac:dyDescent="0.3">
      <c r="A1221" s="372" t="s">
        <v>536</v>
      </c>
      <c r="B1221" s="272" t="s">
        <v>385</v>
      </c>
      <c r="C1221" s="379"/>
      <c r="D1221" s="420"/>
      <c r="E1221" s="418"/>
      <c r="F1221" s="419" t="str">
        <f t="shared" si="16"/>
        <v/>
      </c>
    </row>
    <row r="1222" spans="1:6" x14ac:dyDescent="0.3">
      <c r="A1222" s="372" t="s">
        <v>538</v>
      </c>
      <c r="B1222" s="214" t="s">
        <v>362</v>
      </c>
      <c r="C1222" s="379" t="s">
        <v>9</v>
      </c>
      <c r="D1222" s="420">
        <v>50</v>
      </c>
      <c r="E1222" s="856"/>
      <c r="F1222" s="419" t="str">
        <f t="shared" si="16"/>
        <v/>
      </c>
    </row>
    <row r="1223" spans="1:6" x14ac:dyDescent="0.3">
      <c r="A1223" s="372" t="s">
        <v>541</v>
      </c>
      <c r="B1223" s="214" t="s">
        <v>3742</v>
      </c>
      <c r="C1223" s="379" t="s">
        <v>9</v>
      </c>
      <c r="D1223" s="420">
        <v>50</v>
      </c>
      <c r="E1223" s="856"/>
      <c r="F1223" s="419" t="str">
        <f t="shared" si="16"/>
        <v/>
      </c>
    </row>
    <row r="1224" spans="1:6" x14ac:dyDescent="0.3">
      <c r="A1224" s="372" t="s">
        <v>3219</v>
      </c>
      <c r="B1224" s="235" t="s">
        <v>537</v>
      </c>
      <c r="C1224" s="379"/>
      <c r="D1224" s="420"/>
      <c r="E1224" s="418"/>
      <c r="F1224" s="419" t="str">
        <f t="shared" si="16"/>
        <v/>
      </c>
    </row>
    <row r="1225" spans="1:6" x14ac:dyDescent="0.3">
      <c r="A1225" s="372" t="s">
        <v>4193</v>
      </c>
      <c r="B1225" s="201" t="s">
        <v>537</v>
      </c>
      <c r="C1225" s="379" t="s">
        <v>16</v>
      </c>
      <c r="D1225" s="420">
        <v>1</v>
      </c>
      <c r="E1225" s="418">
        <v>3500000</v>
      </c>
      <c r="F1225" s="419">
        <f t="shared" si="16"/>
        <v>3500000</v>
      </c>
    </row>
    <row r="1226" spans="1:6" ht="22.8" x14ac:dyDescent="0.3">
      <c r="A1226" s="372" t="s">
        <v>4194</v>
      </c>
      <c r="B1226" s="201" t="s">
        <v>4195</v>
      </c>
      <c r="C1226" s="555" t="s">
        <v>21</v>
      </c>
      <c r="D1226" s="421">
        <f>F1225</f>
        <v>3500000</v>
      </c>
      <c r="E1226" s="855"/>
      <c r="F1226" s="419" t="str">
        <f t="shared" si="16"/>
        <v/>
      </c>
    </row>
    <row r="1227" spans="1:6" x14ac:dyDescent="0.3">
      <c r="A1227" s="372" t="s">
        <v>4196</v>
      </c>
      <c r="B1227" s="201" t="s">
        <v>4197</v>
      </c>
      <c r="C1227" s="379" t="s">
        <v>4026</v>
      </c>
      <c r="D1227" s="420">
        <v>150000</v>
      </c>
      <c r="E1227" s="856"/>
      <c r="F1227" s="419" t="str">
        <f t="shared" si="16"/>
        <v/>
      </c>
    </row>
    <row r="1228" spans="1:6" x14ac:dyDescent="0.3">
      <c r="A1228" s="372"/>
      <c r="B1228" s="235"/>
      <c r="C1228" s="379"/>
      <c r="D1228" s="420"/>
      <c r="E1228" s="418"/>
      <c r="F1228" s="419"/>
    </row>
    <row r="1229" spans="1:6" x14ac:dyDescent="0.3">
      <c r="A1229" s="372"/>
      <c r="B1229" s="201"/>
      <c r="C1229" s="379"/>
      <c r="D1229" s="420"/>
      <c r="E1229" s="422"/>
      <c r="F1229" s="419"/>
    </row>
    <row r="1230" spans="1:6" x14ac:dyDescent="0.3">
      <c r="A1230" s="372"/>
      <c r="B1230" s="201"/>
      <c r="C1230" s="379"/>
      <c r="D1230" s="420"/>
      <c r="E1230" s="432"/>
      <c r="F1230" s="433"/>
    </row>
    <row r="1231" spans="1:6" x14ac:dyDescent="0.3">
      <c r="A1231" s="372"/>
      <c r="B1231" s="201"/>
      <c r="C1231" s="379"/>
      <c r="D1231" s="420"/>
      <c r="E1231" s="432"/>
      <c r="F1231" s="433"/>
    </row>
    <row r="1232" spans="1:6" x14ac:dyDescent="0.3">
      <c r="A1232" s="372"/>
      <c r="B1232" s="235"/>
      <c r="C1232" s="379"/>
      <c r="D1232" s="420"/>
      <c r="E1232" s="432"/>
      <c r="F1232" s="433"/>
    </row>
    <row r="1233" spans="1:6" x14ac:dyDescent="0.3">
      <c r="A1233" s="372"/>
      <c r="B1233" s="201"/>
      <c r="C1233" s="379"/>
      <c r="D1233" s="420"/>
      <c r="E1233" s="432"/>
      <c r="F1233" s="433"/>
    </row>
    <row r="1234" spans="1:6" x14ac:dyDescent="0.3">
      <c r="A1234" s="372"/>
      <c r="B1234" s="201"/>
      <c r="C1234" s="379"/>
      <c r="D1234" s="420"/>
      <c r="E1234" s="432"/>
      <c r="F1234" s="433"/>
    </row>
    <row r="1235" spans="1:6" x14ac:dyDescent="0.3">
      <c r="A1235" s="372"/>
      <c r="B1235" s="235"/>
      <c r="C1235" s="379"/>
      <c r="D1235" s="420"/>
      <c r="E1235" s="432"/>
      <c r="F1235" s="433"/>
    </row>
    <row r="1236" spans="1:6" x14ac:dyDescent="0.3">
      <c r="A1236" s="372"/>
      <c r="B1236" s="201"/>
      <c r="C1236" s="379"/>
      <c r="D1236" s="420"/>
      <c r="E1236" s="432"/>
      <c r="F1236" s="433"/>
    </row>
    <row r="1237" spans="1:6" x14ac:dyDescent="0.3">
      <c r="A1237" s="372"/>
      <c r="B1237" s="201"/>
      <c r="C1237" s="379"/>
      <c r="D1237" s="420"/>
      <c r="E1237" s="432"/>
      <c r="F1237" s="433"/>
    </row>
    <row r="1238" spans="1:6" x14ac:dyDescent="0.3">
      <c r="A1238" s="372"/>
      <c r="B1238" s="281"/>
      <c r="C1238" s="379"/>
      <c r="D1238" s="421"/>
      <c r="E1238" s="432"/>
      <c r="F1238" s="433"/>
    </row>
    <row r="1239" spans="1:6" x14ac:dyDescent="0.3">
      <c r="A1239" s="372"/>
      <c r="B1239" s="282"/>
      <c r="C1239" s="398"/>
      <c r="D1239" s="421"/>
      <c r="E1239" s="418"/>
      <c r="F1239" s="433"/>
    </row>
    <row r="1240" spans="1:6" x14ac:dyDescent="0.3">
      <c r="A1240" s="383"/>
      <c r="B1240" s="350"/>
      <c r="C1240" s="555"/>
      <c r="D1240" s="421"/>
      <c r="E1240" s="432"/>
      <c r="F1240" s="433"/>
    </row>
    <row r="1241" spans="1:6" x14ac:dyDescent="0.3">
      <c r="A1241" s="383"/>
      <c r="B1241" s="350"/>
      <c r="C1241" s="386"/>
      <c r="D1241" s="431"/>
      <c r="E1241" s="432"/>
      <c r="F1241" s="433"/>
    </row>
    <row r="1242" spans="1:6" x14ac:dyDescent="0.3">
      <c r="A1242" s="383"/>
      <c r="B1242" s="350"/>
      <c r="C1242" s="386"/>
      <c r="D1242" s="431"/>
      <c r="E1242" s="432"/>
      <c r="F1242" s="433"/>
    </row>
    <row r="1243" spans="1:6" x14ac:dyDescent="0.3">
      <c r="A1243" s="383"/>
      <c r="B1243" s="350"/>
      <c r="C1243" s="386"/>
      <c r="D1243" s="431"/>
      <c r="E1243" s="432"/>
      <c r="F1243" s="433"/>
    </row>
    <row r="1244" spans="1:6" x14ac:dyDescent="0.3">
      <c r="A1244" s="383"/>
      <c r="B1244" s="350"/>
      <c r="C1244" s="386"/>
      <c r="D1244" s="431"/>
      <c r="E1244" s="432"/>
      <c r="F1244" s="433"/>
    </row>
    <row r="1245" spans="1:6" x14ac:dyDescent="0.3">
      <c r="A1245" s="383"/>
      <c r="B1245" s="350"/>
      <c r="C1245" s="386"/>
      <c r="D1245" s="431"/>
      <c r="E1245" s="432"/>
      <c r="F1245" s="433"/>
    </row>
    <row r="1246" spans="1:6" x14ac:dyDescent="0.3">
      <c r="A1246" s="383"/>
      <c r="B1246" s="350"/>
      <c r="C1246" s="386"/>
      <c r="D1246" s="431"/>
      <c r="E1246" s="432"/>
      <c r="F1246" s="433"/>
    </row>
    <row r="1247" spans="1:6" x14ac:dyDescent="0.3">
      <c r="A1247" s="383"/>
      <c r="B1247" s="350"/>
      <c r="C1247" s="386"/>
      <c r="D1247" s="431"/>
      <c r="E1247" s="432"/>
      <c r="F1247" s="433"/>
    </row>
    <row r="1248" spans="1:6" x14ac:dyDescent="0.3">
      <c r="A1248" s="383"/>
      <c r="B1248" s="350"/>
      <c r="C1248" s="386"/>
      <c r="D1248" s="431"/>
      <c r="E1248" s="432"/>
      <c r="F1248" s="433"/>
    </row>
    <row r="1249" spans="1:6" x14ac:dyDescent="0.3">
      <c r="A1249" s="383"/>
      <c r="B1249" s="350"/>
      <c r="C1249" s="386"/>
      <c r="D1249" s="431"/>
      <c r="E1249" s="432"/>
      <c r="F1249" s="433"/>
    </row>
    <row r="1250" spans="1:6" x14ac:dyDescent="0.3">
      <c r="A1250" s="383"/>
      <c r="B1250" s="350"/>
      <c r="C1250" s="386"/>
      <c r="D1250" s="431"/>
      <c r="E1250" s="432"/>
      <c r="F1250" s="433"/>
    </row>
    <row r="1251" spans="1:6" x14ac:dyDescent="0.3">
      <c r="A1251" s="383"/>
      <c r="B1251" s="350"/>
      <c r="C1251" s="386"/>
      <c r="D1251" s="431"/>
      <c r="E1251" s="432"/>
      <c r="F1251" s="433"/>
    </row>
    <row r="1252" spans="1:6" x14ac:dyDescent="0.3">
      <c r="A1252" s="383"/>
      <c r="B1252" s="350"/>
      <c r="C1252" s="386"/>
      <c r="D1252" s="431"/>
      <c r="E1252" s="432"/>
      <c r="F1252" s="433"/>
    </row>
    <row r="1253" spans="1:6" x14ac:dyDescent="0.3">
      <c r="A1253" s="383"/>
      <c r="B1253" s="350"/>
      <c r="C1253" s="386"/>
      <c r="D1253" s="431"/>
      <c r="E1253" s="432"/>
      <c r="F1253" s="433"/>
    </row>
    <row r="1254" spans="1:6" x14ac:dyDescent="0.3">
      <c r="A1254" s="383"/>
      <c r="B1254" s="350"/>
      <c r="C1254" s="386"/>
      <c r="D1254" s="431"/>
      <c r="E1254" s="432"/>
      <c r="F1254" s="433"/>
    </row>
    <row r="1255" spans="1:6" x14ac:dyDescent="0.3">
      <c r="A1255" s="383"/>
      <c r="B1255" s="350"/>
      <c r="C1255" s="386"/>
      <c r="D1255" s="431"/>
      <c r="E1255" s="432"/>
      <c r="F1255" s="433"/>
    </row>
    <row r="1256" spans="1:6" x14ac:dyDescent="0.3">
      <c r="A1256" s="383"/>
      <c r="B1256" s="350"/>
      <c r="C1256" s="386"/>
      <c r="D1256" s="431"/>
      <c r="E1256" s="432"/>
      <c r="F1256" s="433"/>
    </row>
    <row r="1257" spans="1:6" x14ac:dyDescent="0.3">
      <c r="A1257" s="383"/>
      <c r="B1257" s="350"/>
      <c r="C1257" s="386"/>
      <c r="D1257" s="431"/>
      <c r="E1257" s="432"/>
      <c r="F1257" s="433"/>
    </row>
    <row r="1258" spans="1:6" x14ac:dyDescent="0.3">
      <c r="A1258" s="383"/>
      <c r="B1258" s="350"/>
      <c r="C1258" s="386"/>
      <c r="D1258" s="431"/>
      <c r="E1258" s="432"/>
      <c r="F1258" s="433"/>
    </row>
    <row r="1259" spans="1:6" x14ac:dyDescent="0.3">
      <c r="A1259" s="383"/>
      <c r="B1259" s="350"/>
      <c r="C1259" s="386"/>
      <c r="D1259" s="431"/>
      <c r="E1259" s="432"/>
      <c r="F1259" s="433"/>
    </row>
    <row r="1260" spans="1:6" x14ac:dyDescent="0.3">
      <c r="A1260" s="383"/>
      <c r="B1260" s="350"/>
      <c r="C1260" s="386"/>
      <c r="D1260" s="431"/>
      <c r="E1260" s="432"/>
      <c r="F1260" s="433"/>
    </row>
    <row r="1261" spans="1:6" x14ac:dyDescent="0.3">
      <c r="A1261" s="383"/>
      <c r="B1261" s="350"/>
      <c r="C1261" s="386"/>
      <c r="D1261" s="431"/>
      <c r="E1261" s="432"/>
      <c r="F1261" s="433"/>
    </row>
    <row r="1262" spans="1:6" x14ac:dyDescent="0.3">
      <c r="A1262" s="383"/>
      <c r="B1262" s="350"/>
      <c r="C1262" s="386"/>
      <c r="D1262" s="431"/>
      <c r="E1262" s="432"/>
      <c r="F1262" s="433"/>
    </row>
    <row r="1263" spans="1:6" x14ac:dyDescent="0.3">
      <c r="A1263" s="383"/>
      <c r="B1263" s="350"/>
      <c r="C1263" s="386"/>
      <c r="D1263" s="431"/>
      <c r="E1263" s="432"/>
      <c r="F1263" s="433"/>
    </row>
    <row r="1264" spans="1:6" x14ac:dyDescent="0.3">
      <c r="A1264" s="383"/>
      <c r="B1264" s="350"/>
      <c r="C1264" s="386"/>
      <c r="D1264" s="431"/>
      <c r="E1264" s="432"/>
      <c r="F1264" s="433"/>
    </row>
    <row r="1265" spans="1:6" x14ac:dyDescent="0.3">
      <c r="A1265" s="383"/>
      <c r="B1265" s="350"/>
      <c r="C1265" s="386"/>
      <c r="D1265" s="431"/>
      <c r="E1265" s="432"/>
      <c r="F1265" s="433"/>
    </row>
    <row r="1266" spans="1:6" x14ac:dyDescent="0.3">
      <c r="A1266" s="383"/>
      <c r="B1266" s="350"/>
      <c r="C1266" s="386"/>
      <c r="D1266" s="431"/>
      <c r="E1266" s="432"/>
      <c r="F1266" s="433"/>
    </row>
    <row r="1267" spans="1:6" x14ac:dyDescent="0.3">
      <c r="A1267" s="383"/>
      <c r="B1267" s="350"/>
      <c r="C1267" s="386"/>
      <c r="D1267" s="431"/>
      <c r="E1267" s="432"/>
      <c r="F1267" s="433"/>
    </row>
    <row r="1268" spans="1:6" x14ac:dyDescent="0.3">
      <c r="A1268" s="383"/>
      <c r="B1268" s="350"/>
      <c r="C1268" s="386"/>
      <c r="D1268" s="431"/>
      <c r="E1268" s="432"/>
      <c r="F1268" s="433"/>
    </row>
    <row r="1269" spans="1:6" x14ac:dyDescent="0.3">
      <c r="A1269" s="383"/>
      <c r="B1269" s="350"/>
      <c r="C1269" s="386"/>
      <c r="D1269" s="431"/>
      <c r="E1269" s="432"/>
      <c r="F1269" s="433"/>
    </row>
    <row r="1270" spans="1:6" x14ac:dyDescent="0.3">
      <c r="A1270" s="383"/>
      <c r="B1270" s="350"/>
      <c r="C1270" s="386"/>
      <c r="D1270" s="431"/>
      <c r="E1270" s="432"/>
      <c r="F1270" s="433"/>
    </row>
    <row r="1271" spans="1:6" x14ac:dyDescent="0.3">
      <c r="A1271" s="383"/>
      <c r="B1271" s="350"/>
      <c r="C1271" s="386"/>
      <c r="D1271" s="431"/>
      <c r="E1271" s="432"/>
      <c r="F1271" s="433"/>
    </row>
    <row r="1272" spans="1:6" x14ac:dyDescent="0.3">
      <c r="A1272" s="383"/>
      <c r="B1272" s="350"/>
      <c r="C1272" s="386"/>
      <c r="D1272" s="431"/>
      <c r="E1272" s="432"/>
      <c r="F1272" s="433"/>
    </row>
    <row r="1273" spans="1:6" x14ac:dyDescent="0.3">
      <c r="A1273" s="383"/>
      <c r="B1273" s="350"/>
      <c r="C1273" s="386"/>
      <c r="D1273" s="431"/>
      <c r="E1273" s="432"/>
      <c r="F1273" s="433"/>
    </row>
    <row r="1274" spans="1:6" x14ac:dyDescent="0.3">
      <c r="A1274" s="383"/>
      <c r="B1274" s="350"/>
      <c r="C1274" s="386"/>
      <c r="D1274" s="431"/>
      <c r="E1274" s="432"/>
      <c r="F1274" s="433"/>
    </row>
    <row r="1275" spans="1:6" x14ac:dyDescent="0.3">
      <c r="A1275" s="383"/>
      <c r="B1275" s="350"/>
      <c r="C1275" s="386"/>
      <c r="D1275" s="431"/>
      <c r="E1275" s="432"/>
      <c r="F1275" s="433"/>
    </row>
    <row r="1276" spans="1:6" x14ac:dyDescent="0.3">
      <c r="A1276" s="383"/>
      <c r="B1276" s="350"/>
      <c r="C1276" s="386"/>
      <c r="D1276" s="431"/>
      <c r="E1276" s="432"/>
      <c r="F1276" s="433"/>
    </row>
    <row r="1277" spans="1:6" x14ac:dyDescent="0.3">
      <c r="A1277" s="383"/>
      <c r="B1277" s="350"/>
      <c r="C1277" s="386"/>
      <c r="D1277" s="431"/>
      <c r="E1277" s="432"/>
      <c r="F1277" s="433"/>
    </row>
    <row r="1278" spans="1:6" x14ac:dyDescent="0.3">
      <c r="A1278" s="383"/>
      <c r="B1278" s="350"/>
      <c r="C1278" s="386"/>
      <c r="D1278" s="431"/>
      <c r="E1278" s="432"/>
      <c r="F1278" s="433"/>
    </row>
    <row r="1279" spans="1:6" x14ac:dyDescent="0.3">
      <c r="A1279" s="383"/>
      <c r="B1279" s="350"/>
      <c r="C1279" s="386"/>
      <c r="D1279" s="431"/>
      <c r="E1279" s="432"/>
      <c r="F1279" s="433"/>
    </row>
    <row r="1280" spans="1:6" x14ac:dyDescent="0.3">
      <c r="A1280" s="383"/>
      <c r="B1280" s="350"/>
      <c r="C1280" s="386"/>
      <c r="D1280" s="431"/>
      <c r="E1280" s="432"/>
      <c r="F1280" s="433"/>
    </row>
    <row r="1281" spans="1:6" x14ac:dyDescent="0.3">
      <c r="A1281" s="383"/>
      <c r="B1281" s="350"/>
      <c r="C1281" s="386"/>
      <c r="D1281" s="431"/>
      <c r="E1281" s="432"/>
      <c r="F1281" s="433"/>
    </row>
    <row r="1282" spans="1:6" x14ac:dyDescent="0.3">
      <c r="A1282" s="383"/>
      <c r="B1282" s="350"/>
      <c r="C1282" s="386"/>
      <c r="D1282" s="431"/>
      <c r="E1282" s="432"/>
      <c r="F1282" s="433"/>
    </row>
    <row r="1283" spans="1:6" x14ac:dyDescent="0.3">
      <c r="A1283" s="383"/>
      <c r="B1283" s="350"/>
      <c r="C1283" s="386"/>
      <c r="D1283" s="431"/>
      <c r="E1283" s="432"/>
      <c r="F1283" s="433"/>
    </row>
    <row r="1284" spans="1:6" x14ac:dyDescent="0.3">
      <c r="A1284" s="383"/>
      <c r="B1284" s="350"/>
      <c r="C1284" s="386"/>
      <c r="D1284" s="431"/>
      <c r="E1284" s="432"/>
      <c r="F1284" s="433"/>
    </row>
    <row r="1285" spans="1:6" x14ac:dyDescent="0.3">
      <c r="A1285" s="383"/>
      <c r="B1285" s="350"/>
      <c r="C1285" s="386"/>
      <c r="D1285" s="431"/>
      <c r="E1285" s="432"/>
      <c r="F1285" s="433"/>
    </row>
    <row r="1286" spans="1:6" x14ac:dyDescent="0.3">
      <c r="A1286" s="383"/>
      <c r="B1286" s="350"/>
      <c r="C1286" s="386"/>
      <c r="D1286" s="431"/>
      <c r="E1286" s="432"/>
      <c r="F1286" s="433"/>
    </row>
    <row r="1287" spans="1:6" x14ac:dyDescent="0.3">
      <c r="A1287" s="383"/>
      <c r="B1287" s="350"/>
      <c r="C1287" s="386"/>
      <c r="D1287" s="431"/>
      <c r="E1287" s="432"/>
      <c r="F1287" s="433"/>
    </row>
    <row r="1288" spans="1:6" x14ac:dyDescent="0.3">
      <c r="A1288" s="383"/>
      <c r="B1288" s="350"/>
      <c r="C1288" s="386"/>
      <c r="D1288" s="431"/>
      <c r="E1288" s="432"/>
      <c r="F1288" s="433"/>
    </row>
    <row r="1289" spans="1:6" x14ac:dyDescent="0.3">
      <c r="A1289" s="383"/>
      <c r="B1289" s="350"/>
      <c r="C1289" s="386"/>
      <c r="D1289" s="431"/>
      <c r="E1289" s="432"/>
      <c r="F1289" s="433"/>
    </row>
    <row r="1290" spans="1:6" x14ac:dyDescent="0.3">
      <c r="A1290" s="383"/>
      <c r="B1290" s="350"/>
      <c r="C1290" s="386"/>
      <c r="D1290" s="431"/>
      <c r="E1290" s="432"/>
      <c r="F1290" s="433"/>
    </row>
    <row r="1291" spans="1:6" x14ac:dyDescent="0.3">
      <c r="A1291" s="383"/>
      <c r="B1291" s="350"/>
      <c r="C1291" s="386"/>
      <c r="D1291" s="431"/>
      <c r="E1291" s="432"/>
      <c r="F1291" s="433"/>
    </row>
    <row r="1292" spans="1:6" x14ac:dyDescent="0.3">
      <c r="A1292" s="383"/>
      <c r="B1292" s="350"/>
      <c r="C1292" s="386"/>
      <c r="D1292" s="431"/>
      <c r="E1292" s="432"/>
      <c r="F1292" s="433"/>
    </row>
    <row r="1293" spans="1:6" x14ac:dyDescent="0.3">
      <c r="A1293" s="383"/>
      <c r="B1293" s="350"/>
      <c r="C1293" s="386"/>
      <c r="D1293" s="431"/>
      <c r="E1293" s="432"/>
      <c r="F1293" s="433"/>
    </row>
    <row r="1294" spans="1:6" x14ac:dyDescent="0.3">
      <c r="A1294" s="383"/>
      <c r="B1294" s="350"/>
      <c r="C1294" s="386"/>
      <c r="D1294" s="431"/>
      <c r="E1294" s="432"/>
      <c r="F1294" s="433"/>
    </row>
    <row r="1295" spans="1:6" x14ac:dyDescent="0.3">
      <c r="A1295" s="383"/>
      <c r="B1295" s="350"/>
      <c r="C1295" s="386"/>
      <c r="D1295" s="431"/>
      <c r="E1295" s="432"/>
      <c r="F1295" s="433"/>
    </row>
    <row r="1296" spans="1:6" x14ac:dyDescent="0.3">
      <c r="A1296" s="383"/>
      <c r="B1296" s="350"/>
      <c r="C1296" s="386"/>
      <c r="D1296" s="431"/>
      <c r="E1296" s="432"/>
      <c r="F1296" s="433"/>
    </row>
    <row r="1297" spans="1:6" x14ac:dyDescent="0.3">
      <c r="A1297" s="383"/>
      <c r="B1297" s="350"/>
      <c r="C1297" s="386"/>
      <c r="D1297" s="431"/>
      <c r="E1297" s="432"/>
      <c r="F1297" s="433"/>
    </row>
    <row r="1298" spans="1:6" x14ac:dyDescent="0.3">
      <c r="A1298" s="383"/>
      <c r="B1298" s="350"/>
      <c r="C1298" s="386"/>
      <c r="D1298" s="431"/>
      <c r="E1298" s="432"/>
      <c r="F1298" s="433"/>
    </row>
    <row r="1299" spans="1:6" x14ac:dyDescent="0.3">
      <c r="A1299" s="383"/>
      <c r="B1299" s="350"/>
      <c r="C1299" s="386"/>
      <c r="D1299" s="431"/>
      <c r="E1299" s="432"/>
      <c r="F1299" s="433"/>
    </row>
    <row r="1300" spans="1:6" x14ac:dyDescent="0.3">
      <c r="A1300" s="383"/>
      <c r="B1300" s="350"/>
      <c r="C1300" s="386"/>
      <c r="D1300" s="431"/>
      <c r="E1300" s="432"/>
      <c r="F1300" s="433"/>
    </row>
    <row r="1301" spans="1:6" x14ac:dyDescent="0.3">
      <c r="A1301" s="383"/>
      <c r="B1301" s="350"/>
      <c r="C1301" s="386"/>
      <c r="D1301" s="431"/>
      <c r="E1301" s="432"/>
      <c r="F1301" s="433"/>
    </row>
    <row r="1302" spans="1:6" x14ac:dyDescent="0.3">
      <c r="A1302" s="383"/>
      <c r="B1302" s="350"/>
      <c r="C1302" s="386"/>
      <c r="D1302" s="431"/>
      <c r="E1302" s="432"/>
      <c r="F1302" s="433"/>
    </row>
    <row r="1303" spans="1:6" x14ac:dyDescent="0.3">
      <c r="A1303" s="383"/>
      <c r="B1303" s="350"/>
      <c r="C1303" s="386"/>
      <c r="D1303" s="431"/>
      <c r="E1303" s="432"/>
      <c r="F1303" s="433"/>
    </row>
    <row r="1304" spans="1:6" x14ac:dyDescent="0.3">
      <c r="A1304" s="383"/>
      <c r="B1304" s="350"/>
      <c r="C1304" s="386"/>
      <c r="D1304" s="431"/>
      <c r="E1304" s="432"/>
      <c r="F1304" s="433"/>
    </row>
    <row r="1305" spans="1:6" x14ac:dyDescent="0.3">
      <c r="A1305" s="383"/>
      <c r="B1305" s="350"/>
      <c r="C1305" s="386"/>
      <c r="D1305" s="431"/>
      <c r="E1305" s="432"/>
      <c r="F1305" s="433"/>
    </row>
    <row r="1306" spans="1:6" x14ac:dyDescent="0.3">
      <c r="A1306" s="383"/>
      <c r="B1306" s="350"/>
      <c r="C1306" s="386"/>
      <c r="D1306" s="431"/>
      <c r="E1306" s="432"/>
      <c r="F1306" s="433"/>
    </row>
    <row r="1307" spans="1:6" x14ac:dyDescent="0.3">
      <c r="A1307" s="383"/>
      <c r="B1307" s="350"/>
      <c r="C1307" s="386"/>
      <c r="D1307" s="431"/>
      <c r="E1307" s="432"/>
      <c r="F1307" s="433"/>
    </row>
    <row r="1308" spans="1:6" x14ac:dyDescent="0.3">
      <c r="A1308" s="383"/>
      <c r="B1308" s="350"/>
      <c r="C1308" s="386"/>
      <c r="D1308" s="431"/>
      <c r="E1308" s="432"/>
      <c r="F1308" s="433"/>
    </row>
    <row r="1309" spans="1:6" x14ac:dyDescent="0.3">
      <c r="A1309" s="383"/>
      <c r="B1309" s="350"/>
      <c r="C1309" s="386"/>
      <c r="D1309" s="431"/>
      <c r="E1309" s="432"/>
      <c r="F1309" s="433"/>
    </row>
    <row r="1310" spans="1:6" ht="15" thickBot="1" x14ac:dyDescent="0.35">
      <c r="A1310" s="383"/>
      <c r="B1310" s="350"/>
      <c r="C1310" s="386"/>
      <c r="D1310" s="431"/>
      <c r="E1310" s="432"/>
      <c r="F1310" s="433"/>
    </row>
    <row r="1311" spans="1:6" ht="15" thickBot="1" x14ac:dyDescent="0.35">
      <c r="A1311" s="448" t="s">
        <v>4198</v>
      </c>
      <c r="B1311" s="511" t="s">
        <v>4116</v>
      </c>
      <c r="C1311" s="489"/>
      <c r="D1311" s="489"/>
      <c r="E1311" s="494"/>
      <c r="F1311" s="495">
        <f>SUM(F1211:F1238)</f>
        <v>3500000</v>
      </c>
    </row>
    <row r="1312" spans="1:6" x14ac:dyDescent="0.3">
      <c r="A1312" s="756" t="str">
        <f>A768</f>
        <v>CONTRACT SANRAL: NRA 2024/1323</v>
      </c>
      <c r="B1312" s="757"/>
      <c r="C1312" s="462"/>
      <c r="D1312" s="462"/>
      <c r="E1312" s="467"/>
      <c r="F1312" s="473"/>
    </row>
    <row r="1313" spans="1:6" ht="15" thickBot="1" x14ac:dyDescent="0.35">
      <c r="A1313" s="754" t="str">
        <f>A769</f>
        <v>PANEL FOR ROUTINE ROAD MAINTENANCE WORKS ACROSS SOUTH AFRICA (KWAZULU NATAL PROVINCE)</v>
      </c>
      <c r="B1313" s="755"/>
      <c r="C1313" s="463"/>
      <c r="D1313" s="463"/>
      <c r="E1313" s="468"/>
      <c r="F1313" s="474"/>
    </row>
    <row r="1314" spans="1:6" ht="15" thickBot="1" x14ac:dyDescent="0.35">
      <c r="A1314" s="449" t="s">
        <v>4111</v>
      </c>
      <c r="B1314" s="451" t="s">
        <v>4035</v>
      </c>
      <c r="C1314" s="451" t="s">
        <v>4112</v>
      </c>
      <c r="D1314" s="451" t="s">
        <v>4113</v>
      </c>
      <c r="E1314" s="451" t="s">
        <v>4114</v>
      </c>
      <c r="F1314" s="487" t="s">
        <v>4036</v>
      </c>
    </row>
    <row r="1315" spans="1:6" x14ac:dyDescent="0.3">
      <c r="A1315" s="758" t="s">
        <v>548</v>
      </c>
      <c r="B1315" s="759"/>
      <c r="C1315" s="759"/>
      <c r="D1315" s="759"/>
      <c r="E1315" s="759"/>
      <c r="F1315" s="760"/>
    </row>
    <row r="1316" spans="1:6" x14ac:dyDescent="0.3">
      <c r="A1316" s="374" t="s">
        <v>549</v>
      </c>
      <c r="B1316" s="345" t="s">
        <v>550</v>
      </c>
      <c r="C1316" s="375"/>
      <c r="D1316" s="376"/>
      <c r="E1316" s="502"/>
      <c r="F1316" s="503"/>
    </row>
    <row r="1317" spans="1:6" x14ac:dyDescent="0.3">
      <c r="A1317" s="372" t="s">
        <v>551</v>
      </c>
      <c r="B1317" s="201" t="s">
        <v>564</v>
      </c>
      <c r="C1317" s="379" t="s">
        <v>489</v>
      </c>
      <c r="D1317" s="420">
        <v>1200</v>
      </c>
      <c r="E1317" s="856"/>
      <c r="F1317" s="419" t="str">
        <f>IF((D1317*E1317)&gt;0,(D1317*E1317),"")</f>
        <v/>
      </c>
    </row>
    <row r="1318" spans="1:6" ht="22.8" x14ac:dyDescent="0.3">
      <c r="A1318" s="372" t="s">
        <v>3951</v>
      </c>
      <c r="B1318" s="201" t="s">
        <v>3953</v>
      </c>
      <c r="C1318" s="379"/>
      <c r="D1318" s="420"/>
      <c r="E1318" s="418"/>
      <c r="F1318" s="419" t="str">
        <f t="shared" ref="F1318:F1329" si="17">IF((D1318*E1318)&gt;0,(D1318*E1318),"")</f>
        <v/>
      </c>
    </row>
    <row r="1319" spans="1:6" x14ac:dyDescent="0.3">
      <c r="A1319" s="372" t="s">
        <v>3952</v>
      </c>
      <c r="B1319" s="201" t="s">
        <v>3893</v>
      </c>
      <c r="C1319" s="379" t="s">
        <v>221</v>
      </c>
      <c r="D1319" s="420">
        <v>500</v>
      </c>
      <c r="E1319" s="856"/>
      <c r="F1319" s="419" t="str">
        <f t="shared" si="17"/>
        <v/>
      </c>
    </row>
    <row r="1320" spans="1:6" x14ac:dyDescent="0.3">
      <c r="A1320" s="372" t="s">
        <v>557</v>
      </c>
      <c r="B1320" s="201" t="s">
        <v>558</v>
      </c>
      <c r="C1320" s="379" t="s">
        <v>221</v>
      </c>
      <c r="D1320" s="420">
        <v>100</v>
      </c>
      <c r="E1320" s="856"/>
      <c r="F1320" s="419" t="str">
        <f t="shared" si="17"/>
        <v/>
      </c>
    </row>
    <row r="1321" spans="1:6" ht="22.8" x14ac:dyDescent="0.3">
      <c r="A1321" s="372" t="s">
        <v>4199</v>
      </c>
      <c r="B1321" s="201" t="s">
        <v>4200</v>
      </c>
      <c r="C1321" s="379"/>
      <c r="D1321" s="420"/>
      <c r="E1321" s="418"/>
      <c r="F1321" s="419"/>
    </row>
    <row r="1322" spans="1:6" x14ac:dyDescent="0.3">
      <c r="A1322" s="372" t="s">
        <v>4201</v>
      </c>
      <c r="B1322" s="201" t="s">
        <v>3893</v>
      </c>
      <c r="C1322" s="379" t="s">
        <v>221</v>
      </c>
      <c r="D1322" s="420">
        <v>50</v>
      </c>
      <c r="E1322" s="856"/>
      <c r="F1322" s="419" t="str">
        <f t="shared" si="17"/>
        <v/>
      </c>
    </row>
    <row r="1323" spans="1:6" x14ac:dyDescent="0.3">
      <c r="A1323" s="372" t="s">
        <v>4202</v>
      </c>
      <c r="B1323" s="201" t="s">
        <v>558</v>
      </c>
      <c r="C1323" s="379" t="s">
        <v>221</v>
      </c>
      <c r="D1323" s="420">
        <v>50</v>
      </c>
      <c r="E1323" s="856"/>
      <c r="F1323" s="419" t="str">
        <f t="shared" si="17"/>
        <v/>
      </c>
    </row>
    <row r="1324" spans="1:6" ht="22.8" x14ac:dyDescent="0.3">
      <c r="A1324" s="372" t="s">
        <v>3951</v>
      </c>
      <c r="B1324" s="201" t="s">
        <v>3953</v>
      </c>
      <c r="C1324" s="379"/>
      <c r="D1324" s="420"/>
      <c r="E1324" s="418"/>
      <c r="F1324" s="419"/>
    </row>
    <row r="1325" spans="1:6" x14ac:dyDescent="0.3">
      <c r="A1325" s="372" t="s">
        <v>3952</v>
      </c>
      <c r="B1325" s="201" t="s">
        <v>3893</v>
      </c>
      <c r="C1325" s="379" t="s">
        <v>221</v>
      </c>
      <c r="D1325" s="420">
        <v>50</v>
      </c>
      <c r="E1325" s="856"/>
      <c r="F1325" s="419" t="str">
        <f t="shared" si="17"/>
        <v/>
      </c>
    </row>
    <row r="1326" spans="1:6" x14ac:dyDescent="0.3">
      <c r="A1326" s="372" t="s">
        <v>4203</v>
      </c>
      <c r="B1326" s="201" t="s">
        <v>558</v>
      </c>
      <c r="C1326" s="379" t="s">
        <v>221</v>
      </c>
      <c r="D1326" s="420">
        <v>50</v>
      </c>
      <c r="E1326" s="856"/>
      <c r="F1326" s="419" t="str">
        <f t="shared" si="17"/>
        <v/>
      </c>
    </row>
    <row r="1327" spans="1:6" ht="22.8" x14ac:dyDescent="0.3">
      <c r="A1327" s="372" t="s">
        <v>4204</v>
      </c>
      <c r="B1327" s="201" t="s">
        <v>4205</v>
      </c>
      <c r="C1327" s="379"/>
      <c r="D1327" s="420"/>
      <c r="E1327" s="418"/>
      <c r="F1327" s="419"/>
    </row>
    <row r="1328" spans="1:6" x14ac:dyDescent="0.3">
      <c r="A1328" s="372" t="s">
        <v>4206</v>
      </c>
      <c r="B1328" s="201" t="s">
        <v>3893</v>
      </c>
      <c r="C1328" s="379" t="s">
        <v>221</v>
      </c>
      <c r="D1328" s="420">
        <v>50</v>
      </c>
      <c r="E1328" s="856"/>
      <c r="F1328" s="419" t="str">
        <f t="shared" si="17"/>
        <v/>
      </c>
    </row>
    <row r="1329" spans="1:6" x14ac:dyDescent="0.3">
      <c r="A1329" s="372" t="s">
        <v>4207</v>
      </c>
      <c r="B1329" s="201" t="s">
        <v>558</v>
      </c>
      <c r="C1329" s="379" t="s">
        <v>221</v>
      </c>
      <c r="D1329" s="420">
        <v>50</v>
      </c>
      <c r="E1329" s="856"/>
      <c r="F1329" s="419" t="str">
        <f t="shared" si="17"/>
        <v/>
      </c>
    </row>
    <row r="1330" spans="1:6" x14ac:dyDescent="0.3">
      <c r="A1330" s="372"/>
      <c r="B1330" s="201"/>
      <c r="C1330" s="379"/>
      <c r="D1330" s="420"/>
      <c r="E1330" s="418"/>
      <c r="F1330" s="419"/>
    </row>
    <row r="1331" spans="1:6" x14ac:dyDescent="0.3">
      <c r="A1331" s="372"/>
      <c r="B1331" s="201"/>
      <c r="C1331" s="379"/>
      <c r="D1331" s="420"/>
      <c r="E1331" s="418"/>
      <c r="F1331" s="419"/>
    </row>
    <row r="1332" spans="1:6" x14ac:dyDescent="0.3">
      <c r="A1332" s="372"/>
      <c r="B1332" s="201"/>
      <c r="C1332" s="379"/>
      <c r="D1332" s="420"/>
      <c r="E1332" s="418"/>
      <c r="F1332" s="419"/>
    </row>
    <row r="1333" spans="1:6" x14ac:dyDescent="0.3">
      <c r="A1333" s="788" t="s">
        <v>4155</v>
      </c>
      <c r="B1333" s="789"/>
      <c r="C1333" s="512"/>
      <c r="D1333" s="512"/>
      <c r="E1333" s="513"/>
      <c r="F1333" s="514"/>
    </row>
    <row r="1334" spans="1:6" x14ac:dyDescent="0.3">
      <c r="A1334" s="374" t="s">
        <v>570</v>
      </c>
      <c r="B1334" s="345" t="s">
        <v>571</v>
      </c>
      <c r="C1334" s="375"/>
      <c r="D1334" s="376"/>
      <c r="E1334" s="377"/>
      <c r="F1334" s="378"/>
    </row>
    <row r="1335" spans="1:6" x14ac:dyDescent="0.3">
      <c r="A1335" s="372" t="s">
        <v>572</v>
      </c>
      <c r="B1335" s="201" t="s">
        <v>564</v>
      </c>
      <c r="C1335" s="379" t="s">
        <v>489</v>
      </c>
      <c r="D1335" s="420">
        <v>1000</v>
      </c>
      <c r="E1335" s="856"/>
      <c r="F1335" s="419" t="str">
        <f>IF((D1335*E1335)&gt;0,(D1335*E1335),"")</f>
        <v/>
      </c>
    </row>
    <row r="1336" spans="1:6" ht="34.200000000000003" x14ac:dyDescent="0.3">
      <c r="A1336" s="372" t="s">
        <v>574</v>
      </c>
      <c r="B1336" s="201" t="s">
        <v>3954</v>
      </c>
      <c r="C1336" s="379" t="s">
        <v>221</v>
      </c>
      <c r="D1336" s="420">
        <v>50</v>
      </c>
      <c r="E1336" s="856"/>
      <c r="F1336" s="419" t="str">
        <f t="shared" ref="F1336:F1342" si="18">IF((D1336*E1336)&gt;0,(D1336*E1336),"")</f>
        <v/>
      </c>
    </row>
    <row r="1337" spans="1:6" ht="34.200000000000003" x14ac:dyDescent="0.3">
      <c r="A1337" s="372" t="s">
        <v>576</v>
      </c>
      <c r="B1337" s="201" t="s">
        <v>3955</v>
      </c>
      <c r="C1337" s="379" t="s">
        <v>221</v>
      </c>
      <c r="D1337" s="420">
        <v>45</v>
      </c>
      <c r="E1337" s="856"/>
      <c r="F1337" s="419" t="str">
        <f t="shared" si="18"/>
        <v/>
      </c>
    </row>
    <row r="1338" spans="1:6" ht="34.200000000000003" x14ac:dyDescent="0.3">
      <c r="A1338" s="372" t="s">
        <v>577</v>
      </c>
      <c r="B1338" s="201" t="s">
        <v>4208</v>
      </c>
      <c r="C1338" s="379" t="s">
        <v>221</v>
      </c>
      <c r="D1338" s="420">
        <v>35</v>
      </c>
      <c r="E1338" s="856"/>
      <c r="F1338" s="419" t="str">
        <f t="shared" si="18"/>
        <v/>
      </c>
    </row>
    <row r="1339" spans="1:6" ht="34.200000000000003" x14ac:dyDescent="0.3">
      <c r="A1339" s="372" t="s">
        <v>4209</v>
      </c>
      <c r="B1339" s="201" t="s">
        <v>4210</v>
      </c>
      <c r="C1339" s="379" t="s">
        <v>221</v>
      </c>
      <c r="D1339" s="420">
        <v>30</v>
      </c>
      <c r="E1339" s="856"/>
      <c r="F1339" s="419" t="str">
        <f t="shared" si="18"/>
        <v/>
      </c>
    </row>
    <row r="1340" spans="1:6" ht="34.200000000000003" x14ac:dyDescent="0.3">
      <c r="A1340" s="372" t="s">
        <v>4211</v>
      </c>
      <c r="B1340" s="201" t="s">
        <v>4212</v>
      </c>
      <c r="C1340" s="379" t="s">
        <v>221</v>
      </c>
      <c r="D1340" s="420">
        <v>25</v>
      </c>
      <c r="E1340" s="856"/>
      <c r="F1340" s="419" t="str">
        <f t="shared" si="18"/>
        <v/>
      </c>
    </row>
    <row r="1341" spans="1:6" ht="34.200000000000003" x14ac:dyDescent="0.3">
      <c r="A1341" s="372" t="s">
        <v>4213</v>
      </c>
      <c r="B1341" s="201" t="s">
        <v>4214</v>
      </c>
      <c r="C1341" s="379" t="s">
        <v>221</v>
      </c>
      <c r="D1341" s="420">
        <v>25</v>
      </c>
      <c r="E1341" s="856"/>
      <c r="F1341" s="419" t="str">
        <f t="shared" si="18"/>
        <v/>
      </c>
    </row>
    <row r="1342" spans="1:6" ht="34.200000000000003" x14ac:dyDescent="0.3">
      <c r="A1342" s="372" t="s">
        <v>4215</v>
      </c>
      <c r="B1342" s="201" t="s">
        <v>4216</v>
      </c>
      <c r="C1342" s="379" t="s">
        <v>221</v>
      </c>
      <c r="D1342" s="420">
        <v>20</v>
      </c>
      <c r="E1342" s="856"/>
      <c r="F1342" s="419" t="str">
        <f t="shared" si="18"/>
        <v/>
      </c>
    </row>
    <row r="1343" spans="1:6" ht="34.200000000000003" x14ac:dyDescent="0.3">
      <c r="A1343" s="372" t="s">
        <v>4217</v>
      </c>
      <c r="B1343" s="201" t="s">
        <v>4218</v>
      </c>
      <c r="C1343" s="379" t="s">
        <v>221</v>
      </c>
      <c r="D1343" s="420">
        <v>20</v>
      </c>
      <c r="E1343" s="856"/>
      <c r="F1343" s="419" t="str">
        <f>IF((D1343*E1343)&gt;0,(D1343*E1343),"")</f>
        <v/>
      </c>
    </row>
    <row r="1344" spans="1:6" x14ac:dyDescent="0.3">
      <c r="A1344" s="383" t="s">
        <v>4219</v>
      </c>
      <c r="B1344" s="201" t="s">
        <v>580</v>
      </c>
      <c r="C1344" s="437" t="s">
        <v>16</v>
      </c>
      <c r="D1344" s="420">
        <v>1</v>
      </c>
      <c r="E1344" s="418">
        <v>350000</v>
      </c>
      <c r="F1344" s="419">
        <f>IF((D1344*E1344)&gt;0,(D1344*E1344),"")</f>
        <v>350000</v>
      </c>
    </row>
    <row r="1345" spans="1:6" ht="22.8" x14ac:dyDescent="0.3">
      <c r="A1345" s="372" t="s">
        <v>4220</v>
      </c>
      <c r="B1345" s="201" t="s">
        <v>4221</v>
      </c>
      <c r="C1345" s="557" t="s">
        <v>21</v>
      </c>
      <c r="D1345" s="421">
        <f>F1344</f>
        <v>350000</v>
      </c>
      <c r="E1345" s="855"/>
      <c r="F1345" s="419" t="str">
        <f t="shared" ref="F1345" si="19">IF((D1345*E1345)&gt;0,(D1345*E1345),"")</f>
        <v/>
      </c>
    </row>
    <row r="1346" spans="1:6" x14ac:dyDescent="0.3">
      <c r="A1346" s="383"/>
      <c r="B1346" s="202"/>
      <c r="C1346" s="386"/>
      <c r="D1346" s="434"/>
      <c r="E1346" s="435"/>
      <c r="F1346" s="433"/>
    </row>
    <row r="1347" spans="1:6" x14ac:dyDescent="0.3">
      <c r="A1347" s="383"/>
      <c r="B1347" s="202"/>
      <c r="C1347" s="386"/>
      <c r="D1347" s="434"/>
      <c r="E1347" s="435"/>
      <c r="F1347" s="433"/>
    </row>
    <row r="1348" spans="1:6" x14ac:dyDescent="0.3">
      <c r="A1348" s="383"/>
      <c r="B1348" s="202"/>
      <c r="C1348" s="386"/>
      <c r="D1348" s="434"/>
      <c r="E1348" s="435"/>
      <c r="F1348" s="433"/>
    </row>
    <row r="1349" spans="1:6" x14ac:dyDescent="0.3">
      <c r="A1349" s="383"/>
      <c r="B1349" s="202"/>
      <c r="C1349" s="386"/>
      <c r="D1349" s="434"/>
      <c r="E1349" s="435"/>
      <c r="F1349" s="433"/>
    </row>
    <row r="1350" spans="1:6" x14ac:dyDescent="0.3">
      <c r="A1350" s="383"/>
      <c r="B1350" s="202"/>
      <c r="C1350" s="386"/>
      <c r="D1350" s="434"/>
      <c r="E1350" s="435"/>
      <c r="F1350" s="433"/>
    </row>
    <row r="1351" spans="1:6" x14ac:dyDescent="0.3">
      <c r="A1351" s="383"/>
      <c r="B1351" s="202"/>
      <c r="C1351" s="386"/>
      <c r="D1351" s="434"/>
      <c r="E1351" s="435"/>
      <c r="F1351" s="433"/>
    </row>
    <row r="1352" spans="1:6" x14ac:dyDescent="0.3">
      <c r="A1352" s="383"/>
      <c r="B1352" s="202"/>
      <c r="C1352" s="386"/>
      <c r="D1352" s="434"/>
      <c r="E1352" s="435"/>
      <c r="F1352" s="433"/>
    </row>
    <row r="1353" spans="1:6" x14ac:dyDescent="0.3">
      <c r="A1353" s="383"/>
      <c r="B1353" s="202"/>
      <c r="C1353" s="386"/>
      <c r="D1353" s="434"/>
      <c r="E1353" s="435"/>
      <c r="F1353" s="433"/>
    </row>
    <row r="1354" spans="1:6" x14ac:dyDescent="0.3">
      <c r="A1354" s="383"/>
      <c r="B1354" s="202"/>
      <c r="C1354" s="386"/>
      <c r="D1354" s="434"/>
      <c r="E1354" s="435"/>
      <c r="F1354" s="433"/>
    </row>
    <row r="1355" spans="1:6" x14ac:dyDescent="0.3">
      <c r="A1355" s="383"/>
      <c r="B1355" s="202"/>
      <c r="C1355" s="386"/>
      <c r="D1355" s="434"/>
      <c r="E1355" s="435"/>
      <c r="F1355" s="433"/>
    </row>
    <row r="1356" spans="1:6" x14ac:dyDescent="0.3">
      <c r="A1356" s="383"/>
      <c r="B1356" s="202"/>
      <c r="C1356" s="386"/>
      <c r="D1356" s="434"/>
      <c r="E1356" s="435"/>
      <c r="F1356" s="433"/>
    </row>
    <row r="1357" spans="1:6" x14ac:dyDescent="0.3">
      <c r="A1357" s="383"/>
      <c r="B1357" s="202"/>
      <c r="C1357" s="386"/>
      <c r="D1357" s="434"/>
      <c r="E1357" s="435"/>
      <c r="F1357" s="433"/>
    </row>
    <row r="1358" spans="1:6" x14ac:dyDescent="0.3">
      <c r="A1358" s="383"/>
      <c r="B1358" s="202"/>
      <c r="C1358" s="386"/>
      <c r="D1358" s="434"/>
      <c r="E1358" s="435"/>
      <c r="F1358" s="433"/>
    </row>
    <row r="1359" spans="1:6" x14ac:dyDescent="0.3">
      <c r="A1359" s="383"/>
      <c r="B1359" s="202"/>
      <c r="C1359" s="386"/>
      <c r="D1359" s="434"/>
      <c r="E1359" s="435"/>
      <c r="F1359" s="433"/>
    </row>
    <row r="1360" spans="1:6" x14ac:dyDescent="0.3">
      <c r="A1360" s="383"/>
      <c r="B1360" s="202"/>
      <c r="C1360" s="386"/>
      <c r="D1360" s="434"/>
      <c r="E1360" s="435"/>
      <c r="F1360" s="433"/>
    </row>
    <row r="1361" spans="1:6" x14ac:dyDescent="0.3">
      <c r="A1361" s="383"/>
      <c r="B1361" s="202"/>
      <c r="C1361" s="386"/>
      <c r="D1361" s="434"/>
      <c r="E1361" s="435"/>
      <c r="F1361" s="433"/>
    </row>
    <row r="1362" spans="1:6" x14ac:dyDescent="0.3">
      <c r="A1362" s="383"/>
      <c r="B1362" s="202"/>
      <c r="C1362" s="386"/>
      <c r="D1362" s="434"/>
      <c r="E1362" s="435"/>
      <c r="F1362" s="433"/>
    </row>
    <row r="1363" spans="1:6" x14ac:dyDescent="0.3">
      <c r="A1363" s="383"/>
      <c r="B1363" s="202"/>
      <c r="C1363" s="386"/>
      <c r="D1363" s="434"/>
      <c r="E1363" s="435"/>
      <c r="F1363" s="433"/>
    </row>
    <row r="1364" spans="1:6" x14ac:dyDescent="0.3">
      <c r="A1364" s="383"/>
      <c r="B1364" s="202"/>
      <c r="C1364" s="386"/>
      <c r="D1364" s="434"/>
      <c r="E1364" s="435"/>
      <c r="F1364" s="433"/>
    </row>
    <row r="1365" spans="1:6" x14ac:dyDescent="0.3">
      <c r="A1365" s="383"/>
      <c r="B1365" s="202"/>
      <c r="C1365" s="386"/>
      <c r="D1365" s="434"/>
      <c r="E1365" s="435"/>
      <c r="F1365" s="433"/>
    </row>
    <row r="1366" spans="1:6" x14ac:dyDescent="0.3">
      <c r="A1366" s="383"/>
      <c r="B1366" s="202"/>
      <c r="C1366" s="386"/>
      <c r="D1366" s="434"/>
      <c r="E1366" s="435"/>
      <c r="F1366" s="433"/>
    </row>
    <row r="1367" spans="1:6" x14ac:dyDescent="0.3">
      <c r="A1367" s="383"/>
      <c r="B1367" s="202"/>
      <c r="C1367" s="386"/>
      <c r="D1367" s="434"/>
      <c r="E1367" s="435"/>
      <c r="F1367" s="433"/>
    </row>
    <row r="1368" spans="1:6" x14ac:dyDescent="0.3">
      <c r="A1368" s="383"/>
      <c r="B1368" s="202"/>
      <c r="C1368" s="386"/>
      <c r="D1368" s="434"/>
      <c r="E1368" s="435"/>
      <c r="F1368" s="433"/>
    </row>
    <row r="1369" spans="1:6" x14ac:dyDescent="0.3">
      <c r="A1369" s="383"/>
      <c r="B1369" s="202"/>
      <c r="C1369" s="386"/>
      <c r="D1369" s="434"/>
      <c r="E1369" s="435"/>
      <c r="F1369" s="433"/>
    </row>
    <row r="1370" spans="1:6" x14ac:dyDescent="0.3">
      <c r="A1370" s="383"/>
      <c r="B1370" s="202"/>
      <c r="C1370" s="386"/>
      <c r="D1370" s="434"/>
      <c r="E1370" s="435"/>
      <c r="F1370" s="433"/>
    </row>
    <row r="1371" spans="1:6" x14ac:dyDescent="0.3">
      <c r="A1371" s="383"/>
      <c r="B1371" s="202"/>
      <c r="C1371" s="386"/>
      <c r="D1371" s="434"/>
      <c r="E1371" s="435"/>
      <c r="F1371" s="433"/>
    </row>
    <row r="1372" spans="1:6" x14ac:dyDescent="0.3">
      <c r="A1372" s="383"/>
      <c r="B1372" s="202"/>
      <c r="C1372" s="386"/>
      <c r="D1372" s="434"/>
      <c r="E1372" s="435"/>
      <c r="F1372" s="433"/>
    </row>
    <row r="1373" spans="1:6" x14ac:dyDescent="0.3">
      <c r="A1373" s="383"/>
      <c r="B1373" s="202"/>
      <c r="C1373" s="386"/>
      <c r="D1373" s="434"/>
      <c r="E1373" s="435"/>
      <c r="F1373" s="433"/>
    </row>
    <row r="1374" spans="1:6" x14ac:dyDescent="0.3">
      <c r="A1374" s="383"/>
      <c r="B1374" s="202"/>
      <c r="C1374" s="386"/>
      <c r="D1374" s="434"/>
      <c r="E1374" s="435"/>
      <c r="F1374" s="433"/>
    </row>
    <row r="1375" spans="1:6" x14ac:dyDescent="0.3">
      <c r="A1375" s="383"/>
      <c r="B1375" s="202"/>
      <c r="C1375" s="386"/>
      <c r="D1375" s="434"/>
      <c r="E1375" s="435"/>
      <c r="F1375" s="433"/>
    </row>
    <row r="1376" spans="1:6" x14ac:dyDescent="0.3">
      <c r="A1376" s="383"/>
      <c r="B1376" s="202"/>
      <c r="C1376" s="386"/>
      <c r="D1376" s="434"/>
      <c r="E1376" s="435"/>
      <c r="F1376" s="433"/>
    </row>
    <row r="1377" spans="1:6" x14ac:dyDescent="0.3">
      <c r="A1377" s="383"/>
      <c r="B1377" s="202"/>
      <c r="C1377" s="386"/>
      <c r="D1377" s="434"/>
      <c r="E1377" s="435"/>
      <c r="F1377" s="433"/>
    </row>
    <row r="1378" spans="1:6" x14ac:dyDescent="0.3">
      <c r="A1378" s="383"/>
      <c r="B1378" s="202"/>
      <c r="C1378" s="386"/>
      <c r="D1378" s="434"/>
      <c r="E1378" s="435"/>
      <c r="F1378" s="433"/>
    </row>
    <row r="1379" spans="1:6" x14ac:dyDescent="0.3">
      <c r="A1379" s="383"/>
      <c r="B1379" s="202"/>
      <c r="C1379" s="386"/>
      <c r="D1379" s="434"/>
      <c r="E1379" s="435"/>
      <c r="F1379" s="433"/>
    </row>
    <row r="1380" spans="1:6" x14ac:dyDescent="0.3">
      <c r="A1380" s="383"/>
      <c r="B1380" s="202"/>
      <c r="C1380" s="386"/>
      <c r="D1380" s="434"/>
      <c r="E1380" s="435"/>
      <c r="F1380" s="433"/>
    </row>
    <row r="1381" spans="1:6" x14ac:dyDescent="0.3">
      <c r="A1381" s="383"/>
      <c r="B1381" s="202"/>
      <c r="C1381" s="386"/>
      <c r="D1381" s="434"/>
      <c r="E1381" s="435"/>
      <c r="F1381" s="433"/>
    </row>
    <row r="1382" spans="1:6" x14ac:dyDescent="0.3">
      <c r="A1382" s="383"/>
      <c r="B1382" s="202"/>
      <c r="C1382" s="386"/>
      <c r="D1382" s="434"/>
      <c r="E1382" s="435"/>
      <c r="F1382" s="433"/>
    </row>
    <row r="1383" spans="1:6" x14ac:dyDescent="0.3">
      <c r="A1383" s="383"/>
      <c r="B1383" s="202"/>
      <c r="C1383" s="386"/>
      <c r="D1383" s="434"/>
      <c r="E1383" s="435"/>
      <c r="F1383" s="433"/>
    </row>
    <row r="1384" spans="1:6" x14ac:dyDescent="0.3">
      <c r="A1384" s="383"/>
      <c r="B1384" s="202"/>
      <c r="C1384" s="386"/>
      <c r="D1384" s="434"/>
      <c r="E1384" s="435"/>
      <c r="F1384" s="433"/>
    </row>
    <row r="1385" spans="1:6" x14ac:dyDescent="0.3">
      <c r="A1385" s="383"/>
      <c r="B1385" s="202"/>
      <c r="C1385" s="386"/>
      <c r="D1385" s="434"/>
      <c r="E1385" s="435"/>
      <c r="F1385" s="433"/>
    </row>
    <row r="1386" spans="1:6" x14ac:dyDescent="0.3">
      <c r="A1386" s="383"/>
      <c r="B1386" s="202"/>
      <c r="C1386" s="386"/>
      <c r="D1386" s="434"/>
      <c r="E1386" s="435"/>
      <c r="F1386" s="433"/>
    </row>
    <row r="1387" spans="1:6" x14ac:dyDescent="0.3">
      <c r="A1387" s="383"/>
      <c r="B1387" s="202"/>
      <c r="C1387" s="386"/>
      <c r="D1387" s="434"/>
      <c r="E1387" s="435"/>
      <c r="F1387" s="433"/>
    </row>
    <row r="1388" spans="1:6" x14ac:dyDescent="0.3">
      <c r="A1388" s="383"/>
      <c r="B1388" s="202"/>
      <c r="C1388" s="386"/>
      <c r="D1388" s="434"/>
      <c r="E1388" s="435"/>
      <c r="F1388" s="433"/>
    </row>
    <row r="1389" spans="1:6" x14ac:dyDescent="0.3">
      <c r="A1389" s="383"/>
      <c r="B1389" s="202"/>
      <c r="C1389" s="386"/>
      <c r="D1389" s="434"/>
      <c r="E1389" s="435"/>
      <c r="F1389" s="433"/>
    </row>
    <row r="1390" spans="1:6" x14ac:dyDescent="0.3">
      <c r="A1390" s="383"/>
      <c r="B1390" s="202"/>
      <c r="C1390" s="386"/>
      <c r="D1390" s="434"/>
      <c r="E1390" s="435"/>
      <c r="F1390" s="433"/>
    </row>
    <row r="1391" spans="1:6" x14ac:dyDescent="0.3">
      <c r="A1391" s="383"/>
      <c r="B1391" s="202"/>
      <c r="C1391" s="386"/>
      <c r="D1391" s="434"/>
      <c r="E1391" s="435"/>
      <c r="F1391" s="433"/>
    </row>
    <row r="1392" spans="1:6" x14ac:dyDescent="0.3">
      <c r="A1392" s="383"/>
      <c r="B1392" s="202"/>
      <c r="C1392" s="386"/>
      <c r="D1392" s="434"/>
      <c r="E1392" s="435"/>
      <c r="F1392" s="433"/>
    </row>
    <row r="1393" spans="1:6" x14ac:dyDescent="0.3">
      <c r="A1393" s="383"/>
      <c r="B1393" s="202"/>
      <c r="C1393" s="386"/>
      <c r="D1393" s="434"/>
      <c r="E1393" s="435"/>
      <c r="F1393" s="433"/>
    </row>
    <row r="1394" spans="1:6" x14ac:dyDescent="0.3">
      <c r="A1394" s="383"/>
      <c r="B1394" s="202"/>
      <c r="C1394" s="386"/>
      <c r="D1394" s="434"/>
      <c r="E1394" s="435"/>
      <c r="F1394" s="433"/>
    </row>
    <row r="1395" spans="1:6" x14ac:dyDescent="0.3">
      <c r="A1395" s="383"/>
      <c r="B1395" s="202"/>
      <c r="C1395" s="386"/>
      <c r="D1395" s="434"/>
      <c r="E1395" s="435"/>
      <c r="F1395" s="433"/>
    </row>
    <row r="1396" spans="1:6" x14ac:dyDescent="0.3">
      <c r="A1396" s="383"/>
      <c r="B1396" s="202"/>
      <c r="C1396" s="386"/>
      <c r="D1396" s="434"/>
      <c r="E1396" s="435"/>
      <c r="F1396" s="433"/>
    </row>
    <row r="1397" spans="1:6" x14ac:dyDescent="0.3">
      <c r="A1397" s="383"/>
      <c r="B1397" s="202"/>
      <c r="C1397" s="386"/>
      <c r="D1397" s="434"/>
      <c r="E1397" s="435"/>
      <c r="F1397" s="433"/>
    </row>
    <row r="1398" spans="1:6" x14ac:dyDescent="0.3">
      <c r="A1398" s="383"/>
      <c r="B1398" s="202"/>
      <c r="C1398" s="386"/>
      <c r="D1398" s="434"/>
      <c r="E1398" s="435"/>
      <c r="F1398" s="433"/>
    </row>
    <row r="1399" spans="1:6" x14ac:dyDescent="0.3">
      <c r="A1399" s="383"/>
      <c r="B1399" s="202"/>
      <c r="C1399" s="386"/>
      <c r="D1399" s="434"/>
      <c r="E1399" s="435"/>
      <c r="F1399" s="433"/>
    </row>
    <row r="1400" spans="1:6" x14ac:dyDescent="0.3">
      <c r="A1400" s="383"/>
      <c r="B1400" s="202"/>
      <c r="C1400" s="386"/>
      <c r="D1400" s="434"/>
      <c r="E1400" s="435"/>
      <c r="F1400" s="433"/>
    </row>
    <row r="1401" spans="1:6" x14ac:dyDescent="0.3">
      <c r="A1401" s="383"/>
      <c r="B1401" s="202"/>
      <c r="C1401" s="386"/>
      <c r="D1401" s="434"/>
      <c r="E1401" s="435"/>
      <c r="F1401" s="433"/>
    </row>
    <row r="1402" spans="1:6" x14ac:dyDescent="0.3">
      <c r="A1402" s="383"/>
      <c r="B1402" s="202"/>
      <c r="C1402" s="386"/>
      <c r="D1402" s="434"/>
      <c r="E1402" s="435"/>
      <c r="F1402" s="433"/>
    </row>
    <row r="1403" spans="1:6" x14ac:dyDescent="0.3">
      <c r="A1403" s="383"/>
      <c r="B1403" s="202"/>
      <c r="C1403" s="386"/>
      <c r="D1403" s="434"/>
      <c r="E1403" s="435"/>
      <c r="F1403" s="433"/>
    </row>
    <row r="1404" spans="1:6" x14ac:dyDescent="0.3">
      <c r="A1404" s="383"/>
      <c r="B1404" s="202"/>
      <c r="C1404" s="386"/>
      <c r="D1404" s="434"/>
      <c r="E1404" s="435"/>
      <c r="F1404" s="433"/>
    </row>
    <row r="1405" spans="1:6" x14ac:dyDescent="0.3">
      <c r="A1405" s="383"/>
      <c r="B1405" s="202"/>
      <c r="C1405" s="386"/>
      <c r="D1405" s="434"/>
      <c r="E1405" s="435"/>
      <c r="F1405" s="433"/>
    </row>
    <row r="1406" spans="1:6" x14ac:dyDescent="0.3">
      <c r="A1406" s="383"/>
      <c r="B1406" s="202"/>
      <c r="C1406" s="386"/>
      <c r="D1406" s="434"/>
      <c r="E1406" s="435"/>
      <c r="F1406" s="433"/>
    </row>
    <row r="1407" spans="1:6" x14ac:dyDescent="0.3">
      <c r="A1407" s="383"/>
      <c r="B1407" s="202"/>
      <c r="C1407" s="386"/>
      <c r="D1407" s="434"/>
      <c r="E1407" s="435"/>
      <c r="F1407" s="433"/>
    </row>
    <row r="1408" spans="1:6" x14ac:dyDescent="0.3">
      <c r="A1408" s="383"/>
      <c r="B1408" s="202"/>
      <c r="C1408" s="386"/>
      <c r="D1408" s="434"/>
      <c r="E1408" s="435"/>
      <c r="F1408" s="433"/>
    </row>
    <row r="1409" spans="1:6" x14ac:dyDescent="0.3">
      <c r="A1409" s="383"/>
      <c r="B1409" s="202"/>
      <c r="C1409" s="386"/>
      <c r="D1409" s="434"/>
      <c r="E1409" s="435"/>
      <c r="F1409" s="433"/>
    </row>
    <row r="1410" spans="1:6" x14ac:dyDescent="0.3">
      <c r="A1410" s="383"/>
      <c r="B1410" s="202"/>
      <c r="C1410" s="386"/>
      <c r="D1410" s="434"/>
      <c r="E1410" s="435"/>
      <c r="F1410" s="433"/>
    </row>
    <row r="1411" spans="1:6" x14ac:dyDescent="0.3">
      <c r="A1411" s="383"/>
      <c r="B1411" s="202"/>
      <c r="C1411" s="386"/>
      <c r="D1411" s="434"/>
      <c r="E1411" s="435"/>
      <c r="F1411" s="433"/>
    </row>
    <row r="1412" spans="1:6" x14ac:dyDescent="0.3">
      <c r="A1412" s="383"/>
      <c r="B1412" s="202"/>
      <c r="C1412" s="386"/>
      <c r="D1412" s="434"/>
      <c r="E1412" s="435"/>
      <c r="F1412" s="433"/>
    </row>
    <row r="1413" spans="1:6" x14ac:dyDescent="0.3">
      <c r="A1413" s="383"/>
      <c r="B1413" s="202"/>
      <c r="C1413" s="386"/>
      <c r="D1413" s="434"/>
      <c r="E1413" s="435"/>
      <c r="F1413" s="433"/>
    </row>
    <row r="1414" spans="1:6" x14ac:dyDescent="0.3">
      <c r="A1414" s="383"/>
      <c r="B1414" s="202"/>
      <c r="C1414" s="386"/>
      <c r="D1414" s="434"/>
      <c r="E1414" s="435"/>
      <c r="F1414" s="433"/>
    </row>
    <row r="1415" spans="1:6" x14ac:dyDescent="0.3">
      <c r="A1415" s="383"/>
      <c r="B1415" s="202"/>
      <c r="C1415" s="386"/>
      <c r="D1415" s="434"/>
      <c r="E1415" s="435"/>
      <c r="F1415" s="433"/>
    </row>
    <row r="1416" spans="1:6" x14ac:dyDescent="0.3">
      <c r="A1416" s="383"/>
      <c r="B1416" s="202"/>
      <c r="C1416" s="386"/>
      <c r="D1416" s="434"/>
      <c r="E1416" s="435"/>
      <c r="F1416" s="433"/>
    </row>
    <row r="1417" spans="1:6" x14ac:dyDescent="0.3">
      <c r="A1417" s="383"/>
      <c r="B1417" s="202"/>
      <c r="C1417" s="386"/>
      <c r="D1417" s="434"/>
      <c r="E1417" s="435"/>
      <c r="F1417" s="433"/>
    </row>
    <row r="1418" spans="1:6" x14ac:dyDescent="0.3">
      <c r="A1418" s="383"/>
      <c r="B1418" s="202"/>
      <c r="C1418" s="386"/>
      <c r="D1418" s="434"/>
      <c r="E1418" s="435"/>
      <c r="F1418" s="433"/>
    </row>
    <row r="1419" spans="1:6" x14ac:dyDescent="0.3">
      <c r="A1419" s="383"/>
      <c r="B1419" s="202"/>
      <c r="C1419" s="386"/>
      <c r="D1419" s="434"/>
      <c r="E1419" s="435"/>
      <c r="F1419" s="433"/>
    </row>
    <row r="1420" spans="1:6" x14ac:dyDescent="0.3">
      <c r="A1420" s="383"/>
      <c r="B1420" s="202"/>
      <c r="C1420" s="386"/>
      <c r="D1420" s="434"/>
      <c r="E1420" s="435"/>
      <c r="F1420" s="433"/>
    </row>
    <row r="1421" spans="1:6" ht="15" thickBot="1" x14ac:dyDescent="0.35">
      <c r="A1421" s="383"/>
      <c r="B1421" s="202"/>
      <c r="C1421" s="386"/>
      <c r="D1421" s="434"/>
      <c r="E1421" s="435"/>
      <c r="F1421" s="433"/>
    </row>
    <row r="1422" spans="1:6" ht="15" thickBot="1" x14ac:dyDescent="0.35">
      <c r="A1422" s="448" t="s">
        <v>4056</v>
      </c>
      <c r="B1422" s="511" t="s">
        <v>4116</v>
      </c>
      <c r="C1422" s="489"/>
      <c r="D1422" s="489"/>
      <c r="E1422" s="494"/>
      <c r="F1422" s="495">
        <f>SUM(F1317:F1348)</f>
        <v>350000</v>
      </c>
    </row>
    <row r="1423" spans="1:6" x14ac:dyDescent="0.3">
      <c r="A1423" s="756" t="str">
        <f>A768</f>
        <v>CONTRACT SANRAL: NRA 2024/1323</v>
      </c>
      <c r="B1423" s="757"/>
      <c r="C1423" s="462"/>
      <c r="D1423" s="462"/>
      <c r="E1423" s="467"/>
      <c r="F1423" s="473"/>
    </row>
    <row r="1424" spans="1:6" ht="15" thickBot="1" x14ac:dyDescent="0.35">
      <c r="A1424" s="754" t="str">
        <f>A769</f>
        <v>PANEL FOR ROUTINE ROAD MAINTENANCE WORKS ACROSS SOUTH AFRICA (KWAZULU NATAL PROVINCE)</v>
      </c>
      <c r="B1424" s="755"/>
      <c r="C1424" s="463"/>
      <c r="D1424" s="463"/>
      <c r="E1424" s="468"/>
      <c r="F1424" s="474"/>
    </row>
    <row r="1425" spans="1:6" ht="15" thickBot="1" x14ac:dyDescent="0.35">
      <c r="A1425" s="449" t="s">
        <v>4111</v>
      </c>
      <c r="B1425" s="451" t="s">
        <v>4035</v>
      </c>
      <c r="C1425" s="451" t="s">
        <v>4112</v>
      </c>
      <c r="D1425" s="451" t="s">
        <v>4113</v>
      </c>
      <c r="E1425" s="451" t="s">
        <v>4114</v>
      </c>
      <c r="F1425" s="487" t="s">
        <v>4036</v>
      </c>
    </row>
    <row r="1426" spans="1:6" x14ac:dyDescent="0.3">
      <c r="A1426" s="758" t="s">
        <v>587</v>
      </c>
      <c r="B1426" s="759"/>
      <c r="C1426" s="759"/>
      <c r="D1426" s="759"/>
      <c r="E1426" s="759"/>
      <c r="F1426" s="760"/>
    </row>
    <row r="1427" spans="1:6" x14ac:dyDescent="0.3">
      <c r="A1427" s="374" t="s">
        <v>588</v>
      </c>
      <c r="B1427" s="345" t="s">
        <v>589</v>
      </c>
      <c r="C1427" s="375"/>
      <c r="D1427" s="376"/>
      <c r="E1427" s="377"/>
      <c r="F1427" s="378"/>
    </row>
    <row r="1428" spans="1:6" ht="22.8" x14ac:dyDescent="0.3">
      <c r="A1428" s="372" t="s">
        <v>590</v>
      </c>
      <c r="B1428" s="214" t="s">
        <v>3894</v>
      </c>
      <c r="C1428" s="379"/>
      <c r="D1428" s="391"/>
      <c r="E1428" s="392"/>
      <c r="F1428" s="397"/>
    </row>
    <row r="1429" spans="1:6" x14ac:dyDescent="0.3">
      <c r="A1429" s="372" t="s">
        <v>592</v>
      </c>
      <c r="B1429" s="201" t="s">
        <v>593</v>
      </c>
      <c r="C1429" s="379" t="s">
        <v>221</v>
      </c>
      <c r="D1429" s="420">
        <v>20000</v>
      </c>
      <c r="E1429" s="856"/>
      <c r="F1429" s="419" t="str">
        <f>IF((D1429*E1429)&gt;0,(D1429*E1429),"")</f>
        <v/>
      </c>
    </row>
    <row r="1430" spans="1:6" x14ac:dyDescent="0.3">
      <c r="A1430" s="372" t="s">
        <v>594</v>
      </c>
      <c r="B1430" s="201" t="s">
        <v>595</v>
      </c>
      <c r="C1430" s="379" t="s">
        <v>221</v>
      </c>
      <c r="D1430" s="420">
        <v>5000</v>
      </c>
      <c r="E1430" s="856"/>
      <c r="F1430" s="419" t="str">
        <f t="shared" ref="F1430:F1450" si="20">IF((D1430*E1430)&gt;0,(D1430*E1430),"")</f>
        <v/>
      </c>
    </row>
    <row r="1431" spans="1:6" x14ac:dyDescent="0.3">
      <c r="A1431" s="372" t="s">
        <v>596</v>
      </c>
      <c r="B1431" s="201" t="s">
        <v>597</v>
      </c>
      <c r="C1431" s="379" t="s">
        <v>221</v>
      </c>
      <c r="D1431" s="420">
        <v>500</v>
      </c>
      <c r="E1431" s="856"/>
      <c r="F1431" s="419" t="str">
        <f t="shared" si="20"/>
        <v/>
      </c>
    </row>
    <row r="1432" spans="1:6" x14ac:dyDescent="0.3">
      <c r="A1432" s="372" t="s">
        <v>598</v>
      </c>
      <c r="B1432" s="201" t="s">
        <v>599</v>
      </c>
      <c r="C1432" s="379" t="s">
        <v>221</v>
      </c>
      <c r="D1432" s="420">
        <v>3500</v>
      </c>
      <c r="E1432" s="856"/>
      <c r="F1432" s="419" t="str">
        <f t="shared" si="20"/>
        <v/>
      </c>
    </row>
    <row r="1433" spans="1:6" x14ac:dyDescent="0.3">
      <c r="A1433" s="372" t="s">
        <v>600</v>
      </c>
      <c r="B1433" s="201" t="s">
        <v>601</v>
      </c>
      <c r="C1433" s="379" t="s">
        <v>221</v>
      </c>
      <c r="D1433" s="420">
        <v>20000</v>
      </c>
      <c r="E1433" s="856"/>
      <c r="F1433" s="419" t="str">
        <f t="shared" si="20"/>
        <v/>
      </c>
    </row>
    <row r="1434" spans="1:6" x14ac:dyDescent="0.3">
      <c r="A1434" s="372" t="s">
        <v>602</v>
      </c>
      <c r="B1434" s="201" t="s">
        <v>603</v>
      </c>
      <c r="C1434" s="379"/>
      <c r="D1434" s="420"/>
      <c r="E1434" s="418"/>
      <c r="F1434" s="419" t="str">
        <f t="shared" si="20"/>
        <v/>
      </c>
    </row>
    <row r="1435" spans="1:6" x14ac:dyDescent="0.3">
      <c r="A1435" s="372" t="s">
        <v>604</v>
      </c>
      <c r="B1435" s="201" t="s">
        <v>605</v>
      </c>
      <c r="C1435" s="379" t="s">
        <v>221</v>
      </c>
      <c r="D1435" s="420">
        <v>5000</v>
      </c>
      <c r="E1435" s="856"/>
      <c r="F1435" s="419" t="str">
        <f t="shared" si="20"/>
        <v/>
      </c>
    </row>
    <row r="1436" spans="1:6" ht="22.8" x14ac:dyDescent="0.3">
      <c r="A1436" s="372" t="s">
        <v>606</v>
      </c>
      <c r="B1436" s="201" t="s">
        <v>607</v>
      </c>
      <c r="C1436" s="379" t="s">
        <v>221</v>
      </c>
      <c r="D1436" s="420">
        <v>2500</v>
      </c>
      <c r="E1436" s="856"/>
      <c r="F1436" s="419" t="str">
        <f t="shared" si="20"/>
        <v/>
      </c>
    </row>
    <row r="1437" spans="1:6" x14ac:dyDescent="0.3">
      <c r="A1437" s="372" t="s">
        <v>610</v>
      </c>
      <c r="B1437" s="235" t="s">
        <v>611</v>
      </c>
      <c r="C1437" s="379"/>
      <c r="D1437" s="420"/>
      <c r="E1437" s="418"/>
      <c r="F1437" s="419" t="str">
        <f t="shared" si="20"/>
        <v/>
      </c>
    </row>
    <row r="1438" spans="1:6" x14ac:dyDescent="0.3">
      <c r="A1438" s="372" t="s">
        <v>612</v>
      </c>
      <c r="B1438" s="201" t="s">
        <v>613</v>
      </c>
      <c r="C1438" s="379" t="s">
        <v>221</v>
      </c>
      <c r="D1438" s="420">
        <v>500</v>
      </c>
      <c r="E1438" s="856"/>
      <c r="F1438" s="419" t="str">
        <f t="shared" si="20"/>
        <v/>
      </c>
    </row>
    <row r="1439" spans="1:6" x14ac:dyDescent="0.3">
      <c r="A1439" s="372" t="s">
        <v>618</v>
      </c>
      <c r="B1439" s="201" t="s">
        <v>619</v>
      </c>
      <c r="C1439" s="379" t="s">
        <v>221</v>
      </c>
      <c r="D1439" s="420">
        <v>300</v>
      </c>
      <c r="E1439" s="856"/>
      <c r="F1439" s="419" t="str">
        <f t="shared" si="20"/>
        <v/>
      </c>
    </row>
    <row r="1440" spans="1:6" x14ac:dyDescent="0.3">
      <c r="A1440" s="372" t="s">
        <v>620</v>
      </c>
      <c r="B1440" s="201" t="s">
        <v>621</v>
      </c>
      <c r="C1440" s="379" t="s">
        <v>221</v>
      </c>
      <c r="D1440" s="420">
        <v>250</v>
      </c>
      <c r="E1440" s="856"/>
      <c r="F1440" s="419" t="str">
        <f t="shared" si="20"/>
        <v/>
      </c>
    </row>
    <row r="1441" spans="1:6" x14ac:dyDescent="0.3">
      <c r="A1441" s="372" t="s">
        <v>622</v>
      </c>
      <c r="B1441" s="201" t="s">
        <v>3789</v>
      </c>
      <c r="C1441" s="379" t="s">
        <v>221</v>
      </c>
      <c r="D1441" s="420">
        <v>150</v>
      </c>
      <c r="E1441" s="856"/>
      <c r="F1441" s="419" t="str">
        <f t="shared" si="20"/>
        <v/>
      </c>
    </row>
    <row r="1442" spans="1:6" x14ac:dyDescent="0.3">
      <c r="A1442" s="372" t="s">
        <v>624</v>
      </c>
      <c r="B1442" s="201" t="s">
        <v>3790</v>
      </c>
      <c r="C1442" s="379" t="s">
        <v>221</v>
      </c>
      <c r="D1442" s="420">
        <v>100</v>
      </c>
      <c r="E1442" s="856"/>
      <c r="F1442" s="419" t="str">
        <f t="shared" si="20"/>
        <v/>
      </c>
    </row>
    <row r="1443" spans="1:6" x14ac:dyDescent="0.3">
      <c r="A1443" s="372" t="s">
        <v>626</v>
      </c>
      <c r="B1443" s="201" t="s">
        <v>3791</v>
      </c>
      <c r="C1443" s="379" t="s">
        <v>221</v>
      </c>
      <c r="D1443" s="420">
        <v>50</v>
      </c>
      <c r="E1443" s="856"/>
      <c r="F1443" s="419" t="str">
        <f t="shared" si="20"/>
        <v/>
      </c>
    </row>
    <row r="1444" spans="1:6" x14ac:dyDescent="0.3">
      <c r="A1444" s="372" t="s">
        <v>636</v>
      </c>
      <c r="B1444" s="235" t="s">
        <v>637</v>
      </c>
      <c r="C1444" s="379"/>
      <c r="D1444" s="420"/>
      <c r="E1444" s="418"/>
      <c r="F1444" s="419" t="str">
        <f t="shared" si="20"/>
        <v/>
      </c>
    </row>
    <row r="1445" spans="1:6" x14ac:dyDescent="0.3">
      <c r="A1445" s="372" t="s">
        <v>638</v>
      </c>
      <c r="B1445" s="201" t="s">
        <v>639</v>
      </c>
      <c r="C1445" s="379" t="s">
        <v>489</v>
      </c>
      <c r="D1445" s="420">
        <v>6000</v>
      </c>
      <c r="E1445" s="856"/>
      <c r="F1445" s="419" t="str">
        <f t="shared" si="20"/>
        <v/>
      </c>
    </row>
    <row r="1446" spans="1:6" x14ac:dyDescent="0.3">
      <c r="A1446" s="372" t="s">
        <v>640</v>
      </c>
      <c r="B1446" s="201" t="s">
        <v>3916</v>
      </c>
      <c r="C1446" s="379" t="s">
        <v>489</v>
      </c>
      <c r="D1446" s="420">
        <v>3000</v>
      </c>
      <c r="E1446" s="856"/>
      <c r="F1446" s="419" t="str">
        <f t="shared" si="20"/>
        <v/>
      </c>
    </row>
    <row r="1447" spans="1:6" x14ac:dyDescent="0.3">
      <c r="A1447" s="372" t="s">
        <v>642</v>
      </c>
      <c r="B1447" s="235" t="s">
        <v>4030</v>
      </c>
      <c r="C1447" s="379" t="s">
        <v>316</v>
      </c>
      <c r="D1447" s="420">
        <v>30000</v>
      </c>
      <c r="E1447" s="856"/>
      <c r="F1447" s="419" t="str">
        <f t="shared" si="20"/>
        <v/>
      </c>
    </row>
    <row r="1448" spans="1:6" x14ac:dyDescent="0.3">
      <c r="A1448" s="372" t="s">
        <v>646</v>
      </c>
      <c r="B1448" s="235" t="s">
        <v>647</v>
      </c>
      <c r="C1448" s="379"/>
      <c r="D1448" s="420"/>
      <c r="E1448" s="418"/>
      <c r="F1448" s="419" t="str">
        <f t="shared" si="20"/>
        <v/>
      </c>
    </row>
    <row r="1449" spans="1:6" x14ac:dyDescent="0.3">
      <c r="A1449" s="372" t="s">
        <v>648</v>
      </c>
      <c r="B1449" s="201" t="s">
        <v>649</v>
      </c>
      <c r="C1449" s="379" t="s">
        <v>16</v>
      </c>
      <c r="D1449" s="420">
        <v>1</v>
      </c>
      <c r="E1449" s="418">
        <v>10000000</v>
      </c>
      <c r="F1449" s="419">
        <f t="shared" si="20"/>
        <v>10000000</v>
      </c>
    </row>
    <row r="1450" spans="1:6" ht="22.8" x14ac:dyDescent="0.3">
      <c r="A1450" s="383" t="s">
        <v>651</v>
      </c>
      <c r="B1450" s="202" t="s">
        <v>652</v>
      </c>
      <c r="C1450" s="386" t="s">
        <v>21</v>
      </c>
      <c r="D1450" s="421">
        <f>F1449</f>
        <v>10000000</v>
      </c>
      <c r="E1450" s="855"/>
      <c r="F1450" s="419" t="str">
        <f t="shared" si="20"/>
        <v/>
      </c>
    </row>
    <row r="1451" spans="1:6" x14ac:dyDescent="0.3">
      <c r="A1451" s="383"/>
      <c r="B1451" s="202"/>
      <c r="C1451" s="386"/>
      <c r="D1451" s="431"/>
      <c r="E1451" s="432"/>
      <c r="F1451" s="433"/>
    </row>
    <row r="1452" spans="1:6" x14ac:dyDescent="0.3">
      <c r="A1452" s="383"/>
      <c r="B1452" s="202"/>
      <c r="C1452" s="386"/>
      <c r="D1452" s="431"/>
      <c r="E1452" s="432"/>
      <c r="F1452" s="433"/>
    </row>
    <row r="1453" spans="1:6" x14ac:dyDescent="0.3">
      <c r="A1453" s="383"/>
      <c r="B1453" s="202"/>
      <c r="C1453" s="386"/>
      <c r="D1453" s="431"/>
      <c r="E1453" s="432"/>
      <c r="F1453" s="433"/>
    </row>
    <row r="1454" spans="1:6" x14ac:dyDescent="0.3">
      <c r="A1454" s="383"/>
      <c r="B1454" s="202"/>
      <c r="C1454" s="386"/>
      <c r="D1454" s="431"/>
      <c r="E1454" s="432"/>
      <c r="F1454" s="433"/>
    </row>
    <row r="1455" spans="1:6" x14ac:dyDescent="0.3">
      <c r="A1455" s="383"/>
      <c r="B1455" s="202"/>
      <c r="C1455" s="386"/>
      <c r="D1455" s="431"/>
      <c r="E1455" s="432"/>
      <c r="F1455" s="433"/>
    </row>
    <row r="1456" spans="1:6" x14ac:dyDescent="0.3">
      <c r="A1456" s="383"/>
      <c r="B1456" s="202"/>
      <c r="C1456" s="386"/>
      <c r="D1456" s="431"/>
      <c r="E1456" s="432"/>
      <c r="F1456" s="433"/>
    </row>
    <row r="1457" spans="1:6" x14ac:dyDescent="0.3">
      <c r="A1457" s="383"/>
      <c r="B1457" s="202"/>
      <c r="C1457" s="386"/>
      <c r="D1457" s="431"/>
      <c r="E1457" s="432"/>
      <c r="F1457" s="433"/>
    </row>
    <row r="1458" spans="1:6" x14ac:dyDescent="0.3">
      <c r="A1458" s="383"/>
      <c r="B1458" s="202"/>
      <c r="C1458" s="386"/>
      <c r="D1458" s="431"/>
      <c r="E1458" s="432"/>
      <c r="F1458" s="433"/>
    </row>
    <row r="1459" spans="1:6" x14ac:dyDescent="0.3">
      <c r="A1459" s="383"/>
      <c r="B1459" s="202"/>
      <c r="C1459" s="386"/>
      <c r="D1459" s="431"/>
      <c r="E1459" s="432"/>
      <c r="F1459" s="433"/>
    </row>
    <row r="1460" spans="1:6" x14ac:dyDescent="0.3">
      <c r="A1460" s="383"/>
      <c r="B1460" s="202"/>
      <c r="C1460" s="386"/>
      <c r="D1460" s="431"/>
      <c r="E1460" s="432"/>
      <c r="F1460" s="433"/>
    </row>
    <row r="1461" spans="1:6" x14ac:dyDescent="0.3">
      <c r="A1461" s="383"/>
      <c r="B1461" s="202"/>
      <c r="C1461" s="386"/>
      <c r="D1461" s="431"/>
      <c r="E1461" s="432"/>
      <c r="F1461" s="433"/>
    </row>
    <row r="1462" spans="1:6" x14ac:dyDescent="0.3">
      <c r="A1462" s="383"/>
      <c r="B1462" s="202"/>
      <c r="C1462" s="386"/>
      <c r="D1462" s="431"/>
      <c r="E1462" s="432"/>
      <c r="F1462" s="433"/>
    </row>
    <row r="1463" spans="1:6" x14ac:dyDescent="0.3">
      <c r="A1463" s="383"/>
      <c r="B1463" s="202"/>
      <c r="C1463" s="386"/>
      <c r="D1463" s="431"/>
      <c r="E1463" s="432"/>
      <c r="F1463" s="433"/>
    </row>
    <row r="1464" spans="1:6" x14ac:dyDescent="0.3">
      <c r="A1464" s="383"/>
      <c r="B1464" s="202"/>
      <c r="C1464" s="386"/>
      <c r="D1464" s="431"/>
      <c r="E1464" s="432"/>
      <c r="F1464" s="433"/>
    </row>
    <row r="1465" spans="1:6" x14ac:dyDescent="0.3">
      <c r="A1465" s="383"/>
      <c r="B1465" s="202"/>
      <c r="C1465" s="386"/>
      <c r="D1465" s="431"/>
      <c r="E1465" s="432"/>
      <c r="F1465" s="433"/>
    </row>
    <row r="1466" spans="1:6" x14ac:dyDescent="0.3">
      <c r="A1466" s="383"/>
      <c r="B1466" s="202"/>
      <c r="C1466" s="386"/>
      <c r="D1466" s="431"/>
      <c r="E1466" s="432"/>
      <c r="F1466" s="433"/>
    </row>
    <row r="1467" spans="1:6" x14ac:dyDescent="0.3">
      <c r="A1467" s="383"/>
      <c r="B1467" s="202"/>
      <c r="C1467" s="386"/>
      <c r="D1467" s="431"/>
      <c r="E1467" s="432"/>
      <c r="F1467" s="433"/>
    </row>
    <row r="1468" spans="1:6" x14ac:dyDescent="0.3">
      <c r="A1468" s="383"/>
      <c r="B1468" s="202"/>
      <c r="C1468" s="386"/>
      <c r="D1468" s="431"/>
      <c r="E1468" s="432"/>
      <c r="F1468" s="433"/>
    </row>
    <row r="1469" spans="1:6" x14ac:dyDescent="0.3">
      <c r="A1469" s="383"/>
      <c r="B1469" s="202"/>
      <c r="C1469" s="386"/>
      <c r="D1469" s="431"/>
      <c r="E1469" s="432"/>
      <c r="F1469" s="433"/>
    </row>
    <row r="1470" spans="1:6" x14ac:dyDescent="0.3">
      <c r="A1470" s="383"/>
      <c r="B1470" s="202"/>
      <c r="C1470" s="386"/>
      <c r="D1470" s="431"/>
      <c r="E1470" s="432"/>
      <c r="F1470" s="433"/>
    </row>
    <row r="1471" spans="1:6" x14ac:dyDescent="0.3">
      <c r="A1471" s="383"/>
      <c r="B1471" s="202"/>
      <c r="C1471" s="386"/>
      <c r="D1471" s="431"/>
      <c r="E1471" s="432"/>
      <c r="F1471" s="433"/>
    </row>
    <row r="1472" spans="1:6" x14ac:dyDescent="0.3">
      <c r="A1472" s="383"/>
      <c r="B1472" s="202"/>
      <c r="C1472" s="386"/>
      <c r="D1472" s="431"/>
      <c r="E1472" s="432"/>
      <c r="F1472" s="433"/>
    </row>
    <row r="1473" spans="1:6" x14ac:dyDescent="0.3">
      <c r="A1473" s="383"/>
      <c r="B1473" s="202"/>
      <c r="C1473" s="386"/>
      <c r="D1473" s="431"/>
      <c r="E1473" s="432"/>
      <c r="F1473" s="433"/>
    </row>
    <row r="1474" spans="1:6" x14ac:dyDescent="0.3">
      <c r="A1474" s="383"/>
      <c r="B1474" s="202"/>
      <c r="C1474" s="386"/>
      <c r="D1474" s="431"/>
      <c r="E1474" s="432"/>
      <c r="F1474" s="433"/>
    </row>
    <row r="1475" spans="1:6" x14ac:dyDescent="0.3">
      <c r="A1475" s="383"/>
      <c r="B1475" s="202"/>
      <c r="C1475" s="386"/>
      <c r="D1475" s="431"/>
      <c r="E1475" s="432"/>
      <c r="F1475" s="433"/>
    </row>
    <row r="1476" spans="1:6" x14ac:dyDescent="0.3">
      <c r="A1476" s="383"/>
      <c r="B1476" s="202"/>
      <c r="C1476" s="386"/>
      <c r="D1476" s="431"/>
      <c r="E1476" s="432"/>
      <c r="F1476" s="433"/>
    </row>
    <row r="1477" spans="1:6" x14ac:dyDescent="0.3">
      <c r="A1477" s="383"/>
      <c r="B1477" s="202"/>
      <c r="C1477" s="386"/>
      <c r="D1477" s="431"/>
      <c r="E1477" s="432"/>
      <c r="F1477" s="433"/>
    </row>
    <row r="1478" spans="1:6" x14ac:dyDescent="0.3">
      <c r="A1478" s="383"/>
      <c r="B1478" s="202"/>
      <c r="C1478" s="386"/>
      <c r="D1478" s="431"/>
      <c r="E1478" s="432"/>
      <c r="F1478" s="433"/>
    </row>
    <row r="1479" spans="1:6" x14ac:dyDescent="0.3">
      <c r="A1479" s="383"/>
      <c r="B1479" s="202"/>
      <c r="C1479" s="386"/>
      <c r="D1479" s="431"/>
      <c r="E1479" s="432"/>
      <c r="F1479" s="433"/>
    </row>
    <row r="1480" spans="1:6" x14ac:dyDescent="0.3">
      <c r="A1480" s="383"/>
      <c r="B1480" s="202"/>
      <c r="C1480" s="386"/>
      <c r="D1480" s="431"/>
      <c r="E1480" s="432"/>
      <c r="F1480" s="433"/>
    </row>
    <row r="1481" spans="1:6" x14ac:dyDescent="0.3">
      <c r="A1481" s="383"/>
      <c r="B1481" s="202"/>
      <c r="C1481" s="386"/>
      <c r="D1481" s="431"/>
      <c r="E1481" s="432"/>
      <c r="F1481" s="433"/>
    </row>
    <row r="1482" spans="1:6" x14ac:dyDescent="0.3">
      <c r="A1482" s="383"/>
      <c r="B1482" s="202"/>
      <c r="C1482" s="386"/>
      <c r="D1482" s="431"/>
      <c r="E1482" s="432"/>
      <c r="F1482" s="433"/>
    </row>
    <row r="1483" spans="1:6" x14ac:dyDescent="0.3">
      <c r="A1483" s="383"/>
      <c r="B1483" s="202"/>
      <c r="C1483" s="386"/>
      <c r="D1483" s="431"/>
      <c r="E1483" s="432"/>
      <c r="F1483" s="433"/>
    </row>
    <row r="1484" spans="1:6" x14ac:dyDescent="0.3">
      <c r="A1484" s="383"/>
      <c r="B1484" s="202"/>
      <c r="C1484" s="386"/>
      <c r="D1484" s="431"/>
      <c r="E1484" s="432"/>
      <c r="F1484" s="433"/>
    </row>
    <row r="1485" spans="1:6" x14ac:dyDescent="0.3">
      <c r="A1485" s="383"/>
      <c r="B1485" s="202"/>
      <c r="C1485" s="386"/>
      <c r="D1485" s="431"/>
      <c r="E1485" s="432"/>
      <c r="F1485" s="433"/>
    </row>
    <row r="1486" spans="1:6" x14ac:dyDescent="0.3">
      <c r="A1486" s="383"/>
      <c r="B1486" s="202"/>
      <c r="C1486" s="386"/>
      <c r="D1486" s="431"/>
      <c r="E1486" s="432"/>
      <c r="F1486" s="433"/>
    </row>
    <row r="1487" spans="1:6" x14ac:dyDescent="0.3">
      <c r="A1487" s="383"/>
      <c r="B1487" s="202"/>
      <c r="C1487" s="386"/>
      <c r="D1487" s="431"/>
      <c r="E1487" s="432"/>
      <c r="F1487" s="433"/>
    </row>
    <row r="1488" spans="1:6" x14ac:dyDescent="0.3">
      <c r="A1488" s="383"/>
      <c r="B1488" s="202"/>
      <c r="C1488" s="386"/>
      <c r="D1488" s="431"/>
      <c r="E1488" s="432"/>
      <c r="F1488" s="433"/>
    </row>
    <row r="1489" spans="1:6" x14ac:dyDescent="0.3">
      <c r="A1489" s="383"/>
      <c r="B1489" s="202"/>
      <c r="C1489" s="386"/>
      <c r="D1489" s="431"/>
      <c r="E1489" s="432"/>
      <c r="F1489" s="433"/>
    </row>
    <row r="1490" spans="1:6" x14ac:dyDescent="0.3">
      <c r="A1490" s="383"/>
      <c r="B1490" s="202"/>
      <c r="C1490" s="386"/>
      <c r="D1490" s="431"/>
      <c r="E1490" s="432"/>
      <c r="F1490" s="433"/>
    </row>
    <row r="1491" spans="1:6" x14ac:dyDescent="0.3">
      <c r="A1491" s="383"/>
      <c r="B1491" s="202"/>
      <c r="C1491" s="386"/>
      <c r="D1491" s="431"/>
      <c r="E1491" s="432"/>
      <c r="F1491" s="433"/>
    </row>
    <row r="1492" spans="1:6" x14ac:dyDescent="0.3">
      <c r="A1492" s="383"/>
      <c r="B1492" s="202"/>
      <c r="C1492" s="386"/>
      <c r="D1492" s="431"/>
      <c r="E1492" s="432"/>
      <c r="F1492" s="433"/>
    </row>
    <row r="1493" spans="1:6" x14ac:dyDescent="0.3">
      <c r="A1493" s="383"/>
      <c r="B1493" s="202"/>
      <c r="C1493" s="386"/>
      <c r="D1493" s="431"/>
      <c r="E1493" s="432"/>
      <c r="F1493" s="433"/>
    </row>
    <row r="1494" spans="1:6" x14ac:dyDescent="0.3">
      <c r="A1494" s="383"/>
      <c r="B1494" s="202"/>
      <c r="C1494" s="386"/>
      <c r="D1494" s="431"/>
      <c r="E1494" s="432"/>
      <c r="F1494" s="433"/>
    </row>
    <row r="1495" spans="1:6" x14ac:dyDescent="0.3">
      <c r="A1495" s="383"/>
      <c r="B1495" s="202"/>
      <c r="C1495" s="386"/>
      <c r="D1495" s="431"/>
      <c r="E1495" s="432"/>
      <c r="F1495" s="433"/>
    </row>
    <row r="1496" spans="1:6" x14ac:dyDescent="0.3">
      <c r="A1496" s="383"/>
      <c r="B1496" s="202"/>
      <c r="C1496" s="386"/>
      <c r="D1496" s="431"/>
      <c r="E1496" s="432"/>
      <c r="F1496" s="433"/>
    </row>
    <row r="1497" spans="1:6" x14ac:dyDescent="0.3">
      <c r="A1497" s="383"/>
      <c r="B1497" s="202"/>
      <c r="C1497" s="386"/>
      <c r="D1497" s="431"/>
      <c r="E1497" s="432"/>
      <c r="F1497" s="433"/>
    </row>
    <row r="1498" spans="1:6" x14ac:dyDescent="0.3">
      <c r="A1498" s="383"/>
      <c r="B1498" s="202"/>
      <c r="C1498" s="386"/>
      <c r="D1498" s="431"/>
      <c r="E1498" s="432"/>
      <c r="F1498" s="433"/>
    </row>
    <row r="1499" spans="1:6" x14ac:dyDescent="0.3">
      <c r="A1499" s="383"/>
      <c r="B1499" s="202"/>
      <c r="C1499" s="386"/>
      <c r="D1499" s="431"/>
      <c r="E1499" s="432"/>
      <c r="F1499" s="433"/>
    </row>
    <row r="1500" spans="1:6" x14ac:dyDescent="0.3">
      <c r="A1500" s="383"/>
      <c r="B1500" s="202"/>
      <c r="C1500" s="386"/>
      <c r="D1500" s="431"/>
      <c r="E1500" s="432"/>
      <c r="F1500" s="433"/>
    </row>
    <row r="1501" spans="1:6" x14ac:dyDescent="0.3">
      <c r="A1501" s="383"/>
      <c r="B1501" s="202"/>
      <c r="C1501" s="386"/>
      <c r="D1501" s="431"/>
      <c r="E1501" s="432"/>
      <c r="F1501" s="433"/>
    </row>
    <row r="1502" spans="1:6" x14ac:dyDescent="0.3">
      <c r="A1502" s="383"/>
      <c r="B1502" s="202"/>
      <c r="C1502" s="386"/>
      <c r="D1502" s="431"/>
      <c r="E1502" s="432"/>
      <c r="F1502" s="433"/>
    </row>
    <row r="1503" spans="1:6" x14ac:dyDescent="0.3">
      <c r="A1503" s="383"/>
      <c r="B1503" s="202"/>
      <c r="C1503" s="386"/>
      <c r="D1503" s="431"/>
      <c r="E1503" s="432"/>
      <c r="F1503" s="433"/>
    </row>
    <row r="1504" spans="1:6" x14ac:dyDescent="0.3">
      <c r="A1504" s="383"/>
      <c r="B1504" s="202"/>
      <c r="C1504" s="386"/>
      <c r="D1504" s="431"/>
      <c r="E1504" s="432"/>
      <c r="F1504" s="433"/>
    </row>
    <row r="1505" spans="1:6" x14ac:dyDescent="0.3">
      <c r="A1505" s="383"/>
      <c r="B1505" s="202"/>
      <c r="C1505" s="386"/>
      <c r="D1505" s="431"/>
      <c r="E1505" s="432"/>
      <c r="F1505" s="433"/>
    </row>
    <row r="1506" spans="1:6" x14ac:dyDescent="0.3">
      <c r="A1506" s="383"/>
      <c r="B1506" s="202"/>
      <c r="C1506" s="386"/>
      <c r="D1506" s="431"/>
      <c r="E1506" s="432"/>
      <c r="F1506" s="433"/>
    </row>
    <row r="1507" spans="1:6" x14ac:dyDescent="0.3">
      <c r="A1507" s="383"/>
      <c r="B1507" s="202"/>
      <c r="C1507" s="386"/>
      <c r="D1507" s="431"/>
      <c r="E1507" s="432"/>
      <c r="F1507" s="433"/>
    </row>
    <row r="1508" spans="1:6" x14ac:dyDescent="0.3">
      <c r="A1508" s="383"/>
      <c r="B1508" s="202"/>
      <c r="C1508" s="386"/>
      <c r="D1508" s="431"/>
      <c r="E1508" s="432"/>
      <c r="F1508" s="433"/>
    </row>
    <row r="1509" spans="1:6" x14ac:dyDescent="0.3">
      <c r="A1509" s="383"/>
      <c r="B1509" s="202"/>
      <c r="C1509" s="386"/>
      <c r="D1509" s="431"/>
      <c r="E1509" s="432"/>
      <c r="F1509" s="433"/>
    </row>
    <row r="1510" spans="1:6" x14ac:dyDescent="0.3">
      <c r="A1510" s="383"/>
      <c r="B1510" s="202"/>
      <c r="C1510" s="386"/>
      <c r="D1510" s="431"/>
      <c r="E1510" s="432"/>
      <c r="F1510" s="433"/>
    </row>
    <row r="1511" spans="1:6" x14ac:dyDescent="0.3">
      <c r="A1511" s="383"/>
      <c r="B1511" s="202"/>
      <c r="C1511" s="386"/>
      <c r="D1511" s="431"/>
      <c r="E1511" s="432"/>
      <c r="F1511" s="433"/>
    </row>
    <row r="1512" spans="1:6" x14ac:dyDescent="0.3">
      <c r="A1512" s="383"/>
      <c r="B1512" s="202"/>
      <c r="C1512" s="386"/>
      <c r="D1512" s="431"/>
      <c r="E1512" s="432"/>
      <c r="F1512" s="433"/>
    </row>
    <row r="1513" spans="1:6" x14ac:dyDescent="0.3">
      <c r="A1513" s="383"/>
      <c r="B1513" s="202"/>
      <c r="C1513" s="386"/>
      <c r="D1513" s="431"/>
      <c r="E1513" s="432"/>
      <c r="F1513" s="433"/>
    </row>
    <row r="1514" spans="1:6" x14ac:dyDescent="0.3">
      <c r="A1514" s="383"/>
      <c r="B1514" s="202"/>
      <c r="C1514" s="386"/>
      <c r="D1514" s="431"/>
      <c r="E1514" s="432"/>
      <c r="F1514" s="433"/>
    </row>
    <row r="1515" spans="1:6" x14ac:dyDescent="0.3">
      <c r="A1515" s="383"/>
      <c r="B1515" s="202"/>
      <c r="C1515" s="386"/>
      <c r="D1515" s="431"/>
      <c r="E1515" s="432"/>
      <c r="F1515" s="433"/>
    </row>
    <row r="1516" spans="1:6" x14ac:dyDescent="0.3">
      <c r="A1516" s="383"/>
      <c r="B1516" s="202"/>
      <c r="C1516" s="386"/>
      <c r="D1516" s="431"/>
      <c r="E1516" s="432"/>
      <c r="F1516" s="433"/>
    </row>
    <row r="1517" spans="1:6" x14ac:dyDescent="0.3">
      <c r="A1517" s="383"/>
      <c r="B1517" s="202"/>
      <c r="C1517" s="386"/>
      <c r="D1517" s="431"/>
      <c r="E1517" s="432"/>
      <c r="F1517" s="433"/>
    </row>
    <row r="1518" spans="1:6" x14ac:dyDescent="0.3">
      <c r="A1518" s="383"/>
      <c r="B1518" s="202"/>
      <c r="C1518" s="386"/>
      <c r="D1518" s="431"/>
      <c r="E1518" s="432"/>
      <c r="F1518" s="433"/>
    </row>
    <row r="1519" spans="1:6" x14ac:dyDescent="0.3">
      <c r="A1519" s="383"/>
      <c r="B1519" s="202"/>
      <c r="C1519" s="386"/>
      <c r="D1519" s="431"/>
      <c r="E1519" s="432"/>
      <c r="F1519" s="433"/>
    </row>
    <row r="1520" spans="1:6" x14ac:dyDescent="0.3">
      <c r="A1520" s="383"/>
      <c r="B1520" s="202"/>
      <c r="C1520" s="386"/>
      <c r="D1520" s="431"/>
      <c r="E1520" s="432"/>
      <c r="F1520" s="433"/>
    </row>
    <row r="1521" spans="1:6" x14ac:dyDescent="0.3">
      <c r="A1521" s="383"/>
      <c r="B1521" s="202"/>
      <c r="C1521" s="386"/>
      <c r="D1521" s="431"/>
      <c r="E1521" s="432"/>
      <c r="F1521" s="433"/>
    </row>
    <row r="1522" spans="1:6" x14ac:dyDescent="0.3">
      <c r="A1522" s="383"/>
      <c r="B1522" s="202"/>
      <c r="C1522" s="386"/>
      <c r="D1522" s="431"/>
      <c r="E1522" s="432"/>
      <c r="F1522" s="433"/>
    </row>
    <row r="1523" spans="1:6" x14ac:dyDescent="0.3">
      <c r="A1523" s="383"/>
      <c r="B1523" s="202"/>
      <c r="C1523" s="386"/>
      <c r="D1523" s="431"/>
      <c r="E1523" s="432"/>
      <c r="F1523" s="433"/>
    </row>
    <row r="1524" spans="1:6" x14ac:dyDescent="0.3">
      <c r="A1524" s="383"/>
      <c r="B1524" s="202"/>
      <c r="C1524" s="386"/>
      <c r="D1524" s="431"/>
      <c r="E1524" s="432"/>
      <c r="F1524" s="433"/>
    </row>
    <row r="1525" spans="1:6" x14ac:dyDescent="0.3">
      <c r="A1525" s="383"/>
      <c r="B1525" s="202"/>
      <c r="C1525" s="386"/>
      <c r="D1525" s="431"/>
      <c r="E1525" s="432"/>
      <c r="F1525" s="433"/>
    </row>
    <row r="1526" spans="1:6" x14ac:dyDescent="0.3">
      <c r="A1526" s="383"/>
      <c r="B1526" s="202"/>
      <c r="C1526" s="386"/>
      <c r="D1526" s="431"/>
      <c r="E1526" s="432"/>
      <c r="F1526" s="433"/>
    </row>
    <row r="1527" spans="1:6" x14ac:dyDescent="0.3">
      <c r="A1527" s="383"/>
      <c r="B1527" s="202"/>
      <c r="C1527" s="386"/>
      <c r="D1527" s="431"/>
      <c r="E1527" s="432"/>
      <c r="F1527" s="433"/>
    </row>
    <row r="1528" spans="1:6" x14ac:dyDescent="0.3">
      <c r="A1528" s="383"/>
      <c r="B1528" s="202"/>
      <c r="C1528" s="386"/>
      <c r="D1528" s="431"/>
      <c r="E1528" s="432"/>
      <c r="F1528" s="433"/>
    </row>
    <row r="1529" spans="1:6" x14ac:dyDescent="0.3">
      <c r="A1529" s="383"/>
      <c r="B1529" s="202"/>
      <c r="C1529" s="386"/>
      <c r="D1529" s="431"/>
      <c r="E1529" s="432"/>
      <c r="F1529" s="433"/>
    </row>
    <row r="1530" spans="1:6" x14ac:dyDescent="0.3">
      <c r="A1530" s="383"/>
      <c r="B1530" s="202"/>
      <c r="C1530" s="386"/>
      <c r="D1530" s="431"/>
      <c r="E1530" s="432"/>
      <c r="F1530" s="433"/>
    </row>
    <row r="1531" spans="1:6" ht="15" thickBot="1" x14ac:dyDescent="0.35">
      <c r="A1531" s="383"/>
      <c r="B1531" s="202"/>
      <c r="C1531" s="386"/>
      <c r="D1531" s="431"/>
      <c r="E1531" s="432"/>
      <c r="F1531" s="433"/>
    </row>
    <row r="1532" spans="1:6" ht="15" thickBot="1" x14ac:dyDescent="0.35">
      <c r="A1532" s="448" t="s">
        <v>4058</v>
      </c>
      <c r="B1532" s="511" t="s">
        <v>4116</v>
      </c>
      <c r="C1532" s="489"/>
      <c r="D1532" s="489"/>
      <c r="E1532" s="494"/>
      <c r="F1532" s="495">
        <f>SUM(F1429:F1459)</f>
        <v>10000000</v>
      </c>
    </row>
    <row r="1533" spans="1:6" x14ac:dyDescent="0.3">
      <c r="A1533" s="756" t="str">
        <f>A768</f>
        <v>CONTRACT SANRAL: NRA 2024/1323</v>
      </c>
      <c r="B1533" s="757"/>
      <c r="C1533" s="462"/>
      <c r="D1533" s="462"/>
      <c r="E1533" s="467"/>
      <c r="F1533" s="473"/>
    </row>
    <row r="1534" spans="1:6" ht="15" thickBot="1" x14ac:dyDescent="0.35">
      <c r="A1534" s="754" t="str">
        <f>A769</f>
        <v>PANEL FOR ROUTINE ROAD MAINTENANCE WORKS ACROSS SOUTH AFRICA (KWAZULU NATAL PROVINCE)</v>
      </c>
      <c r="B1534" s="755"/>
      <c r="C1534" s="463"/>
      <c r="D1534" s="463"/>
      <c r="E1534" s="468"/>
      <c r="F1534" s="474"/>
    </row>
    <row r="1535" spans="1:6" ht="15" thickBot="1" x14ac:dyDescent="0.35">
      <c r="A1535" s="449" t="s">
        <v>4111</v>
      </c>
      <c r="B1535" s="451" t="s">
        <v>4035</v>
      </c>
      <c r="C1535" s="451" t="s">
        <v>4112</v>
      </c>
      <c r="D1535" s="451" t="s">
        <v>4113</v>
      </c>
      <c r="E1535" s="451" t="s">
        <v>4114</v>
      </c>
      <c r="F1535" s="487" t="s">
        <v>4036</v>
      </c>
    </row>
    <row r="1536" spans="1:6" x14ac:dyDescent="0.3">
      <c r="A1536" s="785" t="s">
        <v>653</v>
      </c>
      <c r="B1536" s="786"/>
      <c r="C1536" s="786"/>
      <c r="D1536" s="786"/>
      <c r="E1536" s="786"/>
      <c r="F1536" s="787"/>
    </row>
    <row r="1537" spans="1:6" x14ac:dyDescent="0.3">
      <c r="A1537" s="374" t="s">
        <v>654</v>
      </c>
      <c r="B1537" s="345" t="s">
        <v>655</v>
      </c>
      <c r="C1537" s="375"/>
      <c r="D1537" s="554"/>
      <c r="E1537" s="377"/>
      <c r="F1537" s="378"/>
    </row>
    <row r="1538" spans="1:6" x14ac:dyDescent="0.3">
      <c r="A1538" s="372" t="s">
        <v>656</v>
      </c>
      <c r="B1538" s="201" t="s">
        <v>657</v>
      </c>
      <c r="C1538" s="379" t="s">
        <v>221</v>
      </c>
      <c r="D1538" s="420">
        <v>5500</v>
      </c>
      <c r="E1538" s="856"/>
      <c r="F1538" s="419" t="str">
        <f>IF((D1538*E1538)&gt;0,(D1538*E1538),"")</f>
        <v/>
      </c>
    </row>
    <row r="1539" spans="1:6" x14ac:dyDescent="0.3">
      <c r="A1539" s="372" t="s">
        <v>658</v>
      </c>
      <c r="B1539" s="201" t="s">
        <v>659</v>
      </c>
      <c r="C1539" s="379" t="s">
        <v>221</v>
      </c>
      <c r="D1539" s="420">
        <v>3500</v>
      </c>
      <c r="E1539" s="856"/>
      <c r="F1539" s="419" t="str">
        <f t="shared" ref="F1539:F1579" si="21">IF((D1539*E1539)&gt;0,(D1539*E1539),"")</f>
        <v/>
      </c>
    </row>
    <row r="1540" spans="1:6" x14ac:dyDescent="0.3">
      <c r="A1540" s="372" t="s">
        <v>660</v>
      </c>
      <c r="B1540" s="235" t="s">
        <v>661</v>
      </c>
      <c r="C1540" s="379"/>
      <c r="D1540" s="548"/>
      <c r="E1540" s="418"/>
      <c r="F1540" s="419" t="str">
        <f t="shared" si="21"/>
        <v/>
      </c>
    </row>
    <row r="1541" spans="1:6" x14ac:dyDescent="0.3">
      <c r="A1541" s="372" t="s">
        <v>662</v>
      </c>
      <c r="B1541" s="201" t="s">
        <v>663</v>
      </c>
      <c r="C1541" s="379" t="s">
        <v>221</v>
      </c>
      <c r="D1541" s="420">
        <v>1000</v>
      </c>
      <c r="E1541" s="856"/>
      <c r="F1541" s="419" t="str">
        <f t="shared" si="21"/>
        <v/>
      </c>
    </row>
    <row r="1542" spans="1:6" x14ac:dyDescent="0.3">
      <c r="A1542" s="372" t="s">
        <v>664</v>
      </c>
      <c r="B1542" s="201" t="s">
        <v>665</v>
      </c>
      <c r="C1542" s="379" t="s">
        <v>221</v>
      </c>
      <c r="D1542" s="420">
        <v>500</v>
      </c>
      <c r="E1542" s="856"/>
      <c r="F1542" s="419" t="str">
        <f t="shared" si="21"/>
        <v/>
      </c>
    </row>
    <row r="1543" spans="1:6" x14ac:dyDescent="0.3">
      <c r="A1543" s="372" t="s">
        <v>666</v>
      </c>
      <c r="B1543" s="235" t="s">
        <v>667</v>
      </c>
      <c r="C1543" s="379"/>
      <c r="D1543" s="420"/>
      <c r="E1543" s="418"/>
      <c r="F1543" s="419" t="str">
        <f t="shared" si="21"/>
        <v/>
      </c>
    </row>
    <row r="1544" spans="1:6" x14ac:dyDescent="0.3">
      <c r="A1544" s="372" t="s">
        <v>668</v>
      </c>
      <c r="B1544" s="201" t="s">
        <v>669</v>
      </c>
      <c r="C1544" s="379"/>
      <c r="D1544" s="420"/>
      <c r="E1544" s="418"/>
      <c r="F1544" s="419" t="str">
        <f t="shared" si="21"/>
        <v/>
      </c>
    </row>
    <row r="1545" spans="1:6" x14ac:dyDescent="0.3">
      <c r="A1545" s="372" t="s">
        <v>3796</v>
      </c>
      <c r="B1545" s="201" t="s">
        <v>3792</v>
      </c>
      <c r="C1545" s="379" t="s">
        <v>221</v>
      </c>
      <c r="D1545" s="420">
        <v>450</v>
      </c>
      <c r="E1545" s="856"/>
      <c r="F1545" s="419" t="str">
        <f t="shared" si="21"/>
        <v/>
      </c>
    </row>
    <row r="1546" spans="1:6" x14ac:dyDescent="0.3">
      <c r="A1546" s="372" t="s">
        <v>3797</v>
      </c>
      <c r="B1546" s="201" t="s">
        <v>3793</v>
      </c>
      <c r="C1546" s="379" t="s">
        <v>221</v>
      </c>
      <c r="D1546" s="420">
        <v>600</v>
      </c>
      <c r="E1546" s="856"/>
      <c r="F1546" s="419" t="str">
        <f t="shared" si="21"/>
        <v/>
      </c>
    </row>
    <row r="1547" spans="1:6" x14ac:dyDescent="0.3">
      <c r="A1547" s="372" t="s">
        <v>3798</v>
      </c>
      <c r="B1547" s="201" t="s">
        <v>3794</v>
      </c>
      <c r="C1547" s="379" t="s">
        <v>221</v>
      </c>
      <c r="D1547" s="420">
        <v>350</v>
      </c>
      <c r="E1547" s="856"/>
      <c r="F1547" s="419" t="str">
        <f t="shared" si="21"/>
        <v/>
      </c>
    </row>
    <row r="1548" spans="1:6" x14ac:dyDescent="0.3">
      <c r="A1548" s="372" t="s">
        <v>3799</v>
      </c>
      <c r="B1548" s="201" t="s">
        <v>3795</v>
      </c>
      <c r="C1548" s="379" t="s">
        <v>221</v>
      </c>
      <c r="D1548" s="420">
        <v>150</v>
      </c>
      <c r="E1548" s="856"/>
      <c r="F1548" s="419" t="str">
        <f t="shared" si="21"/>
        <v/>
      </c>
    </row>
    <row r="1549" spans="1:6" x14ac:dyDescent="0.3">
      <c r="A1549" s="372" t="s">
        <v>670</v>
      </c>
      <c r="B1549" s="201" t="s">
        <v>671</v>
      </c>
      <c r="C1549" s="379" t="s">
        <v>221</v>
      </c>
      <c r="D1549" s="420">
        <v>250</v>
      </c>
      <c r="E1549" s="856"/>
      <c r="F1549" s="419" t="str">
        <f t="shared" si="21"/>
        <v/>
      </c>
    </row>
    <row r="1550" spans="1:6" x14ac:dyDescent="0.3">
      <c r="A1550" s="372" t="s">
        <v>672</v>
      </c>
      <c r="B1550" s="201" t="s">
        <v>673</v>
      </c>
      <c r="C1550" s="379" t="s">
        <v>181</v>
      </c>
      <c r="D1550" s="420">
        <v>3500</v>
      </c>
      <c r="E1550" s="856"/>
      <c r="F1550" s="419" t="str">
        <f t="shared" si="21"/>
        <v/>
      </c>
    </row>
    <row r="1551" spans="1:6" x14ac:dyDescent="0.3">
      <c r="A1551" s="372" t="s">
        <v>674</v>
      </c>
      <c r="B1551" s="201" t="s">
        <v>675</v>
      </c>
      <c r="C1551" s="379"/>
      <c r="D1551" s="420"/>
      <c r="E1551" s="422"/>
      <c r="F1551" s="419" t="str">
        <f t="shared" si="21"/>
        <v/>
      </c>
    </row>
    <row r="1552" spans="1:6" x14ac:dyDescent="0.3">
      <c r="A1552" s="372" t="s">
        <v>676</v>
      </c>
      <c r="B1552" s="201" t="s">
        <v>677</v>
      </c>
      <c r="C1552" s="437" t="s">
        <v>16</v>
      </c>
      <c r="D1552" s="420">
        <v>1</v>
      </c>
      <c r="E1552" s="418">
        <v>250000</v>
      </c>
      <c r="F1552" s="419">
        <f t="shared" si="21"/>
        <v>250000</v>
      </c>
    </row>
    <row r="1553" spans="1:6" ht="22.8" x14ac:dyDescent="0.3">
      <c r="A1553" s="372" t="s">
        <v>678</v>
      </c>
      <c r="B1553" s="201" t="s">
        <v>3696</v>
      </c>
      <c r="C1553" s="555" t="s">
        <v>21</v>
      </c>
      <c r="D1553" s="421">
        <f>F1552</f>
        <v>250000</v>
      </c>
      <c r="E1553" s="855"/>
      <c r="F1553" s="419" t="str">
        <f t="shared" si="21"/>
        <v/>
      </c>
    </row>
    <row r="1554" spans="1:6" x14ac:dyDescent="0.3">
      <c r="A1554" s="372" t="s">
        <v>683</v>
      </c>
      <c r="B1554" s="235" t="s">
        <v>684</v>
      </c>
      <c r="C1554" s="382"/>
      <c r="D1554" s="421"/>
      <c r="E1554" s="418"/>
      <c r="F1554" s="419" t="str">
        <f t="shared" si="21"/>
        <v/>
      </c>
    </row>
    <row r="1555" spans="1:6" x14ac:dyDescent="0.3">
      <c r="A1555" s="372" t="s">
        <v>685</v>
      </c>
      <c r="B1555" s="201" t="s">
        <v>684</v>
      </c>
      <c r="C1555" s="382" t="s">
        <v>16</v>
      </c>
      <c r="D1555" s="420">
        <v>1</v>
      </c>
      <c r="E1555" s="418">
        <v>100000</v>
      </c>
      <c r="F1555" s="419">
        <f t="shared" si="21"/>
        <v>100000</v>
      </c>
    </row>
    <row r="1556" spans="1:6" ht="22.8" x14ac:dyDescent="0.3">
      <c r="A1556" s="372" t="s">
        <v>689</v>
      </c>
      <c r="B1556" s="201" t="s">
        <v>690</v>
      </c>
      <c r="C1556" s="379" t="s">
        <v>21</v>
      </c>
      <c r="D1556" s="421">
        <f>F1555</f>
        <v>100000</v>
      </c>
      <c r="E1556" s="855"/>
      <c r="F1556" s="419" t="str">
        <f t="shared" si="21"/>
        <v/>
      </c>
    </row>
    <row r="1557" spans="1:6" x14ac:dyDescent="0.3">
      <c r="A1557" s="372" t="s">
        <v>691</v>
      </c>
      <c r="B1557" s="235" t="s">
        <v>692</v>
      </c>
      <c r="C1557" s="382"/>
      <c r="D1557" s="421"/>
      <c r="E1557" s="418"/>
      <c r="F1557" s="419" t="str">
        <f t="shared" si="21"/>
        <v/>
      </c>
    </row>
    <row r="1558" spans="1:6" x14ac:dyDescent="0.3">
      <c r="A1558" s="372" t="s">
        <v>693</v>
      </c>
      <c r="B1558" s="201" t="s">
        <v>694</v>
      </c>
      <c r="C1558" s="379" t="s">
        <v>221</v>
      </c>
      <c r="D1558" s="421">
        <v>100</v>
      </c>
      <c r="E1558" s="856"/>
      <c r="F1558" s="419" t="str">
        <f t="shared" si="21"/>
        <v/>
      </c>
    </row>
    <row r="1559" spans="1:6" x14ac:dyDescent="0.3">
      <c r="A1559" s="372" t="s">
        <v>695</v>
      </c>
      <c r="B1559" s="201" t="s">
        <v>696</v>
      </c>
      <c r="C1559" s="379" t="s">
        <v>221</v>
      </c>
      <c r="D1559" s="421">
        <v>100</v>
      </c>
      <c r="E1559" s="856"/>
      <c r="F1559" s="419" t="str">
        <f t="shared" si="21"/>
        <v/>
      </c>
    </row>
    <row r="1560" spans="1:6" x14ac:dyDescent="0.3">
      <c r="A1560" s="372" t="s">
        <v>697</v>
      </c>
      <c r="B1560" s="201" t="s">
        <v>698</v>
      </c>
      <c r="C1560" s="379" t="s">
        <v>221</v>
      </c>
      <c r="D1560" s="421">
        <v>150</v>
      </c>
      <c r="E1560" s="856"/>
      <c r="F1560" s="419" t="str">
        <f t="shared" si="21"/>
        <v/>
      </c>
    </row>
    <row r="1561" spans="1:6" x14ac:dyDescent="0.3">
      <c r="A1561" s="372" t="s">
        <v>699</v>
      </c>
      <c r="B1561" s="201" t="s">
        <v>700</v>
      </c>
      <c r="C1561" s="379" t="s">
        <v>221</v>
      </c>
      <c r="D1561" s="421">
        <v>200</v>
      </c>
      <c r="E1561" s="856"/>
      <c r="F1561" s="419" t="str">
        <f t="shared" si="21"/>
        <v/>
      </c>
    </row>
    <row r="1562" spans="1:6" x14ac:dyDescent="0.3">
      <c r="A1562" s="372" t="s">
        <v>701</v>
      </c>
      <c r="B1562" s="235" t="s">
        <v>702</v>
      </c>
      <c r="C1562" s="379"/>
      <c r="D1562" s="421"/>
      <c r="E1562" s="418"/>
      <c r="F1562" s="419" t="str">
        <f t="shared" si="21"/>
        <v/>
      </c>
    </row>
    <row r="1563" spans="1:6" x14ac:dyDescent="0.3">
      <c r="A1563" s="372" t="s">
        <v>703</v>
      </c>
      <c r="B1563" s="201" t="s">
        <v>704</v>
      </c>
      <c r="C1563" s="379"/>
      <c r="D1563" s="421"/>
      <c r="E1563" s="418"/>
      <c r="F1563" s="419" t="str">
        <f t="shared" si="21"/>
        <v/>
      </c>
    </row>
    <row r="1564" spans="1:6" x14ac:dyDescent="0.3">
      <c r="A1564" s="372" t="s">
        <v>3800</v>
      </c>
      <c r="B1564" s="201" t="s">
        <v>3792</v>
      </c>
      <c r="C1564" s="379" t="s">
        <v>221</v>
      </c>
      <c r="D1564" s="421">
        <v>150</v>
      </c>
      <c r="E1564" s="856"/>
      <c r="F1564" s="419" t="str">
        <f t="shared" si="21"/>
        <v/>
      </c>
    </row>
    <row r="1565" spans="1:6" x14ac:dyDescent="0.3">
      <c r="A1565" s="372" t="s">
        <v>3801</v>
      </c>
      <c r="B1565" s="201" t="s">
        <v>3793</v>
      </c>
      <c r="C1565" s="379" t="s">
        <v>221</v>
      </c>
      <c r="D1565" s="421">
        <v>500</v>
      </c>
      <c r="E1565" s="856"/>
      <c r="F1565" s="419" t="str">
        <f t="shared" si="21"/>
        <v/>
      </c>
    </row>
    <row r="1566" spans="1:6" x14ac:dyDescent="0.3">
      <c r="A1566" s="372" t="s">
        <v>3802</v>
      </c>
      <c r="B1566" s="201" t="s">
        <v>3794</v>
      </c>
      <c r="C1566" s="379" t="s">
        <v>221</v>
      </c>
      <c r="D1566" s="421">
        <v>250</v>
      </c>
      <c r="E1566" s="856"/>
      <c r="F1566" s="419" t="str">
        <f t="shared" si="21"/>
        <v/>
      </c>
    </row>
    <row r="1567" spans="1:6" x14ac:dyDescent="0.3">
      <c r="A1567" s="372" t="s">
        <v>3803</v>
      </c>
      <c r="B1567" s="201" t="s">
        <v>3795</v>
      </c>
      <c r="C1567" s="379" t="s">
        <v>221</v>
      </c>
      <c r="D1567" s="420">
        <v>100</v>
      </c>
      <c r="E1567" s="856"/>
      <c r="F1567" s="419" t="str">
        <f t="shared" si="21"/>
        <v/>
      </c>
    </row>
    <row r="1568" spans="1:6" x14ac:dyDescent="0.3">
      <c r="A1568" s="372" t="s">
        <v>705</v>
      </c>
      <c r="B1568" s="201" t="s">
        <v>698</v>
      </c>
      <c r="C1568" s="379" t="s">
        <v>221</v>
      </c>
      <c r="D1568" s="420">
        <v>300</v>
      </c>
      <c r="E1568" s="856"/>
      <c r="F1568" s="419" t="str">
        <f t="shared" si="21"/>
        <v/>
      </c>
    </row>
    <row r="1569" spans="1:6" x14ac:dyDescent="0.3">
      <c r="A1569" s="372" t="s">
        <v>707</v>
      </c>
      <c r="B1569" s="201" t="s">
        <v>708</v>
      </c>
      <c r="C1569" s="379"/>
      <c r="D1569" s="420"/>
      <c r="E1569" s="418"/>
      <c r="F1569" s="419" t="str">
        <f t="shared" si="21"/>
        <v/>
      </c>
    </row>
    <row r="1570" spans="1:6" x14ac:dyDescent="0.3">
      <c r="A1570" s="372" t="s">
        <v>709</v>
      </c>
      <c r="B1570" s="201" t="s">
        <v>710</v>
      </c>
      <c r="C1570" s="379" t="s">
        <v>221</v>
      </c>
      <c r="D1570" s="420">
        <v>100</v>
      </c>
      <c r="E1570" s="856"/>
      <c r="F1570" s="419" t="str">
        <f t="shared" si="21"/>
        <v/>
      </c>
    </row>
    <row r="1571" spans="1:6" x14ac:dyDescent="0.3">
      <c r="A1571" s="372" t="s">
        <v>711</v>
      </c>
      <c r="B1571" s="201" t="s">
        <v>381</v>
      </c>
      <c r="C1571" s="379" t="s">
        <v>221</v>
      </c>
      <c r="D1571" s="420">
        <v>50</v>
      </c>
      <c r="E1571" s="856"/>
      <c r="F1571" s="419" t="str">
        <f t="shared" si="21"/>
        <v/>
      </c>
    </row>
    <row r="1572" spans="1:6" x14ac:dyDescent="0.3">
      <c r="A1572" s="372" t="s">
        <v>712</v>
      </c>
      <c r="B1572" s="201" t="s">
        <v>673</v>
      </c>
      <c r="C1572" s="379" t="s">
        <v>181</v>
      </c>
      <c r="D1572" s="420">
        <v>500</v>
      </c>
      <c r="E1572" s="856"/>
      <c r="F1572" s="419" t="str">
        <f t="shared" si="21"/>
        <v/>
      </c>
    </row>
    <row r="1573" spans="1:6" x14ac:dyDescent="0.3">
      <c r="A1573" s="372" t="s">
        <v>713</v>
      </c>
      <c r="B1573" s="235" t="s">
        <v>714</v>
      </c>
      <c r="C1573" s="379"/>
      <c r="D1573" s="420"/>
      <c r="E1573" s="435"/>
      <c r="F1573" s="433"/>
    </row>
    <row r="1574" spans="1:6" x14ac:dyDescent="0.3">
      <c r="A1574" s="372" t="s">
        <v>715</v>
      </c>
      <c r="B1574" s="201" t="s">
        <v>716</v>
      </c>
      <c r="C1574" s="379" t="s">
        <v>262</v>
      </c>
      <c r="D1574" s="420">
        <v>10</v>
      </c>
      <c r="E1574" s="856"/>
      <c r="F1574" s="419" t="str">
        <f t="shared" si="21"/>
        <v/>
      </c>
    </row>
    <row r="1575" spans="1:6" x14ac:dyDescent="0.3">
      <c r="A1575" s="372" t="s">
        <v>717</v>
      </c>
      <c r="B1575" s="201" t="s">
        <v>718</v>
      </c>
      <c r="C1575" s="379" t="s">
        <v>262</v>
      </c>
      <c r="D1575" s="420">
        <v>10</v>
      </c>
      <c r="E1575" s="856"/>
      <c r="F1575" s="419" t="str">
        <f t="shared" si="21"/>
        <v/>
      </c>
    </row>
    <row r="1576" spans="1:6" x14ac:dyDescent="0.3">
      <c r="A1576" s="372" t="s">
        <v>719</v>
      </c>
      <c r="B1576" s="201" t="s">
        <v>720</v>
      </c>
      <c r="C1576" s="379" t="s">
        <v>721</v>
      </c>
      <c r="D1576" s="420">
        <v>1000</v>
      </c>
      <c r="E1576" s="856"/>
      <c r="F1576" s="419" t="str">
        <f t="shared" si="21"/>
        <v/>
      </c>
    </row>
    <row r="1577" spans="1:6" x14ac:dyDescent="0.3">
      <c r="A1577" s="372" t="s">
        <v>727</v>
      </c>
      <c r="B1577" s="235" t="s">
        <v>728</v>
      </c>
      <c r="C1577" s="379"/>
      <c r="D1577" s="420"/>
      <c r="E1577" s="435"/>
      <c r="F1577" s="433"/>
    </row>
    <row r="1578" spans="1:6" x14ac:dyDescent="0.3">
      <c r="A1578" s="372" t="s">
        <v>729</v>
      </c>
      <c r="B1578" s="201" t="s">
        <v>730</v>
      </c>
      <c r="C1578" s="379" t="s">
        <v>316</v>
      </c>
      <c r="D1578" s="420">
        <v>20000</v>
      </c>
      <c r="E1578" s="856"/>
      <c r="F1578" s="419" t="str">
        <f t="shared" si="21"/>
        <v/>
      </c>
    </row>
    <row r="1579" spans="1:6" x14ac:dyDescent="0.3">
      <c r="A1579" s="383" t="s">
        <v>731</v>
      </c>
      <c r="B1579" s="202" t="s">
        <v>732</v>
      </c>
      <c r="C1579" s="386" t="s">
        <v>316</v>
      </c>
      <c r="D1579" s="420">
        <v>22000</v>
      </c>
      <c r="E1579" s="856"/>
      <c r="F1579" s="419" t="str">
        <f t="shared" si="21"/>
        <v/>
      </c>
    </row>
    <row r="1580" spans="1:6" x14ac:dyDescent="0.3">
      <c r="A1580" s="383"/>
      <c r="B1580" s="202"/>
      <c r="C1580" s="386"/>
      <c r="D1580" s="434"/>
      <c r="E1580" s="435"/>
      <c r="F1580" s="433"/>
    </row>
    <row r="1581" spans="1:6" x14ac:dyDescent="0.3">
      <c r="A1581" s="383"/>
      <c r="B1581" s="202"/>
      <c r="C1581" s="386"/>
      <c r="D1581" s="434"/>
      <c r="E1581" s="435"/>
      <c r="F1581" s="433"/>
    </row>
    <row r="1582" spans="1:6" x14ac:dyDescent="0.3">
      <c r="A1582" s="383"/>
      <c r="B1582" s="202"/>
      <c r="C1582" s="386"/>
      <c r="D1582" s="434"/>
      <c r="E1582" s="435"/>
      <c r="F1582" s="433"/>
    </row>
    <row r="1583" spans="1:6" x14ac:dyDescent="0.3">
      <c r="A1583" s="383"/>
      <c r="B1583" s="202"/>
      <c r="C1583" s="386"/>
      <c r="D1583" s="434"/>
      <c r="E1583" s="435"/>
      <c r="F1583" s="433"/>
    </row>
    <row r="1584" spans="1:6" x14ac:dyDescent="0.3">
      <c r="A1584" s="383"/>
      <c r="B1584" s="202"/>
      <c r="C1584" s="386"/>
      <c r="D1584" s="434"/>
      <c r="E1584" s="435"/>
      <c r="F1584" s="433"/>
    </row>
    <row r="1585" spans="1:6" x14ac:dyDescent="0.3">
      <c r="A1585" s="383"/>
      <c r="B1585" s="202"/>
      <c r="C1585" s="386"/>
      <c r="D1585" s="434"/>
      <c r="E1585" s="435"/>
      <c r="F1585" s="433"/>
    </row>
    <row r="1586" spans="1:6" x14ac:dyDescent="0.3">
      <c r="A1586" s="383"/>
      <c r="B1586" s="202"/>
      <c r="C1586" s="386"/>
      <c r="D1586" s="434"/>
      <c r="E1586" s="435"/>
      <c r="F1586" s="433"/>
    </row>
    <row r="1587" spans="1:6" x14ac:dyDescent="0.3">
      <c r="A1587" s="383"/>
      <c r="B1587" s="202"/>
      <c r="C1587" s="386"/>
      <c r="D1587" s="434"/>
      <c r="E1587" s="435"/>
      <c r="F1587" s="433"/>
    </row>
    <row r="1588" spans="1:6" x14ac:dyDescent="0.3">
      <c r="A1588" s="383"/>
      <c r="B1588" s="202"/>
      <c r="C1588" s="386"/>
      <c r="D1588" s="434"/>
      <c r="E1588" s="435"/>
      <c r="F1588" s="433"/>
    </row>
    <row r="1589" spans="1:6" x14ac:dyDescent="0.3">
      <c r="A1589" s="383"/>
      <c r="B1589" s="202"/>
      <c r="C1589" s="386"/>
      <c r="D1589" s="434"/>
      <c r="E1589" s="435"/>
      <c r="F1589" s="433"/>
    </row>
    <row r="1590" spans="1:6" x14ac:dyDescent="0.3">
      <c r="A1590" s="383"/>
      <c r="B1590" s="202"/>
      <c r="C1590" s="386"/>
      <c r="D1590" s="434"/>
      <c r="E1590" s="435"/>
      <c r="F1590" s="433"/>
    </row>
    <row r="1591" spans="1:6" x14ac:dyDescent="0.3">
      <c r="A1591" s="383"/>
      <c r="B1591" s="202"/>
      <c r="C1591" s="386"/>
      <c r="D1591" s="434"/>
      <c r="E1591" s="435"/>
      <c r="F1591" s="433"/>
    </row>
    <row r="1592" spans="1:6" x14ac:dyDescent="0.3">
      <c r="A1592" s="383"/>
      <c r="B1592" s="202"/>
      <c r="C1592" s="386"/>
      <c r="D1592" s="434"/>
      <c r="E1592" s="435"/>
      <c r="F1592" s="433"/>
    </row>
    <row r="1593" spans="1:6" x14ac:dyDescent="0.3">
      <c r="A1593" s="383"/>
      <c r="B1593" s="202"/>
      <c r="C1593" s="386"/>
      <c r="D1593" s="434"/>
      <c r="E1593" s="435"/>
      <c r="F1593" s="433"/>
    </row>
    <row r="1594" spans="1:6" x14ac:dyDescent="0.3">
      <c r="A1594" s="383"/>
      <c r="B1594" s="202"/>
      <c r="C1594" s="386"/>
      <c r="D1594" s="434"/>
      <c r="E1594" s="435"/>
      <c r="F1594" s="433"/>
    </row>
    <row r="1595" spans="1:6" x14ac:dyDescent="0.3">
      <c r="A1595" s="383"/>
      <c r="B1595" s="202"/>
      <c r="C1595" s="386"/>
      <c r="D1595" s="434"/>
      <c r="E1595" s="435"/>
      <c r="F1595" s="433"/>
    </row>
    <row r="1596" spans="1:6" x14ac:dyDescent="0.3">
      <c r="A1596" s="383"/>
      <c r="B1596" s="202"/>
      <c r="C1596" s="386"/>
      <c r="D1596" s="434"/>
      <c r="E1596" s="435"/>
      <c r="F1596" s="433"/>
    </row>
    <row r="1597" spans="1:6" x14ac:dyDescent="0.3">
      <c r="A1597" s="383"/>
      <c r="B1597" s="202"/>
      <c r="C1597" s="386"/>
      <c r="D1597" s="434"/>
      <c r="E1597" s="435"/>
      <c r="F1597" s="433"/>
    </row>
    <row r="1598" spans="1:6" x14ac:dyDescent="0.3">
      <c r="A1598" s="383"/>
      <c r="B1598" s="202"/>
      <c r="C1598" s="386"/>
      <c r="D1598" s="434"/>
      <c r="E1598" s="435"/>
      <c r="F1598" s="433"/>
    </row>
    <row r="1599" spans="1:6" x14ac:dyDescent="0.3">
      <c r="A1599" s="383"/>
      <c r="B1599" s="202"/>
      <c r="C1599" s="386"/>
      <c r="D1599" s="434"/>
      <c r="E1599" s="435"/>
      <c r="F1599" s="433"/>
    </row>
    <row r="1600" spans="1:6" x14ac:dyDescent="0.3">
      <c r="A1600" s="383"/>
      <c r="B1600" s="202"/>
      <c r="C1600" s="386"/>
      <c r="D1600" s="434"/>
      <c r="E1600" s="435"/>
      <c r="F1600" s="433"/>
    </row>
    <row r="1601" spans="1:6" x14ac:dyDescent="0.3">
      <c r="A1601" s="383"/>
      <c r="B1601" s="202"/>
      <c r="C1601" s="386"/>
      <c r="D1601" s="434"/>
      <c r="E1601" s="435"/>
      <c r="F1601" s="433"/>
    </row>
    <row r="1602" spans="1:6" x14ac:dyDescent="0.3">
      <c r="A1602" s="383"/>
      <c r="B1602" s="202"/>
      <c r="C1602" s="386"/>
      <c r="D1602" s="434"/>
      <c r="E1602" s="435"/>
      <c r="F1602" s="433"/>
    </row>
    <row r="1603" spans="1:6" x14ac:dyDescent="0.3">
      <c r="A1603" s="383"/>
      <c r="B1603" s="202"/>
      <c r="C1603" s="386"/>
      <c r="D1603" s="434"/>
      <c r="E1603" s="435"/>
      <c r="F1603" s="433"/>
    </row>
    <row r="1604" spans="1:6" x14ac:dyDescent="0.3">
      <c r="A1604" s="383"/>
      <c r="B1604" s="202"/>
      <c r="C1604" s="386"/>
      <c r="D1604" s="434"/>
      <c r="E1604" s="435"/>
      <c r="F1604" s="433"/>
    </row>
    <row r="1605" spans="1:6" x14ac:dyDescent="0.3">
      <c r="A1605" s="383"/>
      <c r="B1605" s="202"/>
      <c r="C1605" s="386"/>
      <c r="D1605" s="434"/>
      <c r="E1605" s="435"/>
      <c r="F1605" s="433"/>
    </row>
    <row r="1606" spans="1:6" x14ac:dyDescent="0.3">
      <c r="A1606" s="383"/>
      <c r="B1606" s="202"/>
      <c r="C1606" s="386"/>
      <c r="D1606" s="434"/>
      <c r="E1606" s="435"/>
      <c r="F1606" s="433"/>
    </row>
    <row r="1607" spans="1:6" x14ac:dyDescent="0.3">
      <c r="A1607" s="383"/>
      <c r="B1607" s="202"/>
      <c r="C1607" s="386"/>
      <c r="D1607" s="434"/>
      <c r="E1607" s="435"/>
      <c r="F1607" s="433"/>
    </row>
    <row r="1608" spans="1:6" x14ac:dyDescent="0.3">
      <c r="A1608" s="383"/>
      <c r="B1608" s="202"/>
      <c r="C1608" s="386"/>
      <c r="D1608" s="434"/>
      <c r="E1608" s="435"/>
      <c r="F1608" s="433"/>
    </row>
    <row r="1609" spans="1:6" x14ac:dyDescent="0.3">
      <c r="A1609" s="383"/>
      <c r="B1609" s="202"/>
      <c r="C1609" s="386"/>
      <c r="D1609" s="434"/>
      <c r="E1609" s="435"/>
      <c r="F1609" s="433"/>
    </row>
    <row r="1610" spans="1:6" x14ac:dyDescent="0.3">
      <c r="A1610" s="383"/>
      <c r="B1610" s="202"/>
      <c r="C1610" s="386"/>
      <c r="D1610" s="434"/>
      <c r="E1610" s="435"/>
      <c r="F1610" s="433"/>
    </row>
    <row r="1611" spans="1:6" x14ac:dyDescent="0.3">
      <c r="A1611" s="383"/>
      <c r="B1611" s="202"/>
      <c r="C1611" s="386"/>
      <c r="D1611" s="434"/>
      <c r="E1611" s="435"/>
      <c r="F1611" s="433"/>
    </row>
    <row r="1612" spans="1:6" x14ac:dyDescent="0.3">
      <c r="A1612" s="383"/>
      <c r="B1612" s="202"/>
      <c r="C1612" s="386"/>
      <c r="D1612" s="434"/>
      <c r="E1612" s="435"/>
      <c r="F1612" s="433"/>
    </row>
    <row r="1613" spans="1:6" x14ac:dyDescent="0.3">
      <c r="A1613" s="383"/>
      <c r="B1613" s="202"/>
      <c r="C1613" s="386"/>
      <c r="D1613" s="434"/>
      <c r="E1613" s="435"/>
      <c r="F1613" s="433"/>
    </row>
    <row r="1614" spans="1:6" x14ac:dyDescent="0.3">
      <c r="A1614" s="383"/>
      <c r="B1614" s="202"/>
      <c r="C1614" s="386"/>
      <c r="D1614" s="434"/>
      <c r="E1614" s="435"/>
      <c r="F1614" s="433"/>
    </row>
    <row r="1615" spans="1:6" x14ac:dyDescent="0.3">
      <c r="A1615" s="383"/>
      <c r="B1615" s="202"/>
      <c r="C1615" s="386"/>
      <c r="D1615" s="434"/>
      <c r="E1615" s="435"/>
      <c r="F1615" s="433"/>
    </row>
    <row r="1616" spans="1:6" x14ac:dyDescent="0.3">
      <c r="A1616" s="383"/>
      <c r="B1616" s="202"/>
      <c r="C1616" s="386"/>
      <c r="D1616" s="434"/>
      <c r="E1616" s="435"/>
      <c r="F1616" s="433"/>
    </row>
    <row r="1617" spans="1:6" x14ac:dyDescent="0.3">
      <c r="A1617" s="383"/>
      <c r="B1617" s="202"/>
      <c r="C1617" s="386"/>
      <c r="D1617" s="434"/>
      <c r="E1617" s="435"/>
      <c r="F1617" s="433"/>
    </row>
    <row r="1618" spans="1:6" x14ac:dyDescent="0.3">
      <c r="A1618" s="383"/>
      <c r="B1618" s="202"/>
      <c r="C1618" s="386"/>
      <c r="D1618" s="434"/>
      <c r="E1618" s="435"/>
      <c r="F1618" s="433"/>
    </row>
    <row r="1619" spans="1:6" x14ac:dyDescent="0.3">
      <c r="A1619" s="383"/>
      <c r="B1619" s="202"/>
      <c r="C1619" s="386"/>
      <c r="D1619" s="434"/>
      <c r="E1619" s="435"/>
      <c r="F1619" s="433"/>
    </row>
    <row r="1620" spans="1:6" x14ac:dyDescent="0.3">
      <c r="A1620" s="383"/>
      <c r="B1620" s="202"/>
      <c r="C1620" s="386"/>
      <c r="D1620" s="434"/>
      <c r="E1620" s="435"/>
      <c r="F1620" s="433"/>
    </row>
    <row r="1621" spans="1:6" x14ac:dyDescent="0.3">
      <c r="A1621" s="383"/>
      <c r="B1621" s="202"/>
      <c r="C1621" s="386"/>
      <c r="D1621" s="434"/>
      <c r="E1621" s="435"/>
      <c r="F1621" s="433"/>
    </row>
    <row r="1622" spans="1:6" x14ac:dyDescent="0.3">
      <c r="A1622" s="383"/>
      <c r="B1622" s="202"/>
      <c r="C1622" s="386"/>
      <c r="D1622" s="434"/>
      <c r="E1622" s="435"/>
      <c r="F1622" s="433"/>
    </row>
    <row r="1623" spans="1:6" x14ac:dyDescent="0.3">
      <c r="A1623" s="383"/>
      <c r="B1623" s="202"/>
      <c r="C1623" s="386"/>
      <c r="D1623" s="434"/>
      <c r="E1623" s="435"/>
      <c r="F1623" s="433"/>
    </row>
    <row r="1624" spans="1:6" x14ac:dyDescent="0.3">
      <c r="A1624" s="383"/>
      <c r="B1624" s="202"/>
      <c r="C1624" s="386"/>
      <c r="D1624" s="434"/>
      <c r="E1624" s="435"/>
      <c r="F1624" s="433"/>
    </row>
    <row r="1625" spans="1:6" x14ac:dyDescent="0.3">
      <c r="A1625" s="383"/>
      <c r="B1625" s="202"/>
      <c r="C1625" s="386"/>
      <c r="D1625" s="434"/>
      <c r="E1625" s="435"/>
      <c r="F1625" s="433"/>
    </row>
    <row r="1626" spans="1:6" x14ac:dyDescent="0.3">
      <c r="A1626" s="383"/>
      <c r="B1626" s="202"/>
      <c r="C1626" s="386"/>
      <c r="D1626" s="434"/>
      <c r="E1626" s="435"/>
      <c r="F1626" s="433"/>
    </row>
    <row r="1627" spans="1:6" x14ac:dyDescent="0.3">
      <c r="A1627" s="383"/>
      <c r="B1627" s="202"/>
      <c r="C1627" s="386"/>
      <c r="D1627" s="434"/>
      <c r="E1627" s="435"/>
      <c r="F1627" s="433"/>
    </row>
    <row r="1628" spans="1:6" x14ac:dyDescent="0.3">
      <c r="A1628" s="383"/>
      <c r="B1628" s="202"/>
      <c r="C1628" s="386"/>
      <c r="D1628" s="434"/>
      <c r="E1628" s="435"/>
      <c r="F1628" s="433"/>
    </row>
    <row r="1629" spans="1:6" x14ac:dyDescent="0.3">
      <c r="A1629" s="383"/>
      <c r="B1629" s="202"/>
      <c r="C1629" s="386"/>
      <c r="D1629" s="434"/>
      <c r="E1629" s="435"/>
      <c r="F1629" s="433"/>
    </row>
    <row r="1630" spans="1:6" x14ac:dyDescent="0.3">
      <c r="A1630" s="383"/>
      <c r="B1630" s="202"/>
      <c r="C1630" s="386"/>
      <c r="D1630" s="434"/>
      <c r="E1630" s="435"/>
      <c r="F1630" s="433"/>
    </row>
    <row r="1631" spans="1:6" x14ac:dyDescent="0.3">
      <c r="A1631" s="383"/>
      <c r="B1631" s="202"/>
      <c r="C1631" s="386"/>
      <c r="D1631" s="434"/>
      <c r="E1631" s="435"/>
      <c r="F1631" s="433"/>
    </row>
    <row r="1632" spans="1:6" x14ac:dyDescent="0.3">
      <c r="A1632" s="383"/>
      <c r="B1632" s="202"/>
      <c r="C1632" s="386"/>
      <c r="D1632" s="434"/>
      <c r="E1632" s="435"/>
      <c r="F1632" s="433"/>
    </row>
    <row r="1633" spans="1:6" x14ac:dyDescent="0.3">
      <c r="A1633" s="383"/>
      <c r="B1633" s="202"/>
      <c r="C1633" s="386"/>
      <c r="D1633" s="434"/>
      <c r="E1633" s="435"/>
      <c r="F1633" s="433"/>
    </row>
    <row r="1634" spans="1:6" x14ac:dyDescent="0.3">
      <c r="A1634" s="383"/>
      <c r="B1634" s="202"/>
      <c r="C1634" s="386"/>
      <c r="D1634" s="434"/>
      <c r="E1634" s="435"/>
      <c r="F1634" s="433"/>
    </row>
    <row r="1635" spans="1:6" x14ac:dyDescent="0.3">
      <c r="A1635" s="383"/>
      <c r="B1635" s="202"/>
      <c r="C1635" s="386"/>
      <c r="D1635" s="434"/>
      <c r="E1635" s="435"/>
      <c r="F1635" s="433"/>
    </row>
    <row r="1636" spans="1:6" x14ac:dyDescent="0.3">
      <c r="A1636" s="383"/>
      <c r="B1636" s="202"/>
      <c r="C1636" s="386"/>
      <c r="D1636" s="434"/>
      <c r="E1636" s="435"/>
      <c r="F1636" s="433"/>
    </row>
    <row r="1637" spans="1:6" x14ac:dyDescent="0.3">
      <c r="A1637" s="383"/>
      <c r="B1637" s="202"/>
      <c r="C1637" s="386"/>
      <c r="D1637" s="434"/>
      <c r="E1637" s="435"/>
      <c r="F1637" s="433"/>
    </row>
    <row r="1638" spans="1:6" x14ac:dyDescent="0.3">
      <c r="A1638" s="383"/>
      <c r="B1638" s="202"/>
      <c r="C1638" s="386"/>
      <c r="D1638" s="434"/>
      <c r="E1638" s="435"/>
      <c r="F1638" s="433"/>
    </row>
    <row r="1639" spans="1:6" ht="15" thickBot="1" x14ac:dyDescent="0.35">
      <c r="A1639" s="383"/>
      <c r="B1639" s="202"/>
      <c r="C1639" s="386"/>
      <c r="D1639" s="434"/>
      <c r="E1639" s="435"/>
      <c r="F1639" s="433"/>
    </row>
    <row r="1640" spans="1:6" ht="15" thickBot="1" x14ac:dyDescent="0.35">
      <c r="A1640" s="448" t="s">
        <v>4060</v>
      </c>
      <c r="B1640" s="511" t="s">
        <v>4116</v>
      </c>
      <c r="C1640" s="489"/>
      <c r="D1640" s="489"/>
      <c r="E1640" s="494"/>
      <c r="F1640" s="495">
        <f>SUM(F1538:F1576)</f>
        <v>350000</v>
      </c>
    </row>
    <row r="1641" spans="1:6" x14ac:dyDescent="0.3">
      <c r="A1641" s="756" t="str">
        <f>A768</f>
        <v>CONTRACT SANRAL: NRA 2024/1323</v>
      </c>
      <c r="B1641" s="757"/>
      <c r="C1641" s="462"/>
      <c r="D1641" s="462"/>
      <c r="E1641" s="467"/>
      <c r="F1641" s="473"/>
    </row>
    <row r="1642" spans="1:6" ht="15" thickBot="1" x14ac:dyDescent="0.35">
      <c r="A1642" s="754" t="str">
        <f>A769</f>
        <v>PANEL FOR ROUTINE ROAD MAINTENANCE WORKS ACROSS SOUTH AFRICA (KWAZULU NATAL PROVINCE)</v>
      </c>
      <c r="B1642" s="755"/>
      <c r="C1642" s="463"/>
      <c r="D1642" s="463"/>
      <c r="E1642" s="468"/>
      <c r="F1642" s="474"/>
    </row>
    <row r="1643" spans="1:6" ht="15" thickBot="1" x14ac:dyDescent="0.35">
      <c r="A1643" s="449" t="s">
        <v>4111</v>
      </c>
      <c r="B1643" s="451" t="s">
        <v>4035</v>
      </c>
      <c r="C1643" s="451" t="s">
        <v>4112</v>
      </c>
      <c r="D1643" s="451" t="s">
        <v>4113</v>
      </c>
      <c r="E1643" s="451" t="s">
        <v>4114</v>
      </c>
      <c r="F1643" s="487" t="s">
        <v>4036</v>
      </c>
    </row>
    <row r="1644" spans="1:6" x14ac:dyDescent="0.3">
      <c r="A1644" s="758" t="s">
        <v>733</v>
      </c>
      <c r="B1644" s="759"/>
      <c r="C1644" s="759"/>
      <c r="D1644" s="759"/>
      <c r="E1644" s="759"/>
      <c r="F1644" s="760"/>
    </row>
    <row r="1645" spans="1:6" x14ac:dyDescent="0.3">
      <c r="A1645" s="374" t="s">
        <v>734</v>
      </c>
      <c r="B1645" s="345" t="s">
        <v>655</v>
      </c>
      <c r="C1645" s="375"/>
      <c r="D1645" s="554"/>
      <c r="E1645" s="377"/>
      <c r="F1645" s="378"/>
    </row>
    <row r="1646" spans="1:6" x14ac:dyDescent="0.3">
      <c r="A1646" s="372" t="s">
        <v>735</v>
      </c>
      <c r="B1646" s="201" t="s">
        <v>657</v>
      </c>
      <c r="C1646" s="379" t="s">
        <v>221</v>
      </c>
      <c r="D1646" s="420">
        <v>250</v>
      </c>
      <c r="E1646" s="856"/>
      <c r="F1646" s="419" t="str">
        <f>IF((D1646*E1646)&gt;0,(D1646*E1646),"")</f>
        <v/>
      </c>
    </row>
    <row r="1647" spans="1:6" x14ac:dyDescent="0.3">
      <c r="A1647" s="372" t="s">
        <v>736</v>
      </c>
      <c r="B1647" s="201" t="s">
        <v>659</v>
      </c>
      <c r="C1647" s="379" t="s">
        <v>221</v>
      </c>
      <c r="D1647" s="420">
        <v>100</v>
      </c>
      <c r="E1647" s="856"/>
      <c r="F1647" s="419" t="str">
        <f t="shared" ref="F1647:F1676" si="22">IF((D1647*E1647)&gt;0,(D1647*E1647),"")</f>
        <v/>
      </c>
    </row>
    <row r="1648" spans="1:6" x14ac:dyDescent="0.3">
      <c r="A1648" s="372" t="s">
        <v>737</v>
      </c>
      <c r="B1648" s="235" t="s">
        <v>738</v>
      </c>
      <c r="C1648" s="379" t="s">
        <v>221</v>
      </c>
      <c r="D1648" s="420">
        <v>100</v>
      </c>
      <c r="E1648" s="856"/>
      <c r="F1648" s="419" t="str">
        <f t="shared" si="22"/>
        <v/>
      </c>
    </row>
    <row r="1649" spans="1:6" x14ac:dyDescent="0.3">
      <c r="A1649" s="372" t="s">
        <v>739</v>
      </c>
      <c r="B1649" s="235" t="s">
        <v>740</v>
      </c>
      <c r="C1649" s="379"/>
      <c r="D1649" s="420"/>
      <c r="E1649" s="418"/>
      <c r="F1649" s="419" t="str">
        <f t="shared" si="22"/>
        <v/>
      </c>
    </row>
    <row r="1650" spans="1:6" x14ac:dyDescent="0.3">
      <c r="A1650" s="372" t="s">
        <v>741</v>
      </c>
      <c r="B1650" s="201" t="s">
        <v>742</v>
      </c>
      <c r="C1650" s="379"/>
      <c r="D1650" s="420"/>
      <c r="E1650" s="418"/>
      <c r="F1650" s="419" t="str">
        <f t="shared" si="22"/>
        <v/>
      </c>
    </row>
    <row r="1651" spans="1:6" x14ac:dyDescent="0.3">
      <c r="A1651" s="372" t="s">
        <v>743</v>
      </c>
      <c r="B1651" s="201" t="s">
        <v>3804</v>
      </c>
      <c r="C1651" s="379" t="s">
        <v>221</v>
      </c>
      <c r="D1651" s="420">
        <v>100</v>
      </c>
      <c r="E1651" s="856"/>
      <c r="F1651" s="419" t="str">
        <f t="shared" si="22"/>
        <v/>
      </c>
    </row>
    <row r="1652" spans="1:6" x14ac:dyDescent="0.3">
      <c r="A1652" s="372" t="s">
        <v>745</v>
      </c>
      <c r="B1652" s="201" t="s">
        <v>3805</v>
      </c>
      <c r="C1652" s="379" t="s">
        <v>221</v>
      </c>
      <c r="D1652" s="420">
        <v>200</v>
      </c>
      <c r="E1652" s="856"/>
      <c r="F1652" s="419" t="str">
        <f t="shared" si="22"/>
        <v/>
      </c>
    </row>
    <row r="1653" spans="1:6" x14ac:dyDescent="0.3">
      <c r="A1653" s="372" t="s">
        <v>747</v>
      </c>
      <c r="B1653" s="201" t="s">
        <v>748</v>
      </c>
      <c r="C1653" s="379" t="s">
        <v>221</v>
      </c>
      <c r="D1653" s="420">
        <v>100</v>
      </c>
      <c r="E1653" s="856"/>
      <c r="F1653" s="419" t="str">
        <f t="shared" si="22"/>
        <v/>
      </c>
    </row>
    <row r="1654" spans="1:6" x14ac:dyDescent="0.3">
      <c r="A1654" s="372" t="s">
        <v>749</v>
      </c>
      <c r="B1654" s="201" t="s">
        <v>3804</v>
      </c>
      <c r="C1654" s="379" t="s">
        <v>221</v>
      </c>
      <c r="D1654" s="420">
        <v>150</v>
      </c>
      <c r="E1654" s="856"/>
      <c r="F1654" s="419" t="str">
        <f t="shared" si="22"/>
        <v/>
      </c>
    </row>
    <row r="1655" spans="1:6" x14ac:dyDescent="0.3">
      <c r="A1655" s="372" t="s">
        <v>750</v>
      </c>
      <c r="B1655" s="201" t="s">
        <v>3805</v>
      </c>
      <c r="C1655" s="379" t="s">
        <v>221</v>
      </c>
      <c r="D1655" s="420">
        <v>100</v>
      </c>
      <c r="E1655" s="856"/>
      <c r="F1655" s="419" t="str">
        <f t="shared" si="22"/>
        <v/>
      </c>
    </row>
    <row r="1656" spans="1:6" x14ac:dyDescent="0.3">
      <c r="A1656" s="372" t="s">
        <v>751</v>
      </c>
      <c r="B1656" s="201" t="s">
        <v>752</v>
      </c>
      <c r="C1656" s="379" t="s">
        <v>221</v>
      </c>
      <c r="D1656" s="420">
        <v>150</v>
      </c>
      <c r="E1656" s="856"/>
      <c r="F1656" s="419" t="str">
        <f t="shared" si="22"/>
        <v/>
      </c>
    </row>
    <row r="1657" spans="1:6" x14ac:dyDescent="0.3">
      <c r="A1657" s="372" t="s">
        <v>3806</v>
      </c>
      <c r="B1657" s="201" t="s">
        <v>3804</v>
      </c>
      <c r="C1657" s="379"/>
      <c r="D1657" s="420"/>
      <c r="E1657" s="418"/>
      <c r="F1657" s="419" t="str">
        <f t="shared" si="22"/>
        <v/>
      </c>
    </row>
    <row r="1658" spans="1:6" x14ac:dyDescent="0.3">
      <c r="A1658" s="372" t="s">
        <v>3807</v>
      </c>
      <c r="B1658" s="201" t="s">
        <v>3805</v>
      </c>
      <c r="C1658" s="379"/>
      <c r="D1658" s="420"/>
      <c r="E1658" s="418"/>
      <c r="F1658" s="419" t="str">
        <f t="shared" si="22"/>
        <v/>
      </c>
    </row>
    <row r="1659" spans="1:6" x14ac:dyDescent="0.3">
      <c r="A1659" s="372" t="s">
        <v>755</v>
      </c>
      <c r="B1659" s="235" t="s">
        <v>756</v>
      </c>
      <c r="C1659" s="379"/>
      <c r="D1659" s="420"/>
      <c r="E1659" s="418"/>
      <c r="F1659" s="419" t="str">
        <f t="shared" si="22"/>
        <v/>
      </c>
    </row>
    <row r="1660" spans="1:6" x14ac:dyDescent="0.3">
      <c r="A1660" s="372" t="s">
        <v>757</v>
      </c>
      <c r="B1660" s="201" t="s">
        <v>3990</v>
      </c>
      <c r="C1660" s="379"/>
      <c r="D1660" s="420"/>
      <c r="E1660" s="418"/>
      <c r="F1660" s="419" t="str">
        <f t="shared" si="22"/>
        <v/>
      </c>
    </row>
    <row r="1661" spans="1:6" x14ac:dyDescent="0.3">
      <c r="A1661" s="372" t="s">
        <v>3812</v>
      </c>
      <c r="B1661" s="201" t="s">
        <v>3808</v>
      </c>
      <c r="C1661" s="379" t="s">
        <v>363</v>
      </c>
      <c r="D1661" s="420">
        <v>200</v>
      </c>
      <c r="E1661" s="856"/>
      <c r="F1661" s="419" t="str">
        <f t="shared" si="22"/>
        <v/>
      </c>
    </row>
    <row r="1662" spans="1:6" x14ac:dyDescent="0.3">
      <c r="A1662" s="372" t="s">
        <v>3813</v>
      </c>
      <c r="B1662" s="201" t="s">
        <v>3809</v>
      </c>
      <c r="C1662" s="379" t="s">
        <v>363</v>
      </c>
      <c r="D1662" s="420">
        <v>200</v>
      </c>
      <c r="E1662" s="856"/>
      <c r="F1662" s="419" t="str">
        <f t="shared" si="22"/>
        <v/>
      </c>
    </row>
    <row r="1663" spans="1:6" x14ac:dyDescent="0.3">
      <c r="A1663" s="372" t="s">
        <v>3814</v>
      </c>
      <c r="B1663" s="201" t="s">
        <v>3810</v>
      </c>
      <c r="C1663" s="379" t="s">
        <v>363</v>
      </c>
      <c r="D1663" s="420">
        <v>150</v>
      </c>
      <c r="E1663" s="856"/>
      <c r="F1663" s="419" t="str">
        <f t="shared" si="22"/>
        <v/>
      </c>
    </row>
    <row r="1664" spans="1:6" x14ac:dyDescent="0.3">
      <c r="A1664" s="372" t="s">
        <v>3815</v>
      </c>
      <c r="B1664" s="201" t="s">
        <v>3811</v>
      </c>
      <c r="C1664" s="379" t="s">
        <v>363</v>
      </c>
      <c r="D1664" s="420">
        <v>150</v>
      </c>
      <c r="E1664" s="856"/>
      <c r="F1664" s="419" t="str">
        <f t="shared" si="22"/>
        <v/>
      </c>
    </row>
    <row r="1665" spans="1:6" ht="22.8" x14ac:dyDescent="0.3">
      <c r="A1665" s="372" t="s">
        <v>759</v>
      </c>
      <c r="B1665" s="201" t="s">
        <v>760</v>
      </c>
      <c r="C1665" s="379" t="s">
        <v>363</v>
      </c>
      <c r="D1665" s="420">
        <v>100</v>
      </c>
      <c r="E1665" s="856"/>
      <c r="F1665" s="419" t="str">
        <f t="shared" si="22"/>
        <v/>
      </c>
    </row>
    <row r="1666" spans="1:6" x14ac:dyDescent="0.3">
      <c r="A1666" s="372" t="s">
        <v>3818</v>
      </c>
      <c r="B1666" s="201" t="s">
        <v>3816</v>
      </c>
      <c r="C1666" s="379" t="s">
        <v>363</v>
      </c>
      <c r="D1666" s="420">
        <v>200</v>
      </c>
      <c r="E1666" s="856"/>
      <c r="F1666" s="419" t="str">
        <f t="shared" si="22"/>
        <v/>
      </c>
    </row>
    <row r="1667" spans="1:6" x14ac:dyDescent="0.3">
      <c r="A1667" s="372" t="s">
        <v>3819</v>
      </c>
      <c r="B1667" s="201" t="s">
        <v>3817</v>
      </c>
      <c r="C1667" s="379" t="s">
        <v>363</v>
      </c>
      <c r="D1667" s="420">
        <v>150</v>
      </c>
      <c r="E1667" s="856"/>
      <c r="F1667" s="419" t="str">
        <f t="shared" si="22"/>
        <v/>
      </c>
    </row>
    <row r="1668" spans="1:6" x14ac:dyDescent="0.3">
      <c r="A1668" s="372" t="s">
        <v>761</v>
      </c>
      <c r="B1668" s="235" t="s">
        <v>762</v>
      </c>
      <c r="C1668" s="379" t="s">
        <v>181</v>
      </c>
      <c r="D1668" s="420">
        <v>3000</v>
      </c>
      <c r="E1668" s="856"/>
      <c r="F1668" s="419" t="str">
        <f t="shared" si="22"/>
        <v/>
      </c>
    </row>
    <row r="1669" spans="1:6" x14ac:dyDescent="0.3">
      <c r="A1669" s="372" t="s">
        <v>763</v>
      </c>
      <c r="B1669" s="235" t="s">
        <v>3931</v>
      </c>
      <c r="C1669" s="379" t="s">
        <v>181</v>
      </c>
      <c r="D1669" s="420">
        <v>1200</v>
      </c>
      <c r="E1669" s="856"/>
      <c r="F1669" s="419" t="str">
        <f t="shared" si="22"/>
        <v/>
      </c>
    </row>
    <row r="1670" spans="1:6" x14ac:dyDescent="0.3">
      <c r="A1670" s="372" t="s">
        <v>769</v>
      </c>
      <c r="B1670" s="235" t="s">
        <v>4222</v>
      </c>
      <c r="C1670" s="379" t="s">
        <v>363</v>
      </c>
      <c r="D1670" s="420">
        <v>300</v>
      </c>
      <c r="E1670" s="856"/>
      <c r="F1670" s="419" t="str">
        <f t="shared" si="22"/>
        <v/>
      </c>
    </row>
    <row r="1671" spans="1:6" x14ac:dyDescent="0.3">
      <c r="A1671" s="372" t="s">
        <v>771</v>
      </c>
      <c r="B1671" s="235" t="s">
        <v>772</v>
      </c>
      <c r="C1671" s="379"/>
      <c r="D1671" s="420"/>
      <c r="E1671" s="418"/>
      <c r="F1671" s="419" t="str">
        <f t="shared" si="22"/>
        <v/>
      </c>
    </row>
    <row r="1672" spans="1:6" x14ac:dyDescent="0.3">
      <c r="A1672" s="372" t="s">
        <v>773</v>
      </c>
      <c r="B1672" s="201" t="s">
        <v>774</v>
      </c>
      <c r="C1672" s="379" t="s">
        <v>9</v>
      </c>
      <c r="D1672" s="420">
        <v>150</v>
      </c>
      <c r="E1672" s="856"/>
      <c r="F1672" s="419" t="str">
        <f t="shared" si="22"/>
        <v/>
      </c>
    </row>
    <row r="1673" spans="1:6" x14ac:dyDescent="0.3">
      <c r="A1673" s="372" t="s">
        <v>775</v>
      </c>
      <c r="B1673" s="201" t="s">
        <v>776</v>
      </c>
      <c r="C1673" s="379" t="s">
        <v>9</v>
      </c>
      <c r="D1673" s="420">
        <v>180</v>
      </c>
      <c r="E1673" s="856"/>
      <c r="F1673" s="419" t="str">
        <f t="shared" si="22"/>
        <v/>
      </c>
    </row>
    <row r="1674" spans="1:6" x14ac:dyDescent="0.3">
      <c r="A1674" s="372" t="s">
        <v>777</v>
      </c>
      <c r="B1674" s="235" t="s">
        <v>778</v>
      </c>
      <c r="C1674" s="379" t="s">
        <v>221</v>
      </c>
      <c r="D1674" s="420">
        <v>150</v>
      </c>
      <c r="E1674" s="856"/>
      <c r="F1674" s="419" t="str">
        <f t="shared" si="22"/>
        <v/>
      </c>
    </row>
    <row r="1675" spans="1:6" x14ac:dyDescent="0.3">
      <c r="A1675" s="372" t="s">
        <v>779</v>
      </c>
      <c r="B1675" s="235" t="s">
        <v>780</v>
      </c>
      <c r="C1675" s="379" t="s">
        <v>363</v>
      </c>
      <c r="D1675" s="420">
        <v>85000</v>
      </c>
      <c r="E1675" s="856"/>
      <c r="F1675" s="419" t="str">
        <f t="shared" si="22"/>
        <v/>
      </c>
    </row>
    <row r="1676" spans="1:6" x14ac:dyDescent="0.3">
      <c r="A1676" s="372" t="s">
        <v>781</v>
      </c>
      <c r="B1676" s="235" t="s">
        <v>782</v>
      </c>
      <c r="C1676" s="386" t="s">
        <v>316</v>
      </c>
      <c r="D1676" s="420">
        <v>3000</v>
      </c>
      <c r="E1676" s="856"/>
      <c r="F1676" s="419" t="str">
        <f t="shared" si="22"/>
        <v/>
      </c>
    </row>
    <row r="1677" spans="1:6" x14ac:dyDescent="0.3">
      <c r="A1677" s="383"/>
      <c r="B1677" s="412"/>
      <c r="C1677" s="386"/>
      <c r="D1677" s="434"/>
      <c r="E1677" s="435"/>
      <c r="F1677" s="433"/>
    </row>
    <row r="1678" spans="1:6" x14ac:dyDescent="0.3">
      <c r="A1678" s="383"/>
      <c r="B1678" s="412"/>
      <c r="C1678" s="386"/>
      <c r="D1678" s="434"/>
      <c r="E1678" s="435"/>
      <c r="F1678" s="433"/>
    </row>
    <row r="1679" spans="1:6" x14ac:dyDescent="0.3">
      <c r="A1679" s="383"/>
      <c r="B1679" s="412"/>
      <c r="C1679" s="386"/>
      <c r="D1679" s="434"/>
      <c r="E1679" s="435"/>
      <c r="F1679" s="433"/>
    </row>
    <row r="1680" spans="1:6" x14ac:dyDescent="0.3">
      <c r="A1680" s="383"/>
      <c r="B1680" s="412"/>
      <c r="C1680" s="386"/>
      <c r="D1680" s="434"/>
      <c r="E1680" s="435"/>
      <c r="F1680" s="433"/>
    </row>
    <row r="1681" spans="1:6" x14ac:dyDescent="0.3">
      <c r="A1681" s="383"/>
      <c r="B1681" s="412"/>
      <c r="C1681" s="386"/>
      <c r="D1681" s="434"/>
      <c r="E1681" s="435"/>
      <c r="F1681" s="433"/>
    </row>
    <row r="1682" spans="1:6" x14ac:dyDescent="0.3">
      <c r="A1682" s="383"/>
      <c r="B1682" s="412"/>
      <c r="C1682" s="386"/>
      <c r="D1682" s="434"/>
      <c r="E1682" s="435"/>
      <c r="F1682" s="433"/>
    </row>
    <row r="1683" spans="1:6" x14ac:dyDescent="0.3">
      <c r="A1683" s="383"/>
      <c r="B1683" s="412"/>
      <c r="C1683" s="386"/>
      <c r="D1683" s="434"/>
      <c r="E1683" s="435"/>
      <c r="F1683" s="433"/>
    </row>
    <row r="1684" spans="1:6" x14ac:dyDescent="0.3">
      <c r="A1684" s="383"/>
      <c r="B1684" s="412"/>
      <c r="C1684" s="386"/>
      <c r="D1684" s="434"/>
      <c r="E1684" s="435"/>
      <c r="F1684" s="433"/>
    </row>
    <row r="1685" spans="1:6" x14ac:dyDescent="0.3">
      <c r="A1685" s="383"/>
      <c r="B1685" s="412"/>
      <c r="C1685" s="386"/>
      <c r="D1685" s="434"/>
      <c r="E1685" s="435"/>
      <c r="F1685" s="433"/>
    </row>
    <row r="1686" spans="1:6" x14ac:dyDescent="0.3">
      <c r="A1686" s="383"/>
      <c r="B1686" s="412"/>
      <c r="C1686" s="386"/>
      <c r="D1686" s="434"/>
      <c r="E1686" s="435"/>
      <c r="F1686" s="433"/>
    </row>
    <row r="1687" spans="1:6" x14ac:dyDescent="0.3">
      <c r="A1687" s="383"/>
      <c r="B1687" s="412"/>
      <c r="C1687" s="386"/>
      <c r="D1687" s="434"/>
      <c r="E1687" s="435"/>
      <c r="F1687" s="433"/>
    </row>
    <row r="1688" spans="1:6" x14ac:dyDescent="0.3">
      <c r="A1688" s="383"/>
      <c r="B1688" s="412"/>
      <c r="C1688" s="386"/>
      <c r="D1688" s="434"/>
      <c r="E1688" s="435"/>
      <c r="F1688" s="433"/>
    </row>
    <row r="1689" spans="1:6" x14ac:dyDescent="0.3">
      <c r="A1689" s="383"/>
      <c r="B1689" s="412"/>
      <c r="C1689" s="386"/>
      <c r="D1689" s="434"/>
      <c r="E1689" s="435"/>
      <c r="F1689" s="433"/>
    </row>
    <row r="1690" spans="1:6" x14ac:dyDescent="0.3">
      <c r="A1690" s="383"/>
      <c r="B1690" s="412"/>
      <c r="C1690" s="386"/>
      <c r="D1690" s="434"/>
      <c r="E1690" s="435"/>
      <c r="F1690" s="433"/>
    </row>
    <row r="1691" spans="1:6" x14ac:dyDescent="0.3">
      <c r="A1691" s="383"/>
      <c r="B1691" s="412"/>
      <c r="C1691" s="386"/>
      <c r="D1691" s="434"/>
      <c r="E1691" s="435"/>
      <c r="F1691" s="433"/>
    </row>
    <row r="1692" spans="1:6" x14ac:dyDescent="0.3">
      <c r="A1692" s="383"/>
      <c r="B1692" s="412"/>
      <c r="C1692" s="386"/>
      <c r="D1692" s="434"/>
      <c r="E1692" s="435"/>
      <c r="F1692" s="433"/>
    </row>
    <row r="1693" spans="1:6" x14ac:dyDescent="0.3">
      <c r="A1693" s="383"/>
      <c r="B1693" s="412"/>
      <c r="C1693" s="386"/>
      <c r="D1693" s="434"/>
      <c r="E1693" s="435"/>
      <c r="F1693" s="433"/>
    </row>
    <row r="1694" spans="1:6" x14ac:dyDescent="0.3">
      <c r="A1694" s="383"/>
      <c r="B1694" s="412"/>
      <c r="C1694" s="386"/>
      <c r="D1694" s="434"/>
      <c r="E1694" s="435"/>
      <c r="F1694" s="433"/>
    </row>
    <row r="1695" spans="1:6" x14ac:dyDescent="0.3">
      <c r="A1695" s="383"/>
      <c r="B1695" s="412"/>
      <c r="C1695" s="386"/>
      <c r="D1695" s="434"/>
      <c r="E1695" s="435"/>
      <c r="F1695" s="433"/>
    </row>
    <row r="1696" spans="1:6" x14ac:dyDescent="0.3">
      <c r="A1696" s="383"/>
      <c r="B1696" s="412"/>
      <c r="C1696" s="386"/>
      <c r="D1696" s="434"/>
      <c r="E1696" s="435"/>
      <c r="F1696" s="433"/>
    </row>
    <row r="1697" spans="1:6" x14ac:dyDescent="0.3">
      <c r="A1697" s="383"/>
      <c r="B1697" s="412"/>
      <c r="C1697" s="386"/>
      <c r="D1697" s="434"/>
      <c r="E1697" s="435"/>
      <c r="F1697" s="433"/>
    </row>
    <row r="1698" spans="1:6" x14ac:dyDescent="0.3">
      <c r="A1698" s="383"/>
      <c r="B1698" s="412"/>
      <c r="C1698" s="386"/>
      <c r="D1698" s="434"/>
      <c r="E1698" s="435"/>
      <c r="F1698" s="433"/>
    </row>
    <row r="1699" spans="1:6" x14ac:dyDescent="0.3">
      <c r="A1699" s="383"/>
      <c r="B1699" s="412"/>
      <c r="C1699" s="386"/>
      <c r="D1699" s="434"/>
      <c r="E1699" s="435"/>
      <c r="F1699" s="433"/>
    </row>
    <row r="1700" spans="1:6" x14ac:dyDescent="0.3">
      <c r="A1700" s="383"/>
      <c r="B1700" s="412"/>
      <c r="C1700" s="386"/>
      <c r="D1700" s="434"/>
      <c r="E1700" s="435"/>
      <c r="F1700" s="433"/>
    </row>
    <row r="1701" spans="1:6" x14ac:dyDescent="0.3">
      <c r="A1701" s="383"/>
      <c r="B1701" s="412"/>
      <c r="C1701" s="386"/>
      <c r="D1701" s="434"/>
      <c r="E1701" s="435"/>
      <c r="F1701" s="433"/>
    </row>
    <row r="1702" spans="1:6" x14ac:dyDescent="0.3">
      <c r="A1702" s="383"/>
      <c r="B1702" s="412"/>
      <c r="C1702" s="386"/>
      <c r="D1702" s="434"/>
      <c r="E1702" s="435"/>
      <c r="F1702" s="433"/>
    </row>
    <row r="1703" spans="1:6" x14ac:dyDescent="0.3">
      <c r="A1703" s="383"/>
      <c r="B1703" s="412"/>
      <c r="C1703" s="386"/>
      <c r="D1703" s="434"/>
      <c r="E1703" s="435"/>
      <c r="F1703" s="433"/>
    </row>
    <row r="1704" spans="1:6" x14ac:dyDescent="0.3">
      <c r="A1704" s="383"/>
      <c r="B1704" s="412"/>
      <c r="C1704" s="386"/>
      <c r="D1704" s="434"/>
      <c r="E1704" s="435"/>
      <c r="F1704" s="433"/>
    </row>
    <row r="1705" spans="1:6" x14ac:dyDescent="0.3">
      <c r="A1705" s="383"/>
      <c r="B1705" s="412"/>
      <c r="C1705" s="386"/>
      <c r="D1705" s="434"/>
      <c r="E1705" s="435"/>
      <c r="F1705" s="433"/>
    </row>
    <row r="1706" spans="1:6" x14ac:dyDescent="0.3">
      <c r="A1706" s="383"/>
      <c r="B1706" s="412"/>
      <c r="C1706" s="386"/>
      <c r="D1706" s="434"/>
      <c r="E1706" s="435"/>
      <c r="F1706" s="433"/>
    </row>
    <row r="1707" spans="1:6" x14ac:dyDescent="0.3">
      <c r="A1707" s="383"/>
      <c r="B1707" s="412"/>
      <c r="C1707" s="386"/>
      <c r="D1707" s="434"/>
      <c r="E1707" s="435"/>
      <c r="F1707" s="433"/>
    </row>
    <row r="1708" spans="1:6" x14ac:dyDescent="0.3">
      <c r="A1708" s="383"/>
      <c r="B1708" s="412"/>
      <c r="C1708" s="386"/>
      <c r="D1708" s="434"/>
      <c r="E1708" s="435"/>
      <c r="F1708" s="433"/>
    </row>
    <row r="1709" spans="1:6" x14ac:dyDescent="0.3">
      <c r="A1709" s="383"/>
      <c r="B1709" s="412"/>
      <c r="C1709" s="386"/>
      <c r="D1709" s="434"/>
      <c r="E1709" s="435"/>
      <c r="F1709" s="433"/>
    </row>
    <row r="1710" spans="1:6" x14ac:dyDescent="0.3">
      <c r="A1710" s="383"/>
      <c r="B1710" s="412"/>
      <c r="C1710" s="386"/>
      <c r="D1710" s="434"/>
      <c r="E1710" s="435"/>
      <c r="F1710" s="433"/>
    </row>
    <row r="1711" spans="1:6" x14ac:dyDescent="0.3">
      <c r="A1711" s="383"/>
      <c r="B1711" s="412"/>
      <c r="C1711" s="386"/>
      <c r="D1711" s="434"/>
      <c r="E1711" s="435"/>
      <c r="F1711" s="433"/>
    </row>
    <row r="1712" spans="1:6" x14ac:dyDescent="0.3">
      <c r="A1712" s="383"/>
      <c r="B1712" s="412"/>
      <c r="C1712" s="386"/>
      <c r="D1712" s="434"/>
      <c r="E1712" s="435"/>
      <c r="F1712" s="433"/>
    </row>
    <row r="1713" spans="1:6" x14ac:dyDescent="0.3">
      <c r="A1713" s="383"/>
      <c r="B1713" s="412"/>
      <c r="C1713" s="386"/>
      <c r="D1713" s="434"/>
      <c r="E1713" s="435"/>
      <c r="F1713" s="433"/>
    </row>
    <row r="1714" spans="1:6" x14ac:dyDescent="0.3">
      <c r="A1714" s="383"/>
      <c r="B1714" s="412"/>
      <c r="C1714" s="386"/>
      <c r="D1714" s="434"/>
      <c r="E1714" s="435"/>
      <c r="F1714" s="433"/>
    </row>
    <row r="1715" spans="1:6" x14ac:dyDescent="0.3">
      <c r="A1715" s="383"/>
      <c r="B1715" s="412"/>
      <c r="C1715" s="386"/>
      <c r="D1715" s="434"/>
      <c r="E1715" s="435"/>
      <c r="F1715" s="433"/>
    </row>
    <row r="1716" spans="1:6" x14ac:dyDescent="0.3">
      <c r="A1716" s="383"/>
      <c r="B1716" s="412"/>
      <c r="C1716" s="386"/>
      <c r="D1716" s="434"/>
      <c r="E1716" s="435"/>
      <c r="F1716" s="433"/>
    </row>
    <row r="1717" spans="1:6" x14ac:dyDescent="0.3">
      <c r="A1717" s="383"/>
      <c r="B1717" s="412"/>
      <c r="C1717" s="386"/>
      <c r="D1717" s="434"/>
      <c r="E1717" s="435"/>
      <c r="F1717" s="433"/>
    </row>
    <row r="1718" spans="1:6" x14ac:dyDescent="0.3">
      <c r="A1718" s="383"/>
      <c r="B1718" s="412"/>
      <c r="C1718" s="386"/>
      <c r="D1718" s="434"/>
      <c r="E1718" s="435"/>
      <c r="F1718" s="433"/>
    </row>
    <row r="1719" spans="1:6" x14ac:dyDescent="0.3">
      <c r="A1719" s="383"/>
      <c r="B1719" s="412"/>
      <c r="C1719" s="386"/>
      <c r="D1719" s="434"/>
      <c r="E1719" s="435"/>
      <c r="F1719" s="433"/>
    </row>
    <row r="1720" spans="1:6" x14ac:dyDescent="0.3">
      <c r="A1720" s="383"/>
      <c r="B1720" s="412"/>
      <c r="C1720" s="386"/>
      <c r="D1720" s="434"/>
      <c r="E1720" s="435"/>
      <c r="F1720" s="433"/>
    </row>
    <row r="1721" spans="1:6" x14ac:dyDescent="0.3">
      <c r="A1721" s="383"/>
      <c r="B1721" s="412"/>
      <c r="C1721" s="386"/>
      <c r="D1721" s="434"/>
      <c r="E1721" s="435"/>
      <c r="F1721" s="433"/>
    </row>
    <row r="1722" spans="1:6" x14ac:dyDescent="0.3">
      <c r="A1722" s="383"/>
      <c r="B1722" s="412"/>
      <c r="C1722" s="386"/>
      <c r="D1722" s="434"/>
      <c r="E1722" s="435"/>
      <c r="F1722" s="433"/>
    </row>
    <row r="1723" spans="1:6" x14ac:dyDescent="0.3">
      <c r="A1723" s="383"/>
      <c r="B1723" s="412"/>
      <c r="C1723" s="386"/>
      <c r="D1723" s="434"/>
      <c r="E1723" s="435"/>
      <c r="F1723" s="433"/>
    </row>
    <row r="1724" spans="1:6" x14ac:dyDescent="0.3">
      <c r="A1724" s="383"/>
      <c r="B1724" s="412"/>
      <c r="C1724" s="386"/>
      <c r="D1724" s="434"/>
      <c r="E1724" s="435"/>
      <c r="F1724" s="433"/>
    </row>
    <row r="1725" spans="1:6" x14ac:dyDescent="0.3">
      <c r="A1725" s="383"/>
      <c r="B1725" s="412"/>
      <c r="C1725" s="386"/>
      <c r="D1725" s="434"/>
      <c r="E1725" s="435"/>
      <c r="F1725" s="433"/>
    </row>
    <row r="1726" spans="1:6" x14ac:dyDescent="0.3">
      <c r="A1726" s="383"/>
      <c r="B1726" s="412"/>
      <c r="C1726" s="386"/>
      <c r="D1726" s="434"/>
      <c r="E1726" s="435"/>
      <c r="F1726" s="433"/>
    </row>
    <row r="1727" spans="1:6" x14ac:dyDescent="0.3">
      <c r="A1727" s="383"/>
      <c r="B1727" s="412"/>
      <c r="C1727" s="386"/>
      <c r="D1727" s="434"/>
      <c r="E1727" s="435"/>
      <c r="F1727" s="433"/>
    </row>
    <row r="1728" spans="1:6" x14ac:dyDescent="0.3">
      <c r="A1728" s="383"/>
      <c r="B1728" s="412"/>
      <c r="C1728" s="386"/>
      <c r="D1728" s="434"/>
      <c r="E1728" s="435"/>
      <c r="F1728" s="433"/>
    </row>
    <row r="1729" spans="1:6" x14ac:dyDescent="0.3">
      <c r="A1729" s="383"/>
      <c r="B1729" s="412"/>
      <c r="C1729" s="386"/>
      <c r="D1729" s="434"/>
      <c r="E1729" s="435"/>
      <c r="F1729" s="433"/>
    </row>
    <row r="1730" spans="1:6" x14ac:dyDescent="0.3">
      <c r="A1730" s="383"/>
      <c r="B1730" s="412"/>
      <c r="C1730" s="386"/>
      <c r="D1730" s="434"/>
      <c r="E1730" s="435"/>
      <c r="F1730" s="433"/>
    </row>
    <row r="1731" spans="1:6" x14ac:dyDescent="0.3">
      <c r="A1731" s="383"/>
      <c r="B1731" s="412"/>
      <c r="C1731" s="386"/>
      <c r="D1731" s="434"/>
      <c r="E1731" s="435"/>
      <c r="F1731" s="433"/>
    </row>
    <row r="1732" spans="1:6" x14ac:dyDescent="0.3">
      <c r="A1732" s="383"/>
      <c r="B1732" s="412"/>
      <c r="C1732" s="386"/>
      <c r="D1732" s="434"/>
      <c r="E1732" s="435"/>
      <c r="F1732" s="433"/>
    </row>
    <row r="1733" spans="1:6" x14ac:dyDescent="0.3">
      <c r="A1733" s="383"/>
      <c r="B1733" s="412"/>
      <c r="C1733" s="386"/>
      <c r="D1733" s="434"/>
      <c r="E1733" s="435"/>
      <c r="F1733" s="433"/>
    </row>
    <row r="1734" spans="1:6" x14ac:dyDescent="0.3">
      <c r="A1734" s="383"/>
      <c r="B1734" s="412"/>
      <c r="C1734" s="386"/>
      <c r="D1734" s="434"/>
      <c r="E1734" s="435"/>
      <c r="F1734" s="433"/>
    </row>
    <row r="1735" spans="1:6" x14ac:dyDescent="0.3">
      <c r="A1735" s="383"/>
      <c r="B1735" s="412"/>
      <c r="C1735" s="386"/>
      <c r="D1735" s="434"/>
      <c r="E1735" s="435"/>
      <c r="F1735" s="433"/>
    </row>
    <row r="1736" spans="1:6" x14ac:dyDescent="0.3">
      <c r="A1736" s="383"/>
      <c r="B1736" s="412"/>
      <c r="C1736" s="386"/>
      <c r="D1736" s="434"/>
      <c r="E1736" s="435"/>
      <c r="F1736" s="433"/>
    </row>
    <row r="1737" spans="1:6" x14ac:dyDescent="0.3">
      <c r="A1737" s="383"/>
      <c r="B1737" s="412"/>
      <c r="C1737" s="386"/>
      <c r="D1737" s="434"/>
      <c r="E1737" s="435"/>
      <c r="F1737" s="433"/>
    </row>
    <row r="1738" spans="1:6" x14ac:dyDescent="0.3">
      <c r="A1738" s="383"/>
      <c r="B1738" s="412"/>
      <c r="C1738" s="386"/>
      <c r="D1738" s="434"/>
      <c r="E1738" s="435"/>
      <c r="F1738" s="433"/>
    </row>
    <row r="1739" spans="1:6" x14ac:dyDescent="0.3">
      <c r="A1739" s="383"/>
      <c r="B1739" s="412"/>
      <c r="C1739" s="386"/>
      <c r="D1739" s="434"/>
      <c r="E1739" s="435"/>
      <c r="F1739" s="433"/>
    </row>
    <row r="1740" spans="1:6" x14ac:dyDescent="0.3">
      <c r="A1740" s="383"/>
      <c r="B1740" s="412"/>
      <c r="C1740" s="386"/>
      <c r="D1740" s="434"/>
      <c r="E1740" s="435"/>
      <c r="F1740" s="433"/>
    </row>
    <row r="1741" spans="1:6" x14ac:dyDescent="0.3">
      <c r="A1741" s="383"/>
      <c r="B1741" s="412"/>
      <c r="C1741" s="386"/>
      <c r="D1741" s="434"/>
      <c r="E1741" s="435"/>
      <c r="F1741" s="433"/>
    </row>
    <row r="1742" spans="1:6" x14ac:dyDescent="0.3">
      <c r="A1742" s="383"/>
      <c r="B1742" s="412"/>
      <c r="C1742" s="386"/>
      <c r="D1742" s="434"/>
      <c r="E1742" s="435"/>
      <c r="F1742" s="433"/>
    </row>
    <row r="1743" spans="1:6" x14ac:dyDescent="0.3">
      <c r="A1743" s="383"/>
      <c r="B1743" s="412"/>
      <c r="C1743" s="386"/>
      <c r="D1743" s="434"/>
      <c r="E1743" s="435"/>
      <c r="F1743" s="433"/>
    </row>
    <row r="1744" spans="1:6" x14ac:dyDescent="0.3">
      <c r="A1744" s="383"/>
      <c r="B1744" s="412"/>
      <c r="C1744" s="386"/>
      <c r="D1744" s="434"/>
      <c r="E1744" s="435"/>
      <c r="F1744" s="433"/>
    </row>
    <row r="1745" spans="1:6" x14ac:dyDescent="0.3">
      <c r="A1745" s="383"/>
      <c r="B1745" s="412"/>
      <c r="C1745" s="386"/>
      <c r="D1745" s="434"/>
      <c r="E1745" s="435"/>
      <c r="F1745" s="433"/>
    </row>
    <row r="1746" spans="1:6" x14ac:dyDescent="0.3">
      <c r="A1746" s="383"/>
      <c r="B1746" s="412"/>
      <c r="C1746" s="386"/>
      <c r="D1746" s="434"/>
      <c r="E1746" s="435"/>
      <c r="F1746" s="433"/>
    </row>
    <row r="1747" spans="1:6" x14ac:dyDescent="0.3">
      <c r="A1747" s="383"/>
      <c r="B1747" s="412"/>
      <c r="C1747" s="386"/>
      <c r="D1747" s="434"/>
      <c r="E1747" s="435"/>
      <c r="F1747" s="433"/>
    </row>
    <row r="1748" spans="1:6" x14ac:dyDescent="0.3">
      <c r="A1748" s="383"/>
      <c r="B1748" s="412"/>
      <c r="C1748" s="386"/>
      <c r="D1748" s="434"/>
      <c r="E1748" s="435"/>
      <c r="F1748" s="433"/>
    </row>
    <row r="1749" spans="1:6" ht="15" thickBot="1" x14ac:dyDescent="0.35">
      <c r="A1749" s="383"/>
      <c r="B1749" s="412"/>
      <c r="C1749" s="386"/>
      <c r="D1749" s="434"/>
      <c r="E1749" s="435"/>
      <c r="F1749" s="433"/>
    </row>
    <row r="1750" spans="1:6" ht="15" thickBot="1" x14ac:dyDescent="0.35">
      <c r="A1750" s="448" t="s">
        <v>4062</v>
      </c>
      <c r="B1750" s="511" t="s">
        <v>4116</v>
      </c>
      <c r="C1750" s="489"/>
      <c r="D1750" s="489"/>
      <c r="E1750" s="494"/>
      <c r="F1750" s="495">
        <f>SUM(F1646:F1690)</f>
        <v>0</v>
      </c>
    </row>
    <row r="1751" spans="1:6" x14ac:dyDescent="0.3">
      <c r="A1751" s="756" t="str">
        <f>A768</f>
        <v>CONTRACT SANRAL: NRA 2024/1323</v>
      </c>
      <c r="B1751" s="757"/>
      <c r="C1751" s="462"/>
      <c r="D1751" s="462"/>
      <c r="E1751" s="467"/>
      <c r="F1751" s="473"/>
    </row>
    <row r="1752" spans="1:6" ht="15" thickBot="1" x14ac:dyDescent="0.35">
      <c r="A1752" s="754" t="str">
        <f>A769</f>
        <v>PANEL FOR ROUTINE ROAD MAINTENANCE WORKS ACROSS SOUTH AFRICA (KWAZULU NATAL PROVINCE)</v>
      </c>
      <c r="B1752" s="755"/>
      <c r="C1752" s="463"/>
      <c r="D1752" s="463"/>
      <c r="E1752" s="468"/>
      <c r="F1752" s="474"/>
    </row>
    <row r="1753" spans="1:6" ht="15" thickBot="1" x14ac:dyDescent="0.35">
      <c r="A1753" s="448" t="s">
        <v>4111</v>
      </c>
      <c r="B1753" s="489" t="s">
        <v>4035</v>
      </c>
      <c r="C1753" s="489" t="s">
        <v>4112</v>
      </c>
      <c r="D1753" s="489" t="s">
        <v>4113</v>
      </c>
      <c r="E1753" s="489" t="s">
        <v>4114</v>
      </c>
      <c r="F1753" s="490" t="s">
        <v>4036</v>
      </c>
    </row>
    <row r="1754" spans="1:6" x14ac:dyDescent="0.3">
      <c r="A1754" s="758" t="s">
        <v>784</v>
      </c>
      <c r="B1754" s="759"/>
      <c r="C1754" s="759"/>
      <c r="D1754" s="759"/>
      <c r="E1754" s="759"/>
      <c r="F1754" s="760"/>
    </row>
    <row r="1755" spans="1:6" x14ac:dyDescent="0.3">
      <c r="A1755" s="374" t="s">
        <v>785</v>
      </c>
      <c r="B1755" s="345" t="s">
        <v>786</v>
      </c>
      <c r="C1755" s="375"/>
      <c r="D1755" s="376"/>
      <c r="E1755" s="377"/>
      <c r="F1755" s="378"/>
    </row>
    <row r="1756" spans="1:6" x14ac:dyDescent="0.3">
      <c r="A1756" s="372" t="s">
        <v>787</v>
      </c>
      <c r="B1756" s="201" t="s">
        <v>4144</v>
      </c>
      <c r="C1756" s="379" t="s">
        <v>16</v>
      </c>
      <c r="D1756" s="420">
        <v>1</v>
      </c>
      <c r="E1756" s="418">
        <v>2500000</v>
      </c>
      <c r="F1756" s="419">
        <f>IF((D1756*E1756)&gt;0,(D1756*E1756),"")</f>
        <v>2500000</v>
      </c>
    </row>
    <row r="1757" spans="1:6" ht="22.8" x14ac:dyDescent="0.3">
      <c r="A1757" s="372" t="s">
        <v>794</v>
      </c>
      <c r="B1757" s="201" t="s">
        <v>795</v>
      </c>
      <c r="C1757" s="379" t="s">
        <v>21</v>
      </c>
      <c r="D1757" s="421">
        <f>F1756</f>
        <v>2500000</v>
      </c>
      <c r="E1757" s="855"/>
      <c r="F1757" s="419" t="str">
        <f>IF((D1757*E1757)&gt;0,(D1757*E1757),"")</f>
        <v/>
      </c>
    </row>
    <row r="1758" spans="1:6" x14ac:dyDescent="0.3">
      <c r="A1758" s="383"/>
      <c r="B1758" s="202"/>
      <c r="C1758" s="386"/>
      <c r="D1758" s="431"/>
      <c r="E1758" s="432"/>
      <c r="F1758" s="433"/>
    </row>
    <row r="1759" spans="1:6" x14ac:dyDescent="0.3">
      <c r="A1759" s="383"/>
      <c r="B1759" s="202"/>
      <c r="C1759" s="386"/>
      <c r="D1759" s="431"/>
      <c r="E1759" s="432"/>
      <c r="F1759" s="433"/>
    </row>
    <row r="1760" spans="1:6" x14ac:dyDescent="0.3">
      <c r="A1760" s="383"/>
      <c r="B1760" s="202"/>
      <c r="C1760" s="386"/>
      <c r="D1760" s="431"/>
      <c r="E1760" s="432"/>
      <c r="F1760" s="433"/>
    </row>
    <row r="1761" spans="1:6" x14ac:dyDescent="0.3">
      <c r="A1761" s="383"/>
      <c r="B1761" s="202"/>
      <c r="C1761" s="386"/>
      <c r="D1761" s="431"/>
      <c r="E1761" s="432"/>
      <c r="F1761" s="433"/>
    </row>
    <row r="1762" spans="1:6" x14ac:dyDescent="0.3">
      <c r="A1762" s="383"/>
      <c r="B1762" s="202"/>
      <c r="C1762" s="386"/>
      <c r="D1762" s="431"/>
      <c r="E1762" s="432"/>
      <c r="F1762" s="433"/>
    </row>
    <row r="1763" spans="1:6" x14ac:dyDescent="0.3">
      <c r="A1763" s="383"/>
      <c r="B1763" s="202"/>
      <c r="C1763" s="386"/>
      <c r="D1763" s="431"/>
      <c r="E1763" s="432"/>
      <c r="F1763" s="433"/>
    </row>
    <row r="1764" spans="1:6" x14ac:dyDescent="0.3">
      <c r="A1764" s="383"/>
      <c r="B1764" s="202"/>
      <c r="C1764" s="386"/>
      <c r="D1764" s="431"/>
      <c r="E1764" s="432"/>
      <c r="F1764" s="433"/>
    </row>
    <row r="1765" spans="1:6" x14ac:dyDescent="0.3">
      <c r="A1765" s="383"/>
      <c r="B1765" s="202"/>
      <c r="C1765" s="386"/>
      <c r="D1765" s="431"/>
      <c r="E1765" s="432"/>
      <c r="F1765" s="433"/>
    </row>
    <row r="1766" spans="1:6" x14ac:dyDescent="0.3">
      <c r="A1766" s="383"/>
      <c r="B1766" s="202"/>
      <c r="C1766" s="386"/>
      <c r="D1766" s="431"/>
      <c r="E1766" s="432"/>
      <c r="F1766" s="433"/>
    </row>
    <row r="1767" spans="1:6" x14ac:dyDescent="0.3">
      <c r="A1767" s="383"/>
      <c r="B1767" s="202"/>
      <c r="C1767" s="386"/>
      <c r="D1767" s="431"/>
      <c r="E1767" s="432"/>
      <c r="F1767" s="433"/>
    </row>
    <row r="1768" spans="1:6" x14ac:dyDescent="0.3">
      <c r="A1768" s="383"/>
      <c r="B1768" s="202"/>
      <c r="C1768" s="386"/>
      <c r="D1768" s="431"/>
      <c r="E1768" s="432"/>
      <c r="F1768" s="433"/>
    </row>
    <row r="1769" spans="1:6" x14ac:dyDescent="0.3">
      <c r="A1769" s="383"/>
      <c r="B1769" s="202"/>
      <c r="C1769" s="386"/>
      <c r="D1769" s="431"/>
      <c r="E1769" s="432"/>
      <c r="F1769" s="433"/>
    </row>
    <row r="1770" spans="1:6" x14ac:dyDescent="0.3">
      <c r="A1770" s="383"/>
      <c r="B1770" s="202"/>
      <c r="C1770" s="386"/>
      <c r="D1770" s="431"/>
      <c r="E1770" s="432"/>
      <c r="F1770" s="433"/>
    </row>
    <row r="1771" spans="1:6" x14ac:dyDescent="0.3">
      <c r="A1771" s="383"/>
      <c r="B1771" s="202"/>
      <c r="C1771" s="386"/>
      <c r="D1771" s="431"/>
      <c r="E1771" s="432"/>
      <c r="F1771" s="433"/>
    </row>
    <row r="1772" spans="1:6" x14ac:dyDescent="0.3">
      <c r="A1772" s="383"/>
      <c r="B1772" s="202"/>
      <c r="C1772" s="386"/>
      <c r="D1772" s="431"/>
      <c r="E1772" s="432"/>
      <c r="F1772" s="433"/>
    </row>
    <row r="1773" spans="1:6" x14ac:dyDescent="0.3">
      <c r="A1773" s="383"/>
      <c r="B1773" s="202"/>
      <c r="C1773" s="386"/>
      <c r="D1773" s="431"/>
      <c r="E1773" s="432"/>
      <c r="F1773" s="433"/>
    </row>
    <row r="1774" spans="1:6" x14ac:dyDescent="0.3">
      <c r="A1774" s="383"/>
      <c r="B1774" s="202"/>
      <c r="C1774" s="386"/>
      <c r="D1774" s="431"/>
      <c r="E1774" s="432"/>
      <c r="F1774" s="433"/>
    </row>
    <row r="1775" spans="1:6" x14ac:dyDescent="0.3">
      <c r="A1775" s="383"/>
      <c r="B1775" s="202"/>
      <c r="C1775" s="386"/>
      <c r="D1775" s="431"/>
      <c r="E1775" s="432"/>
      <c r="F1775" s="433"/>
    </row>
    <row r="1776" spans="1:6" x14ac:dyDescent="0.3">
      <c r="A1776" s="383"/>
      <c r="B1776" s="202"/>
      <c r="C1776" s="386"/>
      <c r="D1776" s="431"/>
      <c r="E1776" s="432"/>
      <c r="F1776" s="433"/>
    </row>
    <row r="1777" spans="1:6" x14ac:dyDescent="0.3">
      <c r="A1777" s="383"/>
      <c r="B1777" s="202"/>
      <c r="C1777" s="386"/>
      <c r="D1777" s="431"/>
      <c r="E1777" s="432"/>
      <c r="F1777" s="433"/>
    </row>
    <row r="1778" spans="1:6" x14ac:dyDescent="0.3">
      <c r="A1778" s="383"/>
      <c r="B1778" s="202"/>
      <c r="C1778" s="386"/>
      <c r="D1778" s="431"/>
      <c r="E1778" s="432"/>
      <c r="F1778" s="433"/>
    </row>
    <row r="1779" spans="1:6" x14ac:dyDescent="0.3">
      <c r="A1779" s="383"/>
      <c r="B1779" s="202"/>
      <c r="C1779" s="386"/>
      <c r="D1779" s="431"/>
      <c r="E1779" s="432"/>
      <c r="F1779" s="433"/>
    </row>
    <row r="1780" spans="1:6" x14ac:dyDescent="0.3">
      <c r="A1780" s="383"/>
      <c r="B1780" s="202"/>
      <c r="C1780" s="386"/>
      <c r="D1780" s="431"/>
      <c r="E1780" s="432"/>
      <c r="F1780" s="433"/>
    </row>
    <row r="1781" spans="1:6" x14ac:dyDescent="0.3">
      <c r="A1781" s="383"/>
      <c r="B1781" s="202"/>
      <c r="C1781" s="386"/>
      <c r="D1781" s="431"/>
      <c r="E1781" s="432"/>
      <c r="F1781" s="433"/>
    </row>
    <row r="1782" spans="1:6" x14ac:dyDescent="0.3">
      <c r="A1782" s="383"/>
      <c r="B1782" s="202"/>
      <c r="C1782" s="386"/>
      <c r="D1782" s="431"/>
      <c r="E1782" s="432"/>
      <c r="F1782" s="433"/>
    </row>
    <row r="1783" spans="1:6" x14ac:dyDescent="0.3">
      <c r="A1783" s="383"/>
      <c r="B1783" s="202"/>
      <c r="C1783" s="386"/>
      <c r="D1783" s="431"/>
      <c r="E1783" s="432"/>
      <c r="F1783" s="433"/>
    </row>
    <row r="1784" spans="1:6" x14ac:dyDescent="0.3">
      <c r="A1784" s="383"/>
      <c r="B1784" s="202"/>
      <c r="C1784" s="386"/>
      <c r="D1784" s="431"/>
      <c r="E1784" s="432"/>
      <c r="F1784" s="433"/>
    </row>
    <row r="1785" spans="1:6" x14ac:dyDescent="0.3">
      <c r="A1785" s="383"/>
      <c r="B1785" s="202"/>
      <c r="C1785" s="386"/>
      <c r="D1785" s="431"/>
      <c r="E1785" s="432"/>
      <c r="F1785" s="433"/>
    </row>
    <row r="1786" spans="1:6" x14ac:dyDescent="0.3">
      <c r="A1786" s="383"/>
      <c r="B1786" s="202"/>
      <c r="C1786" s="386"/>
      <c r="D1786" s="431"/>
      <c r="E1786" s="432"/>
      <c r="F1786" s="433"/>
    </row>
    <row r="1787" spans="1:6" x14ac:dyDescent="0.3">
      <c r="A1787" s="383"/>
      <c r="B1787" s="202"/>
      <c r="C1787" s="386"/>
      <c r="D1787" s="431"/>
      <c r="E1787" s="432"/>
      <c r="F1787" s="433"/>
    </row>
    <row r="1788" spans="1:6" x14ac:dyDescent="0.3">
      <c r="A1788" s="383"/>
      <c r="B1788" s="202"/>
      <c r="C1788" s="386"/>
      <c r="D1788" s="431"/>
      <c r="E1788" s="432"/>
      <c r="F1788" s="433"/>
    </row>
    <row r="1789" spans="1:6" x14ac:dyDescent="0.3">
      <c r="A1789" s="383"/>
      <c r="B1789" s="202"/>
      <c r="C1789" s="386"/>
      <c r="D1789" s="431"/>
      <c r="E1789" s="432"/>
      <c r="F1789" s="433"/>
    </row>
    <row r="1790" spans="1:6" x14ac:dyDescent="0.3">
      <c r="A1790" s="383"/>
      <c r="B1790" s="202"/>
      <c r="C1790" s="386"/>
      <c r="D1790" s="431"/>
      <c r="E1790" s="432"/>
      <c r="F1790" s="433"/>
    </row>
    <row r="1791" spans="1:6" x14ac:dyDescent="0.3">
      <c r="A1791" s="383"/>
      <c r="B1791" s="202"/>
      <c r="C1791" s="386"/>
      <c r="D1791" s="431"/>
      <c r="E1791" s="432"/>
      <c r="F1791" s="433"/>
    </row>
    <row r="1792" spans="1:6" x14ac:dyDescent="0.3">
      <c r="A1792" s="383"/>
      <c r="B1792" s="202"/>
      <c r="C1792" s="386"/>
      <c r="D1792" s="431"/>
      <c r="E1792" s="432"/>
      <c r="F1792" s="433"/>
    </row>
    <row r="1793" spans="1:6" x14ac:dyDescent="0.3">
      <c r="A1793" s="383"/>
      <c r="B1793" s="202"/>
      <c r="C1793" s="386"/>
      <c r="D1793" s="431"/>
      <c r="E1793" s="432"/>
      <c r="F1793" s="433"/>
    </row>
    <row r="1794" spans="1:6" x14ac:dyDescent="0.3">
      <c r="A1794" s="383"/>
      <c r="B1794" s="202"/>
      <c r="C1794" s="386"/>
      <c r="D1794" s="431"/>
      <c r="E1794" s="432"/>
      <c r="F1794" s="433"/>
    </row>
    <row r="1795" spans="1:6" x14ac:dyDescent="0.3">
      <c r="A1795" s="383"/>
      <c r="B1795" s="202"/>
      <c r="C1795" s="386"/>
      <c r="D1795" s="431"/>
      <c r="E1795" s="432"/>
      <c r="F1795" s="433"/>
    </row>
    <row r="1796" spans="1:6" x14ac:dyDescent="0.3">
      <c r="A1796" s="383"/>
      <c r="B1796" s="202"/>
      <c r="C1796" s="386"/>
      <c r="D1796" s="431"/>
      <c r="E1796" s="432"/>
      <c r="F1796" s="433"/>
    </row>
    <row r="1797" spans="1:6" x14ac:dyDescent="0.3">
      <c r="A1797" s="383"/>
      <c r="B1797" s="202"/>
      <c r="C1797" s="386"/>
      <c r="D1797" s="431"/>
      <c r="E1797" s="432"/>
      <c r="F1797" s="433"/>
    </row>
    <row r="1798" spans="1:6" x14ac:dyDescent="0.3">
      <c r="A1798" s="383"/>
      <c r="B1798" s="202"/>
      <c r="C1798" s="386"/>
      <c r="D1798" s="431"/>
      <c r="E1798" s="432"/>
      <c r="F1798" s="433"/>
    </row>
    <row r="1799" spans="1:6" x14ac:dyDescent="0.3">
      <c r="A1799" s="383"/>
      <c r="B1799" s="202"/>
      <c r="C1799" s="386"/>
      <c r="D1799" s="431"/>
      <c r="E1799" s="432"/>
      <c r="F1799" s="433"/>
    </row>
    <row r="1800" spans="1:6" x14ac:dyDescent="0.3">
      <c r="A1800" s="383"/>
      <c r="B1800" s="202"/>
      <c r="C1800" s="386"/>
      <c r="D1800" s="431"/>
      <c r="E1800" s="432"/>
      <c r="F1800" s="433"/>
    </row>
    <row r="1801" spans="1:6" x14ac:dyDescent="0.3">
      <c r="A1801" s="383"/>
      <c r="B1801" s="202"/>
      <c r="C1801" s="386"/>
      <c r="D1801" s="431"/>
      <c r="E1801" s="432"/>
      <c r="F1801" s="433"/>
    </row>
    <row r="1802" spans="1:6" x14ac:dyDescent="0.3">
      <c r="A1802" s="383"/>
      <c r="B1802" s="202"/>
      <c r="C1802" s="386"/>
      <c r="D1802" s="431"/>
      <c r="E1802" s="432"/>
      <c r="F1802" s="433"/>
    </row>
    <row r="1803" spans="1:6" x14ac:dyDescent="0.3">
      <c r="A1803" s="383"/>
      <c r="B1803" s="202"/>
      <c r="C1803" s="386"/>
      <c r="D1803" s="431"/>
      <c r="E1803" s="432"/>
      <c r="F1803" s="433"/>
    </row>
    <row r="1804" spans="1:6" x14ac:dyDescent="0.3">
      <c r="A1804" s="383"/>
      <c r="B1804" s="202"/>
      <c r="C1804" s="386"/>
      <c r="D1804" s="431"/>
      <c r="E1804" s="432"/>
      <c r="F1804" s="433"/>
    </row>
    <row r="1805" spans="1:6" x14ac:dyDescent="0.3">
      <c r="A1805" s="383"/>
      <c r="B1805" s="202"/>
      <c r="C1805" s="386"/>
      <c r="D1805" s="431"/>
      <c r="E1805" s="432"/>
      <c r="F1805" s="433"/>
    </row>
    <row r="1806" spans="1:6" x14ac:dyDescent="0.3">
      <c r="A1806" s="383"/>
      <c r="B1806" s="202"/>
      <c r="C1806" s="386"/>
      <c r="D1806" s="431"/>
      <c r="E1806" s="432"/>
      <c r="F1806" s="433"/>
    </row>
    <row r="1807" spans="1:6" x14ac:dyDescent="0.3">
      <c r="A1807" s="383"/>
      <c r="B1807" s="202"/>
      <c r="C1807" s="386"/>
      <c r="D1807" s="431"/>
      <c r="E1807" s="432"/>
      <c r="F1807" s="433"/>
    </row>
    <row r="1808" spans="1:6" x14ac:dyDescent="0.3">
      <c r="A1808" s="383"/>
      <c r="B1808" s="202"/>
      <c r="C1808" s="386"/>
      <c r="D1808" s="431"/>
      <c r="E1808" s="432"/>
      <c r="F1808" s="433"/>
    </row>
    <row r="1809" spans="1:6" x14ac:dyDescent="0.3">
      <c r="A1809" s="383"/>
      <c r="B1809" s="202"/>
      <c r="C1809" s="386"/>
      <c r="D1809" s="431"/>
      <c r="E1809" s="432"/>
      <c r="F1809" s="433"/>
    </row>
    <row r="1810" spans="1:6" x14ac:dyDescent="0.3">
      <c r="A1810" s="383"/>
      <c r="B1810" s="202"/>
      <c r="C1810" s="386"/>
      <c r="D1810" s="431"/>
      <c r="E1810" s="432"/>
      <c r="F1810" s="433"/>
    </row>
    <row r="1811" spans="1:6" x14ac:dyDescent="0.3">
      <c r="A1811" s="383"/>
      <c r="B1811" s="202"/>
      <c r="C1811" s="386"/>
      <c r="D1811" s="431"/>
      <c r="E1811" s="432"/>
      <c r="F1811" s="433"/>
    </row>
    <row r="1812" spans="1:6" x14ac:dyDescent="0.3">
      <c r="A1812" s="383"/>
      <c r="B1812" s="202"/>
      <c r="C1812" s="386"/>
      <c r="D1812" s="431"/>
      <c r="E1812" s="432"/>
      <c r="F1812" s="433"/>
    </row>
    <row r="1813" spans="1:6" x14ac:dyDescent="0.3">
      <c r="A1813" s="383"/>
      <c r="B1813" s="202"/>
      <c r="C1813" s="386"/>
      <c r="D1813" s="431"/>
      <c r="E1813" s="432"/>
      <c r="F1813" s="433"/>
    </row>
    <row r="1814" spans="1:6" x14ac:dyDescent="0.3">
      <c r="A1814" s="383"/>
      <c r="B1814" s="202"/>
      <c r="C1814" s="386"/>
      <c r="D1814" s="431"/>
      <c r="E1814" s="432"/>
      <c r="F1814" s="433"/>
    </row>
    <row r="1815" spans="1:6" x14ac:dyDescent="0.3">
      <c r="A1815" s="383"/>
      <c r="B1815" s="202"/>
      <c r="C1815" s="386"/>
      <c r="D1815" s="431"/>
      <c r="E1815" s="432"/>
      <c r="F1815" s="433"/>
    </row>
    <row r="1816" spans="1:6" x14ac:dyDescent="0.3">
      <c r="A1816" s="383"/>
      <c r="B1816" s="202"/>
      <c r="C1816" s="386"/>
      <c r="D1816" s="431"/>
      <c r="E1816" s="432"/>
      <c r="F1816" s="433"/>
    </row>
    <row r="1817" spans="1:6" x14ac:dyDescent="0.3">
      <c r="A1817" s="383"/>
      <c r="B1817" s="202"/>
      <c r="C1817" s="386"/>
      <c r="D1817" s="431"/>
      <c r="E1817" s="432"/>
      <c r="F1817" s="433"/>
    </row>
    <row r="1818" spans="1:6" x14ac:dyDescent="0.3">
      <c r="A1818" s="383"/>
      <c r="B1818" s="202"/>
      <c r="C1818" s="386"/>
      <c r="D1818" s="431"/>
      <c r="E1818" s="432"/>
      <c r="F1818" s="433"/>
    </row>
    <row r="1819" spans="1:6" x14ac:dyDescent="0.3">
      <c r="A1819" s="383"/>
      <c r="B1819" s="202"/>
      <c r="C1819" s="386"/>
      <c r="D1819" s="431"/>
      <c r="E1819" s="432"/>
      <c r="F1819" s="433"/>
    </row>
    <row r="1820" spans="1:6" x14ac:dyDescent="0.3">
      <c r="A1820" s="383"/>
      <c r="B1820" s="202"/>
      <c r="C1820" s="386"/>
      <c r="D1820" s="431"/>
      <c r="E1820" s="432"/>
      <c r="F1820" s="433"/>
    </row>
    <row r="1821" spans="1:6" x14ac:dyDescent="0.3">
      <c r="A1821" s="383"/>
      <c r="B1821" s="202"/>
      <c r="C1821" s="386"/>
      <c r="D1821" s="431"/>
      <c r="E1821" s="432"/>
      <c r="F1821" s="433"/>
    </row>
    <row r="1822" spans="1:6" x14ac:dyDescent="0.3">
      <c r="A1822" s="383"/>
      <c r="B1822" s="202"/>
      <c r="C1822" s="386"/>
      <c r="D1822" s="431"/>
      <c r="E1822" s="432"/>
      <c r="F1822" s="433"/>
    </row>
    <row r="1823" spans="1:6" x14ac:dyDescent="0.3">
      <c r="A1823" s="383"/>
      <c r="B1823" s="202"/>
      <c r="C1823" s="386"/>
      <c r="D1823" s="431"/>
      <c r="E1823" s="432"/>
      <c r="F1823" s="433"/>
    </row>
    <row r="1824" spans="1:6" x14ac:dyDescent="0.3">
      <c r="A1824" s="383"/>
      <c r="B1824" s="202"/>
      <c r="C1824" s="386"/>
      <c r="D1824" s="431"/>
      <c r="E1824" s="432"/>
      <c r="F1824" s="433"/>
    </row>
    <row r="1825" spans="1:6" x14ac:dyDescent="0.3">
      <c r="A1825" s="383"/>
      <c r="B1825" s="202"/>
      <c r="C1825" s="386"/>
      <c r="D1825" s="431"/>
      <c r="E1825" s="432"/>
      <c r="F1825" s="433"/>
    </row>
    <row r="1826" spans="1:6" x14ac:dyDescent="0.3">
      <c r="A1826" s="383"/>
      <c r="B1826" s="202"/>
      <c r="C1826" s="386"/>
      <c r="D1826" s="431"/>
      <c r="E1826" s="432"/>
      <c r="F1826" s="433"/>
    </row>
    <row r="1827" spans="1:6" x14ac:dyDescent="0.3">
      <c r="A1827" s="383"/>
      <c r="B1827" s="202"/>
      <c r="C1827" s="386"/>
      <c r="D1827" s="431"/>
      <c r="E1827" s="432"/>
      <c r="F1827" s="433"/>
    </row>
    <row r="1828" spans="1:6" x14ac:dyDescent="0.3">
      <c r="A1828" s="383"/>
      <c r="B1828" s="202"/>
      <c r="C1828" s="386"/>
      <c r="D1828" s="431"/>
      <c r="E1828" s="432"/>
      <c r="F1828" s="433"/>
    </row>
    <row r="1829" spans="1:6" x14ac:dyDescent="0.3">
      <c r="A1829" s="383"/>
      <c r="B1829" s="202"/>
      <c r="C1829" s="386"/>
      <c r="D1829" s="431"/>
      <c r="E1829" s="432"/>
      <c r="F1829" s="433"/>
    </row>
    <row r="1830" spans="1:6" x14ac:dyDescent="0.3">
      <c r="A1830" s="383"/>
      <c r="B1830" s="202"/>
      <c r="C1830" s="386"/>
      <c r="D1830" s="431"/>
      <c r="E1830" s="432"/>
      <c r="F1830" s="433"/>
    </row>
    <row r="1831" spans="1:6" x14ac:dyDescent="0.3">
      <c r="A1831" s="383"/>
      <c r="B1831" s="202"/>
      <c r="C1831" s="386"/>
      <c r="D1831" s="431"/>
      <c r="E1831" s="432"/>
      <c r="F1831" s="433"/>
    </row>
    <row r="1832" spans="1:6" x14ac:dyDescent="0.3">
      <c r="A1832" s="383"/>
      <c r="B1832" s="202"/>
      <c r="C1832" s="386"/>
      <c r="D1832" s="431"/>
      <c r="E1832" s="432"/>
      <c r="F1832" s="433"/>
    </row>
    <row r="1833" spans="1:6" x14ac:dyDescent="0.3">
      <c r="A1833" s="383"/>
      <c r="B1833" s="202"/>
      <c r="C1833" s="386"/>
      <c r="D1833" s="431"/>
      <c r="E1833" s="432"/>
      <c r="F1833" s="433"/>
    </row>
    <row r="1834" spans="1:6" x14ac:dyDescent="0.3">
      <c r="A1834" s="383"/>
      <c r="B1834" s="202"/>
      <c r="C1834" s="386"/>
      <c r="D1834" s="431"/>
      <c r="E1834" s="432"/>
      <c r="F1834" s="433"/>
    </row>
    <row r="1835" spans="1:6" x14ac:dyDescent="0.3">
      <c r="A1835" s="383"/>
      <c r="B1835" s="202"/>
      <c r="C1835" s="386"/>
      <c r="D1835" s="431"/>
      <c r="E1835" s="432"/>
      <c r="F1835" s="433"/>
    </row>
    <row r="1836" spans="1:6" x14ac:dyDescent="0.3">
      <c r="A1836" s="383"/>
      <c r="B1836" s="202"/>
      <c r="C1836" s="386"/>
      <c r="D1836" s="431"/>
      <c r="E1836" s="432"/>
      <c r="F1836" s="433"/>
    </row>
    <row r="1837" spans="1:6" x14ac:dyDescent="0.3">
      <c r="A1837" s="383"/>
      <c r="B1837" s="202"/>
      <c r="C1837" s="386"/>
      <c r="D1837" s="431"/>
      <c r="E1837" s="432"/>
      <c r="F1837" s="433"/>
    </row>
    <row r="1838" spans="1:6" x14ac:dyDescent="0.3">
      <c r="A1838" s="383"/>
      <c r="B1838" s="202"/>
      <c r="C1838" s="386"/>
      <c r="D1838" s="431"/>
      <c r="E1838" s="432"/>
      <c r="F1838" s="433"/>
    </row>
    <row r="1839" spans="1:6" x14ac:dyDescent="0.3">
      <c r="A1839" s="383"/>
      <c r="B1839" s="202"/>
      <c r="C1839" s="386"/>
      <c r="D1839" s="431"/>
      <c r="E1839" s="432"/>
      <c r="F1839" s="433"/>
    </row>
    <row r="1840" spans="1:6" x14ac:dyDescent="0.3">
      <c r="A1840" s="383"/>
      <c r="B1840" s="202"/>
      <c r="C1840" s="386"/>
      <c r="D1840" s="431"/>
      <c r="E1840" s="432"/>
      <c r="F1840" s="433"/>
    </row>
    <row r="1841" spans="1:6" x14ac:dyDescent="0.3">
      <c r="A1841" s="383"/>
      <c r="B1841" s="202"/>
      <c r="C1841" s="386"/>
      <c r="D1841" s="431"/>
      <c r="E1841" s="432"/>
      <c r="F1841" s="433"/>
    </row>
    <row r="1842" spans="1:6" x14ac:dyDescent="0.3">
      <c r="A1842" s="383"/>
      <c r="B1842" s="202"/>
      <c r="C1842" s="386"/>
      <c r="D1842" s="431"/>
      <c r="E1842" s="432"/>
      <c r="F1842" s="433"/>
    </row>
    <row r="1843" spans="1:6" x14ac:dyDescent="0.3">
      <c r="A1843" s="383"/>
      <c r="B1843" s="202"/>
      <c r="C1843" s="386"/>
      <c r="D1843" s="431"/>
      <c r="E1843" s="432"/>
      <c r="F1843" s="433"/>
    </row>
    <row r="1844" spans="1:6" x14ac:dyDescent="0.3">
      <c r="A1844" s="383"/>
      <c r="B1844" s="202"/>
      <c r="C1844" s="386"/>
      <c r="D1844" s="431"/>
      <c r="E1844" s="432"/>
      <c r="F1844" s="433"/>
    </row>
    <row r="1845" spans="1:6" x14ac:dyDescent="0.3">
      <c r="A1845" s="383"/>
      <c r="B1845" s="202"/>
      <c r="C1845" s="386"/>
      <c r="D1845" s="431"/>
      <c r="E1845" s="432"/>
      <c r="F1845" s="433"/>
    </row>
    <row r="1846" spans="1:6" x14ac:dyDescent="0.3">
      <c r="A1846" s="383"/>
      <c r="B1846" s="202"/>
      <c r="C1846" s="386"/>
      <c r="D1846" s="431"/>
      <c r="E1846" s="432"/>
      <c r="F1846" s="433"/>
    </row>
    <row r="1847" spans="1:6" x14ac:dyDescent="0.3">
      <c r="A1847" s="383"/>
      <c r="B1847" s="202"/>
      <c r="C1847" s="386"/>
      <c r="D1847" s="431"/>
      <c r="E1847" s="432"/>
      <c r="F1847" s="433"/>
    </row>
    <row r="1848" spans="1:6" x14ac:dyDescent="0.3">
      <c r="A1848" s="383"/>
      <c r="B1848" s="202"/>
      <c r="C1848" s="386"/>
      <c r="D1848" s="431"/>
      <c r="E1848" s="432"/>
      <c r="F1848" s="433"/>
    </row>
    <row r="1849" spans="1:6" x14ac:dyDescent="0.3">
      <c r="A1849" s="383"/>
      <c r="B1849" s="202"/>
      <c r="C1849" s="386"/>
      <c r="D1849" s="431"/>
      <c r="E1849" s="432"/>
      <c r="F1849" s="433"/>
    </row>
    <row r="1850" spans="1:6" x14ac:dyDescent="0.3">
      <c r="A1850" s="383"/>
      <c r="B1850" s="202"/>
      <c r="C1850" s="386"/>
      <c r="D1850" s="431"/>
      <c r="E1850" s="432"/>
      <c r="F1850" s="433"/>
    </row>
    <row r="1851" spans="1:6" x14ac:dyDescent="0.3">
      <c r="A1851" s="383"/>
      <c r="B1851" s="202"/>
      <c r="C1851" s="386"/>
      <c r="D1851" s="431"/>
      <c r="E1851" s="432"/>
      <c r="F1851" s="433"/>
    </row>
    <row r="1852" spans="1:6" x14ac:dyDescent="0.3">
      <c r="A1852" s="383"/>
      <c r="B1852" s="202"/>
      <c r="C1852" s="386"/>
      <c r="D1852" s="431"/>
      <c r="E1852" s="432"/>
      <c r="F1852" s="433"/>
    </row>
    <row r="1853" spans="1:6" x14ac:dyDescent="0.3">
      <c r="A1853" s="383"/>
      <c r="B1853" s="202"/>
      <c r="C1853" s="386"/>
      <c r="D1853" s="431"/>
      <c r="E1853" s="432"/>
      <c r="F1853" s="433"/>
    </row>
    <row r="1854" spans="1:6" x14ac:dyDescent="0.3">
      <c r="A1854" s="383"/>
      <c r="B1854" s="202"/>
      <c r="C1854" s="386"/>
      <c r="D1854" s="431"/>
      <c r="E1854" s="432"/>
      <c r="F1854" s="433"/>
    </row>
    <row r="1855" spans="1:6" x14ac:dyDescent="0.3">
      <c r="A1855" s="383"/>
      <c r="B1855" s="202"/>
      <c r="C1855" s="386"/>
      <c r="D1855" s="431"/>
      <c r="E1855" s="432"/>
      <c r="F1855" s="433"/>
    </row>
    <row r="1856" spans="1:6" x14ac:dyDescent="0.3">
      <c r="A1856" s="383"/>
      <c r="B1856" s="202"/>
      <c r="C1856" s="386"/>
      <c r="D1856" s="431"/>
      <c r="E1856" s="432"/>
      <c r="F1856" s="433"/>
    </row>
    <row r="1857" spans="1:6" x14ac:dyDescent="0.3">
      <c r="A1857" s="383"/>
      <c r="B1857" s="202"/>
      <c r="C1857" s="386"/>
      <c r="D1857" s="431"/>
      <c r="E1857" s="432"/>
      <c r="F1857" s="433"/>
    </row>
    <row r="1858" spans="1:6" x14ac:dyDescent="0.3">
      <c r="A1858" s="383"/>
      <c r="B1858" s="202"/>
      <c r="C1858" s="386"/>
      <c r="D1858" s="431"/>
      <c r="E1858" s="432"/>
      <c r="F1858" s="433"/>
    </row>
    <row r="1859" spans="1:6" ht="15" thickBot="1" x14ac:dyDescent="0.35">
      <c r="A1859" s="383"/>
      <c r="B1859" s="202"/>
      <c r="C1859" s="386"/>
      <c r="D1859" s="431"/>
      <c r="E1859" s="432"/>
      <c r="F1859" s="433"/>
    </row>
    <row r="1860" spans="1:6" ht="15" thickBot="1" x14ac:dyDescent="0.35">
      <c r="A1860" s="448" t="s">
        <v>4064</v>
      </c>
      <c r="B1860" s="511" t="s">
        <v>4116</v>
      </c>
      <c r="C1860" s="489"/>
      <c r="D1860" s="489"/>
      <c r="E1860" s="494"/>
      <c r="F1860" s="495">
        <f>SUM(F1756:F1776)</f>
        <v>2500000</v>
      </c>
    </row>
    <row r="1861" spans="1:6" x14ac:dyDescent="0.3">
      <c r="A1861" s="756" t="str">
        <f>A768</f>
        <v>CONTRACT SANRAL: NRA 2024/1323</v>
      </c>
      <c r="B1861" s="757"/>
      <c r="C1861" s="462"/>
      <c r="D1861" s="462"/>
      <c r="E1861" s="467"/>
      <c r="F1861" s="473"/>
    </row>
    <row r="1862" spans="1:6" ht="15" thickBot="1" x14ac:dyDescent="0.35">
      <c r="A1862" s="754" t="str">
        <f>A769</f>
        <v>PANEL FOR ROUTINE ROAD MAINTENANCE WORKS ACROSS SOUTH AFRICA (KWAZULU NATAL PROVINCE)</v>
      </c>
      <c r="B1862" s="755"/>
      <c r="C1862" s="463"/>
      <c r="D1862" s="463"/>
      <c r="E1862" s="468"/>
      <c r="F1862" s="474"/>
    </row>
    <row r="1863" spans="1:6" ht="15" thickBot="1" x14ac:dyDescent="0.35">
      <c r="A1863" s="449" t="s">
        <v>4111</v>
      </c>
      <c r="B1863" s="451" t="s">
        <v>4035</v>
      </c>
      <c r="C1863" s="451" t="s">
        <v>4112</v>
      </c>
      <c r="D1863" s="451" t="s">
        <v>4113</v>
      </c>
      <c r="E1863" s="451" t="s">
        <v>4114</v>
      </c>
      <c r="F1863" s="487" t="s">
        <v>4036</v>
      </c>
    </row>
    <row r="1864" spans="1:6" x14ac:dyDescent="0.3">
      <c r="A1864" s="758" t="s">
        <v>798</v>
      </c>
      <c r="B1864" s="759"/>
      <c r="C1864" s="759"/>
      <c r="D1864" s="759"/>
      <c r="E1864" s="759"/>
      <c r="F1864" s="760"/>
    </row>
    <row r="1865" spans="1:6" x14ac:dyDescent="0.3">
      <c r="A1865" s="374" t="s">
        <v>799</v>
      </c>
      <c r="B1865" s="345" t="s">
        <v>800</v>
      </c>
      <c r="C1865" s="375"/>
      <c r="D1865" s="376"/>
      <c r="E1865" s="377"/>
      <c r="F1865" s="378"/>
    </row>
    <row r="1866" spans="1:6" x14ac:dyDescent="0.3">
      <c r="A1866" s="372" t="s">
        <v>801</v>
      </c>
      <c r="B1866" s="201" t="s">
        <v>802</v>
      </c>
      <c r="C1866" s="379"/>
      <c r="D1866" s="391"/>
      <c r="E1866" s="392"/>
      <c r="F1866" s="397"/>
    </row>
    <row r="1867" spans="1:6" x14ac:dyDescent="0.3">
      <c r="A1867" s="372" t="s">
        <v>803</v>
      </c>
      <c r="B1867" s="201" t="s">
        <v>804</v>
      </c>
      <c r="C1867" s="379" t="s">
        <v>9</v>
      </c>
      <c r="D1867" s="420">
        <v>15000</v>
      </c>
      <c r="E1867" s="856"/>
      <c r="F1867" s="419" t="str">
        <f>IF((D1867*E1867)&gt;0,(D1867*E1867),"")</f>
        <v/>
      </c>
    </row>
    <row r="1868" spans="1:6" x14ac:dyDescent="0.3">
      <c r="A1868" s="372" t="s">
        <v>805</v>
      </c>
      <c r="B1868" s="201" t="s">
        <v>806</v>
      </c>
      <c r="C1868" s="379" t="s">
        <v>9</v>
      </c>
      <c r="D1868" s="420">
        <v>9500</v>
      </c>
      <c r="E1868" s="856"/>
      <c r="F1868" s="419" t="str">
        <f t="shared" ref="F1868:F1870" si="23">IF((D1868*E1868)&gt;0,(D1868*E1868),"")</f>
        <v/>
      </c>
    </row>
    <row r="1869" spans="1:6" x14ac:dyDescent="0.3">
      <c r="A1869" s="372" t="s">
        <v>807</v>
      </c>
      <c r="B1869" s="201" t="s">
        <v>808</v>
      </c>
      <c r="C1869" s="379" t="s">
        <v>9</v>
      </c>
      <c r="D1869" s="420">
        <v>500</v>
      </c>
      <c r="E1869" s="856"/>
      <c r="F1869" s="419" t="str">
        <f t="shared" si="23"/>
        <v/>
      </c>
    </row>
    <row r="1870" spans="1:6" x14ac:dyDescent="0.3">
      <c r="A1870" s="372" t="s">
        <v>809</v>
      </c>
      <c r="B1870" s="201" t="s">
        <v>3697</v>
      </c>
      <c r="C1870" s="379" t="s">
        <v>9</v>
      </c>
      <c r="D1870" s="420">
        <v>400</v>
      </c>
      <c r="E1870" s="856"/>
      <c r="F1870" s="419" t="str">
        <f t="shared" si="23"/>
        <v/>
      </c>
    </row>
    <row r="1871" spans="1:6" x14ac:dyDescent="0.3">
      <c r="A1871" s="383"/>
      <c r="B1871" s="202"/>
      <c r="C1871" s="386"/>
      <c r="D1871" s="434"/>
      <c r="E1871" s="435"/>
      <c r="F1871" s="433"/>
    </row>
    <row r="1872" spans="1:6" x14ac:dyDescent="0.3">
      <c r="A1872" s="383"/>
      <c r="B1872" s="202"/>
      <c r="C1872" s="386"/>
      <c r="D1872" s="434"/>
      <c r="E1872" s="435"/>
      <c r="F1872" s="433"/>
    </row>
    <row r="1873" spans="1:6" x14ac:dyDescent="0.3">
      <c r="A1873" s="383"/>
      <c r="B1873" s="202"/>
      <c r="C1873" s="386"/>
      <c r="D1873" s="434"/>
      <c r="E1873" s="435"/>
      <c r="F1873" s="433"/>
    </row>
    <row r="1874" spans="1:6" x14ac:dyDescent="0.3">
      <c r="A1874" s="383"/>
      <c r="B1874" s="202"/>
      <c r="C1874" s="386"/>
      <c r="D1874" s="434"/>
      <c r="E1874" s="435"/>
      <c r="F1874" s="433"/>
    </row>
    <row r="1875" spans="1:6" x14ac:dyDescent="0.3">
      <c r="A1875" s="383"/>
      <c r="B1875" s="202"/>
      <c r="C1875" s="386"/>
      <c r="D1875" s="434"/>
      <c r="E1875" s="435"/>
      <c r="F1875" s="433"/>
    </row>
    <row r="1876" spans="1:6" x14ac:dyDescent="0.3">
      <c r="A1876" s="383"/>
      <c r="B1876" s="202"/>
      <c r="C1876" s="386"/>
      <c r="D1876" s="434"/>
      <c r="E1876" s="435"/>
      <c r="F1876" s="433"/>
    </row>
    <row r="1877" spans="1:6" x14ac:dyDescent="0.3">
      <c r="A1877" s="383"/>
      <c r="B1877" s="202"/>
      <c r="C1877" s="386"/>
      <c r="D1877" s="434"/>
      <c r="E1877" s="435"/>
      <c r="F1877" s="433"/>
    </row>
    <row r="1878" spans="1:6" x14ac:dyDescent="0.3">
      <c r="A1878" s="383"/>
      <c r="B1878" s="202"/>
      <c r="C1878" s="386"/>
      <c r="D1878" s="434"/>
      <c r="E1878" s="435"/>
      <c r="F1878" s="433"/>
    </row>
    <row r="1879" spans="1:6" x14ac:dyDescent="0.3">
      <c r="A1879" s="383"/>
      <c r="B1879" s="202"/>
      <c r="C1879" s="386"/>
      <c r="D1879" s="434"/>
      <c r="E1879" s="435"/>
      <c r="F1879" s="433"/>
    </row>
    <row r="1880" spans="1:6" x14ac:dyDescent="0.3">
      <c r="A1880" s="383"/>
      <c r="B1880" s="202"/>
      <c r="C1880" s="386"/>
      <c r="D1880" s="434"/>
      <c r="E1880" s="435"/>
      <c r="F1880" s="433"/>
    </row>
    <row r="1881" spans="1:6" x14ac:dyDescent="0.3">
      <c r="A1881" s="383"/>
      <c r="B1881" s="202"/>
      <c r="C1881" s="386"/>
      <c r="D1881" s="434"/>
      <c r="E1881" s="435"/>
      <c r="F1881" s="433"/>
    </row>
    <row r="1882" spans="1:6" x14ac:dyDescent="0.3">
      <c r="A1882" s="383"/>
      <c r="B1882" s="202"/>
      <c r="C1882" s="386"/>
      <c r="D1882" s="434"/>
      <c r="E1882" s="435"/>
      <c r="F1882" s="433"/>
    </row>
    <row r="1883" spans="1:6" x14ac:dyDescent="0.3">
      <c r="A1883" s="383"/>
      <c r="B1883" s="202"/>
      <c r="C1883" s="386"/>
      <c r="D1883" s="434"/>
      <c r="E1883" s="435"/>
      <c r="F1883" s="433"/>
    </row>
    <row r="1884" spans="1:6" x14ac:dyDescent="0.3">
      <c r="A1884" s="383"/>
      <c r="B1884" s="202"/>
      <c r="C1884" s="386"/>
      <c r="D1884" s="434"/>
      <c r="E1884" s="435"/>
      <c r="F1884" s="433"/>
    </row>
    <row r="1885" spans="1:6" x14ac:dyDescent="0.3">
      <c r="A1885" s="383"/>
      <c r="B1885" s="202"/>
      <c r="C1885" s="386"/>
      <c r="D1885" s="434"/>
      <c r="E1885" s="435"/>
      <c r="F1885" s="433"/>
    </row>
    <row r="1886" spans="1:6" x14ac:dyDescent="0.3">
      <c r="A1886" s="383"/>
      <c r="B1886" s="202"/>
      <c r="C1886" s="386"/>
      <c r="D1886" s="434"/>
      <c r="E1886" s="435"/>
      <c r="F1886" s="433"/>
    </row>
    <row r="1887" spans="1:6" x14ac:dyDescent="0.3">
      <c r="A1887" s="383"/>
      <c r="B1887" s="202"/>
      <c r="C1887" s="386"/>
      <c r="D1887" s="434"/>
      <c r="E1887" s="435"/>
      <c r="F1887" s="433"/>
    </row>
    <row r="1888" spans="1:6" x14ac:dyDescent="0.3">
      <c r="A1888" s="383"/>
      <c r="B1888" s="202"/>
      <c r="C1888" s="386"/>
      <c r="D1888" s="434"/>
      <c r="E1888" s="435"/>
      <c r="F1888" s="433"/>
    </row>
    <row r="1889" spans="1:6" x14ac:dyDescent="0.3">
      <c r="A1889" s="383"/>
      <c r="B1889" s="202"/>
      <c r="C1889" s="386"/>
      <c r="D1889" s="434"/>
      <c r="E1889" s="435"/>
      <c r="F1889" s="433"/>
    </row>
    <row r="1890" spans="1:6" x14ac:dyDescent="0.3">
      <c r="A1890" s="383"/>
      <c r="B1890" s="202"/>
      <c r="C1890" s="386"/>
      <c r="D1890" s="434"/>
      <c r="E1890" s="435"/>
      <c r="F1890" s="433"/>
    </row>
    <row r="1891" spans="1:6" x14ac:dyDescent="0.3">
      <c r="A1891" s="383"/>
      <c r="B1891" s="202"/>
      <c r="C1891" s="386"/>
      <c r="D1891" s="434"/>
      <c r="E1891" s="435"/>
      <c r="F1891" s="433"/>
    </row>
    <row r="1892" spans="1:6" x14ac:dyDescent="0.3">
      <c r="A1892" s="383"/>
      <c r="B1892" s="202"/>
      <c r="C1892" s="386"/>
      <c r="D1892" s="434"/>
      <c r="E1892" s="435"/>
      <c r="F1892" s="433"/>
    </row>
    <row r="1893" spans="1:6" x14ac:dyDescent="0.3">
      <c r="A1893" s="383"/>
      <c r="B1893" s="202"/>
      <c r="C1893" s="386"/>
      <c r="D1893" s="434"/>
      <c r="E1893" s="435"/>
      <c r="F1893" s="433"/>
    </row>
    <row r="1894" spans="1:6" x14ac:dyDescent="0.3">
      <c r="A1894" s="383"/>
      <c r="B1894" s="202"/>
      <c r="C1894" s="386"/>
      <c r="D1894" s="434"/>
      <c r="E1894" s="435"/>
      <c r="F1894" s="433"/>
    </row>
    <row r="1895" spans="1:6" x14ac:dyDescent="0.3">
      <c r="A1895" s="383"/>
      <c r="B1895" s="202"/>
      <c r="C1895" s="386"/>
      <c r="D1895" s="434"/>
      <c r="E1895" s="435"/>
      <c r="F1895" s="433"/>
    </row>
    <row r="1896" spans="1:6" x14ac:dyDescent="0.3">
      <c r="A1896" s="383"/>
      <c r="B1896" s="202"/>
      <c r="C1896" s="386"/>
      <c r="D1896" s="434"/>
      <c r="E1896" s="435"/>
      <c r="F1896" s="433"/>
    </row>
    <row r="1897" spans="1:6" x14ac:dyDescent="0.3">
      <c r="A1897" s="383"/>
      <c r="B1897" s="202"/>
      <c r="C1897" s="386"/>
      <c r="D1897" s="434"/>
      <c r="E1897" s="435"/>
      <c r="F1897" s="433"/>
    </row>
    <row r="1898" spans="1:6" x14ac:dyDescent="0.3">
      <c r="A1898" s="383"/>
      <c r="B1898" s="202"/>
      <c r="C1898" s="386"/>
      <c r="D1898" s="434"/>
      <c r="E1898" s="435"/>
      <c r="F1898" s="433"/>
    </row>
    <row r="1899" spans="1:6" x14ac:dyDescent="0.3">
      <c r="A1899" s="383"/>
      <c r="B1899" s="202"/>
      <c r="C1899" s="386"/>
      <c r="D1899" s="434"/>
      <c r="E1899" s="435"/>
      <c r="F1899" s="433"/>
    </row>
    <row r="1900" spans="1:6" x14ac:dyDescent="0.3">
      <c r="A1900" s="383"/>
      <c r="B1900" s="202"/>
      <c r="C1900" s="386"/>
      <c r="D1900" s="434"/>
      <c r="E1900" s="435"/>
      <c r="F1900" s="433"/>
    </row>
    <row r="1901" spans="1:6" x14ac:dyDescent="0.3">
      <c r="A1901" s="383"/>
      <c r="B1901" s="202"/>
      <c r="C1901" s="386"/>
      <c r="D1901" s="434"/>
      <c r="E1901" s="435"/>
      <c r="F1901" s="433"/>
    </row>
    <row r="1902" spans="1:6" x14ac:dyDescent="0.3">
      <c r="A1902" s="383"/>
      <c r="B1902" s="202"/>
      <c r="C1902" s="386"/>
      <c r="D1902" s="434"/>
      <c r="E1902" s="435"/>
      <c r="F1902" s="433"/>
    </row>
    <row r="1903" spans="1:6" x14ac:dyDescent="0.3">
      <c r="A1903" s="383"/>
      <c r="B1903" s="202"/>
      <c r="C1903" s="386"/>
      <c r="D1903" s="434"/>
      <c r="E1903" s="435"/>
      <c r="F1903" s="433"/>
    </row>
    <row r="1904" spans="1:6" x14ac:dyDescent="0.3">
      <c r="A1904" s="383"/>
      <c r="B1904" s="202"/>
      <c r="C1904" s="386"/>
      <c r="D1904" s="434"/>
      <c r="E1904" s="435"/>
      <c r="F1904" s="433"/>
    </row>
    <row r="1905" spans="1:6" x14ac:dyDescent="0.3">
      <c r="A1905" s="383"/>
      <c r="B1905" s="202"/>
      <c r="C1905" s="386"/>
      <c r="D1905" s="434"/>
      <c r="E1905" s="435"/>
      <c r="F1905" s="433"/>
    </row>
    <row r="1906" spans="1:6" x14ac:dyDescent="0.3">
      <c r="A1906" s="383"/>
      <c r="B1906" s="202"/>
      <c r="C1906" s="386"/>
      <c r="D1906" s="434"/>
      <c r="E1906" s="435"/>
      <c r="F1906" s="433"/>
    </row>
    <row r="1907" spans="1:6" x14ac:dyDescent="0.3">
      <c r="A1907" s="383"/>
      <c r="B1907" s="202"/>
      <c r="C1907" s="386"/>
      <c r="D1907" s="434"/>
      <c r="E1907" s="435"/>
      <c r="F1907" s="433"/>
    </row>
    <row r="1908" spans="1:6" x14ac:dyDescent="0.3">
      <c r="A1908" s="383"/>
      <c r="B1908" s="202"/>
      <c r="C1908" s="386"/>
      <c r="D1908" s="434"/>
      <c r="E1908" s="435"/>
      <c r="F1908" s="433"/>
    </row>
    <row r="1909" spans="1:6" x14ac:dyDescent="0.3">
      <c r="A1909" s="383"/>
      <c r="B1909" s="202"/>
      <c r="C1909" s="386"/>
      <c r="D1909" s="434"/>
      <c r="E1909" s="435"/>
      <c r="F1909" s="433"/>
    </row>
    <row r="1910" spans="1:6" x14ac:dyDescent="0.3">
      <c r="A1910" s="383"/>
      <c r="B1910" s="202"/>
      <c r="C1910" s="386"/>
      <c r="D1910" s="434"/>
      <c r="E1910" s="435"/>
      <c r="F1910" s="433"/>
    </row>
    <row r="1911" spans="1:6" x14ac:dyDescent="0.3">
      <c r="A1911" s="383"/>
      <c r="B1911" s="202"/>
      <c r="C1911" s="386"/>
      <c r="D1911" s="434"/>
      <c r="E1911" s="435"/>
      <c r="F1911" s="433"/>
    </row>
    <row r="1912" spans="1:6" x14ac:dyDescent="0.3">
      <c r="A1912" s="383"/>
      <c r="B1912" s="202"/>
      <c r="C1912" s="386"/>
      <c r="D1912" s="434"/>
      <c r="E1912" s="435"/>
      <c r="F1912" s="433"/>
    </row>
    <row r="1913" spans="1:6" x14ac:dyDescent="0.3">
      <c r="A1913" s="383"/>
      <c r="B1913" s="202"/>
      <c r="C1913" s="386"/>
      <c r="D1913" s="434"/>
      <c r="E1913" s="435"/>
      <c r="F1913" s="433"/>
    </row>
    <row r="1914" spans="1:6" x14ac:dyDescent="0.3">
      <c r="A1914" s="383"/>
      <c r="B1914" s="202"/>
      <c r="C1914" s="386"/>
      <c r="D1914" s="434"/>
      <c r="E1914" s="435"/>
      <c r="F1914" s="433"/>
    </row>
    <row r="1915" spans="1:6" x14ac:dyDescent="0.3">
      <c r="A1915" s="383"/>
      <c r="B1915" s="202"/>
      <c r="C1915" s="386"/>
      <c r="D1915" s="434"/>
      <c r="E1915" s="435"/>
      <c r="F1915" s="433"/>
    </row>
    <row r="1916" spans="1:6" x14ac:dyDescent="0.3">
      <c r="A1916" s="383"/>
      <c r="B1916" s="202"/>
      <c r="C1916" s="386"/>
      <c r="D1916" s="434"/>
      <c r="E1916" s="435"/>
      <c r="F1916" s="433"/>
    </row>
    <row r="1917" spans="1:6" x14ac:dyDescent="0.3">
      <c r="A1917" s="383"/>
      <c r="B1917" s="202"/>
      <c r="C1917" s="386"/>
      <c r="D1917" s="434"/>
      <c r="E1917" s="435"/>
      <c r="F1917" s="433"/>
    </row>
    <row r="1918" spans="1:6" x14ac:dyDescent="0.3">
      <c r="A1918" s="383"/>
      <c r="B1918" s="202"/>
      <c r="C1918" s="386"/>
      <c r="D1918" s="434"/>
      <c r="E1918" s="435"/>
      <c r="F1918" s="433"/>
    </row>
    <row r="1919" spans="1:6" x14ac:dyDescent="0.3">
      <c r="A1919" s="383"/>
      <c r="B1919" s="202"/>
      <c r="C1919" s="386"/>
      <c r="D1919" s="434"/>
      <c r="E1919" s="435"/>
      <c r="F1919" s="433"/>
    </row>
    <row r="1920" spans="1:6" x14ac:dyDescent="0.3">
      <c r="A1920" s="383"/>
      <c r="B1920" s="202"/>
      <c r="C1920" s="386"/>
      <c r="D1920" s="434"/>
      <c r="E1920" s="435"/>
      <c r="F1920" s="433"/>
    </row>
    <row r="1921" spans="1:6" x14ac:dyDescent="0.3">
      <c r="A1921" s="383"/>
      <c r="B1921" s="202"/>
      <c r="C1921" s="386"/>
      <c r="D1921" s="434"/>
      <c r="E1921" s="435"/>
      <c r="F1921" s="433"/>
    </row>
    <row r="1922" spans="1:6" x14ac:dyDescent="0.3">
      <c r="A1922" s="383"/>
      <c r="B1922" s="202"/>
      <c r="C1922" s="386"/>
      <c r="D1922" s="434"/>
      <c r="E1922" s="435"/>
      <c r="F1922" s="433"/>
    </row>
    <row r="1923" spans="1:6" x14ac:dyDescent="0.3">
      <c r="A1923" s="383"/>
      <c r="B1923" s="202"/>
      <c r="C1923" s="386"/>
      <c r="D1923" s="434"/>
      <c r="E1923" s="435"/>
      <c r="F1923" s="433"/>
    </row>
    <row r="1924" spans="1:6" x14ac:dyDescent="0.3">
      <c r="A1924" s="383"/>
      <c r="B1924" s="202"/>
      <c r="C1924" s="386"/>
      <c r="D1924" s="434"/>
      <c r="E1924" s="435"/>
      <c r="F1924" s="433"/>
    </row>
    <row r="1925" spans="1:6" x14ac:dyDescent="0.3">
      <c r="A1925" s="383"/>
      <c r="B1925" s="202"/>
      <c r="C1925" s="386"/>
      <c r="D1925" s="434"/>
      <c r="E1925" s="435"/>
      <c r="F1925" s="433"/>
    </row>
    <row r="1926" spans="1:6" x14ac:dyDescent="0.3">
      <c r="A1926" s="383"/>
      <c r="B1926" s="202"/>
      <c r="C1926" s="386"/>
      <c r="D1926" s="434"/>
      <c r="E1926" s="435"/>
      <c r="F1926" s="433"/>
    </row>
    <row r="1927" spans="1:6" x14ac:dyDescent="0.3">
      <c r="A1927" s="383"/>
      <c r="B1927" s="202"/>
      <c r="C1927" s="386"/>
      <c r="D1927" s="434"/>
      <c r="E1927" s="435"/>
      <c r="F1927" s="433"/>
    </row>
    <row r="1928" spans="1:6" x14ac:dyDescent="0.3">
      <c r="A1928" s="383"/>
      <c r="B1928" s="202"/>
      <c r="C1928" s="386"/>
      <c r="D1928" s="434"/>
      <c r="E1928" s="435"/>
      <c r="F1928" s="433"/>
    </row>
    <row r="1929" spans="1:6" x14ac:dyDescent="0.3">
      <c r="A1929" s="383"/>
      <c r="B1929" s="202"/>
      <c r="C1929" s="386"/>
      <c r="D1929" s="434"/>
      <c r="E1929" s="435"/>
      <c r="F1929" s="433"/>
    </row>
    <row r="1930" spans="1:6" x14ac:dyDescent="0.3">
      <c r="A1930" s="383"/>
      <c r="B1930" s="202"/>
      <c r="C1930" s="386"/>
      <c r="D1930" s="434"/>
      <c r="E1930" s="435"/>
      <c r="F1930" s="433"/>
    </row>
    <row r="1931" spans="1:6" x14ac:dyDescent="0.3">
      <c r="A1931" s="383"/>
      <c r="B1931" s="202"/>
      <c r="C1931" s="386"/>
      <c r="D1931" s="434"/>
      <c r="E1931" s="435"/>
      <c r="F1931" s="433"/>
    </row>
    <row r="1932" spans="1:6" x14ac:dyDescent="0.3">
      <c r="A1932" s="383"/>
      <c r="B1932" s="202"/>
      <c r="C1932" s="386"/>
      <c r="D1932" s="434"/>
      <c r="E1932" s="435"/>
      <c r="F1932" s="433"/>
    </row>
    <row r="1933" spans="1:6" x14ac:dyDescent="0.3">
      <c r="A1933" s="383"/>
      <c r="B1933" s="202"/>
      <c r="C1933" s="386"/>
      <c r="D1933" s="434"/>
      <c r="E1933" s="435"/>
      <c r="F1933" s="433"/>
    </row>
    <row r="1934" spans="1:6" x14ac:dyDescent="0.3">
      <c r="A1934" s="383"/>
      <c r="B1934" s="202"/>
      <c r="C1934" s="386"/>
      <c r="D1934" s="434"/>
      <c r="E1934" s="435"/>
      <c r="F1934" s="433"/>
    </row>
    <row r="1935" spans="1:6" x14ac:dyDescent="0.3">
      <c r="A1935" s="383"/>
      <c r="B1935" s="202"/>
      <c r="C1935" s="386"/>
      <c r="D1935" s="434"/>
      <c r="E1935" s="435"/>
      <c r="F1935" s="433"/>
    </row>
    <row r="1936" spans="1:6" x14ac:dyDescent="0.3">
      <c r="A1936" s="383"/>
      <c r="B1936" s="202"/>
      <c r="C1936" s="386"/>
      <c r="D1936" s="434"/>
      <c r="E1936" s="435"/>
      <c r="F1936" s="433"/>
    </row>
    <row r="1937" spans="1:6" x14ac:dyDescent="0.3">
      <c r="A1937" s="383"/>
      <c r="B1937" s="202"/>
      <c r="C1937" s="386"/>
      <c r="D1937" s="434"/>
      <c r="E1937" s="435"/>
      <c r="F1937" s="433"/>
    </row>
    <row r="1938" spans="1:6" x14ac:dyDescent="0.3">
      <c r="A1938" s="383"/>
      <c r="B1938" s="202"/>
      <c r="C1938" s="386"/>
      <c r="D1938" s="434"/>
      <c r="E1938" s="435"/>
      <c r="F1938" s="433"/>
    </row>
    <row r="1939" spans="1:6" x14ac:dyDescent="0.3">
      <c r="A1939" s="383"/>
      <c r="B1939" s="202"/>
      <c r="C1939" s="386"/>
      <c r="D1939" s="434"/>
      <c r="E1939" s="435"/>
      <c r="F1939" s="433"/>
    </row>
    <row r="1940" spans="1:6" x14ac:dyDescent="0.3">
      <c r="A1940" s="383"/>
      <c r="B1940" s="202"/>
      <c r="C1940" s="386"/>
      <c r="D1940" s="434"/>
      <c r="E1940" s="435"/>
      <c r="F1940" s="433"/>
    </row>
    <row r="1941" spans="1:6" x14ac:dyDescent="0.3">
      <c r="A1941" s="383"/>
      <c r="B1941" s="202"/>
      <c r="C1941" s="386"/>
      <c r="D1941" s="434"/>
      <c r="E1941" s="435"/>
      <c r="F1941" s="433"/>
    </row>
    <row r="1942" spans="1:6" x14ac:dyDescent="0.3">
      <c r="A1942" s="383"/>
      <c r="B1942" s="202"/>
      <c r="C1942" s="386"/>
      <c r="D1942" s="434"/>
      <c r="E1942" s="435"/>
      <c r="F1942" s="433"/>
    </row>
    <row r="1943" spans="1:6" x14ac:dyDescent="0.3">
      <c r="A1943" s="383"/>
      <c r="B1943" s="202"/>
      <c r="C1943" s="386"/>
      <c r="D1943" s="434"/>
      <c r="E1943" s="435"/>
      <c r="F1943" s="433"/>
    </row>
    <row r="1944" spans="1:6" x14ac:dyDescent="0.3">
      <c r="A1944" s="383"/>
      <c r="B1944" s="202"/>
      <c r="C1944" s="386"/>
      <c r="D1944" s="434"/>
      <c r="E1944" s="435"/>
      <c r="F1944" s="433"/>
    </row>
    <row r="1945" spans="1:6" x14ac:dyDescent="0.3">
      <c r="A1945" s="383"/>
      <c r="B1945" s="202"/>
      <c r="C1945" s="386"/>
      <c r="D1945" s="434"/>
      <c r="E1945" s="435"/>
      <c r="F1945" s="433"/>
    </row>
    <row r="1946" spans="1:6" x14ac:dyDescent="0.3">
      <c r="A1946" s="383"/>
      <c r="B1946" s="202"/>
      <c r="C1946" s="386"/>
      <c r="D1946" s="434"/>
      <c r="E1946" s="435"/>
      <c r="F1946" s="433"/>
    </row>
    <row r="1947" spans="1:6" x14ac:dyDescent="0.3">
      <c r="A1947" s="383"/>
      <c r="B1947" s="202"/>
      <c r="C1947" s="386"/>
      <c r="D1947" s="434"/>
      <c r="E1947" s="435"/>
      <c r="F1947" s="433"/>
    </row>
    <row r="1948" spans="1:6" x14ac:dyDescent="0.3">
      <c r="A1948" s="383"/>
      <c r="B1948" s="202"/>
      <c r="C1948" s="386"/>
      <c r="D1948" s="434"/>
      <c r="E1948" s="435"/>
      <c r="F1948" s="433"/>
    </row>
    <row r="1949" spans="1:6" x14ac:dyDescent="0.3">
      <c r="A1949" s="383"/>
      <c r="B1949" s="202"/>
      <c r="C1949" s="386"/>
      <c r="D1949" s="434"/>
      <c r="E1949" s="435"/>
      <c r="F1949" s="433"/>
    </row>
    <row r="1950" spans="1:6" x14ac:dyDescent="0.3">
      <c r="A1950" s="383"/>
      <c r="B1950" s="202"/>
      <c r="C1950" s="386"/>
      <c r="D1950" s="434"/>
      <c r="E1950" s="435"/>
      <c r="F1950" s="433"/>
    </row>
    <row r="1951" spans="1:6" x14ac:dyDescent="0.3">
      <c r="A1951" s="383"/>
      <c r="B1951" s="202"/>
      <c r="C1951" s="386"/>
      <c r="D1951" s="434"/>
      <c r="E1951" s="435"/>
      <c r="F1951" s="433"/>
    </row>
    <row r="1952" spans="1:6" x14ac:dyDescent="0.3">
      <c r="A1952" s="383"/>
      <c r="B1952" s="202"/>
      <c r="C1952" s="386"/>
      <c r="D1952" s="434"/>
      <c r="E1952" s="435"/>
      <c r="F1952" s="433"/>
    </row>
    <row r="1953" spans="1:6" x14ac:dyDescent="0.3">
      <c r="A1953" s="383"/>
      <c r="B1953" s="202"/>
      <c r="C1953" s="386"/>
      <c r="D1953" s="434"/>
      <c r="E1953" s="435"/>
      <c r="F1953" s="433"/>
    </row>
    <row r="1954" spans="1:6" x14ac:dyDescent="0.3">
      <c r="A1954" s="383"/>
      <c r="B1954" s="202"/>
      <c r="C1954" s="386"/>
      <c r="D1954" s="434"/>
      <c r="E1954" s="435"/>
      <c r="F1954" s="433"/>
    </row>
    <row r="1955" spans="1:6" x14ac:dyDescent="0.3">
      <c r="A1955" s="383"/>
      <c r="B1955" s="202"/>
      <c r="C1955" s="386"/>
      <c r="D1955" s="434"/>
      <c r="E1955" s="435"/>
      <c r="F1955" s="433"/>
    </row>
    <row r="1956" spans="1:6" x14ac:dyDescent="0.3">
      <c r="A1956" s="383"/>
      <c r="B1956" s="202"/>
      <c r="C1956" s="386"/>
      <c r="D1956" s="434"/>
      <c r="E1956" s="435"/>
      <c r="F1956" s="433"/>
    </row>
    <row r="1957" spans="1:6" x14ac:dyDescent="0.3">
      <c r="A1957" s="383"/>
      <c r="B1957" s="202"/>
      <c r="C1957" s="386"/>
      <c r="D1957" s="434"/>
      <c r="E1957" s="435"/>
      <c r="F1957" s="433"/>
    </row>
    <row r="1958" spans="1:6" x14ac:dyDescent="0.3">
      <c r="A1958" s="383"/>
      <c r="B1958" s="202"/>
      <c r="C1958" s="386"/>
      <c r="D1958" s="434"/>
      <c r="E1958" s="435"/>
      <c r="F1958" s="433"/>
    </row>
    <row r="1959" spans="1:6" x14ac:dyDescent="0.3">
      <c r="A1959" s="383"/>
      <c r="B1959" s="202"/>
      <c r="C1959" s="386"/>
      <c r="D1959" s="434"/>
      <c r="E1959" s="435"/>
      <c r="F1959" s="433"/>
    </row>
    <row r="1960" spans="1:6" x14ac:dyDescent="0.3">
      <c r="A1960" s="383"/>
      <c r="B1960" s="202"/>
      <c r="C1960" s="386"/>
      <c r="D1960" s="434"/>
      <c r="E1960" s="435"/>
      <c r="F1960" s="433"/>
    </row>
    <row r="1961" spans="1:6" x14ac:dyDescent="0.3">
      <c r="A1961" s="383"/>
      <c r="B1961" s="202"/>
      <c r="C1961" s="386"/>
      <c r="D1961" s="434"/>
      <c r="E1961" s="435"/>
      <c r="F1961" s="433"/>
    </row>
    <row r="1962" spans="1:6" x14ac:dyDescent="0.3">
      <c r="A1962" s="383"/>
      <c r="B1962" s="202"/>
      <c r="C1962" s="386"/>
      <c r="D1962" s="434"/>
      <c r="E1962" s="435"/>
      <c r="F1962" s="433"/>
    </row>
    <row r="1963" spans="1:6" x14ac:dyDescent="0.3">
      <c r="A1963" s="383"/>
      <c r="B1963" s="202"/>
      <c r="C1963" s="386"/>
      <c r="D1963" s="434"/>
      <c r="E1963" s="435"/>
      <c r="F1963" s="433"/>
    </row>
    <row r="1964" spans="1:6" x14ac:dyDescent="0.3">
      <c r="A1964" s="383"/>
      <c r="B1964" s="202"/>
      <c r="C1964" s="386"/>
      <c r="D1964" s="434"/>
      <c r="E1964" s="435"/>
      <c r="F1964" s="433"/>
    </row>
    <row r="1965" spans="1:6" x14ac:dyDescent="0.3">
      <c r="A1965" s="383"/>
      <c r="B1965" s="202"/>
      <c r="C1965" s="386"/>
      <c r="D1965" s="434"/>
      <c r="E1965" s="435"/>
      <c r="F1965" s="433"/>
    </row>
    <row r="1966" spans="1:6" x14ac:dyDescent="0.3">
      <c r="A1966" s="383"/>
      <c r="B1966" s="202"/>
      <c r="C1966" s="386"/>
      <c r="D1966" s="434"/>
      <c r="E1966" s="435"/>
      <c r="F1966" s="433"/>
    </row>
    <row r="1967" spans="1:6" x14ac:dyDescent="0.3">
      <c r="A1967" s="383"/>
      <c r="B1967" s="202"/>
      <c r="C1967" s="386"/>
      <c r="D1967" s="434"/>
      <c r="E1967" s="435"/>
      <c r="F1967" s="433"/>
    </row>
    <row r="1968" spans="1:6" x14ac:dyDescent="0.3">
      <c r="A1968" s="383"/>
      <c r="B1968" s="202"/>
      <c r="C1968" s="386"/>
      <c r="D1968" s="434"/>
      <c r="E1968" s="435"/>
      <c r="F1968" s="433"/>
    </row>
    <row r="1969" spans="1:6" ht="15" thickBot="1" x14ac:dyDescent="0.35">
      <c r="A1969" s="383"/>
      <c r="B1969" s="202"/>
      <c r="C1969" s="386"/>
      <c r="D1969" s="434"/>
      <c r="E1969" s="435"/>
      <c r="F1969" s="433"/>
    </row>
    <row r="1970" spans="1:6" ht="15" thickBot="1" x14ac:dyDescent="0.35">
      <c r="A1970" s="448" t="s">
        <v>4066</v>
      </c>
      <c r="B1970" s="511" t="s">
        <v>4116</v>
      </c>
      <c r="C1970" s="489"/>
      <c r="D1970" s="489"/>
      <c r="E1970" s="494"/>
      <c r="F1970" s="495">
        <f>SUM(F1866:F1884)</f>
        <v>0</v>
      </c>
    </row>
    <row r="1971" spans="1:6" x14ac:dyDescent="0.3">
      <c r="A1971" s="756" t="str">
        <f>A768</f>
        <v>CONTRACT SANRAL: NRA 2024/1323</v>
      </c>
      <c r="B1971" s="757"/>
      <c r="C1971" s="462"/>
      <c r="D1971" s="462"/>
      <c r="E1971" s="467"/>
      <c r="F1971" s="473"/>
    </row>
    <row r="1972" spans="1:6" ht="15" thickBot="1" x14ac:dyDescent="0.35">
      <c r="A1972" s="754" t="str">
        <f>A769</f>
        <v>PANEL FOR ROUTINE ROAD MAINTENANCE WORKS ACROSS SOUTH AFRICA (KWAZULU NATAL PROVINCE)</v>
      </c>
      <c r="B1972" s="755"/>
      <c r="C1972" s="463"/>
      <c r="D1972" s="463"/>
      <c r="E1972" s="468"/>
      <c r="F1972" s="474"/>
    </row>
    <row r="1973" spans="1:6" ht="15" thickBot="1" x14ac:dyDescent="0.35">
      <c r="A1973" s="449" t="s">
        <v>4111</v>
      </c>
      <c r="B1973" s="451" t="s">
        <v>4035</v>
      </c>
      <c r="C1973" s="451" t="s">
        <v>4112</v>
      </c>
      <c r="D1973" s="451" t="s">
        <v>4113</v>
      </c>
      <c r="E1973" s="451" t="s">
        <v>4114</v>
      </c>
      <c r="F1973" s="487" t="s">
        <v>4036</v>
      </c>
    </row>
    <row r="1974" spans="1:6" x14ac:dyDescent="0.3">
      <c r="A1974" s="782" t="s">
        <v>847</v>
      </c>
      <c r="B1974" s="783"/>
      <c r="C1974" s="783"/>
      <c r="D1974" s="783"/>
      <c r="E1974" s="783"/>
      <c r="F1974" s="784"/>
    </row>
    <row r="1975" spans="1:6" x14ac:dyDescent="0.3">
      <c r="A1975" s="374" t="s">
        <v>848</v>
      </c>
      <c r="B1975" s="517" t="s">
        <v>849</v>
      </c>
      <c r="C1975" s="438"/>
      <c r="D1975" s="438"/>
      <c r="E1975" s="439"/>
      <c r="F1975" s="440"/>
    </row>
    <row r="1976" spans="1:6" x14ac:dyDescent="0.3">
      <c r="A1976" s="374" t="s">
        <v>3686</v>
      </c>
      <c r="B1976" s="343" t="s">
        <v>3699</v>
      </c>
      <c r="C1976" s="379" t="s">
        <v>363</v>
      </c>
      <c r="D1976" s="420">
        <v>1000000</v>
      </c>
      <c r="E1976" s="856"/>
      <c r="F1976" s="419" t="str">
        <f>IF((D1976*E1976)&gt;0,(D1976*E1976),"")</f>
        <v/>
      </c>
    </row>
    <row r="1977" spans="1:6" x14ac:dyDescent="0.3">
      <c r="A1977" s="372" t="s">
        <v>860</v>
      </c>
      <c r="B1977" s="201" t="s">
        <v>897</v>
      </c>
      <c r="C1977" s="379" t="s">
        <v>363</v>
      </c>
      <c r="D1977" s="420">
        <v>500000</v>
      </c>
      <c r="E1977" s="856"/>
      <c r="F1977" s="419" t="str">
        <f t="shared" ref="F1977:F1984" si="24">IF((D1977*E1977)&gt;0,(D1977*E1977),"")</f>
        <v/>
      </c>
    </row>
    <row r="1978" spans="1:6" x14ac:dyDescent="0.3">
      <c r="A1978" s="372" t="s">
        <v>873</v>
      </c>
      <c r="B1978" s="235" t="s">
        <v>3698</v>
      </c>
      <c r="C1978" s="379"/>
      <c r="D1978" s="420"/>
      <c r="E1978" s="418"/>
      <c r="F1978" s="419" t="str">
        <f t="shared" si="24"/>
        <v/>
      </c>
    </row>
    <row r="1979" spans="1:6" x14ac:dyDescent="0.3">
      <c r="A1979" s="372" t="s">
        <v>875</v>
      </c>
      <c r="B1979" s="282" t="s">
        <v>894</v>
      </c>
      <c r="C1979" s="379" t="s">
        <v>363</v>
      </c>
      <c r="D1979" s="420">
        <v>150000</v>
      </c>
      <c r="E1979" s="856"/>
      <c r="F1979" s="419" t="str">
        <f t="shared" si="24"/>
        <v/>
      </c>
    </row>
    <row r="1980" spans="1:6" x14ac:dyDescent="0.3">
      <c r="A1980" s="372" t="s">
        <v>891</v>
      </c>
      <c r="B1980" s="282" t="s">
        <v>4223</v>
      </c>
      <c r="C1980" s="379" t="s">
        <v>955</v>
      </c>
      <c r="D1980" s="420">
        <v>8500</v>
      </c>
      <c r="E1980" s="856"/>
      <c r="F1980" s="419" t="str">
        <f t="shared" si="24"/>
        <v/>
      </c>
    </row>
    <row r="1981" spans="1:6" x14ac:dyDescent="0.3">
      <c r="A1981" s="372" t="s">
        <v>896</v>
      </c>
      <c r="B1981" s="282" t="s">
        <v>4224</v>
      </c>
      <c r="C1981" s="379" t="s">
        <v>4225</v>
      </c>
      <c r="D1981" s="420">
        <v>500</v>
      </c>
      <c r="E1981" s="856"/>
      <c r="F1981" s="419" t="str">
        <f t="shared" si="24"/>
        <v/>
      </c>
    </row>
    <row r="1982" spans="1:6" x14ac:dyDescent="0.3">
      <c r="A1982" s="372" t="s">
        <v>4226</v>
      </c>
      <c r="B1982" s="282" t="s">
        <v>4227</v>
      </c>
      <c r="C1982" s="379" t="s">
        <v>4225</v>
      </c>
      <c r="D1982" s="420">
        <v>100</v>
      </c>
      <c r="E1982" s="856"/>
      <c r="F1982" s="419" t="str">
        <f t="shared" si="24"/>
        <v/>
      </c>
    </row>
    <row r="1983" spans="1:6" x14ac:dyDescent="0.3">
      <c r="A1983" s="372" t="s">
        <v>900</v>
      </c>
      <c r="B1983" s="281" t="s">
        <v>902</v>
      </c>
      <c r="C1983" s="379"/>
      <c r="D1983" s="420"/>
      <c r="E1983" s="435"/>
      <c r="F1983" s="433"/>
    </row>
    <row r="1984" spans="1:6" ht="22.8" x14ac:dyDescent="0.3">
      <c r="A1984" s="372" t="s">
        <v>3700</v>
      </c>
      <c r="B1984" s="282" t="s">
        <v>4003</v>
      </c>
      <c r="C1984" s="379" t="s">
        <v>363</v>
      </c>
      <c r="D1984" s="420">
        <v>500000</v>
      </c>
      <c r="E1984" s="856"/>
      <c r="F1984" s="419" t="str">
        <f t="shared" si="24"/>
        <v/>
      </c>
    </row>
    <row r="1985" spans="1:6" x14ac:dyDescent="0.3">
      <c r="A1985" s="383"/>
      <c r="B1985" s="350"/>
      <c r="C1985" s="386"/>
      <c r="D1985" s="434"/>
      <c r="E1985" s="435"/>
      <c r="F1985" s="433"/>
    </row>
    <row r="1986" spans="1:6" x14ac:dyDescent="0.3">
      <c r="A1986" s="383"/>
      <c r="B1986" s="350"/>
      <c r="C1986" s="386"/>
      <c r="D1986" s="434"/>
      <c r="E1986" s="435"/>
      <c r="F1986" s="433"/>
    </row>
    <row r="1987" spans="1:6" x14ac:dyDescent="0.3">
      <c r="A1987" s="383"/>
      <c r="B1987" s="350"/>
      <c r="C1987" s="386"/>
      <c r="D1987" s="434"/>
      <c r="E1987" s="435"/>
      <c r="F1987" s="433"/>
    </row>
    <row r="1988" spans="1:6" x14ac:dyDescent="0.3">
      <c r="A1988" s="383"/>
      <c r="B1988" s="350"/>
      <c r="C1988" s="386"/>
      <c r="D1988" s="434"/>
      <c r="E1988" s="435"/>
      <c r="F1988" s="433"/>
    </row>
    <row r="1989" spans="1:6" x14ac:dyDescent="0.3">
      <c r="A1989" s="383"/>
      <c r="B1989" s="350"/>
      <c r="C1989" s="386"/>
      <c r="D1989" s="434"/>
      <c r="E1989" s="435"/>
      <c r="F1989" s="433"/>
    </row>
    <row r="1990" spans="1:6" x14ac:dyDescent="0.3">
      <c r="A1990" s="383"/>
      <c r="B1990" s="350"/>
      <c r="C1990" s="386"/>
      <c r="D1990" s="434"/>
      <c r="E1990" s="435"/>
      <c r="F1990" s="433"/>
    </row>
    <row r="1991" spans="1:6" x14ac:dyDescent="0.3">
      <c r="A1991" s="383"/>
      <c r="B1991" s="350"/>
      <c r="C1991" s="386"/>
      <c r="D1991" s="434"/>
      <c r="E1991" s="435"/>
      <c r="F1991" s="433"/>
    </row>
    <row r="1992" spans="1:6" x14ac:dyDescent="0.3">
      <c r="A1992" s="383"/>
      <c r="B1992" s="350"/>
      <c r="C1992" s="386"/>
      <c r="D1992" s="434"/>
      <c r="E1992" s="435"/>
      <c r="F1992" s="433"/>
    </row>
    <row r="1993" spans="1:6" x14ac:dyDescent="0.3">
      <c r="A1993" s="383"/>
      <c r="B1993" s="350"/>
      <c r="C1993" s="386"/>
      <c r="D1993" s="434"/>
      <c r="E1993" s="435"/>
      <c r="F1993" s="433"/>
    </row>
    <row r="1994" spans="1:6" x14ac:dyDescent="0.3">
      <c r="A1994" s="383"/>
      <c r="B1994" s="350"/>
      <c r="C1994" s="386"/>
      <c r="D1994" s="434"/>
      <c r="E1994" s="435"/>
      <c r="F1994" s="433"/>
    </row>
    <row r="1995" spans="1:6" x14ac:dyDescent="0.3">
      <c r="A1995" s="383"/>
      <c r="B1995" s="350"/>
      <c r="C1995" s="386"/>
      <c r="D1995" s="434"/>
      <c r="E1995" s="435"/>
      <c r="F1995" s="433"/>
    </row>
    <row r="1996" spans="1:6" x14ac:dyDescent="0.3">
      <c r="A1996" s="383"/>
      <c r="B1996" s="350"/>
      <c r="C1996" s="386"/>
      <c r="D1996" s="434"/>
      <c r="E1996" s="435"/>
      <c r="F1996" s="433"/>
    </row>
    <row r="1997" spans="1:6" x14ac:dyDescent="0.3">
      <c r="A1997" s="383"/>
      <c r="B1997" s="350"/>
      <c r="C1997" s="386"/>
      <c r="D1997" s="434"/>
      <c r="E1997" s="435"/>
      <c r="F1997" s="433"/>
    </row>
    <row r="1998" spans="1:6" x14ac:dyDescent="0.3">
      <c r="A1998" s="383"/>
      <c r="B1998" s="350"/>
      <c r="C1998" s="386"/>
      <c r="D1998" s="434"/>
      <c r="E1998" s="435"/>
      <c r="F1998" s="433"/>
    </row>
    <row r="1999" spans="1:6" x14ac:dyDescent="0.3">
      <c r="A1999" s="383"/>
      <c r="B1999" s="350"/>
      <c r="C1999" s="386"/>
      <c r="D1999" s="434"/>
      <c r="E1999" s="435"/>
      <c r="F1999" s="433"/>
    </row>
    <row r="2000" spans="1:6" x14ac:dyDescent="0.3">
      <c r="A2000" s="383"/>
      <c r="B2000" s="350"/>
      <c r="C2000" s="386"/>
      <c r="D2000" s="434"/>
      <c r="E2000" s="435"/>
      <c r="F2000" s="433"/>
    </row>
    <row r="2001" spans="1:6" x14ac:dyDescent="0.3">
      <c r="A2001" s="383"/>
      <c r="B2001" s="350"/>
      <c r="C2001" s="386"/>
      <c r="D2001" s="434"/>
      <c r="E2001" s="435"/>
      <c r="F2001" s="433"/>
    </row>
    <row r="2002" spans="1:6" x14ac:dyDescent="0.3">
      <c r="A2002" s="383"/>
      <c r="B2002" s="350"/>
      <c r="C2002" s="386"/>
      <c r="D2002" s="434"/>
      <c r="E2002" s="435"/>
      <c r="F2002" s="433"/>
    </row>
    <row r="2003" spans="1:6" x14ac:dyDescent="0.3">
      <c r="A2003" s="383"/>
      <c r="B2003" s="350"/>
      <c r="C2003" s="386"/>
      <c r="D2003" s="434"/>
      <c r="E2003" s="435"/>
      <c r="F2003" s="433"/>
    </row>
    <row r="2004" spans="1:6" x14ac:dyDescent="0.3">
      <c r="A2004" s="383"/>
      <c r="B2004" s="350"/>
      <c r="C2004" s="386"/>
      <c r="D2004" s="434"/>
      <c r="E2004" s="435"/>
      <c r="F2004" s="433"/>
    </row>
    <row r="2005" spans="1:6" x14ac:dyDescent="0.3">
      <c r="A2005" s="383"/>
      <c r="B2005" s="350"/>
      <c r="C2005" s="386"/>
      <c r="D2005" s="434"/>
      <c r="E2005" s="435"/>
      <c r="F2005" s="433"/>
    </row>
    <row r="2006" spans="1:6" x14ac:dyDescent="0.3">
      <c r="A2006" s="383"/>
      <c r="B2006" s="350"/>
      <c r="C2006" s="386"/>
      <c r="D2006" s="434"/>
      <c r="E2006" s="435"/>
      <c r="F2006" s="433"/>
    </row>
    <row r="2007" spans="1:6" x14ac:dyDescent="0.3">
      <c r="A2007" s="383"/>
      <c r="B2007" s="350"/>
      <c r="C2007" s="386"/>
      <c r="D2007" s="434"/>
      <c r="E2007" s="435"/>
      <c r="F2007" s="433"/>
    </row>
    <row r="2008" spans="1:6" x14ac:dyDescent="0.3">
      <c r="A2008" s="383"/>
      <c r="B2008" s="350"/>
      <c r="C2008" s="386"/>
      <c r="D2008" s="434"/>
      <c r="E2008" s="435"/>
      <c r="F2008" s="433"/>
    </row>
    <row r="2009" spans="1:6" x14ac:dyDescent="0.3">
      <c r="A2009" s="383"/>
      <c r="B2009" s="350"/>
      <c r="C2009" s="386"/>
      <c r="D2009" s="434"/>
      <c r="E2009" s="435"/>
      <c r="F2009" s="433"/>
    </row>
    <row r="2010" spans="1:6" x14ac:dyDescent="0.3">
      <c r="A2010" s="383"/>
      <c r="B2010" s="350"/>
      <c r="C2010" s="386"/>
      <c r="D2010" s="434"/>
      <c r="E2010" s="435"/>
      <c r="F2010" s="433"/>
    </row>
    <row r="2011" spans="1:6" x14ac:dyDescent="0.3">
      <c r="A2011" s="383"/>
      <c r="B2011" s="350"/>
      <c r="C2011" s="386"/>
      <c r="D2011" s="434"/>
      <c r="E2011" s="435"/>
      <c r="F2011" s="433"/>
    </row>
    <row r="2012" spans="1:6" x14ac:dyDescent="0.3">
      <c r="A2012" s="383"/>
      <c r="B2012" s="350"/>
      <c r="C2012" s="386"/>
      <c r="D2012" s="434"/>
      <c r="E2012" s="435"/>
      <c r="F2012" s="433"/>
    </row>
    <row r="2013" spans="1:6" x14ac:dyDescent="0.3">
      <c r="A2013" s="383"/>
      <c r="B2013" s="350"/>
      <c r="C2013" s="386"/>
      <c r="D2013" s="434"/>
      <c r="E2013" s="435"/>
      <c r="F2013" s="433"/>
    </row>
    <row r="2014" spans="1:6" x14ac:dyDescent="0.3">
      <c r="A2014" s="383"/>
      <c r="B2014" s="350"/>
      <c r="C2014" s="386"/>
      <c r="D2014" s="434"/>
      <c r="E2014" s="435"/>
      <c r="F2014" s="433"/>
    </row>
    <row r="2015" spans="1:6" x14ac:dyDescent="0.3">
      <c r="A2015" s="383"/>
      <c r="B2015" s="350"/>
      <c r="C2015" s="386"/>
      <c r="D2015" s="434"/>
      <c r="E2015" s="435"/>
      <c r="F2015" s="433"/>
    </row>
    <row r="2016" spans="1:6" x14ac:dyDescent="0.3">
      <c r="A2016" s="383"/>
      <c r="B2016" s="350"/>
      <c r="C2016" s="386"/>
      <c r="D2016" s="434"/>
      <c r="E2016" s="435"/>
      <c r="F2016" s="433"/>
    </row>
    <row r="2017" spans="1:6" x14ac:dyDescent="0.3">
      <c r="A2017" s="383"/>
      <c r="B2017" s="350"/>
      <c r="C2017" s="386"/>
      <c r="D2017" s="434"/>
      <c r="E2017" s="435"/>
      <c r="F2017" s="433"/>
    </row>
    <row r="2018" spans="1:6" x14ac:dyDescent="0.3">
      <c r="A2018" s="383"/>
      <c r="B2018" s="350"/>
      <c r="C2018" s="386"/>
      <c r="D2018" s="434"/>
      <c r="E2018" s="435"/>
      <c r="F2018" s="433"/>
    </row>
    <row r="2019" spans="1:6" x14ac:dyDescent="0.3">
      <c r="A2019" s="383"/>
      <c r="B2019" s="350"/>
      <c r="C2019" s="386"/>
      <c r="D2019" s="434"/>
      <c r="E2019" s="435"/>
      <c r="F2019" s="433"/>
    </row>
    <row r="2020" spans="1:6" x14ac:dyDescent="0.3">
      <c r="A2020" s="383"/>
      <c r="B2020" s="350"/>
      <c r="C2020" s="386"/>
      <c r="D2020" s="434"/>
      <c r="E2020" s="435"/>
      <c r="F2020" s="433"/>
    </row>
    <row r="2021" spans="1:6" x14ac:dyDescent="0.3">
      <c r="A2021" s="383"/>
      <c r="B2021" s="350"/>
      <c r="C2021" s="386"/>
      <c r="D2021" s="434"/>
      <c r="E2021" s="435"/>
      <c r="F2021" s="433"/>
    </row>
    <row r="2022" spans="1:6" x14ac:dyDescent="0.3">
      <c r="A2022" s="383"/>
      <c r="B2022" s="350"/>
      <c r="C2022" s="386"/>
      <c r="D2022" s="434"/>
      <c r="E2022" s="435"/>
      <c r="F2022" s="433"/>
    </row>
    <row r="2023" spans="1:6" x14ac:dyDescent="0.3">
      <c r="A2023" s="383"/>
      <c r="B2023" s="350"/>
      <c r="C2023" s="386"/>
      <c r="D2023" s="434"/>
      <c r="E2023" s="435"/>
      <c r="F2023" s="433"/>
    </row>
    <row r="2024" spans="1:6" x14ac:dyDescent="0.3">
      <c r="A2024" s="383"/>
      <c r="B2024" s="350"/>
      <c r="C2024" s="386"/>
      <c r="D2024" s="434"/>
      <c r="E2024" s="435"/>
      <c r="F2024" s="433"/>
    </row>
    <row r="2025" spans="1:6" x14ac:dyDescent="0.3">
      <c r="A2025" s="383"/>
      <c r="B2025" s="350"/>
      <c r="C2025" s="386"/>
      <c r="D2025" s="434"/>
      <c r="E2025" s="435"/>
      <c r="F2025" s="433"/>
    </row>
    <row r="2026" spans="1:6" x14ac:dyDescent="0.3">
      <c r="A2026" s="383"/>
      <c r="B2026" s="350"/>
      <c r="C2026" s="386"/>
      <c r="D2026" s="434"/>
      <c r="E2026" s="435"/>
      <c r="F2026" s="433"/>
    </row>
    <row r="2027" spans="1:6" x14ac:dyDescent="0.3">
      <c r="A2027" s="383"/>
      <c r="B2027" s="350"/>
      <c r="C2027" s="386"/>
      <c r="D2027" s="434"/>
      <c r="E2027" s="435"/>
      <c r="F2027" s="433"/>
    </row>
    <row r="2028" spans="1:6" x14ac:dyDescent="0.3">
      <c r="A2028" s="383"/>
      <c r="B2028" s="350"/>
      <c r="C2028" s="386"/>
      <c r="D2028" s="434"/>
      <c r="E2028" s="435"/>
      <c r="F2028" s="433"/>
    </row>
    <row r="2029" spans="1:6" x14ac:dyDescent="0.3">
      <c r="A2029" s="383"/>
      <c r="B2029" s="350"/>
      <c r="C2029" s="386"/>
      <c r="D2029" s="434"/>
      <c r="E2029" s="435"/>
      <c r="F2029" s="433"/>
    </row>
    <row r="2030" spans="1:6" x14ac:dyDescent="0.3">
      <c r="A2030" s="383"/>
      <c r="B2030" s="350"/>
      <c r="C2030" s="386"/>
      <c r="D2030" s="434"/>
      <c r="E2030" s="435"/>
      <c r="F2030" s="433"/>
    </row>
    <row r="2031" spans="1:6" x14ac:dyDescent="0.3">
      <c r="A2031" s="383"/>
      <c r="B2031" s="350"/>
      <c r="C2031" s="386"/>
      <c r="D2031" s="434"/>
      <c r="E2031" s="435"/>
      <c r="F2031" s="433"/>
    </row>
    <row r="2032" spans="1:6" x14ac:dyDescent="0.3">
      <c r="A2032" s="383"/>
      <c r="B2032" s="350"/>
      <c r="C2032" s="386"/>
      <c r="D2032" s="434"/>
      <c r="E2032" s="435"/>
      <c r="F2032" s="433"/>
    </row>
    <row r="2033" spans="1:6" x14ac:dyDescent="0.3">
      <c r="A2033" s="383"/>
      <c r="B2033" s="350"/>
      <c r="C2033" s="386"/>
      <c r="D2033" s="434"/>
      <c r="E2033" s="435"/>
      <c r="F2033" s="433"/>
    </row>
    <row r="2034" spans="1:6" x14ac:dyDescent="0.3">
      <c r="A2034" s="383"/>
      <c r="B2034" s="350"/>
      <c r="C2034" s="386"/>
      <c r="D2034" s="434"/>
      <c r="E2034" s="435"/>
      <c r="F2034" s="433"/>
    </row>
    <row r="2035" spans="1:6" x14ac:dyDescent="0.3">
      <c r="A2035" s="383"/>
      <c r="B2035" s="350"/>
      <c r="C2035" s="386"/>
      <c r="D2035" s="434"/>
      <c r="E2035" s="435"/>
      <c r="F2035" s="433"/>
    </row>
    <row r="2036" spans="1:6" x14ac:dyDescent="0.3">
      <c r="A2036" s="383"/>
      <c r="B2036" s="350"/>
      <c r="C2036" s="386"/>
      <c r="D2036" s="434"/>
      <c r="E2036" s="435"/>
      <c r="F2036" s="433"/>
    </row>
    <row r="2037" spans="1:6" x14ac:dyDescent="0.3">
      <c r="A2037" s="383"/>
      <c r="B2037" s="350"/>
      <c r="C2037" s="386"/>
      <c r="D2037" s="434"/>
      <c r="E2037" s="435"/>
      <c r="F2037" s="433"/>
    </row>
    <row r="2038" spans="1:6" x14ac:dyDescent="0.3">
      <c r="A2038" s="383"/>
      <c r="B2038" s="350"/>
      <c r="C2038" s="386"/>
      <c r="D2038" s="434"/>
      <c r="E2038" s="435"/>
      <c r="F2038" s="433"/>
    </row>
    <row r="2039" spans="1:6" x14ac:dyDescent="0.3">
      <c r="A2039" s="383"/>
      <c r="B2039" s="350"/>
      <c r="C2039" s="386"/>
      <c r="D2039" s="434"/>
      <c r="E2039" s="435"/>
      <c r="F2039" s="433"/>
    </row>
    <row r="2040" spans="1:6" x14ac:dyDescent="0.3">
      <c r="A2040" s="383"/>
      <c r="B2040" s="350"/>
      <c r="C2040" s="386"/>
      <c r="D2040" s="434"/>
      <c r="E2040" s="435"/>
      <c r="F2040" s="433"/>
    </row>
    <row r="2041" spans="1:6" x14ac:dyDescent="0.3">
      <c r="A2041" s="383"/>
      <c r="B2041" s="350"/>
      <c r="C2041" s="386"/>
      <c r="D2041" s="434"/>
      <c r="E2041" s="435"/>
      <c r="F2041" s="433"/>
    </row>
    <row r="2042" spans="1:6" x14ac:dyDescent="0.3">
      <c r="A2042" s="383"/>
      <c r="B2042" s="350"/>
      <c r="C2042" s="386"/>
      <c r="D2042" s="434"/>
      <c r="E2042" s="435"/>
      <c r="F2042" s="433"/>
    </row>
    <row r="2043" spans="1:6" x14ac:dyDescent="0.3">
      <c r="A2043" s="383"/>
      <c r="B2043" s="350"/>
      <c r="C2043" s="386"/>
      <c r="D2043" s="434"/>
      <c r="E2043" s="435"/>
      <c r="F2043" s="433"/>
    </row>
    <row r="2044" spans="1:6" x14ac:dyDescent="0.3">
      <c r="A2044" s="383"/>
      <c r="B2044" s="350"/>
      <c r="C2044" s="386"/>
      <c r="D2044" s="434"/>
      <c r="E2044" s="435"/>
      <c r="F2044" s="433"/>
    </row>
    <row r="2045" spans="1:6" x14ac:dyDescent="0.3">
      <c r="A2045" s="383"/>
      <c r="B2045" s="350"/>
      <c r="C2045" s="386"/>
      <c r="D2045" s="434"/>
      <c r="E2045" s="435"/>
      <c r="F2045" s="433"/>
    </row>
    <row r="2046" spans="1:6" x14ac:dyDescent="0.3">
      <c r="A2046" s="383"/>
      <c r="B2046" s="350"/>
      <c r="C2046" s="386"/>
      <c r="D2046" s="434"/>
      <c r="E2046" s="435"/>
      <c r="F2046" s="433"/>
    </row>
    <row r="2047" spans="1:6" x14ac:dyDescent="0.3">
      <c r="A2047" s="383"/>
      <c r="B2047" s="350"/>
      <c r="C2047" s="386"/>
      <c r="D2047" s="434"/>
      <c r="E2047" s="435"/>
      <c r="F2047" s="433"/>
    </row>
    <row r="2048" spans="1:6" x14ac:dyDescent="0.3">
      <c r="A2048" s="383"/>
      <c r="B2048" s="350"/>
      <c r="C2048" s="386"/>
      <c r="D2048" s="434"/>
      <c r="E2048" s="435"/>
      <c r="F2048" s="433"/>
    </row>
    <row r="2049" spans="1:6" x14ac:dyDescent="0.3">
      <c r="A2049" s="383"/>
      <c r="B2049" s="350"/>
      <c r="C2049" s="386"/>
      <c r="D2049" s="434"/>
      <c r="E2049" s="435"/>
      <c r="F2049" s="433"/>
    </row>
    <row r="2050" spans="1:6" x14ac:dyDescent="0.3">
      <c r="A2050" s="383"/>
      <c r="B2050" s="350"/>
      <c r="C2050" s="386"/>
      <c r="D2050" s="434"/>
      <c r="E2050" s="435"/>
      <c r="F2050" s="433"/>
    </row>
    <row r="2051" spans="1:6" x14ac:dyDescent="0.3">
      <c r="A2051" s="383"/>
      <c r="B2051" s="350"/>
      <c r="C2051" s="386"/>
      <c r="D2051" s="434"/>
      <c r="E2051" s="435"/>
      <c r="F2051" s="433"/>
    </row>
    <row r="2052" spans="1:6" x14ac:dyDescent="0.3">
      <c r="A2052" s="383"/>
      <c r="B2052" s="350"/>
      <c r="C2052" s="386"/>
      <c r="D2052" s="434"/>
      <c r="E2052" s="435"/>
      <c r="F2052" s="433"/>
    </row>
    <row r="2053" spans="1:6" x14ac:dyDescent="0.3">
      <c r="A2053" s="383"/>
      <c r="B2053" s="350"/>
      <c r="C2053" s="386"/>
      <c r="D2053" s="434"/>
      <c r="E2053" s="435"/>
      <c r="F2053" s="433"/>
    </row>
    <row r="2054" spans="1:6" x14ac:dyDescent="0.3">
      <c r="A2054" s="383"/>
      <c r="B2054" s="350"/>
      <c r="C2054" s="386"/>
      <c r="D2054" s="434"/>
      <c r="E2054" s="435"/>
      <c r="F2054" s="433"/>
    </row>
    <row r="2055" spans="1:6" x14ac:dyDescent="0.3">
      <c r="A2055" s="383"/>
      <c r="B2055" s="350"/>
      <c r="C2055" s="386"/>
      <c r="D2055" s="434"/>
      <c r="E2055" s="435"/>
      <c r="F2055" s="433"/>
    </row>
    <row r="2056" spans="1:6" x14ac:dyDescent="0.3">
      <c r="A2056" s="383"/>
      <c r="B2056" s="350"/>
      <c r="C2056" s="386"/>
      <c r="D2056" s="434"/>
      <c r="E2056" s="435"/>
      <c r="F2056" s="433"/>
    </row>
    <row r="2057" spans="1:6" x14ac:dyDescent="0.3">
      <c r="A2057" s="383"/>
      <c r="B2057" s="350"/>
      <c r="C2057" s="386"/>
      <c r="D2057" s="434"/>
      <c r="E2057" s="435"/>
      <c r="F2057" s="433"/>
    </row>
    <row r="2058" spans="1:6" x14ac:dyDescent="0.3">
      <c r="A2058" s="383"/>
      <c r="B2058" s="350"/>
      <c r="C2058" s="386"/>
      <c r="D2058" s="434"/>
      <c r="E2058" s="435"/>
      <c r="F2058" s="433"/>
    </row>
    <row r="2059" spans="1:6" x14ac:dyDescent="0.3">
      <c r="A2059" s="383"/>
      <c r="B2059" s="350"/>
      <c r="C2059" s="386"/>
      <c r="D2059" s="434"/>
      <c r="E2059" s="435"/>
      <c r="F2059" s="433"/>
    </row>
    <row r="2060" spans="1:6" x14ac:dyDescent="0.3">
      <c r="A2060" s="383"/>
      <c r="B2060" s="350"/>
      <c r="C2060" s="386"/>
      <c r="D2060" s="434"/>
      <c r="E2060" s="435"/>
      <c r="F2060" s="433"/>
    </row>
    <row r="2061" spans="1:6" x14ac:dyDescent="0.3">
      <c r="A2061" s="383"/>
      <c r="B2061" s="350"/>
      <c r="C2061" s="386"/>
      <c r="D2061" s="434"/>
      <c r="E2061" s="435"/>
      <c r="F2061" s="433"/>
    </row>
    <row r="2062" spans="1:6" x14ac:dyDescent="0.3">
      <c r="A2062" s="383"/>
      <c r="B2062" s="350"/>
      <c r="C2062" s="386"/>
      <c r="D2062" s="434"/>
      <c r="E2062" s="435"/>
      <c r="F2062" s="433"/>
    </row>
    <row r="2063" spans="1:6" x14ac:dyDescent="0.3">
      <c r="A2063" s="383"/>
      <c r="B2063" s="350"/>
      <c r="C2063" s="386"/>
      <c r="D2063" s="434"/>
      <c r="E2063" s="435"/>
      <c r="F2063" s="433"/>
    </row>
    <row r="2064" spans="1:6" x14ac:dyDescent="0.3">
      <c r="A2064" s="383"/>
      <c r="B2064" s="350"/>
      <c r="C2064" s="386"/>
      <c r="D2064" s="434"/>
      <c r="E2064" s="435"/>
      <c r="F2064" s="433"/>
    </row>
    <row r="2065" spans="1:6" x14ac:dyDescent="0.3">
      <c r="A2065" s="383"/>
      <c r="B2065" s="350"/>
      <c r="C2065" s="386"/>
      <c r="D2065" s="434"/>
      <c r="E2065" s="435"/>
      <c r="F2065" s="433"/>
    </row>
    <row r="2066" spans="1:6" x14ac:dyDescent="0.3">
      <c r="A2066" s="383"/>
      <c r="B2066" s="350"/>
      <c r="C2066" s="386"/>
      <c r="D2066" s="434"/>
      <c r="E2066" s="435"/>
      <c r="F2066" s="433"/>
    </row>
    <row r="2067" spans="1:6" x14ac:dyDescent="0.3">
      <c r="A2067" s="383"/>
      <c r="B2067" s="350"/>
      <c r="C2067" s="386"/>
      <c r="D2067" s="434"/>
      <c r="E2067" s="435"/>
      <c r="F2067" s="433"/>
    </row>
    <row r="2068" spans="1:6" x14ac:dyDescent="0.3">
      <c r="A2068" s="383"/>
      <c r="B2068" s="350"/>
      <c r="C2068" s="386"/>
      <c r="D2068" s="434"/>
      <c r="E2068" s="435"/>
      <c r="F2068" s="433"/>
    </row>
    <row r="2069" spans="1:6" x14ac:dyDescent="0.3">
      <c r="A2069" s="383"/>
      <c r="B2069" s="350"/>
      <c r="C2069" s="386"/>
      <c r="D2069" s="434"/>
      <c r="E2069" s="435"/>
      <c r="F2069" s="433"/>
    </row>
    <row r="2070" spans="1:6" x14ac:dyDescent="0.3">
      <c r="A2070" s="383"/>
      <c r="B2070" s="350"/>
      <c r="C2070" s="386"/>
      <c r="D2070" s="434"/>
      <c r="E2070" s="435"/>
      <c r="F2070" s="433"/>
    </row>
    <row r="2071" spans="1:6" x14ac:dyDescent="0.3">
      <c r="A2071" s="383"/>
      <c r="B2071" s="350"/>
      <c r="C2071" s="386"/>
      <c r="D2071" s="434"/>
      <c r="E2071" s="435"/>
      <c r="F2071" s="433"/>
    </row>
    <row r="2072" spans="1:6" x14ac:dyDescent="0.3">
      <c r="A2072" s="383"/>
      <c r="B2072" s="350"/>
      <c r="C2072" s="386"/>
      <c r="D2072" s="434"/>
      <c r="E2072" s="435"/>
      <c r="F2072" s="433"/>
    </row>
    <row r="2073" spans="1:6" x14ac:dyDescent="0.3">
      <c r="A2073" s="383"/>
      <c r="B2073" s="350"/>
      <c r="C2073" s="386"/>
      <c r="D2073" s="434"/>
      <c r="E2073" s="435"/>
      <c r="F2073" s="433"/>
    </row>
    <row r="2074" spans="1:6" x14ac:dyDescent="0.3">
      <c r="A2074" s="383"/>
      <c r="B2074" s="350"/>
      <c r="C2074" s="386"/>
      <c r="D2074" s="434"/>
      <c r="E2074" s="435"/>
      <c r="F2074" s="433"/>
    </row>
    <row r="2075" spans="1:6" x14ac:dyDescent="0.3">
      <c r="A2075" s="383"/>
      <c r="B2075" s="350"/>
      <c r="C2075" s="386"/>
      <c r="D2075" s="434"/>
      <c r="E2075" s="435"/>
      <c r="F2075" s="433"/>
    </row>
    <row r="2076" spans="1:6" x14ac:dyDescent="0.3">
      <c r="A2076" s="383"/>
      <c r="B2076" s="350"/>
      <c r="C2076" s="386"/>
      <c r="D2076" s="434"/>
      <c r="E2076" s="435"/>
      <c r="F2076" s="433"/>
    </row>
    <row r="2077" spans="1:6" x14ac:dyDescent="0.3">
      <c r="A2077" s="383"/>
      <c r="B2077" s="350"/>
      <c r="C2077" s="386"/>
      <c r="D2077" s="434"/>
      <c r="E2077" s="435"/>
      <c r="F2077" s="433"/>
    </row>
    <row r="2078" spans="1:6" x14ac:dyDescent="0.3">
      <c r="A2078" s="383"/>
      <c r="B2078" s="350"/>
      <c r="C2078" s="386"/>
      <c r="D2078" s="434"/>
      <c r="E2078" s="435"/>
      <c r="F2078" s="433"/>
    </row>
    <row r="2079" spans="1:6" ht="15" thickBot="1" x14ac:dyDescent="0.35">
      <c r="A2079" s="383"/>
      <c r="B2079" s="350"/>
      <c r="C2079" s="386"/>
      <c r="D2079" s="434"/>
      <c r="E2079" s="435"/>
      <c r="F2079" s="433"/>
    </row>
    <row r="2080" spans="1:6" ht="15" thickBot="1" x14ac:dyDescent="0.35">
      <c r="A2080" s="448" t="s">
        <v>4068</v>
      </c>
      <c r="B2080" s="511" t="s">
        <v>4116</v>
      </c>
      <c r="C2080" s="489"/>
      <c r="D2080" s="489"/>
      <c r="E2080" s="494"/>
      <c r="F2080" s="495">
        <f>SUM(F1976:F1989)</f>
        <v>0</v>
      </c>
    </row>
    <row r="2081" spans="1:6" x14ac:dyDescent="0.3">
      <c r="A2081" s="756" t="str">
        <f>A768</f>
        <v>CONTRACT SANRAL: NRA 2024/1323</v>
      </c>
      <c r="B2081" s="757"/>
      <c r="C2081" s="462"/>
      <c r="D2081" s="462"/>
      <c r="E2081" s="467"/>
      <c r="F2081" s="473"/>
    </row>
    <row r="2082" spans="1:6" ht="15" thickBot="1" x14ac:dyDescent="0.35">
      <c r="A2082" s="754" t="str">
        <f>A769</f>
        <v>PANEL FOR ROUTINE ROAD MAINTENANCE WORKS ACROSS SOUTH AFRICA (KWAZULU NATAL PROVINCE)</v>
      </c>
      <c r="B2082" s="755"/>
      <c r="C2082" s="463"/>
      <c r="D2082" s="463"/>
      <c r="E2082" s="468"/>
      <c r="F2082" s="474"/>
    </row>
    <row r="2083" spans="1:6" ht="15" thickBot="1" x14ac:dyDescent="0.35">
      <c r="A2083" s="449" t="s">
        <v>4111</v>
      </c>
      <c r="B2083" s="451" t="s">
        <v>4035</v>
      </c>
      <c r="C2083" s="451" t="s">
        <v>4112</v>
      </c>
      <c r="D2083" s="451" t="s">
        <v>4113</v>
      </c>
      <c r="E2083" s="451" t="s">
        <v>4114</v>
      </c>
      <c r="F2083" s="487" t="s">
        <v>4036</v>
      </c>
    </row>
    <row r="2084" spans="1:6" x14ac:dyDescent="0.3">
      <c r="A2084" s="758" t="s">
        <v>926</v>
      </c>
      <c r="B2084" s="759"/>
      <c r="C2084" s="759"/>
      <c r="D2084" s="759"/>
      <c r="E2084" s="759"/>
      <c r="F2084" s="760"/>
    </row>
    <row r="2085" spans="1:6" x14ac:dyDescent="0.3">
      <c r="A2085" s="374" t="s">
        <v>927</v>
      </c>
      <c r="B2085" s="345" t="s">
        <v>928</v>
      </c>
      <c r="C2085" s="375" t="s">
        <v>221</v>
      </c>
      <c r="D2085" s="501">
        <v>100000</v>
      </c>
      <c r="E2085" s="856"/>
      <c r="F2085" s="503" t="str">
        <f>IF((D2085*E2085)&gt;0,(D2085*E2085),"")</f>
        <v/>
      </c>
    </row>
    <row r="2086" spans="1:6" x14ac:dyDescent="0.3">
      <c r="A2086" s="372" t="s">
        <v>935</v>
      </c>
      <c r="B2086" s="235" t="s">
        <v>936</v>
      </c>
      <c r="C2086" s="379" t="s">
        <v>221</v>
      </c>
      <c r="D2086" s="420">
        <v>20000</v>
      </c>
      <c r="E2086" s="856"/>
      <c r="F2086" s="419" t="str">
        <f t="shared" ref="F2086:F2089" si="25">IF((D2086*E2086)&gt;0,(D2086*E2086),"")</f>
        <v/>
      </c>
    </row>
    <row r="2087" spans="1:6" x14ac:dyDescent="0.3">
      <c r="A2087" s="372" t="s">
        <v>937</v>
      </c>
      <c r="B2087" s="235" t="s">
        <v>938</v>
      </c>
      <c r="C2087" s="379" t="s">
        <v>221</v>
      </c>
      <c r="D2087" s="420">
        <v>1000</v>
      </c>
      <c r="E2087" s="856"/>
      <c r="F2087" s="419" t="str">
        <f t="shared" si="25"/>
        <v/>
      </c>
    </row>
    <row r="2088" spans="1:6" x14ac:dyDescent="0.3">
      <c r="A2088" s="372" t="s">
        <v>939</v>
      </c>
      <c r="B2088" s="235" t="s">
        <v>944</v>
      </c>
      <c r="C2088" s="379" t="s">
        <v>221</v>
      </c>
      <c r="D2088" s="420">
        <v>20000</v>
      </c>
      <c r="E2088" s="856"/>
      <c r="F2088" s="419" t="str">
        <f t="shared" si="25"/>
        <v/>
      </c>
    </row>
    <row r="2089" spans="1:6" x14ac:dyDescent="0.3">
      <c r="A2089" s="372" t="s">
        <v>943</v>
      </c>
      <c r="B2089" s="235" t="s">
        <v>940</v>
      </c>
      <c r="C2089" s="379" t="s">
        <v>316</v>
      </c>
      <c r="D2089" s="420">
        <v>300000</v>
      </c>
      <c r="E2089" s="856"/>
      <c r="F2089" s="419" t="str">
        <f t="shared" si="25"/>
        <v/>
      </c>
    </row>
    <row r="2090" spans="1:6" x14ac:dyDescent="0.3">
      <c r="A2090" s="383"/>
      <c r="B2090" s="412"/>
      <c r="C2090" s="386"/>
      <c r="D2090" s="434"/>
      <c r="E2090" s="435"/>
      <c r="F2090" s="433"/>
    </row>
    <row r="2091" spans="1:6" x14ac:dyDescent="0.3">
      <c r="A2091" s="383"/>
      <c r="B2091" s="412"/>
      <c r="C2091" s="386"/>
      <c r="D2091" s="434"/>
      <c r="E2091" s="435"/>
      <c r="F2091" s="433"/>
    </row>
    <row r="2092" spans="1:6" x14ac:dyDescent="0.3">
      <c r="A2092" s="383"/>
      <c r="B2092" s="412"/>
      <c r="C2092" s="386"/>
      <c r="D2092" s="434"/>
      <c r="E2092" s="435"/>
      <c r="F2092" s="433"/>
    </row>
    <row r="2093" spans="1:6" x14ac:dyDescent="0.3">
      <c r="A2093" s="383"/>
      <c r="B2093" s="412"/>
      <c r="C2093" s="386"/>
      <c r="D2093" s="434"/>
      <c r="E2093" s="435"/>
      <c r="F2093" s="433"/>
    </row>
    <row r="2094" spans="1:6" x14ac:dyDescent="0.3">
      <c r="A2094" s="383"/>
      <c r="B2094" s="412"/>
      <c r="C2094" s="386"/>
      <c r="D2094" s="434"/>
      <c r="E2094" s="435"/>
      <c r="F2094" s="433"/>
    </row>
    <row r="2095" spans="1:6" x14ac:dyDescent="0.3">
      <c r="A2095" s="383"/>
      <c r="B2095" s="412"/>
      <c r="C2095" s="386"/>
      <c r="D2095" s="434"/>
      <c r="E2095" s="435"/>
      <c r="F2095" s="433"/>
    </row>
    <row r="2096" spans="1:6" x14ac:dyDescent="0.3">
      <c r="A2096" s="383"/>
      <c r="B2096" s="412"/>
      <c r="C2096" s="386"/>
      <c r="D2096" s="434"/>
      <c r="E2096" s="435"/>
      <c r="F2096" s="433"/>
    </row>
    <row r="2097" spans="1:6" x14ac:dyDescent="0.3">
      <c r="A2097" s="383"/>
      <c r="B2097" s="412"/>
      <c r="C2097" s="386"/>
      <c r="D2097" s="434"/>
      <c r="E2097" s="435"/>
      <c r="F2097" s="433"/>
    </row>
    <row r="2098" spans="1:6" x14ac:dyDescent="0.3">
      <c r="A2098" s="383"/>
      <c r="B2098" s="412"/>
      <c r="C2098" s="386"/>
      <c r="D2098" s="434"/>
      <c r="E2098" s="435"/>
      <c r="F2098" s="433"/>
    </row>
    <row r="2099" spans="1:6" x14ac:dyDescent="0.3">
      <c r="A2099" s="383"/>
      <c r="B2099" s="412"/>
      <c r="C2099" s="386"/>
      <c r="D2099" s="434"/>
      <c r="E2099" s="435"/>
      <c r="F2099" s="433"/>
    </row>
    <row r="2100" spans="1:6" x14ac:dyDescent="0.3">
      <c r="A2100" s="383"/>
      <c r="B2100" s="412"/>
      <c r="C2100" s="386"/>
      <c r="D2100" s="434"/>
      <c r="E2100" s="435"/>
      <c r="F2100" s="433"/>
    </row>
    <row r="2101" spans="1:6" x14ac:dyDescent="0.3">
      <c r="A2101" s="383"/>
      <c r="B2101" s="412"/>
      <c r="C2101" s="386"/>
      <c r="D2101" s="434"/>
      <c r="E2101" s="435"/>
      <c r="F2101" s="433"/>
    </row>
    <row r="2102" spans="1:6" x14ac:dyDescent="0.3">
      <c r="A2102" s="383"/>
      <c r="B2102" s="412"/>
      <c r="C2102" s="386"/>
      <c r="D2102" s="434"/>
      <c r="E2102" s="435"/>
      <c r="F2102" s="433"/>
    </row>
    <row r="2103" spans="1:6" x14ac:dyDescent="0.3">
      <c r="A2103" s="383"/>
      <c r="B2103" s="412"/>
      <c r="C2103" s="386"/>
      <c r="D2103" s="434"/>
      <c r="E2103" s="435"/>
      <c r="F2103" s="433"/>
    </row>
    <row r="2104" spans="1:6" x14ac:dyDescent="0.3">
      <c r="A2104" s="383"/>
      <c r="B2104" s="412"/>
      <c r="C2104" s="386"/>
      <c r="D2104" s="434"/>
      <c r="E2104" s="435"/>
      <c r="F2104" s="433"/>
    </row>
    <row r="2105" spans="1:6" x14ac:dyDescent="0.3">
      <c r="A2105" s="383"/>
      <c r="B2105" s="412"/>
      <c r="C2105" s="386"/>
      <c r="D2105" s="434"/>
      <c r="E2105" s="435"/>
      <c r="F2105" s="433"/>
    </row>
    <row r="2106" spans="1:6" x14ac:dyDescent="0.3">
      <c r="A2106" s="383"/>
      <c r="B2106" s="412"/>
      <c r="C2106" s="386"/>
      <c r="D2106" s="434"/>
      <c r="E2106" s="435"/>
      <c r="F2106" s="433"/>
    </row>
    <row r="2107" spans="1:6" x14ac:dyDescent="0.3">
      <c r="A2107" s="383"/>
      <c r="B2107" s="412"/>
      <c r="C2107" s="386"/>
      <c r="D2107" s="434"/>
      <c r="E2107" s="435"/>
      <c r="F2107" s="433"/>
    </row>
    <row r="2108" spans="1:6" x14ac:dyDescent="0.3">
      <c r="A2108" s="383"/>
      <c r="B2108" s="412"/>
      <c r="C2108" s="386"/>
      <c r="D2108" s="434"/>
      <c r="E2108" s="435"/>
      <c r="F2108" s="433"/>
    </row>
    <row r="2109" spans="1:6" x14ac:dyDescent="0.3">
      <c r="A2109" s="383"/>
      <c r="B2109" s="412"/>
      <c r="C2109" s="386"/>
      <c r="D2109" s="434"/>
      <c r="E2109" s="435"/>
      <c r="F2109" s="433"/>
    </row>
    <row r="2110" spans="1:6" x14ac:dyDescent="0.3">
      <c r="A2110" s="383"/>
      <c r="B2110" s="412"/>
      <c r="C2110" s="386"/>
      <c r="D2110" s="434"/>
      <c r="E2110" s="435"/>
      <c r="F2110" s="433"/>
    </row>
    <row r="2111" spans="1:6" x14ac:dyDescent="0.3">
      <c r="A2111" s="383"/>
      <c r="B2111" s="412"/>
      <c r="C2111" s="386"/>
      <c r="D2111" s="434"/>
      <c r="E2111" s="435"/>
      <c r="F2111" s="433"/>
    </row>
    <row r="2112" spans="1:6" x14ac:dyDescent="0.3">
      <c r="A2112" s="383"/>
      <c r="B2112" s="412"/>
      <c r="C2112" s="386"/>
      <c r="D2112" s="434"/>
      <c r="E2112" s="435"/>
      <c r="F2112" s="433"/>
    </row>
    <row r="2113" spans="1:6" x14ac:dyDescent="0.3">
      <c r="A2113" s="383"/>
      <c r="B2113" s="412"/>
      <c r="C2113" s="386"/>
      <c r="D2113" s="434"/>
      <c r="E2113" s="435"/>
      <c r="F2113" s="433"/>
    </row>
    <row r="2114" spans="1:6" x14ac:dyDescent="0.3">
      <c r="A2114" s="383"/>
      <c r="B2114" s="412"/>
      <c r="C2114" s="386"/>
      <c r="D2114" s="434"/>
      <c r="E2114" s="435"/>
      <c r="F2114" s="433"/>
    </row>
    <row r="2115" spans="1:6" x14ac:dyDescent="0.3">
      <c r="A2115" s="383"/>
      <c r="B2115" s="412"/>
      <c r="C2115" s="386"/>
      <c r="D2115" s="434"/>
      <c r="E2115" s="435"/>
      <c r="F2115" s="433"/>
    </row>
    <row r="2116" spans="1:6" x14ac:dyDescent="0.3">
      <c r="A2116" s="383"/>
      <c r="B2116" s="412"/>
      <c r="C2116" s="386"/>
      <c r="D2116" s="434"/>
      <c r="E2116" s="435"/>
      <c r="F2116" s="433"/>
    </row>
    <row r="2117" spans="1:6" x14ac:dyDescent="0.3">
      <c r="A2117" s="383"/>
      <c r="B2117" s="412"/>
      <c r="C2117" s="386"/>
      <c r="D2117" s="434"/>
      <c r="E2117" s="435"/>
      <c r="F2117" s="433"/>
    </row>
    <row r="2118" spans="1:6" x14ac:dyDescent="0.3">
      <c r="A2118" s="383"/>
      <c r="B2118" s="412"/>
      <c r="C2118" s="386"/>
      <c r="D2118" s="434"/>
      <c r="E2118" s="435"/>
      <c r="F2118" s="433"/>
    </row>
    <row r="2119" spans="1:6" x14ac:dyDescent="0.3">
      <c r="A2119" s="383"/>
      <c r="B2119" s="412"/>
      <c r="C2119" s="386"/>
      <c r="D2119" s="434"/>
      <c r="E2119" s="435"/>
      <c r="F2119" s="433"/>
    </row>
    <row r="2120" spans="1:6" x14ac:dyDescent="0.3">
      <c r="A2120" s="383"/>
      <c r="B2120" s="412"/>
      <c r="C2120" s="386"/>
      <c r="D2120" s="434"/>
      <c r="E2120" s="435"/>
      <c r="F2120" s="433"/>
    </row>
    <row r="2121" spans="1:6" x14ac:dyDescent="0.3">
      <c r="A2121" s="383"/>
      <c r="B2121" s="412"/>
      <c r="C2121" s="386"/>
      <c r="D2121" s="434"/>
      <c r="E2121" s="435"/>
      <c r="F2121" s="433"/>
    </row>
    <row r="2122" spans="1:6" x14ac:dyDescent="0.3">
      <c r="A2122" s="383"/>
      <c r="B2122" s="412"/>
      <c r="C2122" s="386"/>
      <c r="D2122" s="434"/>
      <c r="E2122" s="435"/>
      <c r="F2122" s="433"/>
    </row>
    <row r="2123" spans="1:6" x14ac:dyDescent="0.3">
      <c r="A2123" s="383"/>
      <c r="B2123" s="412"/>
      <c r="C2123" s="386"/>
      <c r="D2123" s="434"/>
      <c r="E2123" s="435"/>
      <c r="F2123" s="433"/>
    </row>
    <row r="2124" spans="1:6" x14ac:dyDescent="0.3">
      <c r="A2124" s="383"/>
      <c r="B2124" s="412"/>
      <c r="C2124" s="386"/>
      <c r="D2124" s="434"/>
      <c r="E2124" s="435"/>
      <c r="F2124" s="433"/>
    </row>
    <row r="2125" spans="1:6" x14ac:dyDescent="0.3">
      <c r="A2125" s="383"/>
      <c r="B2125" s="412"/>
      <c r="C2125" s="386"/>
      <c r="D2125" s="434"/>
      <c r="E2125" s="435"/>
      <c r="F2125" s="433"/>
    </row>
    <row r="2126" spans="1:6" x14ac:dyDescent="0.3">
      <c r="A2126" s="383"/>
      <c r="B2126" s="412"/>
      <c r="C2126" s="386"/>
      <c r="D2126" s="434"/>
      <c r="E2126" s="435"/>
      <c r="F2126" s="433"/>
    </row>
    <row r="2127" spans="1:6" x14ac:dyDescent="0.3">
      <c r="A2127" s="383"/>
      <c r="B2127" s="412"/>
      <c r="C2127" s="386"/>
      <c r="D2127" s="434"/>
      <c r="E2127" s="435"/>
      <c r="F2127" s="433"/>
    </row>
    <row r="2128" spans="1:6" x14ac:dyDescent="0.3">
      <c r="A2128" s="383"/>
      <c r="B2128" s="412"/>
      <c r="C2128" s="386"/>
      <c r="D2128" s="434"/>
      <c r="E2128" s="435"/>
      <c r="F2128" s="433"/>
    </row>
    <row r="2129" spans="1:6" x14ac:dyDescent="0.3">
      <c r="A2129" s="383"/>
      <c r="B2129" s="412"/>
      <c r="C2129" s="386"/>
      <c r="D2129" s="434"/>
      <c r="E2129" s="435"/>
      <c r="F2129" s="433"/>
    </row>
    <row r="2130" spans="1:6" x14ac:dyDescent="0.3">
      <c r="A2130" s="383"/>
      <c r="B2130" s="412"/>
      <c r="C2130" s="386"/>
      <c r="D2130" s="434"/>
      <c r="E2130" s="435"/>
      <c r="F2130" s="433"/>
    </row>
    <row r="2131" spans="1:6" x14ac:dyDescent="0.3">
      <c r="A2131" s="383"/>
      <c r="B2131" s="412"/>
      <c r="C2131" s="386"/>
      <c r="D2131" s="434"/>
      <c r="E2131" s="435"/>
      <c r="F2131" s="433"/>
    </row>
    <row r="2132" spans="1:6" x14ac:dyDescent="0.3">
      <c r="A2132" s="383"/>
      <c r="B2132" s="412"/>
      <c r="C2132" s="386"/>
      <c r="D2132" s="434"/>
      <c r="E2132" s="435"/>
      <c r="F2132" s="433"/>
    </row>
    <row r="2133" spans="1:6" x14ac:dyDescent="0.3">
      <c r="A2133" s="383"/>
      <c r="B2133" s="412"/>
      <c r="C2133" s="386"/>
      <c r="D2133" s="434"/>
      <c r="E2133" s="435"/>
      <c r="F2133" s="433"/>
    </row>
    <row r="2134" spans="1:6" x14ac:dyDescent="0.3">
      <c r="A2134" s="383"/>
      <c r="B2134" s="412"/>
      <c r="C2134" s="386"/>
      <c r="D2134" s="434"/>
      <c r="E2134" s="435"/>
      <c r="F2134" s="433"/>
    </row>
    <row r="2135" spans="1:6" x14ac:dyDescent="0.3">
      <c r="A2135" s="383"/>
      <c r="B2135" s="412"/>
      <c r="C2135" s="386"/>
      <c r="D2135" s="434"/>
      <c r="E2135" s="435"/>
      <c r="F2135" s="433"/>
    </row>
    <row r="2136" spans="1:6" x14ac:dyDescent="0.3">
      <c r="A2136" s="383"/>
      <c r="B2136" s="412"/>
      <c r="C2136" s="386"/>
      <c r="D2136" s="434"/>
      <c r="E2136" s="435"/>
      <c r="F2136" s="433"/>
    </row>
    <row r="2137" spans="1:6" x14ac:dyDescent="0.3">
      <c r="A2137" s="383"/>
      <c r="B2137" s="412"/>
      <c r="C2137" s="386"/>
      <c r="D2137" s="434"/>
      <c r="E2137" s="435"/>
      <c r="F2137" s="433"/>
    </row>
    <row r="2138" spans="1:6" x14ac:dyDescent="0.3">
      <c r="A2138" s="383"/>
      <c r="B2138" s="412"/>
      <c r="C2138" s="386"/>
      <c r="D2138" s="434"/>
      <c r="E2138" s="435"/>
      <c r="F2138" s="433"/>
    </row>
    <row r="2139" spans="1:6" x14ac:dyDescent="0.3">
      <c r="A2139" s="383"/>
      <c r="B2139" s="412"/>
      <c r="C2139" s="386"/>
      <c r="D2139" s="434"/>
      <c r="E2139" s="435"/>
      <c r="F2139" s="433"/>
    </row>
    <row r="2140" spans="1:6" x14ac:dyDescent="0.3">
      <c r="A2140" s="383"/>
      <c r="B2140" s="412"/>
      <c r="C2140" s="386"/>
      <c r="D2140" s="434"/>
      <c r="E2140" s="435"/>
      <c r="F2140" s="433"/>
    </row>
    <row r="2141" spans="1:6" x14ac:dyDescent="0.3">
      <c r="A2141" s="383"/>
      <c r="B2141" s="412"/>
      <c r="C2141" s="386"/>
      <c r="D2141" s="434"/>
      <c r="E2141" s="435"/>
      <c r="F2141" s="433"/>
    </row>
    <row r="2142" spans="1:6" x14ac:dyDescent="0.3">
      <c r="A2142" s="383"/>
      <c r="B2142" s="412"/>
      <c r="C2142" s="386"/>
      <c r="D2142" s="434"/>
      <c r="E2142" s="435"/>
      <c r="F2142" s="433"/>
    </row>
    <row r="2143" spans="1:6" x14ac:dyDescent="0.3">
      <c r="A2143" s="383"/>
      <c r="B2143" s="412"/>
      <c r="C2143" s="386"/>
      <c r="D2143" s="434"/>
      <c r="E2143" s="435"/>
      <c r="F2143" s="433"/>
    </row>
    <row r="2144" spans="1:6" x14ac:dyDescent="0.3">
      <c r="A2144" s="383"/>
      <c r="B2144" s="412"/>
      <c r="C2144" s="386"/>
      <c r="D2144" s="434"/>
      <c r="E2144" s="435"/>
      <c r="F2144" s="433"/>
    </row>
    <row r="2145" spans="1:6" x14ac:dyDescent="0.3">
      <c r="A2145" s="383"/>
      <c r="B2145" s="412"/>
      <c r="C2145" s="386"/>
      <c r="D2145" s="434"/>
      <c r="E2145" s="435"/>
      <c r="F2145" s="433"/>
    </row>
    <row r="2146" spans="1:6" x14ac:dyDescent="0.3">
      <c r="A2146" s="383"/>
      <c r="B2146" s="412"/>
      <c r="C2146" s="386"/>
      <c r="D2146" s="434"/>
      <c r="E2146" s="435"/>
      <c r="F2146" s="433"/>
    </row>
    <row r="2147" spans="1:6" x14ac:dyDescent="0.3">
      <c r="A2147" s="383"/>
      <c r="B2147" s="412"/>
      <c r="C2147" s="386"/>
      <c r="D2147" s="434"/>
      <c r="E2147" s="435"/>
      <c r="F2147" s="433"/>
    </row>
    <row r="2148" spans="1:6" x14ac:dyDescent="0.3">
      <c r="A2148" s="383"/>
      <c r="B2148" s="412"/>
      <c r="C2148" s="386"/>
      <c r="D2148" s="434"/>
      <c r="E2148" s="435"/>
      <c r="F2148" s="433"/>
    </row>
    <row r="2149" spans="1:6" x14ac:dyDescent="0.3">
      <c r="A2149" s="383"/>
      <c r="B2149" s="412"/>
      <c r="C2149" s="386"/>
      <c r="D2149" s="434"/>
      <c r="E2149" s="435"/>
      <c r="F2149" s="433"/>
    </row>
    <row r="2150" spans="1:6" x14ac:dyDescent="0.3">
      <c r="A2150" s="383"/>
      <c r="B2150" s="412"/>
      <c r="C2150" s="386"/>
      <c r="D2150" s="434"/>
      <c r="E2150" s="435"/>
      <c r="F2150" s="433"/>
    </row>
    <row r="2151" spans="1:6" x14ac:dyDescent="0.3">
      <c r="A2151" s="383"/>
      <c r="B2151" s="412"/>
      <c r="C2151" s="386"/>
      <c r="D2151" s="434"/>
      <c r="E2151" s="435"/>
      <c r="F2151" s="433"/>
    </row>
    <row r="2152" spans="1:6" x14ac:dyDescent="0.3">
      <c r="A2152" s="383"/>
      <c r="B2152" s="412"/>
      <c r="C2152" s="386"/>
      <c r="D2152" s="434"/>
      <c r="E2152" s="435"/>
      <c r="F2152" s="433"/>
    </row>
    <row r="2153" spans="1:6" x14ac:dyDescent="0.3">
      <c r="A2153" s="383"/>
      <c r="B2153" s="412"/>
      <c r="C2153" s="386"/>
      <c r="D2153" s="434"/>
      <c r="E2153" s="435"/>
      <c r="F2153" s="433"/>
    </row>
    <row r="2154" spans="1:6" x14ac:dyDescent="0.3">
      <c r="A2154" s="383"/>
      <c r="B2154" s="412"/>
      <c r="C2154" s="386"/>
      <c r="D2154" s="434"/>
      <c r="E2154" s="435"/>
      <c r="F2154" s="433"/>
    </row>
    <row r="2155" spans="1:6" x14ac:dyDescent="0.3">
      <c r="A2155" s="383"/>
      <c r="B2155" s="412"/>
      <c r="C2155" s="386"/>
      <c r="D2155" s="434"/>
      <c r="E2155" s="435"/>
      <c r="F2155" s="433"/>
    </row>
    <row r="2156" spans="1:6" x14ac:dyDescent="0.3">
      <c r="A2156" s="383"/>
      <c r="B2156" s="412"/>
      <c r="C2156" s="386"/>
      <c r="D2156" s="434"/>
      <c r="E2156" s="435"/>
      <c r="F2156" s="433"/>
    </row>
    <row r="2157" spans="1:6" x14ac:dyDescent="0.3">
      <c r="A2157" s="383"/>
      <c r="B2157" s="412"/>
      <c r="C2157" s="386"/>
      <c r="D2157" s="434"/>
      <c r="E2157" s="435"/>
      <c r="F2157" s="433"/>
    </row>
    <row r="2158" spans="1:6" x14ac:dyDescent="0.3">
      <c r="A2158" s="383"/>
      <c r="B2158" s="412"/>
      <c r="C2158" s="386"/>
      <c r="D2158" s="434"/>
      <c r="E2158" s="435"/>
      <c r="F2158" s="433"/>
    </row>
    <row r="2159" spans="1:6" x14ac:dyDescent="0.3">
      <c r="A2159" s="383"/>
      <c r="B2159" s="412"/>
      <c r="C2159" s="386"/>
      <c r="D2159" s="434"/>
      <c r="E2159" s="435"/>
      <c r="F2159" s="433"/>
    </row>
    <row r="2160" spans="1:6" x14ac:dyDescent="0.3">
      <c r="A2160" s="383"/>
      <c r="B2160" s="412"/>
      <c r="C2160" s="386"/>
      <c r="D2160" s="434"/>
      <c r="E2160" s="435"/>
      <c r="F2160" s="433"/>
    </row>
    <row r="2161" spans="1:6" x14ac:dyDescent="0.3">
      <c r="A2161" s="383"/>
      <c r="B2161" s="412"/>
      <c r="C2161" s="386"/>
      <c r="D2161" s="434"/>
      <c r="E2161" s="435"/>
      <c r="F2161" s="433"/>
    </row>
    <row r="2162" spans="1:6" x14ac:dyDescent="0.3">
      <c r="A2162" s="383"/>
      <c r="B2162" s="412"/>
      <c r="C2162" s="386"/>
      <c r="D2162" s="434"/>
      <c r="E2162" s="435"/>
      <c r="F2162" s="433"/>
    </row>
    <row r="2163" spans="1:6" x14ac:dyDescent="0.3">
      <c r="A2163" s="383"/>
      <c r="B2163" s="412"/>
      <c r="C2163" s="386"/>
      <c r="D2163" s="434"/>
      <c r="E2163" s="435"/>
      <c r="F2163" s="433"/>
    </row>
    <row r="2164" spans="1:6" x14ac:dyDescent="0.3">
      <c r="A2164" s="383"/>
      <c r="B2164" s="412"/>
      <c r="C2164" s="386"/>
      <c r="D2164" s="434"/>
      <c r="E2164" s="435"/>
      <c r="F2164" s="433"/>
    </row>
    <row r="2165" spans="1:6" x14ac:dyDescent="0.3">
      <c r="A2165" s="383"/>
      <c r="B2165" s="412"/>
      <c r="C2165" s="386"/>
      <c r="D2165" s="434"/>
      <c r="E2165" s="435"/>
      <c r="F2165" s="433"/>
    </row>
    <row r="2166" spans="1:6" x14ac:dyDescent="0.3">
      <c r="A2166" s="383"/>
      <c r="B2166" s="412"/>
      <c r="C2166" s="386"/>
      <c r="D2166" s="434"/>
      <c r="E2166" s="435"/>
      <c r="F2166" s="433"/>
    </row>
    <row r="2167" spans="1:6" x14ac:dyDescent="0.3">
      <c r="A2167" s="383"/>
      <c r="B2167" s="412"/>
      <c r="C2167" s="386"/>
      <c r="D2167" s="434"/>
      <c r="E2167" s="435"/>
      <c r="F2167" s="433"/>
    </row>
    <row r="2168" spans="1:6" x14ac:dyDescent="0.3">
      <c r="A2168" s="383"/>
      <c r="B2168" s="412"/>
      <c r="C2168" s="386"/>
      <c r="D2168" s="434"/>
      <c r="E2168" s="435"/>
      <c r="F2168" s="433"/>
    </row>
    <row r="2169" spans="1:6" x14ac:dyDescent="0.3">
      <c r="A2169" s="383"/>
      <c r="B2169" s="412"/>
      <c r="C2169" s="386"/>
      <c r="D2169" s="434"/>
      <c r="E2169" s="435"/>
      <c r="F2169" s="433"/>
    </row>
    <row r="2170" spans="1:6" x14ac:dyDescent="0.3">
      <c r="A2170" s="383"/>
      <c r="B2170" s="412"/>
      <c r="C2170" s="386"/>
      <c r="D2170" s="434"/>
      <c r="E2170" s="435"/>
      <c r="F2170" s="433"/>
    </row>
    <row r="2171" spans="1:6" x14ac:dyDescent="0.3">
      <c r="A2171" s="383"/>
      <c r="B2171" s="412"/>
      <c r="C2171" s="386"/>
      <c r="D2171" s="434"/>
      <c r="E2171" s="435"/>
      <c r="F2171" s="433"/>
    </row>
    <row r="2172" spans="1:6" x14ac:dyDescent="0.3">
      <c r="A2172" s="383"/>
      <c r="B2172" s="412"/>
      <c r="C2172" s="386"/>
      <c r="D2172" s="434"/>
      <c r="E2172" s="435"/>
      <c r="F2172" s="433"/>
    </row>
    <row r="2173" spans="1:6" x14ac:dyDescent="0.3">
      <c r="A2173" s="383"/>
      <c r="B2173" s="412"/>
      <c r="C2173" s="386"/>
      <c r="D2173" s="434"/>
      <c r="E2173" s="435"/>
      <c r="F2173" s="433"/>
    </row>
    <row r="2174" spans="1:6" x14ac:dyDescent="0.3">
      <c r="A2174" s="383"/>
      <c r="B2174" s="412"/>
      <c r="C2174" s="386"/>
      <c r="D2174" s="434"/>
      <c r="E2174" s="435"/>
      <c r="F2174" s="433"/>
    </row>
    <row r="2175" spans="1:6" x14ac:dyDescent="0.3">
      <c r="A2175" s="383"/>
      <c r="B2175" s="412"/>
      <c r="C2175" s="386"/>
      <c r="D2175" s="434"/>
      <c r="E2175" s="435"/>
      <c r="F2175" s="433"/>
    </row>
    <row r="2176" spans="1:6" x14ac:dyDescent="0.3">
      <c r="A2176" s="383"/>
      <c r="B2176" s="412"/>
      <c r="C2176" s="386"/>
      <c r="D2176" s="434"/>
      <c r="E2176" s="435"/>
      <c r="F2176" s="433"/>
    </row>
    <row r="2177" spans="1:6" x14ac:dyDescent="0.3">
      <c r="A2177" s="383"/>
      <c r="B2177" s="412"/>
      <c r="C2177" s="386"/>
      <c r="D2177" s="434"/>
      <c r="E2177" s="435"/>
      <c r="F2177" s="433"/>
    </row>
    <row r="2178" spans="1:6" x14ac:dyDescent="0.3">
      <c r="A2178" s="383"/>
      <c r="B2178" s="412"/>
      <c r="C2178" s="386"/>
      <c r="D2178" s="434"/>
      <c r="E2178" s="435"/>
      <c r="F2178" s="433"/>
    </row>
    <row r="2179" spans="1:6" x14ac:dyDescent="0.3">
      <c r="A2179" s="383"/>
      <c r="B2179" s="412"/>
      <c r="C2179" s="386"/>
      <c r="D2179" s="434"/>
      <c r="E2179" s="435"/>
      <c r="F2179" s="433"/>
    </row>
    <row r="2180" spans="1:6" x14ac:dyDescent="0.3">
      <c r="A2180" s="383"/>
      <c r="B2180" s="412"/>
      <c r="C2180" s="386"/>
      <c r="D2180" s="434"/>
      <c r="E2180" s="435"/>
      <c r="F2180" s="433"/>
    </row>
    <row r="2181" spans="1:6" x14ac:dyDescent="0.3">
      <c r="A2181" s="383"/>
      <c r="B2181" s="412"/>
      <c r="C2181" s="386"/>
      <c r="D2181" s="434"/>
      <c r="E2181" s="435"/>
      <c r="F2181" s="433"/>
    </row>
    <row r="2182" spans="1:6" x14ac:dyDescent="0.3">
      <c r="A2182" s="383"/>
      <c r="B2182" s="412"/>
      <c r="C2182" s="386"/>
      <c r="D2182" s="434"/>
      <c r="E2182" s="435"/>
      <c r="F2182" s="433"/>
    </row>
    <row r="2183" spans="1:6" x14ac:dyDescent="0.3">
      <c r="A2183" s="383"/>
      <c r="B2183" s="412"/>
      <c r="C2183" s="386"/>
      <c r="D2183" s="434"/>
      <c r="E2183" s="435"/>
      <c r="F2183" s="433"/>
    </row>
    <row r="2184" spans="1:6" x14ac:dyDescent="0.3">
      <c r="A2184" s="383"/>
      <c r="B2184" s="412"/>
      <c r="C2184" s="386"/>
      <c r="D2184" s="434"/>
      <c r="E2184" s="435"/>
      <c r="F2184" s="433"/>
    </row>
    <row r="2185" spans="1:6" x14ac:dyDescent="0.3">
      <c r="A2185" s="383"/>
      <c r="B2185" s="412"/>
      <c r="C2185" s="386"/>
      <c r="D2185" s="434"/>
      <c r="E2185" s="435"/>
      <c r="F2185" s="433"/>
    </row>
    <row r="2186" spans="1:6" x14ac:dyDescent="0.3">
      <c r="A2186" s="383"/>
      <c r="B2186" s="412"/>
      <c r="C2186" s="386"/>
      <c r="D2186" s="434"/>
      <c r="E2186" s="435"/>
      <c r="F2186" s="433"/>
    </row>
    <row r="2187" spans="1:6" x14ac:dyDescent="0.3">
      <c r="A2187" s="383"/>
      <c r="B2187" s="412"/>
      <c r="C2187" s="386"/>
      <c r="D2187" s="434"/>
      <c r="E2187" s="435"/>
      <c r="F2187" s="433"/>
    </row>
    <row r="2188" spans="1:6" x14ac:dyDescent="0.3">
      <c r="A2188" s="383"/>
      <c r="B2188" s="412"/>
      <c r="C2188" s="386"/>
      <c r="D2188" s="434"/>
      <c r="E2188" s="435"/>
      <c r="F2188" s="433"/>
    </row>
    <row r="2189" spans="1:6" ht="15" thickBot="1" x14ac:dyDescent="0.35">
      <c r="A2189" s="383"/>
      <c r="B2189" s="412"/>
      <c r="C2189" s="386"/>
      <c r="D2189" s="434"/>
      <c r="E2189" s="435"/>
      <c r="F2189" s="433"/>
    </row>
    <row r="2190" spans="1:6" ht="15" thickBot="1" x14ac:dyDescent="0.35">
      <c r="A2190" s="448" t="s">
        <v>4070</v>
      </c>
      <c r="B2190" s="511" t="s">
        <v>4116</v>
      </c>
      <c r="C2190" s="489"/>
      <c r="D2190" s="518"/>
      <c r="E2190" s="494"/>
      <c r="F2190" s="495">
        <f>SUM(F2085:F2109)</f>
        <v>0</v>
      </c>
    </row>
    <row r="2191" spans="1:6" x14ac:dyDescent="0.3">
      <c r="A2191" s="756" t="str">
        <f>A768</f>
        <v>CONTRACT SANRAL: NRA 2024/1323</v>
      </c>
      <c r="B2191" s="757"/>
      <c r="C2191" s="462"/>
      <c r="D2191" s="462"/>
      <c r="E2191" s="467"/>
      <c r="F2191" s="473"/>
    </row>
    <row r="2192" spans="1:6" ht="15" thickBot="1" x14ac:dyDescent="0.35">
      <c r="A2192" s="754" t="str">
        <f>A769</f>
        <v>PANEL FOR ROUTINE ROAD MAINTENANCE WORKS ACROSS SOUTH AFRICA (KWAZULU NATAL PROVINCE)</v>
      </c>
      <c r="B2192" s="755"/>
      <c r="C2192" s="463"/>
      <c r="D2192" s="463"/>
      <c r="E2192" s="468"/>
      <c r="F2192" s="474"/>
    </row>
    <row r="2193" spans="1:6" ht="15" thickBot="1" x14ac:dyDescent="0.35">
      <c r="A2193" s="449" t="s">
        <v>4111</v>
      </c>
      <c r="B2193" s="451" t="s">
        <v>4035</v>
      </c>
      <c r="C2193" s="451" t="s">
        <v>4112</v>
      </c>
      <c r="D2193" s="451" t="s">
        <v>4113</v>
      </c>
      <c r="E2193" s="451" t="s">
        <v>4114</v>
      </c>
      <c r="F2193" s="487" t="s">
        <v>4036</v>
      </c>
    </row>
    <row r="2194" spans="1:6" x14ac:dyDescent="0.3">
      <c r="A2194" s="758" t="s">
        <v>945</v>
      </c>
      <c r="B2194" s="759"/>
      <c r="C2194" s="759"/>
      <c r="D2194" s="759"/>
      <c r="E2194" s="759"/>
      <c r="F2194" s="760"/>
    </row>
    <row r="2195" spans="1:6" x14ac:dyDescent="0.3">
      <c r="A2195" s="374" t="s">
        <v>946</v>
      </c>
      <c r="B2195" s="345" t="s">
        <v>947</v>
      </c>
      <c r="C2195" s="375"/>
      <c r="D2195" s="501"/>
      <c r="E2195" s="502"/>
      <c r="F2195" s="503"/>
    </row>
    <row r="2196" spans="1:6" x14ac:dyDescent="0.3">
      <c r="A2196" s="372" t="s">
        <v>948</v>
      </c>
      <c r="B2196" s="201" t="s">
        <v>947</v>
      </c>
      <c r="C2196" s="379"/>
      <c r="D2196" s="420"/>
      <c r="E2196" s="418"/>
      <c r="F2196" s="419"/>
    </row>
    <row r="2197" spans="1:6" x14ac:dyDescent="0.3">
      <c r="A2197" s="372" t="s">
        <v>949</v>
      </c>
      <c r="B2197" s="201" t="s">
        <v>950</v>
      </c>
      <c r="C2197" s="379" t="s">
        <v>363</v>
      </c>
      <c r="D2197" s="420">
        <v>2500000</v>
      </c>
      <c r="E2197" s="856"/>
      <c r="F2197" s="419" t="str">
        <f>IF((D2197*E2197)&gt;0,(D2197*E2197),"")</f>
        <v/>
      </c>
    </row>
    <row r="2198" spans="1:6" x14ac:dyDescent="0.3">
      <c r="A2198" s="372" t="s">
        <v>951</v>
      </c>
      <c r="B2198" s="201" t="s">
        <v>952</v>
      </c>
      <c r="C2198" s="379" t="s">
        <v>363</v>
      </c>
      <c r="D2198" s="420">
        <v>1500000</v>
      </c>
      <c r="E2198" s="856"/>
      <c r="F2198" s="419" t="str">
        <f t="shared" ref="F2198:F2201" si="26">IF((D2198*E2198)&gt;0,(D2198*E2198),"")</f>
        <v/>
      </c>
    </row>
    <row r="2199" spans="1:6" x14ac:dyDescent="0.3">
      <c r="A2199" s="372" t="s">
        <v>953</v>
      </c>
      <c r="B2199" s="201" t="s">
        <v>954</v>
      </c>
      <c r="C2199" s="379" t="s">
        <v>955</v>
      </c>
      <c r="D2199" s="420">
        <v>1500</v>
      </c>
      <c r="E2199" s="856"/>
      <c r="F2199" s="419" t="str">
        <f t="shared" si="26"/>
        <v/>
      </c>
    </row>
    <row r="2200" spans="1:6" x14ac:dyDescent="0.3">
      <c r="A2200" s="372" t="s">
        <v>956</v>
      </c>
      <c r="B2200" s="201" t="s">
        <v>3701</v>
      </c>
      <c r="C2200" s="379" t="s">
        <v>955</v>
      </c>
      <c r="D2200" s="420">
        <v>15000</v>
      </c>
      <c r="E2200" s="856"/>
      <c r="F2200" s="419" t="str">
        <f t="shared" si="26"/>
        <v/>
      </c>
    </row>
    <row r="2201" spans="1:6" x14ac:dyDescent="0.3">
      <c r="A2201" s="372" t="s">
        <v>960</v>
      </c>
      <c r="B2201" s="235" t="s">
        <v>962</v>
      </c>
      <c r="C2201" s="379" t="s">
        <v>316</v>
      </c>
      <c r="D2201" s="420">
        <v>80000</v>
      </c>
      <c r="E2201" s="856"/>
      <c r="F2201" s="419" t="str">
        <f t="shared" si="26"/>
        <v/>
      </c>
    </row>
    <row r="2202" spans="1:6" x14ac:dyDescent="0.3">
      <c r="A2202" s="383"/>
      <c r="B2202" s="412"/>
      <c r="C2202" s="386"/>
      <c r="D2202" s="434"/>
      <c r="E2202" s="435"/>
      <c r="F2202" s="433"/>
    </row>
    <row r="2203" spans="1:6" x14ac:dyDescent="0.3">
      <c r="A2203" s="383"/>
      <c r="B2203" s="412"/>
      <c r="C2203" s="386"/>
      <c r="D2203" s="434"/>
      <c r="E2203" s="435"/>
      <c r="F2203" s="433"/>
    </row>
    <row r="2204" spans="1:6" x14ac:dyDescent="0.3">
      <c r="A2204" s="383"/>
      <c r="B2204" s="412"/>
      <c r="C2204" s="386"/>
      <c r="D2204" s="434"/>
      <c r="E2204" s="435"/>
      <c r="F2204" s="433"/>
    </row>
    <row r="2205" spans="1:6" x14ac:dyDescent="0.3">
      <c r="A2205" s="383"/>
      <c r="B2205" s="412"/>
      <c r="C2205" s="386"/>
      <c r="D2205" s="434"/>
      <c r="E2205" s="435"/>
      <c r="F2205" s="433"/>
    </row>
    <row r="2206" spans="1:6" x14ac:dyDescent="0.3">
      <c r="A2206" s="383"/>
      <c r="B2206" s="412"/>
      <c r="C2206" s="386"/>
      <c r="D2206" s="434"/>
      <c r="E2206" s="435"/>
      <c r="F2206" s="433"/>
    </row>
    <row r="2207" spans="1:6" x14ac:dyDescent="0.3">
      <c r="A2207" s="383"/>
      <c r="B2207" s="412"/>
      <c r="C2207" s="386"/>
      <c r="D2207" s="434"/>
      <c r="E2207" s="435"/>
      <c r="F2207" s="433"/>
    </row>
    <row r="2208" spans="1:6" x14ac:dyDescent="0.3">
      <c r="A2208" s="383"/>
      <c r="B2208" s="412"/>
      <c r="C2208" s="386"/>
      <c r="D2208" s="434"/>
      <c r="E2208" s="435"/>
      <c r="F2208" s="433"/>
    </row>
    <row r="2209" spans="1:6" x14ac:dyDescent="0.3">
      <c r="A2209" s="383"/>
      <c r="B2209" s="412"/>
      <c r="C2209" s="386"/>
      <c r="D2209" s="434"/>
      <c r="E2209" s="435"/>
      <c r="F2209" s="433"/>
    </row>
    <row r="2210" spans="1:6" x14ac:dyDescent="0.3">
      <c r="A2210" s="383"/>
      <c r="B2210" s="412"/>
      <c r="C2210" s="386"/>
      <c r="D2210" s="434"/>
      <c r="E2210" s="435"/>
      <c r="F2210" s="433"/>
    </row>
    <row r="2211" spans="1:6" x14ac:dyDescent="0.3">
      <c r="A2211" s="383"/>
      <c r="B2211" s="412"/>
      <c r="C2211" s="386"/>
      <c r="D2211" s="434"/>
      <c r="E2211" s="435"/>
      <c r="F2211" s="433"/>
    </row>
    <row r="2212" spans="1:6" x14ac:dyDescent="0.3">
      <c r="A2212" s="383"/>
      <c r="B2212" s="412"/>
      <c r="C2212" s="386"/>
      <c r="D2212" s="434"/>
      <c r="E2212" s="435"/>
      <c r="F2212" s="433"/>
    </row>
    <row r="2213" spans="1:6" x14ac:dyDescent="0.3">
      <c r="A2213" s="383"/>
      <c r="B2213" s="412"/>
      <c r="C2213" s="386"/>
      <c r="D2213" s="434"/>
      <c r="E2213" s="435"/>
      <c r="F2213" s="433"/>
    </row>
    <row r="2214" spans="1:6" x14ac:dyDescent="0.3">
      <c r="A2214" s="383"/>
      <c r="B2214" s="412"/>
      <c r="C2214" s="386"/>
      <c r="D2214" s="434"/>
      <c r="E2214" s="435"/>
      <c r="F2214" s="433"/>
    </row>
    <row r="2215" spans="1:6" x14ac:dyDescent="0.3">
      <c r="A2215" s="383"/>
      <c r="B2215" s="412"/>
      <c r="C2215" s="386"/>
      <c r="D2215" s="434"/>
      <c r="E2215" s="435"/>
      <c r="F2215" s="433"/>
    </row>
    <row r="2216" spans="1:6" x14ac:dyDescent="0.3">
      <c r="A2216" s="383"/>
      <c r="B2216" s="412"/>
      <c r="C2216" s="386"/>
      <c r="D2216" s="434"/>
      <c r="E2216" s="435"/>
      <c r="F2216" s="433"/>
    </row>
    <row r="2217" spans="1:6" x14ac:dyDescent="0.3">
      <c r="A2217" s="383"/>
      <c r="B2217" s="412"/>
      <c r="C2217" s="386"/>
      <c r="D2217" s="434"/>
      <c r="E2217" s="435"/>
      <c r="F2217" s="433"/>
    </row>
    <row r="2218" spans="1:6" x14ac:dyDescent="0.3">
      <c r="A2218" s="383"/>
      <c r="B2218" s="412"/>
      <c r="C2218" s="386"/>
      <c r="D2218" s="434"/>
      <c r="E2218" s="435"/>
      <c r="F2218" s="433"/>
    </row>
    <row r="2219" spans="1:6" x14ac:dyDescent="0.3">
      <c r="A2219" s="383"/>
      <c r="B2219" s="412"/>
      <c r="C2219" s="386"/>
      <c r="D2219" s="434"/>
      <c r="E2219" s="435"/>
      <c r="F2219" s="433"/>
    </row>
    <row r="2220" spans="1:6" x14ac:dyDescent="0.3">
      <c r="A2220" s="383"/>
      <c r="B2220" s="412"/>
      <c r="C2220" s="386"/>
      <c r="D2220" s="434"/>
      <c r="E2220" s="435"/>
      <c r="F2220" s="433"/>
    </row>
    <row r="2221" spans="1:6" x14ac:dyDescent="0.3">
      <c r="A2221" s="383"/>
      <c r="B2221" s="412"/>
      <c r="C2221" s="386"/>
      <c r="D2221" s="434"/>
      <c r="E2221" s="435"/>
      <c r="F2221" s="433"/>
    </row>
    <row r="2222" spans="1:6" x14ac:dyDescent="0.3">
      <c r="A2222" s="383"/>
      <c r="B2222" s="412"/>
      <c r="C2222" s="386"/>
      <c r="D2222" s="434"/>
      <c r="E2222" s="435"/>
      <c r="F2222" s="433"/>
    </row>
    <row r="2223" spans="1:6" x14ac:dyDescent="0.3">
      <c r="A2223" s="383"/>
      <c r="B2223" s="412"/>
      <c r="C2223" s="386"/>
      <c r="D2223" s="434"/>
      <c r="E2223" s="435"/>
      <c r="F2223" s="433"/>
    </row>
    <row r="2224" spans="1:6" x14ac:dyDescent="0.3">
      <c r="A2224" s="383"/>
      <c r="B2224" s="412"/>
      <c r="C2224" s="386"/>
      <c r="D2224" s="434"/>
      <c r="E2224" s="435"/>
      <c r="F2224" s="433"/>
    </row>
    <row r="2225" spans="1:6" x14ac:dyDescent="0.3">
      <c r="A2225" s="383"/>
      <c r="B2225" s="412"/>
      <c r="C2225" s="386"/>
      <c r="D2225" s="434"/>
      <c r="E2225" s="435"/>
      <c r="F2225" s="433"/>
    </row>
    <row r="2226" spans="1:6" x14ac:dyDescent="0.3">
      <c r="A2226" s="383"/>
      <c r="B2226" s="412"/>
      <c r="C2226" s="386"/>
      <c r="D2226" s="434"/>
      <c r="E2226" s="435"/>
      <c r="F2226" s="433"/>
    </row>
    <row r="2227" spans="1:6" x14ac:dyDescent="0.3">
      <c r="A2227" s="383"/>
      <c r="B2227" s="412"/>
      <c r="C2227" s="386"/>
      <c r="D2227" s="434"/>
      <c r="E2227" s="435"/>
      <c r="F2227" s="433"/>
    </row>
    <row r="2228" spans="1:6" x14ac:dyDescent="0.3">
      <c r="A2228" s="383"/>
      <c r="B2228" s="412"/>
      <c r="C2228" s="386"/>
      <c r="D2228" s="434"/>
      <c r="E2228" s="435"/>
      <c r="F2228" s="433"/>
    </row>
    <row r="2229" spans="1:6" x14ac:dyDescent="0.3">
      <c r="A2229" s="383"/>
      <c r="B2229" s="412"/>
      <c r="C2229" s="386"/>
      <c r="D2229" s="434"/>
      <c r="E2229" s="435"/>
      <c r="F2229" s="433"/>
    </row>
    <row r="2230" spans="1:6" x14ac:dyDescent="0.3">
      <c r="A2230" s="383"/>
      <c r="B2230" s="412"/>
      <c r="C2230" s="386"/>
      <c r="D2230" s="434"/>
      <c r="E2230" s="435"/>
      <c r="F2230" s="433"/>
    </row>
    <row r="2231" spans="1:6" x14ac:dyDescent="0.3">
      <c r="A2231" s="383"/>
      <c r="B2231" s="412"/>
      <c r="C2231" s="386"/>
      <c r="D2231" s="434"/>
      <c r="E2231" s="435"/>
      <c r="F2231" s="433"/>
    </row>
    <row r="2232" spans="1:6" x14ac:dyDescent="0.3">
      <c r="A2232" s="383"/>
      <c r="B2232" s="412"/>
      <c r="C2232" s="386"/>
      <c r="D2232" s="434"/>
      <c r="E2232" s="435"/>
      <c r="F2232" s="433"/>
    </row>
    <row r="2233" spans="1:6" x14ac:dyDescent="0.3">
      <c r="A2233" s="383"/>
      <c r="B2233" s="412"/>
      <c r="C2233" s="386"/>
      <c r="D2233" s="434"/>
      <c r="E2233" s="435"/>
      <c r="F2233" s="433"/>
    </row>
    <row r="2234" spans="1:6" x14ac:dyDescent="0.3">
      <c r="A2234" s="383"/>
      <c r="B2234" s="412"/>
      <c r="C2234" s="386"/>
      <c r="D2234" s="434"/>
      <c r="E2234" s="435"/>
      <c r="F2234" s="433"/>
    </row>
    <row r="2235" spans="1:6" x14ac:dyDescent="0.3">
      <c r="A2235" s="383"/>
      <c r="B2235" s="412"/>
      <c r="C2235" s="386"/>
      <c r="D2235" s="434"/>
      <c r="E2235" s="435"/>
      <c r="F2235" s="433"/>
    </row>
    <row r="2236" spans="1:6" x14ac:dyDescent="0.3">
      <c r="A2236" s="383"/>
      <c r="B2236" s="412"/>
      <c r="C2236" s="386"/>
      <c r="D2236" s="434"/>
      <c r="E2236" s="435"/>
      <c r="F2236" s="433"/>
    </row>
    <row r="2237" spans="1:6" x14ac:dyDescent="0.3">
      <c r="A2237" s="383"/>
      <c r="B2237" s="412"/>
      <c r="C2237" s="386"/>
      <c r="D2237" s="434"/>
      <c r="E2237" s="435"/>
      <c r="F2237" s="433"/>
    </row>
    <row r="2238" spans="1:6" x14ac:dyDescent="0.3">
      <c r="A2238" s="383"/>
      <c r="B2238" s="412"/>
      <c r="C2238" s="386"/>
      <c r="D2238" s="434"/>
      <c r="E2238" s="435"/>
      <c r="F2238" s="433"/>
    </row>
    <row r="2239" spans="1:6" x14ac:dyDescent="0.3">
      <c r="A2239" s="383"/>
      <c r="B2239" s="412"/>
      <c r="C2239" s="386"/>
      <c r="D2239" s="434"/>
      <c r="E2239" s="435"/>
      <c r="F2239" s="433"/>
    </row>
    <row r="2240" spans="1:6" x14ac:dyDescent="0.3">
      <c r="A2240" s="383"/>
      <c r="B2240" s="412"/>
      <c r="C2240" s="386"/>
      <c r="D2240" s="434"/>
      <c r="E2240" s="435"/>
      <c r="F2240" s="433"/>
    </row>
    <row r="2241" spans="1:6" x14ac:dyDescent="0.3">
      <c r="A2241" s="383"/>
      <c r="B2241" s="412"/>
      <c r="C2241" s="386"/>
      <c r="D2241" s="434"/>
      <c r="E2241" s="435"/>
      <c r="F2241" s="433"/>
    </row>
    <row r="2242" spans="1:6" x14ac:dyDescent="0.3">
      <c r="A2242" s="383"/>
      <c r="B2242" s="412"/>
      <c r="C2242" s="386"/>
      <c r="D2242" s="434"/>
      <c r="E2242" s="435"/>
      <c r="F2242" s="433"/>
    </row>
    <row r="2243" spans="1:6" x14ac:dyDescent="0.3">
      <c r="A2243" s="383"/>
      <c r="B2243" s="412"/>
      <c r="C2243" s="386"/>
      <c r="D2243" s="434"/>
      <c r="E2243" s="435"/>
      <c r="F2243" s="433"/>
    </row>
    <row r="2244" spans="1:6" x14ac:dyDescent="0.3">
      <c r="A2244" s="383"/>
      <c r="B2244" s="412"/>
      <c r="C2244" s="386"/>
      <c r="D2244" s="434"/>
      <c r="E2244" s="435"/>
      <c r="F2244" s="433"/>
    </row>
    <row r="2245" spans="1:6" x14ac:dyDescent="0.3">
      <c r="A2245" s="383"/>
      <c r="B2245" s="412"/>
      <c r="C2245" s="386"/>
      <c r="D2245" s="434"/>
      <c r="E2245" s="435"/>
      <c r="F2245" s="433"/>
    </row>
    <row r="2246" spans="1:6" x14ac:dyDescent="0.3">
      <c r="A2246" s="383"/>
      <c r="B2246" s="412"/>
      <c r="C2246" s="386"/>
      <c r="D2246" s="434"/>
      <c r="E2246" s="435"/>
      <c r="F2246" s="433"/>
    </row>
    <row r="2247" spans="1:6" x14ac:dyDescent="0.3">
      <c r="A2247" s="383"/>
      <c r="B2247" s="412"/>
      <c r="C2247" s="386"/>
      <c r="D2247" s="434"/>
      <c r="E2247" s="435"/>
      <c r="F2247" s="433"/>
    </row>
    <row r="2248" spans="1:6" x14ac:dyDescent="0.3">
      <c r="A2248" s="383"/>
      <c r="B2248" s="412"/>
      <c r="C2248" s="386"/>
      <c r="D2248" s="434"/>
      <c r="E2248" s="435"/>
      <c r="F2248" s="433"/>
    </row>
    <row r="2249" spans="1:6" x14ac:dyDescent="0.3">
      <c r="A2249" s="383"/>
      <c r="B2249" s="412"/>
      <c r="C2249" s="386"/>
      <c r="D2249" s="434"/>
      <c r="E2249" s="435"/>
      <c r="F2249" s="433"/>
    </row>
    <row r="2250" spans="1:6" x14ac:dyDescent="0.3">
      <c r="A2250" s="383"/>
      <c r="B2250" s="412"/>
      <c r="C2250" s="386"/>
      <c r="D2250" s="434"/>
      <c r="E2250" s="435"/>
      <c r="F2250" s="433"/>
    </row>
    <row r="2251" spans="1:6" x14ac:dyDescent="0.3">
      <c r="A2251" s="383"/>
      <c r="B2251" s="412"/>
      <c r="C2251" s="386"/>
      <c r="D2251" s="434"/>
      <c r="E2251" s="435"/>
      <c r="F2251" s="433"/>
    </row>
    <row r="2252" spans="1:6" x14ac:dyDescent="0.3">
      <c r="A2252" s="383"/>
      <c r="B2252" s="412"/>
      <c r="C2252" s="386"/>
      <c r="D2252" s="434"/>
      <c r="E2252" s="435"/>
      <c r="F2252" s="433"/>
    </row>
    <row r="2253" spans="1:6" x14ac:dyDescent="0.3">
      <c r="A2253" s="383"/>
      <c r="B2253" s="412"/>
      <c r="C2253" s="386"/>
      <c r="D2253" s="434"/>
      <c r="E2253" s="435"/>
      <c r="F2253" s="433"/>
    </row>
    <row r="2254" spans="1:6" x14ac:dyDescent="0.3">
      <c r="A2254" s="383"/>
      <c r="B2254" s="412"/>
      <c r="C2254" s="386"/>
      <c r="D2254" s="434"/>
      <c r="E2254" s="435"/>
      <c r="F2254" s="433"/>
    </row>
    <row r="2255" spans="1:6" x14ac:dyDescent="0.3">
      <c r="A2255" s="383"/>
      <c r="B2255" s="412"/>
      <c r="C2255" s="386"/>
      <c r="D2255" s="434"/>
      <c r="E2255" s="435"/>
      <c r="F2255" s="433"/>
    </row>
    <row r="2256" spans="1:6" x14ac:dyDescent="0.3">
      <c r="A2256" s="383"/>
      <c r="B2256" s="412"/>
      <c r="C2256" s="386"/>
      <c r="D2256" s="434"/>
      <c r="E2256" s="435"/>
      <c r="F2256" s="433"/>
    </row>
    <row r="2257" spans="1:6" x14ac:dyDescent="0.3">
      <c r="A2257" s="383"/>
      <c r="B2257" s="412"/>
      <c r="C2257" s="386"/>
      <c r="D2257" s="434"/>
      <c r="E2257" s="435"/>
      <c r="F2257" s="433"/>
    </row>
    <row r="2258" spans="1:6" x14ac:dyDescent="0.3">
      <c r="A2258" s="383"/>
      <c r="B2258" s="412"/>
      <c r="C2258" s="386"/>
      <c r="D2258" s="434"/>
      <c r="E2258" s="435"/>
      <c r="F2258" s="433"/>
    </row>
    <row r="2259" spans="1:6" x14ac:dyDescent="0.3">
      <c r="A2259" s="383"/>
      <c r="B2259" s="412"/>
      <c r="C2259" s="386"/>
      <c r="D2259" s="434"/>
      <c r="E2259" s="435"/>
      <c r="F2259" s="433"/>
    </row>
    <row r="2260" spans="1:6" x14ac:dyDescent="0.3">
      <c r="A2260" s="383"/>
      <c r="B2260" s="412"/>
      <c r="C2260" s="386"/>
      <c r="D2260" s="434"/>
      <c r="E2260" s="435"/>
      <c r="F2260" s="433"/>
    </row>
    <row r="2261" spans="1:6" x14ac:dyDescent="0.3">
      <c r="A2261" s="383"/>
      <c r="B2261" s="412"/>
      <c r="C2261" s="386"/>
      <c r="D2261" s="434"/>
      <c r="E2261" s="435"/>
      <c r="F2261" s="433"/>
    </row>
    <row r="2262" spans="1:6" x14ac:dyDescent="0.3">
      <c r="A2262" s="383"/>
      <c r="B2262" s="412"/>
      <c r="C2262" s="386"/>
      <c r="D2262" s="434"/>
      <c r="E2262" s="435"/>
      <c r="F2262" s="433"/>
    </row>
    <row r="2263" spans="1:6" x14ac:dyDescent="0.3">
      <c r="A2263" s="383"/>
      <c r="B2263" s="412"/>
      <c r="C2263" s="386"/>
      <c r="D2263" s="434"/>
      <c r="E2263" s="435"/>
      <c r="F2263" s="433"/>
    </row>
    <row r="2264" spans="1:6" x14ac:dyDescent="0.3">
      <c r="A2264" s="383"/>
      <c r="B2264" s="412"/>
      <c r="C2264" s="386"/>
      <c r="D2264" s="434"/>
      <c r="E2264" s="435"/>
      <c r="F2264" s="433"/>
    </row>
    <row r="2265" spans="1:6" x14ac:dyDescent="0.3">
      <c r="A2265" s="383"/>
      <c r="B2265" s="412"/>
      <c r="C2265" s="386"/>
      <c r="D2265" s="434"/>
      <c r="E2265" s="435"/>
      <c r="F2265" s="433"/>
    </row>
    <row r="2266" spans="1:6" x14ac:dyDescent="0.3">
      <c r="A2266" s="383"/>
      <c r="B2266" s="412"/>
      <c r="C2266" s="386"/>
      <c r="D2266" s="434"/>
      <c r="E2266" s="435"/>
      <c r="F2266" s="433"/>
    </row>
    <row r="2267" spans="1:6" x14ac:dyDescent="0.3">
      <c r="A2267" s="383"/>
      <c r="B2267" s="412"/>
      <c r="C2267" s="386"/>
      <c r="D2267" s="434"/>
      <c r="E2267" s="435"/>
      <c r="F2267" s="433"/>
    </row>
    <row r="2268" spans="1:6" x14ac:dyDescent="0.3">
      <c r="A2268" s="383"/>
      <c r="B2268" s="412"/>
      <c r="C2268" s="386"/>
      <c r="D2268" s="434"/>
      <c r="E2268" s="435"/>
      <c r="F2268" s="433"/>
    </row>
    <row r="2269" spans="1:6" x14ac:dyDescent="0.3">
      <c r="A2269" s="383"/>
      <c r="B2269" s="412"/>
      <c r="C2269" s="386"/>
      <c r="D2269" s="434"/>
      <c r="E2269" s="435"/>
      <c r="F2269" s="433"/>
    </row>
    <row r="2270" spans="1:6" x14ac:dyDescent="0.3">
      <c r="A2270" s="383"/>
      <c r="B2270" s="412"/>
      <c r="C2270" s="386"/>
      <c r="D2270" s="434"/>
      <c r="E2270" s="435"/>
      <c r="F2270" s="433"/>
    </row>
    <row r="2271" spans="1:6" x14ac:dyDescent="0.3">
      <c r="A2271" s="383"/>
      <c r="B2271" s="412"/>
      <c r="C2271" s="386"/>
      <c r="D2271" s="434"/>
      <c r="E2271" s="435"/>
      <c r="F2271" s="433"/>
    </row>
    <row r="2272" spans="1:6" x14ac:dyDescent="0.3">
      <c r="A2272" s="383"/>
      <c r="B2272" s="412"/>
      <c r="C2272" s="386"/>
      <c r="D2272" s="434"/>
      <c r="E2272" s="435"/>
      <c r="F2272" s="433"/>
    </row>
    <row r="2273" spans="1:6" x14ac:dyDescent="0.3">
      <c r="A2273" s="383"/>
      <c r="B2273" s="412"/>
      <c r="C2273" s="386"/>
      <c r="D2273" s="434"/>
      <c r="E2273" s="435"/>
      <c r="F2273" s="433"/>
    </row>
    <row r="2274" spans="1:6" x14ac:dyDescent="0.3">
      <c r="A2274" s="383"/>
      <c r="B2274" s="412"/>
      <c r="C2274" s="386"/>
      <c r="D2274" s="434"/>
      <c r="E2274" s="435"/>
      <c r="F2274" s="433"/>
    </row>
    <row r="2275" spans="1:6" x14ac:dyDescent="0.3">
      <c r="A2275" s="383"/>
      <c r="B2275" s="412"/>
      <c r="C2275" s="386"/>
      <c r="D2275" s="434"/>
      <c r="E2275" s="435"/>
      <c r="F2275" s="433"/>
    </row>
    <row r="2276" spans="1:6" x14ac:dyDescent="0.3">
      <c r="A2276" s="383"/>
      <c r="B2276" s="412"/>
      <c r="C2276" s="386"/>
      <c r="D2276" s="434"/>
      <c r="E2276" s="435"/>
      <c r="F2276" s="433"/>
    </row>
    <row r="2277" spans="1:6" x14ac:dyDescent="0.3">
      <c r="A2277" s="383"/>
      <c r="B2277" s="412"/>
      <c r="C2277" s="386"/>
      <c r="D2277" s="434"/>
      <c r="E2277" s="435"/>
      <c r="F2277" s="433"/>
    </row>
    <row r="2278" spans="1:6" x14ac:dyDescent="0.3">
      <c r="A2278" s="383"/>
      <c r="B2278" s="412"/>
      <c r="C2278" s="386"/>
      <c r="D2278" s="434"/>
      <c r="E2278" s="435"/>
      <c r="F2278" s="433"/>
    </row>
    <row r="2279" spans="1:6" x14ac:dyDescent="0.3">
      <c r="A2279" s="383"/>
      <c r="B2279" s="412"/>
      <c r="C2279" s="386"/>
      <c r="D2279" s="434"/>
      <c r="E2279" s="435"/>
      <c r="F2279" s="433"/>
    </row>
    <row r="2280" spans="1:6" x14ac:dyDescent="0.3">
      <c r="A2280" s="383"/>
      <c r="B2280" s="412"/>
      <c r="C2280" s="386"/>
      <c r="D2280" s="434"/>
      <c r="E2280" s="435"/>
      <c r="F2280" s="433"/>
    </row>
    <row r="2281" spans="1:6" x14ac:dyDescent="0.3">
      <c r="A2281" s="383"/>
      <c r="B2281" s="412"/>
      <c r="C2281" s="386"/>
      <c r="D2281" s="434"/>
      <c r="E2281" s="435"/>
      <c r="F2281" s="433"/>
    </row>
    <row r="2282" spans="1:6" x14ac:dyDescent="0.3">
      <c r="A2282" s="383"/>
      <c r="B2282" s="412"/>
      <c r="C2282" s="386"/>
      <c r="D2282" s="434"/>
      <c r="E2282" s="435"/>
      <c r="F2282" s="433"/>
    </row>
    <row r="2283" spans="1:6" x14ac:dyDescent="0.3">
      <c r="A2283" s="383"/>
      <c r="B2283" s="412"/>
      <c r="C2283" s="386"/>
      <c r="D2283" s="434"/>
      <c r="E2283" s="435"/>
      <c r="F2283" s="433"/>
    </row>
    <row r="2284" spans="1:6" x14ac:dyDescent="0.3">
      <c r="A2284" s="383"/>
      <c r="B2284" s="412"/>
      <c r="C2284" s="386"/>
      <c r="D2284" s="434"/>
      <c r="E2284" s="435"/>
      <c r="F2284" s="433"/>
    </row>
    <row r="2285" spans="1:6" x14ac:dyDescent="0.3">
      <c r="A2285" s="383"/>
      <c r="B2285" s="412"/>
      <c r="C2285" s="386"/>
      <c r="D2285" s="434"/>
      <c r="E2285" s="435"/>
      <c r="F2285" s="433"/>
    </row>
    <row r="2286" spans="1:6" x14ac:dyDescent="0.3">
      <c r="A2286" s="383"/>
      <c r="B2286" s="412"/>
      <c r="C2286" s="386"/>
      <c r="D2286" s="434"/>
      <c r="E2286" s="435"/>
      <c r="F2286" s="433"/>
    </row>
    <row r="2287" spans="1:6" x14ac:dyDescent="0.3">
      <c r="A2287" s="383"/>
      <c r="B2287" s="412"/>
      <c r="C2287" s="386"/>
      <c r="D2287" s="434"/>
      <c r="E2287" s="435"/>
      <c r="F2287" s="433"/>
    </row>
    <row r="2288" spans="1:6" x14ac:dyDescent="0.3">
      <c r="A2288" s="383"/>
      <c r="B2288" s="412"/>
      <c r="C2288" s="386"/>
      <c r="D2288" s="434"/>
      <c r="E2288" s="435"/>
      <c r="F2288" s="433"/>
    </row>
    <row r="2289" spans="1:6" x14ac:dyDescent="0.3">
      <c r="A2289" s="383"/>
      <c r="B2289" s="412"/>
      <c r="C2289" s="386"/>
      <c r="D2289" s="434"/>
      <c r="E2289" s="435"/>
      <c r="F2289" s="433"/>
    </row>
    <row r="2290" spans="1:6" x14ac:dyDescent="0.3">
      <c r="A2290" s="383"/>
      <c r="B2290" s="412"/>
      <c r="C2290" s="386"/>
      <c r="D2290" s="434"/>
      <c r="E2290" s="435"/>
      <c r="F2290" s="433"/>
    </row>
    <row r="2291" spans="1:6" x14ac:dyDescent="0.3">
      <c r="A2291" s="383"/>
      <c r="B2291" s="412"/>
      <c r="C2291" s="386"/>
      <c r="D2291" s="434"/>
      <c r="E2291" s="435"/>
      <c r="F2291" s="433"/>
    </row>
    <row r="2292" spans="1:6" x14ac:dyDescent="0.3">
      <c r="A2292" s="383"/>
      <c r="B2292" s="412"/>
      <c r="C2292" s="386"/>
      <c r="D2292" s="434"/>
      <c r="E2292" s="435"/>
      <c r="F2292" s="433"/>
    </row>
    <row r="2293" spans="1:6" x14ac:dyDescent="0.3">
      <c r="A2293" s="383"/>
      <c r="B2293" s="412"/>
      <c r="C2293" s="386"/>
      <c r="D2293" s="434"/>
      <c r="E2293" s="435"/>
      <c r="F2293" s="433"/>
    </row>
    <row r="2294" spans="1:6" x14ac:dyDescent="0.3">
      <c r="A2294" s="383"/>
      <c r="B2294" s="412"/>
      <c r="C2294" s="386"/>
      <c r="D2294" s="434"/>
      <c r="E2294" s="435"/>
      <c r="F2294" s="433"/>
    </row>
    <row r="2295" spans="1:6" x14ac:dyDescent="0.3">
      <c r="A2295" s="383"/>
      <c r="B2295" s="412"/>
      <c r="C2295" s="386"/>
      <c r="D2295" s="434"/>
      <c r="E2295" s="435"/>
      <c r="F2295" s="433"/>
    </row>
    <row r="2296" spans="1:6" x14ac:dyDescent="0.3">
      <c r="A2296" s="383"/>
      <c r="B2296" s="412"/>
      <c r="C2296" s="386"/>
      <c r="D2296" s="434"/>
      <c r="E2296" s="435"/>
      <c r="F2296" s="433"/>
    </row>
    <row r="2297" spans="1:6" x14ac:dyDescent="0.3">
      <c r="A2297" s="383"/>
      <c r="B2297" s="412"/>
      <c r="C2297" s="386"/>
      <c r="D2297" s="434"/>
      <c r="E2297" s="435"/>
      <c r="F2297" s="433"/>
    </row>
    <row r="2298" spans="1:6" x14ac:dyDescent="0.3">
      <c r="A2298" s="383"/>
      <c r="B2298" s="412"/>
      <c r="C2298" s="386"/>
      <c r="D2298" s="434"/>
      <c r="E2298" s="435"/>
      <c r="F2298" s="433"/>
    </row>
    <row r="2299" spans="1:6" ht="15" thickBot="1" x14ac:dyDescent="0.35">
      <c r="A2299" s="383"/>
      <c r="B2299" s="412"/>
      <c r="C2299" s="386"/>
      <c r="D2299" s="434"/>
      <c r="E2299" s="435"/>
      <c r="F2299" s="433"/>
    </row>
    <row r="2300" spans="1:6" ht="15" thickBot="1" x14ac:dyDescent="0.35">
      <c r="A2300" s="448" t="s">
        <v>4071</v>
      </c>
      <c r="B2300" s="511" t="s">
        <v>4116</v>
      </c>
      <c r="C2300" s="489"/>
      <c r="D2300" s="489"/>
      <c r="E2300" s="494"/>
      <c r="F2300" s="495">
        <f>SUM(F2197:F2215)</f>
        <v>0</v>
      </c>
    </row>
    <row r="2301" spans="1:6" x14ac:dyDescent="0.3">
      <c r="A2301" s="756" t="str">
        <f>A768</f>
        <v>CONTRACT SANRAL: NRA 2024/1323</v>
      </c>
      <c r="B2301" s="757"/>
      <c r="C2301" s="462"/>
      <c r="D2301" s="462"/>
      <c r="E2301" s="467"/>
      <c r="F2301" s="473"/>
    </row>
    <row r="2302" spans="1:6" ht="15" thickBot="1" x14ac:dyDescent="0.35">
      <c r="A2302" s="754" t="str">
        <f>A769</f>
        <v>PANEL FOR ROUTINE ROAD MAINTENANCE WORKS ACROSS SOUTH AFRICA (KWAZULU NATAL PROVINCE)</v>
      </c>
      <c r="B2302" s="755"/>
      <c r="C2302" s="463"/>
      <c r="D2302" s="463"/>
      <c r="E2302" s="468"/>
      <c r="F2302" s="474"/>
    </row>
    <row r="2303" spans="1:6" ht="15" thickBot="1" x14ac:dyDescent="0.35">
      <c r="A2303" s="449" t="s">
        <v>4111</v>
      </c>
      <c r="B2303" s="451" t="s">
        <v>4035</v>
      </c>
      <c r="C2303" s="451" t="s">
        <v>4112</v>
      </c>
      <c r="D2303" s="451" t="s">
        <v>4113</v>
      </c>
      <c r="E2303" s="451" t="s">
        <v>4114</v>
      </c>
      <c r="F2303" s="487" t="s">
        <v>4036</v>
      </c>
    </row>
    <row r="2304" spans="1:6" x14ac:dyDescent="0.3">
      <c r="A2304" s="758" t="s">
        <v>973</v>
      </c>
      <c r="B2304" s="759"/>
      <c r="C2304" s="759"/>
      <c r="D2304" s="759"/>
      <c r="E2304" s="759"/>
      <c r="F2304" s="760"/>
    </row>
    <row r="2305" spans="1:6" x14ac:dyDescent="0.3">
      <c r="A2305" s="374" t="s">
        <v>974</v>
      </c>
      <c r="B2305" s="345" t="s">
        <v>655</v>
      </c>
      <c r="C2305" s="375"/>
      <c r="D2305" s="554"/>
      <c r="E2305" s="377"/>
      <c r="F2305" s="378"/>
    </row>
    <row r="2306" spans="1:6" x14ac:dyDescent="0.3">
      <c r="A2306" s="372" t="s">
        <v>975</v>
      </c>
      <c r="B2306" s="201" t="s">
        <v>976</v>
      </c>
      <c r="C2306" s="379"/>
      <c r="D2306" s="550"/>
      <c r="E2306" s="392"/>
      <c r="F2306" s="397"/>
    </row>
    <row r="2307" spans="1:6" x14ac:dyDescent="0.3">
      <c r="A2307" s="372" t="s">
        <v>977</v>
      </c>
      <c r="B2307" s="201" t="s">
        <v>593</v>
      </c>
      <c r="C2307" s="379" t="s">
        <v>221</v>
      </c>
      <c r="D2307" s="420">
        <v>500</v>
      </c>
      <c r="E2307" s="856"/>
      <c r="F2307" s="419" t="str">
        <f>IF((D2307*E2307)&gt;0,(D2307*E2307),"")</f>
        <v/>
      </c>
    </row>
    <row r="2308" spans="1:6" x14ac:dyDescent="0.3">
      <c r="A2308" s="372" t="s">
        <v>978</v>
      </c>
      <c r="B2308" s="201" t="s">
        <v>979</v>
      </c>
      <c r="C2308" s="379" t="s">
        <v>221</v>
      </c>
      <c r="D2308" s="420">
        <v>50</v>
      </c>
      <c r="E2308" s="856"/>
      <c r="F2308" s="419" t="str">
        <f t="shared" ref="F2308:F2338" si="27">IF((D2308*E2308)&gt;0,(D2308*E2308),"")</f>
        <v/>
      </c>
    </row>
    <row r="2309" spans="1:6" x14ac:dyDescent="0.3">
      <c r="A2309" s="372" t="s">
        <v>980</v>
      </c>
      <c r="B2309" s="201" t="s">
        <v>3932</v>
      </c>
      <c r="C2309" s="379"/>
      <c r="D2309" s="420"/>
      <c r="E2309" s="418"/>
      <c r="F2309" s="419" t="str">
        <f t="shared" si="27"/>
        <v/>
      </c>
    </row>
    <row r="2310" spans="1:6" x14ac:dyDescent="0.3">
      <c r="A2310" s="372" t="s">
        <v>982</v>
      </c>
      <c r="B2310" s="201" t="s">
        <v>593</v>
      </c>
      <c r="C2310" s="379" t="s">
        <v>221</v>
      </c>
      <c r="D2310" s="420">
        <v>150</v>
      </c>
      <c r="E2310" s="856"/>
      <c r="F2310" s="419" t="str">
        <f t="shared" si="27"/>
        <v/>
      </c>
    </row>
    <row r="2311" spans="1:6" x14ac:dyDescent="0.3">
      <c r="A2311" s="372" t="s">
        <v>983</v>
      </c>
      <c r="B2311" s="201" t="s">
        <v>979</v>
      </c>
      <c r="C2311" s="379" t="s">
        <v>221</v>
      </c>
      <c r="D2311" s="420">
        <v>30</v>
      </c>
      <c r="E2311" s="856"/>
      <c r="F2311" s="419" t="str">
        <f t="shared" si="27"/>
        <v/>
      </c>
    </row>
    <row r="2312" spans="1:6" x14ac:dyDescent="0.3">
      <c r="A2312" s="372" t="s">
        <v>984</v>
      </c>
      <c r="B2312" s="235" t="s">
        <v>985</v>
      </c>
      <c r="C2312" s="379"/>
      <c r="D2312" s="420"/>
      <c r="E2312" s="418"/>
      <c r="F2312" s="419" t="str">
        <f t="shared" si="27"/>
        <v/>
      </c>
    </row>
    <row r="2313" spans="1:6" x14ac:dyDescent="0.3">
      <c r="A2313" s="372" t="s">
        <v>986</v>
      </c>
      <c r="B2313" s="201" t="s">
        <v>987</v>
      </c>
      <c r="C2313" s="379" t="s">
        <v>221</v>
      </c>
      <c r="D2313" s="420">
        <v>300</v>
      </c>
      <c r="E2313" s="856"/>
      <c r="F2313" s="419" t="str">
        <f t="shared" si="27"/>
        <v/>
      </c>
    </row>
    <row r="2314" spans="1:6" x14ac:dyDescent="0.3">
      <c r="A2314" s="372" t="s">
        <v>988</v>
      </c>
      <c r="B2314" s="201" t="s">
        <v>989</v>
      </c>
      <c r="C2314" s="379" t="s">
        <v>221</v>
      </c>
      <c r="D2314" s="420">
        <v>150</v>
      </c>
      <c r="E2314" s="856"/>
      <c r="F2314" s="419" t="str">
        <f t="shared" si="27"/>
        <v/>
      </c>
    </row>
    <row r="2315" spans="1:6" x14ac:dyDescent="0.3">
      <c r="A2315" s="372" t="s">
        <v>990</v>
      </c>
      <c r="B2315" s="201" t="s">
        <v>991</v>
      </c>
      <c r="C2315" s="379" t="s">
        <v>221</v>
      </c>
      <c r="D2315" s="420">
        <v>50</v>
      </c>
      <c r="E2315" s="856"/>
      <c r="F2315" s="419" t="str">
        <f t="shared" si="27"/>
        <v/>
      </c>
    </row>
    <row r="2316" spans="1:6" x14ac:dyDescent="0.3">
      <c r="A2316" s="372" t="s">
        <v>992</v>
      </c>
      <c r="B2316" s="201" t="s">
        <v>993</v>
      </c>
      <c r="C2316" s="379" t="s">
        <v>221</v>
      </c>
      <c r="D2316" s="420">
        <v>100</v>
      </c>
      <c r="E2316" s="856"/>
      <c r="F2316" s="419" t="str">
        <f t="shared" si="27"/>
        <v/>
      </c>
    </row>
    <row r="2317" spans="1:6" x14ac:dyDescent="0.3">
      <c r="A2317" s="372" t="s">
        <v>994</v>
      </c>
      <c r="B2317" s="235" t="s">
        <v>995</v>
      </c>
      <c r="C2317" s="379" t="s">
        <v>221</v>
      </c>
      <c r="D2317" s="420">
        <v>20</v>
      </c>
      <c r="E2317" s="856"/>
      <c r="F2317" s="419" t="str">
        <f t="shared" si="27"/>
        <v/>
      </c>
    </row>
    <row r="2318" spans="1:6" x14ac:dyDescent="0.3">
      <c r="A2318" s="372" t="s">
        <v>996</v>
      </c>
      <c r="B2318" s="235" t="s">
        <v>997</v>
      </c>
      <c r="C2318" s="379"/>
      <c r="D2318" s="420"/>
      <c r="E2318" s="418"/>
      <c r="F2318" s="419" t="str">
        <f t="shared" si="27"/>
        <v/>
      </c>
    </row>
    <row r="2319" spans="1:6" x14ac:dyDescent="0.3">
      <c r="A2319" s="372" t="s">
        <v>998</v>
      </c>
      <c r="B2319" s="201" t="s">
        <v>999</v>
      </c>
      <c r="C2319" s="379" t="s">
        <v>363</v>
      </c>
      <c r="D2319" s="420">
        <v>800</v>
      </c>
      <c r="E2319" s="856"/>
      <c r="F2319" s="419" t="str">
        <f t="shared" si="27"/>
        <v/>
      </c>
    </row>
    <row r="2320" spans="1:6" x14ac:dyDescent="0.3">
      <c r="A2320" s="372" t="s">
        <v>1006</v>
      </c>
      <c r="B2320" s="221" t="s">
        <v>1007</v>
      </c>
      <c r="C2320" s="379" t="s">
        <v>363</v>
      </c>
      <c r="D2320" s="420">
        <v>100</v>
      </c>
      <c r="E2320" s="856"/>
      <c r="F2320" s="419" t="str">
        <f t="shared" si="27"/>
        <v/>
      </c>
    </row>
    <row r="2321" spans="1:6" x14ac:dyDescent="0.3">
      <c r="A2321" s="372" t="s">
        <v>1008</v>
      </c>
      <c r="B2321" s="235" t="s">
        <v>714</v>
      </c>
      <c r="C2321" s="379"/>
      <c r="D2321" s="420"/>
      <c r="E2321" s="418"/>
      <c r="F2321" s="419" t="str">
        <f t="shared" si="27"/>
        <v/>
      </c>
    </row>
    <row r="2322" spans="1:6" x14ac:dyDescent="0.3">
      <c r="A2322" s="372" t="s">
        <v>1009</v>
      </c>
      <c r="B2322" s="201" t="s">
        <v>716</v>
      </c>
      <c r="C2322" s="379" t="s">
        <v>262</v>
      </c>
      <c r="D2322" s="420">
        <v>20</v>
      </c>
      <c r="E2322" s="856"/>
      <c r="F2322" s="419" t="str">
        <f t="shared" si="27"/>
        <v/>
      </c>
    </row>
    <row r="2323" spans="1:6" x14ac:dyDescent="0.3">
      <c r="A2323" s="372" t="s">
        <v>1010</v>
      </c>
      <c r="B2323" s="201" t="s">
        <v>718</v>
      </c>
      <c r="C2323" s="379" t="s">
        <v>262</v>
      </c>
      <c r="D2323" s="420">
        <v>20</v>
      </c>
      <c r="E2323" s="856"/>
      <c r="F2323" s="419" t="str">
        <f t="shared" si="27"/>
        <v/>
      </c>
    </row>
    <row r="2324" spans="1:6" x14ac:dyDescent="0.3">
      <c r="A2324" s="372" t="s">
        <v>1011</v>
      </c>
      <c r="B2324" s="201" t="s">
        <v>720</v>
      </c>
      <c r="C2324" s="379" t="s">
        <v>721</v>
      </c>
      <c r="D2324" s="420">
        <v>5000</v>
      </c>
      <c r="E2324" s="856"/>
      <c r="F2324" s="419" t="str">
        <f t="shared" si="27"/>
        <v/>
      </c>
    </row>
    <row r="2325" spans="1:6" ht="24" x14ac:dyDescent="0.3">
      <c r="A2325" s="372" t="s">
        <v>1012</v>
      </c>
      <c r="B2325" s="235" t="s">
        <v>1013</v>
      </c>
      <c r="C2325" s="379" t="s">
        <v>363</v>
      </c>
      <c r="D2325" s="420">
        <v>300</v>
      </c>
      <c r="E2325" s="856"/>
      <c r="F2325" s="419" t="str">
        <f t="shared" si="27"/>
        <v/>
      </c>
    </row>
    <row r="2326" spans="1:6" x14ac:dyDescent="0.3">
      <c r="A2326" s="372" t="s">
        <v>1014</v>
      </c>
      <c r="B2326" s="235" t="s">
        <v>1015</v>
      </c>
      <c r="C2326" s="379"/>
      <c r="D2326" s="420"/>
      <c r="E2326" s="418"/>
      <c r="F2326" s="419" t="str">
        <f t="shared" si="27"/>
        <v/>
      </c>
    </row>
    <row r="2327" spans="1:6" x14ac:dyDescent="0.3">
      <c r="A2327" s="372" t="s">
        <v>1016</v>
      </c>
      <c r="B2327" s="201" t="s">
        <v>694</v>
      </c>
      <c r="C2327" s="379" t="s">
        <v>221</v>
      </c>
      <c r="D2327" s="420">
        <v>300</v>
      </c>
      <c r="E2327" s="856"/>
      <c r="F2327" s="419" t="str">
        <f t="shared" si="27"/>
        <v/>
      </c>
    </row>
    <row r="2328" spans="1:6" x14ac:dyDescent="0.3">
      <c r="A2328" s="372" t="s">
        <v>1017</v>
      </c>
      <c r="B2328" s="201" t="s">
        <v>696</v>
      </c>
      <c r="C2328" s="379" t="s">
        <v>221</v>
      </c>
      <c r="D2328" s="420">
        <v>200</v>
      </c>
      <c r="E2328" s="856"/>
      <c r="F2328" s="419" t="str">
        <f t="shared" si="27"/>
        <v/>
      </c>
    </row>
    <row r="2329" spans="1:6" x14ac:dyDescent="0.3">
      <c r="A2329" s="372" t="s">
        <v>1018</v>
      </c>
      <c r="B2329" s="201" t="s">
        <v>1019</v>
      </c>
      <c r="C2329" s="379" t="s">
        <v>221</v>
      </c>
      <c r="D2329" s="420">
        <v>100</v>
      </c>
      <c r="E2329" s="856"/>
      <c r="F2329" s="419" t="str">
        <f t="shared" si="27"/>
        <v/>
      </c>
    </row>
    <row r="2330" spans="1:6" x14ac:dyDescent="0.3">
      <c r="A2330" s="372" t="s">
        <v>3702</v>
      </c>
      <c r="B2330" s="221" t="s">
        <v>3703</v>
      </c>
      <c r="C2330" s="379" t="s">
        <v>221</v>
      </c>
      <c r="D2330" s="420">
        <v>50</v>
      </c>
      <c r="E2330" s="856"/>
      <c r="F2330" s="419" t="str">
        <f t="shared" si="27"/>
        <v/>
      </c>
    </row>
    <row r="2331" spans="1:6" x14ac:dyDescent="0.3">
      <c r="A2331" s="402" t="s">
        <v>1020</v>
      </c>
      <c r="B2331" s="235" t="s">
        <v>1021</v>
      </c>
      <c r="C2331" s="396"/>
      <c r="D2331" s="420"/>
      <c r="E2331" s="418"/>
      <c r="F2331" s="419" t="str">
        <f t="shared" si="27"/>
        <v/>
      </c>
    </row>
    <row r="2332" spans="1:6" x14ac:dyDescent="0.3">
      <c r="A2332" s="372" t="s">
        <v>1022</v>
      </c>
      <c r="B2332" s="201" t="s">
        <v>1023</v>
      </c>
      <c r="C2332" s="379" t="s">
        <v>363</v>
      </c>
      <c r="D2332" s="420">
        <v>10</v>
      </c>
      <c r="E2332" s="856"/>
      <c r="F2332" s="419" t="str">
        <f t="shared" si="27"/>
        <v/>
      </c>
    </row>
    <row r="2333" spans="1:6" x14ac:dyDescent="0.3">
      <c r="A2333" s="372" t="s">
        <v>1024</v>
      </c>
      <c r="B2333" s="201" t="s">
        <v>1025</v>
      </c>
      <c r="C2333" s="379" t="s">
        <v>363</v>
      </c>
      <c r="D2333" s="420">
        <v>20</v>
      </c>
      <c r="E2333" s="856"/>
      <c r="F2333" s="419" t="str">
        <f t="shared" si="27"/>
        <v/>
      </c>
    </row>
    <row r="2334" spans="1:6" x14ac:dyDescent="0.3">
      <c r="A2334" s="372" t="s">
        <v>1026</v>
      </c>
      <c r="B2334" s="201" t="s">
        <v>3991</v>
      </c>
      <c r="C2334" s="379" t="s">
        <v>363</v>
      </c>
      <c r="D2334" s="420">
        <v>200</v>
      </c>
      <c r="E2334" s="856"/>
      <c r="F2334" s="419" t="str">
        <f t="shared" si="27"/>
        <v/>
      </c>
    </row>
    <row r="2335" spans="1:6" x14ac:dyDescent="0.3">
      <c r="A2335" s="372" t="s">
        <v>1028</v>
      </c>
      <c r="B2335" s="235" t="s">
        <v>1029</v>
      </c>
      <c r="C2335" s="379"/>
      <c r="D2335" s="420"/>
      <c r="E2335" s="418"/>
      <c r="F2335" s="419" t="str">
        <f t="shared" si="27"/>
        <v/>
      </c>
    </row>
    <row r="2336" spans="1:6" x14ac:dyDescent="0.3">
      <c r="A2336" s="372" t="s">
        <v>1030</v>
      </c>
      <c r="B2336" s="201" t="s">
        <v>730</v>
      </c>
      <c r="C2336" s="379" t="s">
        <v>316</v>
      </c>
      <c r="D2336" s="420">
        <v>3000</v>
      </c>
      <c r="E2336" s="856"/>
      <c r="F2336" s="419" t="str">
        <f t="shared" si="27"/>
        <v/>
      </c>
    </row>
    <row r="2337" spans="1:6" x14ac:dyDescent="0.3">
      <c r="A2337" s="372" t="s">
        <v>1031</v>
      </c>
      <c r="B2337" s="201" t="s">
        <v>732</v>
      </c>
      <c r="C2337" s="379" t="s">
        <v>316</v>
      </c>
      <c r="D2337" s="420">
        <v>30000</v>
      </c>
      <c r="E2337" s="856"/>
      <c r="F2337" s="419" t="str">
        <f t="shared" si="27"/>
        <v/>
      </c>
    </row>
    <row r="2338" spans="1:6" x14ac:dyDescent="0.3">
      <c r="A2338" s="372" t="s">
        <v>1032</v>
      </c>
      <c r="B2338" s="235" t="s">
        <v>1033</v>
      </c>
      <c r="C2338" s="379" t="s">
        <v>262</v>
      </c>
      <c r="D2338" s="420">
        <v>30</v>
      </c>
      <c r="E2338" s="856"/>
      <c r="F2338" s="419" t="str">
        <f t="shared" si="27"/>
        <v/>
      </c>
    </row>
    <row r="2339" spans="1:6" x14ac:dyDescent="0.3">
      <c r="A2339" s="383"/>
      <c r="B2339" s="412"/>
      <c r="C2339" s="386"/>
      <c r="D2339" s="434"/>
      <c r="E2339" s="435"/>
      <c r="F2339" s="433"/>
    </row>
    <row r="2340" spans="1:6" x14ac:dyDescent="0.3">
      <c r="A2340" s="383"/>
      <c r="B2340" s="412"/>
      <c r="C2340" s="386"/>
      <c r="D2340" s="434"/>
      <c r="E2340" s="435"/>
      <c r="F2340" s="433"/>
    </row>
    <row r="2341" spans="1:6" x14ac:dyDescent="0.3">
      <c r="A2341" s="383"/>
      <c r="B2341" s="412"/>
      <c r="C2341" s="386"/>
      <c r="D2341" s="434"/>
      <c r="E2341" s="435"/>
      <c r="F2341" s="433"/>
    </row>
    <row r="2342" spans="1:6" x14ac:dyDescent="0.3">
      <c r="A2342" s="383"/>
      <c r="B2342" s="412"/>
      <c r="C2342" s="386"/>
      <c r="D2342" s="434"/>
      <c r="E2342" s="435"/>
      <c r="F2342" s="433"/>
    </row>
    <row r="2343" spans="1:6" x14ac:dyDescent="0.3">
      <c r="A2343" s="383"/>
      <c r="B2343" s="412"/>
      <c r="C2343" s="386"/>
      <c r="D2343" s="434"/>
      <c r="E2343" s="435"/>
      <c r="F2343" s="433"/>
    </row>
    <row r="2344" spans="1:6" x14ac:dyDescent="0.3">
      <c r="A2344" s="383"/>
      <c r="B2344" s="412"/>
      <c r="C2344" s="386"/>
      <c r="D2344" s="434"/>
      <c r="E2344" s="435"/>
      <c r="F2344" s="433"/>
    </row>
    <row r="2345" spans="1:6" x14ac:dyDescent="0.3">
      <c r="A2345" s="383"/>
      <c r="B2345" s="412"/>
      <c r="C2345" s="386"/>
      <c r="D2345" s="434"/>
      <c r="E2345" s="435"/>
      <c r="F2345" s="433"/>
    </row>
    <row r="2346" spans="1:6" x14ac:dyDescent="0.3">
      <c r="A2346" s="383"/>
      <c r="B2346" s="412"/>
      <c r="C2346" s="386"/>
      <c r="D2346" s="434"/>
      <c r="E2346" s="435"/>
      <c r="F2346" s="433"/>
    </row>
    <row r="2347" spans="1:6" x14ac:dyDescent="0.3">
      <c r="A2347" s="383"/>
      <c r="B2347" s="412"/>
      <c r="C2347" s="386"/>
      <c r="D2347" s="434"/>
      <c r="E2347" s="435"/>
      <c r="F2347" s="433"/>
    </row>
    <row r="2348" spans="1:6" x14ac:dyDescent="0.3">
      <c r="A2348" s="383"/>
      <c r="B2348" s="412"/>
      <c r="C2348" s="386"/>
      <c r="D2348" s="434"/>
      <c r="E2348" s="435"/>
      <c r="F2348" s="433"/>
    </row>
    <row r="2349" spans="1:6" x14ac:dyDescent="0.3">
      <c r="A2349" s="383"/>
      <c r="B2349" s="412"/>
      <c r="C2349" s="386"/>
      <c r="D2349" s="434"/>
      <c r="E2349" s="435"/>
      <c r="F2349" s="433"/>
    </row>
    <row r="2350" spans="1:6" x14ac:dyDescent="0.3">
      <c r="A2350" s="383"/>
      <c r="B2350" s="412"/>
      <c r="C2350" s="386"/>
      <c r="D2350" s="434"/>
      <c r="E2350" s="435"/>
      <c r="F2350" s="433"/>
    </row>
    <row r="2351" spans="1:6" x14ac:dyDescent="0.3">
      <c r="A2351" s="383"/>
      <c r="B2351" s="412"/>
      <c r="C2351" s="386"/>
      <c r="D2351" s="434"/>
      <c r="E2351" s="435"/>
      <c r="F2351" s="433"/>
    </row>
    <row r="2352" spans="1:6" x14ac:dyDescent="0.3">
      <c r="A2352" s="383"/>
      <c r="B2352" s="412"/>
      <c r="C2352" s="386"/>
      <c r="D2352" s="434"/>
      <c r="E2352" s="435"/>
      <c r="F2352" s="433"/>
    </row>
    <row r="2353" spans="1:6" x14ac:dyDescent="0.3">
      <c r="A2353" s="383"/>
      <c r="B2353" s="412"/>
      <c r="C2353" s="386"/>
      <c r="D2353" s="434"/>
      <c r="E2353" s="435"/>
      <c r="F2353" s="433"/>
    </row>
    <row r="2354" spans="1:6" x14ac:dyDescent="0.3">
      <c r="A2354" s="383"/>
      <c r="B2354" s="412"/>
      <c r="C2354" s="386"/>
      <c r="D2354" s="434"/>
      <c r="E2354" s="435"/>
      <c r="F2354" s="433"/>
    </row>
    <row r="2355" spans="1:6" x14ac:dyDescent="0.3">
      <c r="A2355" s="383"/>
      <c r="B2355" s="412"/>
      <c r="C2355" s="386"/>
      <c r="D2355" s="434"/>
      <c r="E2355" s="435"/>
      <c r="F2355" s="433"/>
    </row>
    <row r="2356" spans="1:6" x14ac:dyDescent="0.3">
      <c r="A2356" s="383"/>
      <c r="B2356" s="412"/>
      <c r="C2356" s="386"/>
      <c r="D2356" s="434"/>
      <c r="E2356" s="435"/>
      <c r="F2356" s="433"/>
    </row>
    <row r="2357" spans="1:6" x14ac:dyDescent="0.3">
      <c r="A2357" s="383"/>
      <c r="B2357" s="412"/>
      <c r="C2357" s="386"/>
      <c r="D2357" s="434"/>
      <c r="E2357" s="435"/>
      <c r="F2357" s="433"/>
    </row>
    <row r="2358" spans="1:6" x14ac:dyDescent="0.3">
      <c r="A2358" s="383"/>
      <c r="B2358" s="412"/>
      <c r="C2358" s="386"/>
      <c r="D2358" s="434"/>
      <c r="E2358" s="435"/>
      <c r="F2358" s="433"/>
    </row>
    <row r="2359" spans="1:6" x14ac:dyDescent="0.3">
      <c r="A2359" s="383"/>
      <c r="B2359" s="412"/>
      <c r="C2359" s="386"/>
      <c r="D2359" s="434"/>
      <c r="E2359" s="435"/>
      <c r="F2359" s="433"/>
    </row>
    <row r="2360" spans="1:6" x14ac:dyDescent="0.3">
      <c r="A2360" s="383"/>
      <c r="B2360" s="412"/>
      <c r="C2360" s="386"/>
      <c r="D2360" s="434"/>
      <c r="E2360" s="435"/>
      <c r="F2360" s="433"/>
    </row>
    <row r="2361" spans="1:6" x14ac:dyDescent="0.3">
      <c r="A2361" s="383"/>
      <c r="B2361" s="412"/>
      <c r="C2361" s="386"/>
      <c r="D2361" s="434"/>
      <c r="E2361" s="435"/>
      <c r="F2361" s="433"/>
    </row>
    <row r="2362" spans="1:6" x14ac:dyDescent="0.3">
      <c r="A2362" s="383"/>
      <c r="B2362" s="412"/>
      <c r="C2362" s="386"/>
      <c r="D2362" s="434"/>
      <c r="E2362" s="435"/>
      <c r="F2362" s="433"/>
    </row>
    <row r="2363" spans="1:6" x14ac:dyDescent="0.3">
      <c r="A2363" s="383"/>
      <c r="B2363" s="412"/>
      <c r="C2363" s="386"/>
      <c r="D2363" s="434"/>
      <c r="E2363" s="435"/>
      <c r="F2363" s="433"/>
    </row>
    <row r="2364" spans="1:6" x14ac:dyDescent="0.3">
      <c r="A2364" s="383"/>
      <c r="B2364" s="412"/>
      <c r="C2364" s="386"/>
      <c r="D2364" s="434"/>
      <c r="E2364" s="435"/>
      <c r="F2364" s="433"/>
    </row>
    <row r="2365" spans="1:6" x14ac:dyDescent="0.3">
      <c r="A2365" s="383"/>
      <c r="B2365" s="412"/>
      <c r="C2365" s="386"/>
      <c r="D2365" s="434"/>
      <c r="E2365" s="435"/>
      <c r="F2365" s="433"/>
    </row>
    <row r="2366" spans="1:6" x14ac:dyDescent="0.3">
      <c r="A2366" s="383"/>
      <c r="B2366" s="412"/>
      <c r="C2366" s="386"/>
      <c r="D2366" s="434"/>
      <c r="E2366" s="435"/>
      <c r="F2366" s="433"/>
    </row>
    <row r="2367" spans="1:6" x14ac:dyDescent="0.3">
      <c r="A2367" s="383"/>
      <c r="B2367" s="412"/>
      <c r="C2367" s="386"/>
      <c r="D2367" s="434"/>
      <c r="E2367" s="435"/>
      <c r="F2367" s="433"/>
    </row>
    <row r="2368" spans="1:6" x14ac:dyDescent="0.3">
      <c r="A2368" s="383"/>
      <c r="B2368" s="412"/>
      <c r="C2368" s="386"/>
      <c r="D2368" s="434"/>
      <c r="E2368" s="435"/>
      <c r="F2368" s="433"/>
    </row>
    <row r="2369" spans="1:6" x14ac:dyDescent="0.3">
      <c r="A2369" s="383"/>
      <c r="B2369" s="412"/>
      <c r="C2369" s="386"/>
      <c r="D2369" s="434"/>
      <c r="E2369" s="435"/>
      <c r="F2369" s="433"/>
    </row>
    <row r="2370" spans="1:6" x14ac:dyDescent="0.3">
      <c r="A2370" s="383"/>
      <c r="B2370" s="412"/>
      <c r="C2370" s="386"/>
      <c r="D2370" s="434"/>
      <c r="E2370" s="435"/>
      <c r="F2370" s="433"/>
    </row>
    <row r="2371" spans="1:6" x14ac:dyDescent="0.3">
      <c r="A2371" s="383"/>
      <c r="B2371" s="412"/>
      <c r="C2371" s="386"/>
      <c r="D2371" s="434"/>
      <c r="E2371" s="435"/>
      <c r="F2371" s="433"/>
    </row>
    <row r="2372" spans="1:6" x14ac:dyDescent="0.3">
      <c r="A2372" s="383"/>
      <c r="B2372" s="412"/>
      <c r="C2372" s="386"/>
      <c r="D2372" s="434"/>
      <c r="E2372" s="435"/>
      <c r="F2372" s="433"/>
    </row>
    <row r="2373" spans="1:6" x14ac:dyDescent="0.3">
      <c r="A2373" s="383"/>
      <c r="B2373" s="412"/>
      <c r="C2373" s="386"/>
      <c r="D2373" s="434"/>
      <c r="E2373" s="435"/>
      <c r="F2373" s="433"/>
    </row>
    <row r="2374" spans="1:6" x14ac:dyDescent="0.3">
      <c r="A2374" s="383"/>
      <c r="B2374" s="412"/>
      <c r="C2374" s="386"/>
      <c r="D2374" s="434"/>
      <c r="E2374" s="435"/>
      <c r="F2374" s="433"/>
    </row>
    <row r="2375" spans="1:6" x14ac:dyDescent="0.3">
      <c r="A2375" s="383"/>
      <c r="B2375" s="412"/>
      <c r="C2375" s="386"/>
      <c r="D2375" s="434"/>
      <c r="E2375" s="435"/>
      <c r="F2375" s="433"/>
    </row>
    <row r="2376" spans="1:6" x14ac:dyDescent="0.3">
      <c r="A2376" s="383"/>
      <c r="B2376" s="412"/>
      <c r="C2376" s="386"/>
      <c r="D2376" s="434"/>
      <c r="E2376" s="435"/>
      <c r="F2376" s="433"/>
    </row>
    <row r="2377" spans="1:6" x14ac:dyDescent="0.3">
      <c r="A2377" s="383"/>
      <c r="B2377" s="412"/>
      <c r="C2377" s="386"/>
      <c r="D2377" s="434"/>
      <c r="E2377" s="435"/>
      <c r="F2377" s="433"/>
    </row>
    <row r="2378" spans="1:6" x14ac:dyDescent="0.3">
      <c r="A2378" s="383"/>
      <c r="B2378" s="412"/>
      <c r="C2378" s="386"/>
      <c r="D2378" s="434"/>
      <c r="E2378" s="435"/>
      <c r="F2378" s="433"/>
    </row>
    <row r="2379" spans="1:6" x14ac:dyDescent="0.3">
      <c r="A2379" s="383"/>
      <c r="B2379" s="412"/>
      <c r="C2379" s="386"/>
      <c r="D2379" s="434"/>
      <c r="E2379" s="435"/>
      <c r="F2379" s="433"/>
    </row>
    <row r="2380" spans="1:6" x14ac:dyDescent="0.3">
      <c r="A2380" s="383"/>
      <c r="B2380" s="412"/>
      <c r="C2380" s="386"/>
      <c r="D2380" s="434"/>
      <c r="E2380" s="435"/>
      <c r="F2380" s="433"/>
    </row>
    <row r="2381" spans="1:6" x14ac:dyDescent="0.3">
      <c r="A2381" s="383"/>
      <c r="B2381" s="412"/>
      <c r="C2381" s="386"/>
      <c r="D2381" s="434"/>
      <c r="E2381" s="435"/>
      <c r="F2381" s="433"/>
    </row>
    <row r="2382" spans="1:6" x14ac:dyDescent="0.3">
      <c r="A2382" s="383"/>
      <c r="B2382" s="412"/>
      <c r="C2382" s="386"/>
      <c r="D2382" s="434"/>
      <c r="E2382" s="435"/>
      <c r="F2382" s="433"/>
    </row>
    <row r="2383" spans="1:6" x14ac:dyDescent="0.3">
      <c r="A2383" s="383"/>
      <c r="B2383" s="412"/>
      <c r="C2383" s="386"/>
      <c r="D2383" s="434"/>
      <c r="E2383" s="435"/>
      <c r="F2383" s="433"/>
    </row>
    <row r="2384" spans="1:6" x14ac:dyDescent="0.3">
      <c r="A2384" s="383"/>
      <c r="B2384" s="412"/>
      <c r="C2384" s="386"/>
      <c r="D2384" s="434"/>
      <c r="E2384" s="435"/>
      <c r="F2384" s="433"/>
    </row>
    <row r="2385" spans="1:6" x14ac:dyDescent="0.3">
      <c r="A2385" s="383"/>
      <c r="B2385" s="412"/>
      <c r="C2385" s="386"/>
      <c r="D2385" s="434"/>
      <c r="E2385" s="435"/>
      <c r="F2385" s="433"/>
    </row>
    <row r="2386" spans="1:6" x14ac:dyDescent="0.3">
      <c r="A2386" s="383"/>
      <c r="B2386" s="412"/>
      <c r="C2386" s="386"/>
      <c r="D2386" s="434"/>
      <c r="E2386" s="435"/>
      <c r="F2386" s="433"/>
    </row>
    <row r="2387" spans="1:6" x14ac:dyDescent="0.3">
      <c r="A2387" s="383"/>
      <c r="B2387" s="412"/>
      <c r="C2387" s="386"/>
      <c r="D2387" s="434"/>
      <c r="E2387" s="435"/>
      <c r="F2387" s="433"/>
    </row>
    <row r="2388" spans="1:6" x14ac:dyDescent="0.3">
      <c r="A2388" s="383"/>
      <c r="B2388" s="412"/>
      <c r="C2388" s="386"/>
      <c r="D2388" s="434"/>
      <c r="E2388" s="435"/>
      <c r="F2388" s="433"/>
    </row>
    <row r="2389" spans="1:6" x14ac:dyDescent="0.3">
      <c r="A2389" s="383"/>
      <c r="B2389" s="412"/>
      <c r="C2389" s="386"/>
      <c r="D2389" s="434"/>
      <c r="E2389" s="435"/>
      <c r="F2389" s="433"/>
    </row>
    <row r="2390" spans="1:6" x14ac:dyDescent="0.3">
      <c r="A2390" s="383"/>
      <c r="B2390" s="412"/>
      <c r="C2390" s="386"/>
      <c r="D2390" s="434"/>
      <c r="E2390" s="435"/>
      <c r="F2390" s="433"/>
    </row>
    <row r="2391" spans="1:6" x14ac:dyDescent="0.3">
      <c r="A2391" s="383"/>
      <c r="B2391" s="412"/>
      <c r="C2391" s="386"/>
      <c r="D2391" s="434"/>
      <c r="E2391" s="435"/>
      <c r="F2391" s="433"/>
    </row>
    <row r="2392" spans="1:6" x14ac:dyDescent="0.3">
      <c r="A2392" s="383"/>
      <c r="B2392" s="412"/>
      <c r="C2392" s="386"/>
      <c r="D2392" s="434"/>
      <c r="E2392" s="435"/>
      <c r="F2392" s="433"/>
    </row>
    <row r="2393" spans="1:6" x14ac:dyDescent="0.3">
      <c r="A2393" s="383"/>
      <c r="B2393" s="412"/>
      <c r="C2393" s="386"/>
      <c r="D2393" s="434"/>
      <c r="E2393" s="435"/>
      <c r="F2393" s="433"/>
    </row>
    <row r="2394" spans="1:6" x14ac:dyDescent="0.3">
      <c r="A2394" s="383"/>
      <c r="B2394" s="412"/>
      <c r="C2394" s="386"/>
      <c r="D2394" s="434"/>
      <c r="E2394" s="435"/>
      <c r="F2394" s="433"/>
    </row>
    <row r="2395" spans="1:6" x14ac:dyDescent="0.3">
      <c r="A2395" s="383"/>
      <c r="B2395" s="412"/>
      <c r="C2395" s="386"/>
      <c r="D2395" s="434"/>
      <c r="E2395" s="435"/>
      <c r="F2395" s="433"/>
    </row>
    <row r="2396" spans="1:6" x14ac:dyDescent="0.3">
      <c r="A2396" s="383"/>
      <c r="B2396" s="412"/>
      <c r="C2396" s="386"/>
      <c r="D2396" s="434"/>
      <c r="E2396" s="435"/>
      <c r="F2396" s="433"/>
    </row>
    <row r="2397" spans="1:6" x14ac:dyDescent="0.3">
      <c r="A2397" s="383"/>
      <c r="B2397" s="412"/>
      <c r="C2397" s="386"/>
      <c r="D2397" s="434"/>
      <c r="E2397" s="435"/>
      <c r="F2397" s="433"/>
    </row>
    <row r="2398" spans="1:6" x14ac:dyDescent="0.3">
      <c r="A2398" s="383"/>
      <c r="B2398" s="412"/>
      <c r="C2398" s="386"/>
      <c r="D2398" s="434"/>
      <c r="E2398" s="435"/>
      <c r="F2398" s="433"/>
    </row>
    <row r="2399" spans="1:6" x14ac:dyDescent="0.3">
      <c r="A2399" s="383"/>
      <c r="B2399" s="412"/>
      <c r="C2399" s="386"/>
      <c r="D2399" s="434"/>
      <c r="E2399" s="435"/>
      <c r="F2399" s="433"/>
    </row>
    <row r="2400" spans="1:6" x14ac:dyDescent="0.3">
      <c r="A2400" s="383"/>
      <c r="B2400" s="412"/>
      <c r="C2400" s="386"/>
      <c r="D2400" s="434"/>
      <c r="E2400" s="435"/>
      <c r="F2400" s="433"/>
    </row>
    <row r="2401" spans="1:6" x14ac:dyDescent="0.3">
      <c r="A2401" s="383"/>
      <c r="B2401" s="412"/>
      <c r="C2401" s="386"/>
      <c r="D2401" s="434"/>
      <c r="E2401" s="435"/>
      <c r="F2401" s="433"/>
    </row>
    <row r="2402" spans="1:6" x14ac:dyDescent="0.3">
      <c r="A2402" s="383"/>
      <c r="B2402" s="412"/>
      <c r="C2402" s="386"/>
      <c r="D2402" s="434"/>
      <c r="E2402" s="435"/>
      <c r="F2402" s="433"/>
    </row>
    <row r="2403" spans="1:6" x14ac:dyDescent="0.3">
      <c r="A2403" s="383"/>
      <c r="B2403" s="412"/>
      <c r="C2403" s="386"/>
      <c r="D2403" s="434"/>
      <c r="E2403" s="435"/>
      <c r="F2403" s="433"/>
    </row>
    <row r="2404" spans="1:6" x14ac:dyDescent="0.3">
      <c r="A2404" s="383"/>
      <c r="B2404" s="412"/>
      <c r="C2404" s="386"/>
      <c r="D2404" s="434"/>
      <c r="E2404" s="435"/>
      <c r="F2404" s="433"/>
    </row>
    <row r="2405" spans="1:6" x14ac:dyDescent="0.3">
      <c r="A2405" s="383"/>
      <c r="B2405" s="412"/>
      <c r="C2405" s="386"/>
      <c r="D2405" s="434"/>
      <c r="E2405" s="435"/>
      <c r="F2405" s="433"/>
    </row>
    <row r="2406" spans="1:6" x14ac:dyDescent="0.3">
      <c r="A2406" s="383"/>
      <c r="B2406" s="412"/>
      <c r="C2406" s="386"/>
      <c r="D2406" s="434"/>
      <c r="E2406" s="435"/>
      <c r="F2406" s="433"/>
    </row>
    <row r="2407" spans="1:6" x14ac:dyDescent="0.3">
      <c r="A2407" s="383"/>
      <c r="B2407" s="412"/>
      <c r="C2407" s="386"/>
      <c r="D2407" s="434"/>
      <c r="E2407" s="435"/>
      <c r="F2407" s="433"/>
    </row>
    <row r="2408" spans="1:6" x14ac:dyDescent="0.3">
      <c r="A2408" s="383"/>
      <c r="B2408" s="412"/>
      <c r="C2408" s="386"/>
      <c r="D2408" s="434"/>
      <c r="E2408" s="435"/>
      <c r="F2408" s="433"/>
    </row>
    <row r="2409" spans="1:6" ht="15" thickBot="1" x14ac:dyDescent="0.35">
      <c r="A2409" s="383"/>
      <c r="B2409" s="412"/>
      <c r="C2409" s="386"/>
      <c r="D2409" s="434"/>
      <c r="E2409" s="435"/>
      <c r="F2409" s="433"/>
    </row>
    <row r="2410" spans="1:6" ht="15" thickBot="1" x14ac:dyDescent="0.35">
      <c r="A2410" s="448" t="s">
        <v>4073</v>
      </c>
      <c r="B2410" s="519" t="s">
        <v>4116</v>
      </c>
      <c r="C2410" s="489"/>
      <c r="D2410" s="489"/>
      <c r="E2410" s="494"/>
      <c r="F2410" s="495">
        <f>SUM(F2307:F2348)</f>
        <v>0</v>
      </c>
    </row>
    <row r="2411" spans="1:6" x14ac:dyDescent="0.3">
      <c r="A2411" s="756" t="str">
        <f>A768</f>
        <v>CONTRACT SANRAL: NRA 2024/1323</v>
      </c>
      <c r="B2411" s="757"/>
      <c r="C2411" s="462"/>
      <c r="D2411" s="462"/>
      <c r="E2411" s="467"/>
      <c r="F2411" s="473"/>
    </row>
    <row r="2412" spans="1:6" ht="15" thickBot="1" x14ac:dyDescent="0.35">
      <c r="A2412" s="754" t="str">
        <f>A769</f>
        <v>PANEL FOR ROUTINE ROAD MAINTENANCE WORKS ACROSS SOUTH AFRICA (KWAZULU NATAL PROVINCE)</v>
      </c>
      <c r="B2412" s="755"/>
      <c r="C2412" s="463"/>
      <c r="D2412" s="463"/>
      <c r="E2412" s="468"/>
      <c r="F2412" s="474"/>
    </row>
    <row r="2413" spans="1:6" ht="15" thickBot="1" x14ac:dyDescent="0.35">
      <c r="A2413" s="449" t="s">
        <v>4111</v>
      </c>
      <c r="B2413" s="451" t="s">
        <v>4035</v>
      </c>
      <c r="C2413" s="451" t="s">
        <v>4112</v>
      </c>
      <c r="D2413" s="451" t="s">
        <v>4113</v>
      </c>
      <c r="E2413" s="451" t="s">
        <v>4114</v>
      </c>
      <c r="F2413" s="487" t="s">
        <v>4036</v>
      </c>
    </row>
    <row r="2414" spans="1:6" x14ac:dyDescent="0.3">
      <c r="A2414" s="758" t="s">
        <v>2951</v>
      </c>
      <c r="B2414" s="759"/>
      <c r="C2414" s="759"/>
      <c r="D2414" s="759"/>
      <c r="E2414" s="759"/>
      <c r="F2414" s="760"/>
    </row>
    <row r="2415" spans="1:6" x14ac:dyDescent="0.3">
      <c r="A2415" s="374" t="s">
        <v>1041</v>
      </c>
      <c r="B2415" s="345" t="s">
        <v>1042</v>
      </c>
      <c r="C2415" s="375"/>
      <c r="D2415" s="554"/>
      <c r="E2415" s="502"/>
      <c r="F2415" s="503"/>
    </row>
    <row r="2416" spans="1:6" x14ac:dyDescent="0.3">
      <c r="A2416" s="372" t="s">
        <v>1043</v>
      </c>
      <c r="B2416" s="201" t="s">
        <v>1044</v>
      </c>
      <c r="C2416" s="379" t="s">
        <v>955</v>
      </c>
      <c r="D2416" s="420">
        <v>150</v>
      </c>
      <c r="E2416" s="856"/>
      <c r="F2416" s="419" t="str">
        <f>IF((D2416*E2416)&gt;0,(D2416*E2416),"")</f>
        <v/>
      </c>
    </row>
    <row r="2417" spans="1:6" x14ac:dyDescent="0.3">
      <c r="A2417" s="372" t="s">
        <v>1045</v>
      </c>
      <c r="B2417" s="201" t="s">
        <v>1046</v>
      </c>
      <c r="C2417" s="379" t="s">
        <v>955</v>
      </c>
      <c r="D2417" s="420">
        <v>200</v>
      </c>
      <c r="E2417" s="856"/>
      <c r="F2417" s="419" t="str">
        <f t="shared" ref="F2417:F2475" si="28">IF((D2417*E2417)&gt;0,(D2417*E2417),"")</f>
        <v/>
      </c>
    </row>
    <row r="2418" spans="1:6" x14ac:dyDescent="0.3">
      <c r="A2418" s="372" t="s">
        <v>1049</v>
      </c>
      <c r="B2418" s="235" t="s">
        <v>1050</v>
      </c>
      <c r="C2418" s="379"/>
      <c r="D2418" s="420"/>
      <c r="E2418" s="418"/>
      <c r="F2418" s="419" t="str">
        <f t="shared" si="28"/>
        <v/>
      </c>
    </row>
    <row r="2419" spans="1:6" x14ac:dyDescent="0.3">
      <c r="A2419" s="372" t="s">
        <v>1051</v>
      </c>
      <c r="B2419" s="201" t="s">
        <v>1052</v>
      </c>
      <c r="C2419" s="379" t="s">
        <v>363</v>
      </c>
      <c r="D2419" s="420">
        <v>50000</v>
      </c>
      <c r="E2419" s="856"/>
      <c r="F2419" s="419" t="str">
        <f t="shared" si="28"/>
        <v/>
      </c>
    </row>
    <row r="2420" spans="1:6" x14ac:dyDescent="0.3">
      <c r="A2420" s="372" t="s">
        <v>1053</v>
      </c>
      <c r="B2420" s="201" t="s">
        <v>1054</v>
      </c>
      <c r="C2420" s="379" t="s">
        <v>363</v>
      </c>
      <c r="D2420" s="420">
        <v>5000</v>
      </c>
      <c r="E2420" s="856"/>
      <c r="F2420" s="419" t="str">
        <f t="shared" si="28"/>
        <v/>
      </c>
    </row>
    <row r="2421" spans="1:6" x14ac:dyDescent="0.3">
      <c r="A2421" s="372" t="s">
        <v>1055</v>
      </c>
      <c r="B2421" s="201" t="s">
        <v>1056</v>
      </c>
      <c r="C2421" s="379" t="s">
        <v>363</v>
      </c>
      <c r="D2421" s="420">
        <v>1000</v>
      </c>
      <c r="E2421" s="856"/>
      <c r="F2421" s="419" t="str">
        <f t="shared" si="28"/>
        <v/>
      </c>
    </row>
    <row r="2422" spans="1:6" x14ac:dyDescent="0.3">
      <c r="A2422" s="372" t="s">
        <v>1057</v>
      </c>
      <c r="B2422" s="201" t="s">
        <v>1058</v>
      </c>
      <c r="C2422" s="379" t="s">
        <v>363</v>
      </c>
      <c r="D2422" s="420">
        <v>1500</v>
      </c>
      <c r="E2422" s="856"/>
      <c r="F2422" s="419" t="str">
        <f t="shared" si="28"/>
        <v/>
      </c>
    </row>
    <row r="2423" spans="1:6" x14ac:dyDescent="0.3">
      <c r="A2423" s="372" t="s">
        <v>1059</v>
      </c>
      <c r="B2423" s="201" t="s">
        <v>1060</v>
      </c>
      <c r="C2423" s="379" t="s">
        <v>363</v>
      </c>
      <c r="D2423" s="420">
        <v>500</v>
      </c>
      <c r="E2423" s="856"/>
      <c r="F2423" s="419" t="str">
        <f t="shared" si="28"/>
        <v/>
      </c>
    </row>
    <row r="2424" spans="1:6" x14ac:dyDescent="0.3">
      <c r="A2424" s="372" t="s">
        <v>1061</v>
      </c>
      <c r="B2424" s="201" t="s">
        <v>1062</v>
      </c>
      <c r="C2424" s="379"/>
      <c r="D2424" s="420"/>
      <c r="E2424" s="418"/>
      <c r="F2424" s="419" t="str">
        <f t="shared" si="28"/>
        <v/>
      </c>
    </row>
    <row r="2425" spans="1:6" x14ac:dyDescent="0.3">
      <c r="A2425" s="372" t="s">
        <v>4228</v>
      </c>
      <c r="B2425" s="201" t="s">
        <v>4229</v>
      </c>
      <c r="C2425" s="379" t="s">
        <v>363</v>
      </c>
      <c r="D2425" s="420">
        <v>2500</v>
      </c>
      <c r="E2425" s="856"/>
      <c r="F2425" s="419" t="str">
        <f t="shared" si="28"/>
        <v/>
      </c>
    </row>
    <row r="2426" spans="1:6" x14ac:dyDescent="0.3">
      <c r="A2426" s="372" t="s">
        <v>1070</v>
      </c>
      <c r="B2426" s="201" t="s">
        <v>1071</v>
      </c>
      <c r="C2426" s="379" t="s">
        <v>363</v>
      </c>
      <c r="D2426" s="420">
        <v>1500</v>
      </c>
      <c r="E2426" s="856"/>
      <c r="F2426" s="419" t="str">
        <f t="shared" si="28"/>
        <v/>
      </c>
    </row>
    <row r="2427" spans="1:6" x14ac:dyDescent="0.3">
      <c r="A2427" s="372" t="s">
        <v>1076</v>
      </c>
      <c r="B2427" s="201" t="s">
        <v>1077</v>
      </c>
      <c r="C2427" s="379" t="s">
        <v>363</v>
      </c>
      <c r="D2427" s="420">
        <v>2000</v>
      </c>
      <c r="E2427" s="856"/>
      <c r="F2427" s="419" t="str">
        <f t="shared" si="28"/>
        <v/>
      </c>
    </row>
    <row r="2428" spans="1:6" x14ac:dyDescent="0.3">
      <c r="A2428" s="372" t="s">
        <v>1078</v>
      </c>
      <c r="B2428" s="201" t="s">
        <v>4230</v>
      </c>
      <c r="C2428" s="379" t="s">
        <v>363</v>
      </c>
      <c r="D2428" s="420">
        <v>2000</v>
      </c>
      <c r="E2428" s="856"/>
      <c r="F2428" s="419" t="str">
        <f t="shared" si="28"/>
        <v/>
      </c>
    </row>
    <row r="2429" spans="1:6" x14ac:dyDescent="0.3">
      <c r="A2429" s="372" t="s">
        <v>1080</v>
      </c>
      <c r="B2429" s="235" t="s">
        <v>1081</v>
      </c>
      <c r="C2429" s="379"/>
      <c r="D2429" s="420"/>
      <c r="E2429" s="418"/>
      <c r="F2429" s="419" t="str">
        <f t="shared" si="28"/>
        <v/>
      </c>
    </row>
    <row r="2430" spans="1:6" x14ac:dyDescent="0.3">
      <c r="A2430" s="372" t="s">
        <v>1082</v>
      </c>
      <c r="B2430" s="201" t="s">
        <v>1052</v>
      </c>
      <c r="C2430" s="379" t="s">
        <v>363</v>
      </c>
      <c r="D2430" s="420">
        <v>50000</v>
      </c>
      <c r="E2430" s="856"/>
      <c r="F2430" s="419" t="str">
        <f t="shared" si="28"/>
        <v/>
      </c>
    </row>
    <row r="2431" spans="1:6" x14ac:dyDescent="0.3">
      <c r="A2431" s="372" t="s">
        <v>1083</v>
      </c>
      <c r="B2431" s="201" t="s">
        <v>1054</v>
      </c>
      <c r="C2431" s="379" t="s">
        <v>363</v>
      </c>
      <c r="D2431" s="420">
        <v>5000</v>
      </c>
      <c r="E2431" s="856"/>
      <c r="F2431" s="419" t="str">
        <f t="shared" si="28"/>
        <v/>
      </c>
    </row>
    <row r="2432" spans="1:6" x14ac:dyDescent="0.3">
      <c r="A2432" s="372" t="s">
        <v>1084</v>
      </c>
      <c r="B2432" s="201" t="s">
        <v>1056</v>
      </c>
      <c r="C2432" s="379" t="s">
        <v>363</v>
      </c>
      <c r="D2432" s="420">
        <v>2000</v>
      </c>
      <c r="E2432" s="856"/>
      <c r="F2432" s="419" t="str">
        <f t="shared" si="28"/>
        <v/>
      </c>
    </row>
    <row r="2433" spans="1:6" x14ac:dyDescent="0.3">
      <c r="A2433" s="372" t="s">
        <v>1085</v>
      </c>
      <c r="B2433" s="201" t="s">
        <v>1058</v>
      </c>
      <c r="C2433" s="379" t="s">
        <v>363</v>
      </c>
      <c r="D2433" s="420">
        <v>2000</v>
      </c>
      <c r="E2433" s="856"/>
      <c r="F2433" s="419" t="str">
        <f t="shared" si="28"/>
        <v/>
      </c>
    </row>
    <row r="2434" spans="1:6" x14ac:dyDescent="0.3">
      <c r="A2434" s="372" t="s">
        <v>1086</v>
      </c>
      <c r="B2434" s="201" t="s">
        <v>1087</v>
      </c>
      <c r="C2434" s="379" t="s">
        <v>363</v>
      </c>
      <c r="D2434" s="420">
        <v>500</v>
      </c>
      <c r="E2434" s="856"/>
      <c r="F2434" s="419" t="str">
        <f t="shared" si="28"/>
        <v/>
      </c>
    </row>
    <row r="2435" spans="1:6" x14ac:dyDescent="0.3">
      <c r="A2435" s="372" t="s">
        <v>4231</v>
      </c>
      <c r="B2435" s="201" t="s">
        <v>4229</v>
      </c>
      <c r="C2435" s="379" t="s">
        <v>363</v>
      </c>
      <c r="D2435" s="420">
        <v>500</v>
      </c>
      <c r="E2435" s="856"/>
      <c r="F2435" s="419" t="str">
        <f t="shared" si="28"/>
        <v/>
      </c>
    </row>
    <row r="2436" spans="1:6" x14ac:dyDescent="0.3">
      <c r="A2436" s="372" t="s">
        <v>1090</v>
      </c>
      <c r="B2436" s="201" t="s">
        <v>1073</v>
      </c>
      <c r="C2436" s="379" t="s">
        <v>363</v>
      </c>
      <c r="D2436" s="420">
        <v>500</v>
      </c>
      <c r="E2436" s="856"/>
      <c r="F2436" s="419" t="str">
        <f t="shared" si="28"/>
        <v/>
      </c>
    </row>
    <row r="2437" spans="1:6" x14ac:dyDescent="0.3">
      <c r="A2437" s="372" t="s">
        <v>1095</v>
      </c>
      <c r="B2437" s="235" t="s">
        <v>1096</v>
      </c>
      <c r="C2437" s="379"/>
      <c r="D2437" s="420"/>
      <c r="E2437" s="418"/>
      <c r="F2437" s="419" t="str">
        <f t="shared" si="28"/>
        <v/>
      </c>
    </row>
    <row r="2438" spans="1:6" x14ac:dyDescent="0.3">
      <c r="A2438" s="372" t="s">
        <v>1097</v>
      </c>
      <c r="B2438" s="201" t="s">
        <v>1052</v>
      </c>
      <c r="C2438" s="379" t="s">
        <v>363</v>
      </c>
      <c r="D2438" s="420">
        <v>30000</v>
      </c>
      <c r="E2438" s="856"/>
      <c r="F2438" s="419" t="str">
        <f t="shared" si="28"/>
        <v/>
      </c>
    </row>
    <row r="2439" spans="1:6" x14ac:dyDescent="0.3">
      <c r="A2439" s="372" t="s">
        <v>1098</v>
      </c>
      <c r="B2439" s="201" t="s">
        <v>1054</v>
      </c>
      <c r="C2439" s="379" t="s">
        <v>363</v>
      </c>
      <c r="D2439" s="420">
        <v>5000</v>
      </c>
      <c r="E2439" s="856"/>
      <c r="F2439" s="419" t="str">
        <f t="shared" si="28"/>
        <v/>
      </c>
    </row>
    <row r="2440" spans="1:6" x14ac:dyDescent="0.3">
      <c r="A2440" s="372" t="s">
        <v>1099</v>
      </c>
      <c r="B2440" s="201" t="s">
        <v>1100</v>
      </c>
      <c r="C2440" s="379" t="s">
        <v>363</v>
      </c>
      <c r="D2440" s="420">
        <v>7000</v>
      </c>
      <c r="E2440" s="856"/>
      <c r="F2440" s="419" t="str">
        <f t="shared" si="28"/>
        <v/>
      </c>
    </row>
    <row r="2441" spans="1:6" x14ac:dyDescent="0.3">
      <c r="A2441" s="372" t="s">
        <v>1101</v>
      </c>
      <c r="B2441" s="201" t="s">
        <v>1058</v>
      </c>
      <c r="C2441" s="379" t="s">
        <v>363</v>
      </c>
      <c r="D2441" s="420">
        <v>2000</v>
      </c>
      <c r="E2441" s="856"/>
      <c r="F2441" s="419" t="str">
        <f t="shared" si="28"/>
        <v/>
      </c>
    </row>
    <row r="2442" spans="1:6" x14ac:dyDescent="0.3">
      <c r="A2442" s="372" t="s">
        <v>1102</v>
      </c>
      <c r="B2442" s="201" t="s">
        <v>1087</v>
      </c>
      <c r="C2442" s="379" t="s">
        <v>363</v>
      </c>
      <c r="D2442" s="420">
        <v>1000</v>
      </c>
      <c r="E2442" s="856"/>
      <c r="F2442" s="419" t="str">
        <f t="shared" si="28"/>
        <v/>
      </c>
    </row>
    <row r="2443" spans="1:6" x14ac:dyDescent="0.3">
      <c r="A2443" s="372" t="s">
        <v>1103</v>
      </c>
      <c r="B2443" s="201" t="s">
        <v>1089</v>
      </c>
      <c r="C2443" s="379"/>
      <c r="D2443" s="420"/>
      <c r="E2443" s="418"/>
      <c r="F2443" s="419" t="str">
        <f t="shared" si="28"/>
        <v/>
      </c>
    </row>
    <row r="2444" spans="1:6" x14ac:dyDescent="0.3">
      <c r="A2444" s="372" t="s">
        <v>4232</v>
      </c>
      <c r="B2444" s="201" t="s">
        <v>4229</v>
      </c>
      <c r="C2444" s="379" t="s">
        <v>363</v>
      </c>
      <c r="D2444" s="420">
        <v>500</v>
      </c>
      <c r="E2444" s="856"/>
      <c r="F2444" s="419" t="str">
        <f t="shared" si="28"/>
        <v/>
      </c>
    </row>
    <row r="2445" spans="1:6" x14ac:dyDescent="0.3">
      <c r="A2445" s="372" t="s">
        <v>1108</v>
      </c>
      <c r="B2445" s="201" t="s">
        <v>1071</v>
      </c>
      <c r="C2445" s="379"/>
      <c r="D2445" s="420"/>
      <c r="E2445" s="418"/>
      <c r="F2445" s="419" t="str">
        <f t="shared" si="28"/>
        <v/>
      </c>
    </row>
    <row r="2446" spans="1:6" x14ac:dyDescent="0.3">
      <c r="A2446" s="372" t="s">
        <v>1109</v>
      </c>
      <c r="B2446" s="201" t="s">
        <v>1073</v>
      </c>
      <c r="C2446" s="379" t="s">
        <v>363</v>
      </c>
      <c r="D2446" s="420">
        <v>5000</v>
      </c>
      <c r="E2446" s="856"/>
      <c r="F2446" s="419"/>
    </row>
    <row r="2447" spans="1:6" x14ac:dyDescent="0.3">
      <c r="A2447" s="372" t="s">
        <v>1110</v>
      </c>
      <c r="B2447" s="201" t="s">
        <v>1075</v>
      </c>
      <c r="C2447" s="379" t="s">
        <v>363</v>
      </c>
      <c r="D2447" s="420">
        <v>2500</v>
      </c>
      <c r="E2447" s="856"/>
      <c r="F2447" s="419" t="str">
        <f t="shared" si="28"/>
        <v/>
      </c>
    </row>
    <row r="2448" spans="1:6" x14ac:dyDescent="0.3">
      <c r="A2448" s="372" t="s">
        <v>1111</v>
      </c>
      <c r="B2448" s="201" t="s">
        <v>1077</v>
      </c>
      <c r="C2448" s="379" t="s">
        <v>363</v>
      </c>
      <c r="D2448" s="420">
        <v>1000</v>
      </c>
      <c r="E2448" s="856"/>
      <c r="F2448" s="419" t="str">
        <f t="shared" si="28"/>
        <v/>
      </c>
    </row>
    <row r="2449" spans="1:6" x14ac:dyDescent="0.3">
      <c r="A2449" s="372" t="s">
        <v>1113</v>
      </c>
      <c r="B2449" s="235" t="s">
        <v>3704</v>
      </c>
      <c r="C2449" s="379"/>
      <c r="D2449" s="420"/>
      <c r="E2449" s="418"/>
      <c r="F2449" s="419" t="str">
        <f t="shared" si="28"/>
        <v/>
      </c>
    </row>
    <row r="2450" spans="1:6" x14ac:dyDescent="0.3">
      <c r="A2450" s="372" t="s">
        <v>1115</v>
      </c>
      <c r="B2450" s="201" t="s">
        <v>3992</v>
      </c>
      <c r="C2450" s="379"/>
      <c r="D2450" s="420"/>
      <c r="E2450" s="418"/>
      <c r="F2450" s="419" t="str">
        <f t="shared" si="28"/>
        <v/>
      </c>
    </row>
    <row r="2451" spans="1:6" x14ac:dyDescent="0.3">
      <c r="A2451" s="372" t="s">
        <v>1117</v>
      </c>
      <c r="B2451" s="201" t="s">
        <v>3704</v>
      </c>
      <c r="C2451" s="379" t="s">
        <v>16</v>
      </c>
      <c r="D2451" s="420">
        <v>1</v>
      </c>
      <c r="E2451" s="435">
        <v>4500000</v>
      </c>
      <c r="F2451" s="433">
        <f t="shared" si="28"/>
        <v>4500000</v>
      </c>
    </row>
    <row r="2452" spans="1:6" x14ac:dyDescent="0.3">
      <c r="A2452" s="372" t="s">
        <v>1118</v>
      </c>
      <c r="B2452" s="403" t="s">
        <v>4004</v>
      </c>
      <c r="C2452" s="386" t="s">
        <v>21</v>
      </c>
      <c r="D2452" s="421">
        <f>F2451</f>
        <v>4500000</v>
      </c>
      <c r="E2452" s="855"/>
      <c r="F2452" s="419" t="str">
        <f t="shared" si="28"/>
        <v/>
      </c>
    </row>
    <row r="2453" spans="1:6" x14ac:dyDescent="0.3">
      <c r="A2453" s="372" t="s">
        <v>1120</v>
      </c>
      <c r="B2453" s="201" t="s">
        <v>3315</v>
      </c>
      <c r="C2453" s="379" t="s">
        <v>221</v>
      </c>
      <c r="D2453" s="420">
        <v>1000</v>
      </c>
      <c r="E2453" s="856"/>
      <c r="F2453" s="419" t="str">
        <f t="shared" si="28"/>
        <v/>
      </c>
    </row>
    <row r="2454" spans="1:6" x14ac:dyDescent="0.3">
      <c r="A2454" s="372" t="s">
        <v>1122</v>
      </c>
      <c r="B2454" s="235" t="s">
        <v>1130</v>
      </c>
      <c r="C2454" s="379"/>
      <c r="D2454" s="420"/>
      <c r="E2454" s="435"/>
      <c r="F2454" s="433"/>
    </row>
    <row r="2455" spans="1:6" x14ac:dyDescent="0.3">
      <c r="A2455" s="372" t="s">
        <v>1124</v>
      </c>
      <c r="B2455" s="201" t="s">
        <v>1132</v>
      </c>
      <c r="C2455" s="379" t="s">
        <v>9</v>
      </c>
      <c r="D2455" s="420">
        <v>10</v>
      </c>
      <c r="E2455" s="856"/>
      <c r="F2455" s="419" t="str">
        <f t="shared" si="28"/>
        <v/>
      </c>
    </row>
    <row r="2456" spans="1:6" x14ac:dyDescent="0.3">
      <c r="A2456" s="372" t="s">
        <v>1126</v>
      </c>
      <c r="B2456" s="201" t="s">
        <v>1052</v>
      </c>
      <c r="C2456" s="379" t="s">
        <v>9</v>
      </c>
      <c r="D2456" s="420">
        <v>10</v>
      </c>
      <c r="E2456" s="856"/>
      <c r="F2456" s="419" t="str">
        <f t="shared" si="28"/>
        <v/>
      </c>
    </row>
    <row r="2457" spans="1:6" x14ac:dyDescent="0.3">
      <c r="A2457" s="372" t="s">
        <v>4233</v>
      </c>
      <c r="B2457" s="201" t="s">
        <v>1054</v>
      </c>
      <c r="C2457" s="379" t="s">
        <v>9</v>
      </c>
      <c r="D2457" s="420">
        <v>10</v>
      </c>
      <c r="E2457" s="856"/>
      <c r="F2457" s="419" t="str">
        <f t="shared" si="28"/>
        <v/>
      </c>
    </row>
    <row r="2458" spans="1:6" x14ac:dyDescent="0.3">
      <c r="A2458" s="372" t="s">
        <v>4234</v>
      </c>
      <c r="B2458" s="201" t="s">
        <v>1136</v>
      </c>
      <c r="C2458" s="379" t="s">
        <v>9</v>
      </c>
      <c r="D2458" s="420">
        <v>10</v>
      </c>
      <c r="E2458" s="856"/>
      <c r="F2458" s="419" t="str">
        <f t="shared" si="28"/>
        <v/>
      </c>
    </row>
    <row r="2459" spans="1:6" x14ac:dyDescent="0.3">
      <c r="A2459" s="372" t="s">
        <v>4235</v>
      </c>
      <c r="B2459" s="201" t="s">
        <v>1058</v>
      </c>
      <c r="C2459" s="379" t="s">
        <v>9</v>
      </c>
      <c r="D2459" s="420">
        <v>10</v>
      </c>
      <c r="E2459" s="856"/>
      <c r="F2459" s="419" t="str">
        <f t="shared" si="28"/>
        <v/>
      </c>
    </row>
    <row r="2460" spans="1:6" x14ac:dyDescent="0.3">
      <c r="A2460" s="372" t="s">
        <v>1127</v>
      </c>
      <c r="B2460" s="201" t="s">
        <v>1139</v>
      </c>
      <c r="C2460" s="379"/>
      <c r="D2460" s="420"/>
      <c r="E2460" s="435"/>
      <c r="F2460" s="433"/>
    </row>
    <row r="2461" spans="1:6" x14ac:dyDescent="0.3">
      <c r="A2461" s="372" t="s">
        <v>4236</v>
      </c>
      <c r="B2461" s="201" t="s">
        <v>1052</v>
      </c>
      <c r="C2461" s="379" t="s">
        <v>9</v>
      </c>
      <c r="D2461" s="420">
        <v>5</v>
      </c>
      <c r="E2461" s="856"/>
      <c r="F2461" s="419" t="str">
        <f t="shared" si="28"/>
        <v/>
      </c>
    </row>
    <row r="2462" spans="1:6" x14ac:dyDescent="0.3">
      <c r="A2462" s="372" t="s">
        <v>4237</v>
      </c>
      <c r="B2462" s="201" t="s">
        <v>1054</v>
      </c>
      <c r="C2462" s="379" t="s">
        <v>9</v>
      </c>
      <c r="D2462" s="420">
        <v>5</v>
      </c>
      <c r="E2462" s="856"/>
      <c r="F2462" s="419" t="str">
        <f t="shared" si="28"/>
        <v/>
      </c>
    </row>
    <row r="2463" spans="1:6" x14ac:dyDescent="0.3">
      <c r="A2463" s="372" t="s">
        <v>1129</v>
      </c>
      <c r="B2463" s="235" t="s">
        <v>1143</v>
      </c>
      <c r="C2463" s="379"/>
      <c r="D2463" s="420"/>
      <c r="E2463" s="435"/>
      <c r="F2463" s="433"/>
    </row>
    <row r="2464" spans="1:6" x14ac:dyDescent="0.3">
      <c r="A2464" s="372" t="s">
        <v>1131</v>
      </c>
      <c r="B2464" s="201" t="s">
        <v>1145</v>
      </c>
      <c r="C2464" s="379" t="s">
        <v>363</v>
      </c>
      <c r="D2464" s="420">
        <v>1500</v>
      </c>
      <c r="E2464" s="856"/>
      <c r="F2464" s="419" t="str">
        <f t="shared" si="28"/>
        <v/>
      </c>
    </row>
    <row r="2465" spans="1:6" x14ac:dyDescent="0.3">
      <c r="A2465" s="372" t="s">
        <v>1133</v>
      </c>
      <c r="B2465" s="201" t="s">
        <v>1052</v>
      </c>
      <c r="C2465" s="379" t="s">
        <v>363</v>
      </c>
      <c r="D2465" s="420">
        <v>2000</v>
      </c>
      <c r="E2465" s="856"/>
      <c r="F2465" s="419" t="str">
        <f t="shared" si="28"/>
        <v/>
      </c>
    </row>
    <row r="2466" spans="1:6" x14ac:dyDescent="0.3">
      <c r="A2466" s="372" t="s">
        <v>1134</v>
      </c>
      <c r="B2466" s="201" t="s">
        <v>1054</v>
      </c>
      <c r="C2466" s="379" t="s">
        <v>363</v>
      </c>
      <c r="D2466" s="420">
        <v>500</v>
      </c>
      <c r="E2466" s="856"/>
      <c r="F2466" s="419" t="str">
        <f t="shared" si="28"/>
        <v/>
      </c>
    </row>
    <row r="2467" spans="1:6" x14ac:dyDescent="0.3">
      <c r="A2467" s="372" t="s">
        <v>1135</v>
      </c>
      <c r="B2467" s="201" t="s">
        <v>1100</v>
      </c>
      <c r="C2467" s="379" t="s">
        <v>363</v>
      </c>
      <c r="D2467" s="420">
        <v>500</v>
      </c>
      <c r="E2467" s="856"/>
      <c r="F2467" s="419" t="str">
        <f t="shared" si="28"/>
        <v/>
      </c>
    </row>
    <row r="2468" spans="1:6" x14ac:dyDescent="0.3">
      <c r="A2468" s="372" t="s">
        <v>1137</v>
      </c>
      <c r="B2468" s="201" t="s">
        <v>1058</v>
      </c>
      <c r="C2468" s="379" t="s">
        <v>363</v>
      </c>
      <c r="D2468" s="420">
        <v>500</v>
      </c>
      <c r="E2468" s="856"/>
      <c r="F2468" s="419" t="str">
        <f t="shared" si="28"/>
        <v/>
      </c>
    </row>
    <row r="2469" spans="1:6" x14ac:dyDescent="0.3">
      <c r="A2469" s="372" t="s">
        <v>4238</v>
      </c>
      <c r="B2469" s="201" t="s">
        <v>1087</v>
      </c>
      <c r="C2469" s="379" t="s">
        <v>363</v>
      </c>
      <c r="D2469" s="420">
        <v>500</v>
      </c>
      <c r="E2469" s="856"/>
      <c r="F2469" s="419" t="str">
        <f t="shared" si="28"/>
        <v/>
      </c>
    </row>
    <row r="2470" spans="1:6" x14ac:dyDescent="0.3">
      <c r="A2470" s="372" t="s">
        <v>4239</v>
      </c>
      <c r="B2470" s="201" t="s">
        <v>1089</v>
      </c>
      <c r="C2470" s="379" t="s">
        <v>363</v>
      </c>
      <c r="D2470" s="420">
        <v>500</v>
      </c>
      <c r="E2470" s="856"/>
      <c r="F2470" s="419" t="str">
        <f t="shared" si="28"/>
        <v/>
      </c>
    </row>
    <row r="2471" spans="1:6" x14ac:dyDescent="0.3">
      <c r="A2471" s="372" t="s">
        <v>4240</v>
      </c>
      <c r="B2471" s="201" t="s">
        <v>1071</v>
      </c>
      <c r="C2471" s="379" t="s">
        <v>363</v>
      </c>
      <c r="D2471" s="420">
        <v>500</v>
      </c>
      <c r="E2471" s="856"/>
      <c r="F2471" s="419" t="str">
        <f t="shared" si="28"/>
        <v/>
      </c>
    </row>
    <row r="2472" spans="1:6" x14ac:dyDescent="0.3">
      <c r="A2472" s="372" t="s">
        <v>4241</v>
      </c>
      <c r="B2472" s="201" t="s">
        <v>1077</v>
      </c>
      <c r="C2472" s="379" t="s">
        <v>363</v>
      </c>
      <c r="D2472" s="420">
        <v>1000</v>
      </c>
      <c r="E2472" s="856"/>
      <c r="F2472" s="419" t="str">
        <f t="shared" si="28"/>
        <v/>
      </c>
    </row>
    <row r="2473" spans="1:6" x14ac:dyDescent="0.3">
      <c r="A2473" s="372" t="s">
        <v>1138</v>
      </c>
      <c r="B2473" s="201" t="s">
        <v>1157</v>
      </c>
      <c r="C2473" s="379" t="s">
        <v>9</v>
      </c>
      <c r="D2473" s="420">
        <v>10</v>
      </c>
      <c r="E2473" s="856"/>
      <c r="F2473" s="419" t="str">
        <f t="shared" si="28"/>
        <v/>
      </c>
    </row>
    <row r="2474" spans="1:6" x14ac:dyDescent="0.3">
      <c r="A2474" s="372" t="s">
        <v>1142</v>
      </c>
      <c r="B2474" s="235" t="s">
        <v>1159</v>
      </c>
      <c r="C2474" s="379" t="s">
        <v>363</v>
      </c>
      <c r="D2474" s="420">
        <v>15000</v>
      </c>
      <c r="E2474" s="856"/>
      <c r="F2474" s="419" t="str">
        <f t="shared" si="28"/>
        <v/>
      </c>
    </row>
    <row r="2475" spans="1:6" x14ac:dyDescent="0.3">
      <c r="A2475" s="372" t="s">
        <v>1158</v>
      </c>
      <c r="B2475" s="235" t="s">
        <v>1169</v>
      </c>
      <c r="C2475" s="379" t="s">
        <v>9</v>
      </c>
      <c r="D2475" s="420">
        <v>60</v>
      </c>
      <c r="E2475" s="856"/>
      <c r="F2475" s="419" t="str">
        <f t="shared" si="28"/>
        <v/>
      </c>
    </row>
    <row r="2476" spans="1:6" x14ac:dyDescent="0.3">
      <c r="A2476" s="372" t="s">
        <v>1168</v>
      </c>
      <c r="B2476" s="235" t="s">
        <v>1182</v>
      </c>
      <c r="C2476" s="379"/>
      <c r="D2476" s="420"/>
      <c r="E2476" s="435"/>
      <c r="F2476" s="433"/>
    </row>
    <row r="2477" spans="1:6" x14ac:dyDescent="0.3">
      <c r="A2477" s="372" t="s">
        <v>4242</v>
      </c>
      <c r="B2477" s="201" t="s">
        <v>4243</v>
      </c>
      <c r="C2477" s="379" t="s">
        <v>16</v>
      </c>
      <c r="D2477" s="420">
        <v>1</v>
      </c>
      <c r="E2477" s="435">
        <v>150000</v>
      </c>
      <c r="F2477" s="433">
        <f t="shared" ref="F2477:F2478" si="29">IF((D2477*E2477)&gt;0,(D2477*E2477),"")</f>
        <v>150000</v>
      </c>
    </row>
    <row r="2478" spans="1:6" ht="22.8" x14ac:dyDescent="0.3">
      <c r="A2478" s="372" t="s">
        <v>4244</v>
      </c>
      <c r="B2478" s="201" t="s">
        <v>4245</v>
      </c>
      <c r="C2478" s="386" t="s">
        <v>21</v>
      </c>
      <c r="D2478" s="421">
        <f>F2477</f>
        <v>150000</v>
      </c>
      <c r="E2478" s="855"/>
      <c r="F2478" s="419" t="str">
        <f t="shared" si="29"/>
        <v/>
      </c>
    </row>
    <row r="2479" spans="1:6" x14ac:dyDescent="0.3">
      <c r="A2479" s="383"/>
      <c r="B2479" s="412"/>
      <c r="C2479" s="386"/>
      <c r="D2479" s="434"/>
      <c r="E2479" s="435"/>
      <c r="F2479" s="433"/>
    </row>
    <row r="2480" spans="1:6" x14ac:dyDescent="0.3">
      <c r="A2480" s="383"/>
      <c r="B2480" s="412"/>
      <c r="C2480" s="386"/>
      <c r="D2480" s="434"/>
      <c r="E2480" s="435"/>
      <c r="F2480" s="433"/>
    </row>
    <row r="2481" spans="1:6" x14ac:dyDescent="0.3">
      <c r="A2481" s="383"/>
      <c r="B2481" s="412"/>
      <c r="C2481" s="386"/>
      <c r="D2481" s="434"/>
      <c r="E2481" s="435"/>
      <c r="F2481" s="433"/>
    </row>
    <row r="2482" spans="1:6" x14ac:dyDescent="0.3">
      <c r="A2482" s="383"/>
      <c r="B2482" s="412"/>
      <c r="C2482" s="386"/>
      <c r="D2482" s="434"/>
      <c r="E2482" s="435"/>
      <c r="F2482" s="433"/>
    </row>
    <row r="2483" spans="1:6" x14ac:dyDescent="0.3">
      <c r="A2483" s="383"/>
      <c r="B2483" s="412"/>
      <c r="C2483" s="386"/>
      <c r="D2483" s="434"/>
      <c r="E2483" s="435"/>
      <c r="F2483" s="433"/>
    </row>
    <row r="2484" spans="1:6" x14ac:dyDescent="0.3">
      <c r="A2484" s="383"/>
      <c r="B2484" s="412"/>
      <c r="C2484" s="386"/>
      <c r="D2484" s="434"/>
      <c r="E2484" s="435"/>
      <c r="F2484" s="433"/>
    </row>
    <row r="2485" spans="1:6" x14ac:dyDescent="0.3">
      <c r="A2485" s="383"/>
      <c r="B2485" s="412"/>
      <c r="C2485" s="386"/>
      <c r="D2485" s="434"/>
      <c r="E2485" s="435"/>
      <c r="F2485" s="433"/>
    </row>
    <row r="2486" spans="1:6" x14ac:dyDescent="0.3">
      <c r="A2486" s="383"/>
      <c r="B2486" s="412"/>
      <c r="C2486" s="386"/>
      <c r="D2486" s="434"/>
      <c r="E2486" s="435"/>
      <c r="F2486" s="433"/>
    </row>
    <row r="2487" spans="1:6" x14ac:dyDescent="0.3">
      <c r="A2487" s="383"/>
      <c r="B2487" s="412"/>
      <c r="C2487" s="386"/>
      <c r="D2487" s="434"/>
      <c r="E2487" s="435"/>
      <c r="F2487" s="433"/>
    </row>
    <row r="2488" spans="1:6" x14ac:dyDescent="0.3">
      <c r="A2488" s="383"/>
      <c r="B2488" s="412"/>
      <c r="C2488" s="386"/>
      <c r="D2488" s="434"/>
      <c r="E2488" s="435"/>
      <c r="F2488" s="433"/>
    </row>
    <row r="2489" spans="1:6" x14ac:dyDescent="0.3">
      <c r="A2489" s="383"/>
      <c r="B2489" s="412"/>
      <c r="C2489" s="386"/>
      <c r="D2489" s="434"/>
      <c r="E2489" s="435"/>
      <c r="F2489" s="433"/>
    </row>
    <row r="2490" spans="1:6" x14ac:dyDescent="0.3">
      <c r="A2490" s="383"/>
      <c r="B2490" s="412"/>
      <c r="C2490" s="386"/>
      <c r="D2490" s="434"/>
      <c r="E2490" s="435"/>
      <c r="F2490" s="433"/>
    </row>
    <row r="2491" spans="1:6" x14ac:dyDescent="0.3">
      <c r="A2491" s="383"/>
      <c r="B2491" s="412"/>
      <c r="C2491" s="386"/>
      <c r="D2491" s="434"/>
      <c r="E2491" s="435"/>
      <c r="F2491" s="433"/>
    </row>
    <row r="2492" spans="1:6" x14ac:dyDescent="0.3">
      <c r="A2492" s="383"/>
      <c r="B2492" s="412"/>
      <c r="C2492" s="386"/>
      <c r="D2492" s="434"/>
      <c r="E2492" s="435"/>
      <c r="F2492" s="433"/>
    </row>
    <row r="2493" spans="1:6" x14ac:dyDescent="0.3">
      <c r="A2493" s="383"/>
      <c r="B2493" s="412"/>
      <c r="C2493" s="386"/>
      <c r="D2493" s="434"/>
      <c r="E2493" s="435"/>
      <c r="F2493" s="433"/>
    </row>
    <row r="2494" spans="1:6" x14ac:dyDescent="0.3">
      <c r="A2494" s="383"/>
      <c r="B2494" s="412"/>
      <c r="C2494" s="386"/>
      <c r="D2494" s="434"/>
      <c r="E2494" s="435"/>
      <c r="F2494" s="433"/>
    </row>
    <row r="2495" spans="1:6" x14ac:dyDescent="0.3">
      <c r="A2495" s="383"/>
      <c r="B2495" s="412"/>
      <c r="C2495" s="386"/>
      <c r="D2495" s="434"/>
      <c r="E2495" s="435"/>
      <c r="F2495" s="433"/>
    </row>
    <row r="2496" spans="1:6" x14ac:dyDescent="0.3">
      <c r="A2496" s="383"/>
      <c r="B2496" s="412"/>
      <c r="C2496" s="386"/>
      <c r="D2496" s="434"/>
      <c r="E2496" s="435"/>
      <c r="F2496" s="433"/>
    </row>
    <row r="2497" spans="1:6" x14ac:dyDescent="0.3">
      <c r="A2497" s="383"/>
      <c r="B2497" s="412"/>
      <c r="C2497" s="386"/>
      <c r="D2497" s="434"/>
      <c r="E2497" s="435"/>
      <c r="F2497" s="433"/>
    </row>
    <row r="2498" spans="1:6" x14ac:dyDescent="0.3">
      <c r="A2498" s="383"/>
      <c r="B2498" s="412"/>
      <c r="C2498" s="386"/>
      <c r="D2498" s="434"/>
      <c r="E2498" s="435"/>
      <c r="F2498" s="433"/>
    </row>
    <row r="2499" spans="1:6" x14ac:dyDescent="0.3">
      <c r="A2499" s="383"/>
      <c r="B2499" s="412"/>
      <c r="C2499" s="386"/>
      <c r="D2499" s="434"/>
      <c r="E2499" s="435"/>
      <c r="F2499" s="433"/>
    </row>
    <row r="2500" spans="1:6" x14ac:dyDescent="0.3">
      <c r="A2500" s="383"/>
      <c r="B2500" s="412"/>
      <c r="C2500" s="386"/>
      <c r="D2500" s="434"/>
      <c r="E2500" s="435"/>
      <c r="F2500" s="433"/>
    </row>
    <row r="2501" spans="1:6" x14ac:dyDescent="0.3">
      <c r="A2501" s="383"/>
      <c r="B2501" s="412"/>
      <c r="C2501" s="386"/>
      <c r="D2501" s="434"/>
      <c r="E2501" s="435"/>
      <c r="F2501" s="433"/>
    </row>
    <row r="2502" spans="1:6" x14ac:dyDescent="0.3">
      <c r="A2502" s="383"/>
      <c r="B2502" s="412"/>
      <c r="C2502" s="386"/>
      <c r="D2502" s="434"/>
      <c r="E2502" s="435"/>
      <c r="F2502" s="433"/>
    </row>
    <row r="2503" spans="1:6" x14ac:dyDescent="0.3">
      <c r="A2503" s="383"/>
      <c r="B2503" s="412"/>
      <c r="C2503" s="386"/>
      <c r="D2503" s="434"/>
      <c r="E2503" s="435"/>
      <c r="F2503" s="433"/>
    </row>
    <row r="2504" spans="1:6" x14ac:dyDescent="0.3">
      <c r="A2504" s="383"/>
      <c r="B2504" s="412"/>
      <c r="C2504" s="386"/>
      <c r="D2504" s="434"/>
      <c r="E2504" s="435"/>
      <c r="F2504" s="433"/>
    </row>
    <row r="2505" spans="1:6" x14ac:dyDescent="0.3">
      <c r="A2505" s="383"/>
      <c r="B2505" s="412"/>
      <c r="C2505" s="386"/>
      <c r="D2505" s="434"/>
      <c r="E2505" s="435"/>
      <c r="F2505" s="433"/>
    </row>
    <row r="2506" spans="1:6" x14ac:dyDescent="0.3">
      <c r="A2506" s="383"/>
      <c r="B2506" s="412"/>
      <c r="C2506" s="386"/>
      <c r="D2506" s="434"/>
      <c r="E2506" s="435"/>
      <c r="F2506" s="433"/>
    </row>
    <row r="2507" spans="1:6" x14ac:dyDescent="0.3">
      <c r="A2507" s="383"/>
      <c r="B2507" s="412"/>
      <c r="C2507" s="386"/>
      <c r="D2507" s="434"/>
      <c r="E2507" s="435"/>
      <c r="F2507" s="433"/>
    </row>
    <row r="2508" spans="1:6" x14ac:dyDescent="0.3">
      <c r="A2508" s="383"/>
      <c r="B2508" s="412"/>
      <c r="C2508" s="386"/>
      <c r="D2508" s="434"/>
      <c r="E2508" s="435"/>
      <c r="F2508" s="433"/>
    </row>
    <row r="2509" spans="1:6" x14ac:dyDescent="0.3">
      <c r="A2509" s="383"/>
      <c r="B2509" s="412"/>
      <c r="C2509" s="386"/>
      <c r="D2509" s="434"/>
      <c r="E2509" s="435"/>
      <c r="F2509" s="433"/>
    </row>
    <row r="2510" spans="1:6" x14ac:dyDescent="0.3">
      <c r="A2510" s="383"/>
      <c r="B2510" s="412"/>
      <c r="C2510" s="386"/>
      <c r="D2510" s="434"/>
      <c r="E2510" s="435"/>
      <c r="F2510" s="433"/>
    </row>
    <row r="2511" spans="1:6" x14ac:dyDescent="0.3">
      <c r="A2511" s="383"/>
      <c r="B2511" s="412"/>
      <c r="C2511" s="386"/>
      <c r="D2511" s="434"/>
      <c r="E2511" s="435"/>
      <c r="F2511" s="433"/>
    </row>
    <row r="2512" spans="1:6" x14ac:dyDescent="0.3">
      <c r="A2512" s="383"/>
      <c r="B2512" s="412"/>
      <c r="C2512" s="386"/>
      <c r="D2512" s="434"/>
      <c r="E2512" s="435"/>
      <c r="F2512" s="433"/>
    </row>
    <row r="2513" spans="1:6" x14ac:dyDescent="0.3">
      <c r="A2513" s="383"/>
      <c r="B2513" s="412"/>
      <c r="C2513" s="386"/>
      <c r="D2513" s="434"/>
      <c r="E2513" s="435"/>
      <c r="F2513" s="433"/>
    </row>
    <row r="2514" spans="1:6" x14ac:dyDescent="0.3">
      <c r="A2514" s="383"/>
      <c r="B2514" s="412"/>
      <c r="C2514" s="386"/>
      <c r="D2514" s="434"/>
      <c r="E2514" s="435"/>
      <c r="F2514" s="433"/>
    </row>
    <row r="2515" spans="1:6" x14ac:dyDescent="0.3">
      <c r="A2515" s="383"/>
      <c r="B2515" s="412"/>
      <c r="C2515" s="386"/>
      <c r="D2515" s="434"/>
      <c r="E2515" s="435"/>
      <c r="F2515" s="433"/>
    </row>
    <row r="2516" spans="1:6" x14ac:dyDescent="0.3">
      <c r="A2516" s="383"/>
      <c r="B2516" s="412"/>
      <c r="C2516" s="386"/>
      <c r="D2516" s="434"/>
      <c r="E2516" s="435"/>
      <c r="F2516" s="433"/>
    </row>
    <row r="2517" spans="1:6" x14ac:dyDescent="0.3">
      <c r="A2517" s="383"/>
      <c r="B2517" s="412"/>
      <c r="C2517" s="386"/>
      <c r="D2517" s="434"/>
      <c r="E2517" s="435"/>
      <c r="F2517" s="433"/>
    </row>
    <row r="2518" spans="1:6" x14ac:dyDescent="0.3">
      <c r="A2518" s="383"/>
      <c r="B2518" s="412"/>
      <c r="C2518" s="386"/>
      <c r="D2518" s="434"/>
      <c r="E2518" s="435"/>
      <c r="F2518" s="433"/>
    </row>
    <row r="2519" spans="1:6" x14ac:dyDescent="0.3">
      <c r="A2519" s="383"/>
      <c r="B2519" s="412"/>
      <c r="C2519" s="386"/>
      <c r="D2519" s="434"/>
      <c r="E2519" s="435"/>
      <c r="F2519" s="433"/>
    </row>
    <row r="2520" spans="1:6" x14ac:dyDescent="0.3">
      <c r="A2520" s="383"/>
      <c r="B2520" s="412"/>
      <c r="C2520" s="386"/>
      <c r="D2520" s="434"/>
      <c r="E2520" s="435"/>
      <c r="F2520" s="433"/>
    </row>
    <row r="2521" spans="1:6" ht="15" thickBot="1" x14ac:dyDescent="0.35">
      <c r="A2521" s="383"/>
      <c r="B2521" s="412"/>
      <c r="C2521" s="386"/>
      <c r="D2521" s="434"/>
      <c r="E2521" s="435"/>
      <c r="F2521" s="433"/>
    </row>
    <row r="2522" spans="1:6" ht="15" thickBot="1" x14ac:dyDescent="0.35">
      <c r="A2522" s="448" t="s">
        <v>4074</v>
      </c>
      <c r="B2522" s="511" t="s">
        <v>4116</v>
      </c>
      <c r="C2522" s="489"/>
      <c r="D2522" s="489"/>
      <c r="E2522" s="494"/>
      <c r="F2522" s="495">
        <f>SUM(F2416:F2484)</f>
        <v>4650000</v>
      </c>
    </row>
    <row r="2523" spans="1:6" x14ac:dyDescent="0.3">
      <c r="A2523" s="756" t="str">
        <f>A768</f>
        <v>CONTRACT SANRAL: NRA 2024/1323</v>
      </c>
      <c r="B2523" s="757"/>
      <c r="C2523" s="462"/>
      <c r="D2523" s="462"/>
      <c r="E2523" s="467"/>
      <c r="F2523" s="473"/>
    </row>
    <row r="2524" spans="1:6" ht="15" thickBot="1" x14ac:dyDescent="0.35">
      <c r="A2524" s="754" t="str">
        <f>A769</f>
        <v>PANEL FOR ROUTINE ROAD MAINTENANCE WORKS ACROSS SOUTH AFRICA (KWAZULU NATAL PROVINCE)</v>
      </c>
      <c r="B2524" s="755"/>
      <c r="C2524" s="463"/>
      <c r="D2524" s="463"/>
      <c r="E2524" s="468"/>
      <c r="F2524" s="474"/>
    </row>
    <row r="2525" spans="1:6" ht="15" thickBot="1" x14ac:dyDescent="0.35">
      <c r="A2525" s="449" t="s">
        <v>4111</v>
      </c>
      <c r="B2525" s="451" t="s">
        <v>4035</v>
      </c>
      <c r="C2525" s="451" t="s">
        <v>4112</v>
      </c>
      <c r="D2525" s="451" t="s">
        <v>4113</v>
      </c>
      <c r="E2525" s="451" t="s">
        <v>4114</v>
      </c>
      <c r="F2525" s="487" t="s">
        <v>4036</v>
      </c>
    </row>
    <row r="2526" spans="1:6" x14ac:dyDescent="0.3">
      <c r="A2526" s="758" t="s">
        <v>1216</v>
      </c>
      <c r="B2526" s="759"/>
      <c r="C2526" s="759"/>
      <c r="D2526" s="759"/>
      <c r="E2526" s="759"/>
      <c r="F2526" s="760"/>
    </row>
    <row r="2527" spans="1:6" x14ac:dyDescent="0.3">
      <c r="A2527" s="374" t="s">
        <v>1236</v>
      </c>
      <c r="B2527" s="345" t="s">
        <v>3705</v>
      </c>
      <c r="C2527" s="375"/>
      <c r="D2527" s="501"/>
      <c r="E2527" s="502"/>
      <c r="F2527" s="503"/>
    </row>
    <row r="2528" spans="1:6" x14ac:dyDescent="0.3">
      <c r="A2528" s="372" t="s">
        <v>1238</v>
      </c>
      <c r="B2528" s="201" t="s">
        <v>4146</v>
      </c>
      <c r="C2528" s="382"/>
      <c r="D2528" s="420"/>
      <c r="E2528" s="418"/>
      <c r="F2528" s="419"/>
    </row>
    <row r="2529" spans="1:6" x14ac:dyDescent="0.3">
      <c r="A2529" s="372" t="s">
        <v>1239</v>
      </c>
      <c r="B2529" s="201" t="s">
        <v>3993</v>
      </c>
      <c r="C2529" s="379" t="s">
        <v>955</v>
      </c>
      <c r="D2529" s="420">
        <v>7000</v>
      </c>
      <c r="E2529" s="856"/>
      <c r="F2529" s="419" t="str">
        <f>IF((D2529*E2529)&gt;0,(D2529*E2529),"")</f>
        <v/>
      </c>
    </row>
    <row r="2530" spans="1:6" x14ac:dyDescent="0.3">
      <c r="A2530" s="372" t="s">
        <v>1245</v>
      </c>
      <c r="B2530" s="201" t="s">
        <v>4147</v>
      </c>
      <c r="C2530" s="379"/>
      <c r="D2530" s="420"/>
      <c r="E2530" s="418"/>
      <c r="F2530" s="419" t="str">
        <f t="shared" ref="F2530:F2542" si="30">IF((D2530*E2530)&gt;0,(D2530*E2530),"")</f>
        <v/>
      </c>
    </row>
    <row r="2531" spans="1:6" x14ac:dyDescent="0.3">
      <c r="A2531" s="372" t="s">
        <v>1247</v>
      </c>
      <c r="B2531" s="201" t="s">
        <v>3993</v>
      </c>
      <c r="C2531" s="379" t="s">
        <v>955</v>
      </c>
      <c r="D2531" s="420">
        <v>5500</v>
      </c>
      <c r="E2531" s="856"/>
      <c r="F2531" s="419" t="str">
        <f t="shared" si="30"/>
        <v/>
      </c>
    </row>
    <row r="2532" spans="1:6" x14ac:dyDescent="0.3">
      <c r="A2532" s="372" t="s">
        <v>1253</v>
      </c>
      <c r="B2532" s="201" t="s">
        <v>4148</v>
      </c>
      <c r="C2532" s="379"/>
      <c r="D2532" s="420"/>
      <c r="E2532" s="418"/>
      <c r="F2532" s="419" t="str">
        <f t="shared" si="30"/>
        <v/>
      </c>
    </row>
    <row r="2533" spans="1:6" x14ac:dyDescent="0.3">
      <c r="A2533" s="372" t="s">
        <v>1254</v>
      </c>
      <c r="B2533" s="201" t="s">
        <v>3993</v>
      </c>
      <c r="C2533" s="379" t="s">
        <v>955</v>
      </c>
      <c r="D2533" s="420">
        <v>18000</v>
      </c>
      <c r="E2533" s="856"/>
      <c r="F2533" s="419" t="str">
        <f t="shared" si="30"/>
        <v/>
      </c>
    </row>
    <row r="2534" spans="1:6" x14ac:dyDescent="0.3">
      <c r="A2534" s="372" t="s">
        <v>1260</v>
      </c>
      <c r="B2534" s="235" t="s">
        <v>1261</v>
      </c>
      <c r="C2534" s="379"/>
      <c r="D2534" s="420"/>
      <c r="E2534" s="418"/>
      <c r="F2534" s="419" t="str">
        <f t="shared" si="30"/>
        <v/>
      </c>
    </row>
    <row r="2535" spans="1:6" x14ac:dyDescent="0.3">
      <c r="A2535" s="372" t="s">
        <v>1262</v>
      </c>
      <c r="B2535" s="201" t="s">
        <v>1263</v>
      </c>
      <c r="C2535" s="379" t="s">
        <v>9</v>
      </c>
      <c r="D2535" s="420">
        <v>200</v>
      </c>
      <c r="E2535" s="856"/>
      <c r="F2535" s="419" t="str">
        <f t="shared" si="30"/>
        <v/>
      </c>
    </row>
    <row r="2536" spans="1:6" x14ac:dyDescent="0.3">
      <c r="A2536" s="372" t="s">
        <v>1264</v>
      </c>
      <c r="B2536" s="235" t="s">
        <v>4246</v>
      </c>
      <c r="C2536" s="379"/>
      <c r="D2536" s="421"/>
      <c r="E2536" s="418"/>
      <c r="F2536" s="419"/>
    </row>
    <row r="2537" spans="1:6" x14ac:dyDescent="0.3">
      <c r="A2537" s="372" t="s">
        <v>1266</v>
      </c>
      <c r="B2537" s="201" t="s">
        <v>4247</v>
      </c>
      <c r="C2537" s="379" t="s">
        <v>9</v>
      </c>
      <c r="D2537" s="421">
        <v>40</v>
      </c>
      <c r="E2537" s="856"/>
      <c r="F2537" s="419" t="str">
        <f t="shared" si="30"/>
        <v/>
      </c>
    </row>
    <row r="2538" spans="1:6" x14ac:dyDescent="0.3">
      <c r="A2538" s="372" t="s">
        <v>1274</v>
      </c>
      <c r="B2538" s="235" t="s">
        <v>1265</v>
      </c>
      <c r="C2538" s="379"/>
      <c r="D2538" s="420"/>
      <c r="E2538" s="418"/>
      <c r="F2538" s="419" t="str">
        <f t="shared" si="30"/>
        <v/>
      </c>
    </row>
    <row r="2539" spans="1:6" x14ac:dyDescent="0.3">
      <c r="A2539" s="372" t="s">
        <v>3687</v>
      </c>
      <c r="B2539" s="201" t="s">
        <v>1265</v>
      </c>
      <c r="C2539" s="379" t="s">
        <v>9</v>
      </c>
      <c r="D2539" s="420">
        <v>50</v>
      </c>
      <c r="E2539" s="856"/>
      <c r="F2539" s="419" t="str">
        <f t="shared" si="30"/>
        <v/>
      </c>
    </row>
    <row r="2540" spans="1:6" x14ac:dyDescent="0.3">
      <c r="A2540" s="372" t="s">
        <v>4012</v>
      </c>
      <c r="B2540" s="235" t="s">
        <v>4013</v>
      </c>
      <c r="C2540" s="379"/>
      <c r="D2540" s="420"/>
      <c r="E2540" s="418"/>
      <c r="F2540" s="419" t="str">
        <f t="shared" si="30"/>
        <v/>
      </c>
    </row>
    <row r="2541" spans="1:6" x14ac:dyDescent="0.3">
      <c r="A2541" s="372" t="s">
        <v>4014</v>
      </c>
      <c r="B2541" s="201" t="s">
        <v>4016</v>
      </c>
      <c r="C2541" s="379" t="s">
        <v>221</v>
      </c>
      <c r="D2541" s="420">
        <v>20000</v>
      </c>
      <c r="E2541" s="856"/>
      <c r="F2541" s="419" t="str">
        <f t="shared" si="30"/>
        <v/>
      </c>
    </row>
    <row r="2542" spans="1:6" x14ac:dyDescent="0.3">
      <c r="A2542" s="372" t="s">
        <v>4015</v>
      </c>
      <c r="B2542" s="201" t="s">
        <v>962</v>
      </c>
      <c r="C2542" s="379" t="s">
        <v>1318</v>
      </c>
      <c r="D2542" s="420">
        <v>150000</v>
      </c>
      <c r="E2542" s="856"/>
      <c r="F2542" s="419" t="str">
        <f t="shared" si="30"/>
        <v/>
      </c>
    </row>
    <row r="2543" spans="1:6" x14ac:dyDescent="0.3">
      <c r="A2543" s="383"/>
      <c r="B2543" s="202"/>
      <c r="C2543" s="386"/>
      <c r="D2543" s="434"/>
      <c r="E2543" s="435"/>
      <c r="F2543" s="433"/>
    </row>
    <row r="2544" spans="1:6" x14ac:dyDescent="0.3">
      <c r="A2544" s="383"/>
      <c r="B2544" s="202"/>
      <c r="C2544" s="386"/>
      <c r="D2544" s="434"/>
      <c r="E2544" s="435"/>
      <c r="F2544" s="433"/>
    </row>
    <row r="2545" spans="1:6" x14ac:dyDescent="0.3">
      <c r="A2545" s="383"/>
      <c r="B2545" s="202"/>
      <c r="C2545" s="386"/>
      <c r="D2545" s="434"/>
      <c r="E2545" s="435"/>
      <c r="F2545" s="433"/>
    </row>
    <row r="2546" spans="1:6" x14ac:dyDescent="0.3">
      <c r="A2546" s="383"/>
      <c r="B2546" s="202"/>
      <c r="C2546" s="386"/>
      <c r="D2546" s="434"/>
      <c r="E2546" s="435"/>
      <c r="F2546" s="433"/>
    </row>
    <row r="2547" spans="1:6" x14ac:dyDescent="0.3">
      <c r="A2547" s="383"/>
      <c r="B2547" s="202"/>
      <c r="C2547" s="386"/>
      <c r="D2547" s="434"/>
      <c r="E2547" s="435"/>
      <c r="F2547" s="433"/>
    </row>
    <row r="2548" spans="1:6" x14ac:dyDescent="0.3">
      <c r="A2548" s="383"/>
      <c r="B2548" s="202"/>
      <c r="C2548" s="386"/>
      <c r="D2548" s="434"/>
      <c r="E2548" s="435"/>
      <c r="F2548" s="433"/>
    </row>
    <row r="2549" spans="1:6" x14ac:dyDescent="0.3">
      <c r="A2549" s="383"/>
      <c r="B2549" s="202"/>
      <c r="C2549" s="386"/>
      <c r="D2549" s="434"/>
      <c r="E2549" s="435"/>
      <c r="F2549" s="433"/>
    </row>
    <row r="2550" spans="1:6" x14ac:dyDescent="0.3">
      <c r="A2550" s="383"/>
      <c r="B2550" s="202"/>
      <c r="C2550" s="386"/>
      <c r="D2550" s="434"/>
      <c r="E2550" s="435"/>
      <c r="F2550" s="433"/>
    </row>
    <row r="2551" spans="1:6" x14ac:dyDescent="0.3">
      <c r="A2551" s="383"/>
      <c r="B2551" s="202"/>
      <c r="C2551" s="386"/>
      <c r="D2551" s="434"/>
      <c r="E2551" s="435"/>
      <c r="F2551" s="433"/>
    </row>
    <row r="2552" spans="1:6" x14ac:dyDescent="0.3">
      <c r="A2552" s="383"/>
      <c r="B2552" s="202"/>
      <c r="C2552" s="386"/>
      <c r="D2552" s="434"/>
      <c r="E2552" s="435"/>
      <c r="F2552" s="433"/>
    </row>
    <row r="2553" spans="1:6" x14ac:dyDescent="0.3">
      <c r="A2553" s="383"/>
      <c r="B2553" s="202"/>
      <c r="C2553" s="386"/>
      <c r="D2553" s="434"/>
      <c r="E2553" s="435"/>
      <c r="F2553" s="433"/>
    </row>
    <row r="2554" spans="1:6" x14ac:dyDescent="0.3">
      <c r="A2554" s="383"/>
      <c r="B2554" s="202"/>
      <c r="C2554" s="386"/>
      <c r="D2554" s="434"/>
      <c r="E2554" s="435"/>
      <c r="F2554" s="433"/>
    </row>
    <row r="2555" spans="1:6" x14ac:dyDescent="0.3">
      <c r="A2555" s="383"/>
      <c r="B2555" s="202"/>
      <c r="C2555" s="386"/>
      <c r="D2555" s="434"/>
      <c r="E2555" s="435"/>
      <c r="F2555" s="433"/>
    </row>
    <row r="2556" spans="1:6" x14ac:dyDescent="0.3">
      <c r="A2556" s="383"/>
      <c r="B2556" s="202"/>
      <c r="C2556" s="386"/>
      <c r="D2556" s="434"/>
      <c r="E2556" s="435"/>
      <c r="F2556" s="433"/>
    </row>
    <row r="2557" spans="1:6" x14ac:dyDescent="0.3">
      <c r="A2557" s="383"/>
      <c r="B2557" s="202"/>
      <c r="C2557" s="386"/>
      <c r="D2557" s="434"/>
      <c r="E2557" s="435"/>
      <c r="F2557" s="433"/>
    </row>
    <row r="2558" spans="1:6" x14ac:dyDescent="0.3">
      <c r="A2558" s="383"/>
      <c r="B2558" s="202"/>
      <c r="C2558" s="386"/>
      <c r="D2558" s="434"/>
      <c r="E2558" s="435"/>
      <c r="F2558" s="433"/>
    </row>
    <row r="2559" spans="1:6" x14ac:dyDescent="0.3">
      <c r="A2559" s="383"/>
      <c r="B2559" s="202"/>
      <c r="C2559" s="386"/>
      <c r="D2559" s="434"/>
      <c r="E2559" s="435"/>
      <c r="F2559" s="433"/>
    </row>
    <row r="2560" spans="1:6" x14ac:dyDescent="0.3">
      <c r="A2560" s="383"/>
      <c r="B2560" s="202"/>
      <c r="C2560" s="386"/>
      <c r="D2560" s="434"/>
      <c r="E2560" s="435"/>
      <c r="F2560" s="433"/>
    </row>
    <row r="2561" spans="1:6" x14ac:dyDescent="0.3">
      <c r="A2561" s="383"/>
      <c r="B2561" s="202"/>
      <c r="C2561" s="386"/>
      <c r="D2561" s="434"/>
      <c r="E2561" s="435"/>
      <c r="F2561" s="433"/>
    </row>
    <row r="2562" spans="1:6" x14ac:dyDescent="0.3">
      <c r="A2562" s="383"/>
      <c r="B2562" s="202"/>
      <c r="C2562" s="386"/>
      <c r="D2562" s="434"/>
      <c r="E2562" s="435"/>
      <c r="F2562" s="433"/>
    </row>
    <row r="2563" spans="1:6" x14ac:dyDescent="0.3">
      <c r="A2563" s="383"/>
      <c r="B2563" s="202"/>
      <c r="C2563" s="386"/>
      <c r="D2563" s="434"/>
      <c r="E2563" s="435"/>
      <c r="F2563" s="433"/>
    </row>
    <row r="2564" spans="1:6" x14ac:dyDescent="0.3">
      <c r="A2564" s="383"/>
      <c r="B2564" s="202"/>
      <c r="C2564" s="386"/>
      <c r="D2564" s="434"/>
      <c r="E2564" s="435"/>
      <c r="F2564" s="433"/>
    </row>
    <row r="2565" spans="1:6" x14ac:dyDescent="0.3">
      <c r="A2565" s="383"/>
      <c r="B2565" s="202"/>
      <c r="C2565" s="386"/>
      <c r="D2565" s="434"/>
      <c r="E2565" s="435"/>
      <c r="F2565" s="433"/>
    </row>
    <row r="2566" spans="1:6" x14ac:dyDescent="0.3">
      <c r="A2566" s="383"/>
      <c r="B2566" s="202"/>
      <c r="C2566" s="386"/>
      <c r="D2566" s="434"/>
      <c r="E2566" s="435"/>
      <c r="F2566" s="433"/>
    </row>
    <row r="2567" spans="1:6" x14ac:dyDescent="0.3">
      <c r="A2567" s="383"/>
      <c r="B2567" s="202"/>
      <c r="C2567" s="386"/>
      <c r="D2567" s="434"/>
      <c r="E2567" s="435"/>
      <c r="F2567" s="433"/>
    </row>
    <row r="2568" spans="1:6" x14ac:dyDescent="0.3">
      <c r="A2568" s="383"/>
      <c r="B2568" s="202"/>
      <c r="C2568" s="386"/>
      <c r="D2568" s="434"/>
      <c r="E2568" s="435"/>
      <c r="F2568" s="433"/>
    </row>
    <row r="2569" spans="1:6" x14ac:dyDescent="0.3">
      <c r="A2569" s="383"/>
      <c r="B2569" s="202"/>
      <c r="C2569" s="386"/>
      <c r="D2569" s="434"/>
      <c r="E2569" s="435"/>
      <c r="F2569" s="433"/>
    </row>
    <row r="2570" spans="1:6" x14ac:dyDescent="0.3">
      <c r="A2570" s="383"/>
      <c r="B2570" s="202"/>
      <c r="C2570" s="386"/>
      <c r="D2570" s="434"/>
      <c r="E2570" s="435"/>
      <c r="F2570" s="433"/>
    </row>
    <row r="2571" spans="1:6" x14ac:dyDescent="0.3">
      <c r="A2571" s="383"/>
      <c r="B2571" s="202"/>
      <c r="C2571" s="386"/>
      <c r="D2571" s="434"/>
      <c r="E2571" s="435"/>
      <c r="F2571" s="433"/>
    </row>
    <row r="2572" spans="1:6" x14ac:dyDescent="0.3">
      <c r="A2572" s="383"/>
      <c r="B2572" s="202"/>
      <c r="C2572" s="386"/>
      <c r="D2572" s="434"/>
      <c r="E2572" s="435"/>
      <c r="F2572" s="433"/>
    </row>
    <row r="2573" spans="1:6" x14ac:dyDescent="0.3">
      <c r="A2573" s="383"/>
      <c r="B2573" s="202"/>
      <c r="C2573" s="386"/>
      <c r="D2573" s="434"/>
      <c r="E2573" s="435"/>
      <c r="F2573" s="433"/>
    </row>
    <row r="2574" spans="1:6" x14ac:dyDescent="0.3">
      <c r="A2574" s="383"/>
      <c r="B2574" s="202"/>
      <c r="C2574" s="386"/>
      <c r="D2574" s="434"/>
      <c r="E2574" s="435"/>
      <c r="F2574" s="433"/>
    </row>
    <row r="2575" spans="1:6" x14ac:dyDescent="0.3">
      <c r="A2575" s="383"/>
      <c r="B2575" s="202"/>
      <c r="C2575" s="386"/>
      <c r="D2575" s="434"/>
      <c r="E2575" s="435"/>
      <c r="F2575" s="433"/>
    </row>
    <row r="2576" spans="1:6" x14ac:dyDescent="0.3">
      <c r="A2576" s="383"/>
      <c r="B2576" s="202"/>
      <c r="C2576" s="386"/>
      <c r="D2576" s="434"/>
      <c r="E2576" s="435"/>
      <c r="F2576" s="433"/>
    </row>
    <row r="2577" spans="1:6" x14ac:dyDescent="0.3">
      <c r="A2577" s="383"/>
      <c r="B2577" s="202"/>
      <c r="C2577" s="386"/>
      <c r="D2577" s="434"/>
      <c r="E2577" s="435"/>
      <c r="F2577" s="433"/>
    </row>
    <row r="2578" spans="1:6" x14ac:dyDescent="0.3">
      <c r="A2578" s="383"/>
      <c r="B2578" s="202"/>
      <c r="C2578" s="386"/>
      <c r="D2578" s="434"/>
      <c r="E2578" s="435"/>
      <c r="F2578" s="433"/>
    </row>
    <row r="2579" spans="1:6" x14ac:dyDescent="0.3">
      <c r="A2579" s="383"/>
      <c r="B2579" s="202"/>
      <c r="C2579" s="386"/>
      <c r="D2579" s="434"/>
      <c r="E2579" s="435"/>
      <c r="F2579" s="433"/>
    </row>
    <row r="2580" spans="1:6" x14ac:dyDescent="0.3">
      <c r="A2580" s="383"/>
      <c r="B2580" s="202"/>
      <c r="C2580" s="386"/>
      <c r="D2580" s="434"/>
      <c r="E2580" s="435"/>
      <c r="F2580" s="433"/>
    </row>
    <row r="2581" spans="1:6" x14ac:dyDescent="0.3">
      <c r="A2581" s="383"/>
      <c r="B2581" s="202"/>
      <c r="C2581" s="386"/>
      <c r="D2581" s="434"/>
      <c r="E2581" s="435"/>
      <c r="F2581" s="433"/>
    </row>
    <row r="2582" spans="1:6" x14ac:dyDescent="0.3">
      <c r="A2582" s="383"/>
      <c r="B2582" s="202"/>
      <c r="C2582" s="386"/>
      <c r="D2582" s="434"/>
      <c r="E2582" s="435"/>
      <c r="F2582" s="433"/>
    </row>
    <row r="2583" spans="1:6" x14ac:dyDescent="0.3">
      <c r="A2583" s="383"/>
      <c r="B2583" s="202"/>
      <c r="C2583" s="386"/>
      <c r="D2583" s="434"/>
      <c r="E2583" s="435"/>
      <c r="F2583" s="433"/>
    </row>
    <row r="2584" spans="1:6" x14ac:dyDescent="0.3">
      <c r="A2584" s="383"/>
      <c r="B2584" s="202"/>
      <c r="C2584" s="386"/>
      <c r="D2584" s="434"/>
      <c r="E2584" s="435"/>
      <c r="F2584" s="433"/>
    </row>
    <row r="2585" spans="1:6" x14ac:dyDescent="0.3">
      <c r="A2585" s="383"/>
      <c r="B2585" s="202"/>
      <c r="C2585" s="386"/>
      <c r="D2585" s="434"/>
      <c r="E2585" s="435"/>
      <c r="F2585" s="433"/>
    </row>
    <row r="2586" spans="1:6" x14ac:dyDescent="0.3">
      <c r="A2586" s="383"/>
      <c r="B2586" s="202"/>
      <c r="C2586" s="386"/>
      <c r="D2586" s="434"/>
      <c r="E2586" s="435"/>
      <c r="F2586" s="433"/>
    </row>
    <row r="2587" spans="1:6" x14ac:dyDescent="0.3">
      <c r="A2587" s="383"/>
      <c r="B2587" s="202"/>
      <c r="C2587" s="386"/>
      <c r="D2587" s="434"/>
      <c r="E2587" s="435"/>
      <c r="F2587" s="433"/>
    </row>
    <row r="2588" spans="1:6" x14ac:dyDescent="0.3">
      <c r="A2588" s="383"/>
      <c r="B2588" s="202"/>
      <c r="C2588" s="386"/>
      <c r="D2588" s="434"/>
      <c r="E2588" s="435"/>
      <c r="F2588" s="433"/>
    </row>
    <row r="2589" spans="1:6" x14ac:dyDescent="0.3">
      <c r="A2589" s="383"/>
      <c r="B2589" s="202"/>
      <c r="C2589" s="386"/>
      <c r="D2589" s="434"/>
      <c r="E2589" s="435"/>
      <c r="F2589" s="433"/>
    </row>
    <row r="2590" spans="1:6" x14ac:dyDescent="0.3">
      <c r="A2590" s="383"/>
      <c r="B2590" s="202"/>
      <c r="C2590" s="386"/>
      <c r="D2590" s="434"/>
      <c r="E2590" s="435"/>
      <c r="F2590" s="433"/>
    </row>
    <row r="2591" spans="1:6" x14ac:dyDescent="0.3">
      <c r="A2591" s="383"/>
      <c r="B2591" s="202"/>
      <c r="C2591" s="386"/>
      <c r="D2591" s="434"/>
      <c r="E2591" s="435"/>
      <c r="F2591" s="433"/>
    </row>
    <row r="2592" spans="1:6" x14ac:dyDescent="0.3">
      <c r="A2592" s="383"/>
      <c r="B2592" s="202"/>
      <c r="C2592" s="386"/>
      <c r="D2592" s="434"/>
      <c r="E2592" s="435"/>
      <c r="F2592" s="433"/>
    </row>
    <row r="2593" spans="1:6" x14ac:dyDescent="0.3">
      <c r="A2593" s="383"/>
      <c r="B2593" s="202"/>
      <c r="C2593" s="386"/>
      <c r="D2593" s="434"/>
      <c r="E2593" s="435"/>
      <c r="F2593" s="433"/>
    </row>
    <row r="2594" spans="1:6" x14ac:dyDescent="0.3">
      <c r="A2594" s="383"/>
      <c r="B2594" s="202"/>
      <c r="C2594" s="386"/>
      <c r="D2594" s="434"/>
      <c r="E2594" s="435"/>
      <c r="F2594" s="433"/>
    </row>
    <row r="2595" spans="1:6" x14ac:dyDescent="0.3">
      <c r="A2595" s="383"/>
      <c r="B2595" s="202"/>
      <c r="C2595" s="386"/>
      <c r="D2595" s="434"/>
      <c r="E2595" s="435"/>
      <c r="F2595" s="433"/>
    </row>
    <row r="2596" spans="1:6" x14ac:dyDescent="0.3">
      <c r="A2596" s="383"/>
      <c r="B2596" s="202"/>
      <c r="C2596" s="386"/>
      <c r="D2596" s="434"/>
      <c r="E2596" s="435"/>
      <c r="F2596" s="433"/>
    </row>
    <row r="2597" spans="1:6" x14ac:dyDescent="0.3">
      <c r="A2597" s="383"/>
      <c r="B2597" s="202"/>
      <c r="C2597" s="386"/>
      <c r="D2597" s="434"/>
      <c r="E2597" s="435"/>
      <c r="F2597" s="433"/>
    </row>
    <row r="2598" spans="1:6" x14ac:dyDescent="0.3">
      <c r="A2598" s="383"/>
      <c r="B2598" s="202"/>
      <c r="C2598" s="386"/>
      <c r="D2598" s="434"/>
      <c r="E2598" s="435"/>
      <c r="F2598" s="433"/>
    </row>
    <row r="2599" spans="1:6" x14ac:dyDescent="0.3">
      <c r="A2599" s="383"/>
      <c r="B2599" s="202"/>
      <c r="C2599" s="386"/>
      <c r="D2599" s="434"/>
      <c r="E2599" s="435"/>
      <c r="F2599" s="433"/>
    </row>
    <row r="2600" spans="1:6" x14ac:dyDescent="0.3">
      <c r="A2600" s="383"/>
      <c r="B2600" s="202"/>
      <c r="C2600" s="386"/>
      <c r="D2600" s="434"/>
      <c r="E2600" s="435"/>
      <c r="F2600" s="433"/>
    </row>
    <row r="2601" spans="1:6" x14ac:dyDescent="0.3">
      <c r="A2601" s="383"/>
      <c r="B2601" s="202"/>
      <c r="C2601" s="386"/>
      <c r="D2601" s="434"/>
      <c r="E2601" s="435"/>
      <c r="F2601" s="433"/>
    </row>
    <row r="2602" spans="1:6" x14ac:dyDescent="0.3">
      <c r="A2602" s="383"/>
      <c r="B2602" s="202"/>
      <c r="C2602" s="386"/>
      <c r="D2602" s="434"/>
      <c r="E2602" s="435"/>
      <c r="F2602" s="433"/>
    </row>
    <row r="2603" spans="1:6" x14ac:dyDescent="0.3">
      <c r="A2603" s="383"/>
      <c r="B2603" s="202"/>
      <c r="C2603" s="386"/>
      <c r="D2603" s="434"/>
      <c r="E2603" s="435"/>
      <c r="F2603" s="433"/>
    </row>
    <row r="2604" spans="1:6" x14ac:dyDescent="0.3">
      <c r="A2604" s="383"/>
      <c r="B2604" s="202"/>
      <c r="C2604" s="386"/>
      <c r="D2604" s="434"/>
      <c r="E2604" s="435"/>
      <c r="F2604" s="433"/>
    </row>
    <row r="2605" spans="1:6" x14ac:dyDescent="0.3">
      <c r="A2605" s="383"/>
      <c r="B2605" s="202"/>
      <c r="C2605" s="386"/>
      <c r="D2605" s="434"/>
      <c r="E2605" s="435"/>
      <c r="F2605" s="433"/>
    </row>
    <row r="2606" spans="1:6" x14ac:dyDescent="0.3">
      <c r="A2606" s="383"/>
      <c r="B2606" s="202"/>
      <c r="C2606" s="386"/>
      <c r="D2606" s="434"/>
      <c r="E2606" s="435"/>
      <c r="F2606" s="433"/>
    </row>
    <row r="2607" spans="1:6" x14ac:dyDescent="0.3">
      <c r="A2607" s="383"/>
      <c r="B2607" s="202"/>
      <c r="C2607" s="386"/>
      <c r="D2607" s="434"/>
      <c r="E2607" s="435"/>
      <c r="F2607" s="433"/>
    </row>
    <row r="2608" spans="1:6" x14ac:dyDescent="0.3">
      <c r="A2608" s="383"/>
      <c r="B2608" s="202"/>
      <c r="C2608" s="386"/>
      <c r="D2608" s="434"/>
      <c r="E2608" s="435"/>
      <c r="F2608" s="433"/>
    </row>
    <row r="2609" spans="1:6" x14ac:dyDescent="0.3">
      <c r="A2609" s="383"/>
      <c r="B2609" s="202"/>
      <c r="C2609" s="386"/>
      <c r="D2609" s="434"/>
      <c r="E2609" s="435"/>
      <c r="F2609" s="433"/>
    </row>
    <row r="2610" spans="1:6" x14ac:dyDescent="0.3">
      <c r="A2610" s="383"/>
      <c r="B2610" s="202"/>
      <c r="C2610" s="386"/>
      <c r="D2610" s="434"/>
      <c r="E2610" s="435"/>
      <c r="F2610" s="433"/>
    </row>
    <row r="2611" spans="1:6" x14ac:dyDescent="0.3">
      <c r="A2611" s="383"/>
      <c r="B2611" s="202"/>
      <c r="C2611" s="386"/>
      <c r="D2611" s="434"/>
      <c r="E2611" s="435"/>
      <c r="F2611" s="433"/>
    </row>
    <row r="2612" spans="1:6" x14ac:dyDescent="0.3">
      <c r="A2612" s="383"/>
      <c r="B2612" s="202"/>
      <c r="C2612" s="386"/>
      <c r="D2612" s="434"/>
      <c r="E2612" s="435"/>
      <c r="F2612" s="433"/>
    </row>
    <row r="2613" spans="1:6" x14ac:dyDescent="0.3">
      <c r="A2613" s="383"/>
      <c r="B2613" s="202"/>
      <c r="C2613" s="386"/>
      <c r="D2613" s="434"/>
      <c r="E2613" s="435"/>
      <c r="F2613" s="433"/>
    </row>
    <row r="2614" spans="1:6" x14ac:dyDescent="0.3">
      <c r="A2614" s="383"/>
      <c r="B2614" s="202"/>
      <c r="C2614" s="386"/>
      <c r="D2614" s="434"/>
      <c r="E2614" s="435"/>
      <c r="F2614" s="433"/>
    </row>
    <row r="2615" spans="1:6" x14ac:dyDescent="0.3">
      <c r="A2615" s="383"/>
      <c r="B2615" s="202"/>
      <c r="C2615" s="386"/>
      <c r="D2615" s="434"/>
      <c r="E2615" s="435"/>
      <c r="F2615" s="433"/>
    </row>
    <row r="2616" spans="1:6" x14ac:dyDescent="0.3">
      <c r="A2616" s="383"/>
      <c r="B2616" s="202"/>
      <c r="C2616" s="386"/>
      <c r="D2616" s="434"/>
      <c r="E2616" s="435"/>
      <c r="F2616" s="433"/>
    </row>
    <row r="2617" spans="1:6" x14ac:dyDescent="0.3">
      <c r="A2617" s="383"/>
      <c r="B2617" s="202"/>
      <c r="C2617" s="386"/>
      <c r="D2617" s="434"/>
      <c r="E2617" s="435"/>
      <c r="F2617" s="433"/>
    </row>
    <row r="2618" spans="1:6" x14ac:dyDescent="0.3">
      <c r="A2618" s="383"/>
      <c r="B2618" s="202"/>
      <c r="C2618" s="386"/>
      <c r="D2618" s="434"/>
      <c r="E2618" s="435"/>
      <c r="F2618" s="433"/>
    </row>
    <row r="2619" spans="1:6" x14ac:dyDescent="0.3">
      <c r="A2619" s="383"/>
      <c r="B2619" s="202"/>
      <c r="C2619" s="386"/>
      <c r="D2619" s="434"/>
      <c r="E2619" s="435"/>
      <c r="F2619" s="433"/>
    </row>
    <row r="2620" spans="1:6" x14ac:dyDescent="0.3">
      <c r="A2620" s="383"/>
      <c r="B2620" s="202"/>
      <c r="C2620" s="386"/>
      <c r="D2620" s="434"/>
      <c r="E2620" s="435"/>
      <c r="F2620" s="433"/>
    </row>
    <row r="2621" spans="1:6" x14ac:dyDescent="0.3">
      <c r="A2621" s="383"/>
      <c r="B2621" s="202"/>
      <c r="C2621" s="386"/>
      <c r="D2621" s="434"/>
      <c r="E2621" s="435"/>
      <c r="F2621" s="433"/>
    </row>
    <row r="2622" spans="1:6" x14ac:dyDescent="0.3">
      <c r="A2622" s="383"/>
      <c r="B2622" s="202"/>
      <c r="C2622" s="386"/>
      <c r="D2622" s="434"/>
      <c r="E2622" s="435"/>
      <c r="F2622" s="433"/>
    </row>
    <row r="2623" spans="1:6" x14ac:dyDescent="0.3">
      <c r="A2623" s="383"/>
      <c r="B2623" s="202"/>
      <c r="C2623" s="386"/>
      <c r="D2623" s="434"/>
      <c r="E2623" s="435"/>
      <c r="F2623" s="433"/>
    </row>
    <row r="2624" spans="1:6" x14ac:dyDescent="0.3">
      <c r="A2624" s="383"/>
      <c r="B2624" s="202"/>
      <c r="C2624" s="386"/>
      <c r="D2624" s="434"/>
      <c r="E2624" s="435"/>
      <c r="F2624" s="433"/>
    </row>
    <row r="2625" spans="1:6" x14ac:dyDescent="0.3">
      <c r="A2625" s="383"/>
      <c r="B2625" s="202"/>
      <c r="C2625" s="386"/>
      <c r="D2625" s="434"/>
      <c r="E2625" s="435"/>
      <c r="F2625" s="433"/>
    </row>
    <row r="2626" spans="1:6" x14ac:dyDescent="0.3">
      <c r="A2626" s="383"/>
      <c r="B2626" s="202"/>
      <c r="C2626" s="386"/>
      <c r="D2626" s="434"/>
      <c r="E2626" s="435"/>
      <c r="F2626" s="433"/>
    </row>
    <row r="2627" spans="1:6" x14ac:dyDescent="0.3">
      <c r="A2627" s="383"/>
      <c r="B2627" s="202"/>
      <c r="C2627" s="386"/>
      <c r="D2627" s="434"/>
      <c r="E2627" s="435"/>
      <c r="F2627" s="433"/>
    </row>
    <row r="2628" spans="1:6" x14ac:dyDescent="0.3">
      <c r="A2628" s="383"/>
      <c r="B2628" s="202"/>
      <c r="C2628" s="386"/>
      <c r="D2628" s="434"/>
      <c r="E2628" s="435"/>
      <c r="F2628" s="433"/>
    </row>
    <row r="2629" spans="1:6" ht="15" thickBot="1" x14ac:dyDescent="0.35">
      <c r="A2629" s="383"/>
      <c r="B2629" s="202"/>
      <c r="C2629" s="386"/>
      <c r="D2629" s="434"/>
      <c r="E2629" s="435"/>
      <c r="F2629" s="433"/>
    </row>
    <row r="2630" spans="1:6" ht="15" thickBot="1" x14ac:dyDescent="0.35">
      <c r="A2630" s="448" t="s">
        <v>4076</v>
      </c>
      <c r="B2630" s="511" t="s">
        <v>4116</v>
      </c>
      <c r="C2630" s="489"/>
      <c r="D2630" s="489"/>
      <c r="E2630" s="494"/>
      <c r="F2630" s="495">
        <f>SUM(F2527:F2563)</f>
        <v>0</v>
      </c>
    </row>
    <row r="2631" spans="1:6" x14ac:dyDescent="0.3">
      <c r="A2631" s="756" t="str">
        <f>A768</f>
        <v>CONTRACT SANRAL: NRA 2024/1323</v>
      </c>
      <c r="B2631" s="757"/>
      <c r="C2631" s="462"/>
      <c r="D2631" s="462"/>
      <c r="E2631" s="467"/>
      <c r="F2631" s="473"/>
    </row>
    <row r="2632" spans="1:6" ht="15" thickBot="1" x14ac:dyDescent="0.35">
      <c r="A2632" s="754" t="str">
        <f>A769</f>
        <v>PANEL FOR ROUTINE ROAD MAINTENANCE WORKS ACROSS SOUTH AFRICA (KWAZULU NATAL PROVINCE)</v>
      </c>
      <c r="B2632" s="755"/>
      <c r="C2632" s="463"/>
      <c r="D2632" s="463"/>
      <c r="E2632" s="468"/>
      <c r="F2632" s="474"/>
    </row>
    <row r="2633" spans="1:6" ht="15" thickBot="1" x14ac:dyDescent="0.35">
      <c r="A2633" s="449" t="s">
        <v>4111</v>
      </c>
      <c r="B2633" s="451" t="s">
        <v>4035</v>
      </c>
      <c r="C2633" s="451" t="s">
        <v>4112</v>
      </c>
      <c r="D2633" s="451" t="s">
        <v>4113</v>
      </c>
      <c r="E2633" s="451" t="s">
        <v>4114</v>
      </c>
      <c r="F2633" s="487" t="s">
        <v>4036</v>
      </c>
    </row>
    <row r="2634" spans="1:6" x14ac:dyDescent="0.3">
      <c r="A2634" s="758" t="s">
        <v>1290</v>
      </c>
      <c r="B2634" s="759"/>
      <c r="C2634" s="759"/>
      <c r="D2634" s="759"/>
      <c r="E2634" s="759"/>
      <c r="F2634" s="760"/>
    </row>
    <row r="2635" spans="1:6" x14ac:dyDescent="0.3">
      <c r="A2635" s="374" t="s">
        <v>1291</v>
      </c>
      <c r="B2635" s="345" t="s">
        <v>1292</v>
      </c>
      <c r="C2635" s="375"/>
      <c r="D2635" s="376"/>
      <c r="E2635" s="377"/>
      <c r="F2635" s="378"/>
    </row>
    <row r="2636" spans="1:6" ht="24" x14ac:dyDescent="0.3">
      <c r="A2636" s="372" t="s">
        <v>1293</v>
      </c>
      <c r="B2636" s="235" t="s">
        <v>1294</v>
      </c>
      <c r="C2636" s="379" t="s">
        <v>221</v>
      </c>
      <c r="D2636" s="420">
        <v>500</v>
      </c>
      <c r="E2636" s="856"/>
      <c r="F2636" s="419" t="str">
        <f>IF((D2636*E2636)&gt;0,(D2636*E2636),"")</f>
        <v/>
      </c>
    </row>
    <row r="2637" spans="1:6" x14ac:dyDescent="0.3">
      <c r="A2637" s="372" t="s">
        <v>1301</v>
      </c>
      <c r="B2637" s="235" t="s">
        <v>3937</v>
      </c>
      <c r="C2637" s="379"/>
      <c r="D2637" s="420"/>
      <c r="E2637" s="418"/>
      <c r="F2637" s="419" t="str">
        <f t="shared" ref="F2637:F2655" si="31">IF((D2637*E2637)&gt;0,(D2637*E2637),"")</f>
        <v/>
      </c>
    </row>
    <row r="2638" spans="1:6" x14ac:dyDescent="0.3">
      <c r="A2638" s="372" t="s">
        <v>1303</v>
      </c>
      <c r="B2638" s="201" t="s">
        <v>1304</v>
      </c>
      <c r="C2638" s="379" t="s">
        <v>221</v>
      </c>
      <c r="D2638" s="420">
        <v>2000</v>
      </c>
      <c r="E2638" s="856"/>
      <c r="F2638" s="419" t="str">
        <f t="shared" si="31"/>
        <v/>
      </c>
    </row>
    <row r="2639" spans="1:6" x14ac:dyDescent="0.3">
      <c r="A2639" s="372" t="s">
        <v>1305</v>
      </c>
      <c r="B2639" s="201" t="s">
        <v>381</v>
      </c>
      <c r="C2639" s="379" t="s">
        <v>221</v>
      </c>
      <c r="D2639" s="420">
        <v>2000</v>
      </c>
      <c r="E2639" s="856"/>
      <c r="F2639" s="419" t="str">
        <f t="shared" si="31"/>
        <v/>
      </c>
    </row>
    <row r="2640" spans="1:6" x14ac:dyDescent="0.3">
      <c r="A2640" s="372" t="s">
        <v>1307</v>
      </c>
      <c r="B2640" s="201" t="s">
        <v>3688</v>
      </c>
      <c r="C2640" s="379" t="s">
        <v>221</v>
      </c>
      <c r="D2640" s="420">
        <v>5000</v>
      </c>
      <c r="E2640" s="856"/>
      <c r="F2640" s="419" t="str">
        <f t="shared" si="31"/>
        <v/>
      </c>
    </row>
    <row r="2641" spans="1:6" x14ac:dyDescent="0.3">
      <c r="A2641" s="372" t="s">
        <v>1308</v>
      </c>
      <c r="B2641" s="235" t="s">
        <v>3938</v>
      </c>
      <c r="C2641" s="379" t="s">
        <v>221</v>
      </c>
      <c r="D2641" s="420">
        <v>5000</v>
      </c>
      <c r="E2641" s="856"/>
      <c r="F2641" s="419" t="str">
        <f t="shared" si="31"/>
        <v/>
      </c>
    </row>
    <row r="2642" spans="1:6" ht="24" x14ac:dyDescent="0.3">
      <c r="A2642" s="372" t="s">
        <v>1310</v>
      </c>
      <c r="B2642" s="235" t="s">
        <v>3939</v>
      </c>
      <c r="C2642" s="379"/>
      <c r="D2642" s="420"/>
      <c r="E2642" s="418"/>
      <c r="F2642" s="419" t="str">
        <f t="shared" si="31"/>
        <v/>
      </c>
    </row>
    <row r="2643" spans="1:6" x14ac:dyDescent="0.3">
      <c r="A2643" s="372" t="s">
        <v>3346</v>
      </c>
      <c r="B2643" s="201" t="s">
        <v>1326</v>
      </c>
      <c r="C2643" s="379" t="s">
        <v>262</v>
      </c>
      <c r="D2643" s="420">
        <v>5</v>
      </c>
      <c r="E2643" s="856"/>
      <c r="F2643" s="419" t="str">
        <f t="shared" si="31"/>
        <v/>
      </c>
    </row>
    <row r="2644" spans="1:6" x14ac:dyDescent="0.3">
      <c r="A2644" s="372" t="s">
        <v>3347</v>
      </c>
      <c r="B2644" s="201" t="s">
        <v>1328</v>
      </c>
      <c r="C2644" s="379" t="s">
        <v>262</v>
      </c>
      <c r="D2644" s="420">
        <v>5</v>
      </c>
      <c r="E2644" s="856"/>
      <c r="F2644" s="419" t="str">
        <f t="shared" si="31"/>
        <v/>
      </c>
    </row>
    <row r="2645" spans="1:6" ht="24" x14ac:dyDescent="0.3">
      <c r="A2645" s="372" t="s">
        <v>1312</v>
      </c>
      <c r="B2645" s="235" t="s">
        <v>3940</v>
      </c>
      <c r="C2645" s="379"/>
      <c r="D2645" s="420"/>
      <c r="E2645" s="418"/>
      <c r="F2645" s="419" t="str">
        <f t="shared" si="31"/>
        <v/>
      </c>
    </row>
    <row r="2646" spans="1:6" x14ac:dyDescent="0.3">
      <c r="A2646" s="372" t="s">
        <v>3941</v>
      </c>
      <c r="B2646" s="201" t="s">
        <v>3943</v>
      </c>
      <c r="C2646" s="379" t="s">
        <v>489</v>
      </c>
      <c r="D2646" s="420">
        <v>500</v>
      </c>
      <c r="E2646" s="856"/>
      <c r="F2646" s="419" t="str">
        <f t="shared" si="31"/>
        <v/>
      </c>
    </row>
    <row r="2647" spans="1:6" x14ac:dyDescent="0.3">
      <c r="A2647" s="372" t="s">
        <v>3942</v>
      </c>
      <c r="B2647" s="201" t="s">
        <v>3944</v>
      </c>
      <c r="C2647" s="379" t="s">
        <v>489</v>
      </c>
      <c r="D2647" s="420">
        <v>500</v>
      </c>
      <c r="E2647" s="856"/>
      <c r="F2647" s="419" t="str">
        <f t="shared" si="31"/>
        <v/>
      </c>
    </row>
    <row r="2648" spans="1:6" x14ac:dyDescent="0.3">
      <c r="A2648" s="372" t="s">
        <v>4248</v>
      </c>
      <c r="B2648" s="201" t="s">
        <v>1336</v>
      </c>
      <c r="C2648" s="379" t="s">
        <v>489</v>
      </c>
      <c r="D2648" s="420">
        <v>500</v>
      </c>
      <c r="E2648" s="856"/>
      <c r="F2648" s="419" t="str">
        <f t="shared" si="31"/>
        <v/>
      </c>
    </row>
    <row r="2649" spans="1:6" x14ac:dyDescent="0.3">
      <c r="A2649" s="372" t="s">
        <v>1316</v>
      </c>
      <c r="B2649" s="235" t="s">
        <v>3351</v>
      </c>
      <c r="D2649" s="420"/>
      <c r="E2649" s="418"/>
      <c r="F2649" s="419" t="str">
        <f t="shared" si="31"/>
        <v/>
      </c>
    </row>
    <row r="2650" spans="1:6" x14ac:dyDescent="0.3">
      <c r="A2650" s="372" t="s">
        <v>3352</v>
      </c>
      <c r="B2650" s="201" t="s">
        <v>3351</v>
      </c>
      <c r="C2650" s="379" t="s">
        <v>955</v>
      </c>
      <c r="D2650" s="420">
        <v>300</v>
      </c>
      <c r="E2650" s="856"/>
      <c r="F2650" s="419" t="str">
        <f t="shared" si="31"/>
        <v/>
      </c>
    </row>
    <row r="2651" spans="1:6" x14ac:dyDescent="0.3">
      <c r="A2651" s="372" t="s">
        <v>3353</v>
      </c>
      <c r="B2651" s="201" t="s">
        <v>1313</v>
      </c>
      <c r="C2651" s="379" t="s">
        <v>363</v>
      </c>
      <c r="D2651" s="420">
        <v>2000</v>
      </c>
      <c r="E2651" s="856"/>
      <c r="F2651" s="419" t="str">
        <f t="shared" si="31"/>
        <v/>
      </c>
    </row>
    <row r="2652" spans="1:6" x14ac:dyDescent="0.3">
      <c r="A2652" s="372" t="s">
        <v>1319</v>
      </c>
      <c r="B2652" s="235" t="s">
        <v>4249</v>
      </c>
      <c r="C2652" s="379"/>
      <c r="D2652" s="420"/>
      <c r="E2652" s="435"/>
      <c r="F2652" s="433"/>
    </row>
    <row r="2653" spans="1:6" x14ac:dyDescent="0.3">
      <c r="A2653" s="372" t="s">
        <v>1321</v>
      </c>
      <c r="B2653" s="201" t="s">
        <v>4250</v>
      </c>
      <c r="C2653" s="379" t="s">
        <v>955</v>
      </c>
      <c r="D2653" s="420">
        <v>150</v>
      </c>
      <c r="E2653" s="856"/>
      <c r="F2653" s="419" t="str">
        <f t="shared" si="31"/>
        <v/>
      </c>
    </row>
    <row r="2654" spans="1:6" x14ac:dyDescent="0.3">
      <c r="A2654" s="372" t="s">
        <v>3355</v>
      </c>
      <c r="B2654" s="201" t="s">
        <v>4251</v>
      </c>
      <c r="C2654" s="379" t="s">
        <v>955</v>
      </c>
      <c r="D2654" s="420">
        <v>100</v>
      </c>
      <c r="E2654" s="856"/>
      <c r="F2654" s="419" t="str">
        <f t="shared" si="31"/>
        <v/>
      </c>
    </row>
    <row r="2655" spans="1:6" x14ac:dyDescent="0.3">
      <c r="A2655" s="372" t="s">
        <v>1323</v>
      </c>
      <c r="B2655" s="235" t="s">
        <v>1317</v>
      </c>
      <c r="C2655" s="379" t="s">
        <v>1318</v>
      </c>
      <c r="D2655" s="420">
        <v>15000</v>
      </c>
      <c r="E2655" s="856"/>
      <c r="F2655" s="419" t="str">
        <f t="shared" si="31"/>
        <v/>
      </c>
    </row>
    <row r="2656" spans="1:6" x14ac:dyDescent="0.3">
      <c r="A2656" s="383"/>
      <c r="B2656" s="412"/>
      <c r="C2656" s="386"/>
      <c r="D2656" s="434"/>
      <c r="E2656" s="435"/>
      <c r="F2656" s="433"/>
    </row>
    <row r="2657" spans="1:6" x14ac:dyDescent="0.3">
      <c r="A2657" s="383"/>
      <c r="B2657" s="412"/>
      <c r="C2657" s="386"/>
      <c r="D2657" s="434"/>
      <c r="E2657" s="435"/>
      <c r="F2657" s="433"/>
    </row>
    <row r="2658" spans="1:6" x14ac:dyDescent="0.3">
      <c r="A2658" s="383"/>
      <c r="B2658" s="412"/>
      <c r="C2658" s="386"/>
      <c r="D2658" s="434"/>
      <c r="E2658" s="435"/>
      <c r="F2658" s="433"/>
    </row>
    <row r="2659" spans="1:6" x14ac:dyDescent="0.3">
      <c r="A2659" s="383"/>
      <c r="B2659" s="412"/>
      <c r="C2659" s="386"/>
      <c r="D2659" s="434"/>
      <c r="E2659" s="435"/>
      <c r="F2659" s="433"/>
    </row>
    <row r="2660" spans="1:6" x14ac:dyDescent="0.3">
      <c r="A2660" s="383"/>
      <c r="B2660" s="412"/>
      <c r="C2660" s="386"/>
      <c r="D2660" s="434"/>
      <c r="E2660" s="435"/>
      <c r="F2660" s="433"/>
    </row>
    <row r="2661" spans="1:6" x14ac:dyDescent="0.3">
      <c r="A2661" s="383"/>
      <c r="B2661" s="412"/>
      <c r="C2661" s="386"/>
      <c r="D2661" s="434"/>
      <c r="E2661" s="435"/>
      <c r="F2661" s="433"/>
    </row>
    <row r="2662" spans="1:6" x14ac:dyDescent="0.3">
      <c r="A2662" s="383"/>
      <c r="B2662" s="412"/>
      <c r="C2662" s="386"/>
      <c r="D2662" s="434"/>
      <c r="E2662" s="435"/>
      <c r="F2662" s="433"/>
    </row>
    <row r="2663" spans="1:6" x14ac:dyDescent="0.3">
      <c r="A2663" s="383"/>
      <c r="B2663" s="412"/>
      <c r="C2663" s="386"/>
      <c r="D2663" s="434"/>
      <c r="E2663" s="435"/>
      <c r="F2663" s="433"/>
    </row>
    <row r="2664" spans="1:6" x14ac:dyDescent="0.3">
      <c r="A2664" s="383"/>
      <c r="B2664" s="412"/>
      <c r="C2664" s="386"/>
      <c r="D2664" s="434"/>
      <c r="E2664" s="435"/>
      <c r="F2664" s="433"/>
    </row>
    <row r="2665" spans="1:6" x14ac:dyDescent="0.3">
      <c r="A2665" s="383"/>
      <c r="B2665" s="412"/>
      <c r="C2665" s="386"/>
      <c r="D2665" s="434"/>
      <c r="E2665" s="435"/>
      <c r="F2665" s="433"/>
    </row>
    <row r="2666" spans="1:6" x14ac:dyDescent="0.3">
      <c r="A2666" s="383"/>
      <c r="B2666" s="412"/>
      <c r="C2666" s="386"/>
      <c r="D2666" s="434"/>
      <c r="E2666" s="435"/>
      <c r="F2666" s="433"/>
    </row>
    <row r="2667" spans="1:6" x14ac:dyDescent="0.3">
      <c r="A2667" s="383"/>
      <c r="B2667" s="412"/>
      <c r="C2667" s="386"/>
      <c r="D2667" s="434"/>
      <c r="E2667" s="435"/>
      <c r="F2667" s="433"/>
    </row>
    <row r="2668" spans="1:6" x14ac:dyDescent="0.3">
      <c r="A2668" s="383"/>
      <c r="B2668" s="412"/>
      <c r="C2668" s="386"/>
      <c r="D2668" s="434"/>
      <c r="E2668" s="435"/>
      <c r="F2668" s="433"/>
    </row>
    <row r="2669" spans="1:6" x14ac:dyDescent="0.3">
      <c r="A2669" s="383"/>
      <c r="B2669" s="412"/>
      <c r="C2669" s="386"/>
      <c r="D2669" s="434"/>
      <c r="E2669" s="435"/>
      <c r="F2669" s="433"/>
    </row>
    <row r="2670" spans="1:6" x14ac:dyDescent="0.3">
      <c r="A2670" s="383"/>
      <c r="B2670" s="412"/>
      <c r="C2670" s="386"/>
      <c r="D2670" s="434"/>
      <c r="E2670" s="435"/>
      <c r="F2670" s="433"/>
    </row>
    <row r="2671" spans="1:6" x14ac:dyDescent="0.3">
      <c r="A2671" s="383"/>
      <c r="B2671" s="412"/>
      <c r="C2671" s="386"/>
      <c r="D2671" s="434"/>
      <c r="E2671" s="435"/>
      <c r="F2671" s="433"/>
    </row>
    <row r="2672" spans="1:6" x14ac:dyDescent="0.3">
      <c r="A2672" s="383"/>
      <c r="B2672" s="412"/>
      <c r="C2672" s="386"/>
      <c r="D2672" s="434"/>
      <c r="E2672" s="435"/>
      <c r="F2672" s="433"/>
    </row>
    <row r="2673" spans="1:6" x14ac:dyDescent="0.3">
      <c r="A2673" s="383"/>
      <c r="B2673" s="412"/>
      <c r="C2673" s="386"/>
      <c r="D2673" s="434"/>
      <c r="E2673" s="435"/>
      <c r="F2673" s="433"/>
    </row>
    <row r="2674" spans="1:6" x14ac:dyDescent="0.3">
      <c r="A2674" s="383"/>
      <c r="B2674" s="412"/>
      <c r="C2674" s="386"/>
      <c r="D2674" s="434"/>
      <c r="E2674" s="435"/>
      <c r="F2674" s="433"/>
    </row>
    <row r="2675" spans="1:6" x14ac:dyDescent="0.3">
      <c r="A2675" s="383"/>
      <c r="B2675" s="412"/>
      <c r="C2675" s="386"/>
      <c r="D2675" s="434"/>
      <c r="E2675" s="435"/>
      <c r="F2675" s="433"/>
    </row>
    <row r="2676" spans="1:6" x14ac:dyDescent="0.3">
      <c r="A2676" s="383"/>
      <c r="B2676" s="412"/>
      <c r="C2676" s="386"/>
      <c r="D2676" s="434"/>
      <c r="E2676" s="435"/>
      <c r="F2676" s="433"/>
    </row>
    <row r="2677" spans="1:6" x14ac:dyDescent="0.3">
      <c r="A2677" s="383"/>
      <c r="B2677" s="412"/>
      <c r="C2677" s="386"/>
      <c r="D2677" s="434"/>
      <c r="E2677" s="435"/>
      <c r="F2677" s="433"/>
    </row>
    <row r="2678" spans="1:6" x14ac:dyDescent="0.3">
      <c r="A2678" s="383"/>
      <c r="B2678" s="412"/>
      <c r="C2678" s="386"/>
      <c r="D2678" s="434"/>
      <c r="E2678" s="435"/>
      <c r="F2678" s="433"/>
    </row>
    <row r="2679" spans="1:6" x14ac:dyDescent="0.3">
      <c r="A2679" s="383"/>
      <c r="B2679" s="412"/>
      <c r="C2679" s="386"/>
      <c r="D2679" s="434"/>
      <c r="E2679" s="435"/>
      <c r="F2679" s="433"/>
    </row>
    <row r="2680" spans="1:6" x14ac:dyDescent="0.3">
      <c r="A2680" s="383"/>
      <c r="B2680" s="412"/>
      <c r="C2680" s="386"/>
      <c r="D2680" s="434"/>
      <c r="E2680" s="435"/>
      <c r="F2680" s="433"/>
    </row>
    <row r="2681" spans="1:6" x14ac:dyDescent="0.3">
      <c r="A2681" s="383"/>
      <c r="B2681" s="412"/>
      <c r="C2681" s="386"/>
      <c r="D2681" s="434"/>
      <c r="E2681" s="435"/>
      <c r="F2681" s="433"/>
    </row>
    <row r="2682" spans="1:6" x14ac:dyDescent="0.3">
      <c r="A2682" s="383"/>
      <c r="B2682" s="412"/>
      <c r="C2682" s="386"/>
      <c r="D2682" s="434"/>
      <c r="E2682" s="435"/>
      <c r="F2682" s="433"/>
    </row>
    <row r="2683" spans="1:6" x14ac:dyDescent="0.3">
      <c r="A2683" s="383"/>
      <c r="B2683" s="412"/>
      <c r="C2683" s="386"/>
      <c r="D2683" s="434"/>
      <c r="E2683" s="435"/>
      <c r="F2683" s="433"/>
    </row>
    <row r="2684" spans="1:6" x14ac:dyDescent="0.3">
      <c r="A2684" s="383"/>
      <c r="B2684" s="412"/>
      <c r="C2684" s="386"/>
      <c r="D2684" s="434"/>
      <c r="E2684" s="435"/>
      <c r="F2684" s="433"/>
    </row>
    <row r="2685" spans="1:6" x14ac:dyDescent="0.3">
      <c r="A2685" s="383"/>
      <c r="B2685" s="412"/>
      <c r="C2685" s="386"/>
      <c r="D2685" s="434"/>
      <c r="E2685" s="435"/>
      <c r="F2685" s="433"/>
    </row>
    <row r="2686" spans="1:6" x14ac:dyDescent="0.3">
      <c r="A2686" s="383"/>
      <c r="B2686" s="412"/>
      <c r="C2686" s="386"/>
      <c r="D2686" s="434"/>
      <c r="E2686" s="435"/>
      <c r="F2686" s="433"/>
    </row>
    <row r="2687" spans="1:6" x14ac:dyDescent="0.3">
      <c r="A2687" s="383"/>
      <c r="B2687" s="412"/>
      <c r="C2687" s="386"/>
      <c r="D2687" s="434"/>
      <c r="E2687" s="435"/>
      <c r="F2687" s="433"/>
    </row>
    <row r="2688" spans="1:6" x14ac:dyDescent="0.3">
      <c r="A2688" s="383"/>
      <c r="B2688" s="412"/>
      <c r="C2688" s="386"/>
      <c r="D2688" s="434"/>
      <c r="E2688" s="435"/>
      <c r="F2688" s="433"/>
    </row>
    <row r="2689" spans="1:6" x14ac:dyDescent="0.3">
      <c r="A2689" s="383"/>
      <c r="B2689" s="412"/>
      <c r="C2689" s="386"/>
      <c r="D2689" s="434"/>
      <c r="E2689" s="435"/>
      <c r="F2689" s="433"/>
    </row>
    <row r="2690" spans="1:6" x14ac:dyDescent="0.3">
      <c r="A2690" s="383"/>
      <c r="B2690" s="412"/>
      <c r="C2690" s="386"/>
      <c r="D2690" s="434"/>
      <c r="E2690" s="435"/>
      <c r="F2690" s="433"/>
    </row>
    <row r="2691" spans="1:6" x14ac:dyDescent="0.3">
      <c r="A2691" s="383"/>
      <c r="B2691" s="412"/>
      <c r="C2691" s="386"/>
      <c r="D2691" s="434"/>
      <c r="E2691" s="435"/>
      <c r="F2691" s="433"/>
    </row>
    <row r="2692" spans="1:6" x14ac:dyDescent="0.3">
      <c r="A2692" s="383"/>
      <c r="B2692" s="412"/>
      <c r="C2692" s="386"/>
      <c r="D2692" s="434"/>
      <c r="E2692" s="435"/>
      <c r="F2692" s="433"/>
    </row>
    <row r="2693" spans="1:6" x14ac:dyDescent="0.3">
      <c r="A2693" s="383"/>
      <c r="B2693" s="412"/>
      <c r="C2693" s="386"/>
      <c r="D2693" s="434"/>
      <c r="E2693" s="435"/>
      <c r="F2693" s="433"/>
    </row>
    <row r="2694" spans="1:6" x14ac:dyDescent="0.3">
      <c r="A2694" s="383"/>
      <c r="B2694" s="412"/>
      <c r="C2694" s="386"/>
      <c r="D2694" s="434"/>
      <c r="E2694" s="435"/>
      <c r="F2694" s="433"/>
    </row>
    <row r="2695" spans="1:6" x14ac:dyDescent="0.3">
      <c r="A2695" s="383"/>
      <c r="B2695" s="412"/>
      <c r="C2695" s="386"/>
      <c r="D2695" s="434"/>
      <c r="E2695" s="435"/>
      <c r="F2695" s="433"/>
    </row>
    <row r="2696" spans="1:6" x14ac:dyDescent="0.3">
      <c r="A2696" s="383"/>
      <c r="B2696" s="412"/>
      <c r="C2696" s="386"/>
      <c r="D2696" s="434"/>
      <c r="E2696" s="435"/>
      <c r="F2696" s="433"/>
    </row>
    <row r="2697" spans="1:6" x14ac:dyDescent="0.3">
      <c r="A2697" s="383"/>
      <c r="B2697" s="412"/>
      <c r="C2697" s="386"/>
      <c r="D2697" s="434"/>
      <c r="E2697" s="435"/>
      <c r="F2697" s="433"/>
    </row>
    <row r="2698" spans="1:6" x14ac:dyDescent="0.3">
      <c r="A2698" s="383"/>
      <c r="B2698" s="412"/>
      <c r="C2698" s="386"/>
      <c r="D2698" s="434"/>
      <c r="E2698" s="435"/>
      <c r="F2698" s="433"/>
    </row>
    <row r="2699" spans="1:6" x14ac:dyDescent="0.3">
      <c r="A2699" s="383"/>
      <c r="B2699" s="412"/>
      <c r="C2699" s="386"/>
      <c r="D2699" s="434"/>
      <c r="E2699" s="435"/>
      <c r="F2699" s="433"/>
    </row>
    <row r="2700" spans="1:6" x14ac:dyDescent="0.3">
      <c r="A2700" s="383"/>
      <c r="B2700" s="412"/>
      <c r="C2700" s="386"/>
      <c r="D2700" s="434"/>
      <c r="E2700" s="435"/>
      <c r="F2700" s="433"/>
    </row>
    <row r="2701" spans="1:6" x14ac:dyDescent="0.3">
      <c r="A2701" s="383"/>
      <c r="B2701" s="412"/>
      <c r="C2701" s="386"/>
      <c r="D2701" s="434"/>
      <c r="E2701" s="435"/>
      <c r="F2701" s="433"/>
    </row>
    <row r="2702" spans="1:6" x14ac:dyDescent="0.3">
      <c r="A2702" s="383"/>
      <c r="B2702" s="412"/>
      <c r="C2702" s="386"/>
      <c r="D2702" s="434"/>
      <c r="E2702" s="435"/>
      <c r="F2702" s="433"/>
    </row>
    <row r="2703" spans="1:6" x14ac:dyDescent="0.3">
      <c r="A2703" s="383"/>
      <c r="B2703" s="412"/>
      <c r="C2703" s="386"/>
      <c r="D2703" s="434"/>
      <c r="E2703" s="435"/>
      <c r="F2703" s="433"/>
    </row>
    <row r="2704" spans="1:6" x14ac:dyDescent="0.3">
      <c r="A2704" s="383"/>
      <c r="B2704" s="412"/>
      <c r="C2704" s="386"/>
      <c r="D2704" s="434"/>
      <c r="E2704" s="435"/>
      <c r="F2704" s="433"/>
    </row>
    <row r="2705" spans="1:6" x14ac:dyDescent="0.3">
      <c r="A2705" s="383"/>
      <c r="B2705" s="412"/>
      <c r="C2705" s="386"/>
      <c r="D2705" s="434"/>
      <c r="E2705" s="435"/>
      <c r="F2705" s="433"/>
    </row>
    <row r="2706" spans="1:6" x14ac:dyDescent="0.3">
      <c r="A2706" s="383"/>
      <c r="B2706" s="412"/>
      <c r="C2706" s="386"/>
      <c r="D2706" s="434"/>
      <c r="E2706" s="435"/>
      <c r="F2706" s="433"/>
    </row>
    <row r="2707" spans="1:6" x14ac:dyDescent="0.3">
      <c r="A2707" s="383"/>
      <c r="B2707" s="412"/>
      <c r="C2707" s="386"/>
      <c r="D2707" s="434"/>
      <c r="E2707" s="435"/>
      <c r="F2707" s="433"/>
    </row>
    <row r="2708" spans="1:6" x14ac:dyDescent="0.3">
      <c r="A2708" s="383"/>
      <c r="B2708" s="412"/>
      <c r="C2708" s="386"/>
      <c r="D2708" s="434"/>
      <c r="E2708" s="435"/>
      <c r="F2708" s="433"/>
    </row>
    <row r="2709" spans="1:6" x14ac:dyDescent="0.3">
      <c r="A2709" s="383"/>
      <c r="B2709" s="412"/>
      <c r="C2709" s="386"/>
      <c r="D2709" s="434"/>
      <c r="E2709" s="435"/>
      <c r="F2709" s="433"/>
    </row>
    <row r="2710" spans="1:6" x14ac:dyDescent="0.3">
      <c r="A2710" s="383"/>
      <c r="B2710" s="412"/>
      <c r="C2710" s="386"/>
      <c r="D2710" s="434"/>
      <c r="E2710" s="435"/>
      <c r="F2710" s="433"/>
    </row>
    <row r="2711" spans="1:6" x14ac:dyDescent="0.3">
      <c r="A2711" s="383"/>
      <c r="B2711" s="412"/>
      <c r="C2711" s="386"/>
      <c r="D2711" s="434"/>
      <c r="E2711" s="435"/>
      <c r="F2711" s="433"/>
    </row>
    <row r="2712" spans="1:6" x14ac:dyDescent="0.3">
      <c r="A2712" s="383"/>
      <c r="B2712" s="412"/>
      <c r="C2712" s="386"/>
      <c r="D2712" s="434"/>
      <c r="E2712" s="435"/>
      <c r="F2712" s="433"/>
    </row>
    <row r="2713" spans="1:6" x14ac:dyDescent="0.3">
      <c r="A2713" s="383"/>
      <c r="B2713" s="412"/>
      <c r="C2713" s="386"/>
      <c r="D2713" s="434"/>
      <c r="E2713" s="435"/>
      <c r="F2713" s="433"/>
    </row>
    <row r="2714" spans="1:6" x14ac:dyDescent="0.3">
      <c r="A2714" s="383"/>
      <c r="B2714" s="412"/>
      <c r="C2714" s="386"/>
      <c r="D2714" s="434"/>
      <c r="E2714" s="435"/>
      <c r="F2714" s="433"/>
    </row>
    <row r="2715" spans="1:6" x14ac:dyDescent="0.3">
      <c r="A2715" s="383"/>
      <c r="B2715" s="412"/>
      <c r="C2715" s="386"/>
      <c r="D2715" s="434"/>
      <c r="E2715" s="435"/>
      <c r="F2715" s="433"/>
    </row>
    <row r="2716" spans="1:6" x14ac:dyDescent="0.3">
      <c r="A2716" s="383"/>
      <c r="B2716" s="412"/>
      <c r="C2716" s="386"/>
      <c r="D2716" s="434"/>
      <c r="E2716" s="435"/>
      <c r="F2716" s="433"/>
    </row>
    <row r="2717" spans="1:6" x14ac:dyDescent="0.3">
      <c r="A2717" s="383"/>
      <c r="B2717" s="412"/>
      <c r="C2717" s="386"/>
      <c r="D2717" s="434"/>
      <c r="E2717" s="435"/>
      <c r="F2717" s="433"/>
    </row>
    <row r="2718" spans="1:6" x14ac:dyDescent="0.3">
      <c r="A2718" s="383"/>
      <c r="B2718" s="412"/>
      <c r="C2718" s="386"/>
      <c r="D2718" s="434"/>
      <c r="E2718" s="435"/>
      <c r="F2718" s="433"/>
    </row>
    <row r="2719" spans="1:6" x14ac:dyDescent="0.3">
      <c r="A2719" s="383"/>
      <c r="B2719" s="412"/>
      <c r="C2719" s="386"/>
      <c r="D2719" s="434"/>
      <c r="E2719" s="435"/>
      <c r="F2719" s="433"/>
    </row>
    <row r="2720" spans="1:6" x14ac:dyDescent="0.3">
      <c r="A2720" s="383"/>
      <c r="B2720" s="412"/>
      <c r="C2720" s="386"/>
      <c r="D2720" s="434"/>
      <c r="E2720" s="435"/>
      <c r="F2720" s="433"/>
    </row>
    <row r="2721" spans="1:6" x14ac:dyDescent="0.3">
      <c r="A2721" s="383"/>
      <c r="B2721" s="412"/>
      <c r="C2721" s="386"/>
      <c r="D2721" s="434"/>
      <c r="E2721" s="435"/>
      <c r="F2721" s="433"/>
    </row>
    <row r="2722" spans="1:6" x14ac:dyDescent="0.3">
      <c r="A2722" s="383"/>
      <c r="B2722" s="412"/>
      <c r="C2722" s="386"/>
      <c r="D2722" s="434"/>
      <c r="E2722" s="435"/>
      <c r="F2722" s="433"/>
    </row>
    <row r="2723" spans="1:6" x14ac:dyDescent="0.3">
      <c r="A2723" s="383"/>
      <c r="B2723" s="412"/>
      <c r="C2723" s="386"/>
      <c r="D2723" s="434"/>
      <c r="E2723" s="435"/>
      <c r="F2723" s="433"/>
    </row>
    <row r="2724" spans="1:6" x14ac:dyDescent="0.3">
      <c r="A2724" s="383"/>
      <c r="B2724" s="412"/>
      <c r="C2724" s="386"/>
      <c r="D2724" s="434"/>
      <c r="E2724" s="435"/>
      <c r="F2724" s="433"/>
    </row>
    <row r="2725" spans="1:6" x14ac:dyDescent="0.3">
      <c r="A2725" s="383"/>
      <c r="B2725" s="412"/>
      <c r="C2725" s="386"/>
      <c r="D2725" s="434"/>
      <c r="E2725" s="435"/>
      <c r="F2725" s="433"/>
    </row>
    <row r="2726" spans="1:6" x14ac:dyDescent="0.3">
      <c r="A2726" s="383"/>
      <c r="B2726" s="412"/>
      <c r="C2726" s="386"/>
      <c r="D2726" s="434"/>
      <c r="E2726" s="435"/>
      <c r="F2726" s="433"/>
    </row>
    <row r="2727" spans="1:6" x14ac:dyDescent="0.3">
      <c r="A2727" s="383"/>
      <c r="B2727" s="412"/>
      <c r="C2727" s="386"/>
      <c r="D2727" s="434"/>
      <c r="E2727" s="435"/>
      <c r="F2727" s="433"/>
    </row>
    <row r="2728" spans="1:6" x14ac:dyDescent="0.3">
      <c r="A2728" s="383"/>
      <c r="B2728" s="412"/>
      <c r="C2728" s="386"/>
      <c r="D2728" s="434"/>
      <c r="E2728" s="435"/>
      <c r="F2728" s="433"/>
    </row>
    <row r="2729" spans="1:6" x14ac:dyDescent="0.3">
      <c r="A2729" s="383"/>
      <c r="B2729" s="412"/>
      <c r="C2729" s="386"/>
      <c r="D2729" s="434"/>
      <c r="E2729" s="435"/>
      <c r="F2729" s="433"/>
    </row>
    <row r="2730" spans="1:6" x14ac:dyDescent="0.3">
      <c r="A2730" s="383"/>
      <c r="B2730" s="412"/>
      <c r="C2730" s="386"/>
      <c r="D2730" s="434"/>
      <c r="E2730" s="435"/>
      <c r="F2730" s="433"/>
    </row>
    <row r="2731" spans="1:6" x14ac:dyDescent="0.3">
      <c r="A2731" s="383"/>
      <c r="B2731" s="412"/>
      <c r="C2731" s="386"/>
      <c r="D2731" s="434"/>
      <c r="E2731" s="435"/>
      <c r="F2731" s="433"/>
    </row>
    <row r="2732" spans="1:6" x14ac:dyDescent="0.3">
      <c r="A2732" s="383"/>
      <c r="B2732" s="412"/>
      <c r="C2732" s="386"/>
      <c r="D2732" s="434"/>
      <c r="E2732" s="435"/>
      <c r="F2732" s="433"/>
    </row>
    <row r="2733" spans="1:6" x14ac:dyDescent="0.3">
      <c r="A2733" s="383"/>
      <c r="B2733" s="412"/>
      <c r="C2733" s="386"/>
      <c r="D2733" s="434"/>
      <c r="E2733" s="435"/>
      <c r="F2733" s="433"/>
    </row>
    <row r="2734" spans="1:6" x14ac:dyDescent="0.3">
      <c r="A2734" s="383"/>
      <c r="B2734" s="412"/>
      <c r="C2734" s="386"/>
      <c r="D2734" s="434"/>
      <c r="E2734" s="435"/>
      <c r="F2734" s="433"/>
    </row>
    <row r="2735" spans="1:6" x14ac:dyDescent="0.3">
      <c r="A2735" s="383"/>
      <c r="B2735" s="412"/>
      <c r="C2735" s="386"/>
      <c r="D2735" s="434"/>
      <c r="E2735" s="435"/>
      <c r="F2735" s="433"/>
    </row>
    <row r="2736" spans="1:6" x14ac:dyDescent="0.3">
      <c r="A2736" s="383"/>
      <c r="B2736" s="412"/>
      <c r="C2736" s="386"/>
      <c r="D2736" s="434"/>
      <c r="E2736" s="435"/>
      <c r="F2736" s="433"/>
    </row>
    <row r="2737" spans="1:6" x14ac:dyDescent="0.3">
      <c r="A2737" s="383"/>
      <c r="B2737" s="412"/>
      <c r="C2737" s="386"/>
      <c r="D2737" s="434"/>
      <c r="E2737" s="435"/>
      <c r="F2737" s="433"/>
    </row>
    <row r="2738" spans="1:6" x14ac:dyDescent="0.3">
      <c r="A2738" s="383"/>
      <c r="B2738" s="412"/>
      <c r="C2738" s="386"/>
      <c r="D2738" s="434"/>
      <c r="E2738" s="435"/>
      <c r="F2738" s="433"/>
    </row>
    <row r="2739" spans="1:6" ht="15" thickBot="1" x14ac:dyDescent="0.35">
      <c r="A2739" s="383"/>
      <c r="B2739" s="412"/>
      <c r="C2739" s="386"/>
      <c r="D2739" s="434"/>
      <c r="E2739" s="435"/>
      <c r="F2739" s="433"/>
    </row>
    <row r="2740" spans="1:6" ht="15" thickBot="1" x14ac:dyDescent="0.35">
      <c r="A2740" s="448" t="s">
        <v>4078</v>
      </c>
      <c r="B2740" s="511" t="s">
        <v>4116</v>
      </c>
      <c r="C2740" s="489"/>
      <c r="D2740" s="489"/>
      <c r="E2740" s="494"/>
      <c r="F2740" s="495">
        <f>SUM(F2636:F2667)</f>
        <v>0</v>
      </c>
    </row>
    <row r="2741" spans="1:6" x14ac:dyDescent="0.3">
      <c r="A2741" s="756" t="str">
        <f>A768</f>
        <v>CONTRACT SANRAL: NRA 2024/1323</v>
      </c>
      <c r="B2741" s="757"/>
      <c r="C2741" s="462"/>
      <c r="D2741" s="462"/>
      <c r="E2741" s="467"/>
      <c r="F2741" s="473"/>
    </row>
    <row r="2742" spans="1:6" ht="15" thickBot="1" x14ac:dyDescent="0.35">
      <c r="A2742" s="754" t="str">
        <f>A769</f>
        <v>PANEL FOR ROUTINE ROAD MAINTENANCE WORKS ACROSS SOUTH AFRICA (KWAZULU NATAL PROVINCE)</v>
      </c>
      <c r="B2742" s="755"/>
      <c r="C2742" s="463"/>
      <c r="D2742" s="463"/>
      <c r="E2742" s="468"/>
      <c r="F2742" s="474"/>
    </row>
    <row r="2743" spans="1:6" ht="15" thickBot="1" x14ac:dyDescent="0.35">
      <c r="A2743" s="449" t="s">
        <v>4111</v>
      </c>
      <c r="B2743" s="451" t="s">
        <v>4035</v>
      </c>
      <c r="C2743" s="451" t="s">
        <v>4112</v>
      </c>
      <c r="D2743" s="451" t="s">
        <v>4113</v>
      </c>
      <c r="E2743" s="451" t="s">
        <v>4114</v>
      </c>
      <c r="F2743" s="487" t="s">
        <v>4036</v>
      </c>
    </row>
    <row r="2744" spans="1:6" x14ac:dyDescent="0.3">
      <c r="A2744" s="758" t="s">
        <v>1362</v>
      </c>
      <c r="B2744" s="759"/>
      <c r="C2744" s="759"/>
      <c r="D2744" s="759"/>
      <c r="E2744" s="759"/>
      <c r="F2744" s="760"/>
    </row>
    <row r="2745" spans="1:6" x14ac:dyDescent="0.3">
      <c r="A2745" s="374" t="s">
        <v>3363</v>
      </c>
      <c r="B2745" s="345" t="s">
        <v>3945</v>
      </c>
      <c r="C2745" s="375"/>
      <c r="D2745" s="501"/>
      <c r="E2745" s="502"/>
      <c r="F2745" s="503"/>
    </row>
    <row r="2746" spans="1:6" ht="22.8" x14ac:dyDescent="0.3">
      <c r="A2746" s="374" t="s">
        <v>1363</v>
      </c>
      <c r="B2746" s="343" t="s">
        <v>1364</v>
      </c>
      <c r="C2746" s="379" t="s">
        <v>181</v>
      </c>
      <c r="D2746" s="420">
        <v>6000</v>
      </c>
      <c r="E2746" s="856"/>
      <c r="F2746" s="419" t="str">
        <f>IF((D2746*E2746)&gt;0,(D2746*E2746),"")</f>
        <v/>
      </c>
    </row>
    <row r="2747" spans="1:6" x14ac:dyDescent="0.3">
      <c r="A2747" s="372" t="s">
        <v>3692</v>
      </c>
      <c r="B2747" s="252" t="s">
        <v>1366</v>
      </c>
      <c r="C2747" s="405" t="s">
        <v>1367</v>
      </c>
      <c r="D2747" s="420">
        <v>1000</v>
      </c>
      <c r="E2747" s="856"/>
      <c r="F2747" s="419" t="str">
        <f t="shared" ref="F2747:F2750" si="32">IF((D2747*E2747)&gt;0,(D2747*E2747),"")</f>
        <v/>
      </c>
    </row>
    <row r="2748" spans="1:6" x14ac:dyDescent="0.3">
      <c r="A2748" s="383" t="s">
        <v>1373</v>
      </c>
      <c r="B2748" s="381" t="s">
        <v>1376</v>
      </c>
      <c r="C2748" s="406"/>
      <c r="D2748" s="420"/>
      <c r="E2748" s="418"/>
      <c r="F2748" s="419" t="str">
        <f t="shared" si="32"/>
        <v/>
      </c>
    </row>
    <row r="2749" spans="1:6" x14ac:dyDescent="0.3">
      <c r="A2749" s="372" t="s">
        <v>1375</v>
      </c>
      <c r="B2749" s="221" t="s">
        <v>1376</v>
      </c>
      <c r="C2749" s="441" t="s">
        <v>1377</v>
      </c>
      <c r="D2749" s="420">
        <v>1</v>
      </c>
      <c r="E2749" s="418">
        <v>500000</v>
      </c>
      <c r="F2749" s="419">
        <f t="shared" si="32"/>
        <v>500000</v>
      </c>
    </row>
    <row r="2750" spans="1:6" ht="22.8" x14ac:dyDescent="0.3">
      <c r="A2750" s="372" t="s">
        <v>1379</v>
      </c>
      <c r="B2750" s="442" t="s">
        <v>1380</v>
      </c>
      <c r="C2750" s="406" t="s">
        <v>21</v>
      </c>
      <c r="D2750" s="421">
        <f>F2749</f>
        <v>500000</v>
      </c>
      <c r="E2750" s="855"/>
      <c r="F2750" s="419" t="str">
        <f t="shared" si="32"/>
        <v/>
      </c>
    </row>
    <row r="2751" spans="1:6" x14ac:dyDescent="0.3">
      <c r="A2751" s="383"/>
      <c r="B2751" s="442"/>
      <c r="C2751" s="406"/>
      <c r="D2751" s="431"/>
      <c r="E2751" s="432"/>
      <c r="F2751" s="433"/>
    </row>
    <row r="2752" spans="1:6" x14ac:dyDescent="0.3">
      <c r="A2752" s="383"/>
      <c r="B2752" s="442"/>
      <c r="C2752" s="406"/>
      <c r="D2752" s="431"/>
      <c r="E2752" s="432"/>
      <c r="F2752" s="433"/>
    </row>
    <row r="2753" spans="1:6" x14ac:dyDescent="0.3">
      <c r="A2753" s="383"/>
      <c r="B2753" s="442"/>
      <c r="C2753" s="406"/>
      <c r="D2753" s="431"/>
      <c r="E2753" s="432"/>
      <c r="F2753" s="433"/>
    </row>
    <row r="2754" spans="1:6" x14ac:dyDescent="0.3">
      <c r="A2754" s="383"/>
      <c r="B2754" s="442"/>
      <c r="C2754" s="406"/>
      <c r="D2754" s="431"/>
      <c r="E2754" s="432"/>
      <c r="F2754" s="433"/>
    </row>
    <row r="2755" spans="1:6" x14ac:dyDescent="0.3">
      <c r="A2755" s="383"/>
      <c r="B2755" s="442"/>
      <c r="C2755" s="406"/>
      <c r="D2755" s="431"/>
      <c r="E2755" s="432"/>
      <c r="F2755" s="433"/>
    </row>
    <row r="2756" spans="1:6" x14ac:dyDescent="0.3">
      <c r="A2756" s="383"/>
      <c r="B2756" s="442"/>
      <c r="C2756" s="406"/>
      <c r="D2756" s="431"/>
      <c r="E2756" s="432"/>
      <c r="F2756" s="433"/>
    </row>
    <row r="2757" spans="1:6" x14ac:dyDescent="0.3">
      <c r="A2757" s="383"/>
      <c r="B2757" s="442"/>
      <c r="C2757" s="406"/>
      <c r="D2757" s="431"/>
      <c r="E2757" s="432"/>
      <c r="F2757" s="433"/>
    </row>
    <row r="2758" spans="1:6" x14ac:dyDescent="0.3">
      <c r="A2758" s="383"/>
      <c r="B2758" s="442"/>
      <c r="C2758" s="406"/>
      <c r="D2758" s="431"/>
      <c r="E2758" s="432"/>
      <c r="F2758" s="433"/>
    </row>
    <row r="2759" spans="1:6" x14ac:dyDescent="0.3">
      <c r="A2759" s="383"/>
      <c r="B2759" s="442"/>
      <c r="C2759" s="406"/>
      <c r="D2759" s="431"/>
      <c r="E2759" s="432"/>
      <c r="F2759" s="433"/>
    </row>
    <row r="2760" spans="1:6" x14ac:dyDescent="0.3">
      <c r="A2760" s="383"/>
      <c r="B2760" s="442"/>
      <c r="C2760" s="406"/>
      <c r="D2760" s="431"/>
      <c r="E2760" s="432"/>
      <c r="F2760" s="433"/>
    </row>
    <row r="2761" spans="1:6" x14ac:dyDescent="0.3">
      <c r="A2761" s="383"/>
      <c r="B2761" s="442"/>
      <c r="C2761" s="406"/>
      <c r="D2761" s="431"/>
      <c r="E2761" s="432"/>
      <c r="F2761" s="433"/>
    </row>
    <row r="2762" spans="1:6" x14ac:dyDescent="0.3">
      <c r="A2762" s="383"/>
      <c r="B2762" s="442"/>
      <c r="C2762" s="406"/>
      <c r="D2762" s="431"/>
      <c r="E2762" s="432"/>
      <c r="F2762" s="433"/>
    </row>
    <row r="2763" spans="1:6" x14ac:dyDescent="0.3">
      <c r="A2763" s="383"/>
      <c r="B2763" s="442"/>
      <c r="C2763" s="406"/>
      <c r="D2763" s="431"/>
      <c r="E2763" s="432"/>
      <c r="F2763" s="433"/>
    </row>
    <row r="2764" spans="1:6" x14ac:dyDescent="0.3">
      <c r="A2764" s="383"/>
      <c r="B2764" s="442"/>
      <c r="C2764" s="406"/>
      <c r="D2764" s="431"/>
      <c r="E2764" s="432"/>
      <c r="F2764" s="433"/>
    </row>
    <row r="2765" spans="1:6" x14ac:dyDescent="0.3">
      <c r="A2765" s="383"/>
      <c r="B2765" s="442"/>
      <c r="C2765" s="406"/>
      <c r="D2765" s="431"/>
      <c r="E2765" s="432"/>
      <c r="F2765" s="433"/>
    </row>
    <row r="2766" spans="1:6" x14ac:dyDescent="0.3">
      <c r="A2766" s="383"/>
      <c r="B2766" s="442"/>
      <c r="C2766" s="406"/>
      <c r="D2766" s="431"/>
      <c r="E2766" s="432"/>
      <c r="F2766" s="433"/>
    </row>
    <row r="2767" spans="1:6" x14ac:dyDescent="0.3">
      <c r="A2767" s="383"/>
      <c r="B2767" s="442"/>
      <c r="C2767" s="406"/>
      <c r="D2767" s="431"/>
      <c r="E2767" s="432"/>
      <c r="F2767" s="433"/>
    </row>
    <row r="2768" spans="1:6" x14ac:dyDescent="0.3">
      <c r="A2768" s="383"/>
      <c r="B2768" s="442"/>
      <c r="C2768" s="406"/>
      <c r="D2768" s="431"/>
      <c r="E2768" s="432"/>
      <c r="F2768" s="433"/>
    </row>
    <row r="2769" spans="1:6" x14ac:dyDescent="0.3">
      <c r="A2769" s="383"/>
      <c r="B2769" s="442"/>
      <c r="C2769" s="406"/>
      <c r="D2769" s="431"/>
      <c r="E2769" s="432"/>
      <c r="F2769" s="433"/>
    </row>
    <row r="2770" spans="1:6" x14ac:dyDescent="0.3">
      <c r="A2770" s="383"/>
      <c r="B2770" s="442"/>
      <c r="C2770" s="406"/>
      <c r="D2770" s="431"/>
      <c r="E2770" s="432"/>
      <c r="F2770" s="433"/>
    </row>
    <row r="2771" spans="1:6" x14ac:dyDescent="0.3">
      <c r="A2771" s="383"/>
      <c r="B2771" s="442"/>
      <c r="C2771" s="406"/>
      <c r="D2771" s="431"/>
      <c r="E2771" s="432"/>
      <c r="F2771" s="433"/>
    </row>
    <row r="2772" spans="1:6" x14ac:dyDescent="0.3">
      <c r="A2772" s="383"/>
      <c r="B2772" s="442"/>
      <c r="C2772" s="406"/>
      <c r="D2772" s="431"/>
      <c r="E2772" s="432"/>
      <c r="F2772" s="433"/>
    </row>
    <row r="2773" spans="1:6" x14ac:dyDescent="0.3">
      <c r="A2773" s="383"/>
      <c r="B2773" s="442"/>
      <c r="C2773" s="406"/>
      <c r="D2773" s="431"/>
      <c r="E2773" s="432"/>
      <c r="F2773" s="433"/>
    </row>
    <row r="2774" spans="1:6" x14ac:dyDescent="0.3">
      <c r="A2774" s="383"/>
      <c r="B2774" s="442"/>
      <c r="C2774" s="406"/>
      <c r="D2774" s="431"/>
      <c r="E2774" s="432"/>
      <c r="F2774" s="433"/>
    </row>
    <row r="2775" spans="1:6" x14ac:dyDescent="0.3">
      <c r="A2775" s="383"/>
      <c r="B2775" s="442"/>
      <c r="C2775" s="406"/>
      <c r="D2775" s="431"/>
      <c r="E2775" s="432"/>
      <c r="F2775" s="433"/>
    </row>
    <row r="2776" spans="1:6" x14ac:dyDescent="0.3">
      <c r="A2776" s="383"/>
      <c r="B2776" s="442"/>
      <c r="C2776" s="406"/>
      <c r="D2776" s="431"/>
      <c r="E2776" s="432"/>
      <c r="F2776" s="433"/>
    </row>
    <row r="2777" spans="1:6" x14ac:dyDescent="0.3">
      <c r="A2777" s="383"/>
      <c r="B2777" s="442"/>
      <c r="C2777" s="406"/>
      <c r="D2777" s="431"/>
      <c r="E2777" s="432"/>
      <c r="F2777" s="433"/>
    </row>
    <row r="2778" spans="1:6" x14ac:dyDescent="0.3">
      <c r="A2778" s="383"/>
      <c r="B2778" s="442"/>
      <c r="C2778" s="406"/>
      <c r="D2778" s="431"/>
      <c r="E2778" s="432"/>
      <c r="F2778" s="433"/>
    </row>
    <row r="2779" spans="1:6" x14ac:dyDescent="0.3">
      <c r="A2779" s="383"/>
      <c r="B2779" s="442"/>
      <c r="C2779" s="406"/>
      <c r="D2779" s="431"/>
      <c r="E2779" s="432"/>
      <c r="F2779" s="433"/>
    </row>
    <row r="2780" spans="1:6" x14ac:dyDescent="0.3">
      <c r="A2780" s="383"/>
      <c r="B2780" s="442"/>
      <c r="C2780" s="406"/>
      <c r="D2780" s="431"/>
      <c r="E2780" s="432"/>
      <c r="F2780" s="433"/>
    </row>
    <row r="2781" spans="1:6" x14ac:dyDescent="0.3">
      <c r="A2781" s="383"/>
      <c r="B2781" s="442"/>
      <c r="C2781" s="406"/>
      <c r="D2781" s="431"/>
      <c r="E2781" s="432"/>
      <c r="F2781" s="433"/>
    </row>
    <row r="2782" spans="1:6" x14ac:dyDescent="0.3">
      <c r="A2782" s="383"/>
      <c r="B2782" s="442"/>
      <c r="C2782" s="406"/>
      <c r="D2782" s="431"/>
      <c r="E2782" s="432"/>
      <c r="F2782" s="433"/>
    </row>
    <row r="2783" spans="1:6" x14ac:dyDescent="0.3">
      <c r="A2783" s="383"/>
      <c r="B2783" s="442"/>
      <c r="C2783" s="406"/>
      <c r="D2783" s="431"/>
      <c r="E2783" s="432"/>
      <c r="F2783" s="433"/>
    </row>
    <row r="2784" spans="1:6" x14ac:dyDescent="0.3">
      <c r="A2784" s="383"/>
      <c r="B2784" s="442"/>
      <c r="C2784" s="406"/>
      <c r="D2784" s="431"/>
      <c r="E2784" s="432"/>
      <c r="F2784" s="433"/>
    </row>
    <row r="2785" spans="1:6" x14ac:dyDescent="0.3">
      <c r="A2785" s="383"/>
      <c r="B2785" s="442"/>
      <c r="C2785" s="406"/>
      <c r="D2785" s="431"/>
      <c r="E2785" s="432"/>
      <c r="F2785" s="433"/>
    </row>
    <row r="2786" spans="1:6" x14ac:dyDescent="0.3">
      <c r="A2786" s="383"/>
      <c r="B2786" s="442"/>
      <c r="C2786" s="406"/>
      <c r="D2786" s="431"/>
      <c r="E2786" s="432"/>
      <c r="F2786" s="433"/>
    </row>
    <row r="2787" spans="1:6" x14ac:dyDescent="0.3">
      <c r="A2787" s="383"/>
      <c r="B2787" s="442"/>
      <c r="C2787" s="406"/>
      <c r="D2787" s="431"/>
      <c r="E2787" s="432"/>
      <c r="F2787" s="433"/>
    </row>
    <row r="2788" spans="1:6" x14ac:dyDescent="0.3">
      <c r="A2788" s="383"/>
      <c r="B2788" s="442"/>
      <c r="C2788" s="406"/>
      <c r="D2788" s="431"/>
      <c r="E2788" s="432"/>
      <c r="F2788" s="433"/>
    </row>
    <row r="2789" spans="1:6" x14ac:dyDescent="0.3">
      <c r="A2789" s="383"/>
      <c r="B2789" s="442"/>
      <c r="C2789" s="406"/>
      <c r="D2789" s="431"/>
      <c r="E2789" s="432"/>
      <c r="F2789" s="433"/>
    </row>
    <row r="2790" spans="1:6" x14ac:dyDescent="0.3">
      <c r="A2790" s="383"/>
      <c r="B2790" s="442"/>
      <c r="C2790" s="406"/>
      <c r="D2790" s="431"/>
      <c r="E2790" s="432"/>
      <c r="F2790" s="433"/>
    </row>
    <row r="2791" spans="1:6" x14ac:dyDescent="0.3">
      <c r="A2791" s="383"/>
      <c r="B2791" s="442"/>
      <c r="C2791" s="406"/>
      <c r="D2791" s="431"/>
      <c r="E2791" s="432"/>
      <c r="F2791" s="433"/>
    </row>
    <row r="2792" spans="1:6" x14ac:dyDescent="0.3">
      <c r="A2792" s="383"/>
      <c r="B2792" s="442"/>
      <c r="C2792" s="406"/>
      <c r="D2792" s="431"/>
      <c r="E2792" s="432"/>
      <c r="F2792" s="433"/>
    </row>
    <row r="2793" spans="1:6" x14ac:dyDescent="0.3">
      <c r="A2793" s="383"/>
      <c r="B2793" s="442"/>
      <c r="C2793" s="406"/>
      <c r="D2793" s="431"/>
      <c r="E2793" s="432"/>
      <c r="F2793" s="433"/>
    </row>
    <row r="2794" spans="1:6" x14ac:dyDescent="0.3">
      <c r="A2794" s="383"/>
      <c r="B2794" s="442"/>
      <c r="C2794" s="406"/>
      <c r="D2794" s="431"/>
      <c r="E2794" s="432"/>
      <c r="F2794" s="433"/>
    </row>
    <row r="2795" spans="1:6" x14ac:dyDescent="0.3">
      <c r="A2795" s="383"/>
      <c r="B2795" s="442"/>
      <c r="C2795" s="406"/>
      <c r="D2795" s="431"/>
      <c r="E2795" s="432"/>
      <c r="F2795" s="433"/>
    </row>
    <row r="2796" spans="1:6" x14ac:dyDescent="0.3">
      <c r="A2796" s="383"/>
      <c r="B2796" s="442"/>
      <c r="C2796" s="406"/>
      <c r="D2796" s="431"/>
      <c r="E2796" s="432"/>
      <c r="F2796" s="433"/>
    </row>
    <row r="2797" spans="1:6" x14ac:dyDescent="0.3">
      <c r="A2797" s="383"/>
      <c r="B2797" s="442"/>
      <c r="C2797" s="406"/>
      <c r="D2797" s="431"/>
      <c r="E2797" s="432"/>
      <c r="F2797" s="433"/>
    </row>
    <row r="2798" spans="1:6" x14ac:dyDescent="0.3">
      <c r="A2798" s="383"/>
      <c r="B2798" s="442"/>
      <c r="C2798" s="406"/>
      <c r="D2798" s="431"/>
      <c r="E2798" s="432"/>
      <c r="F2798" s="433"/>
    </row>
    <row r="2799" spans="1:6" x14ac:dyDescent="0.3">
      <c r="A2799" s="383"/>
      <c r="B2799" s="442"/>
      <c r="C2799" s="406"/>
      <c r="D2799" s="431"/>
      <c r="E2799" s="432"/>
      <c r="F2799" s="433"/>
    </row>
    <row r="2800" spans="1:6" x14ac:dyDescent="0.3">
      <c r="A2800" s="383"/>
      <c r="B2800" s="442"/>
      <c r="C2800" s="406"/>
      <c r="D2800" s="431"/>
      <c r="E2800" s="432"/>
      <c r="F2800" s="433"/>
    </row>
    <row r="2801" spans="1:6" x14ac:dyDescent="0.3">
      <c r="A2801" s="383"/>
      <c r="B2801" s="442"/>
      <c r="C2801" s="406"/>
      <c r="D2801" s="431"/>
      <c r="E2801" s="432"/>
      <c r="F2801" s="433"/>
    </row>
    <row r="2802" spans="1:6" x14ac:dyDescent="0.3">
      <c r="A2802" s="383"/>
      <c r="B2802" s="442"/>
      <c r="C2802" s="406"/>
      <c r="D2802" s="431"/>
      <c r="E2802" s="432"/>
      <c r="F2802" s="433"/>
    </row>
    <row r="2803" spans="1:6" x14ac:dyDescent="0.3">
      <c r="A2803" s="383"/>
      <c r="B2803" s="442"/>
      <c r="C2803" s="406"/>
      <c r="D2803" s="431"/>
      <c r="E2803" s="432"/>
      <c r="F2803" s="433"/>
    </row>
    <row r="2804" spans="1:6" x14ac:dyDescent="0.3">
      <c r="A2804" s="383"/>
      <c r="B2804" s="442"/>
      <c r="C2804" s="406"/>
      <c r="D2804" s="431"/>
      <c r="E2804" s="432"/>
      <c r="F2804" s="433"/>
    </row>
    <row r="2805" spans="1:6" x14ac:dyDescent="0.3">
      <c r="A2805" s="383"/>
      <c r="B2805" s="442"/>
      <c r="C2805" s="406"/>
      <c r="D2805" s="431"/>
      <c r="E2805" s="432"/>
      <c r="F2805" s="433"/>
    </row>
    <row r="2806" spans="1:6" x14ac:dyDescent="0.3">
      <c r="A2806" s="383"/>
      <c r="B2806" s="442"/>
      <c r="C2806" s="406"/>
      <c r="D2806" s="431"/>
      <c r="E2806" s="432"/>
      <c r="F2806" s="433"/>
    </row>
    <row r="2807" spans="1:6" x14ac:dyDescent="0.3">
      <c r="A2807" s="383"/>
      <c r="B2807" s="442"/>
      <c r="C2807" s="406"/>
      <c r="D2807" s="431"/>
      <c r="E2807" s="432"/>
      <c r="F2807" s="433"/>
    </row>
    <row r="2808" spans="1:6" x14ac:dyDescent="0.3">
      <c r="A2808" s="383"/>
      <c r="B2808" s="442"/>
      <c r="C2808" s="406"/>
      <c r="D2808" s="431"/>
      <c r="E2808" s="432"/>
      <c r="F2808" s="433"/>
    </row>
    <row r="2809" spans="1:6" x14ac:dyDescent="0.3">
      <c r="A2809" s="383"/>
      <c r="B2809" s="442"/>
      <c r="C2809" s="406"/>
      <c r="D2809" s="431"/>
      <c r="E2809" s="432"/>
      <c r="F2809" s="433"/>
    </row>
    <row r="2810" spans="1:6" x14ac:dyDescent="0.3">
      <c r="A2810" s="383"/>
      <c r="B2810" s="442"/>
      <c r="C2810" s="406"/>
      <c r="D2810" s="431"/>
      <c r="E2810" s="432"/>
      <c r="F2810" s="433"/>
    </row>
    <row r="2811" spans="1:6" x14ac:dyDescent="0.3">
      <c r="A2811" s="383"/>
      <c r="B2811" s="442"/>
      <c r="C2811" s="406"/>
      <c r="D2811" s="431"/>
      <c r="E2811" s="432"/>
      <c r="F2811" s="433"/>
    </row>
    <row r="2812" spans="1:6" x14ac:dyDescent="0.3">
      <c r="A2812" s="383"/>
      <c r="B2812" s="442"/>
      <c r="C2812" s="406"/>
      <c r="D2812" s="431"/>
      <c r="E2812" s="432"/>
      <c r="F2812" s="433"/>
    </row>
    <row r="2813" spans="1:6" x14ac:dyDescent="0.3">
      <c r="A2813" s="383"/>
      <c r="B2813" s="442"/>
      <c r="C2813" s="406"/>
      <c r="D2813" s="431"/>
      <c r="E2813" s="432"/>
      <c r="F2813" s="433"/>
    </row>
    <row r="2814" spans="1:6" x14ac:dyDescent="0.3">
      <c r="A2814" s="383"/>
      <c r="B2814" s="442"/>
      <c r="C2814" s="406"/>
      <c r="D2814" s="431"/>
      <c r="E2814" s="432"/>
      <c r="F2814" s="433"/>
    </row>
    <row r="2815" spans="1:6" x14ac:dyDescent="0.3">
      <c r="A2815" s="383"/>
      <c r="B2815" s="442"/>
      <c r="C2815" s="406"/>
      <c r="D2815" s="431"/>
      <c r="E2815" s="432"/>
      <c r="F2815" s="433"/>
    </row>
    <row r="2816" spans="1:6" x14ac:dyDescent="0.3">
      <c r="A2816" s="383"/>
      <c r="B2816" s="442"/>
      <c r="C2816" s="406"/>
      <c r="D2816" s="431"/>
      <c r="E2816" s="432"/>
      <c r="F2816" s="433"/>
    </row>
    <row r="2817" spans="1:6" x14ac:dyDescent="0.3">
      <c r="A2817" s="383"/>
      <c r="B2817" s="442"/>
      <c r="C2817" s="406"/>
      <c r="D2817" s="431"/>
      <c r="E2817" s="432"/>
      <c r="F2817" s="433"/>
    </row>
    <row r="2818" spans="1:6" x14ac:dyDescent="0.3">
      <c r="A2818" s="383"/>
      <c r="B2818" s="442"/>
      <c r="C2818" s="406"/>
      <c r="D2818" s="431"/>
      <c r="E2818" s="432"/>
      <c r="F2818" s="433"/>
    </row>
    <row r="2819" spans="1:6" x14ac:dyDescent="0.3">
      <c r="A2819" s="383"/>
      <c r="B2819" s="442"/>
      <c r="C2819" s="406"/>
      <c r="D2819" s="431"/>
      <c r="E2819" s="432"/>
      <c r="F2819" s="433"/>
    </row>
    <row r="2820" spans="1:6" x14ac:dyDescent="0.3">
      <c r="A2820" s="383"/>
      <c r="B2820" s="442"/>
      <c r="C2820" s="406"/>
      <c r="D2820" s="431"/>
      <c r="E2820" s="432"/>
      <c r="F2820" s="433"/>
    </row>
    <row r="2821" spans="1:6" x14ac:dyDescent="0.3">
      <c r="A2821" s="383"/>
      <c r="B2821" s="442"/>
      <c r="C2821" s="406"/>
      <c r="D2821" s="431"/>
      <c r="E2821" s="432"/>
      <c r="F2821" s="433"/>
    </row>
    <row r="2822" spans="1:6" x14ac:dyDescent="0.3">
      <c r="A2822" s="383"/>
      <c r="B2822" s="442"/>
      <c r="C2822" s="406"/>
      <c r="D2822" s="431"/>
      <c r="E2822" s="432"/>
      <c r="F2822" s="433"/>
    </row>
    <row r="2823" spans="1:6" x14ac:dyDescent="0.3">
      <c r="A2823" s="383"/>
      <c r="B2823" s="442"/>
      <c r="C2823" s="406"/>
      <c r="D2823" s="431"/>
      <c r="E2823" s="432"/>
      <c r="F2823" s="433"/>
    </row>
    <row r="2824" spans="1:6" x14ac:dyDescent="0.3">
      <c r="A2824" s="383"/>
      <c r="B2824" s="442"/>
      <c r="C2824" s="406"/>
      <c r="D2824" s="431"/>
      <c r="E2824" s="432"/>
      <c r="F2824" s="433"/>
    </row>
    <row r="2825" spans="1:6" x14ac:dyDescent="0.3">
      <c r="A2825" s="383"/>
      <c r="B2825" s="442"/>
      <c r="C2825" s="406"/>
      <c r="D2825" s="431"/>
      <c r="E2825" s="432"/>
      <c r="F2825" s="433"/>
    </row>
    <row r="2826" spans="1:6" x14ac:dyDescent="0.3">
      <c r="A2826" s="383"/>
      <c r="B2826" s="442"/>
      <c r="C2826" s="406"/>
      <c r="D2826" s="431"/>
      <c r="E2826" s="432"/>
      <c r="F2826" s="433"/>
    </row>
    <row r="2827" spans="1:6" x14ac:dyDescent="0.3">
      <c r="A2827" s="383"/>
      <c r="B2827" s="442"/>
      <c r="C2827" s="406"/>
      <c r="D2827" s="431"/>
      <c r="E2827" s="432"/>
      <c r="F2827" s="433"/>
    </row>
    <row r="2828" spans="1:6" x14ac:dyDescent="0.3">
      <c r="A2828" s="383"/>
      <c r="B2828" s="442"/>
      <c r="C2828" s="406"/>
      <c r="D2828" s="431"/>
      <c r="E2828" s="432"/>
      <c r="F2828" s="433"/>
    </row>
    <row r="2829" spans="1:6" x14ac:dyDescent="0.3">
      <c r="A2829" s="383"/>
      <c r="B2829" s="442"/>
      <c r="C2829" s="406"/>
      <c r="D2829" s="431"/>
      <c r="E2829" s="432"/>
      <c r="F2829" s="433"/>
    </row>
    <row r="2830" spans="1:6" x14ac:dyDescent="0.3">
      <c r="A2830" s="383"/>
      <c r="B2830" s="442"/>
      <c r="C2830" s="406"/>
      <c r="D2830" s="431"/>
      <c r="E2830" s="432"/>
      <c r="F2830" s="433"/>
    </row>
    <row r="2831" spans="1:6" x14ac:dyDescent="0.3">
      <c r="A2831" s="383"/>
      <c r="B2831" s="442"/>
      <c r="C2831" s="406"/>
      <c r="D2831" s="431"/>
      <c r="E2831" s="432"/>
      <c r="F2831" s="433"/>
    </row>
    <row r="2832" spans="1:6" x14ac:dyDescent="0.3">
      <c r="A2832" s="383"/>
      <c r="B2832" s="442"/>
      <c r="C2832" s="406"/>
      <c r="D2832" s="431"/>
      <c r="E2832" s="432"/>
      <c r="F2832" s="433"/>
    </row>
    <row r="2833" spans="1:6" x14ac:dyDescent="0.3">
      <c r="A2833" s="383"/>
      <c r="B2833" s="442"/>
      <c r="C2833" s="406"/>
      <c r="D2833" s="431"/>
      <c r="E2833" s="432"/>
      <c r="F2833" s="433"/>
    </row>
    <row r="2834" spans="1:6" x14ac:dyDescent="0.3">
      <c r="A2834" s="383"/>
      <c r="B2834" s="442"/>
      <c r="C2834" s="406"/>
      <c r="D2834" s="431"/>
      <c r="E2834" s="432"/>
      <c r="F2834" s="433"/>
    </row>
    <row r="2835" spans="1:6" x14ac:dyDescent="0.3">
      <c r="A2835" s="383"/>
      <c r="B2835" s="442"/>
      <c r="C2835" s="406"/>
      <c r="D2835" s="431"/>
      <c r="E2835" s="432"/>
      <c r="F2835" s="433"/>
    </row>
    <row r="2836" spans="1:6" x14ac:dyDescent="0.3">
      <c r="A2836" s="383"/>
      <c r="B2836" s="442"/>
      <c r="C2836" s="406"/>
      <c r="D2836" s="431"/>
      <c r="E2836" s="432"/>
      <c r="F2836" s="433"/>
    </row>
    <row r="2837" spans="1:6" x14ac:dyDescent="0.3">
      <c r="A2837" s="383"/>
      <c r="B2837" s="442"/>
      <c r="C2837" s="406"/>
      <c r="D2837" s="431"/>
      <c r="E2837" s="432"/>
      <c r="F2837" s="433"/>
    </row>
    <row r="2838" spans="1:6" x14ac:dyDescent="0.3">
      <c r="A2838" s="383"/>
      <c r="B2838" s="442"/>
      <c r="C2838" s="406"/>
      <c r="D2838" s="431"/>
      <c r="E2838" s="432"/>
      <c r="F2838" s="433"/>
    </row>
    <row r="2839" spans="1:6" x14ac:dyDescent="0.3">
      <c r="A2839" s="383"/>
      <c r="B2839" s="442"/>
      <c r="C2839" s="406"/>
      <c r="D2839" s="431"/>
      <c r="E2839" s="432"/>
      <c r="F2839" s="433"/>
    </row>
    <row r="2840" spans="1:6" x14ac:dyDescent="0.3">
      <c r="A2840" s="383"/>
      <c r="B2840" s="442"/>
      <c r="C2840" s="406"/>
      <c r="D2840" s="431"/>
      <c r="E2840" s="432"/>
      <c r="F2840" s="433"/>
    </row>
    <row r="2841" spans="1:6" x14ac:dyDescent="0.3">
      <c r="A2841" s="383"/>
      <c r="B2841" s="442"/>
      <c r="C2841" s="406"/>
      <c r="D2841" s="431"/>
      <c r="E2841" s="432"/>
      <c r="F2841" s="433"/>
    </row>
    <row r="2842" spans="1:6" x14ac:dyDescent="0.3">
      <c r="A2842" s="383"/>
      <c r="B2842" s="442"/>
      <c r="C2842" s="406"/>
      <c r="D2842" s="431"/>
      <c r="E2842" s="432"/>
      <c r="F2842" s="433"/>
    </row>
    <row r="2843" spans="1:6" x14ac:dyDescent="0.3">
      <c r="A2843" s="383"/>
      <c r="B2843" s="442"/>
      <c r="C2843" s="406"/>
      <c r="D2843" s="431"/>
      <c r="E2843" s="432"/>
      <c r="F2843" s="433"/>
    </row>
    <row r="2844" spans="1:6" x14ac:dyDescent="0.3">
      <c r="A2844" s="383"/>
      <c r="B2844" s="442"/>
      <c r="C2844" s="406"/>
      <c r="D2844" s="431"/>
      <c r="E2844" s="432"/>
      <c r="F2844" s="433"/>
    </row>
    <row r="2845" spans="1:6" x14ac:dyDescent="0.3">
      <c r="A2845" s="383"/>
      <c r="B2845" s="442"/>
      <c r="C2845" s="406"/>
      <c r="D2845" s="431"/>
      <c r="E2845" s="432"/>
      <c r="F2845" s="433"/>
    </row>
    <row r="2846" spans="1:6" x14ac:dyDescent="0.3">
      <c r="A2846" s="383"/>
      <c r="B2846" s="442"/>
      <c r="C2846" s="406"/>
      <c r="D2846" s="431"/>
      <c r="E2846" s="432"/>
      <c r="F2846" s="433"/>
    </row>
    <row r="2847" spans="1:6" x14ac:dyDescent="0.3">
      <c r="A2847" s="383"/>
      <c r="B2847" s="442"/>
      <c r="C2847" s="406"/>
      <c r="D2847" s="431"/>
      <c r="E2847" s="432"/>
      <c r="F2847" s="433"/>
    </row>
    <row r="2848" spans="1:6" x14ac:dyDescent="0.3">
      <c r="A2848" s="383"/>
      <c r="B2848" s="442"/>
      <c r="C2848" s="406"/>
      <c r="D2848" s="431"/>
      <c r="E2848" s="432"/>
      <c r="F2848" s="433"/>
    </row>
    <row r="2849" spans="1:6" ht="15" thickBot="1" x14ac:dyDescent="0.35">
      <c r="A2849" s="383"/>
      <c r="B2849" s="442"/>
      <c r="C2849" s="406"/>
      <c r="D2849" s="431"/>
      <c r="E2849" s="432"/>
      <c r="F2849" s="433"/>
    </row>
    <row r="2850" spans="1:6" ht="15" thickBot="1" x14ac:dyDescent="0.35">
      <c r="A2850" s="448" t="s">
        <v>4132</v>
      </c>
      <c r="B2850" s="511" t="s">
        <v>4116</v>
      </c>
      <c r="C2850" s="489"/>
      <c r="D2850" s="489"/>
      <c r="E2850" s="494"/>
      <c r="F2850" s="495">
        <f>SUM(F2746:F2762)</f>
        <v>500000</v>
      </c>
    </row>
    <row r="2851" spans="1:6" x14ac:dyDescent="0.3">
      <c r="A2851" s="756" t="str">
        <f>A768</f>
        <v>CONTRACT SANRAL: NRA 2024/1323</v>
      </c>
      <c r="B2851" s="757"/>
      <c r="C2851" s="462"/>
      <c r="D2851" s="462"/>
      <c r="E2851" s="467"/>
      <c r="F2851" s="473"/>
    </row>
    <row r="2852" spans="1:6" ht="15" thickBot="1" x14ac:dyDescent="0.35">
      <c r="A2852" s="754" t="str">
        <f>A769</f>
        <v>PANEL FOR ROUTINE ROAD MAINTENANCE WORKS ACROSS SOUTH AFRICA (KWAZULU NATAL PROVINCE)</v>
      </c>
      <c r="B2852" s="755"/>
      <c r="C2852" s="463"/>
      <c r="D2852" s="463"/>
      <c r="E2852" s="468"/>
      <c r="F2852" s="474"/>
    </row>
    <row r="2853" spans="1:6" ht="15" thickBot="1" x14ac:dyDescent="0.35">
      <c r="A2853" s="449" t="s">
        <v>4111</v>
      </c>
      <c r="B2853" s="451" t="s">
        <v>4035</v>
      </c>
      <c r="C2853" s="451" t="s">
        <v>4112</v>
      </c>
      <c r="D2853" s="451" t="s">
        <v>4113</v>
      </c>
      <c r="E2853" s="451" t="s">
        <v>4114</v>
      </c>
      <c r="F2853" s="487" t="s">
        <v>4036</v>
      </c>
    </row>
    <row r="2854" spans="1:6" x14ac:dyDescent="0.3">
      <c r="A2854" s="768" t="s">
        <v>1381</v>
      </c>
      <c r="B2854" s="769"/>
      <c r="C2854" s="769"/>
      <c r="D2854" s="769"/>
      <c r="E2854" s="769"/>
      <c r="F2854" s="770"/>
    </row>
    <row r="2855" spans="1:6" x14ac:dyDescent="0.3">
      <c r="A2855" s="372" t="s">
        <v>1382</v>
      </c>
      <c r="B2855" s="235" t="s">
        <v>1383</v>
      </c>
      <c r="C2855" s="379"/>
      <c r="D2855" s="550"/>
      <c r="E2855" s="418"/>
      <c r="F2855" s="419" t="str">
        <f t="shared" ref="F2855:F2859" si="33">IF((D2855*E2855)&gt;0,(D2855*E2855),"")</f>
        <v/>
      </c>
    </row>
    <row r="2856" spans="1:6" x14ac:dyDescent="0.3">
      <c r="A2856" s="372" t="s">
        <v>1384</v>
      </c>
      <c r="B2856" s="214" t="s">
        <v>1385</v>
      </c>
      <c r="C2856" s="379" t="s">
        <v>181</v>
      </c>
      <c r="D2856" s="420">
        <v>1000</v>
      </c>
      <c r="E2856" s="856"/>
      <c r="F2856" s="419" t="str">
        <f t="shared" si="33"/>
        <v/>
      </c>
    </row>
    <row r="2857" spans="1:6" x14ac:dyDescent="0.3">
      <c r="A2857" s="372" t="s">
        <v>1386</v>
      </c>
      <c r="B2857" s="201" t="s">
        <v>1387</v>
      </c>
      <c r="C2857" s="379" t="s">
        <v>181</v>
      </c>
      <c r="D2857" s="420">
        <v>500</v>
      </c>
      <c r="E2857" s="856"/>
      <c r="F2857" s="419" t="str">
        <f t="shared" si="33"/>
        <v/>
      </c>
    </row>
    <row r="2858" spans="1:6" x14ac:dyDescent="0.3">
      <c r="A2858" s="372" t="s">
        <v>1392</v>
      </c>
      <c r="B2858" s="235" t="s">
        <v>1393</v>
      </c>
      <c r="C2858" s="379" t="s">
        <v>221</v>
      </c>
      <c r="D2858" s="420">
        <v>300</v>
      </c>
      <c r="E2858" s="856"/>
      <c r="F2858" s="419" t="str">
        <f t="shared" si="33"/>
        <v/>
      </c>
    </row>
    <row r="2859" spans="1:6" x14ac:dyDescent="0.3">
      <c r="A2859" s="372" t="s">
        <v>1394</v>
      </c>
      <c r="B2859" s="235" t="s">
        <v>1395</v>
      </c>
      <c r="C2859" s="379" t="s">
        <v>1318</v>
      </c>
      <c r="D2859" s="420">
        <v>5000</v>
      </c>
      <c r="E2859" s="856"/>
      <c r="F2859" s="419" t="str">
        <f t="shared" si="33"/>
        <v/>
      </c>
    </row>
    <row r="2860" spans="1:6" x14ac:dyDescent="0.3">
      <c r="A2860" s="372" t="s">
        <v>4252</v>
      </c>
      <c r="B2860" s="281" t="s">
        <v>1397</v>
      </c>
      <c r="C2860" s="379"/>
      <c r="D2860" s="550"/>
      <c r="E2860" s="432"/>
      <c r="F2860" s="433"/>
    </row>
    <row r="2861" spans="1:6" x14ac:dyDescent="0.3">
      <c r="A2861" s="372" t="s">
        <v>3706</v>
      </c>
      <c r="B2861" s="282" t="s">
        <v>1399</v>
      </c>
      <c r="C2861" s="398" t="s">
        <v>16</v>
      </c>
      <c r="D2861" s="420">
        <v>1</v>
      </c>
      <c r="E2861" s="418">
        <v>1000000</v>
      </c>
      <c r="F2861" s="419">
        <f t="shared" ref="F2861:F2862" si="34">IF((D2861*E2861)&gt;0,(D2861*E2861),"")</f>
        <v>1000000</v>
      </c>
    </row>
    <row r="2862" spans="1:6" ht="22.8" x14ac:dyDescent="0.3">
      <c r="A2862" s="383" t="s">
        <v>3707</v>
      </c>
      <c r="B2862" s="341" t="s">
        <v>3980</v>
      </c>
      <c r="C2862" s="386" t="s">
        <v>21</v>
      </c>
      <c r="D2862" s="421">
        <f>F2861</f>
        <v>1000000</v>
      </c>
      <c r="E2862" s="855"/>
      <c r="F2862" s="419" t="str">
        <f t="shared" si="34"/>
        <v/>
      </c>
    </row>
    <row r="2863" spans="1:6" x14ac:dyDescent="0.3">
      <c r="A2863" s="383"/>
      <c r="B2863" s="341"/>
      <c r="C2863" s="386"/>
      <c r="D2863" s="431"/>
      <c r="E2863" s="432"/>
      <c r="F2863" s="433"/>
    </row>
    <row r="2864" spans="1:6" x14ac:dyDescent="0.3">
      <c r="A2864" s="383"/>
      <c r="B2864" s="341"/>
      <c r="C2864" s="386"/>
      <c r="D2864" s="431"/>
      <c r="E2864" s="432"/>
      <c r="F2864" s="433"/>
    </row>
    <row r="2865" spans="1:6" x14ac:dyDescent="0.3">
      <c r="A2865" s="383"/>
      <c r="B2865" s="341"/>
      <c r="C2865" s="386"/>
      <c r="D2865" s="431"/>
      <c r="E2865" s="432"/>
      <c r="F2865" s="433"/>
    </row>
    <row r="2866" spans="1:6" x14ac:dyDescent="0.3">
      <c r="A2866" s="383"/>
      <c r="B2866" s="341"/>
      <c r="C2866" s="386"/>
      <c r="D2866" s="431"/>
      <c r="E2866" s="432"/>
      <c r="F2866" s="433"/>
    </row>
    <row r="2867" spans="1:6" x14ac:dyDescent="0.3">
      <c r="A2867" s="383"/>
      <c r="B2867" s="341"/>
      <c r="C2867" s="386"/>
      <c r="D2867" s="431"/>
      <c r="E2867" s="432"/>
      <c r="F2867" s="433"/>
    </row>
    <row r="2868" spans="1:6" x14ac:dyDescent="0.3">
      <c r="A2868" s="383"/>
      <c r="B2868" s="341"/>
      <c r="C2868" s="386"/>
      <c r="D2868" s="431"/>
      <c r="E2868" s="432"/>
      <c r="F2868" s="433"/>
    </row>
    <row r="2869" spans="1:6" x14ac:dyDescent="0.3">
      <c r="A2869" s="383"/>
      <c r="B2869" s="341"/>
      <c r="C2869" s="386"/>
      <c r="D2869" s="431"/>
      <c r="E2869" s="432"/>
      <c r="F2869" s="433"/>
    </row>
    <row r="2870" spans="1:6" x14ac:dyDescent="0.3">
      <c r="A2870" s="383"/>
      <c r="B2870" s="341"/>
      <c r="C2870" s="386"/>
      <c r="D2870" s="431"/>
      <c r="E2870" s="432"/>
      <c r="F2870" s="433"/>
    </row>
    <row r="2871" spans="1:6" x14ac:dyDescent="0.3">
      <c r="A2871" s="383"/>
      <c r="B2871" s="341"/>
      <c r="C2871" s="386"/>
      <c r="D2871" s="431"/>
      <c r="E2871" s="432"/>
      <c r="F2871" s="433"/>
    </row>
    <row r="2872" spans="1:6" x14ac:dyDescent="0.3">
      <c r="A2872" s="383"/>
      <c r="B2872" s="341"/>
      <c r="C2872" s="386"/>
      <c r="D2872" s="431"/>
      <c r="E2872" s="432"/>
      <c r="F2872" s="433"/>
    </row>
    <row r="2873" spans="1:6" x14ac:dyDescent="0.3">
      <c r="A2873" s="383"/>
      <c r="B2873" s="341"/>
      <c r="C2873" s="386"/>
      <c r="D2873" s="431"/>
      <c r="E2873" s="432"/>
      <c r="F2873" s="433"/>
    </row>
    <row r="2874" spans="1:6" x14ac:dyDescent="0.3">
      <c r="A2874" s="383"/>
      <c r="B2874" s="341"/>
      <c r="C2874" s="386"/>
      <c r="D2874" s="431"/>
      <c r="E2874" s="432"/>
      <c r="F2874" s="433"/>
    </row>
    <row r="2875" spans="1:6" x14ac:dyDescent="0.3">
      <c r="A2875" s="383"/>
      <c r="B2875" s="341"/>
      <c r="C2875" s="386"/>
      <c r="D2875" s="431"/>
      <c r="E2875" s="432"/>
      <c r="F2875" s="433"/>
    </row>
    <row r="2876" spans="1:6" x14ac:dyDescent="0.3">
      <c r="A2876" s="383"/>
      <c r="B2876" s="341"/>
      <c r="C2876" s="386"/>
      <c r="D2876" s="431"/>
      <c r="E2876" s="432"/>
      <c r="F2876" s="433"/>
    </row>
    <row r="2877" spans="1:6" x14ac:dyDescent="0.3">
      <c r="A2877" s="383"/>
      <c r="B2877" s="341"/>
      <c r="C2877" s="386"/>
      <c r="D2877" s="431"/>
      <c r="E2877" s="432"/>
      <c r="F2877" s="433"/>
    </row>
    <row r="2878" spans="1:6" x14ac:dyDescent="0.3">
      <c r="A2878" s="383"/>
      <c r="B2878" s="341"/>
      <c r="C2878" s="386"/>
      <c r="D2878" s="431"/>
      <c r="E2878" s="432"/>
      <c r="F2878" s="433"/>
    </row>
    <row r="2879" spans="1:6" x14ac:dyDescent="0.3">
      <c r="A2879" s="383"/>
      <c r="B2879" s="341"/>
      <c r="C2879" s="386"/>
      <c r="D2879" s="431"/>
      <c r="E2879" s="432"/>
      <c r="F2879" s="433"/>
    </row>
    <row r="2880" spans="1:6" x14ac:dyDescent="0.3">
      <c r="A2880" s="383"/>
      <c r="B2880" s="341"/>
      <c r="C2880" s="386"/>
      <c r="D2880" s="431"/>
      <c r="E2880" s="432"/>
      <c r="F2880" s="433"/>
    </row>
    <row r="2881" spans="1:6" x14ac:dyDescent="0.3">
      <c r="A2881" s="383"/>
      <c r="B2881" s="341"/>
      <c r="C2881" s="386"/>
      <c r="D2881" s="431"/>
      <c r="E2881" s="432"/>
      <c r="F2881" s="433"/>
    </row>
    <row r="2882" spans="1:6" x14ac:dyDescent="0.3">
      <c r="A2882" s="383"/>
      <c r="B2882" s="341"/>
      <c r="C2882" s="386"/>
      <c r="D2882" s="431"/>
      <c r="E2882" s="432"/>
      <c r="F2882" s="433"/>
    </row>
    <row r="2883" spans="1:6" x14ac:dyDescent="0.3">
      <c r="A2883" s="383"/>
      <c r="B2883" s="341"/>
      <c r="C2883" s="386"/>
      <c r="D2883" s="431"/>
      <c r="E2883" s="432"/>
      <c r="F2883" s="433"/>
    </row>
    <row r="2884" spans="1:6" x14ac:dyDescent="0.3">
      <c r="A2884" s="383"/>
      <c r="B2884" s="341"/>
      <c r="C2884" s="386"/>
      <c r="D2884" s="431"/>
      <c r="E2884" s="432"/>
      <c r="F2884" s="433"/>
    </row>
    <row r="2885" spans="1:6" x14ac:dyDescent="0.3">
      <c r="A2885" s="383"/>
      <c r="B2885" s="341"/>
      <c r="C2885" s="386"/>
      <c r="D2885" s="431"/>
      <c r="E2885" s="432"/>
      <c r="F2885" s="433"/>
    </row>
    <row r="2886" spans="1:6" x14ac:dyDescent="0.3">
      <c r="A2886" s="383"/>
      <c r="B2886" s="341"/>
      <c r="C2886" s="386"/>
      <c r="D2886" s="431"/>
      <c r="E2886" s="432"/>
      <c r="F2886" s="433"/>
    </row>
    <row r="2887" spans="1:6" x14ac:dyDescent="0.3">
      <c r="A2887" s="383"/>
      <c r="B2887" s="341"/>
      <c r="C2887" s="386"/>
      <c r="D2887" s="431"/>
      <c r="E2887" s="432"/>
      <c r="F2887" s="433"/>
    </row>
    <row r="2888" spans="1:6" x14ac:dyDescent="0.3">
      <c r="A2888" s="383"/>
      <c r="B2888" s="341"/>
      <c r="C2888" s="386"/>
      <c r="D2888" s="431"/>
      <c r="E2888" s="432"/>
      <c r="F2888" s="433"/>
    </row>
    <row r="2889" spans="1:6" x14ac:dyDescent="0.3">
      <c r="A2889" s="383"/>
      <c r="B2889" s="341"/>
      <c r="C2889" s="386"/>
      <c r="D2889" s="431"/>
      <c r="E2889" s="432"/>
      <c r="F2889" s="433"/>
    </row>
    <row r="2890" spans="1:6" x14ac:dyDescent="0.3">
      <c r="A2890" s="383"/>
      <c r="B2890" s="341"/>
      <c r="C2890" s="386"/>
      <c r="D2890" s="431"/>
      <c r="E2890" s="432"/>
      <c r="F2890" s="433"/>
    </row>
    <row r="2891" spans="1:6" x14ac:dyDescent="0.3">
      <c r="A2891" s="383"/>
      <c r="B2891" s="341"/>
      <c r="C2891" s="386"/>
      <c r="D2891" s="431"/>
      <c r="E2891" s="432"/>
      <c r="F2891" s="433"/>
    </row>
    <row r="2892" spans="1:6" x14ac:dyDescent="0.3">
      <c r="A2892" s="383"/>
      <c r="B2892" s="341"/>
      <c r="C2892" s="386"/>
      <c r="D2892" s="431"/>
      <c r="E2892" s="432"/>
      <c r="F2892" s="433"/>
    </row>
    <row r="2893" spans="1:6" x14ac:dyDescent="0.3">
      <c r="A2893" s="383"/>
      <c r="B2893" s="341"/>
      <c r="C2893" s="386"/>
      <c r="D2893" s="431"/>
      <c r="E2893" s="432"/>
      <c r="F2893" s="433"/>
    </row>
    <row r="2894" spans="1:6" x14ac:dyDescent="0.3">
      <c r="A2894" s="383"/>
      <c r="B2894" s="341"/>
      <c r="C2894" s="386"/>
      <c r="D2894" s="431"/>
      <c r="E2894" s="432"/>
      <c r="F2894" s="433"/>
    </row>
    <row r="2895" spans="1:6" x14ac:dyDescent="0.3">
      <c r="A2895" s="383"/>
      <c r="B2895" s="341"/>
      <c r="C2895" s="386"/>
      <c r="D2895" s="431"/>
      <c r="E2895" s="432"/>
      <c r="F2895" s="433"/>
    </row>
    <row r="2896" spans="1:6" x14ac:dyDescent="0.3">
      <c r="A2896" s="383"/>
      <c r="B2896" s="341"/>
      <c r="C2896" s="386"/>
      <c r="D2896" s="431"/>
      <c r="E2896" s="432"/>
      <c r="F2896" s="433"/>
    </row>
    <row r="2897" spans="1:6" x14ac:dyDescent="0.3">
      <c r="A2897" s="383"/>
      <c r="B2897" s="341"/>
      <c r="C2897" s="386"/>
      <c r="D2897" s="431"/>
      <c r="E2897" s="432"/>
      <c r="F2897" s="433"/>
    </row>
    <row r="2898" spans="1:6" x14ac:dyDescent="0.3">
      <c r="A2898" s="383"/>
      <c r="B2898" s="341"/>
      <c r="C2898" s="386"/>
      <c r="D2898" s="431"/>
      <c r="E2898" s="432"/>
      <c r="F2898" s="433"/>
    </row>
    <row r="2899" spans="1:6" x14ac:dyDescent="0.3">
      <c r="A2899" s="383"/>
      <c r="B2899" s="341"/>
      <c r="C2899" s="386"/>
      <c r="D2899" s="431"/>
      <c r="E2899" s="432"/>
      <c r="F2899" s="433"/>
    </row>
    <row r="2900" spans="1:6" x14ac:dyDescent="0.3">
      <c r="A2900" s="383"/>
      <c r="B2900" s="341"/>
      <c r="C2900" s="386"/>
      <c r="D2900" s="431"/>
      <c r="E2900" s="432"/>
      <c r="F2900" s="433"/>
    </row>
    <row r="2901" spans="1:6" x14ac:dyDescent="0.3">
      <c r="A2901" s="383"/>
      <c r="B2901" s="341"/>
      <c r="C2901" s="386"/>
      <c r="D2901" s="431"/>
      <c r="E2901" s="432"/>
      <c r="F2901" s="433"/>
    </row>
    <row r="2902" spans="1:6" x14ac:dyDescent="0.3">
      <c r="A2902" s="383"/>
      <c r="B2902" s="341"/>
      <c r="C2902" s="386"/>
      <c r="D2902" s="431"/>
      <c r="E2902" s="432"/>
      <c r="F2902" s="433"/>
    </row>
    <row r="2903" spans="1:6" x14ac:dyDescent="0.3">
      <c r="A2903" s="383"/>
      <c r="B2903" s="341"/>
      <c r="C2903" s="386"/>
      <c r="D2903" s="431"/>
      <c r="E2903" s="432"/>
      <c r="F2903" s="433"/>
    </row>
    <row r="2904" spans="1:6" x14ac:dyDescent="0.3">
      <c r="A2904" s="383"/>
      <c r="B2904" s="341"/>
      <c r="C2904" s="386"/>
      <c r="D2904" s="431"/>
      <c r="E2904" s="432"/>
      <c r="F2904" s="433"/>
    </row>
    <row r="2905" spans="1:6" x14ac:dyDescent="0.3">
      <c r="A2905" s="383"/>
      <c r="B2905" s="341"/>
      <c r="C2905" s="386"/>
      <c r="D2905" s="431"/>
      <c r="E2905" s="432"/>
      <c r="F2905" s="433"/>
    </row>
    <row r="2906" spans="1:6" x14ac:dyDescent="0.3">
      <c r="A2906" s="383"/>
      <c r="B2906" s="341"/>
      <c r="C2906" s="386"/>
      <c r="D2906" s="431"/>
      <c r="E2906" s="432"/>
      <c r="F2906" s="433"/>
    </row>
    <row r="2907" spans="1:6" x14ac:dyDescent="0.3">
      <c r="A2907" s="383"/>
      <c r="B2907" s="341"/>
      <c r="C2907" s="386"/>
      <c r="D2907" s="431"/>
      <c r="E2907" s="432"/>
      <c r="F2907" s="433"/>
    </row>
    <row r="2908" spans="1:6" x14ac:dyDescent="0.3">
      <c r="A2908" s="383"/>
      <c r="B2908" s="341"/>
      <c r="C2908" s="386"/>
      <c r="D2908" s="431"/>
      <c r="E2908" s="432"/>
      <c r="F2908" s="433"/>
    </row>
    <row r="2909" spans="1:6" x14ac:dyDescent="0.3">
      <c r="A2909" s="383"/>
      <c r="B2909" s="341"/>
      <c r="C2909" s="386"/>
      <c r="D2909" s="431"/>
      <c r="E2909" s="432"/>
      <c r="F2909" s="433"/>
    </row>
    <row r="2910" spans="1:6" x14ac:dyDescent="0.3">
      <c r="A2910" s="383"/>
      <c r="B2910" s="341"/>
      <c r="C2910" s="386"/>
      <c r="D2910" s="431"/>
      <c r="E2910" s="432"/>
      <c r="F2910" s="433"/>
    </row>
    <row r="2911" spans="1:6" x14ac:dyDescent="0.3">
      <c r="A2911" s="383"/>
      <c r="B2911" s="341"/>
      <c r="C2911" s="386"/>
      <c r="D2911" s="431"/>
      <c r="E2911" s="432"/>
      <c r="F2911" s="433"/>
    </row>
    <row r="2912" spans="1:6" x14ac:dyDescent="0.3">
      <c r="A2912" s="383"/>
      <c r="B2912" s="341"/>
      <c r="C2912" s="386"/>
      <c r="D2912" s="431"/>
      <c r="E2912" s="432"/>
      <c r="F2912" s="433"/>
    </row>
    <row r="2913" spans="1:6" x14ac:dyDescent="0.3">
      <c r="A2913" s="383"/>
      <c r="B2913" s="341"/>
      <c r="C2913" s="386"/>
      <c r="D2913" s="431"/>
      <c r="E2913" s="432"/>
      <c r="F2913" s="433"/>
    </row>
    <row r="2914" spans="1:6" x14ac:dyDescent="0.3">
      <c r="A2914" s="383"/>
      <c r="B2914" s="341"/>
      <c r="C2914" s="386"/>
      <c r="D2914" s="431"/>
      <c r="E2914" s="432"/>
      <c r="F2914" s="433"/>
    </row>
    <row r="2915" spans="1:6" x14ac:dyDescent="0.3">
      <c r="A2915" s="383"/>
      <c r="B2915" s="341"/>
      <c r="C2915" s="386"/>
      <c r="D2915" s="431"/>
      <c r="E2915" s="432"/>
      <c r="F2915" s="433"/>
    </row>
    <row r="2916" spans="1:6" x14ac:dyDescent="0.3">
      <c r="A2916" s="383"/>
      <c r="B2916" s="341"/>
      <c r="C2916" s="386"/>
      <c r="D2916" s="431"/>
      <c r="E2916" s="432"/>
      <c r="F2916" s="433"/>
    </row>
    <row r="2917" spans="1:6" x14ac:dyDescent="0.3">
      <c r="A2917" s="383"/>
      <c r="B2917" s="341"/>
      <c r="C2917" s="386"/>
      <c r="D2917" s="431"/>
      <c r="E2917" s="432"/>
      <c r="F2917" s="433"/>
    </row>
    <row r="2918" spans="1:6" x14ac:dyDescent="0.3">
      <c r="A2918" s="383"/>
      <c r="B2918" s="341"/>
      <c r="C2918" s="386"/>
      <c r="D2918" s="431"/>
      <c r="E2918" s="432"/>
      <c r="F2918" s="433"/>
    </row>
    <row r="2919" spans="1:6" x14ac:dyDescent="0.3">
      <c r="A2919" s="383"/>
      <c r="B2919" s="341"/>
      <c r="C2919" s="386"/>
      <c r="D2919" s="431"/>
      <c r="E2919" s="432"/>
      <c r="F2919" s="433"/>
    </row>
    <row r="2920" spans="1:6" x14ac:dyDescent="0.3">
      <c r="A2920" s="383"/>
      <c r="B2920" s="341"/>
      <c r="C2920" s="386"/>
      <c r="D2920" s="431"/>
      <c r="E2920" s="432"/>
      <c r="F2920" s="433"/>
    </row>
    <row r="2921" spans="1:6" x14ac:dyDescent="0.3">
      <c r="A2921" s="383"/>
      <c r="B2921" s="341"/>
      <c r="C2921" s="386"/>
      <c r="D2921" s="431"/>
      <c r="E2921" s="432"/>
      <c r="F2921" s="433"/>
    </row>
    <row r="2922" spans="1:6" x14ac:dyDescent="0.3">
      <c r="A2922" s="383"/>
      <c r="B2922" s="341"/>
      <c r="C2922" s="386"/>
      <c r="D2922" s="431"/>
      <c r="E2922" s="432"/>
      <c r="F2922" s="433"/>
    </row>
    <row r="2923" spans="1:6" x14ac:dyDescent="0.3">
      <c r="A2923" s="383"/>
      <c r="B2923" s="341"/>
      <c r="C2923" s="386"/>
      <c r="D2923" s="431"/>
      <c r="E2923" s="432"/>
      <c r="F2923" s="433"/>
    </row>
    <row r="2924" spans="1:6" x14ac:dyDescent="0.3">
      <c r="A2924" s="383"/>
      <c r="B2924" s="341"/>
      <c r="C2924" s="386"/>
      <c r="D2924" s="431"/>
      <c r="E2924" s="432"/>
      <c r="F2924" s="433"/>
    </row>
    <row r="2925" spans="1:6" x14ac:dyDescent="0.3">
      <c r="A2925" s="383"/>
      <c r="B2925" s="341"/>
      <c r="C2925" s="386"/>
      <c r="D2925" s="431"/>
      <c r="E2925" s="432"/>
      <c r="F2925" s="433"/>
    </row>
    <row r="2926" spans="1:6" x14ac:dyDescent="0.3">
      <c r="A2926" s="383"/>
      <c r="B2926" s="341"/>
      <c r="C2926" s="386"/>
      <c r="D2926" s="431"/>
      <c r="E2926" s="432"/>
      <c r="F2926" s="433"/>
    </row>
    <row r="2927" spans="1:6" x14ac:dyDescent="0.3">
      <c r="A2927" s="383"/>
      <c r="B2927" s="341"/>
      <c r="C2927" s="386"/>
      <c r="D2927" s="431"/>
      <c r="E2927" s="432"/>
      <c r="F2927" s="433"/>
    </row>
    <row r="2928" spans="1:6" x14ac:dyDescent="0.3">
      <c r="A2928" s="383"/>
      <c r="B2928" s="341"/>
      <c r="C2928" s="386"/>
      <c r="D2928" s="431"/>
      <c r="E2928" s="432"/>
      <c r="F2928" s="433"/>
    </row>
    <row r="2929" spans="1:6" x14ac:dyDescent="0.3">
      <c r="A2929" s="383"/>
      <c r="B2929" s="341"/>
      <c r="C2929" s="386"/>
      <c r="D2929" s="431"/>
      <c r="E2929" s="432"/>
      <c r="F2929" s="433"/>
    </row>
    <row r="2930" spans="1:6" x14ac:dyDescent="0.3">
      <c r="A2930" s="383"/>
      <c r="B2930" s="341"/>
      <c r="C2930" s="386"/>
      <c r="D2930" s="431"/>
      <c r="E2930" s="432"/>
      <c r="F2930" s="433"/>
    </row>
    <row r="2931" spans="1:6" x14ac:dyDescent="0.3">
      <c r="A2931" s="383"/>
      <c r="B2931" s="341"/>
      <c r="C2931" s="386"/>
      <c r="D2931" s="431"/>
      <c r="E2931" s="432"/>
      <c r="F2931" s="433"/>
    </row>
    <row r="2932" spans="1:6" x14ac:dyDescent="0.3">
      <c r="A2932" s="383"/>
      <c r="B2932" s="341"/>
      <c r="C2932" s="386"/>
      <c r="D2932" s="431"/>
      <c r="E2932" s="432"/>
      <c r="F2932" s="433"/>
    </row>
    <row r="2933" spans="1:6" x14ac:dyDescent="0.3">
      <c r="A2933" s="383"/>
      <c r="B2933" s="341"/>
      <c r="C2933" s="386"/>
      <c r="D2933" s="431"/>
      <c r="E2933" s="432"/>
      <c r="F2933" s="433"/>
    </row>
    <row r="2934" spans="1:6" x14ac:dyDescent="0.3">
      <c r="A2934" s="383"/>
      <c r="B2934" s="341"/>
      <c r="C2934" s="386"/>
      <c r="D2934" s="431"/>
      <c r="E2934" s="432"/>
      <c r="F2934" s="433"/>
    </row>
    <row r="2935" spans="1:6" x14ac:dyDescent="0.3">
      <c r="A2935" s="383"/>
      <c r="B2935" s="341"/>
      <c r="C2935" s="386"/>
      <c r="D2935" s="431"/>
      <c r="E2935" s="432"/>
      <c r="F2935" s="433"/>
    </row>
    <row r="2936" spans="1:6" x14ac:dyDescent="0.3">
      <c r="A2936" s="383"/>
      <c r="B2936" s="341"/>
      <c r="C2936" s="386"/>
      <c r="D2936" s="431"/>
      <c r="E2936" s="432"/>
      <c r="F2936" s="433"/>
    </row>
    <row r="2937" spans="1:6" x14ac:dyDescent="0.3">
      <c r="A2937" s="383"/>
      <c r="B2937" s="341"/>
      <c r="C2937" s="386"/>
      <c r="D2937" s="431"/>
      <c r="E2937" s="432"/>
      <c r="F2937" s="433"/>
    </row>
    <row r="2938" spans="1:6" x14ac:dyDescent="0.3">
      <c r="A2938" s="383"/>
      <c r="B2938" s="341"/>
      <c r="C2938" s="386"/>
      <c r="D2938" s="431"/>
      <c r="E2938" s="432"/>
      <c r="F2938" s="433"/>
    </row>
    <row r="2939" spans="1:6" x14ac:dyDescent="0.3">
      <c r="A2939" s="383"/>
      <c r="B2939" s="341"/>
      <c r="C2939" s="386"/>
      <c r="D2939" s="431"/>
      <c r="E2939" s="432"/>
      <c r="F2939" s="433"/>
    </row>
    <row r="2940" spans="1:6" x14ac:dyDescent="0.3">
      <c r="A2940" s="383"/>
      <c r="B2940" s="341"/>
      <c r="C2940" s="386"/>
      <c r="D2940" s="431"/>
      <c r="E2940" s="432"/>
      <c r="F2940" s="433"/>
    </row>
    <row r="2941" spans="1:6" x14ac:dyDescent="0.3">
      <c r="A2941" s="383"/>
      <c r="B2941" s="341"/>
      <c r="C2941" s="386"/>
      <c r="D2941" s="431"/>
      <c r="E2941" s="432"/>
      <c r="F2941" s="433"/>
    </row>
    <row r="2942" spans="1:6" x14ac:dyDescent="0.3">
      <c r="A2942" s="383"/>
      <c r="B2942" s="341"/>
      <c r="C2942" s="386"/>
      <c r="D2942" s="431"/>
      <c r="E2942" s="432"/>
      <c r="F2942" s="433"/>
    </row>
    <row r="2943" spans="1:6" x14ac:dyDescent="0.3">
      <c r="A2943" s="383"/>
      <c r="B2943" s="341"/>
      <c r="C2943" s="386"/>
      <c r="D2943" s="431"/>
      <c r="E2943" s="432"/>
      <c r="F2943" s="433"/>
    </row>
    <row r="2944" spans="1:6" x14ac:dyDescent="0.3">
      <c r="A2944" s="383"/>
      <c r="B2944" s="341"/>
      <c r="C2944" s="386"/>
      <c r="D2944" s="431"/>
      <c r="E2944" s="432"/>
      <c r="F2944" s="433"/>
    </row>
    <row r="2945" spans="1:6" x14ac:dyDescent="0.3">
      <c r="A2945" s="383"/>
      <c r="B2945" s="341"/>
      <c r="C2945" s="386"/>
      <c r="D2945" s="431"/>
      <c r="E2945" s="432"/>
      <c r="F2945" s="433"/>
    </row>
    <row r="2946" spans="1:6" x14ac:dyDescent="0.3">
      <c r="A2946" s="383"/>
      <c r="B2946" s="341"/>
      <c r="C2946" s="386"/>
      <c r="D2946" s="431"/>
      <c r="E2946" s="432"/>
      <c r="F2946" s="433"/>
    </row>
    <row r="2947" spans="1:6" x14ac:dyDescent="0.3">
      <c r="A2947" s="383"/>
      <c r="B2947" s="341"/>
      <c r="C2947" s="386"/>
      <c r="D2947" s="431"/>
      <c r="E2947" s="432"/>
      <c r="F2947" s="433"/>
    </row>
    <row r="2948" spans="1:6" x14ac:dyDescent="0.3">
      <c r="A2948" s="383"/>
      <c r="B2948" s="341"/>
      <c r="C2948" s="386"/>
      <c r="D2948" s="431"/>
      <c r="E2948" s="432"/>
      <c r="F2948" s="433"/>
    </row>
    <row r="2949" spans="1:6" x14ac:dyDescent="0.3">
      <c r="A2949" s="383"/>
      <c r="B2949" s="341"/>
      <c r="C2949" s="386"/>
      <c r="D2949" s="431"/>
      <c r="E2949" s="432"/>
      <c r="F2949" s="433"/>
    </row>
    <row r="2950" spans="1:6" x14ac:dyDescent="0.3">
      <c r="A2950" s="383"/>
      <c r="B2950" s="341"/>
      <c r="C2950" s="386"/>
      <c r="D2950" s="431"/>
      <c r="E2950" s="432"/>
      <c r="F2950" s="433"/>
    </row>
    <row r="2951" spans="1:6" x14ac:dyDescent="0.3">
      <c r="A2951" s="383"/>
      <c r="B2951" s="341"/>
      <c r="C2951" s="386"/>
      <c r="D2951" s="431"/>
      <c r="E2951" s="432"/>
      <c r="F2951" s="433"/>
    </row>
    <row r="2952" spans="1:6" x14ac:dyDescent="0.3">
      <c r="A2952" s="383"/>
      <c r="B2952" s="341"/>
      <c r="C2952" s="386"/>
      <c r="D2952" s="431"/>
      <c r="E2952" s="432"/>
      <c r="F2952" s="433"/>
    </row>
    <row r="2953" spans="1:6" x14ac:dyDescent="0.3">
      <c r="A2953" s="383"/>
      <c r="B2953" s="341"/>
      <c r="C2953" s="386"/>
      <c r="D2953" s="431"/>
      <c r="E2953" s="432"/>
      <c r="F2953" s="433"/>
    </row>
    <row r="2954" spans="1:6" x14ac:dyDescent="0.3">
      <c r="A2954" s="383"/>
      <c r="B2954" s="341"/>
      <c r="C2954" s="386"/>
      <c r="D2954" s="431"/>
      <c r="E2954" s="432"/>
      <c r="F2954" s="433"/>
    </row>
    <row r="2955" spans="1:6" x14ac:dyDescent="0.3">
      <c r="A2955" s="383"/>
      <c r="B2955" s="341"/>
      <c r="C2955" s="386"/>
      <c r="D2955" s="431"/>
      <c r="E2955" s="432"/>
      <c r="F2955" s="433"/>
    </row>
    <row r="2956" spans="1:6" x14ac:dyDescent="0.3">
      <c r="A2956" s="383"/>
      <c r="B2956" s="341"/>
      <c r="C2956" s="386"/>
      <c r="D2956" s="431"/>
      <c r="E2956" s="432"/>
      <c r="F2956" s="433"/>
    </row>
    <row r="2957" spans="1:6" x14ac:dyDescent="0.3">
      <c r="A2957" s="383"/>
      <c r="B2957" s="341"/>
      <c r="C2957" s="386"/>
      <c r="D2957" s="431"/>
      <c r="E2957" s="432"/>
      <c r="F2957" s="433"/>
    </row>
    <row r="2958" spans="1:6" x14ac:dyDescent="0.3">
      <c r="A2958" s="383"/>
      <c r="B2958" s="341"/>
      <c r="C2958" s="386"/>
      <c r="D2958" s="431"/>
      <c r="E2958" s="432"/>
      <c r="F2958" s="433"/>
    </row>
    <row r="2959" spans="1:6" ht="15" thickBot="1" x14ac:dyDescent="0.35">
      <c r="A2959" s="383"/>
      <c r="B2959" s="341"/>
      <c r="C2959" s="386"/>
      <c r="D2959" s="431"/>
      <c r="E2959" s="432"/>
      <c r="F2959" s="433"/>
    </row>
    <row r="2960" spans="1:6" ht="15" thickBot="1" x14ac:dyDescent="0.35">
      <c r="A2960" s="448" t="s">
        <v>4080</v>
      </c>
      <c r="B2960" s="511" t="s">
        <v>4116</v>
      </c>
      <c r="C2960" s="489"/>
      <c r="D2960" s="489"/>
      <c r="E2960" s="494"/>
      <c r="F2960" s="495">
        <f>SUM(F2855:F2870)</f>
        <v>1000000</v>
      </c>
    </row>
    <row r="2961" spans="1:6" x14ac:dyDescent="0.3">
      <c r="A2961" s="756" t="str">
        <f>A768</f>
        <v>CONTRACT SANRAL: NRA 2024/1323</v>
      </c>
      <c r="B2961" s="757"/>
      <c r="C2961" s="462"/>
      <c r="D2961" s="462"/>
      <c r="E2961" s="467"/>
      <c r="F2961" s="473"/>
    </row>
    <row r="2962" spans="1:6" ht="15" thickBot="1" x14ac:dyDescent="0.35">
      <c r="A2962" s="754" t="str">
        <f>A769</f>
        <v>PANEL FOR ROUTINE ROAD MAINTENANCE WORKS ACROSS SOUTH AFRICA (KWAZULU NATAL PROVINCE)</v>
      </c>
      <c r="B2962" s="755"/>
      <c r="C2962" s="463"/>
      <c r="D2962" s="463"/>
      <c r="E2962" s="468"/>
      <c r="F2962" s="474"/>
    </row>
    <row r="2963" spans="1:6" ht="15" thickBot="1" x14ac:dyDescent="0.35">
      <c r="A2963" s="449" t="s">
        <v>4111</v>
      </c>
      <c r="B2963" s="451" t="s">
        <v>4035</v>
      </c>
      <c r="C2963" s="451" t="s">
        <v>4112</v>
      </c>
      <c r="D2963" s="451" t="s">
        <v>4113</v>
      </c>
      <c r="E2963" s="451" t="s">
        <v>4114</v>
      </c>
      <c r="F2963" s="487" t="s">
        <v>4036</v>
      </c>
    </row>
    <row r="2964" spans="1:6" x14ac:dyDescent="0.3">
      <c r="A2964" s="758" t="s">
        <v>1403</v>
      </c>
      <c r="B2964" s="759"/>
      <c r="C2964" s="759"/>
      <c r="D2964" s="759"/>
      <c r="E2964" s="759"/>
      <c r="F2964" s="760"/>
    </row>
    <row r="2965" spans="1:6" x14ac:dyDescent="0.3">
      <c r="A2965" s="374" t="s">
        <v>1404</v>
      </c>
      <c r="B2965" s="345" t="s">
        <v>1405</v>
      </c>
      <c r="C2965" s="375"/>
      <c r="D2965" s="376"/>
      <c r="E2965" s="377"/>
      <c r="F2965" s="503"/>
    </row>
    <row r="2966" spans="1:6" x14ac:dyDescent="0.3">
      <c r="A2966" s="372" t="s">
        <v>1406</v>
      </c>
      <c r="B2966" s="201" t="s">
        <v>1407</v>
      </c>
      <c r="C2966" s="379" t="s">
        <v>181</v>
      </c>
      <c r="D2966" s="420">
        <v>250</v>
      </c>
      <c r="E2966" s="856"/>
      <c r="F2966" s="419" t="str">
        <f>IF((D2966*E2966)&gt;0,(D2966*E2966),"")</f>
        <v/>
      </c>
    </row>
    <row r="2967" spans="1:6" x14ac:dyDescent="0.3">
      <c r="A2967" s="372" t="s">
        <v>1408</v>
      </c>
      <c r="B2967" s="201" t="s">
        <v>1409</v>
      </c>
      <c r="C2967" s="379" t="s">
        <v>181</v>
      </c>
      <c r="D2967" s="420">
        <v>1000</v>
      </c>
      <c r="E2967" s="856"/>
      <c r="F2967" s="419" t="str">
        <f t="shared" ref="F2967:F3018" si="35">IF((D2967*E2967)&gt;0,(D2967*E2967),"")</f>
        <v/>
      </c>
    </row>
    <row r="2968" spans="1:6" x14ac:dyDescent="0.3">
      <c r="A2968" s="372" t="s">
        <v>1410</v>
      </c>
      <c r="B2968" s="201" t="s">
        <v>1411</v>
      </c>
      <c r="C2968" s="379" t="s">
        <v>181</v>
      </c>
      <c r="D2968" s="420">
        <v>300</v>
      </c>
      <c r="E2968" s="856"/>
      <c r="F2968" s="419" t="str">
        <f t="shared" si="35"/>
        <v/>
      </c>
    </row>
    <row r="2969" spans="1:6" x14ac:dyDescent="0.3">
      <c r="A2969" s="372" t="s">
        <v>1412</v>
      </c>
      <c r="B2969" s="201" t="s">
        <v>1413</v>
      </c>
      <c r="C2969" s="379" t="s">
        <v>181</v>
      </c>
      <c r="D2969" s="420">
        <v>100</v>
      </c>
      <c r="E2969" s="856"/>
      <c r="F2969" s="419" t="str">
        <f t="shared" si="35"/>
        <v/>
      </c>
    </row>
    <row r="2970" spans="1:6" x14ac:dyDescent="0.3">
      <c r="A2970" s="372" t="s">
        <v>1414</v>
      </c>
      <c r="B2970" s="235" t="s">
        <v>3831</v>
      </c>
      <c r="C2970" s="379"/>
      <c r="D2970" s="420"/>
      <c r="E2970" s="418"/>
      <c r="F2970" s="419" t="str">
        <f t="shared" si="35"/>
        <v/>
      </c>
    </row>
    <row r="2971" spans="1:6" x14ac:dyDescent="0.3">
      <c r="A2971" s="372" t="s">
        <v>1416</v>
      </c>
      <c r="B2971" s="201" t="s">
        <v>3868</v>
      </c>
      <c r="C2971" s="379"/>
      <c r="D2971" s="420"/>
      <c r="E2971" s="418"/>
      <c r="F2971" s="419" t="str">
        <f t="shared" si="35"/>
        <v/>
      </c>
    </row>
    <row r="2972" spans="1:6" x14ac:dyDescent="0.3">
      <c r="A2972" s="372" t="s">
        <v>1418</v>
      </c>
      <c r="B2972" s="407" t="s">
        <v>4253</v>
      </c>
      <c r="C2972" s="379" t="s">
        <v>9</v>
      </c>
      <c r="D2972" s="420">
        <v>100</v>
      </c>
      <c r="E2972" s="856"/>
      <c r="F2972" s="419" t="str">
        <f t="shared" si="35"/>
        <v/>
      </c>
    </row>
    <row r="2973" spans="1:6" x14ac:dyDescent="0.3">
      <c r="A2973" s="372" t="s">
        <v>1420</v>
      </c>
      <c r="B2973" s="407" t="s">
        <v>3832</v>
      </c>
      <c r="C2973" s="379" t="s">
        <v>9</v>
      </c>
      <c r="D2973" s="420">
        <v>300</v>
      </c>
      <c r="E2973" s="856"/>
      <c r="F2973" s="419" t="str">
        <f t="shared" si="35"/>
        <v/>
      </c>
    </row>
    <row r="2974" spans="1:6" x14ac:dyDescent="0.3">
      <c r="A2974" s="372" t="s">
        <v>1422</v>
      </c>
      <c r="B2974" s="288" t="s">
        <v>3833</v>
      </c>
      <c r="C2974" s="379" t="s">
        <v>9</v>
      </c>
      <c r="D2974" s="420">
        <v>50</v>
      </c>
      <c r="E2974" s="856"/>
      <c r="F2974" s="419" t="str">
        <f t="shared" si="35"/>
        <v/>
      </c>
    </row>
    <row r="2975" spans="1:6" x14ac:dyDescent="0.3">
      <c r="A2975" s="372" t="s">
        <v>1434</v>
      </c>
      <c r="B2975" s="288" t="s">
        <v>3869</v>
      </c>
      <c r="C2975" s="379"/>
      <c r="D2975" s="420"/>
      <c r="E2975" s="418"/>
      <c r="F2975" s="419" t="str">
        <f t="shared" si="35"/>
        <v/>
      </c>
    </row>
    <row r="2976" spans="1:6" x14ac:dyDescent="0.3">
      <c r="A2976" s="372" t="s">
        <v>1436</v>
      </c>
      <c r="B2976" s="407" t="s">
        <v>4253</v>
      </c>
      <c r="C2976" s="379" t="s">
        <v>9</v>
      </c>
      <c r="D2976" s="420">
        <v>100</v>
      </c>
      <c r="E2976" s="856"/>
      <c r="F2976" s="419" t="str">
        <f t="shared" si="35"/>
        <v/>
      </c>
    </row>
    <row r="2977" spans="1:6" x14ac:dyDescent="0.3">
      <c r="A2977" s="372" t="s">
        <v>1438</v>
      </c>
      <c r="B2977" s="407" t="s">
        <v>3832</v>
      </c>
      <c r="C2977" s="379" t="s">
        <v>9</v>
      </c>
      <c r="D2977" s="420">
        <v>100</v>
      </c>
      <c r="E2977" s="856"/>
      <c r="F2977" s="419" t="str">
        <f t="shared" si="35"/>
        <v/>
      </c>
    </row>
    <row r="2978" spans="1:6" x14ac:dyDescent="0.3">
      <c r="A2978" s="372" t="s">
        <v>1440</v>
      </c>
      <c r="B2978" s="288" t="s">
        <v>3833</v>
      </c>
      <c r="C2978" s="379" t="s">
        <v>9</v>
      </c>
      <c r="D2978" s="420">
        <v>100</v>
      </c>
      <c r="E2978" s="856"/>
      <c r="F2978" s="419" t="str">
        <f t="shared" si="35"/>
        <v/>
      </c>
    </row>
    <row r="2979" spans="1:6" x14ac:dyDescent="0.3">
      <c r="A2979" s="372" t="s">
        <v>3867</v>
      </c>
      <c r="B2979" s="288" t="s">
        <v>3870</v>
      </c>
      <c r="C2979" s="379"/>
      <c r="D2979" s="420"/>
      <c r="E2979" s="418"/>
      <c r="F2979" s="419" t="str">
        <f t="shared" si="35"/>
        <v/>
      </c>
    </row>
    <row r="2980" spans="1:6" x14ac:dyDescent="0.3">
      <c r="A2980" s="372" t="s">
        <v>1464</v>
      </c>
      <c r="B2980" s="214" t="s">
        <v>1581</v>
      </c>
      <c r="C2980" s="379" t="s">
        <v>9</v>
      </c>
      <c r="D2980" s="420">
        <v>150</v>
      </c>
      <c r="E2980" s="856"/>
      <c r="F2980" s="419" t="str">
        <f t="shared" si="35"/>
        <v/>
      </c>
    </row>
    <row r="2981" spans="1:6" x14ac:dyDescent="0.3">
      <c r="A2981" s="372" t="s">
        <v>3871</v>
      </c>
      <c r="B2981" s="201" t="s">
        <v>1583</v>
      </c>
      <c r="C2981" s="379" t="s">
        <v>9</v>
      </c>
      <c r="D2981" s="420">
        <v>150</v>
      </c>
      <c r="E2981" s="856"/>
      <c r="F2981" s="419" t="str">
        <f t="shared" si="35"/>
        <v/>
      </c>
    </row>
    <row r="2982" spans="1:6" x14ac:dyDescent="0.3">
      <c r="A2982" s="372" t="s">
        <v>3872</v>
      </c>
      <c r="B2982" s="201" t="s">
        <v>1585</v>
      </c>
      <c r="C2982" s="379" t="s">
        <v>9</v>
      </c>
      <c r="D2982" s="420">
        <v>150</v>
      </c>
      <c r="E2982" s="856"/>
      <c r="F2982" s="419" t="str">
        <f t="shared" si="35"/>
        <v/>
      </c>
    </row>
    <row r="2983" spans="1:6" x14ac:dyDescent="0.3">
      <c r="A2983" s="372" t="s">
        <v>3873</v>
      </c>
      <c r="B2983" s="288" t="s">
        <v>3874</v>
      </c>
      <c r="C2983" s="379"/>
      <c r="D2983" s="420"/>
      <c r="E2983" s="418"/>
      <c r="F2983" s="419" t="str">
        <f t="shared" si="35"/>
        <v/>
      </c>
    </row>
    <row r="2984" spans="1:6" x14ac:dyDescent="0.3">
      <c r="A2984" s="372" t="s">
        <v>4254</v>
      </c>
      <c r="B2984" s="214" t="s">
        <v>1581</v>
      </c>
      <c r="C2984" s="379" t="s">
        <v>9</v>
      </c>
      <c r="D2984" s="420">
        <v>100</v>
      </c>
      <c r="E2984" s="856"/>
      <c r="F2984" s="419" t="str">
        <f t="shared" si="35"/>
        <v/>
      </c>
    </row>
    <row r="2985" spans="1:6" x14ac:dyDescent="0.3">
      <c r="A2985" s="372" t="s">
        <v>3875</v>
      </c>
      <c r="B2985" s="201" t="s">
        <v>1583</v>
      </c>
      <c r="C2985" s="379" t="s">
        <v>9</v>
      </c>
      <c r="D2985" s="420">
        <v>100</v>
      </c>
      <c r="E2985" s="856"/>
      <c r="F2985" s="419" t="str">
        <f t="shared" si="35"/>
        <v/>
      </c>
    </row>
    <row r="2986" spans="1:6" x14ac:dyDescent="0.3">
      <c r="A2986" s="372" t="s">
        <v>3876</v>
      </c>
      <c r="B2986" s="201" t="s">
        <v>1585</v>
      </c>
      <c r="C2986" s="379" t="s">
        <v>9</v>
      </c>
      <c r="D2986" s="420">
        <v>100</v>
      </c>
      <c r="E2986" s="856"/>
      <c r="F2986" s="419" t="str">
        <f t="shared" si="35"/>
        <v/>
      </c>
    </row>
    <row r="2987" spans="1:6" x14ac:dyDescent="0.3">
      <c r="A2987" s="372" t="s">
        <v>1469</v>
      </c>
      <c r="B2987" s="235" t="s">
        <v>1470</v>
      </c>
      <c r="C2987" s="379"/>
      <c r="D2987" s="420"/>
      <c r="E2987" s="418"/>
      <c r="F2987" s="419" t="str">
        <f t="shared" si="35"/>
        <v/>
      </c>
    </row>
    <row r="2988" spans="1:6" x14ac:dyDescent="0.3">
      <c r="A2988" s="372" t="s">
        <v>1471</v>
      </c>
      <c r="B2988" s="201" t="s">
        <v>1472</v>
      </c>
      <c r="C2988" s="379" t="s">
        <v>9</v>
      </c>
      <c r="D2988" s="420"/>
      <c r="E2988" s="418"/>
      <c r="F2988" s="419" t="str">
        <f t="shared" si="35"/>
        <v/>
      </c>
    </row>
    <row r="2989" spans="1:6" x14ac:dyDescent="0.3">
      <c r="A2989" s="372" t="s">
        <v>1473</v>
      </c>
      <c r="B2989" s="408" t="s">
        <v>1474</v>
      </c>
      <c r="C2989" s="379" t="s">
        <v>9</v>
      </c>
      <c r="D2989" s="420">
        <v>500</v>
      </c>
      <c r="E2989" s="856"/>
      <c r="F2989" s="419" t="str">
        <f t="shared" si="35"/>
        <v/>
      </c>
    </row>
    <row r="2990" spans="1:6" x14ac:dyDescent="0.3">
      <c r="A2990" s="372" t="s">
        <v>1475</v>
      </c>
      <c r="B2990" s="408" t="s">
        <v>1476</v>
      </c>
      <c r="C2990" s="379" t="s">
        <v>9</v>
      </c>
      <c r="D2990" s="420">
        <v>500</v>
      </c>
      <c r="E2990" s="856"/>
      <c r="F2990" s="419" t="str">
        <f t="shared" si="35"/>
        <v/>
      </c>
    </row>
    <row r="2991" spans="1:6" x14ac:dyDescent="0.3">
      <c r="A2991" s="372" t="s">
        <v>1479</v>
      </c>
      <c r="B2991" s="201" t="s">
        <v>1480</v>
      </c>
      <c r="C2991" s="382"/>
      <c r="D2991" s="420"/>
      <c r="E2991" s="418"/>
      <c r="F2991" s="419" t="str">
        <f t="shared" si="35"/>
        <v/>
      </c>
    </row>
    <row r="2992" spans="1:6" x14ac:dyDescent="0.3">
      <c r="A2992" s="372" t="s">
        <v>1481</v>
      </c>
      <c r="B2992" s="408" t="s">
        <v>1474</v>
      </c>
      <c r="C2992" s="379" t="s">
        <v>9</v>
      </c>
      <c r="D2992" s="420">
        <v>500</v>
      </c>
      <c r="E2992" s="856"/>
      <c r="F2992" s="419" t="str">
        <f t="shared" si="35"/>
        <v/>
      </c>
    </row>
    <row r="2993" spans="1:6" x14ac:dyDescent="0.3">
      <c r="A2993" s="372" t="s">
        <v>1482</v>
      </c>
      <c r="B2993" s="408" t="s">
        <v>1476</v>
      </c>
      <c r="C2993" s="379" t="s">
        <v>9</v>
      </c>
      <c r="D2993" s="420">
        <v>500</v>
      </c>
      <c r="E2993" s="856"/>
      <c r="F2993" s="419" t="str">
        <f t="shared" si="35"/>
        <v/>
      </c>
    </row>
    <row r="2994" spans="1:6" x14ac:dyDescent="0.3">
      <c r="A2994" s="372" t="s">
        <v>1489</v>
      </c>
      <c r="B2994" s="235" t="s">
        <v>3834</v>
      </c>
      <c r="C2994" s="379" t="s">
        <v>221</v>
      </c>
      <c r="D2994" s="420"/>
      <c r="E2994" s="418"/>
      <c r="F2994" s="419" t="str">
        <f t="shared" si="35"/>
        <v/>
      </c>
    </row>
    <row r="2995" spans="1:6" x14ac:dyDescent="0.3">
      <c r="A2995" s="372" t="s">
        <v>4255</v>
      </c>
      <c r="B2995" s="201" t="s">
        <v>4256</v>
      </c>
      <c r="C2995" s="379" t="s">
        <v>363</v>
      </c>
      <c r="D2995" s="420">
        <v>500</v>
      </c>
      <c r="E2995" s="856"/>
      <c r="F2995" s="419" t="str">
        <f t="shared" si="35"/>
        <v/>
      </c>
    </row>
    <row r="2996" spans="1:6" x14ac:dyDescent="0.3">
      <c r="A2996" s="372" t="s">
        <v>3835</v>
      </c>
      <c r="B2996" s="201" t="s">
        <v>1977</v>
      </c>
      <c r="C2996" s="379"/>
      <c r="D2996" s="420"/>
      <c r="E2996" s="418"/>
      <c r="F2996" s="419" t="str">
        <f t="shared" si="35"/>
        <v/>
      </c>
    </row>
    <row r="2997" spans="1:6" x14ac:dyDescent="0.3">
      <c r="A2997" s="372" t="s">
        <v>3836</v>
      </c>
      <c r="B2997" s="201" t="s">
        <v>3837</v>
      </c>
      <c r="C2997" s="379" t="s">
        <v>363</v>
      </c>
      <c r="D2997" s="420">
        <v>300</v>
      </c>
      <c r="E2997" s="856"/>
      <c r="F2997" s="419" t="str">
        <f t="shared" si="35"/>
        <v/>
      </c>
    </row>
    <row r="2998" spans="1:6" x14ac:dyDescent="0.3">
      <c r="A2998" s="372" t="s">
        <v>3842</v>
      </c>
      <c r="B2998" s="201" t="s">
        <v>3838</v>
      </c>
      <c r="C2998" s="379" t="s">
        <v>363</v>
      </c>
      <c r="D2998" s="420">
        <v>450</v>
      </c>
      <c r="E2998" s="856"/>
      <c r="F2998" s="419" t="str">
        <f t="shared" si="35"/>
        <v/>
      </c>
    </row>
    <row r="2999" spans="1:6" x14ac:dyDescent="0.3">
      <c r="A2999" s="372" t="s">
        <v>3843</v>
      </c>
      <c r="B2999" s="201" t="s">
        <v>3839</v>
      </c>
      <c r="C2999" s="379" t="s">
        <v>363</v>
      </c>
      <c r="D2999" s="420">
        <v>500</v>
      </c>
      <c r="E2999" s="856"/>
      <c r="F2999" s="419" t="str">
        <f t="shared" si="35"/>
        <v/>
      </c>
    </row>
    <row r="3000" spans="1:6" x14ac:dyDescent="0.3">
      <c r="A3000" s="372" t="s">
        <v>3844</v>
      </c>
      <c r="B3000" s="201" t="s">
        <v>3840</v>
      </c>
      <c r="C3000" s="379" t="s">
        <v>363</v>
      </c>
      <c r="D3000" s="420">
        <v>100</v>
      </c>
      <c r="E3000" s="856"/>
      <c r="F3000" s="419" t="str">
        <f t="shared" si="35"/>
        <v/>
      </c>
    </row>
    <row r="3001" spans="1:6" x14ac:dyDescent="0.3">
      <c r="A3001" s="372" t="s">
        <v>3845</v>
      </c>
      <c r="B3001" s="201" t="s">
        <v>3841</v>
      </c>
      <c r="C3001" s="379" t="s">
        <v>363</v>
      </c>
      <c r="D3001" s="420">
        <v>50</v>
      </c>
      <c r="E3001" s="856"/>
      <c r="F3001" s="419" t="str">
        <f t="shared" si="35"/>
        <v/>
      </c>
    </row>
    <row r="3002" spans="1:6" x14ac:dyDescent="0.3">
      <c r="A3002" s="372" t="s">
        <v>1491</v>
      </c>
      <c r="B3002" s="235" t="s">
        <v>3846</v>
      </c>
      <c r="C3002" s="379"/>
      <c r="D3002" s="420"/>
      <c r="E3002" s="418"/>
      <c r="F3002" s="419" t="str">
        <f t="shared" si="35"/>
        <v/>
      </c>
    </row>
    <row r="3003" spans="1:6" x14ac:dyDescent="0.3">
      <c r="A3003" s="372" t="s">
        <v>1493</v>
      </c>
      <c r="B3003" s="201" t="s">
        <v>3849</v>
      </c>
      <c r="C3003" s="379" t="s">
        <v>221</v>
      </c>
      <c r="D3003" s="420">
        <v>450</v>
      </c>
      <c r="E3003" s="856"/>
      <c r="F3003" s="419" t="str">
        <f t="shared" si="35"/>
        <v/>
      </c>
    </row>
    <row r="3004" spans="1:6" x14ac:dyDescent="0.3">
      <c r="A3004" s="372" t="s">
        <v>1495</v>
      </c>
      <c r="B3004" s="201" t="s">
        <v>3850</v>
      </c>
      <c r="C3004" s="379" t="s">
        <v>221</v>
      </c>
      <c r="D3004" s="420">
        <v>50</v>
      </c>
      <c r="E3004" s="856"/>
      <c r="F3004" s="419" t="str">
        <f t="shared" si="35"/>
        <v/>
      </c>
    </row>
    <row r="3005" spans="1:6" x14ac:dyDescent="0.3">
      <c r="A3005" s="372" t="s">
        <v>3847</v>
      </c>
      <c r="B3005" s="201" t="s">
        <v>3851</v>
      </c>
      <c r="C3005" s="379" t="s">
        <v>221</v>
      </c>
      <c r="D3005" s="420">
        <v>1000</v>
      </c>
      <c r="E3005" s="856"/>
      <c r="F3005" s="419" t="str">
        <f t="shared" si="35"/>
        <v/>
      </c>
    </row>
    <row r="3006" spans="1:6" x14ac:dyDescent="0.3">
      <c r="A3006" s="372" t="s">
        <v>3848</v>
      </c>
      <c r="B3006" s="201" t="s">
        <v>3852</v>
      </c>
      <c r="C3006" s="379" t="s">
        <v>221</v>
      </c>
      <c r="D3006" s="420">
        <v>10</v>
      </c>
      <c r="E3006" s="856"/>
      <c r="F3006" s="419" t="str">
        <f t="shared" si="35"/>
        <v/>
      </c>
    </row>
    <row r="3007" spans="1:6" x14ac:dyDescent="0.3">
      <c r="A3007" s="372" t="s">
        <v>1499</v>
      </c>
      <c r="B3007" s="235" t="s">
        <v>1502</v>
      </c>
      <c r="C3007" s="379"/>
      <c r="D3007" s="420"/>
      <c r="E3007" s="418"/>
      <c r="F3007" s="419" t="str">
        <f t="shared" si="35"/>
        <v/>
      </c>
    </row>
    <row r="3008" spans="1:6" x14ac:dyDescent="0.3">
      <c r="A3008" s="372" t="s">
        <v>3853</v>
      </c>
      <c r="B3008" s="201" t="s">
        <v>1504</v>
      </c>
      <c r="C3008" s="379" t="s">
        <v>9</v>
      </c>
      <c r="D3008" s="420">
        <v>150</v>
      </c>
      <c r="E3008" s="856"/>
      <c r="F3008" s="419" t="str">
        <f t="shared" si="35"/>
        <v/>
      </c>
    </row>
    <row r="3009" spans="1:6" x14ac:dyDescent="0.3">
      <c r="A3009" s="372" t="s">
        <v>3854</v>
      </c>
      <c r="B3009" s="201" t="s">
        <v>1506</v>
      </c>
      <c r="C3009" s="379" t="s">
        <v>9</v>
      </c>
      <c r="D3009" s="420">
        <v>200</v>
      </c>
      <c r="E3009" s="856"/>
      <c r="F3009" s="419" t="str">
        <f t="shared" si="35"/>
        <v/>
      </c>
    </row>
    <row r="3010" spans="1:6" x14ac:dyDescent="0.3">
      <c r="A3010" s="372" t="s">
        <v>3855</v>
      </c>
      <c r="B3010" s="201" t="s">
        <v>1508</v>
      </c>
      <c r="C3010" s="379" t="s">
        <v>9</v>
      </c>
      <c r="D3010" s="420">
        <v>50</v>
      </c>
      <c r="E3010" s="856"/>
      <c r="F3010" s="419" t="str">
        <f t="shared" si="35"/>
        <v/>
      </c>
    </row>
    <row r="3011" spans="1:6" x14ac:dyDescent="0.3">
      <c r="A3011" s="372" t="s">
        <v>1501</v>
      </c>
      <c r="B3011" s="235" t="s">
        <v>3856</v>
      </c>
      <c r="C3011" s="379"/>
      <c r="D3011" s="420"/>
      <c r="E3011" s="418"/>
      <c r="F3011" s="419" t="str">
        <f t="shared" si="35"/>
        <v/>
      </c>
    </row>
    <row r="3012" spans="1:6" x14ac:dyDescent="0.3">
      <c r="A3012" s="372" t="s">
        <v>1503</v>
      </c>
      <c r="B3012" s="201" t="s">
        <v>1504</v>
      </c>
      <c r="C3012" s="379" t="s">
        <v>9</v>
      </c>
      <c r="D3012" s="420">
        <v>150</v>
      </c>
      <c r="E3012" s="856"/>
      <c r="F3012" s="419" t="str">
        <f t="shared" si="35"/>
        <v/>
      </c>
    </row>
    <row r="3013" spans="1:6" x14ac:dyDescent="0.3">
      <c r="A3013" s="372" t="s">
        <v>1505</v>
      </c>
      <c r="B3013" s="201" t="s">
        <v>1506</v>
      </c>
      <c r="C3013" s="379" t="s">
        <v>9</v>
      </c>
      <c r="D3013" s="420">
        <v>200</v>
      </c>
      <c r="E3013" s="856"/>
      <c r="F3013" s="419" t="str">
        <f t="shared" si="35"/>
        <v/>
      </c>
    </row>
    <row r="3014" spans="1:6" x14ac:dyDescent="0.3">
      <c r="A3014" s="372" t="s">
        <v>1507</v>
      </c>
      <c r="B3014" s="201" t="s">
        <v>1508</v>
      </c>
      <c r="C3014" s="379" t="s">
        <v>9</v>
      </c>
      <c r="D3014" s="420">
        <v>50</v>
      </c>
      <c r="E3014" s="856"/>
      <c r="F3014" s="419" t="str">
        <f t="shared" si="35"/>
        <v/>
      </c>
    </row>
    <row r="3015" spans="1:6" x14ac:dyDescent="0.3">
      <c r="A3015" s="372" t="s">
        <v>1509</v>
      </c>
      <c r="B3015" s="235" t="s">
        <v>1549</v>
      </c>
      <c r="C3015" s="379" t="s">
        <v>9</v>
      </c>
      <c r="D3015" s="420">
        <v>100</v>
      </c>
      <c r="E3015" s="856"/>
      <c r="F3015" s="419" t="str">
        <f t="shared" si="35"/>
        <v/>
      </c>
    </row>
    <row r="3016" spans="1:6" x14ac:dyDescent="0.3">
      <c r="A3016" s="372" t="s">
        <v>1514</v>
      </c>
      <c r="B3016" s="235" t="s">
        <v>1531</v>
      </c>
      <c r="C3016" s="379" t="s">
        <v>181</v>
      </c>
      <c r="D3016" s="420">
        <v>1000</v>
      </c>
      <c r="E3016" s="856"/>
      <c r="F3016" s="419" t="str">
        <f t="shared" si="35"/>
        <v/>
      </c>
    </row>
    <row r="3017" spans="1:6" x14ac:dyDescent="0.3">
      <c r="A3017" s="372" t="s">
        <v>1516</v>
      </c>
      <c r="B3017" s="235" t="s">
        <v>1535</v>
      </c>
      <c r="C3017" s="382"/>
      <c r="D3017" s="420"/>
      <c r="E3017" s="418"/>
      <c r="F3017" s="419" t="str">
        <f t="shared" si="35"/>
        <v/>
      </c>
    </row>
    <row r="3018" spans="1:6" x14ac:dyDescent="0.3">
      <c r="A3018" s="372" t="s">
        <v>1518</v>
      </c>
      <c r="B3018" s="201" t="s">
        <v>1537</v>
      </c>
      <c r="C3018" s="379"/>
      <c r="D3018" s="420"/>
      <c r="E3018" s="418"/>
      <c r="F3018" s="419" t="str">
        <f t="shared" si="35"/>
        <v/>
      </c>
    </row>
    <row r="3019" spans="1:6" x14ac:dyDescent="0.3">
      <c r="A3019" s="372" t="s">
        <v>1520</v>
      </c>
      <c r="B3019" s="201" t="s">
        <v>1539</v>
      </c>
      <c r="C3019" s="379" t="s">
        <v>181</v>
      </c>
      <c r="D3019" s="420">
        <v>20</v>
      </c>
      <c r="E3019" s="856"/>
      <c r="F3019" s="419"/>
    </row>
    <row r="3020" spans="1:6" x14ac:dyDescent="0.3">
      <c r="A3020" s="372" t="s">
        <v>1522</v>
      </c>
      <c r="B3020" s="201" t="s">
        <v>1541</v>
      </c>
      <c r="C3020" s="379" t="s">
        <v>181</v>
      </c>
      <c r="D3020" s="420">
        <v>20</v>
      </c>
      <c r="E3020" s="856"/>
      <c r="F3020" s="419"/>
    </row>
    <row r="3021" spans="1:6" x14ac:dyDescent="0.3">
      <c r="A3021" s="372" t="s">
        <v>1523</v>
      </c>
      <c r="B3021" s="201" t="s">
        <v>1543</v>
      </c>
      <c r="C3021" s="379" t="s">
        <v>181</v>
      </c>
      <c r="D3021" s="420">
        <v>20</v>
      </c>
      <c r="E3021" s="856"/>
      <c r="F3021" s="419"/>
    </row>
    <row r="3022" spans="1:6" x14ac:dyDescent="0.3">
      <c r="A3022" s="372" t="s">
        <v>3865</v>
      </c>
      <c r="B3022" s="201" t="s">
        <v>1545</v>
      </c>
      <c r="C3022" s="409" t="s">
        <v>453</v>
      </c>
      <c r="D3022" s="420">
        <v>40</v>
      </c>
      <c r="E3022" s="856"/>
      <c r="F3022" s="419"/>
    </row>
    <row r="3023" spans="1:6" x14ac:dyDescent="0.3">
      <c r="A3023" s="372" t="s">
        <v>3866</v>
      </c>
      <c r="B3023" s="288" t="s">
        <v>1547</v>
      </c>
      <c r="C3023" s="409" t="s">
        <v>453</v>
      </c>
      <c r="D3023" s="420">
        <v>20</v>
      </c>
      <c r="E3023" s="856"/>
      <c r="F3023" s="419"/>
    </row>
    <row r="3024" spans="1:6" x14ac:dyDescent="0.3">
      <c r="A3024" s="372" t="s">
        <v>1530</v>
      </c>
      <c r="B3024" s="235" t="s">
        <v>1515</v>
      </c>
      <c r="C3024" s="379" t="s">
        <v>221</v>
      </c>
      <c r="D3024" s="420">
        <v>10</v>
      </c>
      <c r="E3024" s="856"/>
      <c r="F3024" s="419" t="str">
        <f t="shared" ref="F3024:F3040" si="36">IF((D3024*E3024)&gt;0,(D3024*E3024),"")</f>
        <v/>
      </c>
    </row>
    <row r="3025" spans="1:6" x14ac:dyDescent="0.3">
      <c r="A3025" s="372" t="s">
        <v>1532</v>
      </c>
      <c r="B3025" s="272" t="s">
        <v>1551</v>
      </c>
      <c r="C3025" s="379" t="s">
        <v>221</v>
      </c>
      <c r="D3025" s="420"/>
      <c r="E3025" s="418"/>
      <c r="F3025" s="419" t="str">
        <f t="shared" si="36"/>
        <v/>
      </c>
    </row>
    <row r="3026" spans="1:6" x14ac:dyDescent="0.3">
      <c r="A3026" s="372" t="s">
        <v>3859</v>
      </c>
      <c r="B3026" s="214" t="s">
        <v>1551</v>
      </c>
      <c r="C3026" s="379" t="s">
        <v>3858</v>
      </c>
      <c r="D3026" s="420">
        <v>1</v>
      </c>
      <c r="E3026" s="418">
        <v>200000</v>
      </c>
      <c r="F3026" s="419">
        <f t="shared" si="36"/>
        <v>200000</v>
      </c>
    </row>
    <row r="3027" spans="1:6" x14ac:dyDescent="0.3">
      <c r="A3027" s="372" t="s">
        <v>3860</v>
      </c>
      <c r="B3027" s="214" t="s">
        <v>3857</v>
      </c>
      <c r="C3027" s="379" t="s">
        <v>21</v>
      </c>
      <c r="D3027" s="421">
        <f>F3026</f>
        <v>200000</v>
      </c>
      <c r="E3027" s="855"/>
      <c r="F3027" s="419" t="str">
        <f t="shared" si="36"/>
        <v/>
      </c>
    </row>
    <row r="3028" spans="1:6" x14ac:dyDescent="0.3">
      <c r="A3028" s="372" t="s">
        <v>1534</v>
      </c>
      <c r="B3028" s="235" t="s">
        <v>1573</v>
      </c>
      <c r="C3028" s="379"/>
      <c r="D3028" s="420"/>
      <c r="E3028" s="418"/>
      <c r="F3028" s="419" t="str">
        <f t="shared" si="36"/>
        <v/>
      </c>
    </row>
    <row r="3029" spans="1:6" x14ac:dyDescent="0.3">
      <c r="A3029" s="372" t="s">
        <v>1536</v>
      </c>
      <c r="B3029" s="201" t="s">
        <v>1573</v>
      </c>
      <c r="C3029" s="379" t="s">
        <v>3858</v>
      </c>
      <c r="D3029" s="420">
        <v>1</v>
      </c>
      <c r="E3029" s="418">
        <v>200000</v>
      </c>
      <c r="F3029" s="419">
        <f t="shared" si="36"/>
        <v>200000</v>
      </c>
    </row>
    <row r="3030" spans="1:6" x14ac:dyDescent="0.3">
      <c r="A3030" s="372" t="s">
        <v>1546</v>
      </c>
      <c r="B3030" s="214" t="s">
        <v>3861</v>
      </c>
      <c r="C3030" s="379" t="s">
        <v>21</v>
      </c>
      <c r="D3030" s="421">
        <f>F3029</f>
        <v>200000</v>
      </c>
      <c r="E3030" s="855"/>
      <c r="F3030" s="419" t="str">
        <f>IF((D3030*E3030)&gt;0,(D3030*E3030),"")</f>
        <v/>
      </c>
    </row>
    <row r="3031" spans="1:6" x14ac:dyDescent="0.3">
      <c r="A3031" s="372" t="s">
        <v>1548</v>
      </c>
      <c r="B3031" s="235" t="s">
        <v>3887</v>
      </c>
      <c r="C3031" s="379"/>
      <c r="D3031" s="421"/>
      <c r="E3031" s="418"/>
      <c r="F3031" s="419" t="str">
        <f t="shared" si="36"/>
        <v/>
      </c>
    </row>
    <row r="3032" spans="1:6" x14ac:dyDescent="0.3">
      <c r="A3032" s="372" t="s">
        <v>3862</v>
      </c>
      <c r="B3032" s="235" t="s">
        <v>1562</v>
      </c>
      <c r="C3032" s="379"/>
      <c r="D3032" s="421"/>
      <c r="E3032" s="418"/>
      <c r="F3032" s="419" t="str">
        <f t="shared" si="36"/>
        <v/>
      </c>
    </row>
    <row r="3033" spans="1:6" x14ac:dyDescent="0.3">
      <c r="A3033" s="372" t="s">
        <v>3863</v>
      </c>
      <c r="B3033" s="201" t="s">
        <v>173</v>
      </c>
      <c r="C3033" s="379" t="s">
        <v>9</v>
      </c>
      <c r="D3033" s="420">
        <v>200</v>
      </c>
      <c r="E3033" s="856"/>
      <c r="F3033" s="419" t="str">
        <f t="shared" si="36"/>
        <v/>
      </c>
    </row>
    <row r="3034" spans="1:6" x14ac:dyDescent="0.3">
      <c r="A3034" s="372" t="s">
        <v>3864</v>
      </c>
      <c r="B3034" s="201" t="s">
        <v>171</v>
      </c>
      <c r="C3034" s="379" t="s">
        <v>9</v>
      </c>
      <c r="D3034" s="420">
        <v>200</v>
      </c>
      <c r="E3034" s="856"/>
      <c r="F3034" s="419" t="str">
        <f t="shared" si="36"/>
        <v/>
      </c>
    </row>
    <row r="3035" spans="1:6" x14ac:dyDescent="0.3">
      <c r="A3035" s="372" t="s">
        <v>3881</v>
      </c>
      <c r="B3035" s="235" t="s">
        <v>1566</v>
      </c>
      <c r="C3035" s="379"/>
      <c r="D3035" s="420"/>
      <c r="E3035" s="435"/>
      <c r="F3035" s="433"/>
    </row>
    <row r="3036" spans="1:6" x14ac:dyDescent="0.3">
      <c r="A3036" s="372" t="s">
        <v>3882</v>
      </c>
      <c r="B3036" s="201" t="s">
        <v>171</v>
      </c>
      <c r="C3036" s="379" t="s">
        <v>9</v>
      </c>
      <c r="D3036" s="420">
        <v>150</v>
      </c>
      <c r="E3036" s="856"/>
      <c r="F3036" s="419" t="str">
        <f t="shared" si="36"/>
        <v/>
      </c>
    </row>
    <row r="3037" spans="1:6" x14ac:dyDescent="0.3">
      <c r="A3037" s="372" t="s">
        <v>3883</v>
      </c>
      <c r="B3037" s="201" t="s">
        <v>177</v>
      </c>
      <c r="C3037" s="379" t="s">
        <v>9</v>
      </c>
      <c r="D3037" s="420">
        <v>150</v>
      </c>
      <c r="E3037" s="856"/>
      <c r="F3037" s="419" t="str">
        <f t="shared" si="36"/>
        <v/>
      </c>
    </row>
    <row r="3038" spans="1:6" x14ac:dyDescent="0.3">
      <c r="A3038" s="372" t="s">
        <v>3886</v>
      </c>
      <c r="B3038" s="235" t="s">
        <v>175</v>
      </c>
      <c r="C3038" s="379"/>
      <c r="D3038" s="420"/>
      <c r="E3038" s="435"/>
      <c r="F3038" s="433"/>
    </row>
    <row r="3039" spans="1:6" x14ac:dyDescent="0.3">
      <c r="A3039" s="372" t="s">
        <v>3884</v>
      </c>
      <c r="B3039" s="201" t="s">
        <v>171</v>
      </c>
      <c r="C3039" s="379" t="s">
        <v>9</v>
      </c>
      <c r="D3039" s="420">
        <v>75</v>
      </c>
      <c r="E3039" s="856"/>
      <c r="F3039" s="419" t="str">
        <f t="shared" si="36"/>
        <v/>
      </c>
    </row>
    <row r="3040" spans="1:6" x14ac:dyDescent="0.3">
      <c r="A3040" s="372" t="s">
        <v>3885</v>
      </c>
      <c r="B3040" s="201" t="s">
        <v>177</v>
      </c>
      <c r="C3040" s="379" t="s">
        <v>9</v>
      </c>
      <c r="D3040" s="420">
        <v>75</v>
      </c>
      <c r="E3040" s="856"/>
      <c r="F3040" s="419" t="str">
        <f t="shared" si="36"/>
        <v/>
      </c>
    </row>
    <row r="3041" spans="1:6" x14ac:dyDescent="0.3">
      <c r="A3041" s="383"/>
      <c r="B3041" s="202"/>
      <c r="C3041" s="386"/>
      <c r="D3041" s="434"/>
      <c r="E3041" s="435"/>
      <c r="F3041" s="433"/>
    </row>
    <row r="3042" spans="1:6" x14ac:dyDescent="0.3">
      <c r="A3042" s="383"/>
      <c r="B3042" s="202"/>
      <c r="C3042" s="386"/>
      <c r="D3042" s="434"/>
      <c r="E3042" s="435"/>
      <c r="F3042" s="433"/>
    </row>
    <row r="3043" spans="1:6" x14ac:dyDescent="0.3">
      <c r="A3043" s="383"/>
      <c r="B3043" s="202"/>
      <c r="C3043" s="386"/>
      <c r="D3043" s="434"/>
      <c r="E3043" s="435"/>
      <c r="F3043" s="433"/>
    </row>
    <row r="3044" spans="1:6" x14ac:dyDescent="0.3">
      <c r="A3044" s="383"/>
      <c r="B3044" s="202"/>
      <c r="C3044" s="386"/>
      <c r="D3044" s="434"/>
      <c r="E3044" s="435"/>
      <c r="F3044" s="433"/>
    </row>
    <row r="3045" spans="1:6" x14ac:dyDescent="0.3">
      <c r="A3045" s="383"/>
      <c r="B3045" s="202"/>
      <c r="C3045" s="386"/>
      <c r="D3045" s="434"/>
      <c r="E3045" s="435"/>
      <c r="F3045" s="433"/>
    </row>
    <row r="3046" spans="1:6" x14ac:dyDescent="0.3">
      <c r="A3046" s="383"/>
      <c r="B3046" s="202"/>
      <c r="C3046" s="386"/>
      <c r="D3046" s="434"/>
      <c r="E3046" s="435"/>
      <c r="F3046" s="433"/>
    </row>
    <row r="3047" spans="1:6" x14ac:dyDescent="0.3">
      <c r="A3047" s="383"/>
      <c r="B3047" s="202"/>
      <c r="C3047" s="386"/>
      <c r="D3047" s="434"/>
      <c r="E3047" s="435"/>
      <c r="F3047" s="433"/>
    </row>
    <row r="3048" spans="1:6" x14ac:dyDescent="0.3">
      <c r="A3048" s="383"/>
      <c r="B3048" s="202"/>
      <c r="C3048" s="386"/>
      <c r="D3048" s="434"/>
      <c r="E3048" s="435"/>
      <c r="F3048" s="433"/>
    </row>
    <row r="3049" spans="1:6" x14ac:dyDescent="0.3">
      <c r="A3049" s="383"/>
      <c r="B3049" s="202"/>
      <c r="C3049" s="386"/>
      <c r="D3049" s="434"/>
      <c r="E3049" s="435"/>
      <c r="F3049" s="433"/>
    </row>
    <row r="3050" spans="1:6" x14ac:dyDescent="0.3">
      <c r="A3050" s="383"/>
      <c r="B3050" s="202"/>
      <c r="C3050" s="386"/>
      <c r="D3050" s="434"/>
      <c r="E3050" s="435"/>
      <c r="F3050" s="433"/>
    </row>
    <row r="3051" spans="1:6" x14ac:dyDescent="0.3">
      <c r="A3051" s="383"/>
      <c r="B3051" s="202"/>
      <c r="C3051" s="386"/>
      <c r="D3051" s="434"/>
      <c r="E3051" s="435"/>
      <c r="F3051" s="433"/>
    </row>
    <row r="3052" spans="1:6" x14ac:dyDescent="0.3">
      <c r="A3052" s="383"/>
      <c r="B3052" s="202"/>
      <c r="C3052" s="386"/>
      <c r="D3052" s="434"/>
      <c r="E3052" s="435"/>
      <c r="F3052" s="433"/>
    </row>
    <row r="3053" spans="1:6" x14ac:dyDescent="0.3">
      <c r="A3053" s="383"/>
      <c r="B3053" s="202"/>
      <c r="C3053" s="386"/>
      <c r="D3053" s="434"/>
      <c r="E3053" s="435"/>
      <c r="F3053" s="433"/>
    </row>
    <row r="3054" spans="1:6" x14ac:dyDescent="0.3">
      <c r="A3054" s="383"/>
      <c r="B3054" s="202"/>
      <c r="C3054" s="386"/>
      <c r="D3054" s="434"/>
      <c r="E3054" s="435"/>
      <c r="F3054" s="433"/>
    </row>
    <row r="3055" spans="1:6" x14ac:dyDescent="0.3">
      <c r="A3055" s="383"/>
      <c r="B3055" s="202"/>
      <c r="C3055" s="386"/>
      <c r="D3055" s="434"/>
      <c r="E3055" s="435"/>
      <c r="F3055" s="433"/>
    </row>
    <row r="3056" spans="1:6" x14ac:dyDescent="0.3">
      <c r="A3056" s="383"/>
      <c r="B3056" s="202"/>
      <c r="C3056" s="386"/>
      <c r="D3056" s="434"/>
      <c r="E3056" s="435"/>
      <c r="F3056" s="433"/>
    </row>
    <row r="3057" spans="1:6" x14ac:dyDescent="0.3">
      <c r="A3057" s="383"/>
      <c r="B3057" s="202"/>
      <c r="C3057" s="386"/>
      <c r="D3057" s="434"/>
      <c r="E3057" s="435"/>
      <c r="F3057" s="433"/>
    </row>
    <row r="3058" spans="1:6" x14ac:dyDescent="0.3">
      <c r="A3058" s="383"/>
      <c r="B3058" s="202"/>
      <c r="C3058" s="386"/>
      <c r="D3058" s="434"/>
      <c r="E3058" s="435"/>
      <c r="F3058" s="433"/>
    </row>
    <row r="3059" spans="1:6" x14ac:dyDescent="0.3">
      <c r="A3059" s="383"/>
      <c r="B3059" s="202"/>
      <c r="C3059" s="386"/>
      <c r="D3059" s="434"/>
      <c r="E3059" s="435"/>
      <c r="F3059" s="433"/>
    </row>
    <row r="3060" spans="1:6" x14ac:dyDescent="0.3">
      <c r="A3060" s="383"/>
      <c r="B3060" s="202"/>
      <c r="C3060" s="386"/>
      <c r="D3060" s="434"/>
      <c r="E3060" s="435"/>
      <c r="F3060" s="433"/>
    </row>
    <row r="3061" spans="1:6" x14ac:dyDescent="0.3">
      <c r="A3061" s="383"/>
      <c r="B3061" s="202"/>
      <c r="C3061" s="386"/>
      <c r="D3061" s="434"/>
      <c r="E3061" s="435"/>
      <c r="F3061" s="433"/>
    </row>
    <row r="3062" spans="1:6" x14ac:dyDescent="0.3">
      <c r="A3062" s="383"/>
      <c r="B3062" s="202"/>
      <c r="C3062" s="386"/>
      <c r="D3062" s="434"/>
      <c r="E3062" s="435"/>
      <c r="F3062" s="433"/>
    </row>
    <row r="3063" spans="1:6" x14ac:dyDescent="0.3">
      <c r="A3063" s="383"/>
      <c r="B3063" s="202"/>
      <c r="C3063" s="386"/>
      <c r="D3063" s="434"/>
      <c r="E3063" s="435"/>
      <c r="F3063" s="433"/>
    </row>
    <row r="3064" spans="1:6" x14ac:dyDescent="0.3">
      <c r="A3064" s="383"/>
      <c r="B3064" s="202"/>
      <c r="C3064" s="386"/>
      <c r="D3064" s="434"/>
      <c r="E3064" s="435"/>
      <c r="F3064" s="433"/>
    </row>
    <row r="3065" spans="1:6" x14ac:dyDescent="0.3">
      <c r="A3065" s="383"/>
      <c r="B3065" s="202"/>
      <c r="C3065" s="386"/>
      <c r="D3065" s="434"/>
      <c r="E3065" s="435"/>
      <c r="F3065" s="433"/>
    </row>
    <row r="3066" spans="1:6" x14ac:dyDescent="0.3">
      <c r="A3066" s="383"/>
      <c r="B3066" s="202"/>
      <c r="C3066" s="386"/>
      <c r="D3066" s="434"/>
      <c r="E3066" s="435"/>
      <c r="F3066" s="433"/>
    </row>
    <row r="3067" spans="1:6" x14ac:dyDescent="0.3">
      <c r="A3067" s="383"/>
      <c r="B3067" s="202"/>
      <c r="C3067" s="386"/>
      <c r="D3067" s="434"/>
      <c r="E3067" s="435"/>
      <c r="F3067" s="433"/>
    </row>
    <row r="3068" spans="1:6" x14ac:dyDescent="0.3">
      <c r="A3068" s="383"/>
      <c r="B3068" s="202"/>
      <c r="C3068" s="386"/>
      <c r="D3068" s="434"/>
      <c r="E3068" s="435"/>
      <c r="F3068" s="433"/>
    </row>
    <row r="3069" spans="1:6" ht="15" thickBot="1" x14ac:dyDescent="0.35">
      <c r="A3069" s="383"/>
      <c r="B3069" s="202"/>
      <c r="C3069" s="386"/>
      <c r="D3069" s="434"/>
      <c r="E3069" s="435"/>
      <c r="F3069" s="433"/>
    </row>
    <row r="3070" spans="1:6" ht="15" thickBot="1" x14ac:dyDescent="0.35">
      <c r="A3070" s="449" t="s">
        <v>4082</v>
      </c>
      <c r="B3070" s="458" t="s">
        <v>4116</v>
      </c>
      <c r="C3070" s="451"/>
      <c r="D3070" s="451"/>
      <c r="E3070" s="469"/>
      <c r="F3070" s="475">
        <f>SUM(F2966:F3048)</f>
        <v>400000</v>
      </c>
    </row>
    <row r="3071" spans="1:6" x14ac:dyDescent="0.3">
      <c r="A3071" s="756" t="str">
        <f>A768</f>
        <v>CONTRACT SANRAL: NRA 2024/1323</v>
      </c>
      <c r="B3071" s="757"/>
      <c r="C3071" s="462"/>
      <c r="D3071" s="462"/>
      <c r="E3071" s="467"/>
      <c r="F3071" s="473"/>
    </row>
    <row r="3072" spans="1:6" ht="15" thickBot="1" x14ac:dyDescent="0.35">
      <c r="A3072" s="754" t="str">
        <f>A769</f>
        <v>PANEL FOR ROUTINE ROAD MAINTENANCE WORKS ACROSS SOUTH AFRICA (KWAZULU NATAL PROVINCE)</v>
      </c>
      <c r="B3072" s="755"/>
      <c r="C3072" s="463"/>
      <c r="D3072" s="463"/>
      <c r="E3072" s="468"/>
      <c r="F3072" s="474"/>
    </row>
    <row r="3073" spans="1:6" ht="15" thickBot="1" x14ac:dyDescent="0.35">
      <c r="A3073" s="449" t="s">
        <v>4111</v>
      </c>
      <c r="B3073" s="451" t="s">
        <v>4035</v>
      </c>
      <c r="C3073" s="451" t="s">
        <v>4112</v>
      </c>
      <c r="D3073" s="451" t="s">
        <v>4113</v>
      </c>
      <c r="E3073" s="451" t="s">
        <v>4114</v>
      </c>
      <c r="F3073" s="487" t="s">
        <v>4036</v>
      </c>
    </row>
    <row r="3074" spans="1:6" x14ac:dyDescent="0.3">
      <c r="A3074" s="790" t="s">
        <v>1603</v>
      </c>
      <c r="B3074" s="791"/>
      <c r="C3074" s="791"/>
      <c r="D3074" s="791"/>
      <c r="E3074" s="791"/>
      <c r="F3074" s="792"/>
    </row>
    <row r="3075" spans="1:6" x14ac:dyDescent="0.3">
      <c r="A3075" s="372" t="s">
        <v>1604</v>
      </c>
      <c r="B3075" s="235" t="s">
        <v>1605</v>
      </c>
      <c r="C3075" s="379"/>
      <c r="D3075" s="379"/>
      <c r="E3075" s="520"/>
      <c r="F3075" s="397"/>
    </row>
    <row r="3076" spans="1:6" x14ac:dyDescent="0.3">
      <c r="A3076" s="372" t="s">
        <v>1606</v>
      </c>
      <c r="B3076" s="201" t="s">
        <v>1607</v>
      </c>
      <c r="C3076" s="379"/>
      <c r="D3076" s="379"/>
      <c r="E3076" s="520"/>
      <c r="F3076" s="397"/>
    </row>
    <row r="3077" spans="1:6" x14ac:dyDescent="0.3">
      <c r="A3077" s="372" t="s">
        <v>1608</v>
      </c>
      <c r="B3077" s="201" t="s">
        <v>1609</v>
      </c>
      <c r="C3077" s="379" t="s">
        <v>9</v>
      </c>
      <c r="D3077" s="420">
        <v>500</v>
      </c>
      <c r="E3077" s="856"/>
      <c r="F3077" s="419" t="str">
        <f>IF((D3077*E3077)&gt;0,(D3077*E3077),"")</f>
        <v/>
      </c>
    </row>
    <row r="3078" spans="1:6" x14ac:dyDescent="0.3">
      <c r="A3078" s="372" t="s">
        <v>1610</v>
      </c>
      <c r="B3078" s="282" t="s">
        <v>1611</v>
      </c>
      <c r="C3078" s="379" t="s">
        <v>9</v>
      </c>
      <c r="D3078" s="420">
        <v>550</v>
      </c>
      <c r="E3078" s="856"/>
      <c r="F3078" s="419" t="str">
        <f t="shared" ref="F3078:F3092" si="37">IF((D3078*E3078)&gt;0,(D3078*E3078),"")</f>
        <v/>
      </c>
    </row>
    <row r="3079" spans="1:6" x14ac:dyDescent="0.3">
      <c r="A3079" s="372" t="s">
        <v>1614</v>
      </c>
      <c r="B3079" s="201" t="s">
        <v>1615</v>
      </c>
      <c r="C3079" s="379"/>
      <c r="D3079" s="420"/>
      <c r="E3079" s="418"/>
      <c r="F3079" s="419" t="str">
        <f t="shared" si="37"/>
        <v/>
      </c>
    </row>
    <row r="3080" spans="1:6" x14ac:dyDescent="0.3">
      <c r="A3080" s="372" t="s">
        <v>1616</v>
      </c>
      <c r="B3080" s="201" t="s">
        <v>1617</v>
      </c>
      <c r="C3080" s="379" t="s">
        <v>9</v>
      </c>
      <c r="D3080" s="420">
        <v>200</v>
      </c>
      <c r="E3080" s="856"/>
      <c r="F3080" s="419" t="str">
        <f t="shared" si="37"/>
        <v/>
      </c>
    </row>
    <row r="3081" spans="1:6" x14ac:dyDescent="0.3">
      <c r="A3081" s="372" t="s">
        <v>1618</v>
      </c>
      <c r="B3081" s="201" t="s">
        <v>1619</v>
      </c>
      <c r="C3081" s="379" t="s">
        <v>9</v>
      </c>
      <c r="D3081" s="420">
        <v>200</v>
      </c>
      <c r="E3081" s="856"/>
      <c r="F3081" s="419" t="str">
        <f t="shared" si="37"/>
        <v/>
      </c>
    </row>
    <row r="3082" spans="1:6" x14ac:dyDescent="0.3">
      <c r="A3082" s="372" t="s">
        <v>1620</v>
      </c>
      <c r="B3082" s="201" t="s">
        <v>1411</v>
      </c>
      <c r="C3082" s="379" t="s">
        <v>9</v>
      </c>
      <c r="D3082" s="420">
        <v>200</v>
      </c>
      <c r="E3082" s="856"/>
      <c r="F3082" s="419" t="str">
        <f t="shared" si="37"/>
        <v/>
      </c>
    </row>
    <row r="3083" spans="1:6" x14ac:dyDescent="0.3">
      <c r="A3083" s="372" t="s">
        <v>1621</v>
      </c>
      <c r="B3083" s="201" t="s">
        <v>1622</v>
      </c>
      <c r="C3083" s="379" t="s">
        <v>9</v>
      </c>
      <c r="D3083" s="420">
        <v>100</v>
      </c>
      <c r="E3083" s="856"/>
      <c r="F3083" s="419" t="str">
        <f t="shared" si="37"/>
        <v/>
      </c>
    </row>
    <row r="3084" spans="1:6" x14ac:dyDescent="0.3">
      <c r="A3084" s="372" t="s">
        <v>1623</v>
      </c>
      <c r="B3084" s="288" t="s">
        <v>1624</v>
      </c>
      <c r="C3084" s="409"/>
      <c r="D3084" s="420"/>
      <c r="E3084" s="418"/>
      <c r="F3084" s="419" t="str">
        <f t="shared" si="37"/>
        <v/>
      </c>
    </row>
    <row r="3085" spans="1:6" x14ac:dyDescent="0.3">
      <c r="A3085" s="372" t="s">
        <v>1625</v>
      </c>
      <c r="B3085" s="288" t="s">
        <v>3946</v>
      </c>
      <c r="C3085" s="409" t="s">
        <v>1627</v>
      </c>
      <c r="D3085" s="420">
        <v>1500</v>
      </c>
      <c r="E3085" s="856"/>
      <c r="F3085" s="419" t="str">
        <f t="shared" si="37"/>
        <v/>
      </c>
    </row>
    <row r="3086" spans="1:6" x14ac:dyDescent="0.3">
      <c r="A3086" s="372" t="s">
        <v>1628</v>
      </c>
      <c r="B3086" s="288" t="s">
        <v>3689</v>
      </c>
      <c r="C3086" s="409" t="s">
        <v>1627</v>
      </c>
      <c r="D3086" s="420">
        <v>1500</v>
      </c>
      <c r="E3086" s="856"/>
      <c r="F3086" s="419" t="str">
        <f t="shared" si="37"/>
        <v/>
      </c>
    </row>
    <row r="3087" spans="1:6" x14ac:dyDescent="0.3">
      <c r="A3087" s="372" t="s">
        <v>1630</v>
      </c>
      <c r="B3087" s="235" t="s">
        <v>1631</v>
      </c>
      <c r="C3087" s="379"/>
      <c r="D3087" s="420"/>
      <c r="E3087" s="418"/>
      <c r="F3087" s="419" t="str">
        <f t="shared" si="37"/>
        <v/>
      </c>
    </row>
    <row r="3088" spans="1:6" x14ac:dyDescent="0.3">
      <c r="A3088" s="372" t="s">
        <v>1632</v>
      </c>
      <c r="B3088" s="201" t="s">
        <v>1633</v>
      </c>
      <c r="C3088" s="379" t="s">
        <v>181</v>
      </c>
      <c r="D3088" s="420">
        <v>50</v>
      </c>
      <c r="E3088" s="856"/>
      <c r="F3088" s="419" t="str">
        <f t="shared" si="37"/>
        <v/>
      </c>
    </row>
    <row r="3089" spans="1:6" x14ac:dyDescent="0.3">
      <c r="A3089" s="372" t="s">
        <v>1634</v>
      </c>
      <c r="B3089" s="201" t="s">
        <v>1635</v>
      </c>
      <c r="C3089" s="379" t="s">
        <v>181</v>
      </c>
      <c r="D3089" s="420">
        <v>50</v>
      </c>
      <c r="E3089" s="856"/>
      <c r="F3089" s="419" t="str">
        <f t="shared" si="37"/>
        <v/>
      </c>
    </row>
    <row r="3090" spans="1:6" x14ac:dyDescent="0.3">
      <c r="A3090" s="372" t="s">
        <v>1636</v>
      </c>
      <c r="B3090" s="235" t="s">
        <v>1637</v>
      </c>
      <c r="C3090" s="379"/>
      <c r="D3090" s="420"/>
      <c r="E3090" s="418"/>
      <c r="F3090" s="419" t="str">
        <f t="shared" si="37"/>
        <v/>
      </c>
    </row>
    <row r="3091" spans="1:6" x14ac:dyDescent="0.3">
      <c r="A3091" s="372" t="s">
        <v>1638</v>
      </c>
      <c r="B3091" s="201" t="s">
        <v>3834</v>
      </c>
      <c r="C3091" s="379" t="s">
        <v>489</v>
      </c>
      <c r="D3091" s="420">
        <v>50</v>
      </c>
      <c r="E3091" s="856"/>
      <c r="F3091" s="419" t="str">
        <f t="shared" si="37"/>
        <v/>
      </c>
    </row>
    <row r="3092" spans="1:6" x14ac:dyDescent="0.3">
      <c r="A3092" s="383" t="s">
        <v>1640</v>
      </c>
      <c r="B3092" s="202" t="s">
        <v>3994</v>
      </c>
      <c r="C3092" s="386" t="s">
        <v>489</v>
      </c>
      <c r="D3092" s="420">
        <v>50</v>
      </c>
      <c r="E3092" s="856"/>
      <c r="F3092" s="419" t="str">
        <f t="shared" si="37"/>
        <v/>
      </c>
    </row>
    <row r="3093" spans="1:6" x14ac:dyDescent="0.3">
      <c r="A3093" s="372"/>
      <c r="B3093" s="201"/>
      <c r="C3093" s="379"/>
      <c r="D3093" s="420"/>
      <c r="E3093" s="418"/>
      <c r="F3093" s="419"/>
    </row>
    <row r="3094" spans="1:6" x14ac:dyDescent="0.3">
      <c r="A3094" s="372"/>
      <c r="B3094" s="201"/>
      <c r="C3094" s="379"/>
      <c r="D3094" s="420"/>
      <c r="E3094" s="418"/>
      <c r="F3094" s="419"/>
    </row>
    <row r="3095" spans="1:6" x14ac:dyDescent="0.3">
      <c r="A3095" s="383"/>
      <c r="B3095" s="202"/>
      <c r="C3095" s="386"/>
      <c r="D3095" s="434"/>
      <c r="E3095" s="435"/>
      <c r="F3095" s="433"/>
    </row>
    <row r="3096" spans="1:6" x14ac:dyDescent="0.3">
      <c r="A3096" s="766" t="s">
        <v>1642</v>
      </c>
      <c r="B3096" s="767"/>
      <c r="C3096" s="521"/>
      <c r="D3096" s="521"/>
      <c r="E3096" s="522"/>
      <c r="F3096" s="523"/>
    </row>
    <row r="3097" spans="1:6" x14ac:dyDescent="0.3">
      <c r="A3097" s="374" t="s">
        <v>1643</v>
      </c>
      <c r="B3097" s="345" t="s">
        <v>1644</v>
      </c>
      <c r="C3097" s="375"/>
      <c r="D3097" s="376"/>
      <c r="E3097" s="377"/>
      <c r="F3097" s="378"/>
    </row>
    <row r="3098" spans="1:6" x14ac:dyDescent="0.3">
      <c r="A3098" s="372" t="s">
        <v>1645</v>
      </c>
      <c r="B3098" s="201" t="s">
        <v>1646</v>
      </c>
      <c r="C3098" s="379"/>
      <c r="D3098" s="391"/>
      <c r="E3098" s="392"/>
      <c r="F3098" s="419"/>
    </row>
    <row r="3099" spans="1:6" x14ac:dyDescent="0.3">
      <c r="A3099" s="372" t="s">
        <v>1647</v>
      </c>
      <c r="B3099" s="201" t="s">
        <v>1648</v>
      </c>
      <c r="C3099" s="379" t="s">
        <v>9</v>
      </c>
      <c r="D3099" s="420">
        <v>200</v>
      </c>
      <c r="E3099" s="856"/>
      <c r="F3099" s="419" t="str">
        <f>IF((D3099*E3099)&gt;0,(D3099*E3099),"")</f>
        <v/>
      </c>
    </row>
    <row r="3100" spans="1:6" x14ac:dyDescent="0.3">
      <c r="A3100" s="372" t="s">
        <v>1649</v>
      </c>
      <c r="B3100" s="201" t="s">
        <v>1619</v>
      </c>
      <c r="C3100" s="379" t="s">
        <v>9</v>
      </c>
      <c r="D3100" s="420">
        <v>200</v>
      </c>
      <c r="E3100" s="856"/>
      <c r="F3100" s="419" t="str">
        <f t="shared" ref="F3100:F3104" si="38">IF((D3100*E3100)&gt;0,(D3100*E3100),"")</f>
        <v/>
      </c>
    </row>
    <row r="3101" spans="1:6" x14ac:dyDescent="0.3">
      <c r="A3101" s="372" t="s">
        <v>1650</v>
      </c>
      <c r="B3101" s="201" t="s">
        <v>1411</v>
      </c>
      <c r="C3101" s="379" t="s">
        <v>9</v>
      </c>
      <c r="D3101" s="420">
        <v>150</v>
      </c>
      <c r="E3101" s="856"/>
      <c r="F3101" s="419" t="str">
        <f t="shared" si="38"/>
        <v/>
      </c>
    </row>
    <row r="3102" spans="1:6" x14ac:dyDescent="0.3">
      <c r="A3102" s="383" t="s">
        <v>1654</v>
      </c>
      <c r="B3102" s="202" t="s">
        <v>1655</v>
      </c>
      <c r="C3102" s="386"/>
      <c r="D3102" s="410"/>
      <c r="E3102" s="411"/>
      <c r="F3102" s="419" t="str">
        <f t="shared" si="38"/>
        <v/>
      </c>
    </row>
    <row r="3103" spans="1:6" x14ac:dyDescent="0.3">
      <c r="A3103" s="383" t="s">
        <v>1656</v>
      </c>
      <c r="B3103" s="202" t="s">
        <v>3877</v>
      </c>
      <c r="C3103" s="386" t="s">
        <v>1377</v>
      </c>
      <c r="D3103" s="420">
        <v>1</v>
      </c>
      <c r="E3103" s="418">
        <v>150000</v>
      </c>
      <c r="F3103" s="419">
        <f t="shared" si="38"/>
        <v>150000</v>
      </c>
    </row>
    <row r="3104" spans="1:6" ht="22.8" x14ac:dyDescent="0.3">
      <c r="A3104" s="383" t="s">
        <v>1658</v>
      </c>
      <c r="B3104" s="202" t="s">
        <v>1666</v>
      </c>
      <c r="C3104" s="379" t="s">
        <v>21</v>
      </c>
      <c r="D3104" s="421">
        <f>F3103</f>
        <v>150000</v>
      </c>
      <c r="E3104" s="855"/>
      <c r="F3104" s="419" t="str">
        <f t="shared" si="38"/>
        <v/>
      </c>
    </row>
    <row r="3105" spans="1:6" x14ac:dyDescent="0.3">
      <c r="A3105" s="383"/>
      <c r="B3105" s="202"/>
      <c r="C3105" s="386"/>
      <c r="D3105" s="431"/>
      <c r="E3105" s="432"/>
      <c r="F3105" s="433"/>
    </row>
    <row r="3106" spans="1:6" x14ac:dyDescent="0.3">
      <c r="A3106" s="383"/>
      <c r="B3106" s="202"/>
      <c r="C3106" s="386"/>
      <c r="D3106" s="431"/>
      <c r="E3106" s="432"/>
      <c r="F3106" s="433"/>
    </row>
    <row r="3107" spans="1:6" x14ac:dyDescent="0.3">
      <c r="A3107" s="383"/>
      <c r="B3107" s="202"/>
      <c r="C3107" s="386"/>
      <c r="D3107" s="431"/>
      <c r="E3107" s="432"/>
      <c r="F3107" s="433"/>
    </row>
    <row r="3108" spans="1:6" x14ac:dyDescent="0.3">
      <c r="A3108" s="383"/>
      <c r="B3108" s="202"/>
      <c r="C3108" s="386"/>
      <c r="D3108" s="431"/>
      <c r="E3108" s="432"/>
      <c r="F3108" s="433"/>
    </row>
    <row r="3109" spans="1:6" x14ac:dyDescent="0.3">
      <c r="A3109" s="383"/>
      <c r="B3109" s="202"/>
      <c r="C3109" s="386"/>
      <c r="D3109" s="431"/>
      <c r="E3109" s="432"/>
      <c r="F3109" s="433"/>
    </row>
    <row r="3110" spans="1:6" x14ac:dyDescent="0.3">
      <c r="A3110" s="383"/>
      <c r="B3110" s="202"/>
      <c r="C3110" s="386"/>
      <c r="D3110" s="431"/>
      <c r="E3110" s="432"/>
      <c r="F3110" s="433"/>
    </row>
    <row r="3111" spans="1:6" x14ac:dyDescent="0.3">
      <c r="A3111" s="383"/>
      <c r="B3111" s="202"/>
      <c r="C3111" s="386"/>
      <c r="D3111" s="431"/>
      <c r="E3111" s="432"/>
      <c r="F3111" s="433"/>
    </row>
    <row r="3112" spans="1:6" x14ac:dyDescent="0.3">
      <c r="A3112" s="383"/>
      <c r="B3112" s="202"/>
      <c r="C3112" s="386"/>
      <c r="D3112" s="431"/>
      <c r="E3112" s="432"/>
      <c r="F3112" s="433"/>
    </row>
    <row r="3113" spans="1:6" x14ac:dyDescent="0.3">
      <c r="A3113" s="383"/>
      <c r="B3113" s="202"/>
      <c r="C3113" s="386"/>
      <c r="D3113" s="431"/>
      <c r="E3113" s="432"/>
      <c r="F3113" s="433"/>
    </row>
    <row r="3114" spans="1:6" x14ac:dyDescent="0.3">
      <c r="A3114" s="383"/>
      <c r="B3114" s="202"/>
      <c r="C3114" s="386"/>
      <c r="D3114" s="431"/>
      <c r="E3114" s="432"/>
      <c r="F3114" s="433"/>
    </row>
    <row r="3115" spans="1:6" x14ac:dyDescent="0.3">
      <c r="A3115" s="383"/>
      <c r="B3115" s="202"/>
      <c r="C3115" s="386"/>
      <c r="D3115" s="431"/>
      <c r="E3115" s="432"/>
      <c r="F3115" s="433"/>
    </row>
    <row r="3116" spans="1:6" x14ac:dyDescent="0.3">
      <c r="A3116" s="383"/>
      <c r="B3116" s="202"/>
      <c r="C3116" s="386"/>
      <c r="D3116" s="431"/>
      <c r="E3116" s="432"/>
      <c r="F3116" s="433"/>
    </row>
    <row r="3117" spans="1:6" x14ac:dyDescent="0.3">
      <c r="A3117" s="383"/>
      <c r="B3117" s="202"/>
      <c r="C3117" s="386"/>
      <c r="D3117" s="431"/>
      <c r="E3117" s="432"/>
      <c r="F3117" s="433"/>
    </row>
    <row r="3118" spans="1:6" x14ac:dyDescent="0.3">
      <c r="A3118" s="383"/>
      <c r="B3118" s="202"/>
      <c r="C3118" s="386"/>
      <c r="D3118" s="431"/>
      <c r="E3118" s="432"/>
      <c r="F3118" s="433"/>
    </row>
    <row r="3119" spans="1:6" x14ac:dyDescent="0.3">
      <c r="A3119" s="383"/>
      <c r="B3119" s="202"/>
      <c r="C3119" s="386"/>
      <c r="D3119" s="431"/>
      <c r="E3119" s="432"/>
      <c r="F3119" s="433"/>
    </row>
    <row r="3120" spans="1:6" x14ac:dyDescent="0.3">
      <c r="A3120" s="383"/>
      <c r="B3120" s="202"/>
      <c r="C3120" s="386"/>
      <c r="D3120" s="431"/>
      <c r="E3120" s="432"/>
      <c r="F3120" s="433"/>
    </row>
    <row r="3121" spans="1:6" x14ac:dyDescent="0.3">
      <c r="A3121" s="383"/>
      <c r="B3121" s="202"/>
      <c r="C3121" s="386"/>
      <c r="D3121" s="431"/>
      <c r="E3121" s="432"/>
      <c r="F3121" s="433"/>
    </row>
    <row r="3122" spans="1:6" x14ac:dyDescent="0.3">
      <c r="A3122" s="383"/>
      <c r="B3122" s="202"/>
      <c r="C3122" s="386"/>
      <c r="D3122" s="431"/>
      <c r="E3122" s="432"/>
      <c r="F3122" s="433"/>
    </row>
    <row r="3123" spans="1:6" x14ac:dyDescent="0.3">
      <c r="A3123" s="383"/>
      <c r="B3123" s="202"/>
      <c r="C3123" s="386"/>
      <c r="D3123" s="431"/>
      <c r="E3123" s="432"/>
      <c r="F3123" s="433"/>
    </row>
    <row r="3124" spans="1:6" x14ac:dyDescent="0.3">
      <c r="A3124" s="383"/>
      <c r="B3124" s="202"/>
      <c r="C3124" s="386"/>
      <c r="D3124" s="431"/>
      <c r="E3124" s="432"/>
      <c r="F3124" s="433"/>
    </row>
    <row r="3125" spans="1:6" x14ac:dyDescent="0.3">
      <c r="A3125" s="383"/>
      <c r="B3125" s="202"/>
      <c r="C3125" s="386"/>
      <c r="D3125" s="431"/>
      <c r="E3125" s="432"/>
      <c r="F3125" s="433"/>
    </row>
    <row r="3126" spans="1:6" x14ac:dyDescent="0.3">
      <c r="A3126" s="383"/>
      <c r="B3126" s="202"/>
      <c r="C3126" s="386"/>
      <c r="D3126" s="431"/>
      <c r="E3126" s="432"/>
      <c r="F3126" s="433"/>
    </row>
    <row r="3127" spans="1:6" x14ac:dyDescent="0.3">
      <c r="A3127" s="383"/>
      <c r="B3127" s="202"/>
      <c r="C3127" s="386"/>
      <c r="D3127" s="431"/>
      <c r="E3127" s="432"/>
      <c r="F3127" s="433"/>
    </row>
    <row r="3128" spans="1:6" x14ac:dyDescent="0.3">
      <c r="A3128" s="383"/>
      <c r="B3128" s="202"/>
      <c r="C3128" s="386"/>
      <c r="D3128" s="431"/>
      <c r="E3128" s="432"/>
      <c r="F3128" s="433"/>
    </row>
    <row r="3129" spans="1:6" x14ac:dyDescent="0.3">
      <c r="A3129" s="383"/>
      <c r="B3129" s="202"/>
      <c r="C3129" s="386"/>
      <c r="D3129" s="431"/>
      <c r="E3129" s="432"/>
      <c r="F3129" s="433"/>
    </row>
    <row r="3130" spans="1:6" x14ac:dyDescent="0.3">
      <c r="A3130" s="383"/>
      <c r="B3130" s="202"/>
      <c r="C3130" s="386"/>
      <c r="D3130" s="431"/>
      <c r="E3130" s="432"/>
      <c r="F3130" s="433"/>
    </row>
    <row r="3131" spans="1:6" x14ac:dyDescent="0.3">
      <c r="A3131" s="383"/>
      <c r="B3131" s="202"/>
      <c r="C3131" s="386"/>
      <c r="D3131" s="431"/>
      <c r="E3131" s="432"/>
      <c r="F3131" s="433"/>
    </row>
    <row r="3132" spans="1:6" x14ac:dyDescent="0.3">
      <c r="A3132" s="383"/>
      <c r="B3132" s="202"/>
      <c r="C3132" s="386"/>
      <c r="D3132" s="431"/>
      <c r="E3132" s="432"/>
      <c r="F3132" s="433"/>
    </row>
    <row r="3133" spans="1:6" x14ac:dyDescent="0.3">
      <c r="A3133" s="383"/>
      <c r="B3133" s="202"/>
      <c r="C3133" s="386"/>
      <c r="D3133" s="431"/>
      <c r="E3133" s="432"/>
      <c r="F3133" s="433"/>
    </row>
    <row r="3134" spans="1:6" x14ac:dyDescent="0.3">
      <c r="A3134" s="383"/>
      <c r="B3134" s="202"/>
      <c r="C3134" s="386"/>
      <c r="D3134" s="431"/>
      <c r="E3134" s="432"/>
      <c r="F3134" s="433"/>
    </row>
    <row r="3135" spans="1:6" x14ac:dyDescent="0.3">
      <c r="A3135" s="383"/>
      <c r="B3135" s="202"/>
      <c r="C3135" s="386"/>
      <c r="D3135" s="431"/>
      <c r="E3135" s="432"/>
      <c r="F3135" s="433"/>
    </row>
    <row r="3136" spans="1:6" x14ac:dyDescent="0.3">
      <c r="A3136" s="383"/>
      <c r="B3136" s="202"/>
      <c r="C3136" s="386"/>
      <c r="D3136" s="431"/>
      <c r="E3136" s="432"/>
      <c r="F3136" s="433"/>
    </row>
    <row r="3137" spans="1:6" x14ac:dyDescent="0.3">
      <c r="A3137" s="383"/>
      <c r="B3137" s="202"/>
      <c r="C3137" s="386"/>
      <c r="D3137" s="431"/>
      <c r="E3137" s="432"/>
      <c r="F3137" s="433"/>
    </row>
    <row r="3138" spans="1:6" x14ac:dyDescent="0.3">
      <c r="A3138" s="383"/>
      <c r="B3138" s="202"/>
      <c r="C3138" s="386"/>
      <c r="D3138" s="431"/>
      <c r="E3138" s="432"/>
      <c r="F3138" s="433"/>
    </row>
    <row r="3139" spans="1:6" x14ac:dyDescent="0.3">
      <c r="A3139" s="383"/>
      <c r="B3139" s="202"/>
      <c r="C3139" s="386"/>
      <c r="D3139" s="431"/>
      <c r="E3139" s="432"/>
      <c r="F3139" s="433"/>
    </row>
    <row r="3140" spans="1:6" x14ac:dyDescent="0.3">
      <c r="A3140" s="383"/>
      <c r="B3140" s="202"/>
      <c r="C3140" s="386"/>
      <c r="D3140" s="431"/>
      <c r="E3140" s="432"/>
      <c r="F3140" s="433"/>
    </row>
    <row r="3141" spans="1:6" x14ac:dyDescent="0.3">
      <c r="A3141" s="383"/>
      <c r="B3141" s="202"/>
      <c r="C3141" s="386"/>
      <c r="D3141" s="431"/>
      <c r="E3141" s="432"/>
      <c r="F3141" s="433"/>
    </row>
    <row r="3142" spans="1:6" x14ac:dyDescent="0.3">
      <c r="A3142" s="383"/>
      <c r="B3142" s="202"/>
      <c r="C3142" s="386"/>
      <c r="D3142" s="431"/>
      <c r="E3142" s="432"/>
      <c r="F3142" s="433"/>
    </row>
    <row r="3143" spans="1:6" x14ac:dyDescent="0.3">
      <c r="A3143" s="383"/>
      <c r="B3143" s="202"/>
      <c r="C3143" s="386"/>
      <c r="D3143" s="431"/>
      <c r="E3143" s="432"/>
      <c r="F3143" s="433"/>
    </row>
    <row r="3144" spans="1:6" x14ac:dyDescent="0.3">
      <c r="A3144" s="383"/>
      <c r="B3144" s="202"/>
      <c r="C3144" s="386"/>
      <c r="D3144" s="431"/>
      <c r="E3144" s="432"/>
      <c r="F3144" s="433"/>
    </row>
    <row r="3145" spans="1:6" x14ac:dyDescent="0.3">
      <c r="A3145" s="383"/>
      <c r="B3145" s="202"/>
      <c r="C3145" s="386"/>
      <c r="D3145" s="431"/>
      <c r="E3145" s="432"/>
      <c r="F3145" s="433"/>
    </row>
    <row r="3146" spans="1:6" x14ac:dyDescent="0.3">
      <c r="A3146" s="383"/>
      <c r="B3146" s="202"/>
      <c r="C3146" s="386"/>
      <c r="D3146" s="431"/>
      <c r="E3146" s="432"/>
      <c r="F3146" s="433"/>
    </row>
    <row r="3147" spans="1:6" x14ac:dyDescent="0.3">
      <c r="A3147" s="383"/>
      <c r="B3147" s="202"/>
      <c r="C3147" s="386"/>
      <c r="D3147" s="431"/>
      <c r="E3147" s="432"/>
      <c r="F3147" s="433"/>
    </row>
    <row r="3148" spans="1:6" x14ac:dyDescent="0.3">
      <c r="A3148" s="383"/>
      <c r="B3148" s="202"/>
      <c r="C3148" s="386"/>
      <c r="D3148" s="431"/>
      <c r="E3148" s="432"/>
      <c r="F3148" s="433"/>
    </row>
    <row r="3149" spans="1:6" x14ac:dyDescent="0.3">
      <c r="A3149" s="383"/>
      <c r="B3149" s="202"/>
      <c r="C3149" s="386"/>
      <c r="D3149" s="431"/>
      <c r="E3149" s="432"/>
      <c r="F3149" s="433"/>
    </row>
    <row r="3150" spans="1:6" x14ac:dyDescent="0.3">
      <c r="A3150" s="383"/>
      <c r="B3150" s="202"/>
      <c r="C3150" s="386"/>
      <c r="D3150" s="431"/>
      <c r="E3150" s="432"/>
      <c r="F3150" s="433"/>
    </row>
    <row r="3151" spans="1:6" x14ac:dyDescent="0.3">
      <c r="A3151" s="383"/>
      <c r="B3151" s="202"/>
      <c r="C3151" s="386"/>
      <c r="D3151" s="431"/>
      <c r="E3151" s="432"/>
      <c r="F3151" s="433"/>
    </row>
    <row r="3152" spans="1:6" x14ac:dyDescent="0.3">
      <c r="A3152" s="383"/>
      <c r="B3152" s="202"/>
      <c r="C3152" s="386"/>
      <c r="D3152" s="431"/>
      <c r="E3152" s="432"/>
      <c r="F3152" s="433"/>
    </row>
    <row r="3153" spans="1:6" x14ac:dyDescent="0.3">
      <c r="A3153" s="383"/>
      <c r="B3153" s="202"/>
      <c r="C3153" s="386"/>
      <c r="D3153" s="431"/>
      <c r="E3153" s="432"/>
      <c r="F3153" s="433"/>
    </row>
    <row r="3154" spans="1:6" x14ac:dyDescent="0.3">
      <c r="A3154" s="383"/>
      <c r="B3154" s="202"/>
      <c r="C3154" s="386"/>
      <c r="D3154" s="431"/>
      <c r="E3154" s="432"/>
      <c r="F3154" s="433"/>
    </row>
    <row r="3155" spans="1:6" x14ac:dyDescent="0.3">
      <c r="A3155" s="383"/>
      <c r="B3155" s="202"/>
      <c r="C3155" s="386"/>
      <c r="D3155" s="431"/>
      <c r="E3155" s="432"/>
      <c r="F3155" s="433"/>
    </row>
    <row r="3156" spans="1:6" x14ac:dyDescent="0.3">
      <c r="A3156" s="383"/>
      <c r="B3156" s="202"/>
      <c r="C3156" s="386"/>
      <c r="D3156" s="431"/>
      <c r="E3156" s="432"/>
      <c r="F3156" s="433"/>
    </row>
    <row r="3157" spans="1:6" x14ac:dyDescent="0.3">
      <c r="A3157" s="383"/>
      <c r="B3157" s="202"/>
      <c r="C3157" s="386"/>
      <c r="D3157" s="431"/>
      <c r="E3157" s="432"/>
      <c r="F3157" s="433"/>
    </row>
    <row r="3158" spans="1:6" x14ac:dyDescent="0.3">
      <c r="A3158" s="383"/>
      <c r="B3158" s="202"/>
      <c r="C3158" s="386"/>
      <c r="D3158" s="431"/>
      <c r="E3158" s="432"/>
      <c r="F3158" s="433"/>
    </row>
    <row r="3159" spans="1:6" x14ac:dyDescent="0.3">
      <c r="A3159" s="383"/>
      <c r="B3159" s="202"/>
      <c r="C3159" s="386"/>
      <c r="D3159" s="431"/>
      <c r="E3159" s="432"/>
      <c r="F3159" s="433"/>
    </row>
    <row r="3160" spans="1:6" x14ac:dyDescent="0.3">
      <c r="A3160" s="383"/>
      <c r="B3160" s="202"/>
      <c r="C3160" s="386"/>
      <c r="D3160" s="431"/>
      <c r="E3160" s="432"/>
      <c r="F3160" s="433"/>
    </row>
    <row r="3161" spans="1:6" x14ac:dyDescent="0.3">
      <c r="A3161" s="383"/>
      <c r="B3161" s="202"/>
      <c r="C3161" s="386"/>
      <c r="D3161" s="431"/>
      <c r="E3161" s="432"/>
      <c r="F3161" s="433"/>
    </row>
    <row r="3162" spans="1:6" x14ac:dyDescent="0.3">
      <c r="A3162" s="383"/>
      <c r="B3162" s="202"/>
      <c r="C3162" s="386"/>
      <c r="D3162" s="431"/>
      <c r="E3162" s="432"/>
      <c r="F3162" s="433"/>
    </row>
    <row r="3163" spans="1:6" x14ac:dyDescent="0.3">
      <c r="A3163" s="383"/>
      <c r="B3163" s="202"/>
      <c r="C3163" s="386"/>
      <c r="D3163" s="431"/>
      <c r="E3163" s="432"/>
      <c r="F3163" s="433"/>
    </row>
    <row r="3164" spans="1:6" x14ac:dyDescent="0.3">
      <c r="A3164" s="383"/>
      <c r="B3164" s="202"/>
      <c r="C3164" s="386"/>
      <c r="D3164" s="431"/>
      <c r="E3164" s="432"/>
      <c r="F3164" s="433"/>
    </row>
    <row r="3165" spans="1:6" x14ac:dyDescent="0.3">
      <c r="A3165" s="383"/>
      <c r="B3165" s="202"/>
      <c r="C3165" s="386"/>
      <c r="D3165" s="431"/>
      <c r="E3165" s="432"/>
      <c r="F3165" s="433"/>
    </row>
    <row r="3166" spans="1:6" x14ac:dyDescent="0.3">
      <c r="A3166" s="383"/>
      <c r="B3166" s="202"/>
      <c r="C3166" s="386"/>
      <c r="D3166" s="431"/>
      <c r="E3166" s="432"/>
      <c r="F3166" s="433"/>
    </row>
    <row r="3167" spans="1:6" x14ac:dyDescent="0.3">
      <c r="A3167" s="383"/>
      <c r="B3167" s="202"/>
      <c r="C3167" s="386"/>
      <c r="D3167" s="431"/>
      <c r="E3167" s="432"/>
      <c r="F3167" s="433"/>
    </row>
    <row r="3168" spans="1:6" x14ac:dyDescent="0.3">
      <c r="A3168" s="383"/>
      <c r="B3168" s="202"/>
      <c r="C3168" s="386"/>
      <c r="D3168" s="431"/>
      <c r="E3168" s="432"/>
      <c r="F3168" s="433"/>
    </row>
    <row r="3169" spans="1:6" x14ac:dyDescent="0.3">
      <c r="A3169" s="383"/>
      <c r="B3169" s="202"/>
      <c r="C3169" s="386"/>
      <c r="D3169" s="431"/>
      <c r="E3169" s="432"/>
      <c r="F3169" s="433"/>
    </row>
    <row r="3170" spans="1:6" x14ac:dyDescent="0.3">
      <c r="A3170" s="383"/>
      <c r="B3170" s="202"/>
      <c r="C3170" s="386"/>
      <c r="D3170" s="431"/>
      <c r="E3170" s="432"/>
      <c r="F3170" s="433"/>
    </row>
    <row r="3171" spans="1:6" x14ac:dyDescent="0.3">
      <c r="A3171" s="383"/>
      <c r="B3171" s="202"/>
      <c r="C3171" s="386"/>
      <c r="D3171" s="431"/>
      <c r="E3171" s="432"/>
      <c r="F3171" s="433"/>
    </row>
    <row r="3172" spans="1:6" x14ac:dyDescent="0.3">
      <c r="A3172" s="383"/>
      <c r="B3172" s="202"/>
      <c r="C3172" s="386"/>
      <c r="D3172" s="431"/>
      <c r="E3172" s="432"/>
      <c r="F3172" s="433"/>
    </row>
    <row r="3173" spans="1:6" x14ac:dyDescent="0.3">
      <c r="A3173" s="383"/>
      <c r="B3173" s="202"/>
      <c r="C3173" s="386"/>
      <c r="D3173" s="431"/>
      <c r="E3173" s="432"/>
      <c r="F3173" s="433"/>
    </row>
    <row r="3174" spans="1:6" x14ac:dyDescent="0.3">
      <c r="A3174" s="383"/>
      <c r="B3174" s="202"/>
      <c r="C3174" s="386"/>
      <c r="D3174" s="431"/>
      <c r="E3174" s="432"/>
      <c r="F3174" s="433"/>
    </row>
    <row r="3175" spans="1:6" x14ac:dyDescent="0.3">
      <c r="A3175" s="383"/>
      <c r="B3175" s="202"/>
      <c r="C3175" s="386"/>
      <c r="D3175" s="431"/>
      <c r="E3175" s="432"/>
      <c r="F3175" s="433"/>
    </row>
    <row r="3176" spans="1:6" x14ac:dyDescent="0.3">
      <c r="A3176" s="383"/>
      <c r="B3176" s="202"/>
      <c r="C3176" s="386"/>
      <c r="D3176" s="431"/>
      <c r="E3176" s="432"/>
      <c r="F3176" s="433"/>
    </row>
    <row r="3177" spans="1:6" x14ac:dyDescent="0.3">
      <c r="A3177" s="383"/>
      <c r="B3177" s="202"/>
      <c r="C3177" s="386"/>
      <c r="D3177" s="431"/>
      <c r="E3177" s="432"/>
      <c r="F3177" s="433"/>
    </row>
    <row r="3178" spans="1:6" ht="15" thickBot="1" x14ac:dyDescent="0.35">
      <c r="A3178" s="383"/>
      <c r="B3178" s="202"/>
      <c r="C3178" s="386"/>
      <c r="D3178" s="431"/>
      <c r="E3178" s="432"/>
      <c r="F3178" s="433"/>
    </row>
    <row r="3179" spans="1:6" ht="15" thickBot="1" x14ac:dyDescent="0.35">
      <c r="A3179" s="448" t="s">
        <v>4084</v>
      </c>
      <c r="B3179" s="511" t="s">
        <v>4116</v>
      </c>
      <c r="C3179" s="489"/>
      <c r="D3179" s="489"/>
      <c r="E3179" s="494"/>
      <c r="F3179" s="495">
        <f>SUM(F3077:F3119)</f>
        <v>150000</v>
      </c>
    </row>
    <row r="3180" spans="1:6" x14ac:dyDescent="0.3">
      <c r="A3180" s="756" t="str">
        <f>A768</f>
        <v>CONTRACT SANRAL: NRA 2024/1323</v>
      </c>
      <c r="B3180" s="757"/>
      <c r="C3180" s="462"/>
      <c r="D3180" s="462"/>
      <c r="E3180" s="467"/>
      <c r="F3180" s="473"/>
    </row>
    <row r="3181" spans="1:6" ht="15" thickBot="1" x14ac:dyDescent="0.35">
      <c r="A3181" s="754" t="str">
        <f>A769</f>
        <v>PANEL FOR ROUTINE ROAD MAINTENANCE WORKS ACROSS SOUTH AFRICA (KWAZULU NATAL PROVINCE)</v>
      </c>
      <c r="B3181" s="755"/>
      <c r="C3181" s="463"/>
      <c r="D3181" s="463"/>
      <c r="E3181" s="468"/>
      <c r="F3181" s="474"/>
    </row>
    <row r="3182" spans="1:6" ht="15" thickBot="1" x14ac:dyDescent="0.35">
      <c r="A3182" s="449" t="s">
        <v>4111</v>
      </c>
      <c r="B3182" s="451" t="s">
        <v>4035</v>
      </c>
      <c r="C3182" s="451" t="s">
        <v>4112</v>
      </c>
      <c r="D3182" s="451" t="s">
        <v>4113</v>
      </c>
      <c r="E3182" s="451" t="s">
        <v>4114</v>
      </c>
      <c r="F3182" s="487" t="s">
        <v>4036</v>
      </c>
    </row>
    <row r="3183" spans="1:6" x14ac:dyDescent="0.3">
      <c r="A3183" s="758" t="s">
        <v>1667</v>
      </c>
      <c r="B3183" s="759"/>
      <c r="C3183" s="759"/>
      <c r="D3183" s="759"/>
      <c r="E3183" s="759"/>
      <c r="F3183" s="760"/>
    </row>
    <row r="3184" spans="1:6" x14ac:dyDescent="0.3">
      <c r="A3184" s="374" t="s">
        <v>1668</v>
      </c>
      <c r="B3184" s="345" t="s">
        <v>3878</v>
      </c>
      <c r="C3184" s="375"/>
      <c r="D3184" s="376"/>
      <c r="E3184" s="377"/>
      <c r="F3184" s="378"/>
    </row>
    <row r="3185" spans="1:6" x14ac:dyDescent="0.3">
      <c r="A3185" s="372" t="s">
        <v>1670</v>
      </c>
      <c r="B3185" s="343" t="s">
        <v>3878</v>
      </c>
      <c r="C3185" s="379" t="s">
        <v>1377</v>
      </c>
      <c r="D3185" s="420">
        <v>1</v>
      </c>
      <c r="E3185" s="418">
        <v>1500000</v>
      </c>
      <c r="F3185" s="419">
        <f>IF((D3185*E3185)&gt;0,(D3185*E3185),"")</f>
        <v>1500000</v>
      </c>
    </row>
    <row r="3186" spans="1:6" ht="22.8" x14ac:dyDescent="0.3">
      <c r="A3186" s="372" t="s">
        <v>1673</v>
      </c>
      <c r="B3186" s="201" t="s">
        <v>1674</v>
      </c>
      <c r="C3186" s="379" t="s">
        <v>21</v>
      </c>
      <c r="D3186" s="421">
        <f>F3185</f>
        <v>1500000</v>
      </c>
      <c r="E3186" s="855"/>
      <c r="F3186" s="419" t="str">
        <f t="shared" ref="F3186:F3199" si="39">IF((D3186*E3186)&gt;0,(D3186*E3186),"")</f>
        <v/>
      </c>
    </row>
    <row r="3187" spans="1:6" x14ac:dyDescent="0.3">
      <c r="A3187" s="372" t="s">
        <v>1687</v>
      </c>
      <c r="B3187" s="235" t="s">
        <v>1688</v>
      </c>
      <c r="C3187" s="379"/>
      <c r="D3187" s="391"/>
      <c r="E3187" s="392"/>
      <c r="F3187" s="419" t="str">
        <f t="shared" si="39"/>
        <v/>
      </c>
    </row>
    <row r="3188" spans="1:6" x14ac:dyDescent="0.3">
      <c r="A3188" s="372" t="s">
        <v>1689</v>
      </c>
      <c r="B3188" s="201" t="s">
        <v>1678</v>
      </c>
      <c r="C3188" s="379"/>
      <c r="D3188" s="391"/>
      <c r="E3188" s="392"/>
      <c r="F3188" s="419" t="str">
        <f t="shared" si="39"/>
        <v/>
      </c>
    </row>
    <row r="3189" spans="1:6" x14ac:dyDescent="0.3">
      <c r="A3189" s="372" t="s">
        <v>1691</v>
      </c>
      <c r="B3189" s="201" t="s">
        <v>3947</v>
      </c>
      <c r="C3189" s="379" t="s">
        <v>9</v>
      </c>
      <c r="D3189" s="420">
        <v>4000</v>
      </c>
      <c r="E3189" s="856"/>
      <c r="F3189" s="419" t="str">
        <f t="shared" si="39"/>
        <v/>
      </c>
    </row>
    <row r="3190" spans="1:6" x14ac:dyDescent="0.3">
      <c r="A3190" s="372" t="s">
        <v>1693</v>
      </c>
      <c r="B3190" s="201" t="s">
        <v>4257</v>
      </c>
      <c r="C3190" s="379" t="s">
        <v>9</v>
      </c>
      <c r="D3190" s="420">
        <v>2500</v>
      </c>
      <c r="E3190" s="856"/>
      <c r="F3190" s="419" t="str">
        <f t="shared" si="39"/>
        <v/>
      </c>
    </row>
    <row r="3191" spans="1:6" x14ac:dyDescent="0.3">
      <c r="A3191" s="372" t="s">
        <v>1695</v>
      </c>
      <c r="B3191" s="201" t="s">
        <v>1696</v>
      </c>
      <c r="C3191" s="379"/>
      <c r="D3191" s="420"/>
      <c r="E3191" s="418"/>
      <c r="F3191" s="419" t="str">
        <f t="shared" si="39"/>
        <v/>
      </c>
    </row>
    <row r="3192" spans="1:6" x14ac:dyDescent="0.3">
      <c r="A3192" s="372" t="s">
        <v>1697</v>
      </c>
      <c r="B3192" s="201" t="s">
        <v>3947</v>
      </c>
      <c r="C3192" s="379" t="s">
        <v>9</v>
      </c>
      <c r="D3192" s="420">
        <v>4000</v>
      </c>
      <c r="E3192" s="856"/>
      <c r="F3192" s="419" t="str">
        <f t="shared" si="39"/>
        <v/>
      </c>
    </row>
    <row r="3193" spans="1:6" x14ac:dyDescent="0.3">
      <c r="A3193" s="372" t="s">
        <v>1698</v>
      </c>
      <c r="B3193" s="201" t="s">
        <v>4257</v>
      </c>
      <c r="C3193" s="379" t="s">
        <v>9</v>
      </c>
      <c r="D3193" s="420">
        <v>2500</v>
      </c>
      <c r="E3193" s="856"/>
      <c r="F3193" s="419" t="str">
        <f t="shared" si="39"/>
        <v/>
      </c>
    </row>
    <row r="3194" spans="1:6" x14ac:dyDescent="0.3">
      <c r="A3194" s="372" t="s">
        <v>1699</v>
      </c>
      <c r="B3194" s="201" t="s">
        <v>3879</v>
      </c>
      <c r="C3194" s="379" t="s">
        <v>9</v>
      </c>
      <c r="D3194" s="420">
        <v>1500</v>
      </c>
      <c r="E3194" s="856"/>
      <c r="F3194" s="419" t="str">
        <f t="shared" si="39"/>
        <v/>
      </c>
    </row>
    <row r="3195" spans="1:6" x14ac:dyDescent="0.3">
      <c r="A3195" s="372" t="s">
        <v>1701</v>
      </c>
      <c r="B3195" s="235" t="s">
        <v>1702</v>
      </c>
      <c r="C3195" s="379"/>
      <c r="D3195" s="420"/>
      <c r="E3195" s="435"/>
      <c r="F3195" s="433"/>
    </row>
    <row r="3196" spans="1:6" x14ac:dyDescent="0.3">
      <c r="A3196" s="372" t="s">
        <v>1703</v>
      </c>
      <c r="B3196" s="201" t="s">
        <v>1678</v>
      </c>
      <c r="C3196" s="379" t="s">
        <v>9</v>
      </c>
      <c r="D3196" s="420">
        <v>1500</v>
      </c>
      <c r="E3196" s="856"/>
      <c r="F3196" s="419" t="str">
        <f t="shared" si="39"/>
        <v/>
      </c>
    </row>
    <row r="3197" spans="1:6" x14ac:dyDescent="0.3">
      <c r="A3197" s="372" t="s">
        <v>1704</v>
      </c>
      <c r="B3197" s="201" t="s">
        <v>1680</v>
      </c>
      <c r="C3197" s="379" t="s">
        <v>9</v>
      </c>
      <c r="D3197" s="420">
        <v>500</v>
      </c>
      <c r="E3197" s="856"/>
      <c r="F3197" s="419" t="str">
        <f t="shared" si="39"/>
        <v/>
      </c>
    </row>
    <row r="3198" spans="1:6" x14ac:dyDescent="0.3">
      <c r="A3198" s="372" t="s">
        <v>1705</v>
      </c>
      <c r="B3198" s="201" t="s">
        <v>1696</v>
      </c>
      <c r="C3198" s="379" t="s">
        <v>9</v>
      </c>
      <c r="D3198" s="420">
        <v>500</v>
      </c>
      <c r="E3198" s="856"/>
      <c r="F3198" s="419" t="str">
        <f t="shared" si="39"/>
        <v/>
      </c>
    </row>
    <row r="3199" spans="1:6" x14ac:dyDescent="0.3">
      <c r="A3199" s="383" t="s">
        <v>1710</v>
      </c>
      <c r="B3199" s="412" t="s">
        <v>1711</v>
      </c>
      <c r="C3199" s="379" t="s">
        <v>9</v>
      </c>
      <c r="D3199" s="420">
        <v>3000</v>
      </c>
      <c r="E3199" s="856"/>
      <c r="F3199" s="419" t="str">
        <f t="shared" si="39"/>
        <v/>
      </c>
    </row>
    <row r="3200" spans="1:6" x14ac:dyDescent="0.3">
      <c r="A3200" s="383"/>
      <c r="B3200" s="412"/>
      <c r="C3200" s="386"/>
      <c r="D3200" s="434"/>
      <c r="E3200" s="435"/>
      <c r="F3200" s="433"/>
    </row>
    <row r="3201" spans="1:6" x14ac:dyDescent="0.3">
      <c r="A3201" s="383"/>
      <c r="B3201" s="412"/>
      <c r="C3201" s="386"/>
      <c r="D3201" s="434"/>
      <c r="E3201" s="435"/>
      <c r="F3201" s="433"/>
    </row>
    <row r="3202" spans="1:6" x14ac:dyDescent="0.3">
      <c r="A3202" s="383"/>
      <c r="B3202" s="412"/>
      <c r="C3202" s="386"/>
      <c r="D3202" s="434"/>
      <c r="E3202" s="435"/>
      <c r="F3202" s="433"/>
    </row>
    <row r="3203" spans="1:6" x14ac:dyDescent="0.3">
      <c r="A3203" s="383"/>
      <c r="B3203" s="412"/>
      <c r="C3203" s="386"/>
      <c r="D3203" s="434"/>
      <c r="E3203" s="435"/>
      <c r="F3203" s="433"/>
    </row>
    <row r="3204" spans="1:6" x14ac:dyDescent="0.3">
      <c r="A3204" s="383"/>
      <c r="B3204" s="412"/>
      <c r="C3204" s="386"/>
      <c r="D3204" s="434"/>
      <c r="E3204" s="435"/>
      <c r="F3204" s="433"/>
    </row>
    <row r="3205" spans="1:6" x14ac:dyDescent="0.3">
      <c r="A3205" s="383"/>
      <c r="B3205" s="412"/>
      <c r="C3205" s="386"/>
      <c r="D3205" s="434"/>
      <c r="E3205" s="435"/>
      <c r="F3205" s="433"/>
    </row>
    <row r="3206" spans="1:6" x14ac:dyDescent="0.3">
      <c r="A3206" s="383"/>
      <c r="B3206" s="412"/>
      <c r="C3206" s="386"/>
      <c r="D3206" s="434"/>
      <c r="E3206" s="435"/>
      <c r="F3206" s="433"/>
    </row>
    <row r="3207" spans="1:6" x14ac:dyDescent="0.3">
      <c r="A3207" s="383"/>
      <c r="B3207" s="412"/>
      <c r="C3207" s="386"/>
      <c r="D3207" s="434"/>
      <c r="E3207" s="435"/>
      <c r="F3207" s="433"/>
    </row>
    <row r="3208" spans="1:6" x14ac:dyDescent="0.3">
      <c r="A3208" s="383"/>
      <c r="B3208" s="412"/>
      <c r="C3208" s="386"/>
      <c r="D3208" s="434"/>
      <c r="E3208" s="435"/>
      <c r="F3208" s="433"/>
    </row>
    <row r="3209" spans="1:6" x14ac:dyDescent="0.3">
      <c r="A3209" s="383"/>
      <c r="B3209" s="412"/>
      <c r="C3209" s="386"/>
      <c r="D3209" s="434"/>
      <c r="E3209" s="435"/>
      <c r="F3209" s="433"/>
    </row>
    <row r="3210" spans="1:6" x14ac:dyDescent="0.3">
      <c r="A3210" s="383"/>
      <c r="B3210" s="412"/>
      <c r="C3210" s="386"/>
      <c r="D3210" s="434"/>
      <c r="E3210" s="435"/>
      <c r="F3210" s="433"/>
    </row>
    <row r="3211" spans="1:6" x14ac:dyDescent="0.3">
      <c r="A3211" s="383"/>
      <c r="B3211" s="412"/>
      <c r="C3211" s="386"/>
      <c r="D3211" s="434"/>
      <c r="E3211" s="435"/>
      <c r="F3211" s="433"/>
    </row>
    <row r="3212" spans="1:6" x14ac:dyDescent="0.3">
      <c r="A3212" s="383"/>
      <c r="B3212" s="412"/>
      <c r="C3212" s="386"/>
      <c r="D3212" s="434"/>
      <c r="E3212" s="435"/>
      <c r="F3212" s="433"/>
    </row>
    <row r="3213" spans="1:6" x14ac:dyDescent="0.3">
      <c r="A3213" s="383"/>
      <c r="B3213" s="412"/>
      <c r="C3213" s="386"/>
      <c r="D3213" s="434"/>
      <c r="E3213" s="435"/>
      <c r="F3213" s="433"/>
    </row>
    <row r="3214" spans="1:6" x14ac:dyDescent="0.3">
      <c r="A3214" s="383"/>
      <c r="B3214" s="412"/>
      <c r="C3214" s="386"/>
      <c r="D3214" s="434"/>
      <c r="E3214" s="435"/>
      <c r="F3214" s="433"/>
    </row>
    <row r="3215" spans="1:6" x14ac:dyDescent="0.3">
      <c r="A3215" s="383"/>
      <c r="B3215" s="412"/>
      <c r="C3215" s="386"/>
      <c r="D3215" s="434"/>
      <c r="E3215" s="435"/>
      <c r="F3215" s="433"/>
    </row>
    <row r="3216" spans="1:6" x14ac:dyDescent="0.3">
      <c r="A3216" s="383"/>
      <c r="B3216" s="412"/>
      <c r="C3216" s="386"/>
      <c r="D3216" s="434"/>
      <c r="E3216" s="435"/>
      <c r="F3216" s="433"/>
    </row>
    <row r="3217" spans="1:6" x14ac:dyDescent="0.3">
      <c r="A3217" s="383"/>
      <c r="B3217" s="412"/>
      <c r="C3217" s="386"/>
      <c r="D3217" s="434"/>
      <c r="E3217" s="435"/>
      <c r="F3217" s="433"/>
    </row>
    <row r="3218" spans="1:6" x14ac:dyDescent="0.3">
      <c r="A3218" s="383"/>
      <c r="B3218" s="412"/>
      <c r="C3218" s="386"/>
      <c r="D3218" s="434"/>
      <c r="E3218" s="435"/>
      <c r="F3218" s="433"/>
    </row>
    <row r="3219" spans="1:6" x14ac:dyDescent="0.3">
      <c r="A3219" s="383"/>
      <c r="B3219" s="412"/>
      <c r="C3219" s="386"/>
      <c r="D3219" s="434"/>
      <c r="E3219" s="435"/>
      <c r="F3219" s="433"/>
    </row>
    <row r="3220" spans="1:6" x14ac:dyDescent="0.3">
      <c r="A3220" s="383"/>
      <c r="B3220" s="412"/>
      <c r="C3220" s="386"/>
      <c r="D3220" s="434"/>
      <c r="E3220" s="435"/>
      <c r="F3220" s="433"/>
    </row>
    <row r="3221" spans="1:6" x14ac:dyDescent="0.3">
      <c r="A3221" s="383"/>
      <c r="B3221" s="412"/>
      <c r="C3221" s="386"/>
      <c r="D3221" s="434"/>
      <c r="E3221" s="435"/>
      <c r="F3221" s="433"/>
    </row>
    <row r="3222" spans="1:6" x14ac:dyDescent="0.3">
      <c r="A3222" s="383"/>
      <c r="B3222" s="412"/>
      <c r="C3222" s="386"/>
      <c r="D3222" s="434"/>
      <c r="E3222" s="435"/>
      <c r="F3222" s="433"/>
    </row>
    <row r="3223" spans="1:6" x14ac:dyDescent="0.3">
      <c r="A3223" s="383"/>
      <c r="B3223" s="412"/>
      <c r="C3223" s="386"/>
      <c r="D3223" s="434"/>
      <c r="E3223" s="435"/>
      <c r="F3223" s="433"/>
    </row>
    <row r="3224" spans="1:6" x14ac:dyDescent="0.3">
      <c r="A3224" s="383"/>
      <c r="B3224" s="412"/>
      <c r="C3224" s="386"/>
      <c r="D3224" s="434"/>
      <c r="E3224" s="435"/>
      <c r="F3224" s="433"/>
    </row>
    <row r="3225" spans="1:6" x14ac:dyDescent="0.3">
      <c r="A3225" s="383"/>
      <c r="B3225" s="412"/>
      <c r="C3225" s="386"/>
      <c r="D3225" s="434"/>
      <c r="E3225" s="435"/>
      <c r="F3225" s="433"/>
    </row>
    <row r="3226" spans="1:6" x14ac:dyDescent="0.3">
      <c r="A3226" s="383"/>
      <c r="B3226" s="412"/>
      <c r="C3226" s="386"/>
      <c r="D3226" s="434"/>
      <c r="E3226" s="435"/>
      <c r="F3226" s="433"/>
    </row>
    <row r="3227" spans="1:6" x14ac:dyDescent="0.3">
      <c r="A3227" s="383"/>
      <c r="B3227" s="412"/>
      <c r="C3227" s="386"/>
      <c r="D3227" s="434"/>
      <c r="E3227" s="435"/>
      <c r="F3227" s="433"/>
    </row>
    <row r="3228" spans="1:6" x14ac:dyDescent="0.3">
      <c r="A3228" s="383"/>
      <c r="B3228" s="412"/>
      <c r="C3228" s="386"/>
      <c r="D3228" s="434"/>
      <c r="E3228" s="435"/>
      <c r="F3228" s="433"/>
    </row>
    <row r="3229" spans="1:6" x14ac:dyDescent="0.3">
      <c r="A3229" s="383"/>
      <c r="B3229" s="412"/>
      <c r="C3229" s="386"/>
      <c r="D3229" s="434"/>
      <c r="E3229" s="435"/>
      <c r="F3229" s="433"/>
    </row>
    <row r="3230" spans="1:6" x14ac:dyDescent="0.3">
      <c r="A3230" s="383"/>
      <c r="B3230" s="412"/>
      <c r="C3230" s="386"/>
      <c r="D3230" s="434"/>
      <c r="E3230" s="435"/>
      <c r="F3230" s="433"/>
    </row>
    <row r="3231" spans="1:6" x14ac:dyDescent="0.3">
      <c r="A3231" s="383"/>
      <c r="B3231" s="412"/>
      <c r="C3231" s="386"/>
      <c r="D3231" s="434"/>
      <c r="E3231" s="435"/>
      <c r="F3231" s="433"/>
    </row>
    <row r="3232" spans="1:6" x14ac:dyDescent="0.3">
      <c r="A3232" s="383"/>
      <c r="B3232" s="412"/>
      <c r="C3232" s="386"/>
      <c r="D3232" s="434"/>
      <c r="E3232" s="435"/>
      <c r="F3232" s="433"/>
    </row>
    <row r="3233" spans="1:6" x14ac:dyDescent="0.3">
      <c r="A3233" s="383"/>
      <c r="B3233" s="412"/>
      <c r="C3233" s="386"/>
      <c r="D3233" s="434"/>
      <c r="E3233" s="435"/>
      <c r="F3233" s="433"/>
    </row>
    <row r="3234" spans="1:6" x14ac:dyDescent="0.3">
      <c r="A3234" s="383"/>
      <c r="B3234" s="412"/>
      <c r="C3234" s="386"/>
      <c r="D3234" s="434"/>
      <c r="E3234" s="435"/>
      <c r="F3234" s="433"/>
    </row>
    <row r="3235" spans="1:6" x14ac:dyDescent="0.3">
      <c r="A3235" s="383"/>
      <c r="B3235" s="412"/>
      <c r="C3235" s="386"/>
      <c r="D3235" s="434"/>
      <c r="E3235" s="435"/>
      <c r="F3235" s="433"/>
    </row>
    <row r="3236" spans="1:6" x14ac:dyDescent="0.3">
      <c r="A3236" s="383"/>
      <c r="B3236" s="412"/>
      <c r="C3236" s="386"/>
      <c r="D3236" s="434"/>
      <c r="E3236" s="435"/>
      <c r="F3236" s="433"/>
    </row>
    <row r="3237" spans="1:6" x14ac:dyDescent="0.3">
      <c r="A3237" s="383"/>
      <c r="B3237" s="412"/>
      <c r="C3237" s="386"/>
      <c r="D3237" s="434"/>
      <c r="E3237" s="435"/>
      <c r="F3237" s="433"/>
    </row>
    <row r="3238" spans="1:6" x14ac:dyDescent="0.3">
      <c r="A3238" s="383"/>
      <c r="B3238" s="412"/>
      <c r="C3238" s="386"/>
      <c r="D3238" s="434"/>
      <c r="E3238" s="435"/>
      <c r="F3238" s="433"/>
    </row>
    <row r="3239" spans="1:6" x14ac:dyDescent="0.3">
      <c r="A3239" s="383"/>
      <c r="B3239" s="412"/>
      <c r="C3239" s="386"/>
      <c r="D3239" s="434"/>
      <c r="E3239" s="435"/>
      <c r="F3239" s="433"/>
    </row>
    <row r="3240" spans="1:6" x14ac:dyDescent="0.3">
      <c r="A3240" s="383"/>
      <c r="B3240" s="412"/>
      <c r="C3240" s="386"/>
      <c r="D3240" s="434"/>
      <c r="E3240" s="435"/>
      <c r="F3240" s="433"/>
    </row>
    <row r="3241" spans="1:6" x14ac:dyDescent="0.3">
      <c r="A3241" s="383"/>
      <c r="B3241" s="412"/>
      <c r="C3241" s="386"/>
      <c r="D3241" s="434"/>
      <c r="E3241" s="435"/>
      <c r="F3241" s="433"/>
    </row>
    <row r="3242" spans="1:6" x14ac:dyDescent="0.3">
      <c r="A3242" s="383"/>
      <c r="B3242" s="412"/>
      <c r="C3242" s="386"/>
      <c r="D3242" s="434"/>
      <c r="E3242" s="435"/>
      <c r="F3242" s="433"/>
    </row>
    <row r="3243" spans="1:6" x14ac:dyDescent="0.3">
      <c r="A3243" s="383"/>
      <c r="B3243" s="412"/>
      <c r="C3243" s="386"/>
      <c r="D3243" s="434"/>
      <c r="E3243" s="435"/>
      <c r="F3243" s="433"/>
    </row>
    <row r="3244" spans="1:6" x14ac:dyDescent="0.3">
      <c r="A3244" s="383"/>
      <c r="B3244" s="412"/>
      <c r="C3244" s="386"/>
      <c r="D3244" s="434"/>
      <c r="E3244" s="435"/>
      <c r="F3244" s="433"/>
    </row>
    <row r="3245" spans="1:6" x14ac:dyDescent="0.3">
      <c r="A3245" s="383"/>
      <c r="B3245" s="412"/>
      <c r="C3245" s="386"/>
      <c r="D3245" s="434"/>
      <c r="E3245" s="435"/>
      <c r="F3245" s="433"/>
    </row>
    <row r="3246" spans="1:6" x14ac:dyDescent="0.3">
      <c r="A3246" s="383"/>
      <c r="B3246" s="412"/>
      <c r="C3246" s="386"/>
      <c r="D3246" s="434"/>
      <c r="E3246" s="435"/>
      <c r="F3246" s="433"/>
    </row>
    <row r="3247" spans="1:6" x14ac:dyDescent="0.3">
      <c r="A3247" s="383"/>
      <c r="B3247" s="412"/>
      <c r="C3247" s="386"/>
      <c r="D3247" s="434"/>
      <c r="E3247" s="435"/>
      <c r="F3247" s="433"/>
    </row>
    <row r="3248" spans="1:6" x14ac:dyDescent="0.3">
      <c r="A3248" s="383"/>
      <c r="B3248" s="412"/>
      <c r="C3248" s="386"/>
      <c r="D3248" s="434"/>
      <c r="E3248" s="435"/>
      <c r="F3248" s="433"/>
    </row>
    <row r="3249" spans="1:6" x14ac:dyDescent="0.3">
      <c r="A3249" s="383"/>
      <c r="B3249" s="412"/>
      <c r="C3249" s="386"/>
      <c r="D3249" s="434"/>
      <c r="E3249" s="435"/>
      <c r="F3249" s="433"/>
    </row>
    <row r="3250" spans="1:6" x14ac:dyDescent="0.3">
      <c r="A3250" s="383"/>
      <c r="B3250" s="412"/>
      <c r="C3250" s="386"/>
      <c r="D3250" s="434"/>
      <c r="E3250" s="435"/>
      <c r="F3250" s="433"/>
    </row>
    <row r="3251" spans="1:6" x14ac:dyDescent="0.3">
      <c r="A3251" s="383"/>
      <c r="B3251" s="412"/>
      <c r="C3251" s="386"/>
      <c r="D3251" s="434"/>
      <c r="E3251" s="435"/>
      <c r="F3251" s="433"/>
    </row>
    <row r="3252" spans="1:6" x14ac:dyDescent="0.3">
      <c r="A3252" s="383"/>
      <c r="B3252" s="412"/>
      <c r="C3252" s="386"/>
      <c r="D3252" s="434"/>
      <c r="E3252" s="435"/>
      <c r="F3252" s="433"/>
    </row>
    <row r="3253" spans="1:6" x14ac:dyDescent="0.3">
      <c r="A3253" s="383"/>
      <c r="B3253" s="412"/>
      <c r="C3253" s="386"/>
      <c r="D3253" s="434"/>
      <c r="E3253" s="435"/>
      <c r="F3253" s="433"/>
    </row>
    <row r="3254" spans="1:6" x14ac:dyDescent="0.3">
      <c r="A3254" s="383"/>
      <c r="B3254" s="412"/>
      <c r="C3254" s="386"/>
      <c r="D3254" s="434"/>
      <c r="E3254" s="435"/>
      <c r="F3254" s="433"/>
    </row>
    <row r="3255" spans="1:6" x14ac:dyDescent="0.3">
      <c r="A3255" s="383"/>
      <c r="B3255" s="412"/>
      <c r="C3255" s="386"/>
      <c r="D3255" s="434"/>
      <c r="E3255" s="435"/>
      <c r="F3255" s="433"/>
    </row>
    <row r="3256" spans="1:6" x14ac:dyDescent="0.3">
      <c r="A3256" s="383"/>
      <c r="B3256" s="412"/>
      <c r="C3256" s="386"/>
      <c r="D3256" s="434"/>
      <c r="E3256" s="435"/>
      <c r="F3256" s="433"/>
    </row>
    <row r="3257" spans="1:6" x14ac:dyDescent="0.3">
      <c r="A3257" s="383"/>
      <c r="B3257" s="412"/>
      <c r="C3257" s="386"/>
      <c r="D3257" s="434"/>
      <c r="E3257" s="435"/>
      <c r="F3257" s="433"/>
    </row>
    <row r="3258" spans="1:6" x14ac:dyDescent="0.3">
      <c r="A3258" s="383"/>
      <c r="B3258" s="412"/>
      <c r="C3258" s="386"/>
      <c r="D3258" s="434"/>
      <c r="E3258" s="435"/>
      <c r="F3258" s="433"/>
    </row>
    <row r="3259" spans="1:6" x14ac:dyDescent="0.3">
      <c r="A3259" s="383"/>
      <c r="B3259" s="412"/>
      <c r="C3259" s="386"/>
      <c r="D3259" s="434"/>
      <c r="E3259" s="435"/>
      <c r="F3259" s="433"/>
    </row>
    <row r="3260" spans="1:6" x14ac:dyDescent="0.3">
      <c r="A3260" s="383"/>
      <c r="B3260" s="412"/>
      <c r="C3260" s="386"/>
      <c r="D3260" s="434"/>
      <c r="E3260" s="435"/>
      <c r="F3260" s="433"/>
    </row>
    <row r="3261" spans="1:6" x14ac:dyDescent="0.3">
      <c r="A3261" s="383"/>
      <c r="B3261" s="412"/>
      <c r="C3261" s="386"/>
      <c r="D3261" s="434"/>
      <c r="E3261" s="435"/>
      <c r="F3261" s="433"/>
    </row>
    <row r="3262" spans="1:6" x14ac:dyDescent="0.3">
      <c r="A3262" s="383"/>
      <c r="B3262" s="412"/>
      <c r="C3262" s="386"/>
      <c r="D3262" s="434"/>
      <c r="E3262" s="435"/>
      <c r="F3262" s="433"/>
    </row>
    <row r="3263" spans="1:6" x14ac:dyDescent="0.3">
      <c r="A3263" s="383"/>
      <c r="B3263" s="412"/>
      <c r="C3263" s="386"/>
      <c r="D3263" s="434"/>
      <c r="E3263" s="435"/>
      <c r="F3263" s="433"/>
    </row>
    <row r="3264" spans="1:6" x14ac:dyDescent="0.3">
      <c r="A3264" s="383"/>
      <c r="B3264" s="412"/>
      <c r="C3264" s="386"/>
      <c r="D3264" s="434"/>
      <c r="E3264" s="435"/>
      <c r="F3264" s="433"/>
    </row>
    <row r="3265" spans="1:6" x14ac:dyDescent="0.3">
      <c r="A3265" s="383"/>
      <c r="B3265" s="412"/>
      <c r="C3265" s="386"/>
      <c r="D3265" s="434"/>
      <c r="E3265" s="435"/>
      <c r="F3265" s="433"/>
    </row>
    <row r="3266" spans="1:6" x14ac:dyDescent="0.3">
      <c r="A3266" s="383"/>
      <c r="B3266" s="412"/>
      <c r="C3266" s="386"/>
      <c r="D3266" s="434"/>
      <c r="E3266" s="435"/>
      <c r="F3266" s="433"/>
    </row>
    <row r="3267" spans="1:6" x14ac:dyDescent="0.3">
      <c r="A3267" s="383"/>
      <c r="B3267" s="412"/>
      <c r="C3267" s="386"/>
      <c r="D3267" s="434"/>
      <c r="E3267" s="435"/>
      <c r="F3267" s="433"/>
    </row>
    <row r="3268" spans="1:6" x14ac:dyDescent="0.3">
      <c r="A3268" s="383"/>
      <c r="B3268" s="412"/>
      <c r="C3268" s="386"/>
      <c r="D3268" s="434"/>
      <c r="E3268" s="435"/>
      <c r="F3268" s="433"/>
    </row>
    <row r="3269" spans="1:6" x14ac:dyDescent="0.3">
      <c r="A3269" s="383"/>
      <c r="B3269" s="412"/>
      <c r="C3269" s="386"/>
      <c r="D3269" s="434"/>
      <c r="E3269" s="435"/>
      <c r="F3269" s="433"/>
    </row>
    <row r="3270" spans="1:6" x14ac:dyDescent="0.3">
      <c r="A3270" s="383"/>
      <c r="B3270" s="412"/>
      <c r="C3270" s="386"/>
      <c r="D3270" s="434"/>
      <c r="E3270" s="435"/>
      <c r="F3270" s="433"/>
    </row>
    <row r="3271" spans="1:6" x14ac:dyDescent="0.3">
      <c r="A3271" s="383"/>
      <c r="B3271" s="412"/>
      <c r="C3271" s="386"/>
      <c r="D3271" s="434"/>
      <c r="E3271" s="435"/>
      <c r="F3271" s="433"/>
    </row>
    <row r="3272" spans="1:6" x14ac:dyDescent="0.3">
      <c r="A3272" s="383"/>
      <c r="B3272" s="412"/>
      <c r="C3272" s="386"/>
      <c r="D3272" s="434"/>
      <c r="E3272" s="435"/>
      <c r="F3272" s="433"/>
    </row>
    <row r="3273" spans="1:6" x14ac:dyDescent="0.3">
      <c r="A3273" s="383"/>
      <c r="B3273" s="412"/>
      <c r="C3273" s="386"/>
      <c r="D3273" s="434"/>
      <c r="E3273" s="435"/>
      <c r="F3273" s="433"/>
    </row>
    <row r="3274" spans="1:6" x14ac:dyDescent="0.3">
      <c r="A3274" s="383"/>
      <c r="B3274" s="412"/>
      <c r="C3274" s="386"/>
      <c r="D3274" s="434"/>
      <c r="E3274" s="435"/>
      <c r="F3274" s="433"/>
    </row>
    <row r="3275" spans="1:6" x14ac:dyDescent="0.3">
      <c r="A3275" s="383"/>
      <c r="B3275" s="412"/>
      <c r="C3275" s="386"/>
      <c r="D3275" s="434"/>
      <c r="E3275" s="435"/>
      <c r="F3275" s="433"/>
    </row>
    <row r="3276" spans="1:6" x14ac:dyDescent="0.3">
      <c r="A3276" s="383"/>
      <c r="B3276" s="412"/>
      <c r="C3276" s="386"/>
      <c r="D3276" s="434"/>
      <c r="E3276" s="435"/>
      <c r="F3276" s="433"/>
    </row>
    <row r="3277" spans="1:6" x14ac:dyDescent="0.3">
      <c r="A3277" s="383"/>
      <c r="B3277" s="412"/>
      <c r="C3277" s="386"/>
      <c r="D3277" s="434"/>
      <c r="E3277" s="435"/>
      <c r="F3277" s="433"/>
    </row>
    <row r="3278" spans="1:6" x14ac:dyDescent="0.3">
      <c r="A3278" s="383"/>
      <c r="B3278" s="412"/>
      <c r="C3278" s="386"/>
      <c r="D3278" s="434"/>
      <c r="E3278" s="435"/>
      <c r="F3278" s="433"/>
    </row>
    <row r="3279" spans="1:6" x14ac:dyDescent="0.3">
      <c r="A3279" s="383"/>
      <c r="B3279" s="412"/>
      <c r="C3279" s="386"/>
      <c r="D3279" s="434"/>
      <c r="E3279" s="435"/>
      <c r="F3279" s="433"/>
    </row>
    <row r="3280" spans="1:6" x14ac:dyDescent="0.3">
      <c r="A3280" s="383"/>
      <c r="B3280" s="412"/>
      <c r="C3280" s="386"/>
      <c r="D3280" s="434"/>
      <c r="E3280" s="435"/>
      <c r="F3280" s="433"/>
    </row>
    <row r="3281" spans="1:6" x14ac:dyDescent="0.3">
      <c r="A3281" s="383"/>
      <c r="B3281" s="412"/>
      <c r="C3281" s="386"/>
      <c r="D3281" s="434"/>
      <c r="E3281" s="435"/>
      <c r="F3281" s="433"/>
    </row>
    <row r="3282" spans="1:6" x14ac:dyDescent="0.3">
      <c r="A3282" s="383"/>
      <c r="B3282" s="412"/>
      <c r="C3282" s="386"/>
      <c r="D3282" s="434"/>
      <c r="E3282" s="435"/>
      <c r="F3282" s="433"/>
    </row>
    <row r="3283" spans="1:6" x14ac:dyDescent="0.3">
      <c r="A3283" s="383"/>
      <c r="B3283" s="412"/>
      <c r="C3283" s="386"/>
      <c r="D3283" s="434"/>
      <c r="E3283" s="435"/>
      <c r="F3283" s="433"/>
    </row>
    <row r="3284" spans="1:6" x14ac:dyDescent="0.3">
      <c r="A3284" s="383"/>
      <c r="B3284" s="412"/>
      <c r="C3284" s="386"/>
      <c r="D3284" s="434"/>
      <c r="E3284" s="435"/>
      <c r="F3284" s="433"/>
    </row>
    <row r="3285" spans="1:6" x14ac:dyDescent="0.3">
      <c r="A3285" s="383"/>
      <c r="B3285" s="412"/>
      <c r="C3285" s="386"/>
      <c r="D3285" s="434"/>
      <c r="E3285" s="435"/>
      <c r="F3285" s="433"/>
    </row>
    <row r="3286" spans="1:6" x14ac:dyDescent="0.3">
      <c r="A3286" s="383"/>
      <c r="B3286" s="412"/>
      <c r="C3286" s="386"/>
      <c r="D3286" s="434"/>
      <c r="E3286" s="435"/>
      <c r="F3286" s="433"/>
    </row>
    <row r="3287" spans="1:6" x14ac:dyDescent="0.3">
      <c r="A3287" s="383"/>
      <c r="B3287" s="412"/>
      <c r="C3287" s="386"/>
      <c r="D3287" s="434"/>
      <c r="E3287" s="435"/>
      <c r="F3287" s="433"/>
    </row>
    <row r="3288" spans="1:6" ht="15" thickBot="1" x14ac:dyDescent="0.35">
      <c r="A3288" s="383"/>
      <c r="B3288" s="412"/>
      <c r="C3288" s="386"/>
      <c r="D3288" s="434"/>
      <c r="E3288" s="435"/>
      <c r="F3288" s="433"/>
    </row>
    <row r="3289" spans="1:6" ht="15" thickBot="1" x14ac:dyDescent="0.35">
      <c r="A3289" s="448" t="s">
        <v>4086</v>
      </c>
      <c r="B3289" s="511" t="s">
        <v>4116</v>
      </c>
      <c r="C3289" s="489"/>
      <c r="D3289" s="489"/>
      <c r="E3289" s="494"/>
      <c r="F3289" s="495">
        <f>SUM(F3185:F3204)</f>
        <v>1500000</v>
      </c>
    </row>
    <row r="3290" spans="1:6" x14ac:dyDescent="0.3">
      <c r="A3290" s="756" t="str">
        <f>A768</f>
        <v>CONTRACT SANRAL: NRA 2024/1323</v>
      </c>
      <c r="B3290" s="757"/>
      <c r="C3290" s="462"/>
      <c r="D3290" s="462"/>
      <c r="E3290" s="467"/>
      <c r="F3290" s="473"/>
    </row>
    <row r="3291" spans="1:6" ht="15" thickBot="1" x14ac:dyDescent="0.35">
      <c r="A3291" s="754" t="str">
        <f>A769</f>
        <v>PANEL FOR ROUTINE ROAD MAINTENANCE WORKS ACROSS SOUTH AFRICA (KWAZULU NATAL PROVINCE)</v>
      </c>
      <c r="B3291" s="755"/>
      <c r="C3291" s="463"/>
      <c r="D3291" s="463"/>
      <c r="E3291" s="468"/>
      <c r="F3291" s="474"/>
    </row>
    <row r="3292" spans="1:6" ht="15" thickBot="1" x14ac:dyDescent="0.35">
      <c r="A3292" s="449" t="s">
        <v>4111</v>
      </c>
      <c r="B3292" s="451" t="s">
        <v>4035</v>
      </c>
      <c r="C3292" s="451" t="s">
        <v>4112</v>
      </c>
      <c r="D3292" s="451" t="s">
        <v>4113</v>
      </c>
      <c r="E3292" s="451" t="s">
        <v>4114</v>
      </c>
      <c r="F3292" s="487" t="s">
        <v>4036</v>
      </c>
    </row>
    <row r="3293" spans="1:6" x14ac:dyDescent="0.3">
      <c r="A3293" s="758" t="s">
        <v>4134</v>
      </c>
      <c r="B3293" s="759"/>
      <c r="C3293" s="759"/>
      <c r="D3293" s="759"/>
      <c r="E3293" s="759"/>
      <c r="F3293" s="760"/>
    </row>
    <row r="3294" spans="1:6" x14ac:dyDescent="0.3">
      <c r="A3294" s="374" t="s">
        <v>1713</v>
      </c>
      <c r="B3294" s="345" t="s">
        <v>1714</v>
      </c>
      <c r="C3294" s="375"/>
      <c r="D3294" s="376"/>
      <c r="E3294" s="377"/>
      <c r="F3294" s="378"/>
    </row>
    <row r="3295" spans="1:6" x14ac:dyDescent="0.3">
      <c r="A3295" s="372" t="s">
        <v>1715</v>
      </c>
      <c r="B3295" s="201" t="s">
        <v>1716</v>
      </c>
      <c r="C3295" s="379" t="s">
        <v>363</v>
      </c>
      <c r="D3295" s="420">
        <v>1000</v>
      </c>
      <c r="E3295" s="856"/>
      <c r="F3295" s="419" t="str">
        <f>IF((D3295*E3295)&gt;0,(D3295*E3295),"")</f>
        <v/>
      </c>
    </row>
    <row r="3296" spans="1:6" ht="24" x14ac:dyDescent="0.3">
      <c r="A3296" s="372" t="s">
        <v>1719</v>
      </c>
      <c r="B3296" s="235" t="s">
        <v>1720</v>
      </c>
      <c r="C3296" s="379"/>
      <c r="D3296" s="421"/>
      <c r="E3296" s="418"/>
      <c r="F3296" s="419" t="str">
        <f t="shared" ref="F3296:F3320" si="40">IF((D3296*E3296)&gt;0,(D3296*E3296),"")</f>
        <v/>
      </c>
    </row>
    <row r="3297" spans="1:6" x14ac:dyDescent="0.3">
      <c r="A3297" s="372" t="s">
        <v>1721</v>
      </c>
      <c r="B3297" s="201" t="s">
        <v>1716</v>
      </c>
      <c r="C3297" s="379" t="s">
        <v>363</v>
      </c>
      <c r="D3297" s="420">
        <v>1200</v>
      </c>
      <c r="E3297" s="856"/>
      <c r="F3297" s="419" t="str">
        <f t="shared" si="40"/>
        <v/>
      </c>
    </row>
    <row r="3298" spans="1:6" x14ac:dyDescent="0.3">
      <c r="A3298" s="372" t="s">
        <v>1723</v>
      </c>
      <c r="B3298" s="235" t="s">
        <v>1724</v>
      </c>
      <c r="C3298" s="379"/>
      <c r="D3298" s="420"/>
      <c r="E3298" s="418"/>
      <c r="F3298" s="419" t="str">
        <f t="shared" si="40"/>
        <v/>
      </c>
    </row>
    <row r="3299" spans="1:6" x14ac:dyDescent="0.3">
      <c r="A3299" s="372" t="s">
        <v>1725</v>
      </c>
      <c r="B3299" s="201" t="s">
        <v>1726</v>
      </c>
      <c r="C3299" s="379"/>
      <c r="D3299" s="420"/>
      <c r="E3299" s="418"/>
      <c r="F3299" s="419" t="str">
        <f t="shared" si="40"/>
        <v/>
      </c>
    </row>
    <row r="3300" spans="1:6" x14ac:dyDescent="0.3">
      <c r="A3300" s="372" t="s">
        <v>1727</v>
      </c>
      <c r="B3300" s="201" t="s">
        <v>1728</v>
      </c>
      <c r="C3300" s="379" t="s">
        <v>9</v>
      </c>
      <c r="D3300" s="420">
        <v>3000</v>
      </c>
      <c r="E3300" s="856"/>
      <c r="F3300" s="419" t="str">
        <f t="shared" si="40"/>
        <v/>
      </c>
    </row>
    <row r="3301" spans="1:6" x14ac:dyDescent="0.3">
      <c r="A3301" s="372" t="s">
        <v>1729</v>
      </c>
      <c r="B3301" s="201" t="s">
        <v>4258</v>
      </c>
      <c r="C3301" s="379" t="s">
        <v>9</v>
      </c>
      <c r="D3301" s="420">
        <v>300</v>
      </c>
      <c r="E3301" s="856"/>
      <c r="F3301" s="419" t="str">
        <f t="shared" si="40"/>
        <v/>
      </c>
    </row>
    <row r="3302" spans="1:6" x14ac:dyDescent="0.3">
      <c r="A3302" s="372" t="s">
        <v>1734</v>
      </c>
      <c r="B3302" s="201" t="s">
        <v>1735</v>
      </c>
      <c r="C3302" s="379"/>
      <c r="D3302" s="420"/>
      <c r="E3302" s="418"/>
      <c r="F3302" s="419" t="str">
        <f t="shared" si="40"/>
        <v/>
      </c>
    </row>
    <row r="3303" spans="1:6" x14ac:dyDescent="0.3">
      <c r="A3303" s="372" t="s">
        <v>1736</v>
      </c>
      <c r="B3303" s="201" t="s">
        <v>1728</v>
      </c>
      <c r="C3303" s="379" t="s">
        <v>9</v>
      </c>
      <c r="D3303" s="420">
        <v>3000</v>
      </c>
      <c r="E3303" s="856"/>
      <c r="F3303" s="419" t="str">
        <f t="shared" si="40"/>
        <v/>
      </c>
    </row>
    <row r="3304" spans="1:6" x14ac:dyDescent="0.3">
      <c r="A3304" s="372" t="s">
        <v>1737</v>
      </c>
      <c r="B3304" s="201" t="s">
        <v>4259</v>
      </c>
      <c r="C3304" s="379" t="s">
        <v>9</v>
      </c>
      <c r="D3304" s="420">
        <v>50</v>
      </c>
      <c r="E3304" s="856"/>
      <c r="F3304" s="419" t="str">
        <f t="shared" si="40"/>
        <v/>
      </c>
    </row>
    <row r="3305" spans="1:6" x14ac:dyDescent="0.3">
      <c r="A3305" s="372" t="s">
        <v>1738</v>
      </c>
      <c r="B3305" s="201" t="s">
        <v>1739</v>
      </c>
      <c r="C3305" s="379"/>
      <c r="D3305" s="420"/>
      <c r="E3305" s="418"/>
      <c r="F3305" s="419" t="str">
        <f t="shared" si="40"/>
        <v/>
      </c>
    </row>
    <row r="3306" spans="1:6" x14ac:dyDescent="0.3">
      <c r="A3306" s="372" t="s">
        <v>1740</v>
      </c>
      <c r="B3306" s="201" t="s">
        <v>1728</v>
      </c>
      <c r="C3306" s="379" t="s">
        <v>9</v>
      </c>
      <c r="D3306" s="420">
        <v>3000</v>
      </c>
      <c r="E3306" s="856"/>
      <c r="F3306" s="419" t="str">
        <f t="shared" si="40"/>
        <v/>
      </c>
    </row>
    <row r="3307" spans="1:6" x14ac:dyDescent="0.3">
      <c r="A3307" s="372" t="s">
        <v>1742</v>
      </c>
      <c r="B3307" s="201" t="s">
        <v>1743</v>
      </c>
      <c r="C3307" s="379"/>
      <c r="D3307" s="420"/>
      <c r="E3307" s="418"/>
      <c r="F3307" s="419" t="str">
        <f t="shared" si="40"/>
        <v/>
      </c>
    </row>
    <row r="3308" spans="1:6" x14ac:dyDescent="0.3">
      <c r="A3308" s="372" t="s">
        <v>1744</v>
      </c>
      <c r="B3308" s="201" t="s">
        <v>1728</v>
      </c>
      <c r="C3308" s="379" t="s">
        <v>9</v>
      </c>
      <c r="D3308" s="420">
        <v>1500</v>
      </c>
      <c r="E3308" s="856"/>
      <c r="F3308" s="419" t="str">
        <f t="shared" si="40"/>
        <v/>
      </c>
    </row>
    <row r="3309" spans="1:6" x14ac:dyDescent="0.3">
      <c r="A3309" s="372" t="s">
        <v>1745</v>
      </c>
      <c r="B3309" s="201" t="s">
        <v>4258</v>
      </c>
      <c r="C3309" s="379" t="s">
        <v>9</v>
      </c>
      <c r="D3309" s="420">
        <v>350</v>
      </c>
      <c r="E3309" s="856"/>
      <c r="F3309" s="419" t="str">
        <f t="shared" si="40"/>
        <v/>
      </c>
    </row>
    <row r="3310" spans="1:6" x14ac:dyDescent="0.3">
      <c r="A3310" s="372" t="s">
        <v>1746</v>
      </c>
      <c r="B3310" s="235" t="s">
        <v>1747</v>
      </c>
      <c r="C3310" s="379"/>
      <c r="D3310" s="420"/>
      <c r="E3310" s="418"/>
      <c r="F3310" s="419" t="str">
        <f t="shared" si="40"/>
        <v/>
      </c>
    </row>
    <row r="3311" spans="1:6" x14ac:dyDescent="0.3">
      <c r="A3311" s="372" t="s">
        <v>1748</v>
      </c>
      <c r="B3311" s="201" t="s">
        <v>1749</v>
      </c>
      <c r="C3311" s="379"/>
      <c r="D3311" s="420"/>
      <c r="E3311" s="418"/>
      <c r="F3311" s="419" t="str">
        <f t="shared" si="40"/>
        <v/>
      </c>
    </row>
    <row r="3312" spans="1:6" x14ac:dyDescent="0.3">
      <c r="A3312" s="372" t="s">
        <v>3948</v>
      </c>
      <c r="B3312" s="201" t="s">
        <v>1716</v>
      </c>
      <c r="C3312" s="379" t="s">
        <v>9</v>
      </c>
      <c r="D3312" s="420">
        <v>500</v>
      </c>
      <c r="E3312" s="856"/>
      <c r="F3312" s="419" t="str">
        <f t="shared" si="40"/>
        <v/>
      </c>
    </row>
    <row r="3313" spans="1:6" ht="22.8" x14ac:dyDescent="0.3">
      <c r="A3313" s="372" t="s">
        <v>1750</v>
      </c>
      <c r="B3313" s="201" t="s">
        <v>1751</v>
      </c>
      <c r="C3313" s="379"/>
      <c r="D3313" s="420"/>
      <c r="E3313" s="418"/>
      <c r="F3313" s="419" t="str">
        <f t="shared" si="40"/>
        <v/>
      </c>
    </row>
    <row r="3314" spans="1:6" x14ac:dyDescent="0.3">
      <c r="A3314" s="372" t="s">
        <v>1752</v>
      </c>
      <c r="B3314" s="201" t="s">
        <v>1716</v>
      </c>
      <c r="C3314" s="379" t="s">
        <v>9</v>
      </c>
      <c r="D3314" s="420">
        <v>500</v>
      </c>
      <c r="E3314" s="856"/>
      <c r="F3314" s="419" t="str">
        <f t="shared" si="40"/>
        <v/>
      </c>
    </row>
    <row r="3315" spans="1:6" ht="22.8" x14ac:dyDescent="0.3">
      <c r="A3315" s="372" t="s">
        <v>1754</v>
      </c>
      <c r="B3315" s="201" t="s">
        <v>1755</v>
      </c>
      <c r="C3315" s="379"/>
      <c r="D3315" s="420"/>
      <c r="E3315" s="418"/>
      <c r="F3315" s="419" t="str">
        <f t="shared" si="40"/>
        <v/>
      </c>
    </row>
    <row r="3316" spans="1:6" x14ac:dyDescent="0.3">
      <c r="A3316" s="372" t="s">
        <v>1756</v>
      </c>
      <c r="B3316" s="201" t="s">
        <v>1716</v>
      </c>
      <c r="C3316" s="379" t="s">
        <v>9</v>
      </c>
      <c r="D3316" s="420">
        <v>300</v>
      </c>
      <c r="E3316" s="856"/>
      <c r="F3316" s="419" t="str">
        <f t="shared" si="40"/>
        <v/>
      </c>
    </row>
    <row r="3317" spans="1:6" x14ac:dyDescent="0.3">
      <c r="A3317" s="372" t="s">
        <v>1758</v>
      </c>
      <c r="B3317" s="201" t="s">
        <v>1759</v>
      </c>
      <c r="C3317" s="379"/>
      <c r="D3317" s="420"/>
      <c r="E3317" s="422"/>
      <c r="F3317" s="419" t="str">
        <f t="shared" si="40"/>
        <v/>
      </c>
    </row>
    <row r="3318" spans="1:6" x14ac:dyDescent="0.3">
      <c r="A3318" s="372" t="s">
        <v>3880</v>
      </c>
      <c r="B3318" s="201" t="s">
        <v>1716</v>
      </c>
      <c r="C3318" s="379" t="s">
        <v>9</v>
      </c>
      <c r="D3318" s="420">
        <v>300</v>
      </c>
      <c r="E3318" s="856"/>
      <c r="F3318" s="419" t="str">
        <f t="shared" si="40"/>
        <v/>
      </c>
    </row>
    <row r="3319" spans="1:6" x14ac:dyDescent="0.3">
      <c r="A3319" s="372" t="s">
        <v>3691</v>
      </c>
      <c r="B3319" s="201" t="s">
        <v>3690</v>
      </c>
      <c r="C3319" s="379" t="s">
        <v>9</v>
      </c>
      <c r="D3319" s="420">
        <v>50</v>
      </c>
      <c r="E3319" s="856"/>
      <c r="F3319" s="419" t="str">
        <f t="shared" si="40"/>
        <v/>
      </c>
    </row>
    <row r="3320" spans="1:6" x14ac:dyDescent="0.3">
      <c r="A3320" s="372" t="s">
        <v>1760</v>
      </c>
      <c r="B3320" s="235" t="s">
        <v>1761</v>
      </c>
      <c r="C3320" s="379" t="s">
        <v>9</v>
      </c>
      <c r="D3320" s="420">
        <v>5500</v>
      </c>
      <c r="E3320" s="856"/>
      <c r="F3320" s="419" t="str">
        <f t="shared" si="40"/>
        <v/>
      </c>
    </row>
    <row r="3321" spans="1:6" ht="24" x14ac:dyDescent="0.3">
      <c r="A3321" s="372" t="s">
        <v>1762</v>
      </c>
      <c r="B3321" s="235" t="s">
        <v>4260</v>
      </c>
      <c r="C3321" s="379"/>
      <c r="D3321" s="420"/>
      <c r="E3321" s="432"/>
      <c r="F3321" s="433"/>
    </row>
    <row r="3322" spans="1:6" x14ac:dyDescent="0.3">
      <c r="A3322" s="372" t="s">
        <v>1764</v>
      </c>
      <c r="B3322" s="201" t="s">
        <v>1765</v>
      </c>
      <c r="C3322" s="379"/>
      <c r="D3322" s="420"/>
      <c r="E3322" s="432"/>
      <c r="F3322" s="433"/>
    </row>
    <row r="3323" spans="1:6" x14ac:dyDescent="0.3">
      <c r="A3323" s="372" t="s">
        <v>1766</v>
      </c>
      <c r="B3323" s="201" t="s">
        <v>1716</v>
      </c>
      <c r="C3323" s="379" t="s">
        <v>363</v>
      </c>
      <c r="D3323" s="420">
        <v>200000</v>
      </c>
      <c r="E3323" s="856"/>
      <c r="F3323" s="419" t="str">
        <f t="shared" ref="F3323:F3334" si="41">IF((D3323*E3323)&gt;0,(D3323*E3323),"")</f>
        <v/>
      </c>
    </row>
    <row r="3324" spans="1:6" x14ac:dyDescent="0.3">
      <c r="A3324" s="372" t="s">
        <v>1768</v>
      </c>
      <c r="B3324" s="201" t="s">
        <v>1749</v>
      </c>
      <c r="C3324" s="379" t="s">
        <v>9</v>
      </c>
      <c r="D3324" s="420">
        <v>50</v>
      </c>
      <c r="E3324" s="856"/>
      <c r="F3324" s="419" t="str">
        <f t="shared" si="41"/>
        <v/>
      </c>
    </row>
    <row r="3325" spans="1:6" x14ac:dyDescent="0.3">
      <c r="A3325" s="372" t="s">
        <v>4261</v>
      </c>
      <c r="B3325" s="201" t="s">
        <v>1716</v>
      </c>
      <c r="C3325" s="379" t="s">
        <v>9</v>
      </c>
      <c r="D3325" s="420">
        <v>500</v>
      </c>
      <c r="E3325" s="856"/>
      <c r="F3325" s="419" t="str">
        <f t="shared" si="41"/>
        <v/>
      </c>
    </row>
    <row r="3326" spans="1:6" x14ac:dyDescent="0.3">
      <c r="A3326" s="372" t="s">
        <v>1769</v>
      </c>
      <c r="B3326" s="201" t="s">
        <v>1770</v>
      </c>
      <c r="C3326" s="379"/>
      <c r="D3326" s="420"/>
      <c r="E3326" s="432"/>
      <c r="F3326" s="433"/>
    </row>
    <row r="3327" spans="1:6" x14ac:dyDescent="0.3">
      <c r="A3327" s="372" t="s">
        <v>1771</v>
      </c>
      <c r="B3327" s="201" t="s">
        <v>1716</v>
      </c>
      <c r="C3327" s="379" t="s">
        <v>9</v>
      </c>
      <c r="D3327" s="420">
        <v>500</v>
      </c>
      <c r="E3327" s="856"/>
      <c r="F3327" s="419" t="str">
        <f t="shared" si="41"/>
        <v/>
      </c>
    </row>
    <row r="3328" spans="1:6" x14ac:dyDescent="0.3">
      <c r="A3328" s="372" t="s">
        <v>1773</v>
      </c>
      <c r="B3328" s="201" t="s">
        <v>1774</v>
      </c>
      <c r="C3328" s="379"/>
      <c r="D3328" s="420"/>
      <c r="E3328" s="432"/>
      <c r="F3328" s="433"/>
    </row>
    <row r="3329" spans="1:6" x14ac:dyDescent="0.3">
      <c r="A3329" s="372" t="s">
        <v>1775</v>
      </c>
      <c r="B3329" s="201" t="s">
        <v>1716</v>
      </c>
      <c r="C3329" s="379" t="s">
        <v>9</v>
      </c>
      <c r="D3329" s="420">
        <v>500</v>
      </c>
      <c r="E3329" s="856"/>
      <c r="F3329" s="419" t="str">
        <f t="shared" si="41"/>
        <v/>
      </c>
    </row>
    <row r="3330" spans="1:6" x14ac:dyDescent="0.3">
      <c r="A3330" s="372" t="s">
        <v>1777</v>
      </c>
      <c r="B3330" s="201" t="s">
        <v>1778</v>
      </c>
      <c r="C3330" s="379"/>
      <c r="D3330" s="420"/>
      <c r="E3330" s="432"/>
      <c r="F3330" s="433"/>
    </row>
    <row r="3331" spans="1:6" x14ac:dyDescent="0.3">
      <c r="A3331" s="372" t="s">
        <v>1779</v>
      </c>
      <c r="B3331" s="201" t="s">
        <v>1780</v>
      </c>
      <c r="C3331" s="379" t="s">
        <v>9</v>
      </c>
      <c r="D3331" s="420">
        <v>2000</v>
      </c>
      <c r="E3331" s="856"/>
      <c r="F3331" s="419" t="str">
        <f t="shared" si="41"/>
        <v/>
      </c>
    </row>
    <row r="3332" spans="1:6" x14ac:dyDescent="0.3">
      <c r="A3332" s="372" t="s">
        <v>1781</v>
      </c>
      <c r="B3332" s="201" t="s">
        <v>1782</v>
      </c>
      <c r="C3332" s="379" t="s">
        <v>9</v>
      </c>
      <c r="D3332" s="420">
        <v>200</v>
      </c>
      <c r="E3332" s="856"/>
      <c r="F3332" s="419" t="str">
        <f t="shared" si="41"/>
        <v/>
      </c>
    </row>
    <row r="3333" spans="1:6" x14ac:dyDescent="0.3">
      <c r="A3333" s="372" t="s">
        <v>1786</v>
      </c>
      <c r="B3333" s="235" t="s">
        <v>4262</v>
      </c>
      <c r="C3333" s="379"/>
      <c r="D3333" s="420"/>
      <c r="E3333" s="432"/>
      <c r="F3333" s="419" t="str">
        <f t="shared" si="41"/>
        <v/>
      </c>
    </row>
    <row r="3334" spans="1:6" x14ac:dyDescent="0.3">
      <c r="A3334" s="372" t="s">
        <v>1788</v>
      </c>
      <c r="B3334" s="201" t="s">
        <v>4263</v>
      </c>
      <c r="C3334" s="379" t="s">
        <v>363</v>
      </c>
      <c r="D3334" s="420">
        <v>120000</v>
      </c>
      <c r="E3334" s="856"/>
      <c r="F3334" s="419" t="str">
        <f t="shared" si="41"/>
        <v/>
      </c>
    </row>
    <row r="3335" spans="1:6" x14ac:dyDescent="0.3">
      <c r="A3335" s="372" t="s">
        <v>1792</v>
      </c>
      <c r="B3335" s="201" t="s">
        <v>4264</v>
      </c>
      <c r="C3335" s="379" t="s">
        <v>363</v>
      </c>
      <c r="D3335" s="420">
        <v>2500</v>
      </c>
      <c r="E3335" s="856"/>
      <c r="F3335" s="433" t="str">
        <f t="shared" ref="F3334:F3396" si="42">IF((D3335*E3335)&gt;0,(D3335*E3335),"")</f>
        <v/>
      </c>
    </row>
    <row r="3336" spans="1:6" x14ac:dyDescent="0.3">
      <c r="A3336" s="372" t="s">
        <v>4265</v>
      </c>
      <c r="B3336" s="201" t="s">
        <v>4266</v>
      </c>
      <c r="C3336" s="379" t="s">
        <v>9</v>
      </c>
      <c r="D3336" s="420">
        <v>35000</v>
      </c>
      <c r="E3336" s="856"/>
      <c r="F3336" s="433" t="str">
        <f t="shared" si="42"/>
        <v/>
      </c>
    </row>
    <row r="3337" spans="1:6" x14ac:dyDescent="0.3">
      <c r="A3337" s="372" t="s">
        <v>4267</v>
      </c>
      <c r="B3337" s="201" t="s">
        <v>1807</v>
      </c>
      <c r="C3337" s="379" t="s">
        <v>9</v>
      </c>
      <c r="D3337" s="420">
        <v>35000</v>
      </c>
      <c r="E3337" s="856"/>
      <c r="F3337" s="433" t="str">
        <f t="shared" si="42"/>
        <v/>
      </c>
    </row>
    <row r="3338" spans="1:6" x14ac:dyDescent="0.3">
      <c r="A3338" s="372" t="s">
        <v>4268</v>
      </c>
      <c r="B3338" s="288" t="s">
        <v>1823</v>
      </c>
      <c r="C3338" s="379" t="s">
        <v>9</v>
      </c>
      <c r="D3338" s="420">
        <v>200</v>
      </c>
      <c r="E3338" s="856"/>
      <c r="F3338" s="433" t="str">
        <f t="shared" si="42"/>
        <v/>
      </c>
    </row>
    <row r="3339" spans="1:6" x14ac:dyDescent="0.3">
      <c r="A3339" s="372" t="s">
        <v>4269</v>
      </c>
      <c r="B3339" s="201" t="s">
        <v>1809</v>
      </c>
      <c r="C3339" s="379"/>
      <c r="D3339" s="420"/>
      <c r="E3339" s="432"/>
      <c r="F3339" s="433" t="str">
        <f t="shared" si="42"/>
        <v/>
      </c>
    </row>
    <row r="3340" spans="1:6" x14ac:dyDescent="0.3">
      <c r="A3340" s="372" t="s">
        <v>4270</v>
      </c>
      <c r="B3340" s="201" t="s">
        <v>1811</v>
      </c>
      <c r="C3340" s="379" t="s">
        <v>9</v>
      </c>
      <c r="D3340" s="420">
        <v>5000</v>
      </c>
      <c r="E3340" s="856"/>
      <c r="F3340" s="433" t="str">
        <f t="shared" si="42"/>
        <v/>
      </c>
    </row>
    <row r="3341" spans="1:6" x14ac:dyDescent="0.3">
      <c r="A3341" s="372" t="s">
        <v>4271</v>
      </c>
      <c r="B3341" s="201" t="s">
        <v>1813</v>
      </c>
      <c r="C3341" s="379" t="s">
        <v>9</v>
      </c>
      <c r="D3341" s="420">
        <v>2500</v>
      </c>
      <c r="E3341" s="856"/>
      <c r="F3341" s="433" t="str">
        <f t="shared" si="42"/>
        <v/>
      </c>
    </row>
    <row r="3342" spans="1:6" x14ac:dyDescent="0.3">
      <c r="A3342" s="372" t="s">
        <v>4272</v>
      </c>
      <c r="B3342" s="201" t="s">
        <v>1815</v>
      </c>
      <c r="C3342" s="379" t="s">
        <v>9</v>
      </c>
      <c r="D3342" s="420">
        <v>500</v>
      </c>
      <c r="E3342" s="856"/>
      <c r="F3342" s="433" t="str">
        <f t="shared" si="42"/>
        <v/>
      </c>
    </row>
    <row r="3343" spans="1:6" x14ac:dyDescent="0.3">
      <c r="A3343" s="372" t="s">
        <v>4273</v>
      </c>
      <c r="B3343" s="288" t="s">
        <v>4274</v>
      </c>
      <c r="C3343" s="409"/>
      <c r="D3343" s="420"/>
      <c r="E3343" s="432"/>
      <c r="F3343" s="433" t="str">
        <f t="shared" si="42"/>
        <v/>
      </c>
    </row>
    <row r="3344" spans="1:6" x14ac:dyDescent="0.3">
      <c r="A3344" s="372" t="s">
        <v>4275</v>
      </c>
      <c r="B3344" s="288" t="s">
        <v>1749</v>
      </c>
      <c r="C3344" s="409" t="s">
        <v>9</v>
      </c>
      <c r="D3344" s="420">
        <v>500</v>
      </c>
      <c r="E3344" s="856"/>
      <c r="F3344" s="433" t="str">
        <f t="shared" si="42"/>
        <v/>
      </c>
    </row>
    <row r="3345" spans="1:6" x14ac:dyDescent="0.3">
      <c r="A3345" s="372" t="s">
        <v>4276</v>
      </c>
      <c r="B3345" s="288" t="s">
        <v>1825</v>
      </c>
      <c r="C3345" s="409" t="s">
        <v>9</v>
      </c>
      <c r="D3345" s="420">
        <v>1000</v>
      </c>
      <c r="E3345" s="856"/>
      <c r="F3345" s="433" t="str">
        <f t="shared" si="42"/>
        <v/>
      </c>
    </row>
    <row r="3346" spans="1:6" x14ac:dyDescent="0.3">
      <c r="A3346" s="372" t="s">
        <v>4277</v>
      </c>
      <c r="B3346" s="288" t="s">
        <v>1827</v>
      </c>
      <c r="C3346" s="409" t="s">
        <v>9</v>
      </c>
      <c r="D3346" s="420">
        <v>1000</v>
      </c>
      <c r="E3346" s="856"/>
      <c r="F3346" s="433" t="str">
        <f t="shared" si="42"/>
        <v/>
      </c>
    </row>
    <row r="3347" spans="1:6" x14ac:dyDescent="0.3">
      <c r="A3347" s="372" t="s">
        <v>4278</v>
      </c>
      <c r="B3347" s="288" t="s">
        <v>1759</v>
      </c>
      <c r="C3347" s="409" t="s">
        <v>9</v>
      </c>
      <c r="D3347" s="420">
        <v>20</v>
      </c>
      <c r="E3347" s="856"/>
      <c r="F3347" s="433" t="str">
        <f t="shared" si="42"/>
        <v/>
      </c>
    </row>
    <row r="3348" spans="1:6" x14ac:dyDescent="0.3">
      <c r="A3348" s="413" t="s">
        <v>1796</v>
      </c>
      <c r="B3348" s="252" t="s">
        <v>1896</v>
      </c>
      <c r="C3348" s="405" t="s">
        <v>9</v>
      </c>
      <c r="D3348" s="420">
        <v>50</v>
      </c>
      <c r="E3348" s="856"/>
      <c r="F3348" s="433" t="str">
        <f t="shared" si="42"/>
        <v/>
      </c>
    </row>
    <row r="3349" spans="1:6" x14ac:dyDescent="0.3">
      <c r="A3349" s="372" t="s">
        <v>1828</v>
      </c>
      <c r="B3349" s="235" t="s">
        <v>1829</v>
      </c>
      <c r="C3349" s="379" t="s">
        <v>221</v>
      </c>
      <c r="D3349" s="420">
        <v>50</v>
      </c>
      <c r="E3349" s="856"/>
      <c r="F3349" s="433" t="str">
        <f t="shared" si="42"/>
        <v/>
      </c>
    </row>
    <row r="3350" spans="1:6" x14ac:dyDescent="0.3">
      <c r="A3350" s="372" t="s">
        <v>1830</v>
      </c>
      <c r="B3350" s="235" t="s">
        <v>1831</v>
      </c>
      <c r="C3350" s="379"/>
      <c r="D3350" s="420"/>
      <c r="E3350" s="432"/>
      <c r="F3350" s="433" t="str">
        <f t="shared" si="42"/>
        <v/>
      </c>
    </row>
    <row r="3351" spans="1:6" x14ac:dyDescent="0.3">
      <c r="A3351" s="372" t="s">
        <v>1832</v>
      </c>
      <c r="B3351" s="201" t="s">
        <v>1716</v>
      </c>
      <c r="C3351" s="379" t="s">
        <v>363</v>
      </c>
      <c r="D3351" s="420">
        <v>120000</v>
      </c>
      <c r="E3351" s="856"/>
      <c r="F3351" s="433" t="str">
        <f t="shared" si="42"/>
        <v/>
      </c>
    </row>
    <row r="3352" spans="1:6" x14ac:dyDescent="0.3">
      <c r="A3352" s="372" t="s">
        <v>1834</v>
      </c>
      <c r="B3352" s="235" t="s">
        <v>1835</v>
      </c>
      <c r="C3352" s="379" t="s">
        <v>363</v>
      </c>
      <c r="D3352" s="420">
        <v>35000</v>
      </c>
      <c r="E3352" s="856"/>
      <c r="F3352" s="433" t="str">
        <f t="shared" si="42"/>
        <v/>
      </c>
    </row>
    <row r="3353" spans="1:6" x14ac:dyDescent="0.3">
      <c r="A3353" s="372" t="s">
        <v>1836</v>
      </c>
      <c r="B3353" s="235" t="s">
        <v>1837</v>
      </c>
      <c r="C3353" s="379"/>
      <c r="D3353" s="420"/>
      <c r="E3353" s="432"/>
      <c r="F3353" s="433" t="str">
        <f t="shared" si="42"/>
        <v/>
      </c>
    </row>
    <row r="3354" spans="1:6" x14ac:dyDescent="0.3">
      <c r="A3354" s="372" t="s">
        <v>1838</v>
      </c>
      <c r="B3354" s="201" t="s">
        <v>1837</v>
      </c>
      <c r="C3354" s="379" t="s">
        <v>16</v>
      </c>
      <c r="D3354" s="420">
        <v>1</v>
      </c>
      <c r="E3354" s="418">
        <v>1200000</v>
      </c>
      <c r="F3354" s="433">
        <f t="shared" si="42"/>
        <v>1200000</v>
      </c>
    </row>
    <row r="3355" spans="1:6" x14ac:dyDescent="0.3">
      <c r="A3355" s="372" t="s">
        <v>1840</v>
      </c>
      <c r="B3355" s="201" t="s">
        <v>4005</v>
      </c>
      <c r="C3355" s="386" t="s">
        <v>21</v>
      </c>
      <c r="D3355" s="431">
        <f>F3354</f>
        <v>1200000</v>
      </c>
      <c r="E3355" s="855"/>
      <c r="F3355" s="433" t="str">
        <f t="shared" si="42"/>
        <v/>
      </c>
    </row>
    <row r="3356" spans="1:6" x14ac:dyDescent="0.3">
      <c r="A3356" s="372" t="s">
        <v>1842</v>
      </c>
      <c r="B3356" s="235" t="s">
        <v>1843</v>
      </c>
      <c r="C3356" s="386"/>
      <c r="D3356" s="431"/>
      <c r="E3356" s="432"/>
      <c r="F3356" s="433" t="str">
        <f t="shared" si="42"/>
        <v/>
      </c>
    </row>
    <row r="3357" spans="1:6" x14ac:dyDescent="0.3">
      <c r="A3357" s="372" t="s">
        <v>1844</v>
      </c>
      <c r="B3357" s="201" t="s">
        <v>1845</v>
      </c>
      <c r="C3357" s="379" t="s">
        <v>16</v>
      </c>
      <c r="D3357" s="420">
        <v>1</v>
      </c>
      <c r="E3357" s="418">
        <v>4500000</v>
      </c>
      <c r="F3357" s="433">
        <f t="shared" si="42"/>
        <v>4500000</v>
      </c>
    </row>
    <row r="3358" spans="1:6" x14ac:dyDescent="0.3">
      <c r="A3358" s="372" t="s">
        <v>1847</v>
      </c>
      <c r="B3358" s="201" t="s">
        <v>4279</v>
      </c>
      <c r="C3358" s="386" t="s">
        <v>21</v>
      </c>
      <c r="D3358" s="431">
        <f>F3357</f>
        <v>4500000</v>
      </c>
      <c r="E3358" s="855"/>
      <c r="F3358" s="433" t="str">
        <f t="shared" si="42"/>
        <v/>
      </c>
    </row>
    <row r="3359" spans="1:6" ht="24" x14ac:dyDescent="0.3">
      <c r="A3359" s="372" t="s">
        <v>1849</v>
      </c>
      <c r="B3359" s="235" t="s">
        <v>1850</v>
      </c>
      <c r="C3359" s="379"/>
      <c r="D3359" s="421"/>
      <c r="E3359" s="432"/>
      <c r="F3359" s="433" t="str">
        <f t="shared" si="42"/>
        <v/>
      </c>
    </row>
    <row r="3360" spans="1:6" x14ac:dyDescent="0.3">
      <c r="A3360" s="372" t="s">
        <v>1851</v>
      </c>
      <c r="B3360" s="201" t="s">
        <v>1852</v>
      </c>
      <c r="C3360" s="379" t="s">
        <v>363</v>
      </c>
      <c r="D3360" s="420">
        <v>5000</v>
      </c>
      <c r="E3360" s="856"/>
      <c r="F3360" s="433" t="str">
        <f t="shared" si="42"/>
        <v/>
      </c>
    </row>
    <row r="3361" spans="1:6" x14ac:dyDescent="0.3">
      <c r="A3361" s="372" t="s">
        <v>1853</v>
      </c>
      <c r="B3361" s="201" t="s">
        <v>1854</v>
      </c>
      <c r="C3361" s="379" t="s">
        <v>9</v>
      </c>
      <c r="D3361" s="420">
        <v>20</v>
      </c>
      <c r="E3361" s="856"/>
      <c r="F3361" s="433" t="str">
        <f t="shared" si="42"/>
        <v/>
      </c>
    </row>
    <row r="3362" spans="1:6" x14ac:dyDescent="0.3">
      <c r="A3362" s="372" t="s">
        <v>1855</v>
      </c>
      <c r="B3362" s="201" t="s">
        <v>1856</v>
      </c>
      <c r="C3362" s="379" t="s">
        <v>9</v>
      </c>
      <c r="D3362" s="420">
        <v>5</v>
      </c>
      <c r="E3362" s="856"/>
      <c r="F3362" s="433" t="str">
        <f t="shared" si="42"/>
        <v/>
      </c>
    </row>
    <row r="3363" spans="1:6" x14ac:dyDescent="0.3">
      <c r="A3363" s="372" t="s">
        <v>1857</v>
      </c>
      <c r="B3363" s="235" t="s">
        <v>1858</v>
      </c>
      <c r="C3363" s="379" t="s">
        <v>9</v>
      </c>
      <c r="D3363" s="420">
        <v>2</v>
      </c>
      <c r="E3363" s="856"/>
      <c r="F3363" s="433" t="str">
        <f t="shared" si="42"/>
        <v/>
      </c>
    </row>
    <row r="3364" spans="1:6" x14ac:dyDescent="0.3">
      <c r="A3364" s="413" t="s">
        <v>1859</v>
      </c>
      <c r="B3364" s="292" t="s">
        <v>1883</v>
      </c>
      <c r="C3364" s="405"/>
      <c r="D3364" s="420"/>
      <c r="E3364" s="432"/>
      <c r="F3364" s="433" t="str">
        <f t="shared" si="42"/>
        <v/>
      </c>
    </row>
    <row r="3365" spans="1:6" x14ac:dyDescent="0.3">
      <c r="A3365" s="413" t="s">
        <v>4280</v>
      </c>
      <c r="B3365" s="252" t="s">
        <v>1883</v>
      </c>
      <c r="C3365" s="405" t="s">
        <v>16</v>
      </c>
      <c r="D3365" s="420">
        <v>1</v>
      </c>
      <c r="E3365" s="418">
        <v>250000</v>
      </c>
      <c r="F3365" s="433">
        <f t="shared" si="42"/>
        <v>250000</v>
      </c>
    </row>
    <row r="3366" spans="1:6" ht="22.8" x14ac:dyDescent="0.3">
      <c r="A3366" s="413" t="s">
        <v>4281</v>
      </c>
      <c r="B3366" s="252" t="s">
        <v>4282</v>
      </c>
      <c r="C3366" s="386" t="s">
        <v>21</v>
      </c>
      <c r="D3366" s="431">
        <f>F3365</f>
        <v>250000</v>
      </c>
      <c r="E3366" s="855"/>
      <c r="F3366" s="433" t="str">
        <f t="shared" si="42"/>
        <v/>
      </c>
    </row>
    <row r="3367" spans="1:6" x14ac:dyDescent="0.3">
      <c r="A3367" s="413" t="s">
        <v>4283</v>
      </c>
      <c r="B3367" s="211" t="s">
        <v>4284</v>
      </c>
      <c r="C3367" s="379"/>
      <c r="D3367" s="421"/>
      <c r="E3367" s="432"/>
      <c r="F3367" s="433" t="str">
        <f t="shared" si="42"/>
        <v/>
      </c>
    </row>
    <row r="3368" spans="1:6" x14ac:dyDescent="0.3">
      <c r="A3368" s="413" t="s">
        <v>4285</v>
      </c>
      <c r="B3368" s="288" t="s">
        <v>4286</v>
      </c>
      <c r="C3368" s="379" t="s">
        <v>363</v>
      </c>
      <c r="D3368" s="420">
        <v>720</v>
      </c>
      <c r="E3368" s="856"/>
      <c r="F3368" s="433" t="str">
        <f t="shared" si="42"/>
        <v/>
      </c>
    </row>
    <row r="3369" spans="1:6" x14ac:dyDescent="0.3">
      <c r="A3369" s="413" t="s">
        <v>4287</v>
      </c>
      <c r="B3369" s="288" t="s">
        <v>4288</v>
      </c>
      <c r="C3369" s="379" t="s">
        <v>363</v>
      </c>
      <c r="D3369" s="420">
        <v>720</v>
      </c>
      <c r="E3369" s="856"/>
      <c r="F3369" s="433" t="str">
        <f t="shared" si="42"/>
        <v/>
      </c>
    </row>
    <row r="3370" spans="1:6" x14ac:dyDescent="0.3">
      <c r="A3370" s="413" t="s">
        <v>4289</v>
      </c>
      <c r="B3370" s="288" t="s">
        <v>4290</v>
      </c>
      <c r="C3370" s="379" t="s">
        <v>363</v>
      </c>
      <c r="D3370" s="420">
        <v>720</v>
      </c>
      <c r="E3370" s="856"/>
      <c r="F3370" s="433" t="str">
        <f t="shared" si="42"/>
        <v/>
      </c>
    </row>
    <row r="3371" spans="1:6" x14ac:dyDescent="0.3">
      <c r="A3371" s="413" t="s">
        <v>4291</v>
      </c>
      <c r="B3371" s="288" t="s">
        <v>4292</v>
      </c>
      <c r="C3371" s="379" t="s">
        <v>9</v>
      </c>
      <c r="D3371" s="420">
        <v>240</v>
      </c>
      <c r="E3371" s="856"/>
      <c r="F3371" s="433" t="str">
        <f t="shared" si="42"/>
        <v/>
      </c>
    </row>
    <row r="3372" spans="1:6" x14ac:dyDescent="0.3">
      <c r="A3372" s="413" t="s">
        <v>4293</v>
      </c>
      <c r="B3372" s="288" t="s">
        <v>4294</v>
      </c>
      <c r="C3372" s="379" t="s">
        <v>3062</v>
      </c>
      <c r="D3372" s="420">
        <v>229500</v>
      </c>
      <c r="E3372" s="856"/>
      <c r="F3372" s="433" t="str">
        <f t="shared" si="42"/>
        <v/>
      </c>
    </row>
    <row r="3373" spans="1:6" x14ac:dyDescent="0.3">
      <c r="A3373" s="383"/>
      <c r="B3373" s="202"/>
      <c r="C3373" s="386"/>
      <c r="D3373" s="431"/>
      <c r="E3373" s="432"/>
      <c r="F3373" s="433" t="str">
        <f t="shared" si="42"/>
        <v/>
      </c>
    </row>
    <row r="3374" spans="1:6" x14ac:dyDescent="0.3">
      <c r="A3374" s="383"/>
      <c r="B3374" s="202"/>
      <c r="C3374" s="386"/>
      <c r="D3374" s="431"/>
      <c r="E3374" s="432"/>
      <c r="F3374" s="433" t="str">
        <f t="shared" si="42"/>
        <v/>
      </c>
    </row>
    <row r="3375" spans="1:6" x14ac:dyDescent="0.3">
      <c r="A3375" s="383"/>
      <c r="B3375" s="202"/>
      <c r="C3375" s="386"/>
      <c r="D3375" s="431"/>
      <c r="E3375" s="432"/>
      <c r="F3375" s="433" t="str">
        <f t="shared" si="42"/>
        <v/>
      </c>
    </row>
    <row r="3376" spans="1:6" x14ac:dyDescent="0.3">
      <c r="A3376" s="383"/>
      <c r="B3376" s="202"/>
      <c r="C3376" s="386"/>
      <c r="D3376" s="431"/>
      <c r="E3376" s="432"/>
      <c r="F3376" s="433" t="str">
        <f t="shared" si="42"/>
        <v/>
      </c>
    </row>
    <row r="3377" spans="1:6" x14ac:dyDescent="0.3">
      <c r="A3377" s="383"/>
      <c r="B3377" s="202"/>
      <c r="C3377" s="386"/>
      <c r="D3377" s="431"/>
      <c r="E3377" s="432"/>
      <c r="F3377" s="433" t="str">
        <f t="shared" si="42"/>
        <v/>
      </c>
    </row>
    <row r="3378" spans="1:6" x14ac:dyDescent="0.3">
      <c r="A3378" s="383"/>
      <c r="B3378" s="202"/>
      <c r="C3378" s="386"/>
      <c r="D3378" s="431"/>
      <c r="E3378" s="432"/>
      <c r="F3378" s="433" t="str">
        <f t="shared" si="42"/>
        <v/>
      </c>
    </row>
    <row r="3379" spans="1:6" x14ac:dyDescent="0.3">
      <c r="A3379" s="383"/>
      <c r="B3379" s="202"/>
      <c r="C3379" s="386"/>
      <c r="D3379" s="431"/>
      <c r="E3379" s="432"/>
      <c r="F3379" s="433"/>
    </row>
    <row r="3380" spans="1:6" x14ac:dyDescent="0.3">
      <c r="A3380" s="383"/>
      <c r="B3380" s="202"/>
      <c r="C3380" s="386"/>
      <c r="D3380" s="431"/>
      <c r="E3380" s="432"/>
      <c r="F3380" s="433"/>
    </row>
    <row r="3381" spans="1:6" x14ac:dyDescent="0.3">
      <c r="A3381" s="383"/>
      <c r="B3381" s="202"/>
      <c r="C3381" s="386"/>
      <c r="D3381" s="431"/>
      <c r="E3381" s="432"/>
      <c r="F3381" s="433"/>
    </row>
    <row r="3382" spans="1:6" x14ac:dyDescent="0.3">
      <c r="A3382" s="383"/>
      <c r="B3382" s="202"/>
      <c r="C3382" s="386"/>
      <c r="D3382" s="431"/>
      <c r="E3382" s="432"/>
      <c r="F3382" s="433"/>
    </row>
    <row r="3383" spans="1:6" x14ac:dyDescent="0.3">
      <c r="A3383" s="383"/>
      <c r="B3383" s="202"/>
      <c r="C3383" s="386"/>
      <c r="D3383" s="431"/>
      <c r="E3383" s="432"/>
      <c r="F3383" s="433"/>
    </row>
    <row r="3384" spans="1:6" x14ac:dyDescent="0.3">
      <c r="A3384" s="383"/>
      <c r="B3384" s="202"/>
      <c r="C3384" s="386"/>
      <c r="D3384" s="431"/>
      <c r="E3384" s="432"/>
      <c r="F3384" s="433"/>
    </row>
    <row r="3385" spans="1:6" x14ac:dyDescent="0.3">
      <c r="A3385" s="383"/>
      <c r="B3385" s="202"/>
      <c r="C3385" s="386"/>
      <c r="D3385" s="431"/>
      <c r="E3385" s="432"/>
      <c r="F3385" s="433"/>
    </row>
    <row r="3386" spans="1:6" x14ac:dyDescent="0.3">
      <c r="A3386" s="383"/>
      <c r="B3386" s="202"/>
      <c r="C3386" s="386"/>
      <c r="D3386" s="431"/>
      <c r="E3386" s="432"/>
      <c r="F3386" s="433"/>
    </row>
    <row r="3387" spans="1:6" x14ac:dyDescent="0.3">
      <c r="A3387" s="383"/>
      <c r="B3387" s="202"/>
      <c r="C3387" s="386"/>
      <c r="D3387" s="431"/>
      <c r="E3387" s="432"/>
      <c r="F3387" s="433"/>
    </row>
    <row r="3388" spans="1:6" x14ac:dyDescent="0.3">
      <c r="A3388" s="383"/>
      <c r="B3388" s="202"/>
      <c r="C3388" s="386"/>
      <c r="D3388" s="431"/>
      <c r="E3388" s="432"/>
      <c r="F3388" s="433"/>
    </row>
    <row r="3389" spans="1:6" x14ac:dyDescent="0.3">
      <c r="A3389" s="383"/>
      <c r="B3389" s="202"/>
      <c r="C3389" s="386"/>
      <c r="D3389" s="431"/>
      <c r="E3389" s="432"/>
      <c r="F3389" s="433"/>
    </row>
    <row r="3390" spans="1:6" x14ac:dyDescent="0.3">
      <c r="A3390" s="383"/>
      <c r="B3390" s="202"/>
      <c r="C3390" s="386"/>
      <c r="D3390" s="431"/>
      <c r="E3390" s="432"/>
      <c r="F3390" s="433"/>
    </row>
    <row r="3391" spans="1:6" x14ac:dyDescent="0.3">
      <c r="A3391" s="383"/>
      <c r="B3391" s="202"/>
      <c r="C3391" s="386"/>
      <c r="D3391" s="431"/>
      <c r="E3391" s="432"/>
      <c r="F3391" s="433" t="str">
        <f t="shared" si="42"/>
        <v/>
      </c>
    </row>
    <row r="3392" spans="1:6" x14ac:dyDescent="0.3">
      <c r="A3392" s="383"/>
      <c r="B3392" s="202"/>
      <c r="C3392" s="386"/>
      <c r="D3392" s="431"/>
      <c r="E3392" s="432"/>
      <c r="F3392" s="433" t="str">
        <f t="shared" si="42"/>
        <v/>
      </c>
    </row>
    <row r="3393" spans="1:6" x14ac:dyDescent="0.3">
      <c r="A3393" s="383"/>
      <c r="B3393" s="202"/>
      <c r="C3393" s="386"/>
      <c r="D3393" s="431"/>
      <c r="E3393" s="432"/>
      <c r="F3393" s="433" t="str">
        <f t="shared" si="42"/>
        <v/>
      </c>
    </row>
    <row r="3394" spans="1:6" x14ac:dyDescent="0.3">
      <c r="A3394" s="383"/>
      <c r="B3394" s="202"/>
      <c r="C3394" s="386"/>
      <c r="D3394" s="431"/>
      <c r="E3394" s="432"/>
      <c r="F3394" s="433" t="str">
        <f t="shared" si="42"/>
        <v/>
      </c>
    </row>
    <row r="3395" spans="1:6" x14ac:dyDescent="0.3">
      <c r="A3395" s="383"/>
      <c r="B3395" s="202"/>
      <c r="C3395" s="386"/>
      <c r="D3395" s="431"/>
      <c r="E3395" s="432"/>
      <c r="F3395" s="433" t="str">
        <f t="shared" si="42"/>
        <v/>
      </c>
    </row>
    <row r="3396" spans="1:6" x14ac:dyDescent="0.3">
      <c r="A3396" s="383"/>
      <c r="B3396" s="202"/>
      <c r="C3396" s="386"/>
      <c r="D3396" s="431"/>
      <c r="E3396" s="432"/>
      <c r="F3396" s="433" t="str">
        <f t="shared" si="42"/>
        <v/>
      </c>
    </row>
    <row r="3397" spans="1:6" ht="15" thickBot="1" x14ac:dyDescent="0.35">
      <c r="A3397" s="383"/>
      <c r="B3397" s="202"/>
      <c r="C3397" s="386"/>
      <c r="D3397" s="431"/>
      <c r="E3397" s="432"/>
      <c r="F3397" s="433"/>
    </row>
    <row r="3398" spans="1:6" ht="15" thickBot="1" x14ac:dyDescent="0.35">
      <c r="A3398" s="448" t="s">
        <v>4088</v>
      </c>
      <c r="B3398" s="511" t="s">
        <v>4116</v>
      </c>
      <c r="C3398" s="489"/>
      <c r="D3398" s="489"/>
      <c r="E3398" s="494"/>
      <c r="F3398" s="495">
        <f>SUM(F3295:F3397)</f>
        <v>5950000</v>
      </c>
    </row>
    <row r="3399" spans="1:6" x14ac:dyDescent="0.3">
      <c r="A3399" s="756" t="str">
        <f>A658</f>
        <v>CONTRACT SANRAL: NRA 2024/1323</v>
      </c>
      <c r="B3399" s="757"/>
      <c r="C3399" s="462"/>
      <c r="D3399" s="462"/>
      <c r="E3399" s="467"/>
      <c r="F3399" s="473"/>
    </row>
    <row r="3400" spans="1:6" ht="15" thickBot="1" x14ac:dyDescent="0.35">
      <c r="A3400" s="754" t="str">
        <f>A659</f>
        <v>PANEL FOR ROUTINE ROAD MAINTENANCE WORKS ACROSS SOUTH AFRICA (KWAZULU NATAL PROVINCE)</v>
      </c>
      <c r="B3400" s="755"/>
      <c r="C3400" s="463"/>
      <c r="D3400" s="463"/>
      <c r="E3400" s="468"/>
      <c r="F3400" s="474"/>
    </row>
    <row r="3401" spans="1:6" ht="15" thickBot="1" x14ac:dyDescent="0.35">
      <c r="A3401" s="449" t="s">
        <v>4111</v>
      </c>
      <c r="B3401" s="451" t="s">
        <v>4035</v>
      </c>
      <c r="C3401" s="451" t="s">
        <v>4112</v>
      </c>
      <c r="D3401" s="451" t="s">
        <v>4113</v>
      </c>
      <c r="E3401" s="451" t="s">
        <v>4114</v>
      </c>
      <c r="F3401" s="487" t="s">
        <v>4036</v>
      </c>
    </row>
    <row r="3402" spans="1:6" x14ac:dyDescent="0.3">
      <c r="A3402" s="758" t="s">
        <v>1971</v>
      </c>
      <c r="B3402" s="759"/>
      <c r="C3402" s="759"/>
      <c r="D3402" s="759"/>
      <c r="E3402" s="759"/>
      <c r="F3402" s="760"/>
    </row>
    <row r="3403" spans="1:6" x14ac:dyDescent="0.3">
      <c r="A3403" s="524" t="s">
        <v>1972</v>
      </c>
      <c r="B3403" s="345" t="s">
        <v>1973</v>
      </c>
      <c r="C3403" s="375"/>
      <c r="D3403" s="554"/>
      <c r="E3403" s="502"/>
      <c r="F3403" s="503" t="str">
        <f t="shared" ref="F3403:F3409" si="43">IF((D3403*E3403)&gt;0,(D3403*E3403),"")</f>
        <v/>
      </c>
    </row>
    <row r="3404" spans="1:6" x14ac:dyDescent="0.3">
      <c r="A3404" s="413" t="s">
        <v>1974</v>
      </c>
      <c r="B3404" s="201" t="s">
        <v>1975</v>
      </c>
      <c r="C3404" s="379" t="s">
        <v>363</v>
      </c>
      <c r="D3404" s="420">
        <v>50</v>
      </c>
      <c r="E3404" s="856"/>
      <c r="F3404" s="419" t="str">
        <f t="shared" si="43"/>
        <v/>
      </c>
    </row>
    <row r="3405" spans="1:6" x14ac:dyDescent="0.3">
      <c r="A3405" s="413" t="s">
        <v>1976</v>
      </c>
      <c r="B3405" s="201" t="s">
        <v>1977</v>
      </c>
      <c r="C3405" s="379" t="s">
        <v>363</v>
      </c>
      <c r="D3405" s="420">
        <v>150</v>
      </c>
      <c r="E3405" s="856"/>
      <c r="F3405" s="419" t="str">
        <f t="shared" si="43"/>
        <v/>
      </c>
    </row>
    <row r="3406" spans="1:6" x14ac:dyDescent="0.3">
      <c r="A3406" s="413" t="s">
        <v>1978</v>
      </c>
      <c r="B3406" s="235" t="s">
        <v>1979</v>
      </c>
      <c r="C3406" s="379"/>
      <c r="D3406" s="420"/>
      <c r="E3406" s="418"/>
      <c r="F3406" s="419" t="str">
        <f t="shared" si="43"/>
        <v/>
      </c>
    </row>
    <row r="3407" spans="1:6" x14ac:dyDescent="0.3">
      <c r="A3407" s="413" t="s">
        <v>1980</v>
      </c>
      <c r="B3407" s="201" t="s">
        <v>1975</v>
      </c>
      <c r="C3407" s="379" t="s">
        <v>9</v>
      </c>
      <c r="D3407" s="420">
        <v>25</v>
      </c>
      <c r="E3407" s="856"/>
      <c r="F3407" s="419" t="str">
        <f t="shared" si="43"/>
        <v/>
      </c>
    </row>
    <row r="3408" spans="1:6" x14ac:dyDescent="0.3">
      <c r="A3408" s="413" t="s">
        <v>1981</v>
      </c>
      <c r="B3408" s="201" t="s">
        <v>1977</v>
      </c>
      <c r="C3408" s="379" t="s">
        <v>9</v>
      </c>
      <c r="D3408" s="420">
        <v>75</v>
      </c>
      <c r="E3408" s="856"/>
      <c r="F3408" s="419" t="str">
        <f t="shared" si="43"/>
        <v/>
      </c>
    </row>
    <row r="3409" spans="1:6" x14ac:dyDescent="0.3">
      <c r="A3409" s="558" t="s">
        <v>1982</v>
      </c>
      <c r="B3409" s="412" t="s">
        <v>1983</v>
      </c>
      <c r="C3409" s="386" t="s">
        <v>363</v>
      </c>
      <c r="D3409" s="420">
        <v>35</v>
      </c>
      <c r="E3409" s="856"/>
      <c r="F3409" s="419" t="str">
        <f t="shared" si="43"/>
        <v/>
      </c>
    </row>
    <row r="3410" spans="1:6" x14ac:dyDescent="0.3">
      <c r="A3410" s="372"/>
      <c r="B3410" s="201"/>
      <c r="C3410" s="379"/>
      <c r="D3410" s="420"/>
      <c r="E3410" s="418"/>
      <c r="F3410" s="419"/>
    </row>
    <row r="3411" spans="1:6" x14ac:dyDescent="0.3">
      <c r="A3411" s="372"/>
      <c r="B3411" s="201"/>
      <c r="C3411" s="379"/>
      <c r="D3411" s="420"/>
      <c r="E3411" s="418"/>
      <c r="F3411" s="419"/>
    </row>
    <row r="3412" spans="1:6" x14ac:dyDescent="0.3">
      <c r="A3412" s="372"/>
      <c r="B3412" s="201"/>
      <c r="C3412" s="379"/>
      <c r="D3412" s="420"/>
      <c r="E3412" s="418"/>
      <c r="F3412" s="419"/>
    </row>
    <row r="3413" spans="1:6" x14ac:dyDescent="0.3">
      <c r="A3413" s="372"/>
      <c r="B3413" s="201"/>
      <c r="C3413" s="379"/>
      <c r="D3413" s="420"/>
      <c r="E3413" s="418"/>
      <c r="F3413" s="419"/>
    </row>
    <row r="3414" spans="1:6" x14ac:dyDescent="0.3">
      <c r="A3414" s="372"/>
      <c r="B3414" s="201"/>
      <c r="C3414" s="379"/>
      <c r="D3414" s="420"/>
      <c r="E3414" s="418"/>
      <c r="F3414" s="419"/>
    </row>
    <row r="3415" spans="1:6" x14ac:dyDescent="0.3">
      <c r="A3415" s="372"/>
      <c r="B3415" s="201"/>
      <c r="C3415" s="379"/>
      <c r="D3415" s="420"/>
      <c r="E3415" s="418"/>
      <c r="F3415" s="419"/>
    </row>
    <row r="3416" spans="1:6" x14ac:dyDescent="0.3">
      <c r="A3416" s="372"/>
      <c r="B3416" s="201"/>
      <c r="C3416" s="379"/>
      <c r="D3416" s="420"/>
      <c r="E3416" s="418"/>
      <c r="F3416" s="419"/>
    </row>
    <row r="3417" spans="1:6" x14ac:dyDescent="0.3">
      <c r="A3417" s="372"/>
      <c r="B3417" s="201"/>
      <c r="C3417" s="379"/>
      <c r="D3417" s="420"/>
      <c r="E3417" s="418"/>
      <c r="F3417" s="419"/>
    </row>
    <row r="3418" spans="1:6" x14ac:dyDescent="0.3">
      <c r="A3418" s="372"/>
      <c r="B3418" s="201"/>
      <c r="C3418" s="379"/>
      <c r="D3418" s="420"/>
      <c r="E3418" s="418"/>
      <c r="F3418" s="419"/>
    </row>
    <row r="3419" spans="1:6" x14ac:dyDescent="0.3">
      <c r="A3419" s="372"/>
      <c r="B3419" s="235"/>
      <c r="C3419" s="379"/>
      <c r="D3419" s="420"/>
      <c r="E3419" s="418"/>
      <c r="F3419" s="419"/>
    </row>
    <row r="3420" spans="1:6" x14ac:dyDescent="0.3">
      <c r="A3420" s="372"/>
      <c r="B3420" s="235"/>
      <c r="C3420" s="379"/>
      <c r="D3420" s="420"/>
      <c r="E3420" s="418"/>
      <c r="F3420" s="419"/>
    </row>
    <row r="3421" spans="1:6" x14ac:dyDescent="0.3">
      <c r="A3421" s="372"/>
      <c r="B3421" s="201"/>
      <c r="C3421" s="379"/>
      <c r="D3421" s="420"/>
      <c r="E3421" s="418"/>
      <c r="F3421" s="419"/>
    </row>
    <row r="3422" spans="1:6" x14ac:dyDescent="0.3">
      <c r="A3422" s="372"/>
      <c r="B3422" s="201"/>
      <c r="C3422" s="379"/>
      <c r="D3422" s="420"/>
      <c r="E3422" s="418"/>
      <c r="F3422" s="419"/>
    </row>
    <row r="3423" spans="1:6" x14ac:dyDescent="0.3">
      <c r="A3423" s="372"/>
      <c r="B3423" s="235"/>
      <c r="C3423" s="379"/>
      <c r="D3423" s="420"/>
      <c r="E3423" s="418"/>
      <c r="F3423" s="419"/>
    </row>
    <row r="3424" spans="1:6" x14ac:dyDescent="0.3">
      <c r="A3424" s="372"/>
      <c r="B3424" s="201"/>
      <c r="C3424" s="379"/>
      <c r="D3424" s="420"/>
      <c r="E3424" s="418"/>
      <c r="F3424" s="419"/>
    </row>
    <row r="3425" spans="1:6" x14ac:dyDescent="0.3">
      <c r="A3425" s="372"/>
      <c r="B3425" s="201"/>
      <c r="C3425" s="379"/>
      <c r="D3425" s="421"/>
      <c r="E3425" s="422"/>
      <c r="F3425" s="419"/>
    </row>
    <row r="3426" spans="1:6" x14ac:dyDescent="0.3">
      <c r="A3426" s="383"/>
      <c r="B3426" s="202"/>
      <c r="C3426" s="386"/>
      <c r="D3426" s="431"/>
      <c r="E3426" s="432"/>
      <c r="F3426" s="433"/>
    </row>
    <row r="3427" spans="1:6" x14ac:dyDescent="0.3">
      <c r="A3427" s="383"/>
      <c r="B3427" s="202"/>
      <c r="C3427" s="386"/>
      <c r="D3427" s="431"/>
      <c r="E3427" s="432"/>
      <c r="F3427" s="433"/>
    </row>
    <row r="3428" spans="1:6" x14ac:dyDescent="0.3">
      <c r="A3428" s="383"/>
      <c r="B3428" s="202"/>
      <c r="C3428" s="386"/>
      <c r="D3428" s="431"/>
      <c r="E3428" s="432"/>
      <c r="F3428" s="433"/>
    </row>
    <row r="3429" spans="1:6" x14ac:dyDescent="0.3">
      <c r="A3429" s="383"/>
      <c r="B3429" s="202"/>
      <c r="C3429" s="386"/>
      <c r="D3429" s="431"/>
      <c r="E3429" s="432"/>
      <c r="F3429" s="433"/>
    </row>
    <row r="3430" spans="1:6" x14ac:dyDescent="0.3">
      <c r="A3430" s="383"/>
      <c r="B3430" s="202"/>
      <c r="C3430" s="386"/>
      <c r="D3430" s="431"/>
      <c r="E3430" s="432"/>
      <c r="F3430" s="433"/>
    </row>
    <row r="3431" spans="1:6" x14ac:dyDescent="0.3">
      <c r="A3431" s="383"/>
      <c r="B3431" s="202"/>
      <c r="C3431" s="386"/>
      <c r="D3431" s="431"/>
      <c r="E3431" s="432"/>
      <c r="F3431" s="433"/>
    </row>
    <row r="3432" spans="1:6" x14ac:dyDescent="0.3">
      <c r="A3432" s="383"/>
      <c r="B3432" s="202"/>
      <c r="C3432" s="386"/>
      <c r="D3432" s="431"/>
      <c r="E3432" s="432"/>
      <c r="F3432" s="433"/>
    </row>
    <row r="3433" spans="1:6" x14ac:dyDescent="0.3">
      <c r="A3433" s="383"/>
      <c r="B3433" s="202"/>
      <c r="C3433" s="386"/>
      <c r="D3433" s="431"/>
      <c r="E3433" s="432"/>
      <c r="F3433" s="433"/>
    </row>
    <row r="3434" spans="1:6" x14ac:dyDescent="0.3">
      <c r="A3434" s="383"/>
      <c r="B3434" s="202"/>
      <c r="C3434" s="386"/>
      <c r="D3434" s="431"/>
      <c r="E3434" s="432"/>
      <c r="F3434" s="433"/>
    </row>
    <row r="3435" spans="1:6" x14ac:dyDescent="0.3">
      <c r="A3435" s="383"/>
      <c r="B3435" s="202"/>
      <c r="C3435" s="386"/>
      <c r="D3435" s="431"/>
      <c r="E3435" s="432"/>
      <c r="F3435" s="433"/>
    </row>
    <row r="3436" spans="1:6" x14ac:dyDescent="0.3">
      <c r="A3436" s="383"/>
      <c r="B3436" s="202"/>
      <c r="C3436" s="386"/>
      <c r="D3436" s="431"/>
      <c r="E3436" s="432"/>
      <c r="F3436" s="433"/>
    </row>
    <row r="3437" spans="1:6" x14ac:dyDescent="0.3">
      <c r="A3437" s="383"/>
      <c r="B3437" s="202"/>
      <c r="C3437" s="386"/>
      <c r="D3437" s="431"/>
      <c r="E3437" s="432"/>
      <c r="F3437" s="433"/>
    </row>
    <row r="3438" spans="1:6" x14ac:dyDescent="0.3">
      <c r="A3438" s="383"/>
      <c r="B3438" s="202"/>
      <c r="C3438" s="386"/>
      <c r="D3438" s="431"/>
      <c r="E3438" s="432"/>
      <c r="F3438" s="433"/>
    </row>
    <row r="3439" spans="1:6" x14ac:dyDescent="0.3">
      <c r="A3439" s="383"/>
      <c r="B3439" s="202"/>
      <c r="C3439" s="386"/>
      <c r="D3439" s="431"/>
      <c r="E3439" s="432"/>
      <c r="F3439" s="433"/>
    </row>
    <row r="3440" spans="1:6" x14ac:dyDescent="0.3">
      <c r="A3440" s="383"/>
      <c r="B3440" s="202"/>
      <c r="C3440" s="386"/>
      <c r="D3440" s="431"/>
      <c r="E3440" s="432"/>
      <c r="F3440" s="433"/>
    </row>
    <row r="3441" spans="1:6" x14ac:dyDescent="0.3">
      <c r="A3441" s="383"/>
      <c r="B3441" s="202"/>
      <c r="C3441" s="386"/>
      <c r="D3441" s="431"/>
      <c r="E3441" s="432"/>
      <c r="F3441" s="433"/>
    </row>
    <row r="3442" spans="1:6" x14ac:dyDescent="0.3">
      <c r="A3442" s="383"/>
      <c r="B3442" s="202"/>
      <c r="C3442" s="386"/>
      <c r="D3442" s="431"/>
      <c r="E3442" s="432"/>
      <c r="F3442" s="433"/>
    </row>
    <row r="3443" spans="1:6" x14ac:dyDescent="0.3">
      <c r="A3443" s="383"/>
      <c r="B3443" s="202"/>
      <c r="C3443" s="386"/>
      <c r="D3443" s="431"/>
      <c r="E3443" s="432"/>
      <c r="F3443" s="433"/>
    </row>
    <row r="3444" spans="1:6" x14ac:dyDescent="0.3">
      <c r="A3444" s="383"/>
      <c r="B3444" s="202"/>
      <c r="C3444" s="386"/>
      <c r="D3444" s="431"/>
      <c r="E3444" s="432"/>
      <c r="F3444" s="433"/>
    </row>
    <row r="3445" spans="1:6" x14ac:dyDescent="0.3">
      <c r="A3445" s="383"/>
      <c r="B3445" s="202"/>
      <c r="C3445" s="386"/>
      <c r="D3445" s="431"/>
      <c r="E3445" s="432"/>
      <c r="F3445" s="433"/>
    </row>
    <row r="3446" spans="1:6" x14ac:dyDescent="0.3">
      <c r="A3446" s="383"/>
      <c r="B3446" s="202"/>
      <c r="C3446" s="386"/>
      <c r="D3446" s="431"/>
      <c r="E3446" s="432"/>
      <c r="F3446" s="433"/>
    </row>
    <row r="3447" spans="1:6" x14ac:dyDescent="0.3">
      <c r="A3447" s="383"/>
      <c r="B3447" s="202"/>
      <c r="C3447" s="386"/>
      <c r="D3447" s="431"/>
      <c r="E3447" s="432"/>
      <c r="F3447" s="433"/>
    </row>
    <row r="3448" spans="1:6" x14ac:dyDescent="0.3">
      <c r="A3448" s="383"/>
      <c r="B3448" s="202"/>
      <c r="C3448" s="386"/>
      <c r="D3448" s="431"/>
      <c r="E3448" s="432"/>
      <c r="F3448" s="433"/>
    </row>
    <row r="3449" spans="1:6" x14ac:dyDescent="0.3">
      <c r="A3449" s="383"/>
      <c r="B3449" s="202"/>
      <c r="C3449" s="386"/>
      <c r="D3449" s="431"/>
      <c r="E3449" s="432"/>
      <c r="F3449" s="433"/>
    </row>
    <row r="3450" spans="1:6" x14ac:dyDescent="0.3">
      <c r="A3450" s="383"/>
      <c r="B3450" s="202"/>
      <c r="C3450" s="386"/>
      <c r="D3450" s="431"/>
      <c r="E3450" s="432"/>
      <c r="F3450" s="433"/>
    </row>
    <row r="3451" spans="1:6" x14ac:dyDescent="0.3">
      <c r="A3451" s="383"/>
      <c r="B3451" s="202"/>
      <c r="C3451" s="386"/>
      <c r="D3451" s="431"/>
      <c r="E3451" s="432"/>
      <c r="F3451" s="433"/>
    </row>
    <row r="3452" spans="1:6" x14ac:dyDescent="0.3">
      <c r="A3452" s="383"/>
      <c r="B3452" s="202"/>
      <c r="C3452" s="386"/>
      <c r="D3452" s="431"/>
      <c r="E3452" s="432"/>
      <c r="F3452" s="433"/>
    </row>
    <row r="3453" spans="1:6" x14ac:dyDescent="0.3">
      <c r="A3453" s="383"/>
      <c r="B3453" s="202"/>
      <c r="C3453" s="386"/>
      <c r="D3453" s="431"/>
      <c r="E3453" s="432"/>
      <c r="F3453" s="433"/>
    </row>
    <row r="3454" spans="1:6" x14ac:dyDescent="0.3">
      <c r="A3454" s="383"/>
      <c r="B3454" s="202"/>
      <c r="C3454" s="386"/>
      <c r="D3454" s="431"/>
      <c r="E3454" s="432"/>
      <c r="F3454" s="433"/>
    </row>
    <row r="3455" spans="1:6" x14ac:dyDescent="0.3">
      <c r="A3455" s="383"/>
      <c r="B3455" s="202"/>
      <c r="C3455" s="386"/>
      <c r="D3455" s="431"/>
      <c r="E3455" s="432"/>
      <c r="F3455" s="433"/>
    </row>
    <row r="3456" spans="1:6" x14ac:dyDescent="0.3">
      <c r="A3456" s="383"/>
      <c r="B3456" s="202"/>
      <c r="C3456" s="386"/>
      <c r="D3456" s="431"/>
      <c r="E3456" s="432"/>
      <c r="F3456" s="433"/>
    </row>
    <row r="3457" spans="1:6" x14ac:dyDescent="0.3">
      <c r="A3457" s="383"/>
      <c r="B3457" s="202"/>
      <c r="C3457" s="386"/>
      <c r="D3457" s="431"/>
      <c r="E3457" s="432"/>
      <c r="F3457" s="433"/>
    </row>
    <row r="3458" spans="1:6" x14ac:dyDescent="0.3">
      <c r="A3458" s="383"/>
      <c r="B3458" s="202"/>
      <c r="C3458" s="386"/>
      <c r="D3458" s="431"/>
      <c r="E3458" s="432"/>
      <c r="F3458" s="433"/>
    </row>
    <row r="3459" spans="1:6" x14ac:dyDescent="0.3">
      <c r="A3459" s="383"/>
      <c r="B3459" s="202"/>
      <c r="C3459" s="386"/>
      <c r="D3459" s="431"/>
      <c r="E3459" s="432"/>
      <c r="F3459" s="433"/>
    </row>
    <row r="3460" spans="1:6" x14ac:dyDescent="0.3">
      <c r="A3460" s="383"/>
      <c r="B3460" s="202"/>
      <c r="C3460" s="386"/>
      <c r="D3460" s="431"/>
      <c r="E3460" s="432"/>
      <c r="F3460" s="433"/>
    </row>
    <row r="3461" spans="1:6" x14ac:dyDescent="0.3">
      <c r="A3461" s="383"/>
      <c r="B3461" s="202"/>
      <c r="C3461" s="386"/>
      <c r="D3461" s="431"/>
      <c r="E3461" s="432"/>
      <c r="F3461" s="433"/>
    </row>
    <row r="3462" spans="1:6" x14ac:dyDescent="0.3">
      <c r="A3462" s="383"/>
      <c r="B3462" s="202"/>
      <c r="C3462" s="386"/>
      <c r="D3462" s="431"/>
      <c r="E3462" s="432"/>
      <c r="F3462" s="433"/>
    </row>
    <row r="3463" spans="1:6" x14ac:dyDescent="0.3">
      <c r="A3463" s="383"/>
      <c r="B3463" s="202"/>
      <c r="C3463" s="386"/>
      <c r="D3463" s="431"/>
      <c r="E3463" s="432"/>
      <c r="F3463" s="433"/>
    </row>
    <row r="3464" spans="1:6" x14ac:dyDescent="0.3">
      <c r="A3464" s="383"/>
      <c r="B3464" s="202"/>
      <c r="C3464" s="386"/>
      <c r="D3464" s="431"/>
      <c r="E3464" s="432"/>
      <c r="F3464" s="433"/>
    </row>
    <row r="3465" spans="1:6" x14ac:dyDescent="0.3">
      <c r="A3465" s="383"/>
      <c r="B3465" s="202"/>
      <c r="C3465" s="386"/>
      <c r="D3465" s="431"/>
      <c r="E3465" s="432"/>
      <c r="F3465" s="433"/>
    </row>
    <row r="3466" spans="1:6" x14ac:dyDescent="0.3">
      <c r="A3466" s="383"/>
      <c r="B3466" s="202"/>
      <c r="C3466" s="386"/>
      <c r="D3466" s="431"/>
      <c r="E3466" s="432"/>
      <c r="F3466" s="433"/>
    </row>
    <row r="3467" spans="1:6" x14ac:dyDescent="0.3">
      <c r="A3467" s="383"/>
      <c r="B3467" s="202"/>
      <c r="C3467" s="386"/>
      <c r="D3467" s="431"/>
      <c r="E3467" s="432"/>
      <c r="F3467" s="433"/>
    </row>
    <row r="3468" spans="1:6" x14ac:dyDescent="0.3">
      <c r="A3468" s="383"/>
      <c r="B3468" s="202"/>
      <c r="C3468" s="386"/>
      <c r="D3468" s="431"/>
      <c r="E3468" s="432"/>
      <c r="F3468" s="433"/>
    </row>
    <row r="3469" spans="1:6" x14ac:dyDescent="0.3">
      <c r="A3469" s="383"/>
      <c r="B3469" s="202"/>
      <c r="C3469" s="386"/>
      <c r="D3469" s="431"/>
      <c r="E3469" s="432"/>
      <c r="F3469" s="433"/>
    </row>
    <row r="3470" spans="1:6" x14ac:dyDescent="0.3">
      <c r="A3470" s="383"/>
      <c r="B3470" s="202"/>
      <c r="C3470" s="386"/>
      <c r="D3470" s="431"/>
      <c r="E3470" s="432"/>
      <c r="F3470" s="433"/>
    </row>
    <row r="3471" spans="1:6" x14ac:dyDescent="0.3">
      <c r="A3471" s="383"/>
      <c r="B3471" s="202"/>
      <c r="C3471" s="386"/>
      <c r="D3471" s="431"/>
      <c r="E3471" s="432"/>
      <c r="F3471" s="433"/>
    </row>
    <row r="3472" spans="1:6" x14ac:dyDescent="0.3">
      <c r="A3472" s="383"/>
      <c r="B3472" s="202"/>
      <c r="C3472" s="386"/>
      <c r="D3472" s="431"/>
      <c r="E3472" s="432"/>
      <c r="F3472" s="433"/>
    </row>
    <row r="3473" spans="1:6" x14ac:dyDescent="0.3">
      <c r="A3473" s="383"/>
      <c r="B3473" s="202"/>
      <c r="C3473" s="386"/>
      <c r="D3473" s="431"/>
      <c r="E3473" s="432"/>
      <c r="F3473" s="433"/>
    </row>
    <row r="3474" spans="1:6" x14ac:dyDescent="0.3">
      <c r="A3474" s="383"/>
      <c r="B3474" s="202"/>
      <c r="C3474" s="386"/>
      <c r="D3474" s="431"/>
      <c r="E3474" s="432"/>
      <c r="F3474" s="433"/>
    </row>
    <row r="3475" spans="1:6" x14ac:dyDescent="0.3">
      <c r="A3475" s="383"/>
      <c r="B3475" s="202"/>
      <c r="C3475" s="386"/>
      <c r="D3475" s="431"/>
      <c r="E3475" s="432"/>
      <c r="F3475" s="433"/>
    </row>
    <row r="3476" spans="1:6" x14ac:dyDescent="0.3">
      <c r="A3476" s="383"/>
      <c r="B3476" s="202"/>
      <c r="C3476" s="386"/>
      <c r="D3476" s="431"/>
      <c r="E3476" s="432"/>
      <c r="F3476" s="433"/>
    </row>
    <row r="3477" spans="1:6" x14ac:dyDescent="0.3">
      <c r="A3477" s="383"/>
      <c r="B3477" s="202"/>
      <c r="C3477" s="386"/>
      <c r="D3477" s="431"/>
      <c r="E3477" s="432"/>
      <c r="F3477" s="433"/>
    </row>
    <row r="3478" spans="1:6" x14ac:dyDescent="0.3">
      <c r="A3478" s="383"/>
      <c r="B3478" s="202"/>
      <c r="C3478" s="386"/>
      <c r="D3478" s="431"/>
      <c r="E3478" s="432"/>
      <c r="F3478" s="433"/>
    </row>
    <row r="3479" spans="1:6" x14ac:dyDescent="0.3">
      <c r="A3479" s="383"/>
      <c r="B3479" s="202"/>
      <c r="C3479" s="386"/>
      <c r="D3479" s="431"/>
      <c r="E3479" s="432"/>
      <c r="F3479" s="433"/>
    </row>
    <row r="3480" spans="1:6" x14ac:dyDescent="0.3">
      <c r="A3480" s="383"/>
      <c r="B3480" s="202"/>
      <c r="C3480" s="386"/>
      <c r="D3480" s="431"/>
      <c r="E3480" s="432"/>
      <c r="F3480" s="433"/>
    </row>
    <row r="3481" spans="1:6" x14ac:dyDescent="0.3">
      <c r="A3481" s="383"/>
      <c r="B3481" s="202"/>
      <c r="C3481" s="386"/>
      <c r="D3481" s="431"/>
      <c r="E3481" s="432"/>
      <c r="F3481" s="433"/>
    </row>
    <row r="3482" spans="1:6" x14ac:dyDescent="0.3">
      <c r="A3482" s="383"/>
      <c r="B3482" s="202"/>
      <c r="C3482" s="386"/>
      <c r="D3482" s="431"/>
      <c r="E3482" s="432"/>
      <c r="F3482" s="433"/>
    </row>
    <row r="3483" spans="1:6" x14ac:dyDescent="0.3">
      <c r="A3483" s="383"/>
      <c r="B3483" s="202"/>
      <c r="C3483" s="386"/>
      <c r="D3483" s="431"/>
      <c r="E3483" s="432"/>
      <c r="F3483" s="433"/>
    </row>
    <row r="3484" spans="1:6" x14ac:dyDescent="0.3">
      <c r="A3484" s="383"/>
      <c r="B3484" s="202"/>
      <c r="C3484" s="386"/>
      <c r="D3484" s="431"/>
      <c r="E3484" s="432"/>
      <c r="F3484" s="433"/>
    </row>
    <row r="3485" spans="1:6" x14ac:dyDescent="0.3">
      <c r="A3485" s="383"/>
      <c r="B3485" s="202"/>
      <c r="C3485" s="386"/>
      <c r="D3485" s="431"/>
      <c r="E3485" s="432"/>
      <c r="F3485" s="433"/>
    </row>
    <row r="3486" spans="1:6" x14ac:dyDescent="0.3">
      <c r="A3486" s="383"/>
      <c r="B3486" s="202"/>
      <c r="C3486" s="386"/>
      <c r="D3486" s="431"/>
      <c r="E3486" s="432"/>
      <c r="F3486" s="433"/>
    </row>
    <row r="3487" spans="1:6" x14ac:dyDescent="0.3">
      <c r="A3487" s="383"/>
      <c r="B3487" s="202"/>
      <c r="C3487" s="386"/>
      <c r="D3487" s="431"/>
      <c r="E3487" s="432"/>
      <c r="F3487" s="433"/>
    </row>
    <row r="3488" spans="1:6" x14ac:dyDescent="0.3">
      <c r="A3488" s="383"/>
      <c r="B3488" s="202"/>
      <c r="C3488" s="386"/>
      <c r="D3488" s="431"/>
      <c r="E3488" s="432"/>
      <c r="F3488" s="433"/>
    </row>
    <row r="3489" spans="1:6" x14ac:dyDescent="0.3">
      <c r="A3489" s="383"/>
      <c r="B3489" s="202"/>
      <c r="C3489" s="386"/>
      <c r="D3489" s="431"/>
      <c r="E3489" s="432"/>
      <c r="F3489" s="433"/>
    </row>
    <row r="3490" spans="1:6" x14ac:dyDescent="0.3">
      <c r="A3490" s="383"/>
      <c r="B3490" s="202"/>
      <c r="C3490" s="386"/>
      <c r="D3490" s="431"/>
      <c r="E3490" s="432"/>
      <c r="F3490" s="433"/>
    </row>
    <row r="3491" spans="1:6" x14ac:dyDescent="0.3">
      <c r="A3491" s="383"/>
      <c r="B3491" s="202"/>
      <c r="C3491" s="386"/>
      <c r="D3491" s="431"/>
      <c r="E3491" s="432"/>
      <c r="F3491" s="433"/>
    </row>
    <row r="3492" spans="1:6" x14ac:dyDescent="0.3">
      <c r="A3492" s="383"/>
      <c r="B3492" s="202"/>
      <c r="C3492" s="386"/>
      <c r="D3492" s="431"/>
      <c r="E3492" s="432"/>
      <c r="F3492" s="433"/>
    </row>
    <row r="3493" spans="1:6" x14ac:dyDescent="0.3">
      <c r="A3493" s="383"/>
      <c r="B3493" s="202"/>
      <c r="C3493" s="386"/>
      <c r="D3493" s="431"/>
      <c r="E3493" s="432"/>
      <c r="F3493" s="433"/>
    </row>
    <row r="3494" spans="1:6" x14ac:dyDescent="0.3">
      <c r="A3494" s="383"/>
      <c r="B3494" s="202"/>
      <c r="C3494" s="386"/>
      <c r="D3494" s="431"/>
      <c r="E3494" s="432"/>
      <c r="F3494" s="433"/>
    </row>
    <row r="3495" spans="1:6" x14ac:dyDescent="0.3">
      <c r="A3495" s="383"/>
      <c r="B3495" s="202"/>
      <c r="C3495" s="386"/>
      <c r="D3495" s="431"/>
      <c r="E3495" s="432"/>
      <c r="F3495" s="433"/>
    </row>
    <row r="3496" spans="1:6" x14ac:dyDescent="0.3">
      <c r="A3496" s="383"/>
      <c r="B3496" s="202"/>
      <c r="C3496" s="386"/>
      <c r="D3496" s="431"/>
      <c r="E3496" s="432"/>
      <c r="F3496" s="433"/>
    </row>
    <row r="3497" spans="1:6" x14ac:dyDescent="0.3">
      <c r="A3497" s="383"/>
      <c r="B3497" s="202"/>
      <c r="C3497" s="386"/>
      <c r="D3497" s="431"/>
      <c r="E3497" s="432"/>
      <c r="F3497" s="433"/>
    </row>
    <row r="3498" spans="1:6" x14ac:dyDescent="0.3">
      <c r="A3498" s="383"/>
      <c r="B3498" s="202"/>
      <c r="C3498" s="386"/>
      <c r="D3498" s="431"/>
      <c r="E3498" s="432"/>
      <c r="F3498" s="433"/>
    </row>
    <row r="3499" spans="1:6" x14ac:dyDescent="0.3">
      <c r="A3499" s="383"/>
      <c r="B3499" s="202"/>
      <c r="C3499" s="386"/>
      <c r="D3499" s="431"/>
      <c r="E3499" s="432"/>
      <c r="F3499" s="433"/>
    </row>
    <row r="3500" spans="1:6" x14ac:dyDescent="0.3">
      <c r="A3500" s="383"/>
      <c r="B3500" s="202"/>
      <c r="C3500" s="386"/>
      <c r="D3500" s="431"/>
      <c r="E3500" s="432"/>
      <c r="F3500" s="433"/>
    </row>
    <row r="3501" spans="1:6" x14ac:dyDescent="0.3">
      <c r="A3501" s="383"/>
      <c r="B3501" s="202"/>
      <c r="C3501" s="386"/>
      <c r="D3501" s="431"/>
      <c r="E3501" s="432"/>
      <c r="F3501" s="433"/>
    </row>
    <row r="3502" spans="1:6" x14ac:dyDescent="0.3">
      <c r="A3502" s="383"/>
      <c r="B3502" s="202"/>
      <c r="C3502" s="386"/>
      <c r="D3502" s="431"/>
      <c r="E3502" s="432"/>
      <c r="F3502" s="433"/>
    </row>
    <row r="3503" spans="1:6" x14ac:dyDescent="0.3">
      <c r="A3503" s="383"/>
      <c r="B3503" s="202"/>
      <c r="C3503" s="386"/>
      <c r="D3503" s="431"/>
      <c r="E3503" s="432"/>
      <c r="F3503" s="433"/>
    </row>
    <row r="3504" spans="1:6" x14ac:dyDescent="0.3">
      <c r="A3504" s="383"/>
      <c r="B3504" s="202"/>
      <c r="C3504" s="386"/>
      <c r="D3504" s="431"/>
      <c r="E3504" s="432"/>
      <c r="F3504" s="433"/>
    </row>
    <row r="3505" spans="1:6" x14ac:dyDescent="0.3">
      <c r="A3505" s="383"/>
      <c r="B3505" s="202"/>
      <c r="C3505" s="386"/>
      <c r="D3505" s="431"/>
      <c r="E3505" s="432"/>
      <c r="F3505" s="433"/>
    </row>
    <row r="3506" spans="1:6" x14ac:dyDescent="0.3">
      <c r="A3506" s="383"/>
      <c r="B3506" s="202"/>
      <c r="C3506" s="386"/>
      <c r="D3506" s="431"/>
      <c r="E3506" s="432"/>
      <c r="F3506" s="433"/>
    </row>
    <row r="3507" spans="1:6" ht="15" thickBot="1" x14ac:dyDescent="0.35">
      <c r="A3507" s="383"/>
      <c r="B3507" s="202"/>
      <c r="C3507" s="386"/>
      <c r="D3507" s="431"/>
      <c r="E3507" s="432"/>
      <c r="F3507" s="433"/>
    </row>
    <row r="3508" spans="1:6" ht="15" thickBot="1" x14ac:dyDescent="0.35">
      <c r="A3508" s="448" t="s">
        <v>4295</v>
      </c>
      <c r="B3508" s="511" t="s">
        <v>4116</v>
      </c>
      <c r="C3508" s="489"/>
      <c r="D3508" s="489"/>
      <c r="E3508" s="494"/>
      <c r="F3508" s="495">
        <f>SUM(F3403:F3435)</f>
        <v>0</v>
      </c>
    </row>
    <row r="3509" spans="1:6" x14ac:dyDescent="0.3">
      <c r="A3509" s="756" t="str">
        <f>A768</f>
        <v>CONTRACT SANRAL: NRA 2024/1323</v>
      </c>
      <c r="B3509" s="757"/>
      <c r="C3509" s="462"/>
      <c r="D3509" s="462"/>
      <c r="E3509" s="467"/>
      <c r="F3509" s="473"/>
    </row>
    <row r="3510" spans="1:6" ht="15" thickBot="1" x14ac:dyDescent="0.35">
      <c r="A3510" s="754" t="str">
        <f>A769</f>
        <v>PANEL FOR ROUTINE ROAD MAINTENANCE WORKS ACROSS SOUTH AFRICA (KWAZULU NATAL PROVINCE)</v>
      </c>
      <c r="B3510" s="755"/>
      <c r="C3510" s="463"/>
      <c r="D3510" s="463"/>
      <c r="E3510" s="468"/>
      <c r="F3510" s="474"/>
    </row>
    <row r="3511" spans="1:6" ht="15" thickBot="1" x14ac:dyDescent="0.35">
      <c r="A3511" s="449" t="s">
        <v>4111</v>
      </c>
      <c r="B3511" s="451" t="s">
        <v>4035</v>
      </c>
      <c r="C3511" s="451" t="s">
        <v>4112</v>
      </c>
      <c r="D3511" s="451" t="s">
        <v>4113</v>
      </c>
      <c r="E3511" s="451" t="s">
        <v>4114</v>
      </c>
      <c r="F3511" s="487" t="s">
        <v>4036</v>
      </c>
    </row>
    <row r="3512" spans="1:6" x14ac:dyDescent="0.3">
      <c r="A3512" s="758" t="s">
        <v>1984</v>
      </c>
      <c r="B3512" s="759"/>
      <c r="C3512" s="759"/>
      <c r="D3512" s="759"/>
      <c r="E3512" s="759"/>
      <c r="F3512" s="760"/>
    </row>
    <row r="3513" spans="1:6" x14ac:dyDescent="0.3">
      <c r="A3513" s="524" t="s">
        <v>2017</v>
      </c>
      <c r="B3513" s="345" t="s">
        <v>2018</v>
      </c>
      <c r="C3513" s="375"/>
      <c r="D3513" s="501"/>
      <c r="E3513" s="502"/>
      <c r="F3513" s="503" t="str">
        <f t="shared" ref="F3513:F3548" si="44">IF((D3513*E3513)&gt;0,(D3513*E3513),"")</f>
        <v/>
      </c>
    </row>
    <row r="3514" spans="1:6" x14ac:dyDescent="0.3">
      <c r="A3514" s="413" t="s">
        <v>2019</v>
      </c>
      <c r="B3514" s="201" t="s">
        <v>1988</v>
      </c>
      <c r="C3514" s="379"/>
      <c r="D3514" s="420"/>
      <c r="E3514" s="418"/>
      <c r="F3514" s="419" t="str">
        <f t="shared" si="44"/>
        <v/>
      </c>
    </row>
    <row r="3515" spans="1:6" x14ac:dyDescent="0.3">
      <c r="A3515" s="372" t="s">
        <v>2020</v>
      </c>
      <c r="B3515" s="201" t="s">
        <v>1990</v>
      </c>
      <c r="C3515" s="379" t="s">
        <v>955</v>
      </c>
      <c r="D3515" s="420">
        <v>20</v>
      </c>
      <c r="E3515" s="856"/>
      <c r="F3515" s="419" t="str">
        <f t="shared" si="44"/>
        <v/>
      </c>
    </row>
    <row r="3516" spans="1:6" x14ac:dyDescent="0.3">
      <c r="A3516" s="413" t="s">
        <v>1991</v>
      </c>
      <c r="B3516" s="201" t="s">
        <v>1992</v>
      </c>
      <c r="C3516" s="379" t="s">
        <v>955</v>
      </c>
      <c r="D3516" s="420">
        <v>20</v>
      </c>
      <c r="E3516" s="856"/>
      <c r="F3516" s="419" t="str">
        <f t="shared" si="44"/>
        <v/>
      </c>
    </row>
    <row r="3517" spans="1:6" x14ac:dyDescent="0.3">
      <c r="A3517" s="413" t="s">
        <v>1993</v>
      </c>
      <c r="B3517" s="201" t="s">
        <v>446</v>
      </c>
      <c r="C3517" s="379" t="s">
        <v>955</v>
      </c>
      <c r="D3517" s="420">
        <v>20</v>
      </c>
      <c r="E3517" s="856"/>
      <c r="F3517" s="419" t="str">
        <f t="shared" si="44"/>
        <v/>
      </c>
    </row>
    <row r="3518" spans="1:6" x14ac:dyDescent="0.3">
      <c r="A3518" s="413" t="s">
        <v>1994</v>
      </c>
      <c r="B3518" s="201" t="s">
        <v>1995</v>
      </c>
      <c r="C3518" s="379" t="s">
        <v>955</v>
      </c>
      <c r="D3518" s="420">
        <v>0</v>
      </c>
      <c r="E3518" s="856"/>
      <c r="F3518" s="419" t="str">
        <f t="shared" si="44"/>
        <v/>
      </c>
    </row>
    <row r="3519" spans="1:6" x14ac:dyDescent="0.3">
      <c r="A3519" s="413" t="s">
        <v>1996</v>
      </c>
      <c r="B3519" s="201" t="s">
        <v>448</v>
      </c>
      <c r="C3519" s="379" t="s">
        <v>955</v>
      </c>
      <c r="D3519" s="420">
        <v>0</v>
      </c>
      <c r="E3519" s="856"/>
      <c r="F3519" s="419" t="str">
        <f t="shared" si="44"/>
        <v/>
      </c>
    </row>
    <row r="3520" spans="1:6" x14ac:dyDescent="0.3">
      <c r="A3520" s="413" t="s">
        <v>1997</v>
      </c>
      <c r="B3520" s="201" t="s">
        <v>1998</v>
      </c>
      <c r="C3520" s="379"/>
      <c r="D3520" s="420"/>
      <c r="E3520" s="418"/>
      <c r="F3520" s="419" t="str">
        <f t="shared" si="44"/>
        <v/>
      </c>
    </row>
    <row r="3521" spans="1:6" x14ac:dyDescent="0.3">
      <c r="A3521" s="413" t="s">
        <v>1999</v>
      </c>
      <c r="B3521" s="201" t="s">
        <v>2000</v>
      </c>
      <c r="C3521" s="379" t="s">
        <v>955</v>
      </c>
      <c r="D3521" s="420">
        <v>20</v>
      </c>
      <c r="E3521" s="856"/>
      <c r="F3521" s="419" t="str">
        <f t="shared" si="44"/>
        <v/>
      </c>
    </row>
    <row r="3522" spans="1:6" x14ac:dyDescent="0.3">
      <c r="A3522" s="413" t="s">
        <v>2001</v>
      </c>
      <c r="B3522" s="201" t="s">
        <v>2002</v>
      </c>
      <c r="C3522" s="379" t="s">
        <v>955</v>
      </c>
      <c r="D3522" s="420">
        <v>20</v>
      </c>
      <c r="E3522" s="856"/>
      <c r="F3522" s="419" t="str">
        <f t="shared" si="44"/>
        <v/>
      </c>
    </row>
    <row r="3523" spans="1:6" x14ac:dyDescent="0.3">
      <c r="A3523" s="413" t="s">
        <v>2003</v>
      </c>
      <c r="B3523" s="201" t="s">
        <v>1995</v>
      </c>
      <c r="C3523" s="379" t="s">
        <v>955</v>
      </c>
      <c r="D3523" s="420">
        <v>20</v>
      </c>
      <c r="E3523" s="856"/>
      <c r="F3523" s="419" t="str">
        <f t="shared" si="44"/>
        <v/>
      </c>
    </row>
    <row r="3524" spans="1:6" x14ac:dyDescent="0.3">
      <c r="A3524" s="413" t="s">
        <v>2004</v>
      </c>
      <c r="B3524" s="201" t="s">
        <v>2005</v>
      </c>
      <c r="C3524" s="379"/>
      <c r="D3524" s="420"/>
      <c r="E3524" s="418"/>
      <c r="F3524" s="419" t="str">
        <f t="shared" si="44"/>
        <v/>
      </c>
    </row>
    <row r="3525" spans="1:6" x14ac:dyDescent="0.3">
      <c r="A3525" s="413" t="s">
        <v>2006</v>
      </c>
      <c r="B3525" s="201" t="s">
        <v>1990</v>
      </c>
      <c r="C3525" s="379" t="s">
        <v>955</v>
      </c>
      <c r="D3525" s="420">
        <v>10</v>
      </c>
      <c r="E3525" s="856"/>
      <c r="F3525" s="419" t="str">
        <f t="shared" si="44"/>
        <v/>
      </c>
    </row>
    <row r="3526" spans="1:6" x14ac:dyDescent="0.3">
      <c r="A3526" s="413" t="s">
        <v>2007</v>
      </c>
      <c r="B3526" s="201" t="s">
        <v>1992</v>
      </c>
      <c r="C3526" s="379" t="s">
        <v>955</v>
      </c>
      <c r="D3526" s="420">
        <v>10</v>
      </c>
      <c r="E3526" s="856"/>
      <c r="F3526" s="419" t="str">
        <f t="shared" si="44"/>
        <v/>
      </c>
    </row>
    <row r="3527" spans="1:6" x14ac:dyDescent="0.3">
      <c r="A3527" s="413" t="s">
        <v>2008</v>
      </c>
      <c r="B3527" s="201" t="s">
        <v>1995</v>
      </c>
      <c r="C3527" s="379" t="s">
        <v>955</v>
      </c>
      <c r="D3527" s="420">
        <v>10</v>
      </c>
      <c r="E3527" s="856"/>
      <c r="F3527" s="419" t="str">
        <f t="shared" si="44"/>
        <v/>
      </c>
    </row>
    <row r="3528" spans="1:6" x14ac:dyDescent="0.3">
      <c r="A3528" s="413" t="s">
        <v>2009</v>
      </c>
      <c r="B3528" s="201" t="s">
        <v>2010</v>
      </c>
      <c r="C3528" s="379" t="s">
        <v>181</v>
      </c>
      <c r="D3528" s="420">
        <v>500</v>
      </c>
      <c r="E3528" s="856"/>
      <c r="F3528" s="419" t="str">
        <f t="shared" si="44"/>
        <v/>
      </c>
    </row>
    <row r="3529" spans="1:6" x14ac:dyDescent="0.3">
      <c r="A3529" s="413" t="s">
        <v>2011</v>
      </c>
      <c r="B3529" s="201" t="s">
        <v>4006</v>
      </c>
      <c r="C3529" s="379" t="s">
        <v>181</v>
      </c>
      <c r="D3529" s="420">
        <v>250</v>
      </c>
      <c r="E3529" s="856"/>
      <c r="F3529" s="419" t="str">
        <f t="shared" si="44"/>
        <v/>
      </c>
    </row>
    <row r="3530" spans="1:6" x14ac:dyDescent="0.3">
      <c r="A3530" s="413" t="s">
        <v>2013</v>
      </c>
      <c r="B3530" s="201" t="s">
        <v>2014</v>
      </c>
      <c r="C3530" s="379" t="s">
        <v>181</v>
      </c>
      <c r="D3530" s="420">
        <v>1000</v>
      </c>
      <c r="E3530" s="856"/>
      <c r="F3530" s="419" t="str">
        <f t="shared" si="44"/>
        <v/>
      </c>
    </row>
    <row r="3531" spans="1:6" x14ac:dyDescent="0.3">
      <c r="A3531" s="413" t="s">
        <v>2017</v>
      </c>
      <c r="B3531" s="235" t="s">
        <v>2018</v>
      </c>
      <c r="C3531" s="379"/>
      <c r="D3531" s="420"/>
      <c r="E3531" s="418"/>
      <c r="F3531" s="419" t="str">
        <f t="shared" si="44"/>
        <v/>
      </c>
    </row>
    <row r="3532" spans="1:6" x14ac:dyDescent="0.3">
      <c r="A3532" s="413" t="s">
        <v>2019</v>
      </c>
      <c r="B3532" s="201" t="s">
        <v>1988</v>
      </c>
      <c r="C3532" s="379"/>
      <c r="D3532" s="420"/>
      <c r="E3532" s="418"/>
      <c r="F3532" s="419" t="str">
        <f t="shared" si="44"/>
        <v/>
      </c>
    </row>
    <row r="3533" spans="1:6" x14ac:dyDescent="0.3">
      <c r="A3533" s="372" t="s">
        <v>2020</v>
      </c>
      <c r="B3533" s="201" t="s">
        <v>1990</v>
      </c>
      <c r="C3533" s="379" t="s">
        <v>955</v>
      </c>
      <c r="D3533" s="420">
        <v>1000</v>
      </c>
      <c r="E3533" s="856"/>
      <c r="F3533" s="419" t="str">
        <f t="shared" si="44"/>
        <v/>
      </c>
    </row>
    <row r="3534" spans="1:6" x14ac:dyDescent="0.3">
      <c r="A3534" s="372" t="s">
        <v>2021</v>
      </c>
      <c r="B3534" s="201" t="s">
        <v>1992</v>
      </c>
      <c r="C3534" s="379" t="s">
        <v>955</v>
      </c>
      <c r="D3534" s="420">
        <v>50</v>
      </c>
      <c r="E3534" s="856"/>
      <c r="F3534" s="419" t="str">
        <f t="shared" si="44"/>
        <v/>
      </c>
    </row>
    <row r="3535" spans="1:6" x14ac:dyDescent="0.3">
      <c r="A3535" s="372" t="s">
        <v>2022</v>
      </c>
      <c r="B3535" s="201" t="s">
        <v>446</v>
      </c>
      <c r="C3535" s="379" t="s">
        <v>955</v>
      </c>
      <c r="D3535" s="420">
        <v>50</v>
      </c>
      <c r="E3535" s="856"/>
      <c r="F3535" s="419" t="str">
        <f t="shared" si="44"/>
        <v/>
      </c>
    </row>
    <row r="3536" spans="1:6" x14ac:dyDescent="0.3">
      <c r="A3536" s="372" t="s">
        <v>2023</v>
      </c>
      <c r="B3536" s="201" t="s">
        <v>1995</v>
      </c>
      <c r="C3536" s="379" t="s">
        <v>955</v>
      </c>
      <c r="D3536" s="420">
        <v>0</v>
      </c>
      <c r="E3536" s="856"/>
      <c r="F3536" s="419" t="str">
        <f t="shared" si="44"/>
        <v/>
      </c>
    </row>
    <row r="3537" spans="1:6" x14ac:dyDescent="0.3">
      <c r="A3537" s="372" t="s">
        <v>2024</v>
      </c>
      <c r="B3537" s="201" t="s">
        <v>448</v>
      </c>
      <c r="C3537" s="379" t="s">
        <v>955</v>
      </c>
      <c r="D3537" s="420">
        <v>0</v>
      </c>
      <c r="E3537" s="856"/>
      <c r="F3537" s="419" t="str">
        <f t="shared" si="44"/>
        <v/>
      </c>
    </row>
    <row r="3538" spans="1:6" x14ac:dyDescent="0.3">
      <c r="A3538" s="372" t="s">
        <v>2025</v>
      </c>
      <c r="B3538" s="201" t="s">
        <v>1998</v>
      </c>
      <c r="C3538" s="379"/>
      <c r="D3538" s="420"/>
      <c r="E3538" s="432"/>
      <c r="F3538" s="433"/>
    </row>
    <row r="3539" spans="1:6" x14ac:dyDescent="0.3">
      <c r="A3539" s="372" t="s">
        <v>2026</v>
      </c>
      <c r="B3539" s="201" t="s">
        <v>2000</v>
      </c>
      <c r="C3539" s="379" t="s">
        <v>955</v>
      </c>
      <c r="D3539" s="420">
        <v>50</v>
      </c>
      <c r="E3539" s="856"/>
      <c r="F3539" s="419" t="str">
        <f t="shared" si="44"/>
        <v/>
      </c>
    </row>
    <row r="3540" spans="1:6" x14ac:dyDescent="0.3">
      <c r="A3540" s="372" t="s">
        <v>2027</v>
      </c>
      <c r="B3540" s="201" t="s">
        <v>2002</v>
      </c>
      <c r="C3540" s="379" t="s">
        <v>955</v>
      </c>
      <c r="D3540" s="420">
        <v>50</v>
      </c>
      <c r="E3540" s="856"/>
      <c r="F3540" s="419" t="str">
        <f t="shared" si="44"/>
        <v/>
      </c>
    </row>
    <row r="3541" spans="1:6" x14ac:dyDescent="0.3">
      <c r="A3541" s="372" t="s">
        <v>2028</v>
      </c>
      <c r="B3541" s="201" t="s">
        <v>1995</v>
      </c>
      <c r="C3541" s="379" t="s">
        <v>955</v>
      </c>
      <c r="D3541" s="420">
        <v>10</v>
      </c>
      <c r="E3541" s="856"/>
      <c r="F3541" s="419" t="str">
        <f t="shared" si="44"/>
        <v/>
      </c>
    </row>
    <row r="3542" spans="1:6" x14ac:dyDescent="0.3">
      <c r="A3542" s="372" t="s">
        <v>2029</v>
      </c>
      <c r="B3542" s="201" t="s">
        <v>2005</v>
      </c>
      <c r="C3542" s="379"/>
      <c r="D3542" s="420"/>
      <c r="E3542" s="432"/>
      <c r="F3542" s="433"/>
    </row>
    <row r="3543" spans="1:6" x14ac:dyDescent="0.3">
      <c r="A3543" s="372" t="s">
        <v>2030</v>
      </c>
      <c r="B3543" s="201" t="s">
        <v>1990</v>
      </c>
      <c r="C3543" s="379" t="s">
        <v>955</v>
      </c>
      <c r="D3543" s="420">
        <v>5</v>
      </c>
      <c r="E3543" s="856"/>
      <c r="F3543" s="419" t="str">
        <f t="shared" si="44"/>
        <v/>
      </c>
    </row>
    <row r="3544" spans="1:6" x14ac:dyDescent="0.3">
      <c r="A3544" s="372" t="s">
        <v>2031</v>
      </c>
      <c r="B3544" s="201" t="s">
        <v>1992</v>
      </c>
      <c r="C3544" s="379" t="s">
        <v>955</v>
      </c>
      <c r="D3544" s="420">
        <v>5</v>
      </c>
      <c r="E3544" s="856"/>
      <c r="F3544" s="419" t="str">
        <f t="shared" si="44"/>
        <v/>
      </c>
    </row>
    <row r="3545" spans="1:6" x14ac:dyDescent="0.3">
      <c r="A3545" s="372" t="s">
        <v>2032</v>
      </c>
      <c r="B3545" s="201" t="s">
        <v>1995</v>
      </c>
      <c r="C3545" s="379" t="s">
        <v>955</v>
      </c>
      <c r="D3545" s="420">
        <v>10</v>
      </c>
      <c r="E3545" s="856"/>
      <c r="F3545" s="419" t="str">
        <f t="shared" si="44"/>
        <v/>
      </c>
    </row>
    <row r="3546" spans="1:6" x14ac:dyDescent="0.3">
      <c r="A3546" s="372" t="s">
        <v>2033</v>
      </c>
      <c r="B3546" s="201" t="s">
        <v>2010</v>
      </c>
      <c r="C3546" s="379" t="s">
        <v>181</v>
      </c>
      <c r="D3546" s="420">
        <v>600</v>
      </c>
      <c r="E3546" s="856"/>
      <c r="F3546" s="419" t="str">
        <f t="shared" si="44"/>
        <v/>
      </c>
    </row>
    <row r="3547" spans="1:6" x14ac:dyDescent="0.3">
      <c r="A3547" s="372" t="s">
        <v>2034</v>
      </c>
      <c r="B3547" s="201" t="s">
        <v>4006</v>
      </c>
      <c r="C3547" s="379" t="s">
        <v>181</v>
      </c>
      <c r="D3547" s="420">
        <v>250</v>
      </c>
      <c r="E3547" s="856"/>
      <c r="F3547" s="419" t="str">
        <f t="shared" si="44"/>
        <v/>
      </c>
    </row>
    <row r="3548" spans="1:6" x14ac:dyDescent="0.3">
      <c r="A3548" s="372" t="s">
        <v>2035</v>
      </c>
      <c r="B3548" s="201" t="s">
        <v>2014</v>
      </c>
      <c r="C3548" s="379" t="s">
        <v>181</v>
      </c>
      <c r="D3548" s="420">
        <v>50</v>
      </c>
      <c r="E3548" s="856"/>
      <c r="F3548" s="419" t="str">
        <f t="shared" si="44"/>
        <v/>
      </c>
    </row>
    <row r="3549" spans="1:6" x14ac:dyDescent="0.3">
      <c r="A3549" s="372" t="s">
        <v>2036</v>
      </c>
      <c r="B3549" s="235" t="s">
        <v>4296</v>
      </c>
      <c r="C3549" s="379"/>
      <c r="D3549" s="421"/>
      <c r="E3549" s="432"/>
      <c r="F3549" s="433"/>
    </row>
    <row r="3550" spans="1:6" x14ac:dyDescent="0.3">
      <c r="A3550" s="372" t="s">
        <v>2038</v>
      </c>
      <c r="B3550" s="201" t="s">
        <v>1988</v>
      </c>
      <c r="C3550" s="379"/>
      <c r="D3550" s="421"/>
      <c r="E3550" s="432"/>
      <c r="F3550" s="433"/>
    </row>
    <row r="3551" spans="1:6" x14ac:dyDescent="0.3">
      <c r="A3551" s="372" t="s">
        <v>2039</v>
      </c>
      <c r="B3551" s="201" t="s">
        <v>1990</v>
      </c>
      <c r="C3551" s="379" t="s">
        <v>955</v>
      </c>
      <c r="D3551" s="421">
        <v>20</v>
      </c>
      <c r="E3551" s="856"/>
      <c r="F3551" s="419" t="str">
        <f t="shared" ref="F3551:F3555" si="45">IF((D3551*E3551)&gt;0,(D3551*E3551),"")</f>
        <v/>
      </c>
    </row>
    <row r="3552" spans="1:6" x14ac:dyDescent="0.3">
      <c r="A3552" s="372" t="s">
        <v>2040</v>
      </c>
      <c r="B3552" s="201" t="s">
        <v>1992</v>
      </c>
      <c r="C3552" s="379" t="s">
        <v>955</v>
      </c>
      <c r="D3552" s="421">
        <v>20</v>
      </c>
      <c r="E3552" s="856"/>
      <c r="F3552" s="419" t="str">
        <f t="shared" si="45"/>
        <v/>
      </c>
    </row>
    <row r="3553" spans="1:6" x14ac:dyDescent="0.3">
      <c r="A3553" s="372" t="s">
        <v>2041</v>
      </c>
      <c r="B3553" s="201" t="s">
        <v>446</v>
      </c>
      <c r="C3553" s="379" t="s">
        <v>955</v>
      </c>
      <c r="D3553" s="421">
        <v>20</v>
      </c>
      <c r="E3553" s="856"/>
      <c r="F3553" s="419" t="str">
        <f t="shared" si="45"/>
        <v/>
      </c>
    </row>
    <row r="3554" spans="1:6" x14ac:dyDescent="0.3">
      <c r="A3554" s="372" t="s">
        <v>2042</v>
      </c>
      <c r="B3554" s="201" t="s">
        <v>1995</v>
      </c>
      <c r="C3554" s="379" t="s">
        <v>955</v>
      </c>
      <c r="D3554" s="421">
        <v>0</v>
      </c>
      <c r="E3554" s="856"/>
      <c r="F3554" s="419" t="str">
        <f t="shared" si="45"/>
        <v/>
      </c>
    </row>
    <row r="3555" spans="1:6" x14ac:dyDescent="0.3">
      <c r="A3555" s="372" t="s">
        <v>2043</v>
      </c>
      <c r="B3555" s="201" t="s">
        <v>448</v>
      </c>
      <c r="C3555" s="379" t="s">
        <v>955</v>
      </c>
      <c r="D3555" s="421">
        <v>0</v>
      </c>
      <c r="E3555" s="856"/>
      <c r="F3555" s="419" t="str">
        <f t="shared" si="45"/>
        <v/>
      </c>
    </row>
    <row r="3556" spans="1:6" x14ac:dyDescent="0.3">
      <c r="A3556" s="372" t="s">
        <v>2044</v>
      </c>
      <c r="B3556" s="201" t="s">
        <v>1998</v>
      </c>
      <c r="C3556" s="379"/>
      <c r="D3556" s="421"/>
      <c r="E3556" s="432"/>
      <c r="F3556" s="433"/>
    </row>
    <row r="3557" spans="1:6" x14ac:dyDescent="0.3">
      <c r="A3557" s="372" t="s">
        <v>2045</v>
      </c>
      <c r="B3557" s="201" t="s">
        <v>2000</v>
      </c>
      <c r="C3557" s="379" t="s">
        <v>955</v>
      </c>
      <c r="D3557" s="421">
        <v>20</v>
      </c>
      <c r="E3557" s="856"/>
      <c r="F3557" s="419" t="str">
        <f t="shared" ref="F3557:F3559" si="46">IF((D3557*E3557)&gt;0,(D3557*E3557),"")</f>
        <v/>
      </c>
    </row>
    <row r="3558" spans="1:6" x14ac:dyDescent="0.3">
      <c r="A3558" s="372" t="s">
        <v>2046</v>
      </c>
      <c r="B3558" s="201" t="s">
        <v>2002</v>
      </c>
      <c r="C3558" s="379" t="s">
        <v>955</v>
      </c>
      <c r="D3558" s="421">
        <v>20</v>
      </c>
      <c r="E3558" s="856"/>
      <c r="F3558" s="419" t="str">
        <f t="shared" si="46"/>
        <v/>
      </c>
    </row>
    <row r="3559" spans="1:6" x14ac:dyDescent="0.3">
      <c r="A3559" s="372" t="s">
        <v>2047</v>
      </c>
      <c r="B3559" s="201" t="s">
        <v>1995</v>
      </c>
      <c r="C3559" s="379" t="s">
        <v>955</v>
      </c>
      <c r="D3559" s="421">
        <v>20</v>
      </c>
      <c r="E3559" s="856"/>
      <c r="F3559" s="419" t="str">
        <f t="shared" si="46"/>
        <v/>
      </c>
    </row>
    <row r="3560" spans="1:6" x14ac:dyDescent="0.3">
      <c r="A3560" s="372" t="s">
        <v>2048</v>
      </c>
      <c r="B3560" s="201" t="s">
        <v>2005</v>
      </c>
      <c r="C3560" s="379"/>
      <c r="D3560" s="421"/>
      <c r="E3560" s="432"/>
      <c r="F3560" s="433"/>
    </row>
    <row r="3561" spans="1:6" x14ac:dyDescent="0.3">
      <c r="A3561" s="372" t="s">
        <v>2049</v>
      </c>
      <c r="B3561" s="201" t="s">
        <v>1990</v>
      </c>
      <c r="C3561" s="379" t="s">
        <v>955</v>
      </c>
      <c r="D3561" s="421">
        <v>10</v>
      </c>
      <c r="E3561" s="856"/>
      <c r="F3561" s="419" t="str">
        <f t="shared" ref="F3561:F3567" si="47">IF((D3561*E3561)&gt;0,(D3561*E3561),"")</f>
        <v/>
      </c>
    </row>
    <row r="3562" spans="1:6" x14ac:dyDescent="0.3">
      <c r="A3562" s="372" t="s">
        <v>2050</v>
      </c>
      <c r="B3562" s="201" t="s">
        <v>1992</v>
      </c>
      <c r="C3562" s="379" t="s">
        <v>955</v>
      </c>
      <c r="D3562" s="421">
        <v>5</v>
      </c>
      <c r="E3562" s="856"/>
      <c r="F3562" s="419" t="str">
        <f t="shared" si="47"/>
        <v/>
      </c>
    </row>
    <row r="3563" spans="1:6" x14ac:dyDescent="0.3">
      <c r="A3563" s="372" t="s">
        <v>2051</v>
      </c>
      <c r="B3563" s="201" t="s">
        <v>1995</v>
      </c>
      <c r="C3563" s="379" t="s">
        <v>955</v>
      </c>
      <c r="D3563" s="421">
        <v>0</v>
      </c>
      <c r="E3563" s="856"/>
      <c r="F3563" s="419" t="str">
        <f t="shared" si="47"/>
        <v/>
      </c>
    </row>
    <row r="3564" spans="1:6" x14ac:dyDescent="0.3">
      <c r="A3564" s="372" t="s">
        <v>2052</v>
      </c>
      <c r="B3564" s="201" t="s">
        <v>2010</v>
      </c>
      <c r="C3564" s="379" t="s">
        <v>181</v>
      </c>
      <c r="D3564" s="421">
        <v>500</v>
      </c>
      <c r="E3564" s="856"/>
      <c r="F3564" s="419" t="str">
        <f t="shared" si="47"/>
        <v/>
      </c>
    </row>
    <row r="3565" spans="1:6" x14ac:dyDescent="0.3">
      <c r="A3565" s="372" t="s">
        <v>2053</v>
      </c>
      <c r="B3565" s="201" t="s">
        <v>4006</v>
      </c>
      <c r="C3565" s="379" t="s">
        <v>181</v>
      </c>
      <c r="D3565" s="421">
        <v>0</v>
      </c>
      <c r="E3565" s="856"/>
      <c r="F3565" s="419" t="str">
        <f t="shared" si="47"/>
        <v/>
      </c>
    </row>
    <row r="3566" spans="1:6" x14ac:dyDescent="0.3">
      <c r="A3566" s="372" t="s">
        <v>2054</v>
      </c>
      <c r="B3566" s="201" t="s">
        <v>2014</v>
      </c>
      <c r="C3566" s="379" t="s">
        <v>181</v>
      </c>
      <c r="D3566" s="421">
        <v>1000</v>
      </c>
      <c r="E3566" s="856"/>
      <c r="F3566" s="419" t="str">
        <f t="shared" si="47"/>
        <v/>
      </c>
    </row>
    <row r="3567" spans="1:6" ht="24" x14ac:dyDescent="0.3">
      <c r="A3567" s="372" t="s">
        <v>2055</v>
      </c>
      <c r="B3567" s="235" t="s">
        <v>2056</v>
      </c>
      <c r="C3567" s="379" t="s">
        <v>955</v>
      </c>
      <c r="D3567" s="421">
        <v>20</v>
      </c>
      <c r="E3567" s="856"/>
      <c r="F3567" s="419" t="str">
        <f t="shared" si="47"/>
        <v/>
      </c>
    </row>
    <row r="3568" spans="1:6" x14ac:dyDescent="0.3">
      <c r="A3568" s="372" t="s">
        <v>2057</v>
      </c>
      <c r="B3568" s="235" t="s">
        <v>2058</v>
      </c>
      <c r="C3568" s="379"/>
      <c r="D3568" s="421"/>
      <c r="E3568" s="856"/>
      <c r="F3568" s="433" t="str">
        <f t="shared" ref="F3565:F3607" si="48">IF((D3568*E3568)&gt;0,(D3568*E3568),"")</f>
        <v/>
      </c>
    </row>
    <row r="3569" spans="1:6" x14ac:dyDescent="0.3">
      <c r="A3569" s="372" t="s">
        <v>2059</v>
      </c>
      <c r="B3569" s="201" t="s">
        <v>2060</v>
      </c>
      <c r="C3569" s="379" t="s">
        <v>181</v>
      </c>
      <c r="D3569" s="421">
        <v>100</v>
      </c>
      <c r="E3569" s="856"/>
      <c r="F3569" s="433" t="str">
        <f t="shared" si="48"/>
        <v/>
      </c>
    </row>
    <row r="3570" spans="1:6" x14ac:dyDescent="0.3">
      <c r="A3570" s="372" t="s">
        <v>2061</v>
      </c>
      <c r="B3570" s="201" t="s">
        <v>2062</v>
      </c>
      <c r="C3570" s="379" t="s">
        <v>181</v>
      </c>
      <c r="D3570" s="421">
        <v>100</v>
      </c>
      <c r="E3570" s="856"/>
      <c r="F3570" s="433" t="str">
        <f t="shared" si="48"/>
        <v/>
      </c>
    </row>
    <row r="3571" spans="1:6" x14ac:dyDescent="0.3">
      <c r="A3571" s="372" t="s">
        <v>2063</v>
      </c>
      <c r="B3571" s="235" t="s">
        <v>3914</v>
      </c>
      <c r="C3571" s="379"/>
      <c r="D3571" s="421"/>
      <c r="E3571" s="432"/>
      <c r="F3571" s="433" t="str">
        <f t="shared" si="48"/>
        <v/>
      </c>
    </row>
    <row r="3572" spans="1:6" x14ac:dyDescent="0.3">
      <c r="A3572" s="372" t="s">
        <v>2065</v>
      </c>
      <c r="B3572" s="201" t="s">
        <v>3914</v>
      </c>
      <c r="C3572" s="379" t="s">
        <v>16</v>
      </c>
      <c r="D3572" s="421">
        <v>1</v>
      </c>
      <c r="E3572" s="418">
        <v>1500000</v>
      </c>
      <c r="F3572" s="433">
        <f t="shared" si="48"/>
        <v>1500000</v>
      </c>
    </row>
    <row r="3573" spans="1:6" ht="22.8" x14ac:dyDescent="0.3">
      <c r="A3573" s="372" t="s">
        <v>2068</v>
      </c>
      <c r="B3573" s="201" t="s">
        <v>2069</v>
      </c>
      <c r="C3573" s="386" t="s">
        <v>21</v>
      </c>
      <c r="D3573" s="431">
        <f>F3572</f>
        <v>1500000</v>
      </c>
      <c r="E3573" s="855"/>
      <c r="F3573" s="433" t="str">
        <f t="shared" si="48"/>
        <v/>
      </c>
    </row>
    <row r="3574" spans="1:6" x14ac:dyDescent="0.3">
      <c r="A3574" s="383"/>
      <c r="B3574" s="202"/>
      <c r="C3574" s="386"/>
      <c r="D3574" s="431"/>
      <c r="E3574" s="432"/>
      <c r="F3574" s="433" t="str">
        <f t="shared" si="48"/>
        <v/>
      </c>
    </row>
    <row r="3575" spans="1:6" x14ac:dyDescent="0.3">
      <c r="A3575" s="383"/>
      <c r="B3575" s="202"/>
      <c r="C3575" s="386"/>
      <c r="D3575" s="431"/>
      <c r="E3575" s="432"/>
      <c r="F3575" s="433" t="str">
        <f t="shared" si="48"/>
        <v/>
      </c>
    </row>
    <row r="3576" spans="1:6" x14ac:dyDescent="0.3">
      <c r="A3576" s="383"/>
      <c r="B3576" s="202"/>
      <c r="C3576" s="386"/>
      <c r="D3576" s="431"/>
      <c r="E3576" s="432"/>
      <c r="F3576" s="433" t="str">
        <f t="shared" si="48"/>
        <v/>
      </c>
    </row>
    <row r="3577" spans="1:6" x14ac:dyDescent="0.3">
      <c r="A3577" s="383"/>
      <c r="B3577" s="202"/>
      <c r="C3577" s="386"/>
      <c r="D3577" s="431"/>
      <c r="E3577" s="432"/>
      <c r="F3577" s="433" t="str">
        <f t="shared" si="48"/>
        <v/>
      </c>
    </row>
    <row r="3578" spans="1:6" x14ac:dyDescent="0.3">
      <c r="A3578" s="383"/>
      <c r="B3578" s="202"/>
      <c r="C3578" s="386"/>
      <c r="D3578" s="431"/>
      <c r="E3578" s="432"/>
      <c r="F3578" s="433" t="str">
        <f t="shared" si="48"/>
        <v/>
      </c>
    </row>
    <row r="3579" spans="1:6" x14ac:dyDescent="0.3">
      <c r="A3579" s="383"/>
      <c r="B3579" s="202"/>
      <c r="C3579" s="386"/>
      <c r="D3579" s="431"/>
      <c r="E3579" s="432"/>
      <c r="F3579" s="433" t="str">
        <f t="shared" si="48"/>
        <v/>
      </c>
    </row>
    <row r="3580" spans="1:6" x14ac:dyDescent="0.3">
      <c r="A3580" s="383"/>
      <c r="B3580" s="202"/>
      <c r="C3580" s="386"/>
      <c r="D3580" s="431"/>
      <c r="E3580" s="432"/>
      <c r="F3580" s="433" t="str">
        <f t="shared" si="48"/>
        <v/>
      </c>
    </row>
    <row r="3581" spans="1:6" x14ac:dyDescent="0.3">
      <c r="A3581" s="383"/>
      <c r="B3581" s="202"/>
      <c r="C3581" s="386"/>
      <c r="D3581" s="431"/>
      <c r="E3581" s="432"/>
      <c r="F3581" s="433" t="str">
        <f t="shared" si="48"/>
        <v/>
      </c>
    </row>
    <row r="3582" spans="1:6" x14ac:dyDescent="0.3">
      <c r="A3582" s="383"/>
      <c r="B3582" s="202"/>
      <c r="C3582" s="386"/>
      <c r="D3582" s="431"/>
      <c r="E3582" s="432"/>
      <c r="F3582" s="433" t="str">
        <f t="shared" si="48"/>
        <v/>
      </c>
    </row>
    <row r="3583" spans="1:6" x14ac:dyDescent="0.3">
      <c r="A3583" s="383"/>
      <c r="B3583" s="202"/>
      <c r="C3583" s="386"/>
      <c r="D3583" s="431"/>
      <c r="E3583" s="432"/>
      <c r="F3583" s="433" t="str">
        <f t="shared" si="48"/>
        <v/>
      </c>
    </row>
    <row r="3584" spans="1:6" x14ac:dyDescent="0.3">
      <c r="A3584" s="383"/>
      <c r="B3584" s="202"/>
      <c r="C3584" s="386"/>
      <c r="D3584" s="431"/>
      <c r="E3584" s="432"/>
      <c r="F3584" s="433" t="str">
        <f t="shared" si="48"/>
        <v/>
      </c>
    </row>
    <row r="3585" spans="1:6" x14ac:dyDescent="0.3">
      <c r="A3585" s="383"/>
      <c r="B3585" s="202"/>
      <c r="C3585" s="386"/>
      <c r="D3585" s="431"/>
      <c r="E3585" s="432"/>
      <c r="F3585" s="433" t="str">
        <f t="shared" si="48"/>
        <v/>
      </c>
    </row>
    <row r="3586" spans="1:6" x14ac:dyDescent="0.3">
      <c r="A3586" s="383"/>
      <c r="B3586" s="202"/>
      <c r="C3586" s="386"/>
      <c r="D3586" s="431"/>
      <c r="E3586" s="432"/>
      <c r="F3586" s="433" t="str">
        <f t="shared" si="48"/>
        <v/>
      </c>
    </row>
    <row r="3587" spans="1:6" x14ac:dyDescent="0.3">
      <c r="A3587" s="383"/>
      <c r="B3587" s="202"/>
      <c r="C3587" s="386"/>
      <c r="D3587" s="431"/>
      <c r="E3587" s="432"/>
      <c r="F3587" s="433" t="str">
        <f t="shared" si="48"/>
        <v/>
      </c>
    </row>
    <row r="3588" spans="1:6" x14ac:dyDescent="0.3">
      <c r="A3588" s="383"/>
      <c r="B3588" s="202"/>
      <c r="C3588" s="386"/>
      <c r="D3588" s="431"/>
      <c r="E3588" s="432"/>
      <c r="F3588" s="433" t="str">
        <f t="shared" si="48"/>
        <v/>
      </c>
    </row>
    <row r="3589" spans="1:6" x14ac:dyDescent="0.3">
      <c r="A3589" s="383"/>
      <c r="B3589" s="202"/>
      <c r="C3589" s="386"/>
      <c r="D3589" s="431"/>
      <c r="E3589" s="432"/>
      <c r="F3589" s="433" t="str">
        <f t="shared" si="48"/>
        <v/>
      </c>
    </row>
    <row r="3590" spans="1:6" x14ac:dyDescent="0.3">
      <c r="A3590" s="383"/>
      <c r="B3590" s="202"/>
      <c r="C3590" s="386"/>
      <c r="D3590" s="431"/>
      <c r="E3590" s="432"/>
      <c r="F3590" s="433" t="str">
        <f t="shared" si="48"/>
        <v/>
      </c>
    </row>
    <row r="3591" spans="1:6" x14ac:dyDescent="0.3">
      <c r="A3591" s="383"/>
      <c r="B3591" s="202"/>
      <c r="C3591" s="386"/>
      <c r="D3591" s="431"/>
      <c r="E3591" s="432"/>
      <c r="F3591" s="433" t="str">
        <f t="shared" si="48"/>
        <v/>
      </c>
    </row>
    <row r="3592" spans="1:6" x14ac:dyDescent="0.3">
      <c r="A3592" s="383"/>
      <c r="B3592" s="202"/>
      <c r="C3592" s="386"/>
      <c r="D3592" s="431"/>
      <c r="E3592" s="432"/>
      <c r="F3592" s="433" t="str">
        <f t="shared" si="48"/>
        <v/>
      </c>
    </row>
    <row r="3593" spans="1:6" x14ac:dyDescent="0.3">
      <c r="A3593" s="383"/>
      <c r="B3593" s="202"/>
      <c r="C3593" s="386"/>
      <c r="D3593" s="431"/>
      <c r="E3593" s="432"/>
      <c r="F3593" s="433" t="str">
        <f t="shared" si="48"/>
        <v/>
      </c>
    </row>
    <row r="3594" spans="1:6" x14ac:dyDescent="0.3">
      <c r="A3594" s="383"/>
      <c r="B3594" s="202"/>
      <c r="C3594" s="386"/>
      <c r="D3594" s="431"/>
      <c r="E3594" s="432"/>
      <c r="F3594" s="433" t="str">
        <f t="shared" si="48"/>
        <v/>
      </c>
    </row>
    <row r="3595" spans="1:6" x14ac:dyDescent="0.3">
      <c r="A3595" s="383"/>
      <c r="B3595" s="202"/>
      <c r="C3595" s="386"/>
      <c r="D3595" s="431"/>
      <c r="E3595" s="432"/>
      <c r="F3595" s="433" t="str">
        <f t="shared" si="48"/>
        <v/>
      </c>
    </row>
    <row r="3596" spans="1:6" x14ac:dyDescent="0.3">
      <c r="A3596" s="383"/>
      <c r="B3596" s="202"/>
      <c r="C3596" s="386"/>
      <c r="D3596" s="431"/>
      <c r="E3596" s="432"/>
      <c r="F3596" s="433" t="str">
        <f t="shared" si="48"/>
        <v/>
      </c>
    </row>
    <row r="3597" spans="1:6" x14ac:dyDescent="0.3">
      <c r="A3597" s="383"/>
      <c r="B3597" s="202"/>
      <c r="C3597" s="386"/>
      <c r="D3597" s="431"/>
      <c r="E3597" s="432"/>
      <c r="F3597" s="433" t="str">
        <f t="shared" si="48"/>
        <v/>
      </c>
    </row>
    <row r="3598" spans="1:6" x14ac:dyDescent="0.3">
      <c r="A3598" s="383"/>
      <c r="B3598" s="202"/>
      <c r="C3598" s="386"/>
      <c r="D3598" s="431"/>
      <c r="E3598" s="432"/>
      <c r="F3598" s="433" t="str">
        <f t="shared" si="48"/>
        <v/>
      </c>
    </row>
    <row r="3599" spans="1:6" x14ac:dyDescent="0.3">
      <c r="A3599" s="383"/>
      <c r="B3599" s="202"/>
      <c r="C3599" s="386"/>
      <c r="D3599" s="431"/>
      <c r="E3599" s="432"/>
      <c r="F3599" s="433" t="str">
        <f t="shared" si="48"/>
        <v/>
      </c>
    </row>
    <row r="3600" spans="1:6" x14ac:dyDescent="0.3">
      <c r="A3600" s="383"/>
      <c r="B3600" s="202"/>
      <c r="C3600" s="386"/>
      <c r="D3600" s="431"/>
      <c r="E3600" s="432"/>
      <c r="F3600" s="433" t="str">
        <f t="shared" si="48"/>
        <v/>
      </c>
    </row>
    <row r="3601" spans="1:6" x14ac:dyDescent="0.3">
      <c r="A3601" s="383"/>
      <c r="B3601" s="202"/>
      <c r="C3601" s="386"/>
      <c r="D3601" s="431"/>
      <c r="E3601" s="432"/>
      <c r="F3601" s="433" t="str">
        <f t="shared" si="48"/>
        <v/>
      </c>
    </row>
    <row r="3602" spans="1:6" x14ac:dyDescent="0.3">
      <c r="A3602" s="383"/>
      <c r="B3602" s="202"/>
      <c r="C3602" s="386"/>
      <c r="D3602" s="431"/>
      <c r="E3602" s="432"/>
      <c r="F3602" s="433" t="str">
        <f t="shared" si="48"/>
        <v/>
      </c>
    </row>
    <row r="3603" spans="1:6" x14ac:dyDescent="0.3">
      <c r="A3603" s="383"/>
      <c r="B3603" s="202"/>
      <c r="C3603" s="386"/>
      <c r="D3603" s="431"/>
      <c r="E3603" s="432"/>
      <c r="F3603" s="433" t="str">
        <f t="shared" si="48"/>
        <v/>
      </c>
    </row>
    <row r="3604" spans="1:6" x14ac:dyDescent="0.3">
      <c r="A3604" s="383"/>
      <c r="B3604" s="202"/>
      <c r="C3604" s="386"/>
      <c r="D3604" s="431"/>
      <c r="E3604" s="432"/>
      <c r="F3604" s="433" t="str">
        <f t="shared" si="48"/>
        <v/>
      </c>
    </row>
    <row r="3605" spans="1:6" x14ac:dyDescent="0.3">
      <c r="A3605" s="383"/>
      <c r="B3605" s="202"/>
      <c r="C3605" s="386"/>
      <c r="D3605" s="431"/>
      <c r="E3605" s="432"/>
      <c r="F3605" s="433" t="str">
        <f t="shared" si="48"/>
        <v/>
      </c>
    </row>
    <row r="3606" spans="1:6" x14ac:dyDescent="0.3">
      <c r="A3606" s="383"/>
      <c r="B3606" s="202"/>
      <c r="C3606" s="386"/>
      <c r="D3606" s="431"/>
      <c r="E3606" s="432"/>
      <c r="F3606" s="433" t="str">
        <f t="shared" si="48"/>
        <v/>
      </c>
    </row>
    <row r="3607" spans="1:6" x14ac:dyDescent="0.3">
      <c r="A3607" s="383"/>
      <c r="B3607" s="202"/>
      <c r="C3607" s="386"/>
      <c r="D3607" s="431"/>
      <c r="E3607" s="432"/>
      <c r="F3607" s="433" t="str">
        <f t="shared" si="48"/>
        <v/>
      </c>
    </row>
    <row r="3608" spans="1:6" x14ac:dyDescent="0.3">
      <c r="A3608" s="383"/>
      <c r="B3608" s="202"/>
      <c r="C3608" s="386"/>
      <c r="D3608" s="431"/>
      <c r="E3608" s="432"/>
      <c r="F3608" s="433"/>
    </row>
    <row r="3609" spans="1:6" x14ac:dyDescent="0.3">
      <c r="A3609" s="383"/>
      <c r="B3609" s="202"/>
      <c r="C3609" s="386"/>
      <c r="D3609" s="431"/>
      <c r="E3609" s="432"/>
      <c r="F3609" s="433"/>
    </row>
    <row r="3610" spans="1:6" x14ac:dyDescent="0.3">
      <c r="A3610" s="383"/>
      <c r="B3610" s="202"/>
      <c r="C3610" s="386"/>
      <c r="D3610" s="431"/>
      <c r="E3610" s="432"/>
      <c r="F3610" s="433"/>
    </row>
    <row r="3611" spans="1:6" x14ac:dyDescent="0.3">
      <c r="A3611" s="383"/>
      <c r="B3611" s="202"/>
      <c r="C3611" s="386"/>
      <c r="D3611" s="431"/>
      <c r="E3611" s="432"/>
      <c r="F3611" s="433"/>
    </row>
    <row r="3612" spans="1:6" x14ac:dyDescent="0.3">
      <c r="A3612" s="383"/>
      <c r="B3612" s="202"/>
      <c r="C3612" s="386"/>
      <c r="D3612" s="431"/>
      <c r="E3612" s="432"/>
      <c r="F3612" s="433"/>
    </row>
    <row r="3613" spans="1:6" x14ac:dyDescent="0.3">
      <c r="A3613" s="383"/>
      <c r="B3613" s="202"/>
      <c r="C3613" s="386"/>
      <c r="D3613" s="431"/>
      <c r="E3613" s="432"/>
      <c r="F3613" s="433"/>
    </row>
    <row r="3614" spans="1:6" x14ac:dyDescent="0.3">
      <c r="A3614" s="383"/>
      <c r="B3614" s="202"/>
      <c r="C3614" s="386"/>
      <c r="D3614" s="431"/>
      <c r="E3614" s="432"/>
      <c r="F3614" s="433"/>
    </row>
    <row r="3615" spans="1:6" x14ac:dyDescent="0.3">
      <c r="A3615" s="383"/>
      <c r="B3615" s="202"/>
      <c r="C3615" s="386"/>
      <c r="D3615" s="431"/>
      <c r="E3615" s="432"/>
      <c r="F3615" s="433"/>
    </row>
    <row r="3616" spans="1:6" x14ac:dyDescent="0.3">
      <c r="A3616" s="383"/>
      <c r="B3616" s="202"/>
      <c r="C3616" s="386"/>
      <c r="D3616" s="431"/>
      <c r="E3616" s="432"/>
      <c r="F3616" s="433"/>
    </row>
    <row r="3617" spans="1:6" ht="15" thickBot="1" x14ac:dyDescent="0.35">
      <c r="A3617" s="383"/>
      <c r="B3617" s="202"/>
      <c r="C3617" s="386"/>
      <c r="D3617" s="431"/>
      <c r="E3617" s="432"/>
      <c r="F3617" s="433"/>
    </row>
    <row r="3618" spans="1:6" ht="15" thickBot="1" x14ac:dyDescent="0.35">
      <c r="A3618" s="448" t="s">
        <v>4090</v>
      </c>
      <c r="B3618" s="511" t="s">
        <v>4116</v>
      </c>
      <c r="C3618" s="489"/>
      <c r="D3618" s="489"/>
      <c r="E3618" s="494"/>
      <c r="F3618" s="495">
        <f>SUM(F3513:F3584)</f>
        <v>1500000</v>
      </c>
    </row>
    <row r="3619" spans="1:6" x14ac:dyDescent="0.3">
      <c r="A3619" s="756" t="str">
        <f>A768</f>
        <v>CONTRACT SANRAL: NRA 2024/1323</v>
      </c>
      <c r="B3619" s="757"/>
      <c r="C3619" s="462"/>
      <c r="D3619" s="462"/>
      <c r="E3619" s="467"/>
      <c r="F3619" s="473"/>
    </row>
    <row r="3620" spans="1:6" ht="15" thickBot="1" x14ac:dyDescent="0.35">
      <c r="A3620" s="754" t="str">
        <f>A769</f>
        <v>PANEL FOR ROUTINE ROAD MAINTENANCE WORKS ACROSS SOUTH AFRICA (KWAZULU NATAL PROVINCE)</v>
      </c>
      <c r="B3620" s="755"/>
      <c r="C3620" s="463"/>
      <c r="D3620" s="463"/>
      <c r="E3620" s="468"/>
      <c r="F3620" s="474"/>
    </row>
    <row r="3621" spans="1:6" ht="15" thickBot="1" x14ac:dyDescent="0.35">
      <c r="A3621" s="449" t="s">
        <v>4111</v>
      </c>
      <c r="B3621" s="451" t="s">
        <v>4035</v>
      </c>
      <c r="C3621" s="451" t="s">
        <v>4112</v>
      </c>
      <c r="D3621" s="451" t="s">
        <v>4113</v>
      </c>
      <c r="E3621" s="451" t="s">
        <v>4114</v>
      </c>
      <c r="F3621" s="487" t="s">
        <v>4036</v>
      </c>
    </row>
    <row r="3622" spans="1:6" x14ac:dyDescent="0.3">
      <c r="A3622" s="758" t="s">
        <v>2072</v>
      </c>
      <c r="B3622" s="759"/>
      <c r="C3622" s="759"/>
      <c r="D3622" s="759"/>
      <c r="E3622" s="759"/>
      <c r="F3622" s="760"/>
    </row>
    <row r="3623" spans="1:6" x14ac:dyDescent="0.3">
      <c r="A3623" s="374" t="s">
        <v>2073</v>
      </c>
      <c r="B3623" s="345" t="s">
        <v>2074</v>
      </c>
      <c r="C3623" s="375"/>
      <c r="D3623" s="376"/>
      <c r="E3623" s="377"/>
      <c r="F3623" s="378"/>
    </row>
    <row r="3624" spans="1:6" x14ac:dyDescent="0.3">
      <c r="A3624" s="372" t="s">
        <v>2075</v>
      </c>
      <c r="B3624" s="343" t="s">
        <v>2074</v>
      </c>
      <c r="C3624" s="379" t="s">
        <v>16</v>
      </c>
      <c r="D3624" s="420">
        <v>1</v>
      </c>
      <c r="E3624" s="418">
        <v>250000</v>
      </c>
      <c r="F3624" s="419">
        <f>IF((D3624*E3624)&gt;0,(D3624*E3624),"")</f>
        <v>250000</v>
      </c>
    </row>
    <row r="3625" spans="1:6" ht="22.8" x14ac:dyDescent="0.3">
      <c r="A3625" s="372" t="s">
        <v>2079</v>
      </c>
      <c r="B3625" s="201" t="s">
        <v>2080</v>
      </c>
      <c r="C3625" s="379" t="s">
        <v>21</v>
      </c>
      <c r="D3625" s="421">
        <f>F3624</f>
        <v>250000</v>
      </c>
      <c r="E3625" s="855"/>
      <c r="F3625" s="419" t="str">
        <f>IF((D3625*E3625)&gt;0,(D3625*E3625),"")</f>
        <v/>
      </c>
    </row>
    <row r="3626" spans="1:6" x14ac:dyDescent="0.3">
      <c r="A3626" s="383"/>
      <c r="B3626" s="202"/>
      <c r="C3626" s="386"/>
      <c r="D3626" s="431"/>
      <c r="E3626" s="432"/>
      <c r="F3626" s="433"/>
    </row>
    <row r="3627" spans="1:6" x14ac:dyDescent="0.3">
      <c r="A3627" s="383"/>
      <c r="B3627" s="202"/>
      <c r="C3627" s="386"/>
      <c r="D3627" s="431"/>
      <c r="E3627" s="432"/>
      <c r="F3627" s="433"/>
    </row>
    <row r="3628" spans="1:6" x14ac:dyDescent="0.3">
      <c r="A3628" s="383"/>
      <c r="B3628" s="202"/>
      <c r="C3628" s="386"/>
      <c r="D3628" s="431"/>
      <c r="E3628" s="432"/>
      <c r="F3628" s="433"/>
    </row>
    <row r="3629" spans="1:6" x14ac:dyDescent="0.3">
      <c r="A3629" s="383"/>
      <c r="B3629" s="202"/>
      <c r="C3629" s="386"/>
      <c r="D3629" s="431"/>
      <c r="E3629" s="432"/>
      <c r="F3629" s="433"/>
    </row>
    <row r="3630" spans="1:6" x14ac:dyDescent="0.3">
      <c r="A3630" s="383"/>
      <c r="B3630" s="202"/>
      <c r="C3630" s="386"/>
      <c r="D3630" s="431"/>
      <c r="E3630" s="432"/>
      <c r="F3630" s="433"/>
    </row>
    <row r="3631" spans="1:6" x14ac:dyDescent="0.3">
      <c r="A3631" s="383"/>
      <c r="B3631" s="202"/>
      <c r="C3631" s="386"/>
      <c r="D3631" s="431"/>
      <c r="E3631" s="432"/>
      <c r="F3631" s="433"/>
    </row>
    <row r="3632" spans="1:6" x14ac:dyDescent="0.3">
      <c r="A3632" s="383"/>
      <c r="B3632" s="202"/>
      <c r="C3632" s="386"/>
      <c r="D3632" s="431"/>
      <c r="E3632" s="432"/>
      <c r="F3632" s="433"/>
    </row>
    <row r="3633" spans="1:6" x14ac:dyDescent="0.3">
      <c r="A3633" s="383"/>
      <c r="B3633" s="202"/>
      <c r="C3633" s="386"/>
      <c r="D3633" s="431"/>
      <c r="E3633" s="432"/>
      <c r="F3633" s="433"/>
    </row>
    <row r="3634" spans="1:6" x14ac:dyDescent="0.3">
      <c r="A3634" s="383"/>
      <c r="B3634" s="202"/>
      <c r="C3634" s="386"/>
      <c r="D3634" s="431"/>
      <c r="E3634" s="432"/>
      <c r="F3634" s="433"/>
    </row>
    <row r="3635" spans="1:6" x14ac:dyDescent="0.3">
      <c r="A3635" s="383"/>
      <c r="B3635" s="202"/>
      <c r="C3635" s="386"/>
      <c r="D3635" s="431"/>
      <c r="E3635" s="432"/>
      <c r="F3635" s="433"/>
    </row>
    <row r="3636" spans="1:6" x14ac:dyDescent="0.3">
      <c r="A3636" s="383"/>
      <c r="B3636" s="202"/>
      <c r="C3636" s="386"/>
      <c r="D3636" s="431"/>
      <c r="E3636" s="432"/>
      <c r="F3636" s="433"/>
    </row>
    <row r="3637" spans="1:6" x14ac:dyDescent="0.3">
      <c r="A3637" s="383"/>
      <c r="B3637" s="202"/>
      <c r="C3637" s="386"/>
      <c r="D3637" s="431"/>
      <c r="E3637" s="432"/>
      <c r="F3637" s="433"/>
    </row>
    <row r="3638" spans="1:6" x14ac:dyDescent="0.3">
      <c r="A3638" s="383"/>
      <c r="B3638" s="202"/>
      <c r="C3638" s="386"/>
      <c r="D3638" s="431"/>
      <c r="E3638" s="432"/>
      <c r="F3638" s="433"/>
    </row>
    <row r="3639" spans="1:6" x14ac:dyDescent="0.3">
      <c r="A3639" s="383"/>
      <c r="B3639" s="202"/>
      <c r="C3639" s="386"/>
      <c r="D3639" s="431"/>
      <c r="E3639" s="432"/>
      <c r="F3639" s="433"/>
    </row>
    <row r="3640" spans="1:6" x14ac:dyDescent="0.3">
      <c r="A3640" s="383"/>
      <c r="B3640" s="202"/>
      <c r="C3640" s="386"/>
      <c r="D3640" s="431"/>
      <c r="E3640" s="432"/>
      <c r="F3640" s="433"/>
    </row>
    <row r="3641" spans="1:6" x14ac:dyDescent="0.3">
      <c r="A3641" s="383"/>
      <c r="B3641" s="202"/>
      <c r="C3641" s="386"/>
      <c r="D3641" s="431"/>
      <c r="E3641" s="432"/>
      <c r="F3641" s="433"/>
    </row>
    <row r="3642" spans="1:6" x14ac:dyDescent="0.3">
      <c r="A3642" s="383"/>
      <c r="B3642" s="202"/>
      <c r="C3642" s="386"/>
      <c r="D3642" s="431"/>
      <c r="E3642" s="432"/>
      <c r="F3642" s="433"/>
    </row>
    <row r="3643" spans="1:6" x14ac:dyDescent="0.3">
      <c r="A3643" s="383"/>
      <c r="B3643" s="202"/>
      <c r="C3643" s="386"/>
      <c r="D3643" s="431"/>
      <c r="E3643" s="432"/>
      <c r="F3643" s="433"/>
    </row>
    <row r="3644" spans="1:6" x14ac:dyDescent="0.3">
      <c r="A3644" s="383"/>
      <c r="B3644" s="202"/>
      <c r="C3644" s="386"/>
      <c r="D3644" s="431"/>
      <c r="E3644" s="432"/>
      <c r="F3644" s="433"/>
    </row>
    <row r="3645" spans="1:6" x14ac:dyDescent="0.3">
      <c r="A3645" s="383"/>
      <c r="B3645" s="202"/>
      <c r="C3645" s="386"/>
      <c r="D3645" s="431"/>
      <c r="E3645" s="432"/>
      <c r="F3645" s="433"/>
    </row>
    <row r="3646" spans="1:6" x14ac:dyDescent="0.3">
      <c r="A3646" s="383"/>
      <c r="B3646" s="202"/>
      <c r="C3646" s="386"/>
      <c r="D3646" s="431"/>
      <c r="E3646" s="432"/>
      <c r="F3646" s="433"/>
    </row>
    <row r="3647" spans="1:6" x14ac:dyDescent="0.3">
      <c r="A3647" s="383"/>
      <c r="B3647" s="202"/>
      <c r="C3647" s="386"/>
      <c r="D3647" s="431"/>
      <c r="E3647" s="432"/>
      <c r="F3647" s="433"/>
    </row>
    <row r="3648" spans="1:6" x14ac:dyDescent="0.3">
      <c r="A3648" s="383"/>
      <c r="B3648" s="202"/>
      <c r="C3648" s="386"/>
      <c r="D3648" s="431"/>
      <c r="E3648" s="432"/>
      <c r="F3648" s="433"/>
    </row>
    <row r="3649" spans="1:6" x14ac:dyDescent="0.3">
      <c r="A3649" s="383"/>
      <c r="B3649" s="202"/>
      <c r="C3649" s="386"/>
      <c r="D3649" s="431"/>
      <c r="E3649" s="432"/>
      <c r="F3649" s="433"/>
    </row>
    <row r="3650" spans="1:6" x14ac:dyDescent="0.3">
      <c r="A3650" s="383"/>
      <c r="B3650" s="202"/>
      <c r="C3650" s="386"/>
      <c r="D3650" s="431"/>
      <c r="E3650" s="432"/>
      <c r="F3650" s="433"/>
    </row>
    <row r="3651" spans="1:6" x14ac:dyDescent="0.3">
      <c r="A3651" s="383"/>
      <c r="B3651" s="202"/>
      <c r="C3651" s="386"/>
      <c r="D3651" s="431"/>
      <c r="E3651" s="432"/>
      <c r="F3651" s="433"/>
    </row>
    <row r="3652" spans="1:6" x14ac:dyDescent="0.3">
      <c r="A3652" s="383"/>
      <c r="B3652" s="202"/>
      <c r="C3652" s="386"/>
      <c r="D3652" s="431"/>
      <c r="E3652" s="432"/>
      <c r="F3652" s="433"/>
    </row>
    <row r="3653" spans="1:6" x14ac:dyDescent="0.3">
      <c r="A3653" s="383"/>
      <c r="B3653" s="202"/>
      <c r="C3653" s="386"/>
      <c r="D3653" s="431"/>
      <c r="E3653" s="432"/>
      <c r="F3653" s="433"/>
    </row>
    <row r="3654" spans="1:6" x14ac:dyDescent="0.3">
      <c r="A3654" s="383"/>
      <c r="B3654" s="202"/>
      <c r="C3654" s="386"/>
      <c r="D3654" s="431"/>
      <c r="E3654" s="432"/>
      <c r="F3654" s="433"/>
    </row>
    <row r="3655" spans="1:6" x14ac:dyDescent="0.3">
      <c r="A3655" s="383"/>
      <c r="B3655" s="202"/>
      <c r="C3655" s="386"/>
      <c r="D3655" s="431"/>
      <c r="E3655" s="432"/>
      <c r="F3655" s="433"/>
    </row>
    <row r="3656" spans="1:6" x14ac:dyDescent="0.3">
      <c r="A3656" s="383"/>
      <c r="B3656" s="202"/>
      <c r="C3656" s="386"/>
      <c r="D3656" s="431"/>
      <c r="E3656" s="432"/>
      <c r="F3656" s="433"/>
    </row>
    <row r="3657" spans="1:6" x14ac:dyDescent="0.3">
      <c r="A3657" s="383"/>
      <c r="B3657" s="202"/>
      <c r="C3657" s="386"/>
      <c r="D3657" s="431"/>
      <c r="E3657" s="432"/>
      <c r="F3657" s="433"/>
    </row>
    <row r="3658" spans="1:6" x14ac:dyDescent="0.3">
      <c r="A3658" s="383"/>
      <c r="B3658" s="202"/>
      <c r="C3658" s="386"/>
      <c r="D3658" s="431"/>
      <c r="E3658" s="432"/>
      <c r="F3658" s="433"/>
    </row>
    <row r="3659" spans="1:6" x14ac:dyDescent="0.3">
      <c r="A3659" s="383"/>
      <c r="B3659" s="202"/>
      <c r="C3659" s="386"/>
      <c r="D3659" s="431"/>
      <c r="E3659" s="432"/>
      <c r="F3659" s="433"/>
    </row>
    <row r="3660" spans="1:6" x14ac:dyDescent="0.3">
      <c r="A3660" s="383"/>
      <c r="B3660" s="202"/>
      <c r="C3660" s="386"/>
      <c r="D3660" s="431"/>
      <c r="E3660" s="432"/>
      <c r="F3660" s="433"/>
    </row>
    <row r="3661" spans="1:6" x14ac:dyDescent="0.3">
      <c r="A3661" s="383"/>
      <c r="B3661" s="202"/>
      <c r="C3661" s="386"/>
      <c r="D3661" s="431"/>
      <c r="E3661" s="432"/>
      <c r="F3661" s="433"/>
    </row>
    <row r="3662" spans="1:6" x14ac:dyDescent="0.3">
      <c r="A3662" s="383"/>
      <c r="B3662" s="202"/>
      <c r="C3662" s="386"/>
      <c r="D3662" s="431"/>
      <c r="E3662" s="432"/>
      <c r="F3662" s="433"/>
    </row>
    <row r="3663" spans="1:6" x14ac:dyDescent="0.3">
      <c r="A3663" s="383"/>
      <c r="B3663" s="202"/>
      <c r="C3663" s="386"/>
      <c r="D3663" s="431"/>
      <c r="E3663" s="432"/>
      <c r="F3663" s="433"/>
    </row>
    <row r="3664" spans="1:6" x14ac:dyDescent="0.3">
      <c r="A3664" s="383"/>
      <c r="B3664" s="202"/>
      <c r="C3664" s="386"/>
      <c r="D3664" s="431"/>
      <c r="E3664" s="432"/>
      <c r="F3664" s="433"/>
    </row>
    <row r="3665" spans="1:6" x14ac:dyDescent="0.3">
      <c r="A3665" s="383"/>
      <c r="B3665" s="202"/>
      <c r="C3665" s="386"/>
      <c r="D3665" s="431"/>
      <c r="E3665" s="432"/>
      <c r="F3665" s="433"/>
    </row>
    <row r="3666" spans="1:6" x14ac:dyDescent="0.3">
      <c r="A3666" s="383"/>
      <c r="B3666" s="202"/>
      <c r="C3666" s="386"/>
      <c r="D3666" s="431"/>
      <c r="E3666" s="432"/>
      <c r="F3666" s="433"/>
    </row>
    <row r="3667" spans="1:6" x14ac:dyDescent="0.3">
      <c r="A3667" s="383"/>
      <c r="B3667" s="202"/>
      <c r="C3667" s="386"/>
      <c r="D3667" s="431"/>
      <c r="E3667" s="432"/>
      <c r="F3667" s="433"/>
    </row>
    <row r="3668" spans="1:6" x14ac:dyDescent="0.3">
      <c r="A3668" s="383"/>
      <c r="B3668" s="202"/>
      <c r="C3668" s="386"/>
      <c r="D3668" s="431"/>
      <c r="E3668" s="432"/>
      <c r="F3668" s="433"/>
    </row>
    <row r="3669" spans="1:6" x14ac:dyDescent="0.3">
      <c r="A3669" s="383"/>
      <c r="B3669" s="202"/>
      <c r="C3669" s="386"/>
      <c r="D3669" s="431"/>
      <c r="E3669" s="432"/>
      <c r="F3669" s="433"/>
    </row>
    <row r="3670" spans="1:6" x14ac:dyDescent="0.3">
      <c r="A3670" s="383"/>
      <c r="B3670" s="202"/>
      <c r="C3670" s="386"/>
      <c r="D3670" s="431"/>
      <c r="E3670" s="432"/>
      <c r="F3670" s="433"/>
    </row>
    <row r="3671" spans="1:6" x14ac:dyDescent="0.3">
      <c r="A3671" s="383"/>
      <c r="B3671" s="202"/>
      <c r="C3671" s="386"/>
      <c r="D3671" s="431"/>
      <c r="E3671" s="432"/>
      <c r="F3671" s="433"/>
    </row>
    <row r="3672" spans="1:6" x14ac:dyDescent="0.3">
      <c r="A3672" s="383"/>
      <c r="B3672" s="202"/>
      <c r="C3672" s="386"/>
      <c r="D3672" s="431"/>
      <c r="E3672" s="432"/>
      <c r="F3672" s="433"/>
    </row>
    <row r="3673" spans="1:6" x14ac:dyDescent="0.3">
      <c r="A3673" s="383"/>
      <c r="B3673" s="202"/>
      <c r="C3673" s="386"/>
      <c r="D3673" s="431"/>
      <c r="E3673" s="432"/>
      <c r="F3673" s="433"/>
    </row>
    <row r="3674" spans="1:6" x14ac:dyDescent="0.3">
      <c r="A3674" s="383"/>
      <c r="B3674" s="202"/>
      <c r="C3674" s="386"/>
      <c r="D3674" s="431"/>
      <c r="E3674" s="432"/>
      <c r="F3674" s="433"/>
    </row>
    <row r="3675" spans="1:6" x14ac:dyDescent="0.3">
      <c r="A3675" s="383"/>
      <c r="B3675" s="202"/>
      <c r="C3675" s="386"/>
      <c r="D3675" s="431"/>
      <c r="E3675" s="432"/>
      <c r="F3675" s="433"/>
    </row>
    <row r="3676" spans="1:6" x14ac:dyDescent="0.3">
      <c r="A3676" s="383"/>
      <c r="B3676" s="202"/>
      <c r="C3676" s="386"/>
      <c r="D3676" s="431"/>
      <c r="E3676" s="432"/>
      <c r="F3676" s="433"/>
    </row>
    <row r="3677" spans="1:6" x14ac:dyDescent="0.3">
      <c r="A3677" s="383"/>
      <c r="B3677" s="202"/>
      <c r="C3677" s="386"/>
      <c r="D3677" s="431"/>
      <c r="E3677" s="432"/>
      <c r="F3677" s="433"/>
    </row>
    <row r="3678" spans="1:6" x14ac:dyDescent="0.3">
      <c r="A3678" s="383"/>
      <c r="B3678" s="202"/>
      <c r="C3678" s="386"/>
      <c r="D3678" s="431"/>
      <c r="E3678" s="432"/>
      <c r="F3678" s="433"/>
    </row>
    <row r="3679" spans="1:6" x14ac:dyDescent="0.3">
      <c r="A3679" s="383"/>
      <c r="B3679" s="202"/>
      <c r="C3679" s="386"/>
      <c r="D3679" s="431"/>
      <c r="E3679" s="432"/>
      <c r="F3679" s="433"/>
    </row>
    <row r="3680" spans="1:6" x14ac:dyDescent="0.3">
      <c r="A3680" s="383"/>
      <c r="B3680" s="202"/>
      <c r="C3680" s="386"/>
      <c r="D3680" s="431"/>
      <c r="E3680" s="432"/>
      <c r="F3680" s="433"/>
    </row>
    <row r="3681" spans="1:6" x14ac:dyDescent="0.3">
      <c r="A3681" s="383"/>
      <c r="B3681" s="202"/>
      <c r="C3681" s="386"/>
      <c r="D3681" s="431"/>
      <c r="E3681" s="432"/>
      <c r="F3681" s="433"/>
    </row>
    <row r="3682" spans="1:6" x14ac:dyDescent="0.3">
      <c r="A3682" s="383"/>
      <c r="B3682" s="202"/>
      <c r="C3682" s="386"/>
      <c r="D3682" s="431"/>
      <c r="E3682" s="432"/>
      <c r="F3682" s="433"/>
    </row>
    <row r="3683" spans="1:6" x14ac:dyDescent="0.3">
      <c r="A3683" s="383"/>
      <c r="B3683" s="202"/>
      <c r="C3683" s="386"/>
      <c r="D3683" s="431"/>
      <c r="E3683" s="432"/>
      <c r="F3683" s="433"/>
    </row>
    <row r="3684" spans="1:6" x14ac:dyDescent="0.3">
      <c r="A3684" s="383"/>
      <c r="B3684" s="202"/>
      <c r="C3684" s="386"/>
      <c r="D3684" s="431"/>
      <c r="E3684" s="432"/>
      <c r="F3684" s="433"/>
    </row>
    <row r="3685" spans="1:6" x14ac:dyDescent="0.3">
      <c r="A3685" s="383"/>
      <c r="B3685" s="202"/>
      <c r="C3685" s="386"/>
      <c r="D3685" s="431"/>
      <c r="E3685" s="432"/>
      <c r="F3685" s="433"/>
    </row>
    <row r="3686" spans="1:6" x14ac:dyDescent="0.3">
      <c r="A3686" s="383"/>
      <c r="B3686" s="202"/>
      <c r="C3686" s="386"/>
      <c r="D3686" s="431"/>
      <c r="E3686" s="432"/>
      <c r="F3686" s="433"/>
    </row>
    <row r="3687" spans="1:6" x14ac:dyDescent="0.3">
      <c r="A3687" s="383"/>
      <c r="B3687" s="202"/>
      <c r="C3687" s="386"/>
      <c r="D3687" s="431"/>
      <c r="E3687" s="432"/>
      <c r="F3687" s="433"/>
    </row>
    <row r="3688" spans="1:6" x14ac:dyDescent="0.3">
      <c r="A3688" s="383"/>
      <c r="B3688" s="202"/>
      <c r="C3688" s="386"/>
      <c r="D3688" s="431"/>
      <c r="E3688" s="432"/>
      <c r="F3688" s="433"/>
    </row>
    <row r="3689" spans="1:6" x14ac:dyDescent="0.3">
      <c r="A3689" s="383"/>
      <c r="B3689" s="202"/>
      <c r="C3689" s="386"/>
      <c r="D3689" s="431"/>
      <c r="E3689" s="432"/>
      <c r="F3689" s="433"/>
    </row>
    <row r="3690" spans="1:6" x14ac:dyDescent="0.3">
      <c r="A3690" s="383"/>
      <c r="B3690" s="202"/>
      <c r="C3690" s="386"/>
      <c r="D3690" s="431"/>
      <c r="E3690" s="432"/>
      <c r="F3690" s="433"/>
    </row>
    <row r="3691" spans="1:6" x14ac:dyDescent="0.3">
      <c r="A3691" s="383"/>
      <c r="B3691" s="202"/>
      <c r="C3691" s="386"/>
      <c r="D3691" s="431"/>
      <c r="E3691" s="432"/>
      <c r="F3691" s="433"/>
    </row>
    <row r="3692" spans="1:6" x14ac:dyDescent="0.3">
      <c r="A3692" s="383"/>
      <c r="B3692" s="202"/>
      <c r="C3692" s="386"/>
      <c r="D3692" s="431"/>
      <c r="E3692" s="432"/>
      <c r="F3692" s="433"/>
    </row>
    <row r="3693" spans="1:6" x14ac:dyDescent="0.3">
      <c r="A3693" s="383"/>
      <c r="B3693" s="202"/>
      <c r="C3693" s="386"/>
      <c r="D3693" s="431"/>
      <c r="E3693" s="432"/>
      <c r="F3693" s="433"/>
    </row>
    <row r="3694" spans="1:6" x14ac:dyDescent="0.3">
      <c r="A3694" s="383"/>
      <c r="B3694" s="202"/>
      <c r="C3694" s="386"/>
      <c r="D3694" s="431"/>
      <c r="E3694" s="432"/>
      <c r="F3694" s="433"/>
    </row>
    <row r="3695" spans="1:6" x14ac:dyDescent="0.3">
      <c r="A3695" s="383"/>
      <c r="B3695" s="202"/>
      <c r="C3695" s="386"/>
      <c r="D3695" s="431"/>
      <c r="E3695" s="432"/>
      <c r="F3695" s="433"/>
    </row>
    <row r="3696" spans="1:6" x14ac:dyDescent="0.3">
      <c r="A3696" s="383"/>
      <c r="B3696" s="202"/>
      <c r="C3696" s="386"/>
      <c r="D3696" s="431"/>
      <c r="E3696" s="432"/>
      <c r="F3696" s="433"/>
    </row>
    <row r="3697" spans="1:6" x14ac:dyDescent="0.3">
      <c r="A3697" s="383"/>
      <c r="B3697" s="202"/>
      <c r="C3697" s="386"/>
      <c r="D3697" s="431"/>
      <c r="E3697" s="432"/>
      <c r="F3697" s="433"/>
    </row>
    <row r="3698" spans="1:6" x14ac:dyDescent="0.3">
      <c r="A3698" s="383"/>
      <c r="B3698" s="202"/>
      <c r="C3698" s="386"/>
      <c r="D3698" s="431"/>
      <c r="E3698" s="432"/>
      <c r="F3698" s="433"/>
    </row>
    <row r="3699" spans="1:6" x14ac:dyDescent="0.3">
      <c r="A3699" s="383"/>
      <c r="B3699" s="202"/>
      <c r="C3699" s="386"/>
      <c r="D3699" s="431"/>
      <c r="E3699" s="432"/>
      <c r="F3699" s="433"/>
    </row>
    <row r="3700" spans="1:6" x14ac:dyDescent="0.3">
      <c r="A3700" s="383"/>
      <c r="B3700" s="202"/>
      <c r="C3700" s="386"/>
      <c r="D3700" s="431"/>
      <c r="E3700" s="432"/>
      <c r="F3700" s="433"/>
    </row>
    <row r="3701" spans="1:6" x14ac:dyDescent="0.3">
      <c r="A3701" s="383"/>
      <c r="B3701" s="202"/>
      <c r="C3701" s="386"/>
      <c r="D3701" s="431"/>
      <c r="E3701" s="432"/>
      <c r="F3701" s="433"/>
    </row>
    <row r="3702" spans="1:6" x14ac:dyDescent="0.3">
      <c r="A3702" s="383"/>
      <c r="B3702" s="202"/>
      <c r="C3702" s="386"/>
      <c r="D3702" s="431"/>
      <c r="E3702" s="432"/>
      <c r="F3702" s="433"/>
    </row>
    <row r="3703" spans="1:6" x14ac:dyDescent="0.3">
      <c r="A3703" s="383"/>
      <c r="B3703" s="202"/>
      <c r="C3703" s="386"/>
      <c r="D3703" s="431"/>
      <c r="E3703" s="432"/>
      <c r="F3703" s="433"/>
    </row>
    <row r="3704" spans="1:6" x14ac:dyDescent="0.3">
      <c r="A3704" s="383"/>
      <c r="B3704" s="202"/>
      <c r="C3704" s="386"/>
      <c r="D3704" s="431"/>
      <c r="E3704" s="432"/>
      <c r="F3704" s="433"/>
    </row>
    <row r="3705" spans="1:6" x14ac:dyDescent="0.3">
      <c r="A3705" s="383"/>
      <c r="B3705" s="202"/>
      <c r="C3705" s="386"/>
      <c r="D3705" s="431"/>
      <c r="E3705" s="432"/>
      <c r="F3705" s="433"/>
    </row>
    <row r="3706" spans="1:6" x14ac:dyDescent="0.3">
      <c r="A3706" s="383"/>
      <c r="B3706" s="202"/>
      <c r="C3706" s="386"/>
      <c r="D3706" s="431"/>
      <c r="E3706" s="432"/>
      <c r="F3706" s="433"/>
    </row>
    <row r="3707" spans="1:6" x14ac:dyDescent="0.3">
      <c r="A3707" s="383"/>
      <c r="B3707" s="202"/>
      <c r="C3707" s="386"/>
      <c r="D3707" s="431"/>
      <c r="E3707" s="432"/>
      <c r="F3707" s="433"/>
    </row>
    <row r="3708" spans="1:6" x14ac:dyDescent="0.3">
      <c r="A3708" s="383"/>
      <c r="B3708" s="202"/>
      <c r="C3708" s="386"/>
      <c r="D3708" s="431"/>
      <c r="E3708" s="432"/>
      <c r="F3708" s="433"/>
    </row>
    <row r="3709" spans="1:6" x14ac:dyDescent="0.3">
      <c r="A3709" s="383"/>
      <c r="B3709" s="202"/>
      <c r="C3709" s="386"/>
      <c r="D3709" s="431"/>
      <c r="E3709" s="432"/>
      <c r="F3709" s="433"/>
    </row>
    <row r="3710" spans="1:6" x14ac:dyDescent="0.3">
      <c r="A3710" s="383"/>
      <c r="B3710" s="202"/>
      <c r="C3710" s="386"/>
      <c r="D3710" s="431"/>
      <c r="E3710" s="432"/>
      <c r="F3710" s="433"/>
    </row>
    <row r="3711" spans="1:6" x14ac:dyDescent="0.3">
      <c r="A3711" s="383"/>
      <c r="B3711" s="202"/>
      <c r="C3711" s="386"/>
      <c r="D3711" s="431"/>
      <c r="E3711" s="432"/>
      <c r="F3711" s="433"/>
    </row>
    <row r="3712" spans="1:6" x14ac:dyDescent="0.3">
      <c r="A3712" s="383"/>
      <c r="B3712" s="202"/>
      <c r="C3712" s="386"/>
      <c r="D3712" s="431"/>
      <c r="E3712" s="432"/>
      <c r="F3712" s="433"/>
    </row>
    <row r="3713" spans="1:6" x14ac:dyDescent="0.3">
      <c r="A3713" s="383"/>
      <c r="B3713" s="202"/>
      <c r="C3713" s="386"/>
      <c r="D3713" s="431"/>
      <c r="E3713" s="432"/>
      <c r="F3713" s="433"/>
    </row>
    <row r="3714" spans="1:6" x14ac:dyDescent="0.3">
      <c r="A3714" s="383"/>
      <c r="B3714" s="202"/>
      <c r="C3714" s="386"/>
      <c r="D3714" s="431"/>
      <c r="E3714" s="432"/>
      <c r="F3714" s="433"/>
    </row>
    <row r="3715" spans="1:6" x14ac:dyDescent="0.3">
      <c r="A3715" s="383"/>
      <c r="B3715" s="202"/>
      <c r="C3715" s="386"/>
      <c r="D3715" s="431"/>
      <c r="E3715" s="432"/>
      <c r="F3715" s="433"/>
    </row>
    <row r="3716" spans="1:6" x14ac:dyDescent="0.3">
      <c r="A3716" s="383"/>
      <c r="B3716" s="202"/>
      <c r="C3716" s="386"/>
      <c r="D3716" s="431"/>
      <c r="E3716" s="432"/>
      <c r="F3716" s="433"/>
    </row>
    <row r="3717" spans="1:6" x14ac:dyDescent="0.3">
      <c r="A3717" s="383"/>
      <c r="B3717" s="202"/>
      <c r="C3717" s="386"/>
      <c r="D3717" s="431"/>
      <c r="E3717" s="432"/>
      <c r="F3717" s="433"/>
    </row>
    <row r="3718" spans="1:6" x14ac:dyDescent="0.3">
      <c r="A3718" s="383"/>
      <c r="B3718" s="202"/>
      <c r="C3718" s="386"/>
      <c r="D3718" s="431"/>
      <c r="E3718" s="432"/>
      <c r="F3718" s="433"/>
    </row>
    <row r="3719" spans="1:6" x14ac:dyDescent="0.3">
      <c r="A3719" s="383"/>
      <c r="B3719" s="202"/>
      <c r="C3719" s="386"/>
      <c r="D3719" s="431"/>
      <c r="E3719" s="432"/>
      <c r="F3719" s="433"/>
    </row>
    <row r="3720" spans="1:6" x14ac:dyDescent="0.3">
      <c r="A3720" s="383"/>
      <c r="B3720" s="202"/>
      <c r="C3720" s="386"/>
      <c r="D3720" s="431"/>
      <c r="E3720" s="432"/>
      <c r="F3720" s="433"/>
    </row>
    <row r="3721" spans="1:6" x14ac:dyDescent="0.3">
      <c r="A3721" s="383"/>
      <c r="B3721" s="202"/>
      <c r="C3721" s="386"/>
      <c r="D3721" s="431"/>
      <c r="E3721" s="432"/>
      <c r="F3721" s="433"/>
    </row>
    <row r="3722" spans="1:6" x14ac:dyDescent="0.3">
      <c r="A3722" s="383"/>
      <c r="B3722" s="202"/>
      <c r="C3722" s="386"/>
      <c r="D3722" s="431"/>
      <c r="E3722" s="432"/>
      <c r="F3722" s="433"/>
    </row>
    <row r="3723" spans="1:6" x14ac:dyDescent="0.3">
      <c r="A3723" s="383"/>
      <c r="B3723" s="202"/>
      <c r="C3723" s="386"/>
      <c r="D3723" s="431"/>
      <c r="E3723" s="432"/>
      <c r="F3723" s="433"/>
    </row>
    <row r="3724" spans="1:6" x14ac:dyDescent="0.3">
      <c r="A3724" s="383"/>
      <c r="B3724" s="202"/>
      <c r="C3724" s="386"/>
      <c r="D3724" s="431"/>
      <c r="E3724" s="432"/>
      <c r="F3724" s="433"/>
    </row>
    <row r="3725" spans="1:6" x14ac:dyDescent="0.3">
      <c r="A3725" s="383"/>
      <c r="B3725" s="202"/>
      <c r="C3725" s="386"/>
      <c r="D3725" s="431"/>
      <c r="E3725" s="432"/>
      <c r="F3725" s="433"/>
    </row>
    <row r="3726" spans="1:6" x14ac:dyDescent="0.3">
      <c r="A3726" s="383"/>
      <c r="B3726" s="202"/>
      <c r="C3726" s="386"/>
      <c r="D3726" s="431"/>
      <c r="E3726" s="432"/>
      <c r="F3726" s="433"/>
    </row>
    <row r="3727" spans="1:6" ht="15" thickBot="1" x14ac:dyDescent="0.35">
      <c r="A3727" s="383"/>
      <c r="B3727" s="202"/>
      <c r="C3727" s="386"/>
      <c r="D3727" s="431"/>
      <c r="E3727" s="432"/>
      <c r="F3727" s="433"/>
    </row>
    <row r="3728" spans="1:6" ht="15" thickBot="1" x14ac:dyDescent="0.35">
      <c r="A3728" s="448" t="s">
        <v>4092</v>
      </c>
      <c r="B3728" s="511" t="s">
        <v>4116</v>
      </c>
      <c r="C3728" s="489"/>
      <c r="D3728" s="489"/>
      <c r="E3728" s="494"/>
      <c r="F3728" s="495">
        <f>SUM(F3624:F3637)</f>
        <v>250000</v>
      </c>
    </row>
    <row r="3729" spans="1:6" x14ac:dyDescent="0.3">
      <c r="A3729" s="756" t="str">
        <f>A768</f>
        <v>CONTRACT SANRAL: NRA 2024/1323</v>
      </c>
      <c r="B3729" s="757"/>
      <c r="C3729" s="462"/>
      <c r="D3729" s="462"/>
      <c r="E3729" s="467"/>
      <c r="F3729" s="473"/>
    </row>
    <row r="3730" spans="1:6" ht="15" thickBot="1" x14ac:dyDescent="0.35">
      <c r="A3730" s="754" t="str">
        <f>A769</f>
        <v>PANEL FOR ROUTINE ROAD MAINTENANCE WORKS ACROSS SOUTH AFRICA (KWAZULU NATAL PROVINCE)</v>
      </c>
      <c r="B3730" s="755"/>
      <c r="C3730" s="463"/>
      <c r="D3730" s="463"/>
      <c r="E3730" s="468"/>
      <c r="F3730" s="474"/>
    </row>
    <row r="3731" spans="1:6" ht="15" thickBot="1" x14ac:dyDescent="0.35">
      <c r="A3731" s="449" t="s">
        <v>4111</v>
      </c>
      <c r="B3731" s="451" t="s">
        <v>4035</v>
      </c>
      <c r="C3731" s="451" t="s">
        <v>4112</v>
      </c>
      <c r="D3731" s="451" t="s">
        <v>4113</v>
      </c>
      <c r="E3731" s="451" t="s">
        <v>4114</v>
      </c>
      <c r="F3731" s="487" t="s">
        <v>4036</v>
      </c>
    </row>
    <row r="3732" spans="1:6" x14ac:dyDescent="0.3">
      <c r="A3732" s="758" t="s">
        <v>2089</v>
      </c>
      <c r="B3732" s="759"/>
      <c r="C3732" s="759"/>
      <c r="D3732" s="759"/>
      <c r="E3732" s="759"/>
      <c r="F3732" s="760"/>
    </row>
    <row r="3733" spans="1:6" x14ac:dyDescent="0.3">
      <c r="A3733" s="374" t="s">
        <v>2090</v>
      </c>
      <c r="B3733" s="345" t="s">
        <v>3693</v>
      </c>
      <c r="C3733" s="375"/>
      <c r="D3733" s="376"/>
      <c r="E3733" s="377"/>
      <c r="F3733" s="378"/>
    </row>
    <row r="3734" spans="1:6" x14ac:dyDescent="0.3">
      <c r="A3734" s="372" t="s">
        <v>2092</v>
      </c>
      <c r="B3734" s="201" t="s">
        <v>3995</v>
      </c>
      <c r="C3734" s="379" t="s">
        <v>16</v>
      </c>
      <c r="D3734" s="420">
        <v>1</v>
      </c>
      <c r="E3734" s="418">
        <v>50000</v>
      </c>
      <c r="F3734" s="419">
        <f>IF((D3734*E3734)&gt;0,(D3734*E3734),"")</f>
        <v>50000</v>
      </c>
    </row>
    <row r="3735" spans="1:6" x14ac:dyDescent="0.3">
      <c r="A3735" s="372" t="s">
        <v>2093</v>
      </c>
      <c r="B3735" s="201" t="s">
        <v>3915</v>
      </c>
      <c r="C3735" s="379" t="s">
        <v>21</v>
      </c>
      <c r="D3735" s="421">
        <f>F3734</f>
        <v>50000</v>
      </c>
      <c r="E3735" s="855"/>
      <c r="F3735" s="419" t="str">
        <f>IF((D3735*E3735)&gt;0,(D3735*E3735),"")</f>
        <v/>
      </c>
    </row>
    <row r="3736" spans="1:6" x14ac:dyDescent="0.3">
      <c r="A3736" s="383"/>
      <c r="B3736" s="202"/>
      <c r="C3736" s="386"/>
      <c r="D3736" s="431"/>
      <c r="E3736" s="432"/>
      <c r="F3736" s="433"/>
    </row>
    <row r="3737" spans="1:6" x14ac:dyDescent="0.3">
      <c r="A3737" s="383"/>
      <c r="B3737" s="202"/>
      <c r="C3737" s="386"/>
      <c r="D3737" s="431"/>
      <c r="E3737" s="432"/>
      <c r="F3737" s="433"/>
    </row>
    <row r="3738" spans="1:6" x14ac:dyDescent="0.3">
      <c r="A3738" s="383"/>
      <c r="B3738" s="202"/>
      <c r="C3738" s="386"/>
      <c r="D3738" s="431"/>
      <c r="E3738" s="432"/>
      <c r="F3738" s="433"/>
    </row>
    <row r="3739" spans="1:6" x14ac:dyDescent="0.3">
      <c r="A3739" s="383"/>
      <c r="B3739" s="202"/>
      <c r="C3739" s="386"/>
      <c r="D3739" s="431"/>
      <c r="E3739" s="432"/>
      <c r="F3739" s="433"/>
    </row>
    <row r="3740" spans="1:6" x14ac:dyDescent="0.3">
      <c r="A3740" s="383"/>
      <c r="B3740" s="202"/>
      <c r="C3740" s="386"/>
      <c r="D3740" s="431"/>
      <c r="E3740" s="432"/>
      <c r="F3740" s="433"/>
    </row>
    <row r="3741" spans="1:6" x14ac:dyDescent="0.3">
      <c r="A3741" s="383"/>
      <c r="B3741" s="202"/>
      <c r="C3741" s="386"/>
      <c r="D3741" s="431"/>
      <c r="E3741" s="432"/>
      <c r="F3741" s="433"/>
    </row>
    <row r="3742" spans="1:6" x14ac:dyDescent="0.3">
      <c r="A3742" s="383"/>
      <c r="B3742" s="202"/>
      <c r="C3742" s="386"/>
      <c r="D3742" s="431"/>
      <c r="E3742" s="432"/>
      <c r="F3742" s="433"/>
    </row>
    <row r="3743" spans="1:6" x14ac:dyDescent="0.3">
      <c r="A3743" s="383"/>
      <c r="B3743" s="202"/>
      <c r="C3743" s="386"/>
      <c r="D3743" s="431"/>
      <c r="E3743" s="432"/>
      <c r="F3743" s="433"/>
    </row>
    <row r="3744" spans="1:6" x14ac:dyDescent="0.3">
      <c r="A3744" s="383"/>
      <c r="B3744" s="202"/>
      <c r="C3744" s="386"/>
      <c r="D3744" s="431"/>
      <c r="E3744" s="432"/>
      <c r="F3744" s="433"/>
    </row>
    <row r="3745" spans="1:6" x14ac:dyDescent="0.3">
      <c r="A3745" s="383"/>
      <c r="B3745" s="202"/>
      <c r="C3745" s="386"/>
      <c r="D3745" s="431"/>
      <c r="E3745" s="432"/>
      <c r="F3745" s="433"/>
    </row>
    <row r="3746" spans="1:6" x14ac:dyDescent="0.3">
      <c r="A3746" s="383"/>
      <c r="B3746" s="202"/>
      <c r="C3746" s="386"/>
      <c r="D3746" s="431"/>
      <c r="E3746" s="432"/>
      <c r="F3746" s="433"/>
    </row>
    <row r="3747" spans="1:6" x14ac:dyDescent="0.3">
      <c r="A3747" s="383"/>
      <c r="B3747" s="202"/>
      <c r="C3747" s="386"/>
      <c r="D3747" s="431"/>
      <c r="E3747" s="432"/>
      <c r="F3747" s="433"/>
    </row>
    <row r="3748" spans="1:6" x14ac:dyDescent="0.3">
      <c r="A3748" s="383"/>
      <c r="B3748" s="202"/>
      <c r="C3748" s="386"/>
      <c r="D3748" s="431"/>
      <c r="E3748" s="432"/>
      <c r="F3748" s="433"/>
    </row>
    <row r="3749" spans="1:6" x14ac:dyDescent="0.3">
      <c r="A3749" s="383"/>
      <c r="B3749" s="202"/>
      <c r="C3749" s="386"/>
      <c r="D3749" s="431"/>
      <c r="E3749" s="432"/>
      <c r="F3749" s="433"/>
    </row>
    <row r="3750" spans="1:6" x14ac:dyDescent="0.3">
      <c r="A3750" s="383"/>
      <c r="B3750" s="202"/>
      <c r="C3750" s="386"/>
      <c r="D3750" s="431"/>
      <c r="E3750" s="432"/>
      <c r="F3750" s="433"/>
    </row>
    <row r="3751" spans="1:6" x14ac:dyDescent="0.3">
      <c r="A3751" s="383"/>
      <c r="B3751" s="202"/>
      <c r="C3751" s="386"/>
      <c r="D3751" s="431"/>
      <c r="E3751" s="432"/>
      <c r="F3751" s="433"/>
    </row>
    <row r="3752" spans="1:6" x14ac:dyDescent="0.3">
      <c r="A3752" s="383"/>
      <c r="B3752" s="202"/>
      <c r="C3752" s="386"/>
      <c r="D3752" s="431"/>
      <c r="E3752" s="432"/>
      <c r="F3752" s="433"/>
    </row>
    <row r="3753" spans="1:6" x14ac:dyDescent="0.3">
      <c r="A3753" s="383"/>
      <c r="B3753" s="202"/>
      <c r="C3753" s="386"/>
      <c r="D3753" s="431"/>
      <c r="E3753" s="432"/>
      <c r="F3753" s="433"/>
    </row>
    <row r="3754" spans="1:6" x14ac:dyDescent="0.3">
      <c r="A3754" s="383"/>
      <c r="B3754" s="202"/>
      <c r="C3754" s="386"/>
      <c r="D3754" s="431"/>
      <c r="E3754" s="432"/>
      <c r="F3754" s="433"/>
    </row>
    <row r="3755" spans="1:6" x14ac:dyDescent="0.3">
      <c r="A3755" s="383"/>
      <c r="B3755" s="202"/>
      <c r="C3755" s="386"/>
      <c r="D3755" s="431"/>
      <c r="E3755" s="432"/>
      <c r="F3755" s="433"/>
    </row>
    <row r="3756" spans="1:6" x14ac:dyDescent="0.3">
      <c r="A3756" s="383"/>
      <c r="B3756" s="202"/>
      <c r="C3756" s="386"/>
      <c r="D3756" s="431"/>
      <c r="E3756" s="432"/>
      <c r="F3756" s="433"/>
    </row>
    <row r="3757" spans="1:6" x14ac:dyDescent="0.3">
      <c r="A3757" s="383"/>
      <c r="B3757" s="202"/>
      <c r="C3757" s="386"/>
      <c r="D3757" s="431"/>
      <c r="E3757" s="432"/>
      <c r="F3757" s="433"/>
    </row>
    <row r="3758" spans="1:6" x14ac:dyDescent="0.3">
      <c r="A3758" s="383"/>
      <c r="B3758" s="202"/>
      <c r="C3758" s="386"/>
      <c r="D3758" s="431"/>
      <c r="E3758" s="432"/>
      <c r="F3758" s="433"/>
    </row>
    <row r="3759" spans="1:6" x14ac:dyDescent="0.3">
      <c r="A3759" s="383"/>
      <c r="B3759" s="202"/>
      <c r="C3759" s="386"/>
      <c r="D3759" s="431"/>
      <c r="E3759" s="432"/>
      <c r="F3759" s="433"/>
    </row>
    <row r="3760" spans="1:6" x14ac:dyDescent="0.3">
      <c r="A3760" s="383"/>
      <c r="B3760" s="202"/>
      <c r="C3760" s="386"/>
      <c r="D3760" s="431"/>
      <c r="E3760" s="432"/>
      <c r="F3760" s="433"/>
    </row>
    <row r="3761" spans="1:6" x14ac:dyDescent="0.3">
      <c r="A3761" s="383"/>
      <c r="B3761" s="202"/>
      <c r="C3761" s="386"/>
      <c r="D3761" s="431"/>
      <c r="E3761" s="432"/>
      <c r="F3761" s="433"/>
    </row>
    <row r="3762" spans="1:6" x14ac:dyDescent="0.3">
      <c r="A3762" s="383"/>
      <c r="B3762" s="202"/>
      <c r="C3762" s="386"/>
      <c r="D3762" s="431"/>
      <c r="E3762" s="432"/>
      <c r="F3762" s="433"/>
    </row>
    <row r="3763" spans="1:6" x14ac:dyDescent="0.3">
      <c r="A3763" s="383"/>
      <c r="B3763" s="202"/>
      <c r="C3763" s="386"/>
      <c r="D3763" s="431"/>
      <c r="E3763" s="432"/>
      <c r="F3763" s="433"/>
    </row>
    <row r="3764" spans="1:6" x14ac:dyDescent="0.3">
      <c r="A3764" s="383"/>
      <c r="B3764" s="202"/>
      <c r="C3764" s="386"/>
      <c r="D3764" s="431"/>
      <c r="E3764" s="432"/>
      <c r="F3764" s="433"/>
    </row>
    <row r="3765" spans="1:6" x14ac:dyDescent="0.3">
      <c r="A3765" s="383"/>
      <c r="B3765" s="202"/>
      <c r="C3765" s="386"/>
      <c r="D3765" s="431"/>
      <c r="E3765" s="432"/>
      <c r="F3765" s="433"/>
    </row>
    <row r="3766" spans="1:6" x14ac:dyDescent="0.3">
      <c r="A3766" s="383"/>
      <c r="B3766" s="202"/>
      <c r="C3766" s="386"/>
      <c r="D3766" s="431"/>
      <c r="E3766" s="432"/>
      <c r="F3766" s="433"/>
    </row>
    <row r="3767" spans="1:6" x14ac:dyDescent="0.3">
      <c r="A3767" s="383"/>
      <c r="B3767" s="202"/>
      <c r="C3767" s="386"/>
      <c r="D3767" s="431"/>
      <c r="E3767" s="432"/>
      <c r="F3767" s="433"/>
    </row>
    <row r="3768" spans="1:6" x14ac:dyDescent="0.3">
      <c r="A3768" s="383"/>
      <c r="B3768" s="202"/>
      <c r="C3768" s="386"/>
      <c r="D3768" s="431"/>
      <c r="E3768" s="432"/>
      <c r="F3768" s="433"/>
    </row>
    <row r="3769" spans="1:6" x14ac:dyDescent="0.3">
      <c r="A3769" s="383"/>
      <c r="B3769" s="202"/>
      <c r="C3769" s="386"/>
      <c r="D3769" s="431"/>
      <c r="E3769" s="432"/>
      <c r="F3769" s="433"/>
    </row>
    <row r="3770" spans="1:6" x14ac:dyDescent="0.3">
      <c r="A3770" s="383"/>
      <c r="B3770" s="202"/>
      <c r="C3770" s="386"/>
      <c r="D3770" s="431"/>
      <c r="E3770" s="432"/>
      <c r="F3770" s="433"/>
    </row>
    <row r="3771" spans="1:6" x14ac:dyDescent="0.3">
      <c r="A3771" s="383"/>
      <c r="B3771" s="202"/>
      <c r="C3771" s="386"/>
      <c r="D3771" s="431"/>
      <c r="E3771" s="432"/>
      <c r="F3771" s="433"/>
    </row>
    <row r="3772" spans="1:6" x14ac:dyDescent="0.3">
      <c r="A3772" s="383"/>
      <c r="B3772" s="202"/>
      <c r="C3772" s="386"/>
      <c r="D3772" s="431"/>
      <c r="E3772" s="432"/>
      <c r="F3772" s="433"/>
    </row>
    <row r="3773" spans="1:6" x14ac:dyDescent="0.3">
      <c r="A3773" s="383"/>
      <c r="B3773" s="202"/>
      <c r="C3773" s="386"/>
      <c r="D3773" s="431"/>
      <c r="E3773" s="432"/>
      <c r="F3773" s="433"/>
    </row>
    <row r="3774" spans="1:6" x14ac:dyDescent="0.3">
      <c r="A3774" s="383"/>
      <c r="B3774" s="202"/>
      <c r="C3774" s="386"/>
      <c r="D3774" s="431"/>
      <c r="E3774" s="432"/>
      <c r="F3774" s="433"/>
    </row>
    <row r="3775" spans="1:6" x14ac:dyDescent="0.3">
      <c r="A3775" s="383"/>
      <c r="B3775" s="202"/>
      <c r="C3775" s="386"/>
      <c r="D3775" s="431"/>
      <c r="E3775" s="432"/>
      <c r="F3775" s="433"/>
    </row>
    <row r="3776" spans="1:6" x14ac:dyDescent="0.3">
      <c r="A3776" s="383"/>
      <c r="B3776" s="202"/>
      <c r="C3776" s="386"/>
      <c r="D3776" s="431"/>
      <c r="E3776" s="432"/>
      <c r="F3776" s="433"/>
    </row>
    <row r="3777" spans="1:6" x14ac:dyDescent="0.3">
      <c r="A3777" s="383"/>
      <c r="B3777" s="202"/>
      <c r="C3777" s="386"/>
      <c r="D3777" s="431"/>
      <c r="E3777" s="432"/>
      <c r="F3777" s="433"/>
    </row>
    <row r="3778" spans="1:6" x14ac:dyDescent="0.3">
      <c r="A3778" s="383"/>
      <c r="B3778" s="202"/>
      <c r="C3778" s="386"/>
      <c r="D3778" s="431"/>
      <c r="E3778" s="432"/>
      <c r="F3778" s="433"/>
    </row>
    <row r="3779" spans="1:6" x14ac:dyDescent="0.3">
      <c r="A3779" s="383"/>
      <c r="B3779" s="202"/>
      <c r="C3779" s="386"/>
      <c r="D3779" s="431"/>
      <c r="E3779" s="432"/>
      <c r="F3779" s="433"/>
    </row>
    <row r="3780" spans="1:6" x14ac:dyDescent="0.3">
      <c r="A3780" s="383"/>
      <c r="B3780" s="202"/>
      <c r="C3780" s="386"/>
      <c r="D3780" s="431"/>
      <c r="E3780" s="432"/>
      <c r="F3780" s="433"/>
    </row>
    <row r="3781" spans="1:6" x14ac:dyDescent="0.3">
      <c r="A3781" s="383"/>
      <c r="B3781" s="202"/>
      <c r="C3781" s="386"/>
      <c r="D3781" s="431"/>
      <c r="E3781" s="432"/>
      <c r="F3781" s="433"/>
    </row>
    <row r="3782" spans="1:6" x14ac:dyDescent="0.3">
      <c r="A3782" s="383"/>
      <c r="B3782" s="202"/>
      <c r="C3782" s="386"/>
      <c r="D3782" s="431"/>
      <c r="E3782" s="432"/>
      <c r="F3782" s="433"/>
    </row>
    <row r="3783" spans="1:6" x14ac:dyDescent="0.3">
      <c r="A3783" s="383"/>
      <c r="B3783" s="202"/>
      <c r="C3783" s="386"/>
      <c r="D3783" s="431"/>
      <c r="E3783" s="432"/>
      <c r="F3783" s="433"/>
    </row>
    <row r="3784" spans="1:6" x14ac:dyDescent="0.3">
      <c r="A3784" s="383"/>
      <c r="B3784" s="202"/>
      <c r="C3784" s="386"/>
      <c r="D3784" s="431"/>
      <c r="E3784" s="432"/>
      <c r="F3784" s="433"/>
    </row>
    <row r="3785" spans="1:6" x14ac:dyDescent="0.3">
      <c r="A3785" s="383"/>
      <c r="B3785" s="202"/>
      <c r="C3785" s="386"/>
      <c r="D3785" s="431"/>
      <c r="E3785" s="432"/>
      <c r="F3785" s="433"/>
    </row>
    <row r="3786" spans="1:6" x14ac:dyDescent="0.3">
      <c r="A3786" s="383"/>
      <c r="B3786" s="202"/>
      <c r="C3786" s="386"/>
      <c r="D3786" s="431"/>
      <c r="E3786" s="432"/>
      <c r="F3786" s="433"/>
    </row>
    <row r="3787" spans="1:6" x14ac:dyDescent="0.3">
      <c r="A3787" s="383"/>
      <c r="B3787" s="202"/>
      <c r="C3787" s="386"/>
      <c r="D3787" s="431"/>
      <c r="E3787" s="432"/>
      <c r="F3787" s="433"/>
    </row>
    <row r="3788" spans="1:6" x14ac:dyDescent="0.3">
      <c r="A3788" s="383"/>
      <c r="B3788" s="202"/>
      <c r="C3788" s="386"/>
      <c r="D3788" s="431"/>
      <c r="E3788" s="432"/>
      <c r="F3788" s="433"/>
    </row>
    <row r="3789" spans="1:6" x14ac:dyDescent="0.3">
      <c r="A3789" s="383"/>
      <c r="B3789" s="202"/>
      <c r="C3789" s="386"/>
      <c r="D3789" s="431"/>
      <c r="E3789" s="432"/>
      <c r="F3789" s="433"/>
    </row>
    <row r="3790" spans="1:6" x14ac:dyDescent="0.3">
      <c r="A3790" s="383"/>
      <c r="B3790" s="202"/>
      <c r="C3790" s="386"/>
      <c r="D3790" s="431"/>
      <c r="E3790" s="432"/>
      <c r="F3790" s="433"/>
    </row>
    <row r="3791" spans="1:6" x14ac:dyDescent="0.3">
      <c r="A3791" s="383"/>
      <c r="B3791" s="202"/>
      <c r="C3791" s="386"/>
      <c r="D3791" s="431"/>
      <c r="E3791" s="432"/>
      <c r="F3791" s="433"/>
    </row>
    <row r="3792" spans="1:6" x14ac:dyDescent="0.3">
      <c r="A3792" s="383"/>
      <c r="B3792" s="202"/>
      <c r="C3792" s="386"/>
      <c r="D3792" s="431"/>
      <c r="E3792" s="432"/>
      <c r="F3792" s="433"/>
    </row>
    <row r="3793" spans="1:6" x14ac:dyDescent="0.3">
      <c r="A3793" s="383"/>
      <c r="B3793" s="202"/>
      <c r="C3793" s="386"/>
      <c r="D3793" s="431"/>
      <c r="E3793" s="432"/>
      <c r="F3793" s="433"/>
    </row>
    <row r="3794" spans="1:6" x14ac:dyDescent="0.3">
      <c r="A3794" s="383"/>
      <c r="B3794" s="202"/>
      <c r="C3794" s="386"/>
      <c r="D3794" s="431"/>
      <c r="E3794" s="432"/>
      <c r="F3794" s="433"/>
    </row>
    <row r="3795" spans="1:6" x14ac:dyDescent="0.3">
      <c r="A3795" s="383"/>
      <c r="B3795" s="202"/>
      <c r="C3795" s="386"/>
      <c r="D3795" s="431"/>
      <c r="E3795" s="432"/>
      <c r="F3795" s="433"/>
    </row>
    <row r="3796" spans="1:6" x14ac:dyDescent="0.3">
      <c r="A3796" s="383"/>
      <c r="B3796" s="202"/>
      <c r="C3796" s="386"/>
      <c r="D3796" s="431"/>
      <c r="E3796" s="432"/>
      <c r="F3796" s="433"/>
    </row>
    <row r="3797" spans="1:6" x14ac:dyDescent="0.3">
      <c r="A3797" s="383"/>
      <c r="B3797" s="202"/>
      <c r="C3797" s="386"/>
      <c r="D3797" s="431"/>
      <c r="E3797" s="432"/>
      <c r="F3797" s="433"/>
    </row>
    <row r="3798" spans="1:6" x14ac:dyDescent="0.3">
      <c r="A3798" s="383"/>
      <c r="B3798" s="202"/>
      <c r="C3798" s="386"/>
      <c r="D3798" s="431"/>
      <c r="E3798" s="432"/>
      <c r="F3798" s="433"/>
    </row>
    <row r="3799" spans="1:6" x14ac:dyDescent="0.3">
      <c r="A3799" s="383"/>
      <c r="B3799" s="202"/>
      <c r="C3799" s="386"/>
      <c r="D3799" s="431"/>
      <c r="E3799" s="432"/>
      <c r="F3799" s="433"/>
    </row>
    <row r="3800" spans="1:6" x14ac:dyDescent="0.3">
      <c r="A3800" s="383"/>
      <c r="B3800" s="202"/>
      <c r="C3800" s="386"/>
      <c r="D3800" s="431"/>
      <c r="E3800" s="432"/>
      <c r="F3800" s="433"/>
    </row>
    <row r="3801" spans="1:6" x14ac:dyDescent="0.3">
      <c r="A3801" s="383"/>
      <c r="B3801" s="202"/>
      <c r="C3801" s="386"/>
      <c r="D3801" s="431"/>
      <c r="E3801" s="432"/>
      <c r="F3801" s="433"/>
    </row>
    <row r="3802" spans="1:6" x14ac:dyDescent="0.3">
      <c r="A3802" s="383"/>
      <c r="B3802" s="202"/>
      <c r="C3802" s="386"/>
      <c r="D3802" s="431"/>
      <c r="E3802" s="432"/>
      <c r="F3802" s="433"/>
    </row>
    <row r="3803" spans="1:6" x14ac:dyDescent="0.3">
      <c r="A3803" s="383"/>
      <c r="B3803" s="202"/>
      <c r="C3803" s="386"/>
      <c r="D3803" s="431"/>
      <c r="E3803" s="432"/>
      <c r="F3803" s="433"/>
    </row>
    <row r="3804" spans="1:6" x14ac:dyDescent="0.3">
      <c r="A3804" s="383"/>
      <c r="B3804" s="202"/>
      <c r="C3804" s="386"/>
      <c r="D3804" s="431"/>
      <c r="E3804" s="432"/>
      <c r="F3804" s="433"/>
    </row>
    <row r="3805" spans="1:6" x14ac:dyDescent="0.3">
      <c r="A3805" s="383"/>
      <c r="B3805" s="202"/>
      <c r="C3805" s="386"/>
      <c r="D3805" s="431"/>
      <c r="E3805" s="432"/>
      <c r="F3805" s="433"/>
    </row>
    <row r="3806" spans="1:6" x14ac:dyDescent="0.3">
      <c r="A3806" s="383"/>
      <c r="B3806" s="202"/>
      <c r="C3806" s="386"/>
      <c r="D3806" s="431"/>
      <c r="E3806" s="432"/>
      <c r="F3806" s="433"/>
    </row>
    <row r="3807" spans="1:6" x14ac:dyDescent="0.3">
      <c r="A3807" s="383"/>
      <c r="B3807" s="202"/>
      <c r="C3807" s="386"/>
      <c r="D3807" s="431"/>
      <c r="E3807" s="432"/>
      <c r="F3807" s="433"/>
    </row>
    <row r="3808" spans="1:6" x14ac:dyDescent="0.3">
      <c r="A3808" s="383"/>
      <c r="B3808" s="202"/>
      <c r="C3808" s="386"/>
      <c r="D3808" s="431"/>
      <c r="E3808" s="432"/>
      <c r="F3808" s="433"/>
    </row>
    <row r="3809" spans="1:6" x14ac:dyDescent="0.3">
      <c r="A3809" s="383"/>
      <c r="B3809" s="202"/>
      <c r="C3809" s="386"/>
      <c r="D3809" s="431"/>
      <c r="E3809" s="432"/>
      <c r="F3809" s="433"/>
    </row>
    <row r="3810" spans="1:6" x14ac:dyDescent="0.3">
      <c r="A3810" s="383"/>
      <c r="B3810" s="202"/>
      <c r="C3810" s="386"/>
      <c r="D3810" s="431"/>
      <c r="E3810" s="432"/>
      <c r="F3810" s="433"/>
    </row>
    <row r="3811" spans="1:6" x14ac:dyDescent="0.3">
      <c r="A3811" s="383"/>
      <c r="B3811" s="202"/>
      <c r="C3811" s="386"/>
      <c r="D3811" s="431"/>
      <c r="E3811" s="432"/>
      <c r="F3811" s="433"/>
    </row>
    <row r="3812" spans="1:6" x14ac:dyDescent="0.3">
      <c r="A3812" s="383"/>
      <c r="B3812" s="202"/>
      <c r="C3812" s="386"/>
      <c r="D3812" s="431"/>
      <c r="E3812" s="432"/>
      <c r="F3812" s="433"/>
    </row>
    <row r="3813" spans="1:6" x14ac:dyDescent="0.3">
      <c r="A3813" s="383"/>
      <c r="B3813" s="202"/>
      <c r="C3813" s="386"/>
      <c r="D3813" s="431"/>
      <c r="E3813" s="432"/>
      <c r="F3813" s="433"/>
    </row>
    <row r="3814" spans="1:6" x14ac:dyDescent="0.3">
      <c r="A3814" s="383"/>
      <c r="B3814" s="202"/>
      <c r="C3814" s="386"/>
      <c r="D3814" s="431"/>
      <c r="E3814" s="432"/>
      <c r="F3814" s="433"/>
    </row>
    <row r="3815" spans="1:6" x14ac:dyDescent="0.3">
      <c r="A3815" s="383"/>
      <c r="B3815" s="202"/>
      <c r="C3815" s="386"/>
      <c r="D3815" s="431"/>
      <c r="E3815" s="432"/>
      <c r="F3815" s="433"/>
    </row>
    <row r="3816" spans="1:6" x14ac:dyDescent="0.3">
      <c r="A3816" s="383"/>
      <c r="B3816" s="202"/>
      <c r="C3816" s="386"/>
      <c r="D3816" s="431"/>
      <c r="E3816" s="432"/>
      <c r="F3816" s="433"/>
    </row>
    <row r="3817" spans="1:6" x14ac:dyDescent="0.3">
      <c r="A3817" s="383"/>
      <c r="B3817" s="202"/>
      <c r="C3817" s="386"/>
      <c r="D3817" s="431"/>
      <c r="E3817" s="432"/>
      <c r="F3817" s="433"/>
    </row>
    <row r="3818" spans="1:6" x14ac:dyDescent="0.3">
      <c r="A3818" s="383"/>
      <c r="B3818" s="202"/>
      <c r="C3818" s="386"/>
      <c r="D3818" s="431"/>
      <c r="E3818" s="432"/>
      <c r="F3818" s="433"/>
    </row>
    <row r="3819" spans="1:6" x14ac:dyDescent="0.3">
      <c r="A3819" s="383"/>
      <c r="B3819" s="202"/>
      <c r="C3819" s="386"/>
      <c r="D3819" s="431"/>
      <c r="E3819" s="432"/>
      <c r="F3819" s="433"/>
    </row>
    <row r="3820" spans="1:6" x14ac:dyDescent="0.3">
      <c r="A3820" s="383"/>
      <c r="B3820" s="202"/>
      <c r="C3820" s="386"/>
      <c r="D3820" s="431"/>
      <c r="E3820" s="432"/>
      <c r="F3820" s="433"/>
    </row>
    <row r="3821" spans="1:6" x14ac:dyDescent="0.3">
      <c r="A3821" s="383"/>
      <c r="B3821" s="202"/>
      <c r="C3821" s="386"/>
      <c r="D3821" s="431"/>
      <c r="E3821" s="432"/>
      <c r="F3821" s="433"/>
    </row>
    <row r="3822" spans="1:6" x14ac:dyDescent="0.3">
      <c r="A3822" s="383"/>
      <c r="B3822" s="202"/>
      <c r="C3822" s="386"/>
      <c r="D3822" s="431"/>
      <c r="E3822" s="432"/>
      <c r="F3822" s="433"/>
    </row>
    <row r="3823" spans="1:6" x14ac:dyDescent="0.3">
      <c r="A3823" s="383"/>
      <c r="B3823" s="202"/>
      <c r="C3823" s="386"/>
      <c r="D3823" s="431"/>
      <c r="E3823" s="432"/>
      <c r="F3823" s="433"/>
    </row>
    <row r="3824" spans="1:6" x14ac:dyDescent="0.3">
      <c r="A3824" s="383"/>
      <c r="B3824" s="202"/>
      <c r="C3824" s="386"/>
      <c r="D3824" s="431"/>
      <c r="E3824" s="432"/>
      <c r="F3824" s="433"/>
    </row>
    <row r="3825" spans="1:6" x14ac:dyDescent="0.3">
      <c r="A3825" s="383"/>
      <c r="B3825" s="202"/>
      <c r="C3825" s="386"/>
      <c r="D3825" s="431"/>
      <c r="E3825" s="432"/>
      <c r="F3825" s="433"/>
    </row>
    <row r="3826" spans="1:6" x14ac:dyDescent="0.3">
      <c r="A3826" s="383"/>
      <c r="B3826" s="202"/>
      <c r="C3826" s="386"/>
      <c r="D3826" s="431"/>
      <c r="E3826" s="432"/>
      <c r="F3826" s="433"/>
    </row>
    <row r="3827" spans="1:6" x14ac:dyDescent="0.3">
      <c r="A3827" s="383"/>
      <c r="B3827" s="202"/>
      <c r="C3827" s="386"/>
      <c r="D3827" s="431"/>
      <c r="E3827" s="432"/>
      <c r="F3827" s="433"/>
    </row>
    <row r="3828" spans="1:6" x14ac:dyDescent="0.3">
      <c r="A3828" s="383"/>
      <c r="B3828" s="202"/>
      <c r="C3828" s="386"/>
      <c r="D3828" s="431"/>
      <c r="E3828" s="432"/>
      <c r="F3828" s="433"/>
    </row>
    <row r="3829" spans="1:6" x14ac:dyDescent="0.3">
      <c r="A3829" s="383"/>
      <c r="B3829" s="202"/>
      <c r="C3829" s="386"/>
      <c r="D3829" s="431"/>
      <c r="E3829" s="432"/>
      <c r="F3829" s="433"/>
    </row>
    <row r="3830" spans="1:6" x14ac:dyDescent="0.3">
      <c r="A3830" s="383"/>
      <c r="B3830" s="202"/>
      <c r="C3830" s="386"/>
      <c r="D3830" s="431"/>
      <c r="E3830" s="432"/>
      <c r="F3830" s="433"/>
    </row>
    <row r="3831" spans="1:6" x14ac:dyDescent="0.3">
      <c r="A3831" s="383"/>
      <c r="B3831" s="202"/>
      <c r="C3831" s="386"/>
      <c r="D3831" s="431"/>
      <c r="E3831" s="432"/>
      <c r="F3831" s="433"/>
    </row>
    <row r="3832" spans="1:6" x14ac:dyDescent="0.3">
      <c r="A3832" s="383"/>
      <c r="B3832" s="202"/>
      <c r="C3832" s="386"/>
      <c r="D3832" s="431"/>
      <c r="E3832" s="432"/>
      <c r="F3832" s="433"/>
    </row>
    <row r="3833" spans="1:6" x14ac:dyDescent="0.3">
      <c r="A3833" s="383"/>
      <c r="B3833" s="202"/>
      <c r="C3833" s="386"/>
      <c r="D3833" s="431"/>
      <c r="E3833" s="432"/>
      <c r="F3833" s="433"/>
    </row>
    <row r="3834" spans="1:6" x14ac:dyDescent="0.3">
      <c r="A3834" s="383"/>
      <c r="B3834" s="202"/>
      <c r="C3834" s="386"/>
      <c r="D3834" s="431"/>
      <c r="E3834" s="432"/>
      <c r="F3834" s="433"/>
    </row>
    <row r="3835" spans="1:6" x14ac:dyDescent="0.3">
      <c r="A3835" s="383"/>
      <c r="B3835" s="202"/>
      <c r="C3835" s="386"/>
      <c r="D3835" s="431"/>
      <c r="E3835" s="432"/>
      <c r="F3835" s="433"/>
    </row>
    <row r="3836" spans="1:6" x14ac:dyDescent="0.3">
      <c r="A3836" s="383"/>
      <c r="B3836" s="202"/>
      <c r="C3836" s="386"/>
      <c r="D3836" s="431"/>
      <c r="E3836" s="432"/>
      <c r="F3836" s="433"/>
    </row>
    <row r="3837" spans="1:6" ht="15" thickBot="1" x14ac:dyDescent="0.35">
      <c r="A3837" s="383"/>
      <c r="B3837" s="202"/>
      <c r="C3837" s="386"/>
      <c r="D3837" s="431"/>
      <c r="E3837" s="432"/>
      <c r="F3837" s="433"/>
    </row>
    <row r="3838" spans="1:6" ht="15" thickBot="1" x14ac:dyDescent="0.35">
      <c r="A3838" s="448" t="s">
        <v>4094</v>
      </c>
      <c r="B3838" s="511" t="s">
        <v>4116</v>
      </c>
      <c r="C3838" s="489"/>
      <c r="D3838" s="489"/>
      <c r="E3838" s="494"/>
      <c r="F3838" s="495">
        <f>SUM(F3734:F3754)</f>
        <v>50000</v>
      </c>
    </row>
    <row r="3839" spans="1:6" x14ac:dyDescent="0.3">
      <c r="A3839" s="756" t="str">
        <f>A768</f>
        <v>CONTRACT SANRAL: NRA 2024/1323</v>
      </c>
      <c r="B3839" s="757"/>
      <c r="C3839" s="462"/>
      <c r="D3839" s="462"/>
      <c r="E3839" s="467"/>
      <c r="F3839" s="473"/>
    </row>
    <row r="3840" spans="1:6" ht="15" thickBot="1" x14ac:dyDescent="0.35">
      <c r="A3840" s="754" t="str">
        <f>A769</f>
        <v>PANEL FOR ROUTINE ROAD MAINTENANCE WORKS ACROSS SOUTH AFRICA (KWAZULU NATAL PROVINCE)</v>
      </c>
      <c r="B3840" s="755"/>
      <c r="C3840" s="463"/>
      <c r="D3840" s="463"/>
      <c r="E3840" s="468"/>
      <c r="F3840" s="474"/>
    </row>
    <row r="3841" spans="1:6" ht="15" thickBot="1" x14ac:dyDescent="0.35">
      <c r="A3841" s="449" t="s">
        <v>4111</v>
      </c>
      <c r="B3841" s="451" t="s">
        <v>4035</v>
      </c>
      <c r="C3841" s="451" t="s">
        <v>4112</v>
      </c>
      <c r="D3841" s="451" t="s">
        <v>4113</v>
      </c>
      <c r="E3841" s="451" t="s">
        <v>4114</v>
      </c>
      <c r="F3841" s="487" t="s">
        <v>4036</v>
      </c>
    </row>
    <row r="3842" spans="1:6" x14ac:dyDescent="0.3">
      <c r="A3842" s="758" t="s">
        <v>2105</v>
      </c>
      <c r="B3842" s="759"/>
      <c r="C3842" s="759"/>
      <c r="D3842" s="759"/>
      <c r="E3842" s="759"/>
      <c r="F3842" s="760"/>
    </row>
    <row r="3843" spans="1:6" x14ac:dyDescent="0.3">
      <c r="A3843" s="374" t="s">
        <v>2106</v>
      </c>
      <c r="B3843" s="345" t="s">
        <v>2107</v>
      </c>
      <c r="C3843" s="375"/>
      <c r="D3843" s="376"/>
      <c r="E3843" s="377"/>
      <c r="F3843" s="378"/>
    </row>
    <row r="3844" spans="1:6" x14ac:dyDescent="0.3">
      <c r="A3844" s="372" t="s">
        <v>2108</v>
      </c>
      <c r="B3844" s="201" t="s">
        <v>2109</v>
      </c>
      <c r="C3844" s="379"/>
      <c r="D3844" s="550"/>
      <c r="E3844" s="418"/>
      <c r="F3844" s="419" t="str">
        <f t="shared" ref="F3844:F3881" si="49">IF((D3844*E3844)&gt;0,(D3844*E3844),"")</f>
        <v/>
      </c>
    </row>
    <row r="3845" spans="1:6" x14ac:dyDescent="0.3">
      <c r="A3845" s="372" t="s">
        <v>2110</v>
      </c>
      <c r="B3845" s="201" t="s">
        <v>2111</v>
      </c>
      <c r="C3845" s="379" t="s">
        <v>181</v>
      </c>
      <c r="D3845" s="420">
        <v>300</v>
      </c>
      <c r="E3845" s="856"/>
      <c r="F3845" s="419" t="str">
        <f t="shared" si="49"/>
        <v/>
      </c>
    </row>
    <row r="3846" spans="1:6" x14ac:dyDescent="0.3">
      <c r="A3846" s="372" t="s">
        <v>2112</v>
      </c>
      <c r="B3846" s="201" t="s">
        <v>2113</v>
      </c>
      <c r="C3846" s="379" t="s">
        <v>181</v>
      </c>
      <c r="D3846" s="420">
        <v>1500</v>
      </c>
      <c r="E3846" s="856"/>
      <c r="F3846" s="419" t="str">
        <f t="shared" si="49"/>
        <v/>
      </c>
    </row>
    <row r="3847" spans="1:6" x14ac:dyDescent="0.3">
      <c r="A3847" s="372" t="s">
        <v>2114</v>
      </c>
      <c r="B3847" s="201" t="s">
        <v>2115</v>
      </c>
      <c r="C3847" s="379" t="s">
        <v>181</v>
      </c>
      <c r="D3847" s="420">
        <v>1200</v>
      </c>
      <c r="E3847" s="856"/>
      <c r="F3847" s="419" t="str">
        <f t="shared" si="49"/>
        <v/>
      </c>
    </row>
    <row r="3848" spans="1:6" x14ac:dyDescent="0.3">
      <c r="A3848" s="372" t="s">
        <v>2116</v>
      </c>
      <c r="B3848" s="201" t="s">
        <v>2117</v>
      </c>
      <c r="C3848" s="379" t="s">
        <v>181</v>
      </c>
      <c r="D3848" s="420">
        <v>50</v>
      </c>
      <c r="E3848" s="856"/>
      <c r="F3848" s="419" t="str">
        <f t="shared" si="49"/>
        <v/>
      </c>
    </row>
    <row r="3849" spans="1:6" x14ac:dyDescent="0.3">
      <c r="A3849" s="372" t="s">
        <v>2118</v>
      </c>
      <c r="B3849" s="201" t="s">
        <v>2119</v>
      </c>
      <c r="C3849" s="379" t="s">
        <v>181</v>
      </c>
      <c r="D3849" s="420">
        <v>20</v>
      </c>
      <c r="E3849" s="856"/>
      <c r="F3849" s="419" t="str">
        <f t="shared" si="49"/>
        <v/>
      </c>
    </row>
    <row r="3850" spans="1:6" x14ac:dyDescent="0.3">
      <c r="A3850" s="372" t="s">
        <v>2122</v>
      </c>
      <c r="B3850" s="235" t="s">
        <v>2123</v>
      </c>
      <c r="C3850" s="379"/>
      <c r="D3850" s="420"/>
      <c r="E3850" s="418"/>
      <c r="F3850" s="419" t="str">
        <f t="shared" si="49"/>
        <v/>
      </c>
    </row>
    <row r="3851" spans="1:6" x14ac:dyDescent="0.3">
      <c r="A3851" s="372" t="s">
        <v>2124</v>
      </c>
      <c r="B3851" s="201" t="s">
        <v>2125</v>
      </c>
      <c r="C3851" s="379" t="s">
        <v>221</v>
      </c>
      <c r="D3851" s="420">
        <v>50</v>
      </c>
      <c r="E3851" s="856"/>
      <c r="F3851" s="419" t="str">
        <f t="shared" si="49"/>
        <v/>
      </c>
    </row>
    <row r="3852" spans="1:6" x14ac:dyDescent="0.3">
      <c r="A3852" s="372" t="s">
        <v>2126</v>
      </c>
      <c r="B3852" s="201" t="s">
        <v>2127</v>
      </c>
      <c r="C3852" s="379" t="s">
        <v>221</v>
      </c>
      <c r="D3852" s="420">
        <v>50</v>
      </c>
      <c r="E3852" s="856"/>
      <c r="F3852" s="419" t="str">
        <f t="shared" si="49"/>
        <v/>
      </c>
    </row>
    <row r="3853" spans="1:6" x14ac:dyDescent="0.3">
      <c r="A3853" s="372" t="s">
        <v>2128</v>
      </c>
      <c r="B3853" s="201" t="s">
        <v>2129</v>
      </c>
      <c r="C3853" s="379"/>
      <c r="D3853" s="420"/>
      <c r="E3853" s="418"/>
      <c r="F3853" s="419" t="str">
        <f t="shared" si="49"/>
        <v/>
      </c>
    </row>
    <row r="3854" spans="1:6" x14ac:dyDescent="0.3">
      <c r="A3854" s="372" t="s">
        <v>2130</v>
      </c>
      <c r="B3854" s="201" t="s">
        <v>2131</v>
      </c>
      <c r="C3854" s="379" t="s">
        <v>221</v>
      </c>
      <c r="D3854" s="420">
        <v>15</v>
      </c>
      <c r="E3854" s="856"/>
      <c r="F3854" s="419" t="str">
        <f t="shared" si="49"/>
        <v/>
      </c>
    </row>
    <row r="3855" spans="1:6" x14ac:dyDescent="0.3">
      <c r="A3855" s="372" t="s">
        <v>2132</v>
      </c>
      <c r="B3855" s="201" t="s">
        <v>2133</v>
      </c>
      <c r="C3855" s="379" t="s">
        <v>221</v>
      </c>
      <c r="D3855" s="420">
        <v>15</v>
      </c>
      <c r="E3855" s="856"/>
      <c r="F3855" s="419" t="str">
        <f t="shared" si="49"/>
        <v/>
      </c>
    </row>
    <row r="3856" spans="1:6" x14ac:dyDescent="0.3">
      <c r="A3856" s="372" t="s">
        <v>2134</v>
      </c>
      <c r="B3856" s="201" t="s">
        <v>2135</v>
      </c>
      <c r="C3856" s="379" t="s">
        <v>181</v>
      </c>
      <c r="D3856" s="420">
        <v>500</v>
      </c>
      <c r="E3856" s="856"/>
      <c r="F3856" s="419" t="str">
        <f t="shared" si="49"/>
        <v/>
      </c>
    </row>
    <row r="3857" spans="1:6" x14ac:dyDescent="0.3">
      <c r="A3857" s="372" t="s">
        <v>2136</v>
      </c>
      <c r="B3857" s="235" t="s">
        <v>3895</v>
      </c>
      <c r="C3857" s="379"/>
      <c r="D3857" s="420"/>
      <c r="E3857" s="418"/>
      <c r="F3857" s="419" t="str">
        <f t="shared" si="49"/>
        <v/>
      </c>
    </row>
    <row r="3858" spans="1:6" x14ac:dyDescent="0.3">
      <c r="A3858" s="372" t="s">
        <v>2138</v>
      </c>
      <c r="B3858" s="201" t="s">
        <v>2157</v>
      </c>
      <c r="C3858" s="379" t="s">
        <v>221</v>
      </c>
      <c r="D3858" s="420">
        <v>60</v>
      </c>
      <c r="E3858" s="856"/>
      <c r="F3858" s="419" t="str">
        <f t="shared" si="49"/>
        <v/>
      </c>
    </row>
    <row r="3859" spans="1:6" x14ac:dyDescent="0.3">
      <c r="A3859" s="372" t="s">
        <v>2140</v>
      </c>
      <c r="B3859" s="201" t="s">
        <v>3896</v>
      </c>
      <c r="C3859" s="379" t="s">
        <v>221</v>
      </c>
      <c r="D3859" s="420">
        <v>60</v>
      </c>
      <c r="E3859" s="856"/>
      <c r="F3859" s="419" t="str">
        <f t="shared" si="49"/>
        <v/>
      </c>
    </row>
    <row r="3860" spans="1:6" x14ac:dyDescent="0.3">
      <c r="A3860" s="372" t="s">
        <v>2142</v>
      </c>
      <c r="B3860" s="235" t="s">
        <v>2137</v>
      </c>
      <c r="C3860" s="379"/>
      <c r="D3860" s="420"/>
      <c r="E3860" s="422"/>
      <c r="F3860" s="419" t="str">
        <f t="shared" si="49"/>
        <v/>
      </c>
    </row>
    <row r="3861" spans="1:6" x14ac:dyDescent="0.3">
      <c r="A3861" s="372" t="s">
        <v>2144</v>
      </c>
      <c r="B3861" s="201" t="s">
        <v>2139</v>
      </c>
      <c r="C3861" s="379" t="s">
        <v>221</v>
      </c>
      <c r="D3861" s="420">
        <v>200</v>
      </c>
      <c r="E3861" s="856"/>
      <c r="F3861" s="419" t="str">
        <f t="shared" si="49"/>
        <v/>
      </c>
    </row>
    <row r="3862" spans="1:6" x14ac:dyDescent="0.3">
      <c r="A3862" s="372" t="s">
        <v>2146</v>
      </c>
      <c r="B3862" s="201" t="s">
        <v>2141</v>
      </c>
      <c r="C3862" s="379" t="s">
        <v>221</v>
      </c>
      <c r="D3862" s="420">
        <v>200</v>
      </c>
      <c r="E3862" s="856"/>
      <c r="F3862" s="419" t="str">
        <f t="shared" si="49"/>
        <v/>
      </c>
    </row>
    <row r="3863" spans="1:6" x14ac:dyDescent="0.3">
      <c r="A3863" s="372" t="s">
        <v>2152</v>
      </c>
      <c r="B3863" s="235" t="s">
        <v>2173</v>
      </c>
      <c r="C3863" s="379"/>
      <c r="D3863" s="420"/>
      <c r="E3863" s="418"/>
      <c r="F3863" s="419" t="str">
        <f t="shared" si="49"/>
        <v/>
      </c>
    </row>
    <row r="3864" spans="1:6" x14ac:dyDescent="0.3">
      <c r="A3864" s="372" t="s">
        <v>3898</v>
      </c>
      <c r="B3864" s="201" t="s">
        <v>2173</v>
      </c>
      <c r="C3864" s="379" t="s">
        <v>16</v>
      </c>
      <c r="D3864" s="420">
        <v>1</v>
      </c>
      <c r="E3864" s="418">
        <v>200000</v>
      </c>
      <c r="F3864" s="419">
        <f t="shared" si="49"/>
        <v>200000</v>
      </c>
    </row>
    <row r="3865" spans="1:6" x14ac:dyDescent="0.3">
      <c r="A3865" s="372" t="s">
        <v>3899</v>
      </c>
      <c r="B3865" s="201" t="s">
        <v>3897</v>
      </c>
      <c r="C3865" s="379" t="s">
        <v>21</v>
      </c>
      <c r="D3865" s="421">
        <f>F3864</f>
        <v>200000</v>
      </c>
      <c r="E3865" s="855"/>
      <c r="F3865" s="419" t="str">
        <f t="shared" si="49"/>
        <v/>
      </c>
    </row>
    <row r="3866" spans="1:6" x14ac:dyDescent="0.3">
      <c r="A3866" s="372" t="s">
        <v>2154</v>
      </c>
      <c r="B3866" s="235" t="s">
        <v>3996</v>
      </c>
      <c r="C3866" s="379"/>
      <c r="D3866" s="421"/>
      <c r="E3866" s="418"/>
      <c r="F3866" s="419" t="str">
        <f t="shared" si="49"/>
        <v/>
      </c>
    </row>
    <row r="3867" spans="1:6" ht="22.8" x14ac:dyDescent="0.3">
      <c r="A3867" s="372" t="s">
        <v>2156</v>
      </c>
      <c r="B3867" s="201" t="s">
        <v>2145</v>
      </c>
      <c r="C3867" s="379" t="s">
        <v>181</v>
      </c>
      <c r="D3867" s="420">
        <v>300</v>
      </c>
      <c r="E3867" s="856"/>
      <c r="F3867" s="419" t="str">
        <f t="shared" si="49"/>
        <v/>
      </c>
    </row>
    <row r="3868" spans="1:6" x14ac:dyDescent="0.3">
      <c r="A3868" s="372" t="s">
        <v>2158</v>
      </c>
      <c r="B3868" s="201" t="s">
        <v>2147</v>
      </c>
      <c r="C3868" s="379" t="s">
        <v>181</v>
      </c>
      <c r="D3868" s="420">
        <v>0</v>
      </c>
      <c r="E3868" s="856"/>
      <c r="F3868" s="419" t="str">
        <f t="shared" si="49"/>
        <v/>
      </c>
    </row>
    <row r="3869" spans="1:6" x14ac:dyDescent="0.3">
      <c r="A3869" s="372" t="s">
        <v>3900</v>
      </c>
      <c r="B3869" s="201" t="s">
        <v>2149</v>
      </c>
      <c r="C3869" s="379" t="s">
        <v>181</v>
      </c>
      <c r="D3869" s="420">
        <v>0</v>
      </c>
      <c r="E3869" s="856"/>
      <c r="F3869" s="419" t="str">
        <f t="shared" si="49"/>
        <v/>
      </c>
    </row>
    <row r="3870" spans="1:6" ht="22.8" x14ac:dyDescent="0.3">
      <c r="A3870" s="372" t="s">
        <v>3901</v>
      </c>
      <c r="B3870" s="201" t="s">
        <v>2151</v>
      </c>
      <c r="C3870" s="379" t="s">
        <v>181</v>
      </c>
      <c r="D3870" s="420">
        <v>0</v>
      </c>
      <c r="E3870" s="856"/>
      <c r="F3870" s="419" t="str">
        <f t="shared" si="49"/>
        <v/>
      </c>
    </row>
    <row r="3871" spans="1:6" x14ac:dyDescent="0.3">
      <c r="A3871" s="372" t="s">
        <v>2160</v>
      </c>
      <c r="B3871" s="235" t="s">
        <v>2153</v>
      </c>
      <c r="C3871" s="379" t="s">
        <v>221</v>
      </c>
      <c r="D3871" s="420">
        <v>250</v>
      </c>
      <c r="E3871" s="856"/>
      <c r="F3871" s="419" t="str">
        <f t="shared" si="49"/>
        <v/>
      </c>
    </row>
    <row r="3872" spans="1:6" x14ac:dyDescent="0.3">
      <c r="A3872" s="372" t="s">
        <v>2172</v>
      </c>
      <c r="B3872" s="235" t="s">
        <v>3902</v>
      </c>
      <c r="C3872" s="379"/>
      <c r="D3872" s="420"/>
      <c r="E3872" s="418"/>
      <c r="F3872" s="419" t="str">
        <f t="shared" si="49"/>
        <v/>
      </c>
    </row>
    <row r="3873" spans="1:6" x14ac:dyDescent="0.3">
      <c r="A3873" s="372" t="s">
        <v>2174</v>
      </c>
      <c r="B3873" s="235" t="s">
        <v>2163</v>
      </c>
      <c r="C3873" s="379"/>
      <c r="D3873" s="420"/>
      <c r="E3873" s="418"/>
      <c r="F3873" s="419" t="str">
        <f t="shared" si="49"/>
        <v/>
      </c>
    </row>
    <row r="3874" spans="1:6" x14ac:dyDescent="0.3">
      <c r="A3874" s="372" t="s">
        <v>2175</v>
      </c>
      <c r="B3874" s="201" t="s">
        <v>3904</v>
      </c>
      <c r="C3874" s="379" t="s">
        <v>489</v>
      </c>
      <c r="D3874" s="420">
        <v>2500</v>
      </c>
      <c r="E3874" s="856"/>
      <c r="F3874" s="419" t="str">
        <f t="shared" si="49"/>
        <v/>
      </c>
    </row>
    <row r="3875" spans="1:6" x14ac:dyDescent="0.3">
      <c r="A3875" s="372" t="s">
        <v>3903</v>
      </c>
      <c r="B3875" s="201" t="s">
        <v>3905</v>
      </c>
      <c r="C3875" s="379" t="s">
        <v>489</v>
      </c>
      <c r="D3875" s="420">
        <v>3000</v>
      </c>
      <c r="E3875" s="856"/>
      <c r="F3875" s="433" t="str">
        <f t="shared" si="49"/>
        <v/>
      </c>
    </row>
    <row r="3876" spans="1:6" x14ac:dyDescent="0.3">
      <c r="A3876" s="372" t="s">
        <v>2176</v>
      </c>
      <c r="B3876" s="201" t="s">
        <v>3906</v>
      </c>
      <c r="C3876" s="379" t="s">
        <v>489</v>
      </c>
      <c r="D3876" s="420">
        <v>2500</v>
      </c>
      <c r="E3876" s="856"/>
      <c r="F3876" s="433" t="str">
        <f t="shared" si="49"/>
        <v/>
      </c>
    </row>
    <row r="3877" spans="1:6" x14ac:dyDescent="0.3">
      <c r="A3877" s="372" t="s">
        <v>2178</v>
      </c>
      <c r="B3877" s="235" t="s">
        <v>3907</v>
      </c>
      <c r="C3877" s="414"/>
      <c r="D3877" s="420"/>
      <c r="E3877" s="432"/>
      <c r="F3877" s="433" t="str">
        <f t="shared" si="49"/>
        <v/>
      </c>
    </row>
    <row r="3878" spans="1:6" x14ac:dyDescent="0.3">
      <c r="A3878" s="372" t="s">
        <v>2180</v>
      </c>
      <c r="B3878" s="201" t="s">
        <v>2181</v>
      </c>
      <c r="C3878" s="379" t="s">
        <v>16</v>
      </c>
      <c r="D3878" s="420">
        <v>1</v>
      </c>
      <c r="E3878" s="418">
        <v>100000</v>
      </c>
      <c r="F3878" s="433">
        <f t="shared" si="49"/>
        <v>100000</v>
      </c>
    </row>
    <row r="3879" spans="1:6" x14ac:dyDescent="0.3">
      <c r="A3879" s="372" t="s">
        <v>2183</v>
      </c>
      <c r="B3879" s="201" t="s">
        <v>3908</v>
      </c>
      <c r="C3879" s="386" t="s">
        <v>21</v>
      </c>
      <c r="D3879" s="421">
        <f>F3878</f>
        <v>100000</v>
      </c>
      <c r="E3879" s="855"/>
      <c r="F3879" s="433" t="str">
        <f t="shared" si="49"/>
        <v/>
      </c>
    </row>
    <row r="3880" spans="1:6" x14ac:dyDescent="0.3">
      <c r="A3880" s="383"/>
      <c r="B3880" s="202"/>
      <c r="C3880" s="386"/>
      <c r="D3880" s="431"/>
      <c r="E3880" s="432"/>
      <c r="F3880" s="433" t="str">
        <f t="shared" si="49"/>
        <v/>
      </c>
    </row>
    <row r="3881" spans="1:6" x14ac:dyDescent="0.3">
      <c r="A3881" s="383"/>
      <c r="B3881" s="202"/>
      <c r="C3881" s="386"/>
      <c r="D3881" s="431"/>
      <c r="E3881" s="432"/>
      <c r="F3881" s="433" t="str">
        <f t="shared" si="49"/>
        <v/>
      </c>
    </row>
    <row r="3882" spans="1:6" x14ac:dyDescent="0.3">
      <c r="A3882" s="383"/>
      <c r="B3882" s="202"/>
      <c r="C3882" s="386"/>
      <c r="D3882" s="431"/>
      <c r="E3882" s="432"/>
      <c r="F3882" s="433"/>
    </row>
    <row r="3883" spans="1:6" x14ac:dyDescent="0.3">
      <c r="A3883" s="383"/>
      <c r="B3883" s="202"/>
      <c r="C3883" s="386"/>
      <c r="D3883" s="431"/>
      <c r="E3883" s="432"/>
      <c r="F3883" s="433"/>
    </row>
    <row r="3884" spans="1:6" x14ac:dyDescent="0.3">
      <c r="A3884" s="383"/>
      <c r="B3884" s="202"/>
      <c r="C3884" s="386"/>
      <c r="D3884" s="431"/>
      <c r="E3884" s="432"/>
      <c r="F3884" s="433"/>
    </row>
    <row r="3885" spans="1:6" x14ac:dyDescent="0.3">
      <c r="A3885" s="383"/>
      <c r="B3885" s="202"/>
      <c r="C3885" s="386"/>
      <c r="D3885" s="431"/>
      <c r="E3885" s="432"/>
      <c r="F3885" s="433"/>
    </row>
    <row r="3886" spans="1:6" x14ac:dyDescent="0.3">
      <c r="A3886" s="383"/>
      <c r="B3886" s="202"/>
      <c r="C3886" s="386"/>
      <c r="D3886" s="431"/>
      <c r="E3886" s="432"/>
      <c r="F3886" s="433"/>
    </row>
    <row r="3887" spans="1:6" x14ac:dyDescent="0.3">
      <c r="A3887" s="383"/>
      <c r="B3887" s="202"/>
      <c r="C3887" s="386"/>
      <c r="D3887" s="431"/>
      <c r="E3887" s="432"/>
      <c r="F3887" s="433"/>
    </row>
    <row r="3888" spans="1:6" x14ac:dyDescent="0.3">
      <c r="A3888" s="383"/>
      <c r="B3888" s="202"/>
      <c r="C3888" s="386"/>
      <c r="D3888" s="431"/>
      <c r="E3888" s="432"/>
      <c r="F3888" s="433"/>
    </row>
    <row r="3889" spans="1:6" x14ac:dyDescent="0.3">
      <c r="A3889" s="383"/>
      <c r="B3889" s="202"/>
      <c r="C3889" s="386"/>
      <c r="D3889" s="431"/>
      <c r="E3889" s="432"/>
      <c r="F3889" s="433"/>
    </row>
    <row r="3890" spans="1:6" x14ac:dyDescent="0.3">
      <c r="A3890" s="383"/>
      <c r="B3890" s="202"/>
      <c r="C3890" s="386"/>
      <c r="D3890" s="431"/>
      <c r="E3890" s="432"/>
      <c r="F3890" s="433"/>
    </row>
    <row r="3891" spans="1:6" x14ac:dyDescent="0.3">
      <c r="A3891" s="383"/>
      <c r="B3891" s="202"/>
      <c r="C3891" s="386"/>
      <c r="D3891" s="431"/>
      <c r="E3891" s="432"/>
      <c r="F3891" s="433"/>
    </row>
    <row r="3892" spans="1:6" x14ac:dyDescent="0.3">
      <c r="A3892" s="383"/>
      <c r="B3892" s="202"/>
      <c r="C3892" s="386"/>
      <c r="D3892" s="431"/>
      <c r="E3892" s="432"/>
      <c r="F3892" s="433"/>
    </row>
    <row r="3893" spans="1:6" x14ac:dyDescent="0.3">
      <c r="A3893" s="383"/>
      <c r="B3893" s="202"/>
      <c r="C3893" s="386"/>
      <c r="D3893" s="431"/>
      <c r="E3893" s="432"/>
      <c r="F3893" s="433"/>
    </row>
    <row r="3894" spans="1:6" x14ac:dyDescent="0.3">
      <c r="A3894" s="383"/>
      <c r="B3894" s="202"/>
      <c r="C3894" s="386"/>
      <c r="D3894" s="431"/>
      <c r="E3894" s="432"/>
      <c r="F3894" s="433"/>
    </row>
    <row r="3895" spans="1:6" x14ac:dyDescent="0.3">
      <c r="A3895" s="383"/>
      <c r="B3895" s="202"/>
      <c r="C3895" s="386"/>
      <c r="D3895" s="431"/>
      <c r="E3895" s="432"/>
      <c r="F3895" s="433"/>
    </row>
    <row r="3896" spans="1:6" x14ac:dyDescent="0.3">
      <c r="A3896" s="383"/>
      <c r="B3896" s="202"/>
      <c r="C3896" s="386"/>
      <c r="D3896" s="431"/>
      <c r="E3896" s="432"/>
      <c r="F3896" s="433"/>
    </row>
    <row r="3897" spans="1:6" x14ac:dyDescent="0.3">
      <c r="A3897" s="383"/>
      <c r="B3897" s="202"/>
      <c r="C3897" s="386"/>
      <c r="D3897" s="431"/>
      <c r="E3897" s="432"/>
      <c r="F3897" s="433"/>
    </row>
    <row r="3898" spans="1:6" x14ac:dyDescent="0.3">
      <c r="A3898" s="383"/>
      <c r="B3898" s="202"/>
      <c r="C3898" s="386"/>
      <c r="D3898" s="431"/>
      <c r="E3898" s="432"/>
      <c r="F3898" s="433"/>
    </row>
    <row r="3899" spans="1:6" x14ac:dyDescent="0.3">
      <c r="A3899" s="383"/>
      <c r="B3899" s="202"/>
      <c r="C3899" s="386"/>
      <c r="D3899" s="431"/>
      <c r="E3899" s="432"/>
      <c r="F3899" s="433"/>
    </row>
    <row r="3900" spans="1:6" x14ac:dyDescent="0.3">
      <c r="A3900" s="383"/>
      <c r="B3900" s="202"/>
      <c r="C3900" s="386"/>
      <c r="D3900" s="431"/>
      <c r="E3900" s="432"/>
      <c r="F3900" s="433"/>
    </row>
    <row r="3901" spans="1:6" x14ac:dyDescent="0.3">
      <c r="A3901" s="383"/>
      <c r="B3901" s="202"/>
      <c r="C3901" s="386"/>
      <c r="D3901" s="431"/>
      <c r="E3901" s="432"/>
      <c r="F3901" s="433"/>
    </row>
    <row r="3902" spans="1:6" x14ac:dyDescent="0.3">
      <c r="A3902" s="383"/>
      <c r="B3902" s="202"/>
      <c r="C3902" s="386"/>
      <c r="D3902" s="431"/>
      <c r="E3902" s="432"/>
      <c r="F3902" s="433"/>
    </row>
    <row r="3903" spans="1:6" x14ac:dyDescent="0.3">
      <c r="A3903" s="383"/>
      <c r="B3903" s="202"/>
      <c r="C3903" s="386"/>
      <c r="D3903" s="431"/>
      <c r="E3903" s="432"/>
      <c r="F3903" s="433"/>
    </row>
    <row r="3904" spans="1:6" x14ac:dyDescent="0.3">
      <c r="A3904" s="383"/>
      <c r="B3904" s="202"/>
      <c r="C3904" s="386"/>
      <c r="D3904" s="431"/>
      <c r="E3904" s="432"/>
      <c r="F3904" s="433"/>
    </row>
    <row r="3905" spans="1:6" x14ac:dyDescent="0.3">
      <c r="A3905" s="383"/>
      <c r="B3905" s="202"/>
      <c r="C3905" s="386"/>
      <c r="D3905" s="431"/>
      <c r="E3905" s="432"/>
      <c r="F3905" s="433"/>
    </row>
    <row r="3906" spans="1:6" x14ac:dyDescent="0.3">
      <c r="A3906" s="383"/>
      <c r="B3906" s="202"/>
      <c r="C3906" s="386"/>
      <c r="D3906" s="431"/>
      <c r="E3906" s="432"/>
      <c r="F3906" s="433"/>
    </row>
    <row r="3907" spans="1:6" x14ac:dyDescent="0.3">
      <c r="A3907" s="383"/>
      <c r="B3907" s="202"/>
      <c r="C3907" s="386"/>
      <c r="D3907" s="431"/>
      <c r="E3907" s="432"/>
      <c r="F3907" s="433"/>
    </row>
    <row r="3908" spans="1:6" x14ac:dyDescent="0.3">
      <c r="A3908" s="383"/>
      <c r="B3908" s="202"/>
      <c r="C3908" s="386"/>
      <c r="D3908" s="431"/>
      <c r="E3908" s="432"/>
      <c r="F3908" s="433"/>
    </row>
    <row r="3909" spans="1:6" x14ac:dyDescent="0.3">
      <c r="A3909" s="383"/>
      <c r="B3909" s="202"/>
      <c r="C3909" s="386"/>
      <c r="D3909" s="431"/>
      <c r="E3909" s="432"/>
      <c r="F3909" s="433"/>
    </row>
    <row r="3910" spans="1:6" x14ac:dyDescent="0.3">
      <c r="A3910" s="383"/>
      <c r="B3910" s="202"/>
      <c r="C3910" s="386"/>
      <c r="D3910" s="431"/>
      <c r="E3910" s="432"/>
      <c r="F3910" s="433"/>
    </row>
    <row r="3911" spans="1:6" x14ac:dyDescent="0.3">
      <c r="A3911" s="383"/>
      <c r="B3911" s="202"/>
      <c r="C3911" s="386"/>
      <c r="D3911" s="431"/>
      <c r="E3911" s="432"/>
      <c r="F3911" s="433"/>
    </row>
    <row r="3912" spans="1:6" x14ac:dyDescent="0.3">
      <c r="A3912" s="383"/>
      <c r="B3912" s="202"/>
      <c r="C3912" s="386"/>
      <c r="D3912" s="431"/>
      <c r="E3912" s="432"/>
      <c r="F3912" s="433"/>
    </row>
    <row r="3913" spans="1:6" x14ac:dyDescent="0.3">
      <c r="A3913" s="383"/>
      <c r="B3913" s="202"/>
      <c r="C3913" s="386"/>
      <c r="D3913" s="431"/>
      <c r="E3913" s="432"/>
      <c r="F3913" s="433"/>
    </row>
    <row r="3914" spans="1:6" x14ac:dyDescent="0.3">
      <c r="A3914" s="383"/>
      <c r="B3914" s="202"/>
      <c r="C3914" s="386"/>
      <c r="D3914" s="431"/>
      <c r="E3914" s="432"/>
      <c r="F3914" s="433"/>
    </row>
    <row r="3915" spans="1:6" x14ac:dyDescent="0.3">
      <c r="A3915" s="383"/>
      <c r="B3915" s="202"/>
      <c r="C3915" s="386"/>
      <c r="D3915" s="431"/>
      <c r="E3915" s="432"/>
      <c r="F3915" s="433"/>
    </row>
    <row r="3916" spans="1:6" x14ac:dyDescent="0.3">
      <c r="A3916" s="383"/>
      <c r="B3916" s="202"/>
      <c r="C3916" s="386"/>
      <c r="D3916" s="431"/>
      <c r="E3916" s="432"/>
      <c r="F3916" s="433"/>
    </row>
    <row r="3917" spans="1:6" x14ac:dyDescent="0.3">
      <c r="A3917" s="383"/>
      <c r="B3917" s="202"/>
      <c r="C3917" s="386"/>
      <c r="D3917" s="431"/>
      <c r="E3917" s="432"/>
      <c r="F3917" s="433"/>
    </row>
    <row r="3918" spans="1:6" x14ac:dyDescent="0.3">
      <c r="A3918" s="383"/>
      <c r="B3918" s="202"/>
      <c r="C3918" s="386"/>
      <c r="D3918" s="431"/>
      <c r="E3918" s="432"/>
      <c r="F3918" s="433"/>
    </row>
    <row r="3919" spans="1:6" x14ac:dyDescent="0.3">
      <c r="A3919" s="383"/>
      <c r="B3919" s="202"/>
      <c r="C3919" s="386"/>
      <c r="D3919" s="431"/>
      <c r="E3919" s="432"/>
      <c r="F3919" s="433"/>
    </row>
    <row r="3920" spans="1:6" x14ac:dyDescent="0.3">
      <c r="A3920" s="383"/>
      <c r="B3920" s="202"/>
      <c r="C3920" s="386"/>
      <c r="D3920" s="431"/>
      <c r="E3920" s="432"/>
      <c r="F3920" s="433"/>
    </row>
    <row r="3921" spans="1:6" x14ac:dyDescent="0.3">
      <c r="A3921" s="383"/>
      <c r="B3921" s="202"/>
      <c r="C3921" s="386"/>
      <c r="D3921" s="431"/>
      <c r="E3921" s="432"/>
      <c r="F3921" s="433"/>
    </row>
    <row r="3922" spans="1:6" x14ac:dyDescent="0.3">
      <c r="A3922" s="383"/>
      <c r="B3922" s="202"/>
      <c r="C3922" s="386"/>
      <c r="D3922" s="431"/>
      <c r="E3922" s="432"/>
      <c r="F3922" s="433"/>
    </row>
    <row r="3923" spans="1:6" x14ac:dyDescent="0.3">
      <c r="A3923" s="383"/>
      <c r="B3923" s="202"/>
      <c r="C3923" s="386"/>
      <c r="D3923" s="431"/>
      <c r="E3923" s="432"/>
      <c r="F3923" s="433"/>
    </row>
    <row r="3924" spans="1:6" x14ac:dyDescent="0.3">
      <c r="A3924" s="383"/>
      <c r="B3924" s="202"/>
      <c r="C3924" s="386"/>
      <c r="D3924" s="431"/>
      <c r="E3924" s="432"/>
      <c r="F3924" s="433"/>
    </row>
    <row r="3925" spans="1:6" x14ac:dyDescent="0.3">
      <c r="A3925" s="383"/>
      <c r="B3925" s="202"/>
      <c r="C3925" s="386"/>
      <c r="D3925" s="431"/>
      <c r="E3925" s="432"/>
      <c r="F3925" s="433"/>
    </row>
    <row r="3926" spans="1:6" x14ac:dyDescent="0.3">
      <c r="A3926" s="383"/>
      <c r="B3926" s="202"/>
      <c r="C3926" s="386"/>
      <c r="D3926" s="431"/>
      <c r="E3926" s="432"/>
      <c r="F3926" s="433"/>
    </row>
    <row r="3927" spans="1:6" x14ac:dyDescent="0.3">
      <c r="A3927" s="383"/>
      <c r="B3927" s="202"/>
      <c r="C3927" s="386"/>
      <c r="D3927" s="431"/>
      <c r="E3927" s="432"/>
      <c r="F3927" s="433"/>
    </row>
    <row r="3928" spans="1:6" x14ac:dyDescent="0.3">
      <c r="A3928" s="383"/>
      <c r="B3928" s="202"/>
      <c r="C3928" s="386"/>
      <c r="D3928" s="431"/>
      <c r="E3928" s="432"/>
      <c r="F3928" s="433"/>
    </row>
    <row r="3929" spans="1:6" x14ac:dyDescent="0.3">
      <c r="A3929" s="383"/>
      <c r="B3929" s="202"/>
      <c r="C3929" s="386"/>
      <c r="D3929" s="431"/>
      <c r="E3929" s="432"/>
      <c r="F3929" s="433"/>
    </row>
    <row r="3930" spans="1:6" x14ac:dyDescent="0.3">
      <c r="A3930" s="383"/>
      <c r="B3930" s="202"/>
      <c r="C3930" s="386"/>
      <c r="D3930" s="431"/>
      <c r="E3930" s="432"/>
      <c r="F3930" s="433"/>
    </row>
    <row r="3931" spans="1:6" x14ac:dyDescent="0.3">
      <c r="A3931" s="383"/>
      <c r="B3931" s="202"/>
      <c r="C3931" s="386"/>
      <c r="D3931" s="431"/>
      <c r="E3931" s="432"/>
      <c r="F3931" s="433"/>
    </row>
    <row r="3932" spans="1:6" x14ac:dyDescent="0.3">
      <c r="A3932" s="383"/>
      <c r="B3932" s="202"/>
      <c r="C3932" s="386"/>
      <c r="D3932" s="431"/>
      <c r="E3932" s="432"/>
      <c r="F3932" s="433"/>
    </row>
    <row r="3933" spans="1:6" x14ac:dyDescent="0.3">
      <c r="A3933" s="383"/>
      <c r="B3933" s="202"/>
      <c r="C3933" s="386"/>
      <c r="D3933" s="431"/>
      <c r="E3933" s="432"/>
      <c r="F3933" s="433"/>
    </row>
    <row r="3934" spans="1:6" x14ac:dyDescent="0.3">
      <c r="A3934" s="383"/>
      <c r="B3934" s="202"/>
      <c r="C3934" s="386"/>
      <c r="D3934" s="431"/>
      <c r="E3934" s="432"/>
      <c r="F3934" s="433"/>
    </row>
    <row r="3935" spans="1:6" x14ac:dyDescent="0.3">
      <c r="A3935" s="383"/>
      <c r="B3935" s="202"/>
      <c r="C3935" s="386"/>
      <c r="D3935" s="431"/>
      <c r="E3935" s="432"/>
      <c r="F3935" s="433"/>
    </row>
    <row r="3936" spans="1:6" x14ac:dyDescent="0.3">
      <c r="A3936" s="383"/>
      <c r="B3936" s="202"/>
      <c r="C3936" s="386"/>
      <c r="D3936" s="431"/>
      <c r="E3936" s="432"/>
      <c r="F3936" s="433"/>
    </row>
    <row r="3937" spans="1:6" x14ac:dyDescent="0.3">
      <c r="A3937" s="383"/>
      <c r="B3937" s="202"/>
      <c r="C3937" s="386"/>
      <c r="D3937" s="431"/>
      <c r="E3937" s="432"/>
      <c r="F3937" s="433"/>
    </row>
    <row r="3938" spans="1:6" x14ac:dyDescent="0.3">
      <c r="A3938" s="383"/>
      <c r="B3938" s="202"/>
      <c r="C3938" s="386"/>
      <c r="D3938" s="431"/>
      <c r="E3938" s="432"/>
      <c r="F3938" s="433"/>
    </row>
    <row r="3939" spans="1:6" x14ac:dyDescent="0.3">
      <c r="A3939" s="383"/>
      <c r="B3939" s="202"/>
      <c r="C3939" s="386"/>
      <c r="D3939" s="431"/>
      <c r="E3939" s="432"/>
      <c r="F3939" s="433"/>
    </row>
    <row r="3940" spans="1:6" x14ac:dyDescent="0.3">
      <c r="A3940" s="383"/>
      <c r="B3940" s="202"/>
      <c r="C3940" s="386"/>
      <c r="D3940" s="431"/>
      <c r="E3940" s="432"/>
      <c r="F3940" s="433"/>
    </row>
    <row r="3941" spans="1:6" x14ac:dyDescent="0.3">
      <c r="A3941" s="383"/>
      <c r="B3941" s="202"/>
      <c r="C3941" s="386"/>
      <c r="D3941" s="431"/>
      <c r="E3941" s="432"/>
      <c r="F3941" s="433"/>
    </row>
    <row r="3942" spans="1:6" x14ac:dyDescent="0.3">
      <c r="A3942" s="383"/>
      <c r="B3942" s="202"/>
      <c r="C3942" s="386"/>
      <c r="D3942" s="431"/>
      <c r="E3942" s="432"/>
      <c r="F3942" s="433"/>
    </row>
    <row r="3943" spans="1:6" x14ac:dyDescent="0.3">
      <c r="A3943" s="383"/>
      <c r="B3943" s="202"/>
      <c r="C3943" s="386"/>
      <c r="D3943" s="431"/>
      <c r="E3943" s="432"/>
      <c r="F3943" s="433"/>
    </row>
    <row r="3944" spans="1:6" x14ac:dyDescent="0.3">
      <c r="A3944" s="383"/>
      <c r="B3944" s="202"/>
      <c r="C3944" s="386"/>
      <c r="D3944" s="431"/>
      <c r="E3944" s="432"/>
      <c r="F3944" s="433"/>
    </row>
    <row r="3945" spans="1:6" x14ac:dyDescent="0.3">
      <c r="A3945" s="383"/>
      <c r="B3945" s="202"/>
      <c r="C3945" s="386"/>
      <c r="D3945" s="431"/>
      <c r="E3945" s="432"/>
      <c r="F3945" s="433"/>
    </row>
    <row r="3946" spans="1:6" x14ac:dyDescent="0.3">
      <c r="A3946" s="383"/>
      <c r="B3946" s="202"/>
      <c r="C3946" s="386"/>
      <c r="D3946" s="431"/>
      <c r="E3946" s="432"/>
      <c r="F3946" s="433"/>
    </row>
    <row r="3947" spans="1:6" ht="15" thickBot="1" x14ac:dyDescent="0.35">
      <c r="A3947" s="383"/>
      <c r="B3947" s="202"/>
      <c r="C3947" s="386"/>
      <c r="D3947" s="431"/>
      <c r="E3947" s="432"/>
      <c r="F3947" s="433"/>
    </row>
    <row r="3948" spans="1:6" ht="15" thickBot="1" x14ac:dyDescent="0.35">
      <c r="A3948" s="448" t="s">
        <v>4096</v>
      </c>
      <c r="B3948" s="511" t="s">
        <v>4116</v>
      </c>
      <c r="C3948" s="489"/>
      <c r="D3948" s="489"/>
      <c r="E3948" s="494"/>
      <c r="F3948" s="495">
        <f>SUM(F3844:F3882)</f>
        <v>300000</v>
      </c>
    </row>
    <row r="3949" spans="1:6" x14ac:dyDescent="0.3">
      <c r="A3949" s="756" t="str">
        <f>A768</f>
        <v>CONTRACT SANRAL: NRA 2024/1323</v>
      </c>
      <c r="B3949" s="757"/>
      <c r="C3949" s="462"/>
      <c r="D3949" s="462"/>
      <c r="E3949" s="467"/>
      <c r="F3949" s="473"/>
    </row>
    <row r="3950" spans="1:6" ht="15" thickBot="1" x14ac:dyDescent="0.35">
      <c r="A3950" s="754" t="str">
        <f>A769</f>
        <v>PANEL FOR ROUTINE ROAD MAINTENANCE WORKS ACROSS SOUTH AFRICA (KWAZULU NATAL PROVINCE)</v>
      </c>
      <c r="B3950" s="755"/>
      <c r="C3950" s="463"/>
      <c r="D3950" s="463"/>
      <c r="E3950" s="468"/>
      <c r="F3950" s="474"/>
    </row>
    <row r="3951" spans="1:6" ht="15" thickBot="1" x14ac:dyDescent="0.35">
      <c r="A3951" s="449" t="s">
        <v>4111</v>
      </c>
      <c r="B3951" s="451" t="s">
        <v>4035</v>
      </c>
      <c r="C3951" s="451" t="s">
        <v>4112</v>
      </c>
      <c r="D3951" s="451" t="s">
        <v>4113</v>
      </c>
      <c r="E3951" s="451" t="s">
        <v>4114</v>
      </c>
      <c r="F3951" s="487" t="s">
        <v>4036</v>
      </c>
    </row>
    <row r="3952" spans="1:6" x14ac:dyDescent="0.3">
      <c r="A3952" s="758" t="s">
        <v>2187</v>
      </c>
      <c r="B3952" s="759"/>
      <c r="C3952" s="759"/>
      <c r="D3952" s="759"/>
      <c r="E3952" s="759"/>
      <c r="F3952" s="760"/>
    </row>
    <row r="3953" spans="1:6" x14ac:dyDescent="0.3">
      <c r="A3953" s="374" t="s">
        <v>2188</v>
      </c>
      <c r="B3953" s="345" t="s">
        <v>2189</v>
      </c>
      <c r="C3953" s="375"/>
      <c r="D3953" s="376"/>
      <c r="E3953" s="377"/>
      <c r="F3953" s="378"/>
    </row>
    <row r="3954" spans="1:6" x14ac:dyDescent="0.3">
      <c r="A3954" s="372" t="s">
        <v>2190</v>
      </c>
      <c r="B3954" s="201" t="s">
        <v>2191</v>
      </c>
      <c r="C3954" s="379" t="s">
        <v>221</v>
      </c>
      <c r="D3954" s="420">
        <v>20</v>
      </c>
      <c r="E3954" s="856"/>
      <c r="F3954" s="419" t="str">
        <f>IF((D3954*E3954)&gt;0,(D3954*E3954),"")</f>
        <v/>
      </c>
    </row>
    <row r="3955" spans="1:6" x14ac:dyDescent="0.3">
      <c r="A3955" s="372" t="s">
        <v>2192</v>
      </c>
      <c r="B3955" s="201" t="s">
        <v>2193</v>
      </c>
      <c r="C3955" s="379" t="s">
        <v>221</v>
      </c>
      <c r="D3955" s="420">
        <v>1000</v>
      </c>
      <c r="E3955" s="856"/>
      <c r="F3955" s="419" t="str">
        <f t="shared" ref="F3955:F3962" si="50">IF((D3955*E3955)&gt;0,(D3955*E3955),"")</f>
        <v/>
      </c>
    </row>
    <row r="3956" spans="1:6" x14ac:dyDescent="0.3">
      <c r="A3956" s="372" t="s">
        <v>2194</v>
      </c>
      <c r="B3956" s="235" t="s">
        <v>2195</v>
      </c>
      <c r="C3956" s="379" t="s">
        <v>181</v>
      </c>
      <c r="D3956" s="420">
        <v>1500</v>
      </c>
      <c r="E3956" s="856"/>
      <c r="F3956" s="419" t="str">
        <f t="shared" si="50"/>
        <v/>
      </c>
    </row>
    <row r="3957" spans="1:6" x14ac:dyDescent="0.3">
      <c r="A3957" s="372" t="s">
        <v>2196</v>
      </c>
      <c r="B3957" s="235" t="s">
        <v>2197</v>
      </c>
      <c r="C3957" s="379"/>
      <c r="D3957" s="420"/>
      <c r="E3957" s="418"/>
      <c r="F3957" s="419" t="str">
        <f t="shared" si="50"/>
        <v/>
      </c>
    </row>
    <row r="3958" spans="1:6" x14ac:dyDescent="0.3">
      <c r="A3958" s="372" t="s">
        <v>2198</v>
      </c>
      <c r="B3958" s="201" t="s">
        <v>3911</v>
      </c>
      <c r="C3958" s="379" t="s">
        <v>221</v>
      </c>
      <c r="D3958" s="420">
        <v>3000</v>
      </c>
      <c r="E3958" s="856"/>
      <c r="F3958" s="419" t="str">
        <f t="shared" si="50"/>
        <v/>
      </c>
    </row>
    <row r="3959" spans="1:6" x14ac:dyDescent="0.3">
      <c r="A3959" s="372" t="s">
        <v>2205</v>
      </c>
      <c r="B3959" s="201" t="s">
        <v>3909</v>
      </c>
      <c r="C3959" s="379" t="s">
        <v>221</v>
      </c>
      <c r="D3959" s="420">
        <v>3000</v>
      </c>
      <c r="E3959" s="856"/>
      <c r="F3959" s="419" t="str">
        <f t="shared" si="50"/>
        <v/>
      </c>
    </row>
    <row r="3960" spans="1:6" ht="22.8" x14ac:dyDescent="0.3">
      <c r="A3960" s="372" t="s">
        <v>3912</v>
      </c>
      <c r="B3960" s="201" t="s">
        <v>3910</v>
      </c>
      <c r="C3960" s="379" t="s">
        <v>221</v>
      </c>
      <c r="D3960" s="420">
        <v>300</v>
      </c>
      <c r="E3960" s="856"/>
      <c r="F3960" s="419" t="str">
        <f t="shared" si="50"/>
        <v/>
      </c>
    </row>
    <row r="3961" spans="1:6" ht="22.8" x14ac:dyDescent="0.3">
      <c r="A3961" s="372" t="s">
        <v>4297</v>
      </c>
      <c r="B3961" s="201" t="s">
        <v>4298</v>
      </c>
      <c r="C3961" s="379" t="s">
        <v>221</v>
      </c>
      <c r="D3961" s="420">
        <v>300</v>
      </c>
      <c r="E3961" s="856"/>
      <c r="F3961" s="419" t="str">
        <f t="shared" si="50"/>
        <v/>
      </c>
    </row>
    <row r="3962" spans="1:6" x14ac:dyDescent="0.3">
      <c r="A3962" s="372" t="s">
        <v>2210</v>
      </c>
      <c r="B3962" s="201" t="s">
        <v>3913</v>
      </c>
      <c r="C3962" s="379" t="s">
        <v>181</v>
      </c>
      <c r="D3962" s="420">
        <v>8000</v>
      </c>
      <c r="E3962" s="856"/>
      <c r="F3962" s="419" t="str">
        <f t="shared" si="50"/>
        <v/>
      </c>
    </row>
    <row r="3963" spans="1:6" x14ac:dyDescent="0.3">
      <c r="A3963" s="383"/>
      <c r="B3963" s="202"/>
      <c r="C3963" s="386"/>
      <c r="D3963" s="434"/>
      <c r="E3963" s="435"/>
      <c r="F3963" s="433"/>
    </row>
    <row r="3964" spans="1:6" x14ac:dyDescent="0.3">
      <c r="A3964" s="383"/>
      <c r="B3964" s="202"/>
      <c r="C3964" s="386"/>
      <c r="D3964" s="434"/>
      <c r="E3964" s="435"/>
      <c r="F3964" s="433"/>
    </row>
    <row r="3965" spans="1:6" x14ac:dyDescent="0.3">
      <c r="A3965" s="383"/>
      <c r="B3965" s="202"/>
      <c r="C3965" s="386"/>
      <c r="D3965" s="434"/>
      <c r="E3965" s="435"/>
      <c r="F3965" s="433"/>
    </row>
    <row r="3966" spans="1:6" x14ac:dyDescent="0.3">
      <c r="A3966" s="383"/>
      <c r="B3966" s="202"/>
      <c r="C3966" s="386"/>
      <c r="D3966" s="434"/>
      <c r="E3966" s="435"/>
      <c r="F3966" s="433"/>
    </row>
    <row r="3967" spans="1:6" x14ac:dyDescent="0.3">
      <c r="A3967" s="383"/>
      <c r="B3967" s="202"/>
      <c r="C3967" s="386"/>
      <c r="D3967" s="434"/>
      <c r="E3967" s="435"/>
      <c r="F3967" s="433"/>
    </row>
    <row r="3968" spans="1:6" x14ac:dyDescent="0.3">
      <c r="A3968" s="383"/>
      <c r="B3968" s="202"/>
      <c r="C3968" s="386"/>
      <c r="D3968" s="434"/>
      <c r="E3968" s="435"/>
      <c r="F3968" s="433"/>
    </row>
    <row r="3969" spans="1:6" x14ac:dyDescent="0.3">
      <c r="A3969" s="383"/>
      <c r="B3969" s="202"/>
      <c r="C3969" s="386"/>
      <c r="D3969" s="434"/>
      <c r="E3969" s="435"/>
      <c r="F3969" s="433"/>
    </row>
    <row r="3970" spans="1:6" x14ac:dyDescent="0.3">
      <c r="A3970" s="383"/>
      <c r="B3970" s="202"/>
      <c r="C3970" s="386"/>
      <c r="D3970" s="434"/>
      <c r="E3970" s="435"/>
      <c r="F3970" s="433"/>
    </row>
    <row r="3971" spans="1:6" x14ac:dyDescent="0.3">
      <c r="A3971" s="383"/>
      <c r="B3971" s="202"/>
      <c r="C3971" s="386"/>
      <c r="D3971" s="434"/>
      <c r="E3971" s="435"/>
      <c r="F3971" s="433"/>
    </row>
    <row r="3972" spans="1:6" x14ac:dyDescent="0.3">
      <c r="A3972" s="383"/>
      <c r="B3972" s="202"/>
      <c r="C3972" s="386"/>
      <c r="D3972" s="434"/>
      <c r="E3972" s="435"/>
      <c r="F3972" s="433"/>
    </row>
    <row r="3973" spans="1:6" x14ac:dyDescent="0.3">
      <c r="A3973" s="383"/>
      <c r="B3973" s="202"/>
      <c r="C3973" s="386"/>
      <c r="D3973" s="434"/>
      <c r="E3973" s="435"/>
      <c r="F3973" s="433"/>
    </row>
    <row r="3974" spans="1:6" x14ac:dyDescent="0.3">
      <c r="A3974" s="383"/>
      <c r="B3974" s="202"/>
      <c r="C3974" s="386"/>
      <c r="D3974" s="434"/>
      <c r="E3974" s="435"/>
      <c r="F3974" s="433"/>
    </row>
    <row r="3975" spans="1:6" x14ac:dyDescent="0.3">
      <c r="A3975" s="383"/>
      <c r="B3975" s="202"/>
      <c r="C3975" s="386"/>
      <c r="D3975" s="434"/>
      <c r="E3975" s="435"/>
      <c r="F3975" s="433"/>
    </row>
    <row r="3976" spans="1:6" x14ac:dyDescent="0.3">
      <c r="A3976" s="383"/>
      <c r="B3976" s="202"/>
      <c r="C3976" s="386"/>
      <c r="D3976" s="434"/>
      <c r="E3976" s="435"/>
      <c r="F3976" s="433"/>
    </row>
    <row r="3977" spans="1:6" x14ac:dyDescent="0.3">
      <c r="A3977" s="383"/>
      <c r="B3977" s="202"/>
      <c r="C3977" s="386"/>
      <c r="D3977" s="434"/>
      <c r="E3977" s="435"/>
      <c r="F3977" s="433"/>
    </row>
    <row r="3978" spans="1:6" x14ac:dyDescent="0.3">
      <c r="A3978" s="383"/>
      <c r="B3978" s="202"/>
      <c r="C3978" s="386"/>
      <c r="D3978" s="434"/>
      <c r="E3978" s="435"/>
      <c r="F3978" s="433"/>
    </row>
    <row r="3979" spans="1:6" x14ac:dyDescent="0.3">
      <c r="A3979" s="383"/>
      <c r="B3979" s="202"/>
      <c r="C3979" s="386"/>
      <c r="D3979" s="434"/>
      <c r="E3979" s="435"/>
      <c r="F3979" s="433"/>
    </row>
    <row r="3980" spans="1:6" x14ac:dyDescent="0.3">
      <c r="A3980" s="383"/>
      <c r="B3980" s="202"/>
      <c r="C3980" s="386"/>
      <c r="D3980" s="434"/>
      <c r="E3980" s="435"/>
      <c r="F3980" s="433"/>
    </row>
    <row r="3981" spans="1:6" x14ac:dyDescent="0.3">
      <c r="A3981" s="383"/>
      <c r="B3981" s="202"/>
      <c r="C3981" s="386"/>
      <c r="D3981" s="434"/>
      <c r="E3981" s="435"/>
      <c r="F3981" s="433"/>
    </row>
    <row r="3982" spans="1:6" x14ac:dyDescent="0.3">
      <c r="A3982" s="383"/>
      <c r="B3982" s="202"/>
      <c r="C3982" s="386"/>
      <c r="D3982" s="434"/>
      <c r="E3982" s="435"/>
      <c r="F3982" s="433"/>
    </row>
    <row r="3983" spans="1:6" x14ac:dyDescent="0.3">
      <c r="A3983" s="383"/>
      <c r="B3983" s="202"/>
      <c r="C3983" s="386"/>
      <c r="D3983" s="434"/>
      <c r="E3983" s="435"/>
      <c r="F3983" s="433"/>
    </row>
    <row r="3984" spans="1:6" x14ac:dyDescent="0.3">
      <c r="A3984" s="383"/>
      <c r="B3984" s="202"/>
      <c r="C3984" s="386"/>
      <c r="D3984" s="434"/>
      <c r="E3984" s="435"/>
      <c r="F3984" s="433"/>
    </row>
    <row r="3985" spans="1:6" x14ac:dyDescent="0.3">
      <c r="A3985" s="383"/>
      <c r="B3985" s="202"/>
      <c r="C3985" s="386"/>
      <c r="D3985" s="434"/>
      <c r="E3985" s="435"/>
      <c r="F3985" s="433"/>
    </row>
    <row r="3986" spans="1:6" x14ac:dyDescent="0.3">
      <c r="A3986" s="383"/>
      <c r="B3986" s="202"/>
      <c r="C3986" s="386"/>
      <c r="D3986" s="434"/>
      <c r="E3986" s="435"/>
      <c r="F3986" s="433"/>
    </row>
    <row r="3987" spans="1:6" x14ac:dyDescent="0.3">
      <c r="A3987" s="383"/>
      <c r="B3987" s="202"/>
      <c r="C3987" s="386"/>
      <c r="D3987" s="434"/>
      <c r="E3987" s="435"/>
      <c r="F3987" s="433"/>
    </row>
    <row r="3988" spans="1:6" x14ac:dyDescent="0.3">
      <c r="A3988" s="383"/>
      <c r="B3988" s="202"/>
      <c r="C3988" s="386"/>
      <c r="D3988" s="434"/>
      <c r="E3988" s="435"/>
      <c r="F3988" s="433"/>
    </row>
    <row r="3989" spans="1:6" x14ac:dyDescent="0.3">
      <c r="A3989" s="383"/>
      <c r="B3989" s="202"/>
      <c r="C3989" s="386"/>
      <c r="D3989" s="434"/>
      <c r="E3989" s="435"/>
      <c r="F3989" s="433"/>
    </row>
    <row r="3990" spans="1:6" x14ac:dyDescent="0.3">
      <c r="A3990" s="383"/>
      <c r="B3990" s="202"/>
      <c r="C3990" s="386"/>
      <c r="D3990" s="434"/>
      <c r="E3990" s="435"/>
      <c r="F3990" s="433"/>
    </row>
    <row r="3991" spans="1:6" x14ac:dyDescent="0.3">
      <c r="A3991" s="383"/>
      <c r="B3991" s="202"/>
      <c r="C3991" s="386"/>
      <c r="D3991" s="434"/>
      <c r="E3991" s="435"/>
      <c r="F3991" s="433"/>
    </row>
    <row r="3992" spans="1:6" x14ac:dyDescent="0.3">
      <c r="A3992" s="383"/>
      <c r="B3992" s="202"/>
      <c r="C3992" s="386"/>
      <c r="D3992" s="434"/>
      <c r="E3992" s="435"/>
      <c r="F3992" s="433"/>
    </row>
    <row r="3993" spans="1:6" x14ac:dyDescent="0.3">
      <c r="A3993" s="383"/>
      <c r="B3993" s="202"/>
      <c r="C3993" s="386"/>
      <c r="D3993" s="434"/>
      <c r="E3993" s="435"/>
      <c r="F3993" s="433"/>
    </row>
    <row r="3994" spans="1:6" x14ac:dyDescent="0.3">
      <c r="A3994" s="383"/>
      <c r="B3994" s="202"/>
      <c r="C3994" s="386"/>
      <c r="D3994" s="434"/>
      <c r="E3994" s="435"/>
      <c r="F3994" s="433"/>
    </row>
    <row r="3995" spans="1:6" x14ac:dyDescent="0.3">
      <c r="A3995" s="383"/>
      <c r="B3995" s="202"/>
      <c r="C3995" s="386"/>
      <c r="D3995" s="434"/>
      <c r="E3995" s="435"/>
      <c r="F3995" s="433"/>
    </row>
    <row r="3996" spans="1:6" x14ac:dyDescent="0.3">
      <c r="A3996" s="383"/>
      <c r="B3996" s="202"/>
      <c r="C3996" s="386"/>
      <c r="D3996" s="434"/>
      <c r="E3996" s="435"/>
      <c r="F3996" s="433"/>
    </row>
    <row r="3997" spans="1:6" x14ac:dyDescent="0.3">
      <c r="A3997" s="383"/>
      <c r="B3997" s="202"/>
      <c r="C3997" s="386"/>
      <c r="D3997" s="434"/>
      <c r="E3997" s="435"/>
      <c r="F3997" s="433"/>
    </row>
    <row r="3998" spans="1:6" x14ac:dyDescent="0.3">
      <c r="A3998" s="383"/>
      <c r="B3998" s="202"/>
      <c r="C3998" s="386"/>
      <c r="D3998" s="434"/>
      <c r="E3998" s="435"/>
      <c r="F3998" s="433"/>
    </row>
    <row r="3999" spans="1:6" x14ac:dyDescent="0.3">
      <c r="A3999" s="383"/>
      <c r="B3999" s="202"/>
      <c r="C3999" s="386"/>
      <c r="D3999" s="434"/>
      <c r="E3999" s="435"/>
      <c r="F3999" s="433"/>
    </row>
    <row r="4000" spans="1:6" x14ac:dyDescent="0.3">
      <c r="A4000" s="383"/>
      <c r="B4000" s="202"/>
      <c r="C4000" s="386"/>
      <c r="D4000" s="434"/>
      <c r="E4000" s="435"/>
      <c r="F4000" s="433"/>
    </row>
    <row r="4001" spans="1:6" x14ac:dyDescent="0.3">
      <c r="A4001" s="383"/>
      <c r="B4001" s="202"/>
      <c r="C4001" s="386"/>
      <c r="D4001" s="434"/>
      <c r="E4001" s="435"/>
      <c r="F4001" s="433"/>
    </row>
    <row r="4002" spans="1:6" x14ac:dyDescent="0.3">
      <c r="A4002" s="383"/>
      <c r="B4002" s="202"/>
      <c r="C4002" s="386"/>
      <c r="D4002" s="434"/>
      <c r="E4002" s="435"/>
      <c r="F4002" s="433"/>
    </row>
    <row r="4003" spans="1:6" x14ac:dyDescent="0.3">
      <c r="A4003" s="383"/>
      <c r="B4003" s="202"/>
      <c r="C4003" s="386"/>
      <c r="D4003" s="434"/>
      <c r="E4003" s="435"/>
      <c r="F4003" s="433"/>
    </row>
    <row r="4004" spans="1:6" x14ac:dyDescent="0.3">
      <c r="A4004" s="383"/>
      <c r="B4004" s="202"/>
      <c r="C4004" s="386"/>
      <c r="D4004" s="434"/>
      <c r="E4004" s="435"/>
      <c r="F4004" s="433"/>
    </row>
    <row r="4005" spans="1:6" x14ac:dyDescent="0.3">
      <c r="A4005" s="383"/>
      <c r="B4005" s="202"/>
      <c r="C4005" s="386"/>
      <c r="D4005" s="434"/>
      <c r="E4005" s="435"/>
      <c r="F4005" s="433"/>
    </row>
    <row r="4006" spans="1:6" x14ac:dyDescent="0.3">
      <c r="A4006" s="383"/>
      <c r="B4006" s="202"/>
      <c r="C4006" s="386"/>
      <c r="D4006" s="434"/>
      <c r="E4006" s="435"/>
      <c r="F4006" s="433"/>
    </row>
    <row r="4007" spans="1:6" x14ac:dyDescent="0.3">
      <c r="A4007" s="383"/>
      <c r="B4007" s="202"/>
      <c r="C4007" s="386"/>
      <c r="D4007" s="434"/>
      <c r="E4007" s="435"/>
      <c r="F4007" s="433"/>
    </row>
    <row r="4008" spans="1:6" x14ac:dyDescent="0.3">
      <c r="A4008" s="383"/>
      <c r="B4008" s="202"/>
      <c r="C4008" s="386"/>
      <c r="D4008" s="434"/>
      <c r="E4008" s="435"/>
      <c r="F4008" s="433"/>
    </row>
    <row r="4009" spans="1:6" x14ac:dyDescent="0.3">
      <c r="A4009" s="383"/>
      <c r="B4009" s="202"/>
      <c r="C4009" s="386"/>
      <c r="D4009" s="434"/>
      <c r="E4009" s="435"/>
      <c r="F4009" s="433"/>
    </row>
    <row r="4010" spans="1:6" x14ac:dyDescent="0.3">
      <c r="A4010" s="383"/>
      <c r="B4010" s="202"/>
      <c r="C4010" s="386"/>
      <c r="D4010" s="434"/>
      <c r="E4010" s="435"/>
      <c r="F4010" s="433"/>
    </row>
    <row r="4011" spans="1:6" x14ac:dyDescent="0.3">
      <c r="A4011" s="383"/>
      <c r="B4011" s="202"/>
      <c r="C4011" s="386"/>
      <c r="D4011" s="434"/>
      <c r="E4011" s="435"/>
      <c r="F4011" s="433"/>
    </row>
    <row r="4012" spans="1:6" x14ac:dyDescent="0.3">
      <c r="A4012" s="383"/>
      <c r="B4012" s="202"/>
      <c r="C4012" s="386"/>
      <c r="D4012" s="434"/>
      <c r="E4012" s="435"/>
      <c r="F4012" s="433"/>
    </row>
    <row r="4013" spans="1:6" x14ac:dyDescent="0.3">
      <c r="A4013" s="383"/>
      <c r="B4013" s="202"/>
      <c r="C4013" s="386"/>
      <c r="D4013" s="434"/>
      <c r="E4013" s="435"/>
      <c r="F4013" s="433"/>
    </row>
    <row r="4014" spans="1:6" x14ac:dyDescent="0.3">
      <c r="A4014" s="383"/>
      <c r="B4014" s="202"/>
      <c r="C4014" s="386"/>
      <c r="D4014" s="434"/>
      <c r="E4014" s="435"/>
      <c r="F4014" s="433"/>
    </row>
    <row r="4015" spans="1:6" x14ac:dyDescent="0.3">
      <c r="A4015" s="383"/>
      <c r="B4015" s="202"/>
      <c r="C4015" s="386"/>
      <c r="D4015" s="434"/>
      <c r="E4015" s="435"/>
      <c r="F4015" s="433"/>
    </row>
    <row r="4016" spans="1:6" x14ac:dyDescent="0.3">
      <c r="A4016" s="383"/>
      <c r="B4016" s="202"/>
      <c r="C4016" s="386"/>
      <c r="D4016" s="434"/>
      <c r="E4016" s="435"/>
      <c r="F4016" s="433"/>
    </row>
    <row r="4017" spans="1:6" x14ac:dyDescent="0.3">
      <c r="A4017" s="383"/>
      <c r="B4017" s="202"/>
      <c r="C4017" s="386"/>
      <c r="D4017" s="434"/>
      <c r="E4017" s="435"/>
      <c r="F4017" s="433"/>
    </row>
    <row r="4018" spans="1:6" x14ac:dyDescent="0.3">
      <c r="A4018" s="383"/>
      <c r="B4018" s="202"/>
      <c r="C4018" s="386"/>
      <c r="D4018" s="434"/>
      <c r="E4018" s="435"/>
      <c r="F4018" s="433"/>
    </row>
    <row r="4019" spans="1:6" x14ac:dyDescent="0.3">
      <c r="A4019" s="383"/>
      <c r="B4019" s="202"/>
      <c r="C4019" s="386"/>
      <c r="D4019" s="434"/>
      <c r="E4019" s="435"/>
      <c r="F4019" s="433"/>
    </row>
    <row r="4020" spans="1:6" x14ac:dyDescent="0.3">
      <c r="A4020" s="383"/>
      <c r="B4020" s="202"/>
      <c r="C4020" s="386"/>
      <c r="D4020" s="434"/>
      <c r="E4020" s="435"/>
      <c r="F4020" s="433"/>
    </row>
    <row r="4021" spans="1:6" x14ac:dyDescent="0.3">
      <c r="A4021" s="383"/>
      <c r="B4021" s="202"/>
      <c r="C4021" s="386"/>
      <c r="D4021" s="434"/>
      <c r="E4021" s="435"/>
      <c r="F4021" s="433"/>
    </row>
    <row r="4022" spans="1:6" x14ac:dyDescent="0.3">
      <c r="A4022" s="383"/>
      <c r="B4022" s="202"/>
      <c r="C4022" s="386"/>
      <c r="D4022" s="434"/>
      <c r="E4022" s="435"/>
      <c r="F4022" s="433"/>
    </row>
    <row r="4023" spans="1:6" x14ac:dyDescent="0.3">
      <c r="A4023" s="383"/>
      <c r="B4023" s="202"/>
      <c r="C4023" s="386"/>
      <c r="D4023" s="434"/>
      <c r="E4023" s="435"/>
      <c r="F4023" s="433"/>
    </row>
    <row r="4024" spans="1:6" x14ac:dyDescent="0.3">
      <c r="A4024" s="383"/>
      <c r="B4024" s="202"/>
      <c r="C4024" s="386"/>
      <c r="D4024" s="434"/>
      <c r="E4024" s="435"/>
      <c r="F4024" s="433"/>
    </row>
    <row r="4025" spans="1:6" x14ac:dyDescent="0.3">
      <c r="A4025" s="383"/>
      <c r="B4025" s="202"/>
      <c r="C4025" s="386"/>
      <c r="D4025" s="434"/>
      <c r="E4025" s="435"/>
      <c r="F4025" s="433"/>
    </row>
    <row r="4026" spans="1:6" x14ac:dyDescent="0.3">
      <c r="A4026" s="383"/>
      <c r="B4026" s="202"/>
      <c r="C4026" s="386"/>
      <c r="D4026" s="434"/>
      <c r="E4026" s="435"/>
      <c r="F4026" s="433"/>
    </row>
    <row r="4027" spans="1:6" x14ac:dyDescent="0.3">
      <c r="A4027" s="383"/>
      <c r="B4027" s="202"/>
      <c r="C4027" s="386"/>
      <c r="D4027" s="434"/>
      <c r="E4027" s="435"/>
      <c r="F4027" s="433"/>
    </row>
    <row r="4028" spans="1:6" x14ac:dyDescent="0.3">
      <c r="A4028" s="383"/>
      <c r="B4028" s="202"/>
      <c r="C4028" s="386"/>
      <c r="D4028" s="434"/>
      <c r="E4028" s="435"/>
      <c r="F4028" s="433"/>
    </row>
    <row r="4029" spans="1:6" x14ac:dyDescent="0.3">
      <c r="A4029" s="383"/>
      <c r="B4029" s="202"/>
      <c r="C4029" s="386"/>
      <c r="D4029" s="434"/>
      <c r="E4029" s="435"/>
      <c r="F4029" s="433"/>
    </row>
    <row r="4030" spans="1:6" x14ac:dyDescent="0.3">
      <c r="A4030" s="383"/>
      <c r="B4030" s="202"/>
      <c r="C4030" s="386"/>
      <c r="D4030" s="434"/>
      <c r="E4030" s="435"/>
      <c r="F4030" s="433"/>
    </row>
    <row r="4031" spans="1:6" x14ac:dyDescent="0.3">
      <c r="A4031" s="383"/>
      <c r="B4031" s="202"/>
      <c r="C4031" s="386"/>
      <c r="D4031" s="434"/>
      <c r="E4031" s="435"/>
      <c r="F4031" s="433"/>
    </row>
    <row r="4032" spans="1:6" x14ac:dyDescent="0.3">
      <c r="A4032" s="383"/>
      <c r="B4032" s="202"/>
      <c r="C4032" s="386"/>
      <c r="D4032" s="434"/>
      <c r="E4032" s="435"/>
      <c r="F4032" s="433"/>
    </row>
    <row r="4033" spans="1:6" x14ac:dyDescent="0.3">
      <c r="A4033" s="383"/>
      <c r="B4033" s="202"/>
      <c r="C4033" s="386"/>
      <c r="D4033" s="434"/>
      <c r="E4033" s="435"/>
      <c r="F4033" s="433"/>
    </row>
    <row r="4034" spans="1:6" x14ac:dyDescent="0.3">
      <c r="A4034" s="383"/>
      <c r="B4034" s="202"/>
      <c r="C4034" s="386"/>
      <c r="D4034" s="434"/>
      <c r="E4034" s="435"/>
      <c r="F4034" s="433"/>
    </row>
    <row r="4035" spans="1:6" x14ac:dyDescent="0.3">
      <c r="A4035" s="383"/>
      <c r="B4035" s="202"/>
      <c r="C4035" s="386"/>
      <c r="D4035" s="434"/>
      <c r="E4035" s="435"/>
      <c r="F4035" s="433"/>
    </row>
    <row r="4036" spans="1:6" x14ac:dyDescent="0.3">
      <c r="A4036" s="383"/>
      <c r="B4036" s="202"/>
      <c r="C4036" s="386"/>
      <c r="D4036" s="434"/>
      <c r="E4036" s="435"/>
      <c r="F4036" s="433"/>
    </row>
    <row r="4037" spans="1:6" x14ac:dyDescent="0.3">
      <c r="A4037" s="383"/>
      <c r="B4037" s="202"/>
      <c r="C4037" s="386"/>
      <c r="D4037" s="434"/>
      <c r="E4037" s="435"/>
      <c r="F4037" s="433"/>
    </row>
    <row r="4038" spans="1:6" x14ac:dyDescent="0.3">
      <c r="A4038" s="383"/>
      <c r="B4038" s="202"/>
      <c r="C4038" s="386"/>
      <c r="D4038" s="434"/>
      <c r="E4038" s="435"/>
      <c r="F4038" s="433"/>
    </row>
    <row r="4039" spans="1:6" x14ac:dyDescent="0.3">
      <c r="A4039" s="383"/>
      <c r="B4039" s="202"/>
      <c r="C4039" s="386"/>
      <c r="D4039" s="434"/>
      <c r="E4039" s="435"/>
      <c r="F4039" s="433"/>
    </row>
    <row r="4040" spans="1:6" x14ac:dyDescent="0.3">
      <c r="A4040" s="383"/>
      <c r="B4040" s="202"/>
      <c r="C4040" s="386"/>
      <c r="D4040" s="434"/>
      <c r="E4040" s="435"/>
      <c r="F4040" s="433"/>
    </row>
    <row r="4041" spans="1:6" x14ac:dyDescent="0.3">
      <c r="A4041" s="383"/>
      <c r="B4041" s="202"/>
      <c r="C4041" s="386"/>
      <c r="D4041" s="434"/>
      <c r="E4041" s="435"/>
      <c r="F4041" s="433"/>
    </row>
    <row r="4042" spans="1:6" x14ac:dyDescent="0.3">
      <c r="A4042" s="383"/>
      <c r="B4042" s="202"/>
      <c r="C4042" s="386"/>
      <c r="D4042" s="434"/>
      <c r="E4042" s="435"/>
      <c r="F4042" s="433"/>
    </row>
    <row r="4043" spans="1:6" x14ac:dyDescent="0.3">
      <c r="A4043" s="383"/>
      <c r="B4043" s="202"/>
      <c r="C4043" s="386"/>
      <c r="D4043" s="434"/>
      <c r="E4043" s="435"/>
      <c r="F4043" s="433"/>
    </row>
    <row r="4044" spans="1:6" x14ac:dyDescent="0.3">
      <c r="A4044" s="383"/>
      <c r="B4044" s="202"/>
      <c r="C4044" s="386"/>
      <c r="D4044" s="434"/>
      <c r="E4044" s="435"/>
      <c r="F4044" s="433"/>
    </row>
    <row r="4045" spans="1:6" x14ac:dyDescent="0.3">
      <c r="A4045" s="383"/>
      <c r="B4045" s="202"/>
      <c r="C4045" s="386"/>
      <c r="D4045" s="434"/>
      <c r="E4045" s="435"/>
      <c r="F4045" s="433"/>
    </row>
    <row r="4046" spans="1:6" x14ac:dyDescent="0.3">
      <c r="A4046" s="383"/>
      <c r="B4046" s="202"/>
      <c r="C4046" s="386"/>
      <c r="D4046" s="434"/>
      <c r="E4046" s="435"/>
      <c r="F4046" s="433"/>
    </row>
    <row r="4047" spans="1:6" x14ac:dyDescent="0.3">
      <c r="A4047" s="383"/>
      <c r="B4047" s="202"/>
      <c r="C4047" s="386"/>
      <c r="D4047" s="434"/>
      <c r="E4047" s="435"/>
      <c r="F4047" s="433"/>
    </row>
    <row r="4048" spans="1:6" x14ac:dyDescent="0.3">
      <c r="A4048" s="383"/>
      <c r="B4048" s="202"/>
      <c r="C4048" s="386"/>
      <c r="D4048" s="434"/>
      <c r="E4048" s="435"/>
      <c r="F4048" s="433"/>
    </row>
    <row r="4049" spans="1:6" x14ac:dyDescent="0.3">
      <c r="A4049" s="383"/>
      <c r="B4049" s="202"/>
      <c r="C4049" s="386"/>
      <c r="D4049" s="434"/>
      <c r="E4049" s="435"/>
      <c r="F4049" s="433"/>
    </row>
    <row r="4050" spans="1:6" x14ac:dyDescent="0.3">
      <c r="A4050" s="383"/>
      <c r="B4050" s="202"/>
      <c r="C4050" s="386"/>
      <c r="D4050" s="434"/>
      <c r="E4050" s="435"/>
      <c r="F4050" s="433"/>
    </row>
    <row r="4051" spans="1:6" x14ac:dyDescent="0.3">
      <c r="A4051" s="383"/>
      <c r="B4051" s="202"/>
      <c r="C4051" s="386"/>
      <c r="D4051" s="434"/>
      <c r="E4051" s="435"/>
      <c r="F4051" s="433"/>
    </row>
    <row r="4052" spans="1:6" x14ac:dyDescent="0.3">
      <c r="A4052" s="383"/>
      <c r="B4052" s="202"/>
      <c r="C4052" s="386"/>
      <c r="D4052" s="434"/>
      <c r="E4052" s="435"/>
      <c r="F4052" s="433"/>
    </row>
    <row r="4053" spans="1:6" x14ac:dyDescent="0.3">
      <c r="A4053" s="383"/>
      <c r="B4053" s="202"/>
      <c r="C4053" s="386"/>
      <c r="D4053" s="434"/>
      <c r="E4053" s="435"/>
      <c r="F4053" s="433"/>
    </row>
    <row r="4054" spans="1:6" x14ac:dyDescent="0.3">
      <c r="A4054" s="383"/>
      <c r="B4054" s="202"/>
      <c r="C4054" s="386"/>
      <c r="D4054" s="434"/>
      <c r="E4054" s="435"/>
      <c r="F4054" s="433"/>
    </row>
    <row r="4055" spans="1:6" x14ac:dyDescent="0.3">
      <c r="A4055" s="383"/>
      <c r="B4055" s="202"/>
      <c r="C4055" s="386"/>
      <c r="D4055" s="434"/>
      <c r="E4055" s="435"/>
      <c r="F4055" s="433"/>
    </row>
    <row r="4056" spans="1:6" x14ac:dyDescent="0.3">
      <c r="A4056" s="383"/>
      <c r="B4056" s="202"/>
      <c r="C4056" s="386"/>
      <c r="D4056" s="434"/>
      <c r="E4056" s="435"/>
      <c r="F4056" s="433"/>
    </row>
    <row r="4057" spans="1:6" ht="15" thickBot="1" x14ac:dyDescent="0.35">
      <c r="A4057" s="383"/>
      <c r="B4057" s="202"/>
      <c r="C4057" s="386"/>
      <c r="D4057" s="434"/>
      <c r="E4057" s="435"/>
      <c r="F4057" s="433"/>
    </row>
    <row r="4058" spans="1:6" ht="15" thickBot="1" x14ac:dyDescent="0.35">
      <c r="A4058" s="448" t="s">
        <v>4098</v>
      </c>
      <c r="B4058" s="511" t="s">
        <v>4116</v>
      </c>
      <c r="C4058" s="489"/>
      <c r="D4058" s="489"/>
      <c r="E4058" s="494"/>
      <c r="F4058" s="495">
        <f>SUM(F3954:F3973)</f>
        <v>0</v>
      </c>
    </row>
    <row r="4059" spans="1:6" x14ac:dyDescent="0.3">
      <c r="A4059" s="756" t="str">
        <f>A768</f>
        <v>CONTRACT SANRAL: NRA 2024/1323</v>
      </c>
      <c r="B4059" s="757"/>
      <c r="C4059" s="462"/>
      <c r="D4059" s="462"/>
      <c r="E4059" s="467"/>
      <c r="F4059" s="473"/>
    </row>
    <row r="4060" spans="1:6" ht="15" thickBot="1" x14ac:dyDescent="0.35">
      <c r="A4060" s="754" t="str">
        <f>A769</f>
        <v>PANEL FOR ROUTINE ROAD MAINTENANCE WORKS ACROSS SOUTH AFRICA (KWAZULU NATAL PROVINCE)</v>
      </c>
      <c r="B4060" s="755"/>
      <c r="C4060" s="463"/>
      <c r="D4060" s="463"/>
      <c r="E4060" s="468"/>
      <c r="F4060" s="474"/>
    </row>
    <row r="4061" spans="1:6" ht="15" thickBot="1" x14ac:dyDescent="0.35">
      <c r="A4061" s="449" t="s">
        <v>4111</v>
      </c>
      <c r="B4061" s="451" t="s">
        <v>4035</v>
      </c>
      <c r="C4061" s="451" t="s">
        <v>4112</v>
      </c>
      <c r="D4061" s="451" t="s">
        <v>4113</v>
      </c>
      <c r="E4061" s="451" t="s">
        <v>4114</v>
      </c>
      <c r="F4061" s="487" t="s">
        <v>4036</v>
      </c>
    </row>
    <row r="4062" spans="1:6" x14ac:dyDescent="0.3">
      <c r="A4062" s="758" t="s">
        <v>2214</v>
      </c>
      <c r="B4062" s="759"/>
      <c r="C4062" s="759"/>
      <c r="D4062" s="759"/>
      <c r="E4062" s="759"/>
      <c r="F4062" s="760"/>
    </row>
    <row r="4063" spans="1:6" x14ac:dyDescent="0.3">
      <c r="A4063" s="374" t="s">
        <v>2215</v>
      </c>
      <c r="B4063" s="345" t="s">
        <v>2216</v>
      </c>
      <c r="C4063" s="375"/>
      <c r="D4063" s="501"/>
      <c r="E4063" s="502"/>
      <c r="F4063" s="503"/>
    </row>
    <row r="4064" spans="1:6" ht="24" x14ac:dyDescent="0.3">
      <c r="A4064" s="372" t="s">
        <v>2217</v>
      </c>
      <c r="B4064" s="235" t="s">
        <v>1340</v>
      </c>
      <c r="C4064" s="382"/>
      <c r="D4064" s="420"/>
      <c r="E4064" s="418"/>
      <c r="F4064" s="419"/>
    </row>
    <row r="4065" spans="1:6" x14ac:dyDescent="0.3">
      <c r="A4065" s="372" t="s">
        <v>2218</v>
      </c>
      <c r="B4065" s="201" t="s">
        <v>1222</v>
      </c>
      <c r="C4065" s="379" t="s">
        <v>1282</v>
      </c>
      <c r="D4065" s="420">
        <v>250</v>
      </c>
      <c r="E4065" s="856"/>
      <c r="F4065" s="419" t="str">
        <f>IF((D4065*E4065)&gt;0,(D4065*E4065),"")</f>
        <v/>
      </c>
    </row>
    <row r="4066" spans="1:6" ht="24" x14ac:dyDescent="0.3">
      <c r="A4066" s="372" t="s">
        <v>2224</v>
      </c>
      <c r="B4066" s="235" t="s">
        <v>1342</v>
      </c>
      <c r="C4066" s="379"/>
      <c r="D4066" s="420"/>
      <c r="E4066" s="418"/>
      <c r="F4066" s="419" t="str">
        <f t="shared" ref="F4066:F4096" si="51">IF((D4066*E4066)&gt;0,(D4066*E4066),"")</f>
        <v/>
      </c>
    </row>
    <row r="4067" spans="1:6" x14ac:dyDescent="0.3">
      <c r="A4067" s="372" t="s">
        <v>2225</v>
      </c>
      <c r="B4067" s="201" t="s">
        <v>1222</v>
      </c>
      <c r="C4067" s="379" t="s">
        <v>1282</v>
      </c>
      <c r="D4067" s="420">
        <v>700</v>
      </c>
      <c r="E4067" s="856"/>
      <c r="F4067" s="419" t="str">
        <f t="shared" si="51"/>
        <v/>
      </c>
    </row>
    <row r="4068" spans="1:6" x14ac:dyDescent="0.3">
      <c r="A4068" s="372" t="s">
        <v>2247</v>
      </c>
      <c r="B4068" s="235" t="s">
        <v>2248</v>
      </c>
      <c r="C4068" s="379"/>
      <c r="D4068" s="420"/>
      <c r="E4068" s="418"/>
      <c r="F4068" s="419" t="str">
        <f t="shared" si="51"/>
        <v/>
      </c>
    </row>
    <row r="4069" spans="1:6" ht="24" x14ac:dyDescent="0.3">
      <c r="A4069" s="372" t="s">
        <v>2249</v>
      </c>
      <c r="B4069" s="235" t="s">
        <v>1340</v>
      </c>
      <c r="C4069" s="379"/>
      <c r="D4069" s="420"/>
      <c r="E4069" s="418"/>
      <c r="F4069" s="419" t="str">
        <f t="shared" si="51"/>
        <v/>
      </c>
    </row>
    <row r="4070" spans="1:6" x14ac:dyDescent="0.3">
      <c r="A4070" s="372" t="s">
        <v>2250</v>
      </c>
      <c r="B4070" s="201" t="s">
        <v>1222</v>
      </c>
      <c r="C4070" s="379" t="s">
        <v>1282</v>
      </c>
      <c r="D4070" s="420">
        <v>3000</v>
      </c>
      <c r="E4070" s="856"/>
      <c r="F4070" s="419" t="str">
        <f t="shared" si="51"/>
        <v/>
      </c>
    </row>
    <row r="4071" spans="1:6" ht="24" x14ac:dyDescent="0.3">
      <c r="A4071" s="372" t="s">
        <v>2256</v>
      </c>
      <c r="B4071" s="235" t="s">
        <v>1342</v>
      </c>
      <c r="C4071" s="379"/>
      <c r="D4071" s="420"/>
      <c r="E4071" s="418"/>
      <c r="F4071" s="419" t="str">
        <f t="shared" si="51"/>
        <v/>
      </c>
    </row>
    <row r="4072" spans="1:6" x14ac:dyDescent="0.3">
      <c r="A4072" s="372" t="s">
        <v>2257</v>
      </c>
      <c r="B4072" s="201" t="s">
        <v>1222</v>
      </c>
      <c r="C4072" s="379" t="s">
        <v>1282</v>
      </c>
      <c r="D4072" s="420">
        <v>12000</v>
      </c>
      <c r="E4072" s="856"/>
      <c r="F4072" s="419" t="str">
        <f t="shared" si="51"/>
        <v/>
      </c>
    </row>
    <row r="4073" spans="1:6" x14ac:dyDescent="0.3">
      <c r="A4073" s="372" t="s">
        <v>2281</v>
      </c>
      <c r="B4073" s="235" t="s">
        <v>2282</v>
      </c>
      <c r="C4073" s="379"/>
      <c r="D4073" s="420"/>
      <c r="E4073" s="418"/>
      <c r="F4073" s="419" t="str">
        <f t="shared" si="51"/>
        <v/>
      </c>
    </row>
    <row r="4074" spans="1:6" ht="24" x14ac:dyDescent="0.3">
      <c r="A4074" s="372" t="s">
        <v>2283</v>
      </c>
      <c r="B4074" s="235" t="s">
        <v>1340</v>
      </c>
      <c r="C4074" s="379"/>
      <c r="D4074" s="420"/>
      <c r="E4074" s="418"/>
      <c r="F4074" s="419" t="str">
        <f t="shared" si="51"/>
        <v/>
      </c>
    </row>
    <row r="4075" spans="1:6" x14ac:dyDescent="0.3">
      <c r="A4075" s="372" t="s">
        <v>2284</v>
      </c>
      <c r="B4075" s="201" t="s">
        <v>1222</v>
      </c>
      <c r="C4075" s="379" t="s">
        <v>1282</v>
      </c>
      <c r="D4075" s="420">
        <v>50</v>
      </c>
      <c r="E4075" s="856"/>
      <c r="F4075" s="419" t="str">
        <f t="shared" si="51"/>
        <v/>
      </c>
    </row>
    <row r="4076" spans="1:6" ht="24" x14ac:dyDescent="0.3">
      <c r="A4076" s="372" t="s">
        <v>2290</v>
      </c>
      <c r="B4076" s="235" t="s">
        <v>1342</v>
      </c>
      <c r="C4076" s="379"/>
      <c r="D4076" s="420"/>
      <c r="E4076" s="418"/>
      <c r="F4076" s="419" t="str">
        <f t="shared" si="51"/>
        <v/>
      </c>
    </row>
    <row r="4077" spans="1:6" x14ac:dyDescent="0.3">
      <c r="A4077" s="372" t="s">
        <v>2291</v>
      </c>
      <c r="B4077" s="201" t="s">
        <v>1222</v>
      </c>
      <c r="C4077" s="379" t="s">
        <v>1282</v>
      </c>
      <c r="D4077" s="420">
        <v>75</v>
      </c>
      <c r="E4077" s="856"/>
      <c r="F4077" s="419" t="str">
        <f t="shared" si="51"/>
        <v/>
      </c>
    </row>
    <row r="4078" spans="1:6" x14ac:dyDescent="0.3">
      <c r="A4078" s="372" t="s">
        <v>2313</v>
      </c>
      <c r="B4078" s="235" t="s">
        <v>2314</v>
      </c>
      <c r="C4078" s="379"/>
      <c r="D4078" s="420"/>
      <c r="E4078" s="418"/>
      <c r="F4078" s="419" t="str">
        <f t="shared" si="51"/>
        <v/>
      </c>
    </row>
    <row r="4079" spans="1:6" ht="24" x14ac:dyDescent="0.3">
      <c r="A4079" s="372" t="s">
        <v>2315</v>
      </c>
      <c r="B4079" s="235" t="s">
        <v>1340</v>
      </c>
      <c r="C4079" s="379"/>
      <c r="D4079" s="420"/>
      <c r="E4079" s="418"/>
      <c r="F4079" s="419" t="str">
        <f t="shared" si="51"/>
        <v/>
      </c>
    </row>
    <row r="4080" spans="1:6" x14ac:dyDescent="0.3">
      <c r="A4080" s="372" t="s">
        <v>2316</v>
      </c>
      <c r="B4080" s="201" t="s">
        <v>1222</v>
      </c>
      <c r="C4080" s="379" t="s">
        <v>1282</v>
      </c>
      <c r="D4080" s="420">
        <v>700</v>
      </c>
      <c r="E4080" s="856"/>
      <c r="F4080" s="419" t="str">
        <f t="shared" si="51"/>
        <v/>
      </c>
    </row>
    <row r="4081" spans="1:6" ht="24" x14ac:dyDescent="0.3">
      <c r="A4081" s="372" t="s">
        <v>2322</v>
      </c>
      <c r="B4081" s="235" t="s">
        <v>1342</v>
      </c>
      <c r="C4081" s="379"/>
      <c r="D4081" s="420"/>
      <c r="E4081" s="418"/>
      <c r="F4081" s="419" t="str">
        <f t="shared" si="51"/>
        <v/>
      </c>
    </row>
    <row r="4082" spans="1:6" x14ac:dyDescent="0.3">
      <c r="A4082" s="372" t="s">
        <v>2323</v>
      </c>
      <c r="B4082" s="201" t="s">
        <v>1222</v>
      </c>
      <c r="C4082" s="379" t="s">
        <v>1282</v>
      </c>
      <c r="D4082" s="420">
        <v>2000</v>
      </c>
      <c r="E4082" s="856"/>
      <c r="F4082" s="419" t="str">
        <f t="shared" si="51"/>
        <v/>
      </c>
    </row>
    <row r="4083" spans="1:6" x14ac:dyDescent="0.3">
      <c r="A4083" s="372" t="s">
        <v>2360</v>
      </c>
      <c r="B4083" s="235" t="s">
        <v>2361</v>
      </c>
      <c r="C4083" s="379"/>
      <c r="D4083" s="420"/>
      <c r="E4083" s="418"/>
      <c r="F4083" s="419" t="str">
        <f t="shared" si="51"/>
        <v/>
      </c>
    </row>
    <row r="4084" spans="1:6" ht="24" x14ac:dyDescent="0.3">
      <c r="A4084" s="372" t="s">
        <v>2362</v>
      </c>
      <c r="B4084" s="235" t="s">
        <v>1340</v>
      </c>
      <c r="C4084" s="379"/>
      <c r="D4084" s="420"/>
      <c r="E4084" s="418"/>
      <c r="F4084" s="419" t="str">
        <f t="shared" si="51"/>
        <v/>
      </c>
    </row>
    <row r="4085" spans="1:6" x14ac:dyDescent="0.3">
      <c r="A4085" s="372" t="s">
        <v>2363</v>
      </c>
      <c r="B4085" s="201" t="s">
        <v>1222</v>
      </c>
      <c r="C4085" s="379" t="s">
        <v>181</v>
      </c>
      <c r="D4085" s="420">
        <v>150000</v>
      </c>
      <c r="E4085" s="856"/>
      <c r="F4085" s="419" t="str">
        <f t="shared" si="51"/>
        <v/>
      </c>
    </row>
    <row r="4086" spans="1:6" ht="24" x14ac:dyDescent="0.3">
      <c r="A4086" s="372" t="s">
        <v>2371</v>
      </c>
      <c r="B4086" s="235" t="s">
        <v>1342</v>
      </c>
      <c r="C4086" s="379"/>
      <c r="D4086" s="420"/>
      <c r="E4086" s="418"/>
      <c r="F4086" s="419" t="str">
        <f t="shared" si="51"/>
        <v/>
      </c>
    </row>
    <row r="4087" spans="1:6" x14ac:dyDescent="0.3">
      <c r="A4087" s="372" t="s">
        <v>2372</v>
      </c>
      <c r="B4087" s="201" t="s">
        <v>1222</v>
      </c>
      <c r="C4087" s="379" t="s">
        <v>181</v>
      </c>
      <c r="D4087" s="420">
        <v>150000</v>
      </c>
      <c r="E4087" s="856"/>
      <c r="F4087" s="419" t="str">
        <f t="shared" si="51"/>
        <v/>
      </c>
    </row>
    <row r="4088" spans="1:6" x14ac:dyDescent="0.3">
      <c r="A4088" s="372" t="s">
        <v>2378</v>
      </c>
      <c r="B4088" s="559" t="s">
        <v>2370</v>
      </c>
      <c r="C4088" s="379" t="s">
        <v>181</v>
      </c>
      <c r="D4088" s="420">
        <v>50000</v>
      </c>
      <c r="E4088" s="856"/>
      <c r="F4088" s="419" t="str">
        <f t="shared" si="51"/>
        <v/>
      </c>
    </row>
    <row r="4089" spans="1:6" x14ac:dyDescent="0.3">
      <c r="A4089" s="372" t="s">
        <v>2399</v>
      </c>
      <c r="B4089" s="235" t="s">
        <v>2400</v>
      </c>
      <c r="C4089" s="379"/>
      <c r="D4089" s="420"/>
      <c r="E4089" s="418"/>
      <c r="F4089" s="419" t="str">
        <f t="shared" si="51"/>
        <v/>
      </c>
    </row>
    <row r="4090" spans="1:6" x14ac:dyDescent="0.3">
      <c r="A4090" s="372" t="s">
        <v>2401</v>
      </c>
      <c r="B4090" s="201" t="s">
        <v>2402</v>
      </c>
      <c r="C4090" s="379" t="s">
        <v>181</v>
      </c>
      <c r="D4090" s="420">
        <v>150000</v>
      </c>
      <c r="E4090" s="856"/>
      <c r="F4090" s="419" t="str">
        <f t="shared" si="51"/>
        <v/>
      </c>
    </row>
    <row r="4091" spans="1:6" x14ac:dyDescent="0.3">
      <c r="A4091" s="372" t="s">
        <v>2403</v>
      </c>
      <c r="B4091" s="201" t="s">
        <v>2404</v>
      </c>
      <c r="C4091" s="379" t="s">
        <v>2405</v>
      </c>
      <c r="D4091" s="420">
        <v>20</v>
      </c>
      <c r="E4091" s="856"/>
      <c r="F4091" s="419" t="str">
        <f t="shared" si="51"/>
        <v/>
      </c>
    </row>
    <row r="4092" spans="1:6" x14ac:dyDescent="0.3">
      <c r="A4092" s="372" t="s">
        <v>2406</v>
      </c>
      <c r="B4092" s="201" t="s">
        <v>2407</v>
      </c>
      <c r="C4092" s="379"/>
      <c r="D4092" s="420"/>
      <c r="E4092" s="435"/>
      <c r="F4092" s="433"/>
    </row>
    <row r="4093" spans="1:6" x14ac:dyDescent="0.3">
      <c r="A4093" s="372" t="s">
        <v>2408</v>
      </c>
      <c r="B4093" s="201" t="s">
        <v>2409</v>
      </c>
      <c r="C4093" s="379" t="s">
        <v>955</v>
      </c>
      <c r="D4093" s="420">
        <v>200</v>
      </c>
      <c r="E4093" s="856"/>
      <c r="F4093" s="419" t="str">
        <f t="shared" si="51"/>
        <v/>
      </c>
    </row>
    <row r="4094" spans="1:6" x14ac:dyDescent="0.3">
      <c r="A4094" s="372" t="s">
        <v>2410</v>
      </c>
      <c r="B4094" s="201" t="s">
        <v>2411</v>
      </c>
      <c r="C4094" s="379" t="s">
        <v>955</v>
      </c>
      <c r="D4094" s="420">
        <v>200</v>
      </c>
      <c r="E4094" s="856"/>
      <c r="F4094" s="419" t="str">
        <f t="shared" si="51"/>
        <v/>
      </c>
    </row>
    <row r="4095" spans="1:6" x14ac:dyDescent="0.3">
      <c r="A4095" s="372" t="s">
        <v>2414</v>
      </c>
      <c r="B4095" s="201" t="s">
        <v>4299</v>
      </c>
      <c r="C4095" s="379" t="s">
        <v>955</v>
      </c>
      <c r="D4095" s="420">
        <v>200</v>
      </c>
      <c r="E4095" s="856"/>
      <c r="F4095" s="419" t="str">
        <f t="shared" si="51"/>
        <v/>
      </c>
    </row>
    <row r="4096" spans="1:6" x14ac:dyDescent="0.3">
      <c r="A4096" s="372" t="s">
        <v>2416</v>
      </c>
      <c r="B4096" s="201" t="s">
        <v>4025</v>
      </c>
      <c r="C4096" s="379" t="s">
        <v>1282</v>
      </c>
      <c r="D4096" s="420">
        <v>300</v>
      </c>
      <c r="E4096" s="856"/>
      <c r="F4096" s="419" t="str">
        <f t="shared" si="51"/>
        <v/>
      </c>
    </row>
    <row r="4097" spans="1:6" x14ac:dyDescent="0.3">
      <c r="A4097" s="383"/>
      <c r="B4097" s="202"/>
      <c r="C4097" s="386"/>
      <c r="D4097" s="434"/>
      <c r="E4097" s="435"/>
      <c r="F4097" s="433"/>
    </row>
    <row r="4098" spans="1:6" x14ac:dyDescent="0.3">
      <c r="A4098" s="383"/>
      <c r="B4098" s="202"/>
      <c r="C4098" s="386"/>
      <c r="D4098" s="434"/>
      <c r="E4098" s="435"/>
      <c r="F4098" s="433"/>
    </row>
    <row r="4099" spans="1:6" x14ac:dyDescent="0.3">
      <c r="A4099" s="383"/>
      <c r="B4099" s="202"/>
      <c r="C4099" s="386"/>
      <c r="D4099" s="434"/>
      <c r="E4099" s="435"/>
      <c r="F4099" s="433"/>
    </row>
    <row r="4100" spans="1:6" x14ac:dyDescent="0.3">
      <c r="A4100" s="383"/>
      <c r="B4100" s="202"/>
      <c r="C4100" s="386"/>
      <c r="D4100" s="434"/>
      <c r="E4100" s="435"/>
      <c r="F4100" s="433"/>
    </row>
    <row r="4101" spans="1:6" x14ac:dyDescent="0.3">
      <c r="A4101" s="383"/>
      <c r="B4101" s="202"/>
      <c r="C4101" s="386"/>
      <c r="D4101" s="434"/>
      <c r="E4101" s="435"/>
      <c r="F4101" s="433"/>
    </row>
    <row r="4102" spans="1:6" x14ac:dyDescent="0.3">
      <c r="A4102" s="383"/>
      <c r="B4102" s="202"/>
      <c r="C4102" s="386"/>
      <c r="D4102" s="434"/>
      <c r="E4102" s="435"/>
      <c r="F4102" s="433"/>
    </row>
    <row r="4103" spans="1:6" x14ac:dyDescent="0.3">
      <c r="A4103" s="383"/>
      <c r="B4103" s="202"/>
      <c r="C4103" s="386"/>
      <c r="D4103" s="434"/>
      <c r="E4103" s="435"/>
      <c r="F4103" s="433"/>
    </row>
    <row r="4104" spans="1:6" x14ac:dyDescent="0.3">
      <c r="A4104" s="383"/>
      <c r="B4104" s="202"/>
      <c r="C4104" s="386"/>
      <c r="D4104" s="434"/>
      <c r="E4104" s="435"/>
      <c r="F4104" s="433"/>
    </row>
    <row r="4105" spans="1:6" x14ac:dyDescent="0.3">
      <c r="A4105" s="383"/>
      <c r="B4105" s="202"/>
      <c r="C4105" s="386"/>
      <c r="D4105" s="434"/>
      <c r="E4105" s="435"/>
      <c r="F4105" s="433"/>
    </row>
    <row r="4106" spans="1:6" x14ac:dyDescent="0.3">
      <c r="A4106" s="383"/>
      <c r="B4106" s="202"/>
      <c r="C4106" s="386"/>
      <c r="D4106" s="434"/>
      <c r="E4106" s="435"/>
      <c r="F4106" s="433"/>
    </row>
    <row r="4107" spans="1:6" x14ac:dyDescent="0.3">
      <c r="A4107" s="383"/>
      <c r="B4107" s="202"/>
      <c r="C4107" s="386"/>
      <c r="D4107" s="434"/>
      <c r="E4107" s="435"/>
      <c r="F4107" s="433"/>
    </row>
    <row r="4108" spans="1:6" x14ac:dyDescent="0.3">
      <c r="A4108" s="383"/>
      <c r="B4108" s="202"/>
      <c r="C4108" s="386"/>
      <c r="D4108" s="434"/>
      <c r="E4108" s="435"/>
      <c r="F4108" s="433"/>
    </row>
    <row r="4109" spans="1:6" x14ac:dyDescent="0.3">
      <c r="A4109" s="383"/>
      <c r="B4109" s="202"/>
      <c r="C4109" s="386"/>
      <c r="D4109" s="434"/>
      <c r="E4109" s="435"/>
      <c r="F4109" s="433"/>
    </row>
    <row r="4110" spans="1:6" x14ac:dyDescent="0.3">
      <c r="A4110" s="383"/>
      <c r="B4110" s="202"/>
      <c r="C4110" s="386"/>
      <c r="D4110" s="434"/>
      <c r="E4110" s="435"/>
      <c r="F4110" s="433"/>
    </row>
    <row r="4111" spans="1:6" x14ac:dyDescent="0.3">
      <c r="A4111" s="383"/>
      <c r="B4111" s="202"/>
      <c r="C4111" s="386"/>
      <c r="D4111" s="434"/>
      <c r="E4111" s="435"/>
      <c r="F4111" s="433"/>
    </row>
    <row r="4112" spans="1:6" x14ac:dyDescent="0.3">
      <c r="A4112" s="383"/>
      <c r="B4112" s="202"/>
      <c r="C4112" s="386"/>
      <c r="D4112" s="434"/>
      <c r="E4112" s="435"/>
      <c r="F4112" s="433"/>
    </row>
    <row r="4113" spans="1:6" x14ac:dyDescent="0.3">
      <c r="A4113" s="383"/>
      <c r="B4113" s="202"/>
      <c r="C4113" s="386"/>
      <c r="D4113" s="434"/>
      <c r="E4113" s="435"/>
      <c r="F4113" s="433"/>
    </row>
    <row r="4114" spans="1:6" x14ac:dyDescent="0.3">
      <c r="A4114" s="383"/>
      <c r="B4114" s="202"/>
      <c r="C4114" s="386"/>
      <c r="D4114" s="434"/>
      <c r="E4114" s="435"/>
      <c r="F4114" s="433"/>
    </row>
    <row r="4115" spans="1:6" x14ac:dyDescent="0.3">
      <c r="A4115" s="383"/>
      <c r="B4115" s="202"/>
      <c r="C4115" s="386"/>
      <c r="D4115" s="434"/>
      <c r="E4115" s="435"/>
      <c r="F4115" s="433"/>
    </row>
    <row r="4116" spans="1:6" x14ac:dyDescent="0.3">
      <c r="A4116" s="383"/>
      <c r="B4116" s="202"/>
      <c r="C4116" s="386"/>
      <c r="D4116" s="434"/>
      <c r="E4116" s="435"/>
      <c r="F4116" s="433"/>
    </row>
    <row r="4117" spans="1:6" x14ac:dyDescent="0.3">
      <c r="A4117" s="383"/>
      <c r="B4117" s="202"/>
      <c r="C4117" s="386"/>
      <c r="D4117" s="434"/>
      <c r="E4117" s="435"/>
      <c r="F4117" s="433"/>
    </row>
    <row r="4118" spans="1:6" x14ac:dyDescent="0.3">
      <c r="A4118" s="383"/>
      <c r="B4118" s="202"/>
      <c r="C4118" s="386"/>
      <c r="D4118" s="434"/>
      <c r="E4118" s="435"/>
      <c r="F4118" s="433"/>
    </row>
    <row r="4119" spans="1:6" x14ac:dyDescent="0.3">
      <c r="A4119" s="383"/>
      <c r="B4119" s="202"/>
      <c r="C4119" s="386"/>
      <c r="D4119" s="434"/>
      <c r="E4119" s="435"/>
      <c r="F4119" s="433"/>
    </row>
    <row r="4120" spans="1:6" x14ac:dyDescent="0.3">
      <c r="A4120" s="383"/>
      <c r="B4120" s="202"/>
      <c r="C4120" s="386"/>
      <c r="D4120" s="434"/>
      <c r="E4120" s="435"/>
      <c r="F4120" s="433"/>
    </row>
    <row r="4121" spans="1:6" x14ac:dyDescent="0.3">
      <c r="A4121" s="383"/>
      <c r="B4121" s="202"/>
      <c r="C4121" s="386"/>
      <c r="D4121" s="434"/>
      <c r="E4121" s="435"/>
      <c r="F4121" s="433"/>
    </row>
    <row r="4122" spans="1:6" x14ac:dyDescent="0.3">
      <c r="A4122" s="383"/>
      <c r="B4122" s="202"/>
      <c r="C4122" s="386"/>
      <c r="D4122" s="434"/>
      <c r="E4122" s="435"/>
      <c r="F4122" s="433"/>
    </row>
    <row r="4123" spans="1:6" x14ac:dyDescent="0.3">
      <c r="A4123" s="383"/>
      <c r="B4123" s="202"/>
      <c r="C4123" s="386"/>
      <c r="D4123" s="434"/>
      <c r="E4123" s="435"/>
      <c r="F4123" s="433"/>
    </row>
    <row r="4124" spans="1:6" x14ac:dyDescent="0.3">
      <c r="A4124" s="383"/>
      <c r="B4124" s="202"/>
      <c r="C4124" s="386"/>
      <c r="D4124" s="434"/>
      <c r="E4124" s="435"/>
      <c r="F4124" s="433"/>
    </row>
    <row r="4125" spans="1:6" x14ac:dyDescent="0.3">
      <c r="A4125" s="383"/>
      <c r="B4125" s="202"/>
      <c r="C4125" s="386"/>
      <c r="D4125" s="434"/>
      <c r="E4125" s="435"/>
      <c r="F4125" s="433"/>
    </row>
    <row r="4126" spans="1:6" x14ac:dyDescent="0.3">
      <c r="A4126" s="383"/>
      <c r="B4126" s="202"/>
      <c r="C4126" s="386"/>
      <c r="D4126" s="434"/>
      <c r="E4126" s="435"/>
      <c r="F4126" s="433"/>
    </row>
    <row r="4127" spans="1:6" x14ac:dyDescent="0.3">
      <c r="A4127" s="383"/>
      <c r="B4127" s="202"/>
      <c r="C4127" s="386"/>
      <c r="D4127" s="434"/>
      <c r="E4127" s="435"/>
      <c r="F4127" s="433"/>
    </row>
    <row r="4128" spans="1:6" x14ac:dyDescent="0.3">
      <c r="A4128" s="383"/>
      <c r="B4128" s="202"/>
      <c r="C4128" s="386"/>
      <c r="D4128" s="434"/>
      <c r="E4128" s="435"/>
      <c r="F4128" s="433"/>
    </row>
    <row r="4129" spans="1:6" x14ac:dyDescent="0.3">
      <c r="A4129" s="383"/>
      <c r="B4129" s="202"/>
      <c r="C4129" s="386"/>
      <c r="D4129" s="434"/>
      <c r="E4129" s="435"/>
      <c r="F4129" s="433"/>
    </row>
    <row r="4130" spans="1:6" x14ac:dyDescent="0.3">
      <c r="A4130" s="383"/>
      <c r="B4130" s="202"/>
      <c r="C4130" s="386"/>
      <c r="D4130" s="434"/>
      <c r="E4130" s="435"/>
      <c r="F4130" s="433"/>
    </row>
    <row r="4131" spans="1:6" x14ac:dyDescent="0.3">
      <c r="A4131" s="383"/>
      <c r="B4131" s="202"/>
      <c r="C4131" s="386"/>
      <c r="D4131" s="434"/>
      <c r="E4131" s="435"/>
      <c r="F4131" s="433"/>
    </row>
    <row r="4132" spans="1:6" x14ac:dyDescent="0.3">
      <c r="A4132" s="383"/>
      <c r="B4132" s="202"/>
      <c r="C4132" s="386"/>
      <c r="D4132" s="434"/>
      <c r="E4132" s="435"/>
      <c r="F4132" s="433"/>
    </row>
    <row r="4133" spans="1:6" x14ac:dyDescent="0.3">
      <c r="A4133" s="383"/>
      <c r="B4133" s="202"/>
      <c r="C4133" s="386"/>
      <c r="D4133" s="434"/>
      <c r="E4133" s="435"/>
      <c r="F4133" s="433"/>
    </row>
    <row r="4134" spans="1:6" x14ac:dyDescent="0.3">
      <c r="A4134" s="383"/>
      <c r="B4134" s="202"/>
      <c r="C4134" s="386"/>
      <c r="D4134" s="434"/>
      <c r="E4134" s="435"/>
      <c r="F4134" s="433"/>
    </row>
    <row r="4135" spans="1:6" x14ac:dyDescent="0.3">
      <c r="A4135" s="383"/>
      <c r="B4135" s="202"/>
      <c r="C4135" s="386"/>
      <c r="D4135" s="434"/>
      <c r="E4135" s="435"/>
      <c r="F4135" s="433"/>
    </row>
    <row r="4136" spans="1:6" x14ac:dyDescent="0.3">
      <c r="A4136" s="383"/>
      <c r="B4136" s="202"/>
      <c r="C4136" s="386"/>
      <c r="D4136" s="434"/>
      <c r="E4136" s="435"/>
      <c r="F4136" s="433"/>
    </row>
    <row r="4137" spans="1:6" x14ac:dyDescent="0.3">
      <c r="A4137" s="383"/>
      <c r="B4137" s="202"/>
      <c r="C4137" s="386"/>
      <c r="D4137" s="434"/>
      <c r="E4137" s="435"/>
      <c r="F4137" s="433"/>
    </row>
    <row r="4138" spans="1:6" x14ac:dyDescent="0.3">
      <c r="A4138" s="383"/>
      <c r="B4138" s="202"/>
      <c r="C4138" s="386"/>
      <c r="D4138" s="434"/>
      <c r="E4138" s="435"/>
      <c r="F4138" s="433"/>
    </row>
    <row r="4139" spans="1:6" x14ac:dyDescent="0.3">
      <c r="A4139" s="383"/>
      <c r="B4139" s="202"/>
      <c r="C4139" s="386"/>
      <c r="D4139" s="434"/>
      <c r="E4139" s="435"/>
      <c r="F4139" s="433"/>
    </row>
    <row r="4140" spans="1:6" x14ac:dyDescent="0.3">
      <c r="A4140" s="383"/>
      <c r="B4140" s="202"/>
      <c r="C4140" s="386"/>
      <c r="D4140" s="434"/>
      <c r="E4140" s="435"/>
      <c r="F4140" s="433"/>
    </row>
    <row r="4141" spans="1:6" x14ac:dyDescent="0.3">
      <c r="A4141" s="383"/>
      <c r="B4141" s="202"/>
      <c r="C4141" s="386"/>
      <c r="D4141" s="434"/>
      <c r="E4141" s="435"/>
      <c r="F4141" s="433"/>
    </row>
    <row r="4142" spans="1:6" x14ac:dyDescent="0.3">
      <c r="A4142" s="383"/>
      <c r="B4142" s="202"/>
      <c r="C4142" s="386"/>
      <c r="D4142" s="434"/>
      <c r="E4142" s="435"/>
      <c r="F4142" s="433"/>
    </row>
    <row r="4143" spans="1:6" x14ac:dyDescent="0.3">
      <c r="A4143" s="383"/>
      <c r="B4143" s="202"/>
      <c r="C4143" s="386"/>
      <c r="D4143" s="434"/>
      <c r="E4143" s="435"/>
      <c r="F4143" s="433"/>
    </row>
    <row r="4144" spans="1:6" x14ac:dyDescent="0.3">
      <c r="A4144" s="383"/>
      <c r="B4144" s="202"/>
      <c r="C4144" s="386"/>
      <c r="D4144" s="434"/>
      <c r="E4144" s="435"/>
      <c r="F4144" s="433"/>
    </row>
    <row r="4145" spans="1:6" x14ac:dyDescent="0.3">
      <c r="A4145" s="383"/>
      <c r="B4145" s="202"/>
      <c r="C4145" s="386"/>
      <c r="D4145" s="434"/>
      <c r="E4145" s="435"/>
      <c r="F4145" s="433"/>
    </row>
    <row r="4146" spans="1:6" x14ac:dyDescent="0.3">
      <c r="A4146" s="383"/>
      <c r="B4146" s="202"/>
      <c r="C4146" s="386"/>
      <c r="D4146" s="434"/>
      <c r="E4146" s="435"/>
      <c r="F4146" s="433"/>
    </row>
    <row r="4147" spans="1:6" x14ac:dyDescent="0.3">
      <c r="A4147" s="383"/>
      <c r="B4147" s="202"/>
      <c r="C4147" s="386"/>
      <c r="D4147" s="434"/>
      <c r="E4147" s="435"/>
      <c r="F4147" s="433"/>
    </row>
    <row r="4148" spans="1:6" x14ac:dyDescent="0.3">
      <c r="A4148" s="383"/>
      <c r="B4148" s="202"/>
      <c r="C4148" s="386"/>
      <c r="D4148" s="434"/>
      <c r="E4148" s="435"/>
      <c r="F4148" s="433"/>
    </row>
    <row r="4149" spans="1:6" x14ac:dyDescent="0.3">
      <c r="A4149" s="383"/>
      <c r="B4149" s="202"/>
      <c r="C4149" s="386"/>
      <c r="D4149" s="434"/>
      <c r="E4149" s="435"/>
      <c r="F4149" s="433"/>
    </row>
    <row r="4150" spans="1:6" x14ac:dyDescent="0.3">
      <c r="A4150" s="383"/>
      <c r="B4150" s="202"/>
      <c r="C4150" s="386"/>
      <c r="D4150" s="434"/>
      <c r="E4150" s="435"/>
      <c r="F4150" s="433"/>
    </row>
    <row r="4151" spans="1:6" x14ac:dyDescent="0.3">
      <c r="A4151" s="383"/>
      <c r="B4151" s="202"/>
      <c r="C4151" s="386"/>
      <c r="D4151" s="434"/>
      <c r="E4151" s="435"/>
      <c r="F4151" s="433"/>
    </row>
    <row r="4152" spans="1:6" x14ac:dyDescent="0.3">
      <c r="A4152" s="383"/>
      <c r="B4152" s="202"/>
      <c r="C4152" s="386"/>
      <c r="D4152" s="434"/>
      <c r="E4152" s="435"/>
      <c r="F4152" s="433"/>
    </row>
    <row r="4153" spans="1:6" x14ac:dyDescent="0.3">
      <c r="A4153" s="383"/>
      <c r="B4153" s="202"/>
      <c r="C4153" s="386"/>
      <c r="D4153" s="434"/>
      <c r="E4153" s="435"/>
      <c r="F4153" s="433"/>
    </row>
    <row r="4154" spans="1:6" x14ac:dyDescent="0.3">
      <c r="A4154" s="383"/>
      <c r="B4154" s="202"/>
      <c r="C4154" s="386"/>
      <c r="D4154" s="434"/>
      <c r="E4154" s="435"/>
      <c r="F4154" s="433"/>
    </row>
    <row r="4155" spans="1:6" x14ac:dyDescent="0.3">
      <c r="A4155" s="383"/>
      <c r="B4155" s="202"/>
      <c r="C4155" s="386"/>
      <c r="D4155" s="434"/>
      <c r="E4155" s="435"/>
      <c r="F4155" s="433"/>
    </row>
    <row r="4156" spans="1:6" x14ac:dyDescent="0.3">
      <c r="A4156" s="383"/>
      <c r="B4156" s="202"/>
      <c r="C4156" s="386"/>
      <c r="D4156" s="434"/>
      <c r="E4156" s="435"/>
      <c r="F4156" s="433"/>
    </row>
    <row r="4157" spans="1:6" x14ac:dyDescent="0.3">
      <c r="A4157" s="383"/>
      <c r="B4157" s="202"/>
      <c r="C4157" s="386"/>
      <c r="D4157" s="434"/>
      <c r="E4157" s="435"/>
      <c r="F4157" s="433"/>
    </row>
    <row r="4158" spans="1:6" x14ac:dyDescent="0.3">
      <c r="A4158" s="383"/>
      <c r="B4158" s="202"/>
      <c r="C4158" s="386"/>
      <c r="D4158" s="434"/>
      <c r="E4158" s="435"/>
      <c r="F4158" s="433"/>
    </row>
    <row r="4159" spans="1:6" x14ac:dyDescent="0.3">
      <c r="A4159" s="383"/>
      <c r="B4159" s="202"/>
      <c r="C4159" s="386"/>
      <c r="D4159" s="434"/>
      <c r="E4159" s="435"/>
      <c r="F4159" s="433"/>
    </row>
    <row r="4160" spans="1:6" x14ac:dyDescent="0.3">
      <c r="A4160" s="383"/>
      <c r="B4160" s="202"/>
      <c r="C4160" s="386"/>
      <c r="D4160" s="434"/>
      <c r="E4160" s="435"/>
      <c r="F4160" s="433"/>
    </row>
    <row r="4161" spans="1:6" x14ac:dyDescent="0.3">
      <c r="A4161" s="383"/>
      <c r="B4161" s="202"/>
      <c r="C4161" s="386"/>
      <c r="D4161" s="434"/>
      <c r="E4161" s="435"/>
      <c r="F4161" s="433"/>
    </row>
    <row r="4162" spans="1:6" x14ac:dyDescent="0.3">
      <c r="A4162" s="383"/>
      <c r="B4162" s="202"/>
      <c r="C4162" s="386"/>
      <c r="D4162" s="434"/>
      <c r="E4162" s="435"/>
      <c r="F4162" s="433"/>
    </row>
    <row r="4163" spans="1:6" x14ac:dyDescent="0.3">
      <c r="A4163" s="383"/>
      <c r="B4163" s="202"/>
      <c r="C4163" s="386"/>
      <c r="D4163" s="434"/>
      <c r="E4163" s="435"/>
      <c r="F4163" s="433"/>
    </row>
    <row r="4164" spans="1:6" x14ac:dyDescent="0.3">
      <c r="A4164" s="383"/>
      <c r="B4164" s="202"/>
      <c r="C4164" s="386"/>
      <c r="D4164" s="434"/>
      <c r="E4164" s="435"/>
      <c r="F4164" s="433"/>
    </row>
    <row r="4165" spans="1:6" x14ac:dyDescent="0.3">
      <c r="A4165" s="383"/>
      <c r="B4165" s="202"/>
      <c r="C4165" s="386"/>
      <c r="D4165" s="434"/>
      <c r="E4165" s="435"/>
      <c r="F4165" s="433"/>
    </row>
    <row r="4166" spans="1:6" x14ac:dyDescent="0.3">
      <c r="A4166" s="383"/>
      <c r="B4166" s="202"/>
      <c r="C4166" s="386"/>
      <c r="D4166" s="434"/>
      <c r="E4166" s="435"/>
      <c r="F4166" s="433"/>
    </row>
    <row r="4167" spans="1:6" x14ac:dyDescent="0.3">
      <c r="A4167" s="383"/>
      <c r="B4167" s="202"/>
      <c r="C4167" s="386"/>
      <c r="D4167" s="434"/>
      <c r="E4167" s="435"/>
      <c r="F4167" s="433"/>
    </row>
    <row r="4168" spans="1:6" ht="15" thickBot="1" x14ac:dyDescent="0.35">
      <c r="A4168" s="383"/>
      <c r="B4168" s="202"/>
      <c r="C4168" s="386"/>
      <c r="D4168" s="434"/>
      <c r="E4168" s="435"/>
      <c r="F4168" s="433"/>
    </row>
    <row r="4169" spans="1:6" ht="15" thickBot="1" x14ac:dyDescent="0.35">
      <c r="A4169" s="448" t="s">
        <v>4100</v>
      </c>
      <c r="B4169" s="511" t="s">
        <v>4116</v>
      </c>
      <c r="C4169" s="489"/>
      <c r="D4169" s="489"/>
      <c r="E4169" s="494"/>
      <c r="F4169" s="495">
        <f>SUM(F4065:F4100)</f>
        <v>0</v>
      </c>
    </row>
    <row r="4170" spans="1:6" x14ac:dyDescent="0.3">
      <c r="A4170" s="756" t="str">
        <f>A768</f>
        <v>CONTRACT SANRAL: NRA 2024/1323</v>
      </c>
      <c r="B4170" s="757"/>
      <c r="C4170" s="462"/>
      <c r="D4170" s="462"/>
      <c r="E4170" s="467"/>
      <c r="F4170" s="473"/>
    </row>
    <row r="4171" spans="1:6" ht="15" thickBot="1" x14ac:dyDescent="0.35">
      <c r="A4171" s="754" t="str">
        <f>A769</f>
        <v>PANEL FOR ROUTINE ROAD MAINTENANCE WORKS ACROSS SOUTH AFRICA (KWAZULU NATAL PROVINCE)</v>
      </c>
      <c r="B4171" s="755"/>
      <c r="C4171" s="463"/>
      <c r="D4171" s="463"/>
      <c r="E4171" s="468"/>
      <c r="F4171" s="474"/>
    </row>
    <row r="4172" spans="1:6" ht="15" thickBot="1" x14ac:dyDescent="0.35">
      <c r="A4172" s="449" t="s">
        <v>4111</v>
      </c>
      <c r="B4172" s="451" t="s">
        <v>4035</v>
      </c>
      <c r="C4172" s="451" t="s">
        <v>4112</v>
      </c>
      <c r="D4172" s="451" t="s">
        <v>4113</v>
      </c>
      <c r="E4172" s="451" t="s">
        <v>4114</v>
      </c>
      <c r="F4172" s="487" t="s">
        <v>4036</v>
      </c>
    </row>
    <row r="4173" spans="1:6" x14ac:dyDescent="0.3">
      <c r="A4173" s="758" t="s">
        <v>3997</v>
      </c>
      <c r="B4173" s="759"/>
      <c r="C4173" s="759"/>
      <c r="D4173" s="759"/>
      <c r="E4173" s="759"/>
      <c r="F4173" s="760"/>
    </row>
    <row r="4174" spans="1:6" x14ac:dyDescent="0.3">
      <c r="A4174" s="374" t="s">
        <v>2425</v>
      </c>
      <c r="B4174" s="345" t="s">
        <v>2426</v>
      </c>
      <c r="C4174" s="375"/>
      <c r="D4174" s="501"/>
      <c r="E4174" s="502"/>
      <c r="F4174" s="503"/>
    </row>
    <row r="4175" spans="1:6" x14ac:dyDescent="0.3">
      <c r="A4175" s="372" t="s">
        <v>2427</v>
      </c>
      <c r="B4175" s="201" t="s">
        <v>4149</v>
      </c>
      <c r="C4175" s="379"/>
      <c r="D4175" s="420"/>
      <c r="E4175" s="418"/>
      <c r="F4175" s="419"/>
    </row>
    <row r="4176" spans="1:6" x14ac:dyDescent="0.3">
      <c r="A4176" s="372" t="s">
        <v>2429</v>
      </c>
      <c r="B4176" s="201" t="s">
        <v>1222</v>
      </c>
      <c r="C4176" s="379" t="s">
        <v>955</v>
      </c>
      <c r="D4176" s="420">
        <v>1500</v>
      </c>
      <c r="E4176" s="856"/>
      <c r="F4176" s="419" t="str">
        <f>IF((D4176*E4176)&gt;0,(D4176*E4176),"")</f>
        <v/>
      </c>
    </row>
    <row r="4177" spans="1:6" x14ac:dyDescent="0.3">
      <c r="A4177" s="372" t="s">
        <v>2435</v>
      </c>
      <c r="B4177" s="201" t="s">
        <v>4150</v>
      </c>
      <c r="C4177" s="379"/>
      <c r="D4177" s="420"/>
      <c r="E4177" s="418"/>
      <c r="F4177" s="419" t="str">
        <f t="shared" ref="F4177:F4192" si="52">IF((D4177*E4177)&gt;0,(D4177*E4177),"")</f>
        <v/>
      </c>
    </row>
    <row r="4178" spans="1:6" x14ac:dyDescent="0.3">
      <c r="A4178" s="372" t="s">
        <v>2437</v>
      </c>
      <c r="B4178" s="201" t="s">
        <v>1222</v>
      </c>
      <c r="C4178" s="379" t="s">
        <v>955</v>
      </c>
      <c r="D4178" s="420">
        <v>1500</v>
      </c>
      <c r="E4178" s="856"/>
      <c r="F4178" s="419" t="str">
        <f t="shared" si="52"/>
        <v/>
      </c>
    </row>
    <row r="4179" spans="1:6" x14ac:dyDescent="0.3">
      <c r="A4179" s="372" t="s">
        <v>2443</v>
      </c>
      <c r="B4179" s="201" t="s">
        <v>2444</v>
      </c>
      <c r="C4179" s="379" t="s">
        <v>16</v>
      </c>
      <c r="D4179" s="420">
        <v>1</v>
      </c>
      <c r="E4179" s="418">
        <v>1000000</v>
      </c>
      <c r="F4179" s="419">
        <f t="shared" si="52"/>
        <v>1000000</v>
      </c>
    </row>
    <row r="4180" spans="1:6" ht="22.8" x14ac:dyDescent="0.3">
      <c r="A4180" s="372" t="s">
        <v>2446</v>
      </c>
      <c r="B4180" s="201" t="s">
        <v>3949</v>
      </c>
      <c r="C4180" s="379" t="s">
        <v>21</v>
      </c>
      <c r="D4180" s="421">
        <f>F4179</f>
        <v>1000000</v>
      </c>
      <c r="E4180" s="855"/>
      <c r="F4180" s="419" t="str">
        <f t="shared" si="52"/>
        <v/>
      </c>
    </row>
    <row r="4181" spans="1:6" ht="24" x14ac:dyDescent="0.3">
      <c r="A4181" s="372" t="s">
        <v>2448</v>
      </c>
      <c r="B4181" s="235" t="s">
        <v>2449</v>
      </c>
      <c r="C4181" s="379"/>
      <c r="D4181" s="420"/>
      <c r="E4181" s="418"/>
      <c r="F4181" s="419" t="str">
        <f t="shared" si="52"/>
        <v/>
      </c>
    </row>
    <row r="4182" spans="1:6" x14ac:dyDescent="0.3">
      <c r="A4182" s="372" t="s">
        <v>2450</v>
      </c>
      <c r="B4182" s="201" t="s">
        <v>2451</v>
      </c>
      <c r="C4182" s="379" t="s">
        <v>181</v>
      </c>
      <c r="D4182" s="420">
        <v>40000</v>
      </c>
      <c r="E4182" s="856"/>
      <c r="F4182" s="419" t="str">
        <f t="shared" si="52"/>
        <v/>
      </c>
    </row>
    <row r="4183" spans="1:6" x14ac:dyDescent="0.3">
      <c r="A4183" s="372" t="s">
        <v>2452</v>
      </c>
      <c r="B4183" s="201" t="s">
        <v>2453</v>
      </c>
      <c r="C4183" s="379" t="s">
        <v>2405</v>
      </c>
      <c r="D4183" s="420">
        <v>10</v>
      </c>
      <c r="E4183" s="856"/>
      <c r="F4183" s="419" t="str">
        <f t="shared" si="52"/>
        <v/>
      </c>
    </row>
    <row r="4184" spans="1:6" x14ac:dyDescent="0.3">
      <c r="A4184" s="372" t="s">
        <v>2454</v>
      </c>
      <c r="B4184" s="201" t="s">
        <v>2455</v>
      </c>
      <c r="C4184" s="379" t="s">
        <v>955</v>
      </c>
      <c r="D4184" s="420">
        <v>1500</v>
      </c>
      <c r="E4184" s="856"/>
      <c r="F4184" s="419" t="str">
        <f t="shared" si="52"/>
        <v/>
      </c>
    </row>
    <row r="4185" spans="1:6" x14ac:dyDescent="0.3">
      <c r="A4185" s="372" t="s">
        <v>2456</v>
      </c>
      <c r="B4185" s="201" t="s">
        <v>2457</v>
      </c>
      <c r="C4185" s="379" t="s">
        <v>955</v>
      </c>
      <c r="D4185" s="420">
        <v>700</v>
      </c>
      <c r="E4185" s="856"/>
      <c r="F4185" s="419" t="str">
        <f t="shared" si="52"/>
        <v/>
      </c>
    </row>
    <row r="4186" spans="1:6" x14ac:dyDescent="0.3">
      <c r="A4186" s="372" t="s">
        <v>2458</v>
      </c>
      <c r="B4186" s="201" t="s">
        <v>2459</v>
      </c>
      <c r="C4186" s="379" t="s">
        <v>181</v>
      </c>
      <c r="D4186" s="420">
        <v>72000</v>
      </c>
      <c r="E4186" s="856"/>
      <c r="F4186" s="419" t="str">
        <f t="shared" si="52"/>
        <v/>
      </c>
    </row>
    <row r="4187" spans="1:6" x14ac:dyDescent="0.3">
      <c r="A4187" s="372" t="s">
        <v>2460</v>
      </c>
      <c r="B4187" s="201" t="s">
        <v>2461</v>
      </c>
      <c r="C4187" s="379"/>
      <c r="D4187" s="420"/>
      <c r="E4187" s="418"/>
      <c r="F4187" s="419" t="str">
        <f t="shared" si="52"/>
        <v/>
      </c>
    </row>
    <row r="4188" spans="1:6" ht="22.8" x14ac:dyDescent="0.3">
      <c r="A4188" s="372" t="s">
        <v>2462</v>
      </c>
      <c r="B4188" s="201" t="s">
        <v>2463</v>
      </c>
      <c r="C4188" s="379" t="s">
        <v>9</v>
      </c>
      <c r="D4188" s="420">
        <v>5</v>
      </c>
      <c r="E4188" s="856"/>
      <c r="F4188" s="419" t="str">
        <f t="shared" si="52"/>
        <v/>
      </c>
    </row>
    <row r="4189" spans="1:6" ht="22.8" x14ac:dyDescent="0.3">
      <c r="A4189" s="372" t="s">
        <v>2469</v>
      </c>
      <c r="B4189" s="201" t="s">
        <v>2470</v>
      </c>
      <c r="C4189" s="379" t="s">
        <v>9</v>
      </c>
      <c r="D4189" s="420">
        <v>5</v>
      </c>
      <c r="E4189" s="856"/>
      <c r="F4189" s="419" t="str">
        <f t="shared" si="52"/>
        <v/>
      </c>
    </row>
    <row r="4190" spans="1:6" ht="22.8" x14ac:dyDescent="0.3">
      <c r="A4190" s="372" t="s">
        <v>2475</v>
      </c>
      <c r="B4190" s="201" t="s">
        <v>2476</v>
      </c>
      <c r="C4190" s="379"/>
      <c r="D4190" s="420"/>
      <c r="E4190" s="435"/>
      <c r="F4190" s="433"/>
    </row>
    <row r="4191" spans="1:6" ht="22.8" x14ac:dyDescent="0.3">
      <c r="A4191" s="372" t="s">
        <v>2477</v>
      </c>
      <c r="B4191" s="201" t="s">
        <v>2463</v>
      </c>
      <c r="C4191" s="379" t="s">
        <v>363</v>
      </c>
      <c r="D4191" s="420">
        <v>650000</v>
      </c>
      <c r="E4191" s="856"/>
      <c r="F4191" s="419" t="str">
        <f t="shared" si="52"/>
        <v/>
      </c>
    </row>
    <row r="4192" spans="1:6" ht="22.8" x14ac:dyDescent="0.3">
      <c r="A4192" s="372" t="s">
        <v>2482</v>
      </c>
      <c r="B4192" s="201" t="s">
        <v>2470</v>
      </c>
      <c r="C4192" s="379" t="s">
        <v>363</v>
      </c>
      <c r="D4192" s="420">
        <v>230000</v>
      </c>
      <c r="E4192" s="856"/>
      <c r="F4192" s="419" t="str">
        <f t="shared" si="52"/>
        <v/>
      </c>
    </row>
    <row r="4193" spans="1:6" x14ac:dyDescent="0.3">
      <c r="A4193" s="383"/>
      <c r="B4193" s="202"/>
      <c r="C4193" s="386"/>
      <c r="D4193" s="434"/>
      <c r="E4193" s="435"/>
      <c r="F4193" s="433"/>
    </row>
    <row r="4194" spans="1:6" x14ac:dyDescent="0.3">
      <c r="A4194" s="383"/>
      <c r="B4194" s="202"/>
      <c r="C4194" s="386"/>
      <c r="D4194" s="434"/>
      <c r="E4194" s="435"/>
      <c r="F4194" s="433"/>
    </row>
    <row r="4195" spans="1:6" x14ac:dyDescent="0.3">
      <c r="A4195" s="383"/>
      <c r="B4195" s="202"/>
      <c r="C4195" s="386"/>
      <c r="D4195" s="434"/>
      <c r="E4195" s="435"/>
      <c r="F4195" s="433"/>
    </row>
    <row r="4196" spans="1:6" x14ac:dyDescent="0.3">
      <c r="A4196" s="383"/>
      <c r="B4196" s="202"/>
      <c r="C4196" s="386"/>
      <c r="D4196" s="434"/>
      <c r="E4196" s="435"/>
      <c r="F4196" s="433"/>
    </row>
    <row r="4197" spans="1:6" x14ac:dyDescent="0.3">
      <c r="A4197" s="383"/>
      <c r="B4197" s="202"/>
      <c r="C4197" s="386"/>
      <c r="D4197" s="434"/>
      <c r="E4197" s="435"/>
      <c r="F4197" s="433"/>
    </row>
    <row r="4198" spans="1:6" x14ac:dyDescent="0.3">
      <c r="A4198" s="383"/>
      <c r="B4198" s="202"/>
      <c r="C4198" s="386"/>
      <c r="D4198" s="434"/>
      <c r="E4198" s="435"/>
      <c r="F4198" s="433"/>
    </row>
    <row r="4199" spans="1:6" x14ac:dyDescent="0.3">
      <c r="A4199" s="383"/>
      <c r="B4199" s="202"/>
      <c r="C4199" s="386"/>
      <c r="D4199" s="434"/>
      <c r="E4199" s="435"/>
      <c r="F4199" s="433"/>
    </row>
    <row r="4200" spans="1:6" x14ac:dyDescent="0.3">
      <c r="A4200" s="383"/>
      <c r="B4200" s="202"/>
      <c r="C4200" s="386"/>
      <c r="D4200" s="434"/>
      <c r="E4200" s="435"/>
      <c r="F4200" s="433"/>
    </row>
    <row r="4201" spans="1:6" x14ac:dyDescent="0.3">
      <c r="A4201" s="383"/>
      <c r="B4201" s="202"/>
      <c r="C4201" s="386"/>
      <c r="D4201" s="434"/>
      <c r="E4201" s="435"/>
      <c r="F4201" s="433"/>
    </row>
    <row r="4202" spans="1:6" x14ac:dyDescent="0.3">
      <c r="A4202" s="383"/>
      <c r="B4202" s="202"/>
      <c r="C4202" s="386"/>
      <c r="D4202" s="434"/>
      <c r="E4202" s="435"/>
      <c r="F4202" s="433"/>
    </row>
    <row r="4203" spans="1:6" x14ac:dyDescent="0.3">
      <c r="A4203" s="383"/>
      <c r="B4203" s="202"/>
      <c r="C4203" s="386"/>
      <c r="D4203" s="434"/>
      <c r="E4203" s="435"/>
      <c r="F4203" s="433"/>
    </row>
    <row r="4204" spans="1:6" x14ac:dyDescent="0.3">
      <c r="A4204" s="383"/>
      <c r="B4204" s="202"/>
      <c r="C4204" s="386"/>
      <c r="D4204" s="434"/>
      <c r="E4204" s="435"/>
      <c r="F4204" s="433"/>
    </row>
    <row r="4205" spans="1:6" x14ac:dyDescent="0.3">
      <c r="A4205" s="383"/>
      <c r="B4205" s="202"/>
      <c r="C4205" s="386"/>
      <c r="D4205" s="434"/>
      <c r="E4205" s="435"/>
      <c r="F4205" s="433"/>
    </row>
    <row r="4206" spans="1:6" x14ac:dyDescent="0.3">
      <c r="A4206" s="383"/>
      <c r="B4206" s="202"/>
      <c r="C4206" s="386"/>
      <c r="D4206" s="434"/>
      <c r="E4206" s="435"/>
      <c r="F4206" s="433"/>
    </row>
    <row r="4207" spans="1:6" x14ac:dyDescent="0.3">
      <c r="A4207" s="383"/>
      <c r="B4207" s="202"/>
      <c r="C4207" s="386"/>
      <c r="D4207" s="434"/>
      <c r="E4207" s="435"/>
      <c r="F4207" s="433"/>
    </row>
    <row r="4208" spans="1:6" x14ac:dyDescent="0.3">
      <c r="A4208" s="383"/>
      <c r="B4208" s="202"/>
      <c r="C4208" s="386"/>
      <c r="D4208" s="434"/>
      <c r="E4208" s="435"/>
      <c r="F4208" s="433"/>
    </row>
    <row r="4209" spans="1:6" x14ac:dyDescent="0.3">
      <c r="A4209" s="383"/>
      <c r="B4209" s="202"/>
      <c r="C4209" s="386"/>
      <c r="D4209" s="434"/>
      <c r="E4209" s="435"/>
      <c r="F4209" s="433"/>
    </row>
    <row r="4210" spans="1:6" x14ac:dyDescent="0.3">
      <c r="A4210" s="383"/>
      <c r="B4210" s="202"/>
      <c r="C4210" s="386"/>
      <c r="D4210" s="434"/>
      <c r="E4210" s="435"/>
      <c r="F4210" s="433"/>
    </row>
    <row r="4211" spans="1:6" x14ac:dyDescent="0.3">
      <c r="A4211" s="383"/>
      <c r="B4211" s="202"/>
      <c r="C4211" s="386"/>
      <c r="D4211" s="434"/>
      <c r="E4211" s="435"/>
      <c r="F4211" s="433"/>
    </row>
    <row r="4212" spans="1:6" x14ac:dyDescent="0.3">
      <c r="A4212" s="383"/>
      <c r="B4212" s="202"/>
      <c r="C4212" s="386"/>
      <c r="D4212" s="434"/>
      <c r="E4212" s="435"/>
      <c r="F4212" s="433"/>
    </row>
    <row r="4213" spans="1:6" x14ac:dyDescent="0.3">
      <c r="A4213" s="383"/>
      <c r="B4213" s="202"/>
      <c r="C4213" s="386"/>
      <c r="D4213" s="434"/>
      <c r="E4213" s="435"/>
      <c r="F4213" s="433"/>
    </row>
    <row r="4214" spans="1:6" x14ac:dyDescent="0.3">
      <c r="A4214" s="383"/>
      <c r="B4214" s="202"/>
      <c r="C4214" s="386"/>
      <c r="D4214" s="434"/>
      <c r="E4214" s="435"/>
      <c r="F4214" s="433"/>
    </row>
    <row r="4215" spans="1:6" x14ac:dyDescent="0.3">
      <c r="A4215" s="383"/>
      <c r="B4215" s="202"/>
      <c r="C4215" s="386"/>
      <c r="D4215" s="434"/>
      <c r="E4215" s="435"/>
      <c r="F4215" s="433"/>
    </row>
    <row r="4216" spans="1:6" x14ac:dyDescent="0.3">
      <c r="A4216" s="383"/>
      <c r="B4216" s="202"/>
      <c r="C4216" s="386"/>
      <c r="D4216" s="434"/>
      <c r="E4216" s="435"/>
      <c r="F4216" s="433"/>
    </row>
    <row r="4217" spans="1:6" x14ac:dyDescent="0.3">
      <c r="A4217" s="383"/>
      <c r="B4217" s="202"/>
      <c r="C4217" s="386"/>
      <c r="D4217" s="434"/>
      <c r="E4217" s="435"/>
      <c r="F4217" s="433"/>
    </row>
    <row r="4218" spans="1:6" x14ac:dyDescent="0.3">
      <c r="A4218" s="383"/>
      <c r="B4218" s="202"/>
      <c r="C4218" s="386"/>
      <c r="D4218" s="434"/>
      <c r="E4218" s="435"/>
      <c r="F4218" s="433"/>
    </row>
    <row r="4219" spans="1:6" x14ac:dyDescent="0.3">
      <c r="A4219" s="383"/>
      <c r="B4219" s="202"/>
      <c r="C4219" s="386"/>
      <c r="D4219" s="434"/>
      <c r="E4219" s="435"/>
      <c r="F4219" s="433"/>
    </row>
    <row r="4220" spans="1:6" x14ac:dyDescent="0.3">
      <c r="A4220" s="383"/>
      <c r="B4220" s="202"/>
      <c r="C4220" s="386"/>
      <c r="D4220" s="434"/>
      <c r="E4220" s="435"/>
      <c r="F4220" s="433"/>
    </row>
    <row r="4221" spans="1:6" x14ac:dyDescent="0.3">
      <c r="A4221" s="383"/>
      <c r="B4221" s="202"/>
      <c r="C4221" s="386"/>
      <c r="D4221" s="434"/>
      <c r="E4221" s="435"/>
      <c r="F4221" s="433"/>
    </row>
    <row r="4222" spans="1:6" x14ac:dyDescent="0.3">
      <c r="A4222" s="383"/>
      <c r="B4222" s="202"/>
      <c r="C4222" s="386"/>
      <c r="D4222" s="434"/>
      <c r="E4222" s="435"/>
      <c r="F4222" s="433"/>
    </row>
    <row r="4223" spans="1:6" x14ac:dyDescent="0.3">
      <c r="A4223" s="383"/>
      <c r="B4223" s="202"/>
      <c r="C4223" s="386"/>
      <c r="D4223" s="434"/>
      <c r="E4223" s="435"/>
      <c r="F4223" s="433"/>
    </row>
    <row r="4224" spans="1:6" x14ac:dyDescent="0.3">
      <c r="A4224" s="383"/>
      <c r="B4224" s="202"/>
      <c r="C4224" s="386"/>
      <c r="D4224" s="434"/>
      <c r="E4224" s="435"/>
      <c r="F4224" s="433"/>
    </row>
    <row r="4225" spans="1:6" x14ac:dyDescent="0.3">
      <c r="A4225" s="383"/>
      <c r="B4225" s="202"/>
      <c r="C4225" s="386"/>
      <c r="D4225" s="434"/>
      <c r="E4225" s="435"/>
      <c r="F4225" s="433"/>
    </row>
    <row r="4226" spans="1:6" x14ac:dyDescent="0.3">
      <c r="A4226" s="383"/>
      <c r="B4226" s="202"/>
      <c r="C4226" s="386"/>
      <c r="D4226" s="434"/>
      <c r="E4226" s="435"/>
      <c r="F4226" s="433"/>
    </row>
    <row r="4227" spans="1:6" x14ac:dyDescent="0.3">
      <c r="A4227" s="383"/>
      <c r="B4227" s="202"/>
      <c r="C4227" s="386"/>
      <c r="D4227" s="434"/>
      <c r="E4227" s="435"/>
      <c r="F4227" s="433"/>
    </row>
    <row r="4228" spans="1:6" x14ac:dyDescent="0.3">
      <c r="A4228" s="383"/>
      <c r="B4228" s="202"/>
      <c r="C4228" s="386"/>
      <c r="D4228" s="434"/>
      <c r="E4228" s="435"/>
      <c r="F4228" s="433"/>
    </row>
    <row r="4229" spans="1:6" x14ac:dyDescent="0.3">
      <c r="A4229" s="383"/>
      <c r="B4229" s="202"/>
      <c r="C4229" s="386"/>
      <c r="D4229" s="434"/>
      <c r="E4229" s="435"/>
      <c r="F4229" s="433"/>
    </row>
    <row r="4230" spans="1:6" x14ac:dyDescent="0.3">
      <c r="A4230" s="383"/>
      <c r="B4230" s="202"/>
      <c r="C4230" s="386"/>
      <c r="D4230" s="434"/>
      <c r="E4230" s="435"/>
      <c r="F4230" s="433"/>
    </row>
    <row r="4231" spans="1:6" x14ac:dyDescent="0.3">
      <c r="A4231" s="383"/>
      <c r="B4231" s="202"/>
      <c r="C4231" s="386"/>
      <c r="D4231" s="434"/>
      <c r="E4231" s="435"/>
      <c r="F4231" s="433"/>
    </row>
    <row r="4232" spans="1:6" x14ac:dyDescent="0.3">
      <c r="A4232" s="383"/>
      <c r="B4232" s="202"/>
      <c r="C4232" s="386"/>
      <c r="D4232" s="434"/>
      <c r="E4232" s="435"/>
      <c r="F4232" s="433"/>
    </row>
    <row r="4233" spans="1:6" x14ac:dyDescent="0.3">
      <c r="A4233" s="383"/>
      <c r="B4233" s="202"/>
      <c r="C4233" s="386"/>
      <c r="D4233" s="434"/>
      <c r="E4233" s="435"/>
      <c r="F4233" s="433"/>
    </row>
    <row r="4234" spans="1:6" x14ac:dyDescent="0.3">
      <c r="A4234" s="383"/>
      <c r="B4234" s="202"/>
      <c r="C4234" s="386"/>
      <c r="D4234" s="434"/>
      <c r="E4234" s="435"/>
      <c r="F4234" s="433"/>
    </row>
    <row r="4235" spans="1:6" x14ac:dyDescent="0.3">
      <c r="A4235" s="383"/>
      <c r="B4235" s="202"/>
      <c r="C4235" s="386"/>
      <c r="D4235" s="434"/>
      <c r="E4235" s="435"/>
      <c r="F4235" s="433"/>
    </row>
    <row r="4236" spans="1:6" x14ac:dyDescent="0.3">
      <c r="A4236" s="383"/>
      <c r="B4236" s="202"/>
      <c r="C4236" s="386"/>
      <c r="D4236" s="434"/>
      <c r="E4236" s="435"/>
      <c r="F4236" s="433"/>
    </row>
    <row r="4237" spans="1:6" x14ac:dyDescent="0.3">
      <c r="A4237" s="383"/>
      <c r="B4237" s="202"/>
      <c r="C4237" s="386"/>
      <c r="D4237" s="434"/>
      <c r="E4237" s="435"/>
      <c r="F4237" s="433"/>
    </row>
    <row r="4238" spans="1:6" x14ac:dyDescent="0.3">
      <c r="A4238" s="383"/>
      <c r="B4238" s="202"/>
      <c r="C4238" s="386"/>
      <c r="D4238" s="434"/>
      <c r="E4238" s="435"/>
      <c r="F4238" s="433"/>
    </row>
    <row r="4239" spans="1:6" x14ac:dyDescent="0.3">
      <c r="A4239" s="383"/>
      <c r="B4239" s="202"/>
      <c r="C4239" s="386"/>
      <c r="D4239" s="434"/>
      <c r="E4239" s="435"/>
      <c r="F4239" s="433"/>
    </row>
    <row r="4240" spans="1:6" x14ac:dyDescent="0.3">
      <c r="A4240" s="383"/>
      <c r="B4240" s="202"/>
      <c r="C4240" s="386"/>
      <c r="D4240" s="434"/>
      <c r="E4240" s="435"/>
      <c r="F4240" s="433"/>
    </row>
    <row r="4241" spans="1:6" x14ac:dyDescent="0.3">
      <c r="A4241" s="383"/>
      <c r="B4241" s="202"/>
      <c r="C4241" s="386"/>
      <c r="D4241" s="434"/>
      <c r="E4241" s="435"/>
      <c r="F4241" s="433"/>
    </row>
    <row r="4242" spans="1:6" x14ac:dyDescent="0.3">
      <c r="A4242" s="383"/>
      <c r="B4242" s="202"/>
      <c r="C4242" s="386"/>
      <c r="D4242" s="434"/>
      <c r="E4242" s="435"/>
      <c r="F4242" s="433"/>
    </row>
    <row r="4243" spans="1:6" x14ac:dyDescent="0.3">
      <c r="A4243" s="383"/>
      <c r="B4243" s="202"/>
      <c r="C4243" s="386"/>
      <c r="D4243" s="434"/>
      <c r="E4243" s="435"/>
      <c r="F4243" s="433"/>
    </row>
    <row r="4244" spans="1:6" x14ac:dyDescent="0.3">
      <c r="A4244" s="383"/>
      <c r="B4244" s="202"/>
      <c r="C4244" s="386"/>
      <c r="D4244" s="434"/>
      <c r="E4244" s="435"/>
      <c r="F4244" s="433"/>
    </row>
    <row r="4245" spans="1:6" x14ac:dyDescent="0.3">
      <c r="A4245" s="383"/>
      <c r="B4245" s="202"/>
      <c r="C4245" s="386"/>
      <c r="D4245" s="434"/>
      <c r="E4245" s="435"/>
      <c r="F4245" s="433"/>
    </row>
    <row r="4246" spans="1:6" x14ac:dyDescent="0.3">
      <c r="A4246" s="383"/>
      <c r="B4246" s="202"/>
      <c r="C4246" s="386"/>
      <c r="D4246" s="434"/>
      <c r="E4246" s="435"/>
      <c r="F4246" s="433"/>
    </row>
    <row r="4247" spans="1:6" x14ac:dyDescent="0.3">
      <c r="A4247" s="383"/>
      <c r="B4247" s="202"/>
      <c r="C4247" s="386"/>
      <c r="D4247" s="434"/>
      <c r="E4247" s="435"/>
      <c r="F4247" s="433"/>
    </row>
    <row r="4248" spans="1:6" x14ac:dyDescent="0.3">
      <c r="A4248" s="383"/>
      <c r="B4248" s="202"/>
      <c r="C4248" s="386"/>
      <c r="D4248" s="434"/>
      <c r="E4248" s="435"/>
      <c r="F4248" s="433"/>
    </row>
    <row r="4249" spans="1:6" x14ac:dyDescent="0.3">
      <c r="A4249" s="383"/>
      <c r="B4249" s="202"/>
      <c r="C4249" s="386"/>
      <c r="D4249" s="434"/>
      <c r="E4249" s="435"/>
      <c r="F4249" s="433"/>
    </row>
    <row r="4250" spans="1:6" x14ac:dyDescent="0.3">
      <c r="A4250" s="383"/>
      <c r="B4250" s="202"/>
      <c r="C4250" s="386"/>
      <c r="D4250" s="434"/>
      <c r="E4250" s="435"/>
      <c r="F4250" s="433"/>
    </row>
    <row r="4251" spans="1:6" x14ac:dyDescent="0.3">
      <c r="A4251" s="383"/>
      <c r="B4251" s="202"/>
      <c r="C4251" s="386"/>
      <c r="D4251" s="434"/>
      <c r="E4251" s="435"/>
      <c r="F4251" s="433"/>
    </row>
    <row r="4252" spans="1:6" x14ac:dyDescent="0.3">
      <c r="A4252" s="383"/>
      <c r="B4252" s="202"/>
      <c r="C4252" s="386"/>
      <c r="D4252" s="434"/>
      <c r="E4252" s="435"/>
      <c r="F4252" s="433"/>
    </row>
    <row r="4253" spans="1:6" x14ac:dyDescent="0.3">
      <c r="A4253" s="383"/>
      <c r="B4253" s="202"/>
      <c r="C4253" s="386"/>
      <c r="D4253" s="434"/>
      <c r="E4253" s="435"/>
      <c r="F4253" s="433"/>
    </row>
    <row r="4254" spans="1:6" x14ac:dyDescent="0.3">
      <c r="A4254" s="383"/>
      <c r="B4254" s="202"/>
      <c r="C4254" s="386"/>
      <c r="D4254" s="434"/>
      <c r="E4254" s="435"/>
      <c r="F4254" s="433"/>
    </row>
    <row r="4255" spans="1:6" x14ac:dyDescent="0.3">
      <c r="A4255" s="383"/>
      <c r="B4255" s="202"/>
      <c r="C4255" s="386"/>
      <c r="D4255" s="434"/>
      <c r="E4255" s="435"/>
      <c r="F4255" s="433"/>
    </row>
    <row r="4256" spans="1:6" x14ac:dyDescent="0.3">
      <c r="A4256" s="383"/>
      <c r="B4256" s="202"/>
      <c r="C4256" s="386"/>
      <c r="D4256" s="434"/>
      <c r="E4256" s="435"/>
      <c r="F4256" s="433"/>
    </row>
    <row r="4257" spans="1:6" x14ac:dyDescent="0.3">
      <c r="A4257" s="383"/>
      <c r="B4257" s="202"/>
      <c r="C4257" s="386"/>
      <c r="D4257" s="434"/>
      <c r="E4257" s="435"/>
      <c r="F4257" s="433"/>
    </row>
    <row r="4258" spans="1:6" x14ac:dyDescent="0.3">
      <c r="A4258" s="383"/>
      <c r="B4258" s="202"/>
      <c r="C4258" s="386"/>
      <c r="D4258" s="434"/>
      <c r="E4258" s="435"/>
      <c r="F4258" s="433"/>
    </row>
    <row r="4259" spans="1:6" x14ac:dyDescent="0.3">
      <c r="A4259" s="383"/>
      <c r="B4259" s="202"/>
      <c r="C4259" s="386"/>
      <c r="D4259" s="434"/>
      <c r="E4259" s="435"/>
      <c r="F4259" s="433"/>
    </row>
    <row r="4260" spans="1:6" x14ac:dyDescent="0.3">
      <c r="A4260" s="383"/>
      <c r="B4260" s="202"/>
      <c r="C4260" s="386"/>
      <c r="D4260" s="434"/>
      <c r="E4260" s="435"/>
      <c r="F4260" s="433"/>
    </row>
    <row r="4261" spans="1:6" x14ac:dyDescent="0.3">
      <c r="A4261" s="383"/>
      <c r="B4261" s="202"/>
      <c r="C4261" s="386"/>
      <c r="D4261" s="434"/>
      <c r="E4261" s="435"/>
      <c r="F4261" s="433"/>
    </row>
    <row r="4262" spans="1:6" x14ac:dyDescent="0.3">
      <c r="A4262" s="383"/>
      <c r="B4262" s="202"/>
      <c r="C4262" s="386"/>
      <c r="D4262" s="434"/>
      <c r="E4262" s="435"/>
      <c r="F4262" s="433"/>
    </row>
    <row r="4263" spans="1:6" x14ac:dyDescent="0.3">
      <c r="A4263" s="383"/>
      <c r="B4263" s="202"/>
      <c r="C4263" s="386"/>
      <c r="D4263" s="434"/>
      <c r="E4263" s="435"/>
      <c r="F4263" s="433"/>
    </row>
    <row r="4264" spans="1:6" x14ac:dyDescent="0.3">
      <c r="A4264" s="383"/>
      <c r="B4264" s="202"/>
      <c r="C4264" s="386"/>
      <c r="D4264" s="434"/>
      <c r="E4264" s="435"/>
      <c r="F4264" s="433"/>
    </row>
    <row r="4265" spans="1:6" x14ac:dyDescent="0.3">
      <c r="A4265" s="383"/>
      <c r="B4265" s="202"/>
      <c r="C4265" s="386"/>
      <c r="D4265" s="434"/>
      <c r="E4265" s="435"/>
      <c r="F4265" s="433"/>
    </row>
    <row r="4266" spans="1:6" x14ac:dyDescent="0.3">
      <c r="A4266" s="383"/>
      <c r="B4266" s="202"/>
      <c r="C4266" s="386"/>
      <c r="D4266" s="434"/>
      <c r="E4266" s="435"/>
      <c r="F4266" s="433"/>
    </row>
    <row r="4267" spans="1:6" x14ac:dyDescent="0.3">
      <c r="A4267" s="383"/>
      <c r="B4267" s="202"/>
      <c r="C4267" s="386"/>
      <c r="D4267" s="434"/>
      <c r="E4267" s="435"/>
      <c r="F4267" s="433"/>
    </row>
    <row r="4268" spans="1:6" x14ac:dyDescent="0.3">
      <c r="A4268" s="383"/>
      <c r="B4268" s="202"/>
      <c r="C4268" s="386"/>
      <c r="D4268" s="434"/>
      <c r="E4268" s="435"/>
      <c r="F4268" s="433"/>
    </row>
    <row r="4269" spans="1:6" x14ac:dyDescent="0.3">
      <c r="A4269" s="383"/>
      <c r="B4269" s="202"/>
      <c r="C4269" s="386"/>
      <c r="D4269" s="434"/>
      <c r="E4269" s="435"/>
      <c r="F4269" s="433"/>
    </row>
    <row r="4270" spans="1:6" x14ac:dyDescent="0.3">
      <c r="A4270" s="383"/>
      <c r="B4270" s="202"/>
      <c r="C4270" s="386"/>
      <c r="D4270" s="434"/>
      <c r="E4270" s="435"/>
      <c r="F4270" s="433"/>
    </row>
    <row r="4271" spans="1:6" x14ac:dyDescent="0.3">
      <c r="A4271" s="383"/>
      <c r="B4271" s="202"/>
      <c r="C4271" s="386"/>
      <c r="D4271" s="434"/>
      <c r="E4271" s="435"/>
      <c r="F4271" s="433"/>
    </row>
    <row r="4272" spans="1:6" x14ac:dyDescent="0.3">
      <c r="A4272" s="383"/>
      <c r="B4272" s="202"/>
      <c r="C4272" s="386"/>
      <c r="D4272" s="434"/>
      <c r="E4272" s="435"/>
      <c r="F4272" s="433"/>
    </row>
    <row r="4273" spans="1:6" x14ac:dyDescent="0.3">
      <c r="A4273" s="383"/>
      <c r="B4273" s="202"/>
      <c r="C4273" s="386"/>
      <c r="D4273" s="434"/>
      <c r="E4273" s="435"/>
      <c r="F4273" s="433"/>
    </row>
    <row r="4274" spans="1:6" x14ac:dyDescent="0.3">
      <c r="A4274" s="383"/>
      <c r="B4274" s="202"/>
      <c r="C4274" s="386"/>
      <c r="D4274" s="434"/>
      <c r="E4274" s="435"/>
      <c r="F4274" s="433"/>
    </row>
    <row r="4275" spans="1:6" x14ac:dyDescent="0.3">
      <c r="A4275" s="383"/>
      <c r="B4275" s="202"/>
      <c r="C4275" s="386"/>
      <c r="D4275" s="434"/>
      <c r="E4275" s="435"/>
      <c r="F4275" s="433"/>
    </row>
    <row r="4276" spans="1:6" x14ac:dyDescent="0.3">
      <c r="A4276" s="383"/>
      <c r="B4276" s="202"/>
      <c r="C4276" s="386"/>
      <c r="D4276" s="434"/>
      <c r="E4276" s="435"/>
      <c r="F4276" s="433"/>
    </row>
    <row r="4277" spans="1:6" x14ac:dyDescent="0.3">
      <c r="A4277" s="383"/>
      <c r="B4277" s="202"/>
      <c r="C4277" s="386"/>
      <c r="D4277" s="434"/>
      <c r="E4277" s="435"/>
      <c r="F4277" s="433"/>
    </row>
    <row r="4278" spans="1:6" ht="15" thickBot="1" x14ac:dyDescent="0.35">
      <c r="A4278" s="383"/>
      <c r="B4278" s="202"/>
      <c r="C4278" s="386"/>
      <c r="D4278" s="434"/>
      <c r="E4278" s="435"/>
      <c r="F4278" s="433"/>
    </row>
    <row r="4279" spans="1:6" ht="15" thickBot="1" x14ac:dyDescent="0.35">
      <c r="A4279" s="448" t="s">
        <v>4102</v>
      </c>
      <c r="B4279" s="511" t="s">
        <v>4116</v>
      </c>
      <c r="C4279" s="489"/>
      <c r="D4279" s="489"/>
      <c r="E4279" s="494"/>
      <c r="F4279" s="495">
        <f>SUM(F4176:F4202)</f>
        <v>1000000</v>
      </c>
    </row>
    <row r="4280" spans="1:6" x14ac:dyDescent="0.3">
      <c r="A4280" s="756" t="str">
        <f>A768</f>
        <v>CONTRACT SANRAL: NRA 2024/1323</v>
      </c>
      <c r="B4280" s="757"/>
      <c r="C4280" s="462"/>
      <c r="D4280" s="462"/>
      <c r="E4280" s="467"/>
      <c r="F4280" s="473"/>
    </row>
    <row r="4281" spans="1:6" ht="15" thickBot="1" x14ac:dyDescent="0.35">
      <c r="A4281" s="754" t="str">
        <f>A769</f>
        <v>PANEL FOR ROUTINE ROAD MAINTENANCE WORKS ACROSS SOUTH AFRICA (KWAZULU NATAL PROVINCE)</v>
      </c>
      <c r="B4281" s="755"/>
      <c r="C4281" s="463"/>
      <c r="D4281" s="463"/>
      <c r="E4281" s="468"/>
      <c r="F4281" s="474"/>
    </row>
    <row r="4282" spans="1:6" ht="15" thickBot="1" x14ac:dyDescent="0.35">
      <c r="A4282" s="449" t="s">
        <v>4111</v>
      </c>
      <c r="B4282" s="451" t="s">
        <v>4035</v>
      </c>
      <c r="C4282" s="451" t="s">
        <v>4112</v>
      </c>
      <c r="D4282" s="451" t="s">
        <v>4113</v>
      </c>
      <c r="E4282" s="451" t="s">
        <v>4114</v>
      </c>
      <c r="F4282" s="487" t="s">
        <v>4036</v>
      </c>
    </row>
    <row r="4283" spans="1:6" x14ac:dyDescent="0.3">
      <c r="A4283" s="758" t="s">
        <v>2503</v>
      </c>
      <c r="B4283" s="759"/>
      <c r="C4283" s="759"/>
      <c r="D4283" s="759"/>
      <c r="E4283" s="759"/>
      <c r="F4283" s="760"/>
    </row>
    <row r="4284" spans="1:6" x14ac:dyDescent="0.3">
      <c r="A4284" s="374" t="s">
        <v>2526</v>
      </c>
      <c r="B4284" s="345" t="s">
        <v>2527</v>
      </c>
      <c r="C4284" s="375"/>
      <c r="D4284" s="376"/>
      <c r="E4284" s="377"/>
      <c r="F4284" s="378"/>
    </row>
    <row r="4285" spans="1:6" x14ac:dyDescent="0.3">
      <c r="A4285" s="372" t="s">
        <v>2528</v>
      </c>
      <c r="B4285" s="201" t="s">
        <v>4011</v>
      </c>
      <c r="C4285" s="379" t="s">
        <v>9</v>
      </c>
      <c r="D4285" s="420">
        <v>1000</v>
      </c>
      <c r="E4285" s="856"/>
      <c r="F4285" s="419" t="str">
        <f>IF((D4285*E4285)&gt;0,(D4285*E4285),"")</f>
        <v/>
      </c>
    </row>
    <row r="4286" spans="1:6" x14ac:dyDescent="0.3">
      <c r="A4286" s="372" t="s">
        <v>2530</v>
      </c>
      <c r="B4286" s="214" t="s">
        <v>4007</v>
      </c>
      <c r="C4286" s="379" t="s">
        <v>9</v>
      </c>
      <c r="D4286" s="420">
        <v>1200</v>
      </c>
      <c r="E4286" s="856"/>
      <c r="F4286" s="419" t="str">
        <f t="shared" ref="F4286:F4289" si="53">IF((D4286*E4286)&gt;0,(D4286*E4286),"")</f>
        <v/>
      </c>
    </row>
    <row r="4287" spans="1:6" x14ac:dyDescent="0.3">
      <c r="A4287" s="372" t="s">
        <v>2532</v>
      </c>
      <c r="B4287" s="214" t="s">
        <v>4008</v>
      </c>
      <c r="C4287" s="379" t="s">
        <v>9</v>
      </c>
      <c r="D4287" s="420">
        <v>850</v>
      </c>
      <c r="E4287" s="856"/>
      <c r="F4287" s="419" t="str">
        <f t="shared" si="53"/>
        <v/>
      </c>
    </row>
    <row r="4288" spans="1:6" x14ac:dyDescent="0.3">
      <c r="A4288" s="372" t="s">
        <v>2534</v>
      </c>
      <c r="B4288" s="214" t="s">
        <v>4009</v>
      </c>
      <c r="C4288" s="379" t="s">
        <v>9</v>
      </c>
      <c r="D4288" s="420">
        <v>650</v>
      </c>
      <c r="E4288" s="856"/>
      <c r="F4288" s="419" t="str">
        <f t="shared" si="53"/>
        <v/>
      </c>
    </row>
    <row r="4289" spans="1:6" x14ac:dyDescent="0.3">
      <c r="A4289" s="372" t="s">
        <v>2536</v>
      </c>
      <c r="B4289" s="214" t="s">
        <v>4010</v>
      </c>
      <c r="C4289" s="379" t="s">
        <v>9</v>
      </c>
      <c r="D4289" s="420">
        <v>200</v>
      </c>
      <c r="E4289" s="856"/>
      <c r="F4289" s="419" t="str">
        <f t="shared" si="53"/>
        <v/>
      </c>
    </row>
    <row r="4290" spans="1:6" x14ac:dyDescent="0.3">
      <c r="A4290" s="372" t="s">
        <v>2538</v>
      </c>
      <c r="B4290" s="235" t="s">
        <v>2539</v>
      </c>
      <c r="C4290" s="379"/>
      <c r="D4290" s="420"/>
      <c r="E4290" s="435"/>
      <c r="F4290" s="433"/>
    </row>
    <row r="4291" spans="1:6" x14ac:dyDescent="0.3">
      <c r="A4291" s="372" t="s">
        <v>2540</v>
      </c>
      <c r="B4291" s="201" t="s">
        <v>4300</v>
      </c>
      <c r="C4291" s="379"/>
      <c r="D4291" s="420"/>
      <c r="E4291" s="435"/>
      <c r="F4291" s="433"/>
    </row>
    <row r="4292" spans="1:6" x14ac:dyDescent="0.3">
      <c r="A4292" s="372" t="s">
        <v>2542</v>
      </c>
      <c r="B4292" s="201" t="s">
        <v>1222</v>
      </c>
      <c r="C4292" s="379" t="s">
        <v>955</v>
      </c>
      <c r="D4292" s="420">
        <f>750*2</f>
        <v>1500</v>
      </c>
      <c r="E4292" s="856"/>
      <c r="F4292" s="419" t="str">
        <f t="shared" ref="F4292" si="54">IF((D4292*E4292)&gt;0,(D4292*E4292),"")</f>
        <v/>
      </c>
    </row>
    <row r="4293" spans="1:6" x14ac:dyDescent="0.3">
      <c r="A4293" s="372" t="s">
        <v>2548</v>
      </c>
      <c r="B4293" s="201" t="s">
        <v>4301</v>
      </c>
      <c r="C4293" s="379"/>
      <c r="D4293" s="420"/>
      <c r="E4293" s="435"/>
      <c r="F4293" s="433"/>
    </row>
    <row r="4294" spans="1:6" x14ac:dyDescent="0.3">
      <c r="A4294" s="372" t="s">
        <v>2550</v>
      </c>
      <c r="B4294" s="201" t="s">
        <v>1222</v>
      </c>
      <c r="C4294" s="379" t="s">
        <v>955</v>
      </c>
      <c r="D4294" s="420">
        <v>1500</v>
      </c>
      <c r="E4294" s="856"/>
      <c r="F4294" s="419" t="str">
        <f t="shared" ref="F4294:F4296" si="55">IF((D4294*E4294)&gt;0,(D4294*E4294),"")</f>
        <v/>
      </c>
    </row>
    <row r="4295" spans="1:6" x14ac:dyDescent="0.3">
      <c r="A4295" s="372" t="s">
        <v>2556</v>
      </c>
      <c r="B4295" s="201" t="s">
        <v>2557</v>
      </c>
      <c r="C4295" s="379" t="s">
        <v>955</v>
      </c>
      <c r="D4295" s="420">
        <v>750</v>
      </c>
      <c r="E4295" s="856"/>
      <c r="F4295" s="419" t="str">
        <f t="shared" si="55"/>
        <v/>
      </c>
    </row>
    <row r="4296" spans="1:6" ht="24" x14ac:dyDescent="0.3">
      <c r="A4296" s="372" t="s">
        <v>2558</v>
      </c>
      <c r="B4296" s="235" t="s">
        <v>2559</v>
      </c>
      <c r="C4296" s="379" t="s">
        <v>2405</v>
      </c>
      <c r="D4296" s="420">
        <v>2500</v>
      </c>
      <c r="E4296" s="856"/>
      <c r="F4296" s="419" t="str">
        <f t="shared" si="55"/>
        <v/>
      </c>
    </row>
    <row r="4297" spans="1:6" x14ac:dyDescent="0.3">
      <c r="A4297" s="383"/>
      <c r="B4297" s="385"/>
      <c r="C4297" s="386"/>
      <c r="D4297" s="420"/>
      <c r="E4297" s="435"/>
      <c r="F4297" s="433"/>
    </row>
    <row r="4298" spans="1:6" x14ac:dyDescent="0.3">
      <c r="A4298" s="383"/>
      <c r="B4298" s="385"/>
      <c r="C4298" s="386"/>
      <c r="D4298" s="420"/>
      <c r="E4298" s="435"/>
      <c r="F4298" s="433"/>
    </row>
    <row r="4299" spans="1:6" x14ac:dyDescent="0.3">
      <c r="A4299" s="383"/>
      <c r="B4299" s="385"/>
      <c r="C4299" s="386"/>
      <c r="D4299" s="434"/>
      <c r="E4299" s="435"/>
      <c r="F4299" s="433"/>
    </row>
    <row r="4300" spans="1:6" x14ac:dyDescent="0.3">
      <c r="A4300" s="383"/>
      <c r="B4300" s="385"/>
      <c r="C4300" s="386"/>
      <c r="D4300" s="434"/>
      <c r="E4300" s="435"/>
      <c r="F4300" s="433"/>
    </row>
    <row r="4301" spans="1:6" x14ac:dyDescent="0.3">
      <c r="A4301" s="383"/>
      <c r="B4301" s="385"/>
      <c r="C4301" s="386"/>
      <c r="D4301" s="434"/>
      <c r="E4301" s="435"/>
      <c r="F4301" s="433"/>
    </row>
    <row r="4302" spans="1:6" x14ac:dyDescent="0.3">
      <c r="A4302" s="383"/>
      <c r="B4302" s="385"/>
      <c r="C4302" s="386"/>
      <c r="D4302" s="434"/>
      <c r="E4302" s="435"/>
      <c r="F4302" s="433"/>
    </row>
    <row r="4303" spans="1:6" x14ac:dyDescent="0.3">
      <c r="A4303" s="383"/>
      <c r="B4303" s="385"/>
      <c r="C4303" s="386"/>
      <c r="D4303" s="434"/>
      <c r="E4303" s="435"/>
      <c r="F4303" s="433"/>
    </row>
    <row r="4304" spans="1:6" x14ac:dyDescent="0.3">
      <c r="A4304" s="383"/>
      <c r="B4304" s="385"/>
      <c r="C4304" s="386"/>
      <c r="D4304" s="434"/>
      <c r="E4304" s="435"/>
      <c r="F4304" s="433"/>
    </row>
    <row r="4305" spans="1:6" x14ac:dyDescent="0.3">
      <c r="A4305" s="383"/>
      <c r="B4305" s="385"/>
      <c r="C4305" s="386"/>
      <c r="D4305" s="434"/>
      <c r="E4305" s="435"/>
      <c r="F4305" s="433"/>
    </row>
    <row r="4306" spans="1:6" x14ac:dyDescent="0.3">
      <c r="A4306" s="383"/>
      <c r="B4306" s="385"/>
      <c r="C4306" s="386"/>
      <c r="D4306" s="434"/>
      <c r="E4306" s="435"/>
      <c r="F4306" s="433"/>
    </row>
    <row r="4307" spans="1:6" x14ac:dyDescent="0.3">
      <c r="A4307" s="383"/>
      <c r="B4307" s="385"/>
      <c r="C4307" s="386"/>
      <c r="D4307" s="434"/>
      <c r="E4307" s="435"/>
      <c r="F4307" s="433"/>
    </row>
    <row r="4308" spans="1:6" x14ac:dyDescent="0.3">
      <c r="A4308" s="383"/>
      <c r="B4308" s="385"/>
      <c r="C4308" s="386"/>
      <c r="D4308" s="434"/>
      <c r="E4308" s="435"/>
      <c r="F4308" s="433"/>
    </row>
    <row r="4309" spans="1:6" x14ac:dyDescent="0.3">
      <c r="A4309" s="383"/>
      <c r="B4309" s="385"/>
      <c r="C4309" s="386"/>
      <c r="D4309" s="434"/>
      <c r="E4309" s="435"/>
      <c r="F4309" s="433"/>
    </row>
    <row r="4310" spans="1:6" x14ac:dyDescent="0.3">
      <c r="A4310" s="383"/>
      <c r="B4310" s="385"/>
      <c r="C4310" s="386"/>
      <c r="D4310" s="434"/>
      <c r="E4310" s="435"/>
      <c r="F4310" s="433"/>
    </row>
    <row r="4311" spans="1:6" x14ac:dyDescent="0.3">
      <c r="A4311" s="383"/>
      <c r="B4311" s="385"/>
      <c r="C4311" s="386"/>
      <c r="D4311" s="434"/>
      <c r="E4311" s="435"/>
      <c r="F4311" s="433"/>
    </row>
    <row r="4312" spans="1:6" x14ac:dyDescent="0.3">
      <c r="A4312" s="383"/>
      <c r="B4312" s="385"/>
      <c r="C4312" s="386"/>
      <c r="D4312" s="434"/>
      <c r="E4312" s="435"/>
      <c r="F4312" s="433"/>
    </row>
    <row r="4313" spans="1:6" x14ac:dyDescent="0.3">
      <c r="A4313" s="383"/>
      <c r="B4313" s="385"/>
      <c r="C4313" s="386"/>
      <c r="D4313" s="434"/>
      <c r="E4313" s="435"/>
      <c r="F4313" s="433"/>
    </row>
    <row r="4314" spans="1:6" x14ac:dyDescent="0.3">
      <c r="A4314" s="383"/>
      <c r="B4314" s="385"/>
      <c r="C4314" s="386"/>
      <c r="D4314" s="434"/>
      <c r="E4314" s="435"/>
      <c r="F4314" s="433"/>
    </row>
    <row r="4315" spans="1:6" x14ac:dyDescent="0.3">
      <c r="A4315" s="383"/>
      <c r="B4315" s="385"/>
      <c r="C4315" s="386"/>
      <c r="D4315" s="434"/>
      <c r="E4315" s="435"/>
      <c r="F4315" s="433"/>
    </row>
    <row r="4316" spans="1:6" x14ac:dyDescent="0.3">
      <c r="A4316" s="383"/>
      <c r="B4316" s="385"/>
      <c r="C4316" s="386"/>
      <c r="D4316" s="434"/>
      <c r="E4316" s="435"/>
      <c r="F4316" s="433"/>
    </row>
    <row r="4317" spans="1:6" x14ac:dyDescent="0.3">
      <c r="A4317" s="383"/>
      <c r="B4317" s="385"/>
      <c r="C4317" s="386"/>
      <c r="D4317" s="434"/>
      <c r="E4317" s="435"/>
      <c r="F4317" s="433"/>
    </row>
    <row r="4318" spans="1:6" x14ac:dyDescent="0.3">
      <c r="A4318" s="383"/>
      <c r="B4318" s="385"/>
      <c r="C4318" s="386"/>
      <c r="D4318" s="434"/>
      <c r="E4318" s="435"/>
      <c r="F4318" s="433"/>
    </row>
    <row r="4319" spans="1:6" x14ac:dyDescent="0.3">
      <c r="A4319" s="383"/>
      <c r="B4319" s="385"/>
      <c r="C4319" s="386"/>
      <c r="D4319" s="434"/>
      <c r="E4319" s="435"/>
      <c r="F4319" s="433"/>
    </row>
    <row r="4320" spans="1:6" x14ac:dyDescent="0.3">
      <c r="A4320" s="383"/>
      <c r="B4320" s="385"/>
      <c r="C4320" s="386"/>
      <c r="D4320" s="434"/>
      <c r="E4320" s="435"/>
      <c r="F4320" s="433"/>
    </row>
    <row r="4321" spans="1:6" x14ac:dyDescent="0.3">
      <c r="A4321" s="383"/>
      <c r="B4321" s="385"/>
      <c r="C4321" s="386"/>
      <c r="D4321" s="434"/>
      <c r="E4321" s="435"/>
      <c r="F4321" s="433"/>
    </row>
    <row r="4322" spans="1:6" x14ac:dyDescent="0.3">
      <c r="A4322" s="383"/>
      <c r="B4322" s="385"/>
      <c r="C4322" s="386"/>
      <c r="D4322" s="434"/>
      <c r="E4322" s="435"/>
      <c r="F4322" s="433"/>
    </row>
    <row r="4323" spans="1:6" x14ac:dyDescent="0.3">
      <c r="A4323" s="383"/>
      <c r="B4323" s="385"/>
      <c r="C4323" s="386"/>
      <c r="D4323" s="434"/>
      <c r="E4323" s="435"/>
      <c r="F4323" s="433"/>
    </row>
    <row r="4324" spans="1:6" x14ac:dyDescent="0.3">
      <c r="A4324" s="383"/>
      <c r="B4324" s="385"/>
      <c r="C4324" s="386"/>
      <c r="D4324" s="434"/>
      <c r="E4324" s="435"/>
      <c r="F4324" s="433"/>
    </row>
    <row r="4325" spans="1:6" x14ac:dyDescent="0.3">
      <c r="A4325" s="383"/>
      <c r="B4325" s="385"/>
      <c r="C4325" s="386"/>
      <c r="D4325" s="434"/>
      <c r="E4325" s="435"/>
      <c r="F4325" s="433"/>
    </row>
    <row r="4326" spans="1:6" x14ac:dyDescent="0.3">
      <c r="A4326" s="383"/>
      <c r="B4326" s="385"/>
      <c r="C4326" s="386"/>
      <c r="D4326" s="434"/>
      <c r="E4326" s="435"/>
      <c r="F4326" s="433"/>
    </row>
    <row r="4327" spans="1:6" x14ac:dyDescent="0.3">
      <c r="A4327" s="383"/>
      <c r="B4327" s="385"/>
      <c r="C4327" s="386"/>
      <c r="D4327" s="434"/>
      <c r="E4327" s="435"/>
      <c r="F4327" s="433"/>
    </row>
    <row r="4328" spans="1:6" x14ac:dyDescent="0.3">
      <c r="A4328" s="383"/>
      <c r="B4328" s="385"/>
      <c r="C4328" s="386"/>
      <c r="D4328" s="434"/>
      <c r="E4328" s="435"/>
      <c r="F4328" s="433"/>
    </row>
    <row r="4329" spans="1:6" x14ac:dyDescent="0.3">
      <c r="A4329" s="383"/>
      <c r="B4329" s="385"/>
      <c r="C4329" s="386"/>
      <c r="D4329" s="434"/>
      <c r="E4329" s="435"/>
      <c r="F4329" s="433"/>
    </row>
    <row r="4330" spans="1:6" x14ac:dyDescent="0.3">
      <c r="A4330" s="383"/>
      <c r="B4330" s="385"/>
      <c r="C4330" s="386"/>
      <c r="D4330" s="434"/>
      <c r="E4330" s="435"/>
      <c r="F4330" s="433"/>
    </row>
    <row r="4331" spans="1:6" x14ac:dyDescent="0.3">
      <c r="A4331" s="383"/>
      <c r="B4331" s="385"/>
      <c r="C4331" s="386"/>
      <c r="D4331" s="434"/>
      <c r="E4331" s="435"/>
      <c r="F4331" s="433"/>
    </row>
    <row r="4332" spans="1:6" x14ac:dyDescent="0.3">
      <c r="A4332" s="383"/>
      <c r="B4332" s="385"/>
      <c r="C4332" s="386"/>
      <c r="D4332" s="434"/>
      <c r="E4332" s="435"/>
      <c r="F4332" s="433"/>
    </row>
    <row r="4333" spans="1:6" x14ac:dyDescent="0.3">
      <c r="A4333" s="383"/>
      <c r="B4333" s="385"/>
      <c r="C4333" s="386"/>
      <c r="D4333" s="434"/>
      <c r="E4333" s="435"/>
      <c r="F4333" s="433"/>
    </row>
    <row r="4334" spans="1:6" x14ac:dyDescent="0.3">
      <c r="A4334" s="383"/>
      <c r="B4334" s="385"/>
      <c r="C4334" s="386"/>
      <c r="D4334" s="434"/>
      <c r="E4334" s="435"/>
      <c r="F4334" s="433"/>
    </row>
    <row r="4335" spans="1:6" x14ac:dyDescent="0.3">
      <c r="A4335" s="383"/>
      <c r="B4335" s="385"/>
      <c r="C4335" s="386"/>
      <c r="D4335" s="434"/>
      <c r="E4335" s="435"/>
      <c r="F4335" s="433"/>
    </row>
    <row r="4336" spans="1:6" x14ac:dyDescent="0.3">
      <c r="A4336" s="383"/>
      <c r="B4336" s="385"/>
      <c r="C4336" s="386"/>
      <c r="D4336" s="434"/>
      <c r="E4336" s="435"/>
      <c r="F4336" s="433"/>
    </row>
    <row r="4337" spans="1:6" x14ac:dyDescent="0.3">
      <c r="A4337" s="383"/>
      <c r="B4337" s="385"/>
      <c r="C4337" s="386"/>
      <c r="D4337" s="434"/>
      <c r="E4337" s="435"/>
      <c r="F4337" s="433"/>
    </row>
    <row r="4338" spans="1:6" x14ac:dyDescent="0.3">
      <c r="A4338" s="383"/>
      <c r="B4338" s="385"/>
      <c r="C4338" s="386"/>
      <c r="D4338" s="434"/>
      <c r="E4338" s="435"/>
      <c r="F4338" s="433"/>
    </row>
    <row r="4339" spans="1:6" x14ac:dyDescent="0.3">
      <c r="A4339" s="383"/>
      <c r="B4339" s="385"/>
      <c r="C4339" s="386"/>
      <c r="D4339" s="434"/>
      <c r="E4339" s="435"/>
      <c r="F4339" s="433"/>
    </row>
    <row r="4340" spans="1:6" x14ac:dyDescent="0.3">
      <c r="A4340" s="383"/>
      <c r="B4340" s="385"/>
      <c r="C4340" s="386"/>
      <c r="D4340" s="434"/>
      <c r="E4340" s="435"/>
      <c r="F4340" s="433"/>
    </row>
    <row r="4341" spans="1:6" x14ac:dyDescent="0.3">
      <c r="A4341" s="383"/>
      <c r="B4341" s="385"/>
      <c r="C4341" s="386"/>
      <c r="D4341" s="434"/>
      <c r="E4341" s="435"/>
      <c r="F4341" s="433"/>
    </row>
    <row r="4342" spans="1:6" x14ac:dyDescent="0.3">
      <c r="A4342" s="383"/>
      <c r="B4342" s="385"/>
      <c r="C4342" s="386"/>
      <c r="D4342" s="434"/>
      <c r="E4342" s="435"/>
      <c r="F4342" s="433"/>
    </row>
    <row r="4343" spans="1:6" x14ac:dyDescent="0.3">
      <c r="A4343" s="383"/>
      <c r="B4343" s="385"/>
      <c r="C4343" s="386"/>
      <c r="D4343" s="434"/>
      <c r="E4343" s="435"/>
      <c r="F4343" s="433"/>
    </row>
    <row r="4344" spans="1:6" x14ac:dyDescent="0.3">
      <c r="A4344" s="383"/>
      <c r="B4344" s="385"/>
      <c r="C4344" s="386"/>
      <c r="D4344" s="434"/>
      <c r="E4344" s="435"/>
      <c r="F4344" s="433"/>
    </row>
    <row r="4345" spans="1:6" x14ac:dyDescent="0.3">
      <c r="A4345" s="383"/>
      <c r="B4345" s="385"/>
      <c r="C4345" s="386"/>
      <c r="D4345" s="434"/>
      <c r="E4345" s="435"/>
      <c r="F4345" s="433"/>
    </row>
    <row r="4346" spans="1:6" x14ac:dyDescent="0.3">
      <c r="A4346" s="383"/>
      <c r="B4346" s="385"/>
      <c r="C4346" s="386"/>
      <c r="D4346" s="434"/>
      <c r="E4346" s="435"/>
      <c r="F4346" s="433"/>
    </row>
    <row r="4347" spans="1:6" x14ac:dyDescent="0.3">
      <c r="A4347" s="383"/>
      <c r="B4347" s="385"/>
      <c r="C4347" s="386"/>
      <c r="D4347" s="434"/>
      <c r="E4347" s="435"/>
      <c r="F4347" s="433"/>
    </row>
    <row r="4348" spans="1:6" x14ac:dyDescent="0.3">
      <c r="A4348" s="383"/>
      <c r="B4348" s="385"/>
      <c r="C4348" s="386"/>
      <c r="D4348" s="434"/>
      <c r="E4348" s="435"/>
      <c r="F4348" s="433"/>
    </row>
    <row r="4349" spans="1:6" x14ac:dyDescent="0.3">
      <c r="A4349" s="383"/>
      <c r="B4349" s="385"/>
      <c r="C4349" s="386"/>
      <c r="D4349" s="434"/>
      <c r="E4349" s="435"/>
      <c r="F4349" s="433"/>
    </row>
    <row r="4350" spans="1:6" x14ac:dyDescent="0.3">
      <c r="A4350" s="383"/>
      <c r="B4350" s="385"/>
      <c r="C4350" s="386"/>
      <c r="D4350" s="434"/>
      <c r="E4350" s="435"/>
      <c r="F4350" s="433"/>
    </row>
    <row r="4351" spans="1:6" x14ac:dyDescent="0.3">
      <c r="A4351" s="383"/>
      <c r="B4351" s="385"/>
      <c r="C4351" s="386"/>
      <c r="D4351" s="434"/>
      <c r="E4351" s="435"/>
      <c r="F4351" s="433"/>
    </row>
    <row r="4352" spans="1:6" x14ac:dyDescent="0.3">
      <c r="A4352" s="383"/>
      <c r="B4352" s="385"/>
      <c r="C4352" s="386"/>
      <c r="D4352" s="434"/>
      <c r="E4352" s="435"/>
      <c r="F4352" s="433"/>
    </row>
    <row r="4353" spans="1:6" x14ac:dyDescent="0.3">
      <c r="A4353" s="383"/>
      <c r="B4353" s="385"/>
      <c r="C4353" s="386"/>
      <c r="D4353" s="434"/>
      <c r="E4353" s="435"/>
      <c r="F4353" s="433"/>
    </row>
    <row r="4354" spans="1:6" x14ac:dyDescent="0.3">
      <c r="A4354" s="383"/>
      <c r="B4354" s="385"/>
      <c r="C4354" s="386"/>
      <c r="D4354" s="434"/>
      <c r="E4354" s="435"/>
      <c r="F4354" s="433"/>
    </row>
    <row r="4355" spans="1:6" x14ac:dyDescent="0.3">
      <c r="A4355" s="383"/>
      <c r="B4355" s="385"/>
      <c r="C4355" s="386"/>
      <c r="D4355" s="434"/>
      <c r="E4355" s="435"/>
      <c r="F4355" s="433"/>
    </row>
    <row r="4356" spans="1:6" x14ac:dyDescent="0.3">
      <c r="A4356" s="383"/>
      <c r="B4356" s="385"/>
      <c r="C4356" s="386"/>
      <c r="D4356" s="434"/>
      <c r="E4356" s="435"/>
      <c r="F4356" s="433"/>
    </row>
    <row r="4357" spans="1:6" x14ac:dyDescent="0.3">
      <c r="A4357" s="383"/>
      <c r="B4357" s="385"/>
      <c r="C4357" s="386"/>
      <c r="D4357" s="434"/>
      <c r="E4357" s="435"/>
      <c r="F4357" s="433"/>
    </row>
    <row r="4358" spans="1:6" x14ac:dyDescent="0.3">
      <c r="A4358" s="383"/>
      <c r="B4358" s="385"/>
      <c r="C4358" s="386"/>
      <c r="D4358" s="434"/>
      <c r="E4358" s="435"/>
      <c r="F4358" s="433"/>
    </row>
    <row r="4359" spans="1:6" x14ac:dyDescent="0.3">
      <c r="A4359" s="383"/>
      <c r="B4359" s="385"/>
      <c r="C4359" s="386"/>
      <c r="D4359" s="434"/>
      <c r="E4359" s="435"/>
      <c r="F4359" s="433"/>
    </row>
    <row r="4360" spans="1:6" x14ac:dyDescent="0.3">
      <c r="A4360" s="383"/>
      <c r="B4360" s="385"/>
      <c r="C4360" s="386"/>
      <c r="D4360" s="434"/>
      <c r="E4360" s="435"/>
      <c r="F4360" s="433"/>
    </row>
    <row r="4361" spans="1:6" x14ac:dyDescent="0.3">
      <c r="A4361" s="383"/>
      <c r="B4361" s="385"/>
      <c r="C4361" s="386"/>
      <c r="D4361" s="434"/>
      <c r="E4361" s="435"/>
      <c r="F4361" s="433"/>
    </row>
    <row r="4362" spans="1:6" x14ac:dyDescent="0.3">
      <c r="A4362" s="383"/>
      <c r="B4362" s="385"/>
      <c r="C4362" s="386"/>
      <c r="D4362" s="434"/>
      <c r="E4362" s="435"/>
      <c r="F4362" s="433"/>
    </row>
    <row r="4363" spans="1:6" x14ac:dyDescent="0.3">
      <c r="A4363" s="383"/>
      <c r="B4363" s="385"/>
      <c r="C4363" s="386"/>
      <c r="D4363" s="434"/>
      <c r="E4363" s="435"/>
      <c r="F4363" s="433"/>
    </row>
    <row r="4364" spans="1:6" x14ac:dyDescent="0.3">
      <c r="A4364" s="383"/>
      <c r="B4364" s="385"/>
      <c r="C4364" s="386"/>
      <c r="D4364" s="434"/>
      <c r="E4364" s="435"/>
      <c r="F4364" s="433"/>
    </row>
    <row r="4365" spans="1:6" x14ac:dyDescent="0.3">
      <c r="A4365" s="383"/>
      <c r="B4365" s="385"/>
      <c r="C4365" s="386"/>
      <c r="D4365" s="434"/>
      <c r="E4365" s="435"/>
      <c r="F4365" s="433"/>
    </row>
    <row r="4366" spans="1:6" x14ac:dyDescent="0.3">
      <c r="A4366" s="383"/>
      <c r="B4366" s="385"/>
      <c r="C4366" s="386"/>
      <c r="D4366" s="434"/>
      <c r="E4366" s="435"/>
      <c r="F4366" s="433"/>
    </row>
    <row r="4367" spans="1:6" x14ac:dyDescent="0.3">
      <c r="A4367" s="383"/>
      <c r="B4367" s="385"/>
      <c r="C4367" s="386"/>
      <c r="D4367" s="434"/>
      <c r="E4367" s="435"/>
      <c r="F4367" s="433"/>
    </row>
    <row r="4368" spans="1:6" x14ac:dyDescent="0.3">
      <c r="A4368" s="383"/>
      <c r="B4368" s="385"/>
      <c r="C4368" s="386"/>
      <c r="D4368" s="434"/>
      <c r="E4368" s="435"/>
      <c r="F4368" s="433"/>
    </row>
    <row r="4369" spans="1:6" x14ac:dyDescent="0.3">
      <c r="A4369" s="383"/>
      <c r="B4369" s="385"/>
      <c r="C4369" s="386"/>
      <c r="D4369" s="434"/>
      <c r="E4369" s="435"/>
      <c r="F4369" s="433"/>
    </row>
    <row r="4370" spans="1:6" x14ac:dyDescent="0.3">
      <c r="A4370" s="383"/>
      <c r="B4370" s="385"/>
      <c r="C4370" s="386"/>
      <c r="D4370" s="434"/>
      <c r="E4370" s="435"/>
      <c r="F4370" s="433"/>
    </row>
    <row r="4371" spans="1:6" x14ac:dyDescent="0.3">
      <c r="A4371" s="383"/>
      <c r="B4371" s="385"/>
      <c r="C4371" s="386"/>
      <c r="D4371" s="434"/>
      <c r="E4371" s="435"/>
      <c r="F4371" s="433"/>
    </row>
    <row r="4372" spans="1:6" x14ac:dyDescent="0.3">
      <c r="A4372" s="383"/>
      <c r="B4372" s="385"/>
      <c r="C4372" s="386"/>
      <c r="D4372" s="434"/>
      <c r="E4372" s="435"/>
      <c r="F4372" s="433"/>
    </row>
    <row r="4373" spans="1:6" x14ac:dyDescent="0.3">
      <c r="A4373" s="383"/>
      <c r="B4373" s="385"/>
      <c r="C4373" s="386"/>
      <c r="D4373" s="434"/>
      <c r="E4373" s="435"/>
      <c r="F4373" s="433"/>
    </row>
    <row r="4374" spans="1:6" x14ac:dyDescent="0.3">
      <c r="A4374" s="383"/>
      <c r="B4374" s="385"/>
      <c r="C4374" s="386"/>
      <c r="D4374" s="434"/>
      <c r="E4374" s="435"/>
      <c r="F4374" s="433"/>
    </row>
    <row r="4375" spans="1:6" x14ac:dyDescent="0.3">
      <c r="A4375" s="383"/>
      <c r="B4375" s="385"/>
      <c r="C4375" s="386"/>
      <c r="D4375" s="434"/>
      <c r="E4375" s="435"/>
      <c r="F4375" s="433"/>
    </row>
    <row r="4376" spans="1:6" x14ac:dyDescent="0.3">
      <c r="A4376" s="383"/>
      <c r="B4376" s="385"/>
      <c r="C4376" s="386"/>
      <c r="D4376" s="434"/>
      <c r="E4376" s="435"/>
      <c r="F4376" s="433"/>
    </row>
    <row r="4377" spans="1:6" x14ac:dyDescent="0.3">
      <c r="A4377" s="383"/>
      <c r="B4377" s="385"/>
      <c r="C4377" s="386"/>
      <c r="D4377" s="434"/>
      <c r="E4377" s="435"/>
      <c r="F4377" s="433"/>
    </row>
    <row r="4378" spans="1:6" x14ac:dyDescent="0.3">
      <c r="A4378" s="383"/>
      <c r="B4378" s="385"/>
      <c r="C4378" s="386"/>
      <c r="D4378" s="434"/>
      <c r="E4378" s="435"/>
      <c r="F4378" s="433"/>
    </row>
    <row r="4379" spans="1:6" x14ac:dyDescent="0.3">
      <c r="A4379" s="383"/>
      <c r="B4379" s="385"/>
      <c r="C4379" s="386"/>
      <c r="D4379" s="434"/>
      <c r="E4379" s="435"/>
      <c r="F4379" s="433"/>
    </row>
    <row r="4380" spans="1:6" x14ac:dyDescent="0.3">
      <c r="A4380" s="383"/>
      <c r="B4380" s="385"/>
      <c r="C4380" s="386"/>
      <c r="D4380" s="434"/>
      <c r="E4380" s="435"/>
      <c r="F4380" s="433"/>
    </row>
    <row r="4381" spans="1:6" x14ac:dyDescent="0.3">
      <c r="A4381" s="383"/>
      <c r="B4381" s="385"/>
      <c r="C4381" s="386"/>
      <c r="D4381" s="434"/>
      <c r="E4381" s="435"/>
      <c r="F4381" s="433"/>
    </row>
    <row r="4382" spans="1:6" x14ac:dyDescent="0.3">
      <c r="A4382" s="383"/>
      <c r="B4382" s="385"/>
      <c r="C4382" s="386"/>
      <c r="D4382" s="434"/>
      <c r="E4382" s="435"/>
      <c r="F4382" s="433"/>
    </row>
    <row r="4383" spans="1:6" x14ac:dyDescent="0.3">
      <c r="A4383" s="383"/>
      <c r="B4383" s="385"/>
      <c r="C4383" s="386"/>
      <c r="D4383" s="434"/>
      <c r="E4383" s="435"/>
      <c r="F4383" s="433"/>
    </row>
    <row r="4384" spans="1:6" x14ac:dyDescent="0.3">
      <c r="A4384" s="383"/>
      <c r="B4384" s="385"/>
      <c r="C4384" s="386"/>
      <c r="D4384" s="434"/>
      <c r="E4384" s="435"/>
      <c r="F4384" s="433"/>
    </row>
    <row r="4385" spans="1:6" x14ac:dyDescent="0.3">
      <c r="A4385" s="383"/>
      <c r="B4385" s="385"/>
      <c r="C4385" s="386"/>
      <c r="D4385" s="434"/>
      <c r="E4385" s="435"/>
      <c r="F4385" s="433"/>
    </row>
    <row r="4386" spans="1:6" x14ac:dyDescent="0.3">
      <c r="A4386" s="383"/>
      <c r="B4386" s="385"/>
      <c r="C4386" s="386"/>
      <c r="D4386" s="434"/>
      <c r="E4386" s="435"/>
      <c r="F4386" s="433"/>
    </row>
    <row r="4387" spans="1:6" x14ac:dyDescent="0.3">
      <c r="A4387" s="383"/>
      <c r="B4387" s="385"/>
      <c r="C4387" s="386"/>
      <c r="D4387" s="434"/>
      <c r="E4387" s="435"/>
      <c r="F4387" s="433"/>
    </row>
    <row r="4388" spans="1:6" ht="15" thickBot="1" x14ac:dyDescent="0.35">
      <c r="A4388" s="383"/>
      <c r="B4388" s="385"/>
      <c r="C4388" s="386"/>
      <c r="D4388" s="434"/>
      <c r="E4388" s="435"/>
      <c r="F4388" s="433"/>
    </row>
    <row r="4389" spans="1:6" ht="15" thickBot="1" x14ac:dyDescent="0.35">
      <c r="A4389" s="448" t="s">
        <v>4103</v>
      </c>
      <c r="B4389" s="511" t="s">
        <v>4116</v>
      </c>
      <c r="C4389" s="489"/>
      <c r="D4389" s="489"/>
      <c r="E4389" s="494"/>
      <c r="F4389" s="495">
        <f>SUM(F4285:F4304)</f>
        <v>0</v>
      </c>
    </row>
    <row r="4390" spans="1:6" x14ac:dyDescent="0.3">
      <c r="A4390" s="756" t="str">
        <f>A878</f>
        <v>CONTRACT SANRAL: NRA 2024/1323</v>
      </c>
      <c r="B4390" s="757"/>
      <c r="C4390" s="462"/>
      <c r="D4390" s="462"/>
      <c r="E4390" s="467"/>
      <c r="F4390" s="473"/>
    </row>
    <row r="4391" spans="1:6" ht="15" thickBot="1" x14ac:dyDescent="0.35">
      <c r="A4391" s="754" t="str">
        <f>A879</f>
        <v>PANEL FOR ROUTINE ROAD MAINTENANCE WORKS ACROSS SOUTH AFRICA (KWAZULU NATAL PROVINCE)</v>
      </c>
      <c r="B4391" s="755"/>
      <c r="C4391" s="463"/>
      <c r="D4391" s="463"/>
      <c r="E4391" s="468"/>
      <c r="F4391" s="474"/>
    </row>
    <row r="4392" spans="1:6" ht="15" thickBot="1" x14ac:dyDescent="0.35">
      <c r="A4392" s="449" t="s">
        <v>4111</v>
      </c>
      <c r="B4392" s="451" t="s">
        <v>4035</v>
      </c>
      <c r="C4392" s="451" t="s">
        <v>4112</v>
      </c>
      <c r="D4392" s="451" t="s">
        <v>4113</v>
      </c>
      <c r="E4392" s="451" t="s">
        <v>4114</v>
      </c>
      <c r="F4392" s="487" t="s">
        <v>4036</v>
      </c>
    </row>
    <row r="4393" spans="1:6" x14ac:dyDescent="0.3">
      <c r="A4393" s="758" t="s">
        <v>2572</v>
      </c>
      <c r="B4393" s="759"/>
      <c r="C4393" s="759"/>
      <c r="D4393" s="759"/>
      <c r="E4393" s="759"/>
      <c r="F4393" s="760"/>
    </row>
    <row r="4394" spans="1:6" x14ac:dyDescent="0.3">
      <c r="A4394" s="374" t="s">
        <v>2573</v>
      </c>
      <c r="B4394" s="345" t="s">
        <v>2574</v>
      </c>
      <c r="C4394" s="375"/>
      <c r="D4394" s="554"/>
      <c r="E4394" s="377"/>
      <c r="F4394" s="378"/>
    </row>
    <row r="4395" spans="1:6" x14ac:dyDescent="0.3">
      <c r="A4395" s="372" t="s">
        <v>2575</v>
      </c>
      <c r="B4395" s="201" t="s">
        <v>2576</v>
      </c>
      <c r="C4395" s="379" t="s">
        <v>9</v>
      </c>
      <c r="D4395" s="420">
        <v>2000</v>
      </c>
      <c r="E4395" s="856"/>
      <c r="F4395" s="419" t="str">
        <f>IF((D4395*E4395)&gt;0,(D4395*E4395),"")</f>
        <v/>
      </c>
    </row>
    <row r="4396" spans="1:6" x14ac:dyDescent="0.3">
      <c r="A4396" s="372" t="s">
        <v>2577</v>
      </c>
      <c r="B4396" s="201" t="s">
        <v>2578</v>
      </c>
      <c r="C4396" s="379" t="s">
        <v>9</v>
      </c>
      <c r="D4396" s="420">
        <v>500</v>
      </c>
      <c r="E4396" s="856"/>
      <c r="F4396" s="419" t="str">
        <f t="shared" ref="F4396:F4411" si="56">IF((D4396*E4396)&gt;0,(D4396*E4396),"")</f>
        <v/>
      </c>
    </row>
    <row r="4397" spans="1:6" x14ac:dyDescent="0.3">
      <c r="A4397" s="372" t="s">
        <v>2579</v>
      </c>
      <c r="B4397" s="201" t="s">
        <v>2580</v>
      </c>
      <c r="C4397" s="379" t="s">
        <v>9</v>
      </c>
      <c r="D4397" s="420">
        <v>200</v>
      </c>
      <c r="E4397" s="856"/>
      <c r="F4397" s="419" t="str">
        <f t="shared" si="56"/>
        <v/>
      </c>
    </row>
    <row r="4398" spans="1:6" x14ac:dyDescent="0.3">
      <c r="A4398" s="372" t="s">
        <v>2581</v>
      </c>
      <c r="B4398" s="235" t="s">
        <v>2582</v>
      </c>
      <c r="C4398" s="379"/>
      <c r="D4398" s="420"/>
      <c r="E4398" s="418"/>
      <c r="F4398" s="419" t="str">
        <f t="shared" si="56"/>
        <v/>
      </c>
    </row>
    <row r="4399" spans="1:6" x14ac:dyDescent="0.3">
      <c r="A4399" s="372" t="s">
        <v>2583</v>
      </c>
      <c r="B4399" s="201" t="s">
        <v>4302</v>
      </c>
      <c r="C4399" s="379"/>
      <c r="D4399" s="420"/>
      <c r="E4399" s="418"/>
      <c r="F4399" s="419" t="str">
        <f t="shared" si="56"/>
        <v/>
      </c>
    </row>
    <row r="4400" spans="1:6" ht="22.8" x14ac:dyDescent="0.3">
      <c r="A4400" s="372" t="s">
        <v>4303</v>
      </c>
      <c r="B4400" s="201" t="s">
        <v>4304</v>
      </c>
      <c r="C4400" s="379" t="s">
        <v>9</v>
      </c>
      <c r="D4400" s="420">
        <v>20</v>
      </c>
      <c r="E4400" s="856"/>
      <c r="F4400" s="433" t="str">
        <f t="shared" si="56"/>
        <v/>
      </c>
    </row>
    <row r="4401" spans="1:6" ht="22.8" x14ac:dyDescent="0.3">
      <c r="A4401" s="372" t="s">
        <v>4305</v>
      </c>
      <c r="B4401" s="201" t="s">
        <v>4306</v>
      </c>
      <c r="C4401" s="379" t="s">
        <v>9</v>
      </c>
      <c r="D4401" s="420">
        <v>20</v>
      </c>
      <c r="E4401" s="856"/>
      <c r="F4401" s="433" t="str">
        <f t="shared" si="56"/>
        <v/>
      </c>
    </row>
    <row r="4402" spans="1:6" x14ac:dyDescent="0.3">
      <c r="A4402" s="372" t="s">
        <v>2585</v>
      </c>
      <c r="B4402" s="235" t="s">
        <v>2588</v>
      </c>
      <c r="C4402" s="379"/>
      <c r="D4402" s="420"/>
      <c r="E4402" s="856"/>
      <c r="F4402" s="433" t="str">
        <f t="shared" si="56"/>
        <v/>
      </c>
    </row>
    <row r="4403" spans="1:6" x14ac:dyDescent="0.3">
      <c r="A4403" s="372" t="s">
        <v>4307</v>
      </c>
      <c r="B4403" s="201" t="s">
        <v>2590</v>
      </c>
      <c r="C4403" s="379" t="s">
        <v>9</v>
      </c>
      <c r="D4403" s="420">
        <v>50</v>
      </c>
      <c r="E4403" s="856"/>
      <c r="F4403" s="433" t="str">
        <f t="shared" si="56"/>
        <v/>
      </c>
    </row>
    <row r="4404" spans="1:6" x14ac:dyDescent="0.3">
      <c r="A4404" s="372" t="s">
        <v>4308</v>
      </c>
      <c r="B4404" s="201" t="s">
        <v>2592</v>
      </c>
      <c r="C4404" s="379" t="s">
        <v>9</v>
      </c>
      <c r="D4404" s="420">
        <v>150</v>
      </c>
      <c r="E4404" s="856"/>
      <c r="F4404" s="433" t="str">
        <f t="shared" si="56"/>
        <v/>
      </c>
    </row>
    <row r="4405" spans="1:6" x14ac:dyDescent="0.3">
      <c r="A4405" s="372" t="s">
        <v>2587</v>
      </c>
      <c r="B4405" s="235" t="s">
        <v>2594</v>
      </c>
      <c r="C4405" s="379"/>
      <c r="D4405" s="420"/>
      <c r="E4405" s="435"/>
      <c r="F4405" s="433" t="str">
        <f t="shared" si="56"/>
        <v/>
      </c>
    </row>
    <row r="4406" spans="1:6" x14ac:dyDescent="0.3">
      <c r="A4406" s="372" t="s">
        <v>2589</v>
      </c>
      <c r="B4406" s="201" t="s">
        <v>2594</v>
      </c>
      <c r="C4406" s="379" t="s">
        <v>16</v>
      </c>
      <c r="D4406" s="420">
        <v>1</v>
      </c>
      <c r="E4406" s="435">
        <v>50000</v>
      </c>
      <c r="F4406" s="433">
        <f t="shared" si="56"/>
        <v>50000</v>
      </c>
    </row>
    <row r="4407" spans="1:6" ht="22.8" x14ac:dyDescent="0.3">
      <c r="A4407" s="372" t="s">
        <v>2591</v>
      </c>
      <c r="B4407" s="201" t="s">
        <v>4309</v>
      </c>
      <c r="C4407" s="386" t="s">
        <v>21</v>
      </c>
      <c r="D4407" s="421">
        <f>F4406</f>
        <v>50000</v>
      </c>
      <c r="E4407" s="855"/>
      <c r="F4407" s="433" t="str">
        <f t="shared" si="56"/>
        <v/>
      </c>
    </row>
    <row r="4408" spans="1:6" x14ac:dyDescent="0.3">
      <c r="A4408" s="372" t="s">
        <v>2593</v>
      </c>
      <c r="B4408" s="235" t="s">
        <v>2600</v>
      </c>
      <c r="C4408" s="379" t="s">
        <v>2601</v>
      </c>
      <c r="D4408" s="420">
        <v>10</v>
      </c>
      <c r="E4408" s="856"/>
      <c r="F4408" s="433" t="str">
        <f t="shared" si="56"/>
        <v/>
      </c>
    </row>
    <row r="4409" spans="1:6" x14ac:dyDescent="0.3">
      <c r="A4409" s="372" t="s">
        <v>2599</v>
      </c>
      <c r="B4409" s="235" t="s">
        <v>4310</v>
      </c>
      <c r="C4409" s="379" t="s">
        <v>9</v>
      </c>
      <c r="D4409" s="420">
        <v>75000</v>
      </c>
      <c r="E4409" s="856"/>
      <c r="F4409" s="433" t="str">
        <f t="shared" si="56"/>
        <v/>
      </c>
    </row>
    <row r="4410" spans="1:6" x14ac:dyDescent="0.3">
      <c r="A4410" s="383"/>
      <c r="B4410" s="385"/>
      <c r="C4410" s="386"/>
      <c r="D4410" s="434"/>
      <c r="E4410" s="435"/>
      <c r="F4410" s="433" t="str">
        <f t="shared" si="56"/>
        <v/>
      </c>
    </row>
    <row r="4411" spans="1:6" x14ac:dyDescent="0.3">
      <c r="A4411" s="383"/>
      <c r="B4411" s="385"/>
      <c r="C4411" s="386"/>
      <c r="D4411" s="434"/>
      <c r="E4411" s="435"/>
      <c r="F4411" s="433" t="str">
        <f t="shared" si="56"/>
        <v/>
      </c>
    </row>
    <row r="4412" spans="1:6" x14ac:dyDescent="0.3">
      <c r="A4412" s="383"/>
      <c r="B4412" s="385"/>
      <c r="C4412" s="386"/>
      <c r="D4412" s="434"/>
      <c r="E4412" s="435"/>
      <c r="F4412" s="433"/>
    </row>
    <row r="4413" spans="1:6" x14ac:dyDescent="0.3">
      <c r="A4413" s="383"/>
      <c r="B4413" s="385"/>
      <c r="C4413" s="386"/>
      <c r="D4413" s="434"/>
      <c r="E4413" s="435"/>
      <c r="F4413" s="433"/>
    </row>
    <row r="4414" spans="1:6" x14ac:dyDescent="0.3">
      <c r="A4414" s="383"/>
      <c r="B4414" s="385"/>
      <c r="C4414" s="386"/>
      <c r="D4414" s="434"/>
      <c r="E4414" s="435"/>
      <c r="F4414" s="433"/>
    </row>
    <row r="4415" spans="1:6" x14ac:dyDescent="0.3">
      <c r="A4415" s="383"/>
      <c r="B4415" s="385"/>
      <c r="C4415" s="386"/>
      <c r="D4415" s="434"/>
      <c r="E4415" s="435"/>
      <c r="F4415" s="433"/>
    </row>
    <row r="4416" spans="1:6" x14ac:dyDescent="0.3">
      <c r="A4416" s="383"/>
      <c r="B4416" s="385"/>
      <c r="C4416" s="386"/>
      <c r="D4416" s="434"/>
      <c r="E4416" s="435"/>
      <c r="F4416" s="433"/>
    </row>
    <row r="4417" spans="1:6" x14ac:dyDescent="0.3">
      <c r="A4417" s="383"/>
      <c r="B4417" s="385"/>
      <c r="C4417" s="386"/>
      <c r="D4417" s="434"/>
      <c r="E4417" s="435"/>
      <c r="F4417" s="433"/>
    </row>
    <row r="4418" spans="1:6" x14ac:dyDescent="0.3">
      <c r="A4418" s="383"/>
      <c r="B4418" s="385"/>
      <c r="C4418" s="386"/>
      <c r="D4418" s="434"/>
      <c r="E4418" s="435"/>
      <c r="F4418" s="433"/>
    </row>
    <row r="4419" spans="1:6" x14ac:dyDescent="0.3">
      <c r="A4419" s="383"/>
      <c r="B4419" s="385"/>
      <c r="C4419" s="386"/>
      <c r="D4419" s="434"/>
      <c r="E4419" s="435"/>
      <c r="F4419" s="433"/>
    </row>
    <row r="4420" spans="1:6" x14ac:dyDescent="0.3">
      <c r="A4420" s="383"/>
      <c r="B4420" s="385"/>
      <c r="C4420" s="386"/>
      <c r="D4420" s="434"/>
      <c r="E4420" s="435"/>
      <c r="F4420" s="433"/>
    </row>
    <row r="4421" spans="1:6" x14ac:dyDescent="0.3">
      <c r="A4421" s="383"/>
      <c r="B4421" s="385"/>
      <c r="C4421" s="386"/>
      <c r="D4421" s="434"/>
      <c r="E4421" s="435"/>
      <c r="F4421" s="433"/>
    </row>
    <row r="4422" spans="1:6" x14ac:dyDescent="0.3">
      <c r="A4422" s="383"/>
      <c r="B4422" s="385"/>
      <c r="C4422" s="386"/>
      <c r="D4422" s="434"/>
      <c r="E4422" s="435"/>
      <c r="F4422" s="433"/>
    </row>
    <row r="4423" spans="1:6" x14ac:dyDescent="0.3">
      <c r="A4423" s="383"/>
      <c r="B4423" s="385"/>
      <c r="C4423" s="386"/>
      <c r="D4423" s="434"/>
      <c r="E4423" s="435"/>
      <c r="F4423" s="433"/>
    </row>
    <row r="4424" spans="1:6" x14ac:dyDescent="0.3">
      <c r="A4424" s="383"/>
      <c r="B4424" s="385"/>
      <c r="C4424" s="386"/>
      <c r="D4424" s="434"/>
      <c r="E4424" s="435"/>
      <c r="F4424" s="433"/>
    </row>
    <row r="4425" spans="1:6" x14ac:dyDescent="0.3">
      <c r="A4425" s="383"/>
      <c r="B4425" s="385"/>
      <c r="C4425" s="386"/>
      <c r="D4425" s="434"/>
      <c r="E4425" s="435"/>
      <c r="F4425" s="433"/>
    </row>
    <row r="4426" spans="1:6" x14ac:dyDescent="0.3">
      <c r="A4426" s="383"/>
      <c r="B4426" s="385"/>
      <c r="C4426" s="386"/>
      <c r="D4426" s="434"/>
      <c r="E4426" s="435"/>
      <c r="F4426" s="433"/>
    </row>
    <row r="4427" spans="1:6" x14ac:dyDescent="0.3">
      <c r="A4427" s="383"/>
      <c r="B4427" s="385"/>
      <c r="C4427" s="386"/>
      <c r="D4427" s="434"/>
      <c r="E4427" s="435"/>
      <c r="F4427" s="433"/>
    </row>
    <row r="4428" spans="1:6" x14ac:dyDescent="0.3">
      <c r="A4428" s="383"/>
      <c r="B4428" s="385"/>
      <c r="C4428" s="386"/>
      <c r="D4428" s="434"/>
      <c r="E4428" s="435"/>
      <c r="F4428" s="433"/>
    </row>
    <row r="4429" spans="1:6" x14ac:dyDescent="0.3">
      <c r="A4429" s="383"/>
      <c r="B4429" s="385"/>
      <c r="C4429" s="386"/>
      <c r="D4429" s="434"/>
      <c r="E4429" s="435"/>
      <c r="F4429" s="433"/>
    </row>
    <row r="4430" spans="1:6" x14ac:dyDescent="0.3">
      <c r="A4430" s="383"/>
      <c r="B4430" s="385"/>
      <c r="C4430" s="386"/>
      <c r="D4430" s="434"/>
      <c r="E4430" s="435"/>
      <c r="F4430" s="433"/>
    </row>
    <row r="4431" spans="1:6" x14ac:dyDescent="0.3">
      <c r="A4431" s="383"/>
      <c r="B4431" s="385"/>
      <c r="C4431" s="386"/>
      <c r="D4431" s="434"/>
      <c r="E4431" s="435"/>
      <c r="F4431" s="433"/>
    </row>
    <row r="4432" spans="1:6" x14ac:dyDescent="0.3">
      <c r="A4432" s="383"/>
      <c r="B4432" s="385"/>
      <c r="C4432" s="386"/>
      <c r="D4432" s="434"/>
      <c r="E4432" s="435"/>
      <c r="F4432" s="433"/>
    </row>
    <row r="4433" spans="1:6" x14ac:dyDescent="0.3">
      <c r="A4433" s="383"/>
      <c r="B4433" s="385"/>
      <c r="C4433" s="386"/>
      <c r="D4433" s="434"/>
      <c r="E4433" s="435"/>
      <c r="F4433" s="433"/>
    </row>
    <row r="4434" spans="1:6" x14ac:dyDescent="0.3">
      <c r="A4434" s="383"/>
      <c r="B4434" s="385"/>
      <c r="C4434" s="386"/>
      <c r="D4434" s="434"/>
      <c r="E4434" s="435"/>
      <c r="F4434" s="433"/>
    </row>
    <row r="4435" spans="1:6" x14ac:dyDescent="0.3">
      <c r="A4435" s="383"/>
      <c r="B4435" s="385"/>
      <c r="C4435" s="386"/>
      <c r="D4435" s="434"/>
      <c r="E4435" s="435"/>
      <c r="F4435" s="433"/>
    </row>
    <row r="4436" spans="1:6" x14ac:dyDescent="0.3">
      <c r="A4436" s="383"/>
      <c r="B4436" s="385"/>
      <c r="C4436" s="386"/>
      <c r="D4436" s="434"/>
      <c r="E4436" s="435"/>
      <c r="F4436" s="433"/>
    </row>
    <row r="4437" spans="1:6" x14ac:dyDescent="0.3">
      <c r="A4437" s="383"/>
      <c r="B4437" s="385"/>
      <c r="C4437" s="386"/>
      <c r="D4437" s="434"/>
      <c r="E4437" s="435"/>
      <c r="F4437" s="433"/>
    </row>
    <row r="4438" spans="1:6" x14ac:dyDescent="0.3">
      <c r="A4438" s="383"/>
      <c r="B4438" s="385"/>
      <c r="C4438" s="386"/>
      <c r="D4438" s="434"/>
      <c r="E4438" s="435"/>
      <c r="F4438" s="433"/>
    </row>
    <row r="4439" spans="1:6" x14ac:dyDescent="0.3">
      <c r="A4439" s="383"/>
      <c r="B4439" s="385"/>
      <c r="C4439" s="386"/>
      <c r="D4439" s="434"/>
      <c r="E4439" s="435"/>
      <c r="F4439" s="433"/>
    </row>
    <row r="4440" spans="1:6" x14ac:dyDescent="0.3">
      <c r="A4440" s="383"/>
      <c r="B4440" s="385"/>
      <c r="C4440" s="386"/>
      <c r="D4440" s="434"/>
      <c r="E4440" s="435"/>
      <c r="F4440" s="433"/>
    </row>
    <row r="4441" spans="1:6" x14ac:dyDescent="0.3">
      <c r="A4441" s="383"/>
      <c r="B4441" s="385"/>
      <c r="C4441" s="386"/>
      <c r="D4441" s="434"/>
      <c r="E4441" s="435"/>
      <c r="F4441" s="433"/>
    </row>
    <row r="4442" spans="1:6" x14ac:dyDescent="0.3">
      <c r="A4442" s="383"/>
      <c r="B4442" s="385"/>
      <c r="C4442" s="386"/>
      <c r="D4442" s="434"/>
      <c r="E4442" s="435"/>
      <c r="F4442" s="433"/>
    </row>
    <row r="4443" spans="1:6" x14ac:dyDescent="0.3">
      <c r="A4443" s="383"/>
      <c r="B4443" s="385"/>
      <c r="C4443" s="386"/>
      <c r="D4443" s="434"/>
      <c r="E4443" s="435"/>
      <c r="F4443" s="433"/>
    </row>
    <row r="4444" spans="1:6" x14ac:dyDescent="0.3">
      <c r="A4444" s="383"/>
      <c r="B4444" s="385"/>
      <c r="C4444" s="386"/>
      <c r="D4444" s="434"/>
      <c r="E4444" s="435"/>
      <c r="F4444" s="433"/>
    </row>
    <row r="4445" spans="1:6" x14ac:dyDescent="0.3">
      <c r="A4445" s="383"/>
      <c r="B4445" s="385"/>
      <c r="C4445" s="386"/>
      <c r="D4445" s="434"/>
      <c r="E4445" s="435"/>
      <c r="F4445" s="433"/>
    </row>
    <row r="4446" spans="1:6" x14ac:dyDescent="0.3">
      <c r="A4446" s="383"/>
      <c r="B4446" s="385"/>
      <c r="C4446" s="386"/>
      <c r="D4446" s="434"/>
      <c r="E4446" s="435"/>
      <c r="F4446" s="433"/>
    </row>
    <row r="4447" spans="1:6" x14ac:dyDescent="0.3">
      <c r="A4447" s="383"/>
      <c r="B4447" s="385"/>
      <c r="C4447" s="386"/>
      <c r="D4447" s="434"/>
      <c r="E4447" s="435"/>
      <c r="F4447" s="433"/>
    </row>
    <row r="4448" spans="1:6" x14ac:dyDescent="0.3">
      <c r="A4448" s="383"/>
      <c r="B4448" s="385"/>
      <c r="C4448" s="386"/>
      <c r="D4448" s="434"/>
      <c r="E4448" s="435"/>
      <c r="F4448" s="433"/>
    </row>
    <row r="4449" spans="1:6" x14ac:dyDescent="0.3">
      <c r="A4449" s="383"/>
      <c r="B4449" s="385"/>
      <c r="C4449" s="386"/>
      <c r="D4449" s="434"/>
      <c r="E4449" s="435"/>
      <c r="F4449" s="433"/>
    </row>
    <row r="4450" spans="1:6" x14ac:dyDescent="0.3">
      <c r="A4450" s="383"/>
      <c r="B4450" s="385"/>
      <c r="C4450" s="386"/>
      <c r="D4450" s="434"/>
      <c r="E4450" s="435"/>
      <c r="F4450" s="433"/>
    </row>
    <row r="4451" spans="1:6" x14ac:dyDescent="0.3">
      <c r="A4451" s="383"/>
      <c r="B4451" s="385"/>
      <c r="C4451" s="386"/>
      <c r="D4451" s="434"/>
      <c r="E4451" s="435"/>
      <c r="F4451" s="433"/>
    </row>
    <row r="4452" spans="1:6" x14ac:dyDescent="0.3">
      <c r="A4452" s="383"/>
      <c r="B4452" s="385"/>
      <c r="C4452" s="386"/>
      <c r="D4452" s="434"/>
      <c r="E4452" s="435"/>
      <c r="F4452" s="433"/>
    </row>
    <row r="4453" spans="1:6" x14ac:dyDescent="0.3">
      <c r="A4453" s="383"/>
      <c r="B4453" s="385"/>
      <c r="C4453" s="386"/>
      <c r="D4453" s="434"/>
      <c r="E4453" s="435"/>
      <c r="F4453" s="433"/>
    </row>
    <row r="4454" spans="1:6" x14ac:dyDescent="0.3">
      <c r="A4454" s="383"/>
      <c r="B4454" s="385"/>
      <c r="C4454" s="386"/>
      <c r="D4454" s="434"/>
      <c r="E4454" s="435"/>
      <c r="F4454" s="433"/>
    </row>
    <row r="4455" spans="1:6" x14ac:dyDescent="0.3">
      <c r="A4455" s="383"/>
      <c r="B4455" s="385"/>
      <c r="C4455" s="386"/>
      <c r="D4455" s="434"/>
      <c r="E4455" s="435"/>
      <c r="F4455" s="433"/>
    </row>
    <row r="4456" spans="1:6" x14ac:dyDescent="0.3">
      <c r="A4456" s="383"/>
      <c r="B4456" s="385"/>
      <c r="C4456" s="386"/>
      <c r="D4456" s="434"/>
      <c r="E4456" s="435"/>
      <c r="F4456" s="433"/>
    </row>
    <row r="4457" spans="1:6" x14ac:dyDescent="0.3">
      <c r="A4457" s="383"/>
      <c r="B4457" s="385"/>
      <c r="C4457" s="386"/>
      <c r="D4457" s="434"/>
      <c r="E4457" s="435"/>
      <c r="F4457" s="433"/>
    </row>
    <row r="4458" spans="1:6" x14ac:dyDescent="0.3">
      <c r="A4458" s="383"/>
      <c r="B4458" s="385"/>
      <c r="C4458" s="386"/>
      <c r="D4458" s="434"/>
      <c r="E4458" s="435"/>
      <c r="F4458" s="433"/>
    </row>
    <row r="4459" spans="1:6" x14ac:dyDescent="0.3">
      <c r="A4459" s="383"/>
      <c r="B4459" s="385"/>
      <c r="C4459" s="386"/>
      <c r="D4459" s="434"/>
      <c r="E4459" s="435"/>
      <c r="F4459" s="433"/>
    </row>
    <row r="4460" spans="1:6" x14ac:dyDescent="0.3">
      <c r="A4460" s="383"/>
      <c r="B4460" s="385"/>
      <c r="C4460" s="386"/>
      <c r="D4460" s="434"/>
      <c r="E4460" s="435"/>
      <c r="F4460" s="433"/>
    </row>
    <row r="4461" spans="1:6" x14ac:dyDescent="0.3">
      <c r="A4461" s="383"/>
      <c r="B4461" s="385"/>
      <c r="C4461" s="386"/>
      <c r="D4461" s="434"/>
      <c r="E4461" s="435"/>
      <c r="F4461" s="433"/>
    </row>
    <row r="4462" spans="1:6" x14ac:dyDescent="0.3">
      <c r="A4462" s="383"/>
      <c r="B4462" s="385"/>
      <c r="C4462" s="386"/>
      <c r="D4462" s="434"/>
      <c r="E4462" s="435"/>
      <c r="F4462" s="433"/>
    </row>
    <row r="4463" spans="1:6" x14ac:dyDescent="0.3">
      <c r="A4463" s="383"/>
      <c r="B4463" s="385"/>
      <c r="C4463" s="386"/>
      <c r="D4463" s="434"/>
      <c r="E4463" s="435"/>
      <c r="F4463" s="433"/>
    </row>
    <row r="4464" spans="1:6" x14ac:dyDescent="0.3">
      <c r="A4464" s="383"/>
      <c r="B4464" s="385"/>
      <c r="C4464" s="386"/>
      <c r="D4464" s="434"/>
      <c r="E4464" s="435"/>
      <c r="F4464" s="433"/>
    </row>
    <row r="4465" spans="1:6" x14ac:dyDescent="0.3">
      <c r="A4465" s="383"/>
      <c r="B4465" s="385"/>
      <c r="C4465" s="386"/>
      <c r="D4465" s="434"/>
      <c r="E4465" s="435"/>
      <c r="F4465" s="433"/>
    </row>
    <row r="4466" spans="1:6" x14ac:dyDescent="0.3">
      <c r="A4466" s="383"/>
      <c r="B4466" s="385"/>
      <c r="C4466" s="386"/>
      <c r="D4466" s="434"/>
      <c r="E4466" s="435"/>
      <c r="F4466" s="433"/>
    </row>
    <row r="4467" spans="1:6" x14ac:dyDescent="0.3">
      <c r="A4467" s="383"/>
      <c r="B4467" s="385"/>
      <c r="C4467" s="386"/>
      <c r="D4467" s="434"/>
      <c r="E4467" s="435"/>
      <c r="F4467" s="433"/>
    </row>
    <row r="4468" spans="1:6" x14ac:dyDescent="0.3">
      <c r="A4468" s="383"/>
      <c r="B4468" s="385"/>
      <c r="C4468" s="386"/>
      <c r="D4468" s="434"/>
      <c r="E4468" s="435"/>
      <c r="F4468" s="433"/>
    </row>
    <row r="4469" spans="1:6" x14ac:dyDescent="0.3">
      <c r="A4469" s="383"/>
      <c r="B4469" s="385"/>
      <c r="C4469" s="386"/>
      <c r="D4469" s="434"/>
      <c r="E4469" s="435"/>
      <c r="F4469" s="433"/>
    </row>
    <row r="4470" spans="1:6" x14ac:dyDescent="0.3">
      <c r="A4470" s="383"/>
      <c r="B4470" s="385"/>
      <c r="C4470" s="386"/>
      <c r="D4470" s="434"/>
      <c r="E4470" s="435"/>
      <c r="F4470" s="433"/>
    </row>
    <row r="4471" spans="1:6" x14ac:dyDescent="0.3">
      <c r="A4471" s="383"/>
      <c r="B4471" s="385"/>
      <c r="C4471" s="386"/>
      <c r="D4471" s="434"/>
      <c r="E4471" s="435"/>
      <c r="F4471" s="433"/>
    </row>
    <row r="4472" spans="1:6" x14ac:dyDescent="0.3">
      <c r="A4472" s="383"/>
      <c r="B4472" s="385"/>
      <c r="C4472" s="386"/>
      <c r="D4472" s="434"/>
      <c r="E4472" s="435"/>
      <c r="F4472" s="433"/>
    </row>
    <row r="4473" spans="1:6" x14ac:dyDescent="0.3">
      <c r="A4473" s="383"/>
      <c r="B4473" s="385"/>
      <c r="C4473" s="386"/>
      <c r="D4473" s="434"/>
      <c r="E4473" s="435"/>
      <c r="F4473" s="433"/>
    </row>
    <row r="4474" spans="1:6" x14ac:dyDescent="0.3">
      <c r="A4474" s="383"/>
      <c r="B4474" s="385"/>
      <c r="C4474" s="386"/>
      <c r="D4474" s="434"/>
      <c r="E4474" s="435"/>
      <c r="F4474" s="433"/>
    </row>
    <row r="4475" spans="1:6" x14ac:dyDescent="0.3">
      <c r="A4475" s="383"/>
      <c r="B4475" s="385"/>
      <c r="C4475" s="386"/>
      <c r="D4475" s="434"/>
      <c r="E4475" s="435"/>
      <c r="F4475" s="433"/>
    </row>
    <row r="4476" spans="1:6" x14ac:dyDescent="0.3">
      <c r="A4476" s="383"/>
      <c r="B4476" s="385"/>
      <c r="C4476" s="386"/>
      <c r="D4476" s="434"/>
      <c r="E4476" s="435"/>
      <c r="F4476" s="433"/>
    </row>
    <row r="4477" spans="1:6" x14ac:dyDescent="0.3">
      <c r="A4477" s="383"/>
      <c r="B4477" s="385"/>
      <c r="C4477" s="386"/>
      <c r="D4477" s="434"/>
      <c r="E4477" s="435"/>
      <c r="F4477" s="433"/>
    </row>
    <row r="4478" spans="1:6" x14ac:dyDescent="0.3">
      <c r="A4478" s="383"/>
      <c r="B4478" s="385"/>
      <c r="C4478" s="386"/>
      <c r="D4478" s="434"/>
      <c r="E4478" s="435"/>
      <c r="F4478" s="433"/>
    </row>
    <row r="4479" spans="1:6" x14ac:dyDescent="0.3">
      <c r="A4479" s="383"/>
      <c r="B4479" s="385"/>
      <c r="C4479" s="386"/>
      <c r="D4479" s="434"/>
      <c r="E4479" s="435"/>
      <c r="F4479" s="433"/>
    </row>
    <row r="4480" spans="1:6" x14ac:dyDescent="0.3">
      <c r="A4480" s="383"/>
      <c r="B4480" s="385"/>
      <c r="C4480" s="386"/>
      <c r="D4480" s="434"/>
      <c r="E4480" s="435"/>
      <c r="F4480" s="433"/>
    </row>
    <row r="4481" spans="1:6" x14ac:dyDescent="0.3">
      <c r="A4481" s="383"/>
      <c r="B4481" s="385"/>
      <c r="C4481" s="386"/>
      <c r="D4481" s="434"/>
      <c r="E4481" s="435"/>
      <c r="F4481" s="433"/>
    </row>
    <row r="4482" spans="1:6" x14ac:dyDescent="0.3">
      <c r="A4482" s="383"/>
      <c r="B4482" s="385"/>
      <c r="C4482" s="386"/>
      <c r="D4482" s="434"/>
      <c r="E4482" s="435"/>
      <c r="F4482" s="433"/>
    </row>
    <row r="4483" spans="1:6" x14ac:dyDescent="0.3">
      <c r="A4483" s="383"/>
      <c r="B4483" s="385"/>
      <c r="C4483" s="386"/>
      <c r="D4483" s="434"/>
      <c r="E4483" s="435"/>
      <c r="F4483" s="433"/>
    </row>
    <row r="4484" spans="1:6" x14ac:dyDescent="0.3">
      <c r="A4484" s="383"/>
      <c r="B4484" s="385"/>
      <c r="C4484" s="386"/>
      <c r="D4484" s="434"/>
      <c r="E4484" s="435"/>
      <c r="F4484" s="433"/>
    </row>
    <row r="4485" spans="1:6" x14ac:dyDescent="0.3">
      <c r="A4485" s="383"/>
      <c r="B4485" s="385"/>
      <c r="C4485" s="386"/>
      <c r="D4485" s="434"/>
      <c r="E4485" s="435"/>
      <c r="F4485" s="433"/>
    </row>
    <row r="4486" spans="1:6" x14ac:dyDescent="0.3">
      <c r="A4486" s="383"/>
      <c r="B4486" s="385"/>
      <c r="C4486" s="386"/>
      <c r="D4486" s="434"/>
      <c r="E4486" s="435"/>
      <c r="F4486" s="433"/>
    </row>
    <row r="4487" spans="1:6" x14ac:dyDescent="0.3">
      <c r="A4487" s="383"/>
      <c r="B4487" s="385"/>
      <c r="C4487" s="386"/>
      <c r="D4487" s="434"/>
      <c r="E4487" s="435"/>
      <c r="F4487" s="433"/>
    </row>
    <row r="4488" spans="1:6" x14ac:dyDescent="0.3">
      <c r="A4488" s="383"/>
      <c r="B4488" s="385"/>
      <c r="C4488" s="386"/>
      <c r="D4488" s="434"/>
      <c r="E4488" s="435"/>
      <c r="F4488" s="433"/>
    </row>
    <row r="4489" spans="1:6" x14ac:dyDescent="0.3">
      <c r="A4489" s="383"/>
      <c r="B4489" s="385"/>
      <c r="C4489" s="386"/>
      <c r="D4489" s="434"/>
      <c r="E4489" s="435"/>
      <c r="F4489" s="433"/>
    </row>
    <row r="4490" spans="1:6" x14ac:dyDescent="0.3">
      <c r="A4490" s="383"/>
      <c r="B4490" s="385"/>
      <c r="C4490" s="386"/>
      <c r="D4490" s="434"/>
      <c r="E4490" s="435"/>
      <c r="F4490" s="433"/>
    </row>
    <row r="4491" spans="1:6" x14ac:dyDescent="0.3">
      <c r="A4491" s="383"/>
      <c r="B4491" s="385"/>
      <c r="C4491" s="386"/>
      <c r="D4491" s="434"/>
      <c r="E4491" s="435"/>
      <c r="F4491" s="433"/>
    </row>
    <row r="4492" spans="1:6" x14ac:dyDescent="0.3">
      <c r="A4492" s="383"/>
      <c r="B4492" s="385"/>
      <c r="C4492" s="386"/>
      <c r="D4492" s="434"/>
      <c r="E4492" s="435"/>
      <c r="F4492" s="433"/>
    </row>
    <row r="4493" spans="1:6" x14ac:dyDescent="0.3">
      <c r="A4493" s="383"/>
      <c r="B4493" s="385"/>
      <c r="C4493" s="386"/>
      <c r="D4493" s="434"/>
      <c r="E4493" s="435"/>
      <c r="F4493" s="433"/>
    </row>
    <row r="4494" spans="1:6" x14ac:dyDescent="0.3">
      <c r="A4494" s="383"/>
      <c r="B4494" s="385"/>
      <c r="C4494" s="386"/>
      <c r="D4494" s="434"/>
      <c r="E4494" s="435"/>
      <c r="F4494" s="433"/>
    </row>
    <row r="4495" spans="1:6" x14ac:dyDescent="0.3">
      <c r="A4495" s="383"/>
      <c r="B4495" s="385"/>
      <c r="C4495" s="386"/>
      <c r="D4495" s="434"/>
      <c r="E4495" s="435"/>
      <c r="F4495" s="433"/>
    </row>
    <row r="4496" spans="1:6" x14ac:dyDescent="0.3">
      <c r="A4496" s="383"/>
      <c r="B4496" s="385"/>
      <c r="C4496" s="386"/>
      <c r="D4496" s="434"/>
      <c r="E4496" s="435"/>
      <c r="F4496" s="433"/>
    </row>
    <row r="4497" spans="1:6" ht="15" thickBot="1" x14ac:dyDescent="0.35">
      <c r="A4497" s="383"/>
      <c r="B4497" s="385"/>
      <c r="C4497" s="386"/>
      <c r="D4497" s="434"/>
      <c r="E4497" s="435"/>
      <c r="F4497" s="433"/>
    </row>
    <row r="4498" spans="1:6" ht="15" thickBot="1" x14ac:dyDescent="0.35">
      <c r="A4498" s="448" t="s">
        <v>4311</v>
      </c>
      <c r="B4498" s="511" t="s">
        <v>4116</v>
      </c>
      <c r="C4498" s="489"/>
      <c r="D4498" s="489"/>
      <c r="E4498" s="494"/>
      <c r="F4498" s="495">
        <f>SUM(F4395:F4414)</f>
        <v>50000</v>
      </c>
    </row>
    <row r="4499" spans="1:6" x14ac:dyDescent="0.3">
      <c r="A4499" s="756" t="str">
        <f>A987</f>
        <v>CONTRACT SANRAL: NRA 2024/1323</v>
      </c>
      <c r="B4499" s="757"/>
      <c r="C4499" s="462"/>
      <c r="D4499" s="462"/>
      <c r="E4499" s="467"/>
      <c r="F4499" s="473"/>
    </row>
    <row r="4500" spans="1:6" ht="15" thickBot="1" x14ac:dyDescent="0.35">
      <c r="A4500" s="754" t="str">
        <f>A988</f>
        <v>PANEL FOR ROUTINE ROAD MAINTENANCE WORKS ACROSS SOUTH AFRICA (KWAZULU NATAL PROVINCE)</v>
      </c>
      <c r="B4500" s="755"/>
      <c r="C4500" s="463"/>
      <c r="D4500" s="463"/>
      <c r="E4500" s="468"/>
      <c r="F4500" s="474"/>
    </row>
    <row r="4501" spans="1:6" ht="15" thickBot="1" x14ac:dyDescent="0.35">
      <c r="A4501" s="449" t="s">
        <v>4111</v>
      </c>
      <c r="B4501" s="451" t="s">
        <v>4035</v>
      </c>
      <c r="C4501" s="451" t="s">
        <v>4112</v>
      </c>
      <c r="D4501" s="451" t="s">
        <v>4113</v>
      </c>
      <c r="E4501" s="451" t="s">
        <v>4114</v>
      </c>
      <c r="F4501" s="487" t="s">
        <v>4036</v>
      </c>
    </row>
    <row r="4502" spans="1:6" x14ac:dyDescent="0.3">
      <c r="A4502" s="758" t="s">
        <v>2610</v>
      </c>
      <c r="B4502" s="759"/>
      <c r="C4502" s="759"/>
      <c r="D4502" s="759"/>
      <c r="E4502" s="759"/>
      <c r="F4502" s="760"/>
    </row>
    <row r="4503" spans="1:6" x14ac:dyDescent="0.3">
      <c r="A4503" s="374" t="s">
        <v>2611</v>
      </c>
      <c r="B4503" s="345" t="s">
        <v>2612</v>
      </c>
      <c r="C4503" s="375"/>
      <c r="D4503" s="554"/>
      <c r="E4503" s="377"/>
      <c r="F4503" s="378"/>
    </row>
    <row r="4504" spans="1:6" x14ac:dyDescent="0.3">
      <c r="A4504" s="372" t="s">
        <v>2613</v>
      </c>
      <c r="B4504" s="201" t="s">
        <v>2614</v>
      </c>
      <c r="C4504" s="379" t="s">
        <v>181</v>
      </c>
      <c r="D4504" s="421">
        <v>5000</v>
      </c>
      <c r="E4504" s="856"/>
      <c r="F4504" s="419" t="str">
        <f>IF((D4504*E4504)&gt;0,(D4504*E4504),"")</f>
        <v/>
      </c>
    </row>
    <row r="4505" spans="1:6" x14ac:dyDescent="0.3">
      <c r="A4505" s="372" t="s">
        <v>2615</v>
      </c>
      <c r="B4505" s="201" t="s">
        <v>2616</v>
      </c>
      <c r="C4505" s="379" t="s">
        <v>181</v>
      </c>
      <c r="D4505" s="421">
        <v>2000</v>
      </c>
      <c r="E4505" s="856"/>
      <c r="F4505" s="419" t="str">
        <f t="shared" ref="F4505:F4523" si="57">IF((D4505*E4505)&gt;0,(D4505*E4505),"")</f>
        <v/>
      </c>
    </row>
    <row r="4506" spans="1:6" x14ac:dyDescent="0.3">
      <c r="A4506" s="372" t="s">
        <v>2617</v>
      </c>
      <c r="B4506" s="235" t="s">
        <v>2618</v>
      </c>
      <c r="C4506" s="379"/>
      <c r="D4506" s="421"/>
      <c r="E4506" s="418"/>
      <c r="F4506" s="419" t="str">
        <f t="shared" si="57"/>
        <v/>
      </c>
    </row>
    <row r="4507" spans="1:6" x14ac:dyDescent="0.3">
      <c r="A4507" s="372" t="s">
        <v>2619</v>
      </c>
      <c r="B4507" s="201" t="s">
        <v>2620</v>
      </c>
      <c r="C4507" s="379" t="s">
        <v>2405</v>
      </c>
      <c r="D4507" s="421">
        <v>2</v>
      </c>
      <c r="E4507" s="856"/>
      <c r="F4507" s="419" t="str">
        <f t="shared" si="57"/>
        <v/>
      </c>
    </row>
    <row r="4508" spans="1:6" x14ac:dyDescent="0.3">
      <c r="A4508" s="372" t="s">
        <v>2621</v>
      </c>
      <c r="B4508" s="201" t="s">
        <v>2622</v>
      </c>
      <c r="C4508" s="379" t="s">
        <v>2405</v>
      </c>
      <c r="D4508" s="421">
        <v>2</v>
      </c>
      <c r="E4508" s="856"/>
      <c r="F4508" s="419" t="str">
        <f t="shared" si="57"/>
        <v/>
      </c>
    </row>
    <row r="4509" spans="1:6" x14ac:dyDescent="0.3">
      <c r="A4509" s="372" t="s">
        <v>2623</v>
      </c>
      <c r="B4509" s="235" t="s">
        <v>4312</v>
      </c>
      <c r="C4509" s="379"/>
      <c r="D4509" s="421"/>
      <c r="E4509" s="435"/>
      <c r="F4509" s="433" t="str">
        <f t="shared" si="57"/>
        <v/>
      </c>
    </row>
    <row r="4510" spans="1:6" x14ac:dyDescent="0.3">
      <c r="A4510" s="372" t="s">
        <v>2625</v>
      </c>
      <c r="B4510" s="201" t="s">
        <v>2626</v>
      </c>
      <c r="C4510" s="379" t="s">
        <v>221</v>
      </c>
      <c r="D4510" s="421">
        <v>500</v>
      </c>
      <c r="E4510" s="856"/>
      <c r="F4510" s="433" t="str">
        <f t="shared" si="57"/>
        <v/>
      </c>
    </row>
    <row r="4511" spans="1:6" x14ac:dyDescent="0.3">
      <c r="A4511" s="372" t="s">
        <v>2627</v>
      </c>
      <c r="B4511" s="201" t="s">
        <v>2628</v>
      </c>
      <c r="C4511" s="379" t="s">
        <v>221</v>
      </c>
      <c r="D4511" s="421">
        <v>500</v>
      </c>
      <c r="E4511" s="856"/>
      <c r="F4511" s="433" t="str">
        <f t="shared" si="57"/>
        <v/>
      </c>
    </row>
    <row r="4512" spans="1:6" x14ac:dyDescent="0.3">
      <c r="A4512" s="372" t="s">
        <v>2629</v>
      </c>
      <c r="B4512" s="235" t="s">
        <v>645</v>
      </c>
      <c r="C4512" s="379" t="s">
        <v>1318</v>
      </c>
      <c r="D4512" s="421">
        <v>1500</v>
      </c>
      <c r="E4512" s="856"/>
      <c r="F4512" s="433" t="str">
        <f t="shared" si="57"/>
        <v/>
      </c>
    </row>
    <row r="4513" spans="1:6" ht="24" x14ac:dyDescent="0.3">
      <c r="A4513" s="372" t="s">
        <v>2631</v>
      </c>
      <c r="B4513" s="235" t="s">
        <v>2632</v>
      </c>
      <c r="C4513" s="379" t="s">
        <v>262</v>
      </c>
      <c r="D4513" s="421">
        <v>3</v>
      </c>
      <c r="E4513" s="856"/>
      <c r="F4513" s="433" t="str">
        <f t="shared" si="57"/>
        <v/>
      </c>
    </row>
    <row r="4514" spans="1:6" x14ac:dyDescent="0.3">
      <c r="A4514" s="372" t="s">
        <v>2633</v>
      </c>
      <c r="B4514" s="235" t="s">
        <v>2634</v>
      </c>
      <c r="C4514" s="379" t="s">
        <v>181</v>
      </c>
      <c r="D4514" s="421">
        <v>3000</v>
      </c>
      <c r="E4514" s="856"/>
      <c r="F4514" s="433" t="str">
        <f t="shared" si="57"/>
        <v/>
      </c>
    </row>
    <row r="4515" spans="1:6" x14ac:dyDescent="0.3">
      <c r="A4515" s="372" t="s">
        <v>2635</v>
      </c>
      <c r="B4515" s="235" t="s">
        <v>2636</v>
      </c>
      <c r="C4515" s="379"/>
      <c r="D4515" s="421"/>
      <c r="E4515" s="435"/>
      <c r="F4515" s="433" t="str">
        <f t="shared" si="57"/>
        <v/>
      </c>
    </row>
    <row r="4516" spans="1:6" x14ac:dyDescent="0.3">
      <c r="A4516" s="372" t="s">
        <v>2637</v>
      </c>
      <c r="B4516" s="201" t="s">
        <v>2638</v>
      </c>
      <c r="C4516" s="379" t="s">
        <v>181</v>
      </c>
      <c r="D4516" s="421">
        <v>5000</v>
      </c>
      <c r="E4516" s="856"/>
      <c r="F4516" s="433" t="str">
        <f t="shared" si="57"/>
        <v/>
      </c>
    </row>
    <row r="4517" spans="1:6" x14ac:dyDescent="0.3">
      <c r="A4517" s="372" t="s">
        <v>2639</v>
      </c>
      <c r="B4517" s="201" t="s">
        <v>2640</v>
      </c>
      <c r="C4517" s="382"/>
      <c r="D4517" s="421"/>
      <c r="E4517" s="435"/>
      <c r="F4517" s="433" t="str">
        <f t="shared" si="57"/>
        <v/>
      </c>
    </row>
    <row r="4518" spans="1:6" x14ac:dyDescent="0.3">
      <c r="A4518" s="372" t="s">
        <v>2641</v>
      </c>
      <c r="B4518" s="201" t="s">
        <v>2642</v>
      </c>
      <c r="C4518" s="379" t="s">
        <v>181</v>
      </c>
      <c r="D4518" s="421">
        <v>1500</v>
      </c>
      <c r="E4518" s="856"/>
      <c r="F4518" s="433" t="str">
        <f t="shared" si="57"/>
        <v/>
      </c>
    </row>
    <row r="4519" spans="1:6" x14ac:dyDescent="0.3">
      <c r="A4519" s="372" t="s">
        <v>2643</v>
      </c>
      <c r="B4519" s="201" t="s">
        <v>2644</v>
      </c>
      <c r="C4519" s="379" t="s">
        <v>181</v>
      </c>
      <c r="D4519" s="421">
        <v>1500</v>
      </c>
      <c r="E4519" s="856"/>
      <c r="F4519" s="433" t="str">
        <f t="shared" si="57"/>
        <v/>
      </c>
    </row>
    <row r="4520" spans="1:6" x14ac:dyDescent="0.3">
      <c r="A4520" s="372" t="s">
        <v>2645</v>
      </c>
      <c r="B4520" s="201" t="s">
        <v>2646</v>
      </c>
      <c r="C4520" s="379"/>
      <c r="D4520" s="421"/>
      <c r="E4520" s="435"/>
      <c r="F4520" s="433" t="str">
        <f t="shared" si="57"/>
        <v/>
      </c>
    </row>
    <row r="4521" spans="1:6" x14ac:dyDescent="0.3">
      <c r="A4521" s="372" t="s">
        <v>2647</v>
      </c>
      <c r="B4521" s="201" t="s">
        <v>2648</v>
      </c>
      <c r="C4521" s="379" t="s">
        <v>721</v>
      </c>
      <c r="D4521" s="421">
        <v>1000</v>
      </c>
      <c r="E4521" s="856"/>
      <c r="F4521" s="433" t="str">
        <f t="shared" si="57"/>
        <v/>
      </c>
    </row>
    <row r="4522" spans="1:6" x14ac:dyDescent="0.3">
      <c r="A4522" s="372" t="s">
        <v>2649</v>
      </c>
      <c r="B4522" s="201" t="s">
        <v>2650</v>
      </c>
      <c r="C4522" s="379" t="s">
        <v>2405</v>
      </c>
      <c r="D4522" s="421">
        <v>5</v>
      </c>
      <c r="E4522" s="856"/>
      <c r="F4522" s="433" t="str">
        <f t="shared" si="57"/>
        <v/>
      </c>
    </row>
    <row r="4523" spans="1:6" x14ac:dyDescent="0.3">
      <c r="A4523" s="372" t="s">
        <v>2651</v>
      </c>
      <c r="B4523" s="201" t="s">
        <v>2652</v>
      </c>
      <c r="C4523" s="379" t="s">
        <v>181</v>
      </c>
      <c r="D4523" s="421">
        <v>500</v>
      </c>
      <c r="E4523" s="856"/>
      <c r="F4523" s="433" t="str">
        <f t="shared" si="57"/>
        <v/>
      </c>
    </row>
    <row r="4524" spans="1:6" x14ac:dyDescent="0.3">
      <c r="A4524" s="383"/>
      <c r="B4524" s="385"/>
      <c r="C4524" s="386"/>
      <c r="D4524" s="434"/>
      <c r="E4524" s="435"/>
      <c r="F4524" s="433"/>
    </row>
    <row r="4525" spans="1:6" x14ac:dyDescent="0.3">
      <c r="A4525" s="383"/>
      <c r="B4525" s="385"/>
      <c r="C4525" s="386"/>
      <c r="D4525" s="434"/>
      <c r="E4525" s="435"/>
      <c r="F4525" s="433"/>
    </row>
    <row r="4526" spans="1:6" x14ac:dyDescent="0.3">
      <c r="A4526" s="383"/>
      <c r="B4526" s="385"/>
      <c r="C4526" s="386"/>
      <c r="D4526" s="434"/>
      <c r="E4526" s="435"/>
      <c r="F4526" s="433"/>
    </row>
    <row r="4527" spans="1:6" x14ac:dyDescent="0.3">
      <c r="A4527" s="383"/>
      <c r="B4527" s="385"/>
      <c r="C4527" s="386"/>
      <c r="D4527" s="434"/>
      <c r="E4527" s="435"/>
      <c r="F4527" s="433"/>
    </row>
    <row r="4528" spans="1:6" x14ac:dyDescent="0.3">
      <c r="A4528" s="383"/>
      <c r="B4528" s="385"/>
      <c r="C4528" s="386"/>
      <c r="D4528" s="434"/>
      <c r="E4528" s="435"/>
      <c r="F4528" s="433"/>
    </row>
    <row r="4529" spans="1:6" x14ac:dyDescent="0.3">
      <c r="A4529" s="383"/>
      <c r="B4529" s="385"/>
      <c r="C4529" s="386"/>
      <c r="D4529" s="434"/>
      <c r="E4529" s="435"/>
      <c r="F4529" s="433"/>
    </row>
    <row r="4530" spans="1:6" x14ac:dyDescent="0.3">
      <c r="A4530" s="383"/>
      <c r="B4530" s="385"/>
      <c r="C4530" s="386"/>
      <c r="D4530" s="434"/>
      <c r="E4530" s="435"/>
      <c r="F4530" s="433"/>
    </row>
    <row r="4531" spans="1:6" x14ac:dyDescent="0.3">
      <c r="A4531" s="383"/>
      <c r="B4531" s="385"/>
      <c r="C4531" s="386"/>
      <c r="D4531" s="434"/>
      <c r="E4531" s="435"/>
      <c r="F4531" s="433"/>
    </row>
    <row r="4532" spans="1:6" x14ac:dyDescent="0.3">
      <c r="A4532" s="383"/>
      <c r="B4532" s="385"/>
      <c r="C4532" s="386"/>
      <c r="D4532" s="434"/>
      <c r="E4532" s="435"/>
      <c r="F4532" s="433"/>
    </row>
    <row r="4533" spans="1:6" x14ac:dyDescent="0.3">
      <c r="A4533" s="383"/>
      <c r="B4533" s="385"/>
      <c r="C4533" s="386"/>
      <c r="D4533" s="434"/>
      <c r="E4533" s="435"/>
      <c r="F4533" s="433"/>
    </row>
    <row r="4534" spans="1:6" x14ac:dyDescent="0.3">
      <c r="A4534" s="383"/>
      <c r="B4534" s="385"/>
      <c r="C4534" s="386"/>
      <c r="D4534" s="434"/>
      <c r="E4534" s="435"/>
      <c r="F4534" s="433"/>
    </row>
    <row r="4535" spans="1:6" x14ac:dyDescent="0.3">
      <c r="A4535" s="383"/>
      <c r="B4535" s="385"/>
      <c r="C4535" s="386"/>
      <c r="D4535" s="434"/>
      <c r="E4535" s="435"/>
      <c r="F4535" s="433"/>
    </row>
    <row r="4536" spans="1:6" x14ac:dyDescent="0.3">
      <c r="A4536" s="383"/>
      <c r="B4536" s="385"/>
      <c r="C4536" s="386"/>
      <c r="D4536" s="434"/>
      <c r="E4536" s="435"/>
      <c r="F4536" s="433"/>
    </row>
    <row r="4537" spans="1:6" x14ac:dyDescent="0.3">
      <c r="A4537" s="383"/>
      <c r="B4537" s="385"/>
      <c r="C4537" s="386"/>
      <c r="D4537" s="434"/>
      <c r="E4537" s="435"/>
      <c r="F4537" s="433"/>
    </row>
    <row r="4538" spans="1:6" x14ac:dyDescent="0.3">
      <c r="A4538" s="383"/>
      <c r="B4538" s="385"/>
      <c r="C4538" s="386"/>
      <c r="D4538" s="434"/>
      <c r="E4538" s="435"/>
      <c r="F4538" s="433"/>
    </row>
    <row r="4539" spans="1:6" x14ac:dyDescent="0.3">
      <c r="A4539" s="383"/>
      <c r="B4539" s="385"/>
      <c r="C4539" s="386"/>
      <c r="D4539" s="434"/>
      <c r="E4539" s="435"/>
      <c r="F4539" s="433"/>
    </row>
    <row r="4540" spans="1:6" x14ac:dyDescent="0.3">
      <c r="A4540" s="383"/>
      <c r="B4540" s="385"/>
      <c r="C4540" s="386"/>
      <c r="D4540" s="434"/>
      <c r="E4540" s="435"/>
      <c r="F4540" s="433"/>
    </row>
    <row r="4541" spans="1:6" x14ac:dyDescent="0.3">
      <c r="A4541" s="383"/>
      <c r="B4541" s="385"/>
      <c r="C4541" s="386"/>
      <c r="D4541" s="434"/>
      <c r="E4541" s="435"/>
      <c r="F4541" s="433"/>
    </row>
    <row r="4542" spans="1:6" x14ac:dyDescent="0.3">
      <c r="A4542" s="383"/>
      <c r="B4542" s="385"/>
      <c r="C4542" s="386"/>
      <c r="D4542" s="434"/>
      <c r="E4542" s="435"/>
      <c r="F4542" s="433"/>
    </row>
    <row r="4543" spans="1:6" x14ac:dyDescent="0.3">
      <c r="A4543" s="383"/>
      <c r="B4543" s="385"/>
      <c r="C4543" s="386"/>
      <c r="D4543" s="434"/>
      <c r="E4543" s="435"/>
      <c r="F4543" s="433"/>
    </row>
    <row r="4544" spans="1:6" x14ac:dyDescent="0.3">
      <c r="A4544" s="383"/>
      <c r="B4544" s="385"/>
      <c r="C4544" s="386"/>
      <c r="D4544" s="434"/>
      <c r="E4544" s="435"/>
      <c r="F4544" s="433"/>
    </row>
    <row r="4545" spans="1:6" x14ac:dyDescent="0.3">
      <c r="A4545" s="383"/>
      <c r="B4545" s="385"/>
      <c r="C4545" s="386"/>
      <c r="D4545" s="434"/>
      <c r="E4545" s="435"/>
      <c r="F4545" s="433"/>
    </row>
    <row r="4546" spans="1:6" x14ac:dyDescent="0.3">
      <c r="A4546" s="383"/>
      <c r="B4546" s="385"/>
      <c r="C4546" s="386"/>
      <c r="D4546" s="434"/>
      <c r="E4546" s="435"/>
      <c r="F4546" s="433"/>
    </row>
    <row r="4547" spans="1:6" x14ac:dyDescent="0.3">
      <c r="A4547" s="383"/>
      <c r="B4547" s="385"/>
      <c r="C4547" s="386"/>
      <c r="D4547" s="434"/>
      <c r="E4547" s="435"/>
      <c r="F4547" s="433"/>
    </row>
    <row r="4548" spans="1:6" x14ac:dyDescent="0.3">
      <c r="A4548" s="383"/>
      <c r="B4548" s="385"/>
      <c r="C4548" s="386"/>
      <c r="D4548" s="434"/>
      <c r="E4548" s="435"/>
      <c r="F4548" s="433"/>
    </row>
    <row r="4549" spans="1:6" x14ac:dyDescent="0.3">
      <c r="A4549" s="383"/>
      <c r="B4549" s="385"/>
      <c r="C4549" s="386"/>
      <c r="D4549" s="434"/>
      <c r="E4549" s="435"/>
      <c r="F4549" s="433"/>
    </row>
    <row r="4550" spans="1:6" x14ac:dyDescent="0.3">
      <c r="A4550" s="383"/>
      <c r="B4550" s="385"/>
      <c r="C4550" s="386"/>
      <c r="D4550" s="434"/>
      <c r="E4550" s="435"/>
      <c r="F4550" s="433"/>
    </row>
    <row r="4551" spans="1:6" x14ac:dyDescent="0.3">
      <c r="A4551" s="383"/>
      <c r="B4551" s="385"/>
      <c r="C4551" s="386"/>
      <c r="D4551" s="434"/>
      <c r="E4551" s="435"/>
      <c r="F4551" s="433"/>
    </row>
    <row r="4552" spans="1:6" x14ac:dyDescent="0.3">
      <c r="A4552" s="383"/>
      <c r="B4552" s="385"/>
      <c r="C4552" s="386"/>
      <c r="D4552" s="434"/>
      <c r="E4552" s="435"/>
      <c r="F4552" s="433"/>
    </row>
    <row r="4553" spans="1:6" x14ac:dyDescent="0.3">
      <c r="A4553" s="383"/>
      <c r="B4553" s="385"/>
      <c r="C4553" s="386"/>
      <c r="D4553" s="434"/>
      <c r="E4553" s="435"/>
      <c r="F4553" s="433"/>
    </row>
    <row r="4554" spans="1:6" x14ac:dyDescent="0.3">
      <c r="A4554" s="383"/>
      <c r="B4554" s="385"/>
      <c r="C4554" s="386"/>
      <c r="D4554" s="434"/>
      <c r="E4554" s="435"/>
      <c r="F4554" s="433"/>
    </row>
    <row r="4555" spans="1:6" x14ac:dyDescent="0.3">
      <c r="A4555" s="383"/>
      <c r="B4555" s="385"/>
      <c r="C4555" s="386"/>
      <c r="D4555" s="434"/>
      <c r="E4555" s="435"/>
      <c r="F4555" s="433"/>
    </row>
    <row r="4556" spans="1:6" x14ac:dyDescent="0.3">
      <c r="A4556" s="383"/>
      <c r="B4556" s="385"/>
      <c r="C4556" s="386"/>
      <c r="D4556" s="434"/>
      <c r="E4556" s="435"/>
      <c r="F4556" s="433"/>
    </row>
    <row r="4557" spans="1:6" x14ac:dyDescent="0.3">
      <c r="A4557" s="383"/>
      <c r="B4557" s="385"/>
      <c r="C4557" s="386"/>
      <c r="D4557" s="434"/>
      <c r="E4557" s="435"/>
      <c r="F4557" s="433"/>
    </row>
    <row r="4558" spans="1:6" x14ac:dyDescent="0.3">
      <c r="A4558" s="383"/>
      <c r="B4558" s="385"/>
      <c r="C4558" s="386"/>
      <c r="D4558" s="434"/>
      <c r="E4558" s="435"/>
      <c r="F4558" s="433"/>
    </row>
    <row r="4559" spans="1:6" x14ac:dyDescent="0.3">
      <c r="A4559" s="383"/>
      <c r="B4559" s="385"/>
      <c r="C4559" s="386"/>
      <c r="D4559" s="434"/>
      <c r="E4559" s="435"/>
      <c r="F4559" s="433"/>
    </row>
    <row r="4560" spans="1:6" x14ac:dyDescent="0.3">
      <c r="A4560" s="383"/>
      <c r="B4560" s="385"/>
      <c r="C4560" s="386"/>
      <c r="D4560" s="434"/>
      <c r="E4560" s="435"/>
      <c r="F4560" s="433"/>
    </row>
    <row r="4561" spans="1:6" x14ac:dyDescent="0.3">
      <c r="A4561" s="383"/>
      <c r="B4561" s="385"/>
      <c r="C4561" s="386"/>
      <c r="D4561" s="434"/>
      <c r="E4561" s="435"/>
      <c r="F4561" s="433"/>
    </row>
    <row r="4562" spans="1:6" x14ac:dyDescent="0.3">
      <c r="A4562" s="383"/>
      <c r="B4562" s="385"/>
      <c r="C4562" s="386"/>
      <c r="D4562" s="434"/>
      <c r="E4562" s="435"/>
      <c r="F4562" s="433"/>
    </row>
    <row r="4563" spans="1:6" x14ac:dyDescent="0.3">
      <c r="A4563" s="383"/>
      <c r="B4563" s="385"/>
      <c r="C4563" s="386"/>
      <c r="D4563" s="434"/>
      <c r="E4563" s="435"/>
      <c r="F4563" s="433"/>
    </row>
    <row r="4564" spans="1:6" x14ac:dyDescent="0.3">
      <c r="A4564" s="383"/>
      <c r="B4564" s="385"/>
      <c r="C4564" s="386"/>
      <c r="D4564" s="434"/>
      <c r="E4564" s="435"/>
      <c r="F4564" s="433"/>
    </row>
    <row r="4565" spans="1:6" x14ac:dyDescent="0.3">
      <c r="A4565" s="383"/>
      <c r="B4565" s="385"/>
      <c r="C4565" s="386"/>
      <c r="D4565" s="434"/>
      <c r="E4565" s="435"/>
      <c r="F4565" s="433"/>
    </row>
    <row r="4566" spans="1:6" x14ac:dyDescent="0.3">
      <c r="A4566" s="383"/>
      <c r="B4566" s="385"/>
      <c r="C4566" s="386"/>
      <c r="D4566" s="434"/>
      <c r="E4566" s="435"/>
      <c r="F4566" s="433"/>
    </row>
    <row r="4567" spans="1:6" x14ac:dyDescent="0.3">
      <c r="A4567" s="383"/>
      <c r="B4567" s="385"/>
      <c r="C4567" s="386"/>
      <c r="D4567" s="434"/>
      <c r="E4567" s="435"/>
      <c r="F4567" s="433"/>
    </row>
    <row r="4568" spans="1:6" x14ac:dyDescent="0.3">
      <c r="A4568" s="383"/>
      <c r="B4568" s="385"/>
      <c r="C4568" s="386"/>
      <c r="D4568" s="434"/>
      <c r="E4568" s="435"/>
      <c r="F4568" s="433"/>
    </row>
    <row r="4569" spans="1:6" x14ac:dyDescent="0.3">
      <c r="A4569" s="383"/>
      <c r="B4569" s="385"/>
      <c r="C4569" s="386"/>
      <c r="D4569" s="434"/>
      <c r="E4569" s="435"/>
      <c r="F4569" s="433"/>
    </row>
    <row r="4570" spans="1:6" x14ac:dyDescent="0.3">
      <c r="A4570" s="383"/>
      <c r="B4570" s="385"/>
      <c r="C4570" s="386"/>
      <c r="D4570" s="434"/>
      <c r="E4570" s="435"/>
      <c r="F4570" s="433"/>
    </row>
    <row r="4571" spans="1:6" x14ac:dyDescent="0.3">
      <c r="A4571" s="383"/>
      <c r="B4571" s="385"/>
      <c r="C4571" s="386"/>
      <c r="D4571" s="434"/>
      <c r="E4571" s="435"/>
      <c r="F4571" s="433"/>
    </row>
    <row r="4572" spans="1:6" x14ac:dyDescent="0.3">
      <c r="A4572" s="383"/>
      <c r="B4572" s="385"/>
      <c r="C4572" s="386"/>
      <c r="D4572" s="434"/>
      <c r="E4572" s="435"/>
      <c r="F4572" s="433"/>
    </row>
    <row r="4573" spans="1:6" x14ac:dyDescent="0.3">
      <c r="A4573" s="383"/>
      <c r="B4573" s="385"/>
      <c r="C4573" s="386"/>
      <c r="D4573" s="434"/>
      <c r="E4573" s="435"/>
      <c r="F4573" s="433"/>
    </row>
    <row r="4574" spans="1:6" x14ac:dyDescent="0.3">
      <c r="A4574" s="383"/>
      <c r="B4574" s="385"/>
      <c r="C4574" s="386"/>
      <c r="D4574" s="434"/>
      <c r="E4574" s="435"/>
      <c r="F4574" s="433"/>
    </row>
    <row r="4575" spans="1:6" x14ac:dyDescent="0.3">
      <c r="A4575" s="383"/>
      <c r="B4575" s="385"/>
      <c r="C4575" s="386"/>
      <c r="D4575" s="434"/>
      <c r="E4575" s="435"/>
      <c r="F4575" s="433"/>
    </row>
    <row r="4576" spans="1:6" x14ac:dyDescent="0.3">
      <c r="A4576" s="383"/>
      <c r="B4576" s="385"/>
      <c r="C4576" s="386"/>
      <c r="D4576" s="434"/>
      <c r="E4576" s="435"/>
      <c r="F4576" s="433"/>
    </row>
    <row r="4577" spans="1:6" x14ac:dyDescent="0.3">
      <c r="A4577" s="383"/>
      <c r="B4577" s="385"/>
      <c r="C4577" s="386"/>
      <c r="D4577" s="434"/>
      <c r="E4577" s="435"/>
      <c r="F4577" s="433"/>
    </row>
    <row r="4578" spans="1:6" x14ac:dyDescent="0.3">
      <c r="A4578" s="383"/>
      <c r="B4578" s="385"/>
      <c r="C4578" s="386"/>
      <c r="D4578" s="434"/>
      <c r="E4578" s="435"/>
      <c r="F4578" s="433"/>
    </row>
    <row r="4579" spans="1:6" x14ac:dyDescent="0.3">
      <c r="A4579" s="383"/>
      <c r="B4579" s="385"/>
      <c r="C4579" s="386"/>
      <c r="D4579" s="434"/>
      <c r="E4579" s="435"/>
      <c r="F4579" s="433"/>
    </row>
    <row r="4580" spans="1:6" x14ac:dyDescent="0.3">
      <c r="A4580" s="383"/>
      <c r="B4580" s="385"/>
      <c r="C4580" s="386"/>
      <c r="D4580" s="434"/>
      <c r="E4580" s="435"/>
      <c r="F4580" s="433"/>
    </row>
    <row r="4581" spans="1:6" x14ac:dyDescent="0.3">
      <c r="A4581" s="383"/>
      <c r="B4581" s="385"/>
      <c r="C4581" s="386"/>
      <c r="D4581" s="434"/>
      <c r="E4581" s="435"/>
      <c r="F4581" s="433"/>
    </row>
    <row r="4582" spans="1:6" x14ac:dyDescent="0.3">
      <c r="A4582" s="383"/>
      <c r="B4582" s="385"/>
      <c r="C4582" s="386"/>
      <c r="D4582" s="434"/>
      <c r="E4582" s="435"/>
      <c r="F4582" s="433"/>
    </row>
    <row r="4583" spans="1:6" x14ac:dyDescent="0.3">
      <c r="A4583" s="383"/>
      <c r="B4583" s="385"/>
      <c r="C4583" s="386"/>
      <c r="D4583" s="434"/>
      <c r="E4583" s="435"/>
      <c r="F4583" s="433"/>
    </row>
    <row r="4584" spans="1:6" x14ac:dyDescent="0.3">
      <c r="A4584" s="383"/>
      <c r="B4584" s="385"/>
      <c r="C4584" s="386"/>
      <c r="D4584" s="434"/>
      <c r="E4584" s="435"/>
      <c r="F4584" s="433"/>
    </row>
    <row r="4585" spans="1:6" x14ac:dyDescent="0.3">
      <c r="A4585" s="383"/>
      <c r="B4585" s="385"/>
      <c r="C4585" s="386"/>
      <c r="D4585" s="434"/>
      <c r="E4585" s="435"/>
      <c r="F4585" s="433"/>
    </row>
    <row r="4586" spans="1:6" x14ac:dyDescent="0.3">
      <c r="A4586" s="383"/>
      <c r="B4586" s="385"/>
      <c r="C4586" s="386"/>
      <c r="D4586" s="434"/>
      <c r="E4586" s="435"/>
      <c r="F4586" s="433"/>
    </row>
    <row r="4587" spans="1:6" x14ac:dyDescent="0.3">
      <c r="A4587" s="383"/>
      <c r="B4587" s="385"/>
      <c r="C4587" s="386"/>
      <c r="D4587" s="434"/>
      <c r="E4587" s="435"/>
      <c r="F4587" s="433"/>
    </row>
    <row r="4588" spans="1:6" x14ac:dyDescent="0.3">
      <c r="A4588" s="383"/>
      <c r="B4588" s="385"/>
      <c r="C4588" s="386"/>
      <c r="D4588" s="434"/>
      <c r="E4588" s="435"/>
      <c r="F4588" s="433"/>
    </row>
    <row r="4589" spans="1:6" x14ac:dyDescent="0.3">
      <c r="A4589" s="383"/>
      <c r="B4589" s="385"/>
      <c r="C4589" s="386"/>
      <c r="D4589" s="434"/>
      <c r="E4589" s="435"/>
      <c r="F4589" s="433"/>
    </row>
    <row r="4590" spans="1:6" x14ac:dyDescent="0.3">
      <c r="A4590" s="383"/>
      <c r="B4590" s="385"/>
      <c r="C4590" s="386"/>
      <c r="D4590" s="434"/>
      <c r="E4590" s="435"/>
      <c r="F4590" s="433"/>
    </row>
    <row r="4591" spans="1:6" x14ac:dyDescent="0.3">
      <c r="A4591" s="383"/>
      <c r="B4591" s="385"/>
      <c r="C4591" s="386"/>
      <c r="D4591" s="434"/>
      <c r="E4591" s="435"/>
      <c r="F4591" s="433"/>
    </row>
    <row r="4592" spans="1:6" x14ac:dyDescent="0.3">
      <c r="A4592" s="383"/>
      <c r="B4592" s="385"/>
      <c r="C4592" s="386"/>
      <c r="D4592" s="434"/>
      <c r="E4592" s="435"/>
      <c r="F4592" s="433"/>
    </row>
    <row r="4593" spans="1:6" x14ac:dyDescent="0.3">
      <c r="A4593" s="383"/>
      <c r="B4593" s="385"/>
      <c r="C4593" s="386"/>
      <c r="D4593" s="434"/>
      <c r="E4593" s="435"/>
      <c r="F4593" s="433"/>
    </row>
    <row r="4594" spans="1:6" x14ac:dyDescent="0.3">
      <c r="A4594" s="383"/>
      <c r="B4594" s="385"/>
      <c r="C4594" s="386"/>
      <c r="D4594" s="434"/>
      <c r="E4594" s="435"/>
      <c r="F4594" s="433"/>
    </row>
    <row r="4595" spans="1:6" x14ac:dyDescent="0.3">
      <c r="A4595" s="383"/>
      <c r="B4595" s="385"/>
      <c r="C4595" s="386"/>
      <c r="D4595" s="434"/>
      <c r="E4595" s="435"/>
      <c r="F4595" s="433"/>
    </row>
    <row r="4596" spans="1:6" x14ac:dyDescent="0.3">
      <c r="A4596" s="383"/>
      <c r="B4596" s="385"/>
      <c r="C4596" s="386"/>
      <c r="D4596" s="434"/>
      <c r="E4596" s="435"/>
      <c r="F4596" s="433"/>
    </row>
    <row r="4597" spans="1:6" x14ac:dyDescent="0.3">
      <c r="A4597" s="383"/>
      <c r="B4597" s="385"/>
      <c r="C4597" s="386"/>
      <c r="D4597" s="434"/>
      <c r="E4597" s="435"/>
      <c r="F4597" s="433"/>
    </row>
    <row r="4598" spans="1:6" x14ac:dyDescent="0.3">
      <c r="A4598" s="383"/>
      <c r="B4598" s="385"/>
      <c r="C4598" s="386"/>
      <c r="D4598" s="434"/>
      <c r="E4598" s="435"/>
      <c r="F4598" s="433"/>
    </row>
    <row r="4599" spans="1:6" x14ac:dyDescent="0.3">
      <c r="A4599" s="383"/>
      <c r="B4599" s="385"/>
      <c r="C4599" s="386"/>
      <c r="D4599" s="434"/>
      <c r="E4599" s="435"/>
      <c r="F4599" s="433"/>
    </row>
    <row r="4600" spans="1:6" x14ac:dyDescent="0.3">
      <c r="A4600" s="383"/>
      <c r="B4600" s="385"/>
      <c r="C4600" s="386"/>
      <c r="D4600" s="434"/>
      <c r="E4600" s="435"/>
      <c r="F4600" s="433"/>
    </row>
    <row r="4601" spans="1:6" x14ac:dyDescent="0.3">
      <c r="A4601" s="383"/>
      <c r="B4601" s="385"/>
      <c r="C4601" s="386"/>
      <c r="D4601" s="434"/>
      <c r="E4601" s="435"/>
      <c r="F4601" s="433"/>
    </row>
    <row r="4602" spans="1:6" x14ac:dyDescent="0.3">
      <c r="A4602" s="383"/>
      <c r="B4602" s="385"/>
      <c r="C4602" s="386"/>
      <c r="D4602" s="434"/>
      <c r="E4602" s="435"/>
      <c r="F4602" s="433"/>
    </row>
    <row r="4603" spans="1:6" x14ac:dyDescent="0.3">
      <c r="A4603" s="383"/>
      <c r="B4603" s="385"/>
      <c r="C4603" s="386"/>
      <c r="D4603" s="434"/>
      <c r="E4603" s="435"/>
      <c r="F4603" s="433"/>
    </row>
    <row r="4604" spans="1:6" x14ac:dyDescent="0.3">
      <c r="A4604" s="383"/>
      <c r="B4604" s="385"/>
      <c r="C4604" s="386"/>
      <c r="D4604" s="434"/>
      <c r="E4604" s="435"/>
      <c r="F4604" s="433"/>
    </row>
    <row r="4605" spans="1:6" x14ac:dyDescent="0.3">
      <c r="A4605" s="383"/>
      <c r="B4605" s="385"/>
      <c r="C4605" s="386"/>
      <c r="D4605" s="434"/>
      <c r="E4605" s="435"/>
      <c r="F4605" s="433"/>
    </row>
    <row r="4606" spans="1:6" x14ac:dyDescent="0.3">
      <c r="A4606" s="383"/>
      <c r="B4606" s="385"/>
      <c r="C4606" s="386"/>
      <c r="D4606" s="434"/>
      <c r="E4606" s="435"/>
      <c r="F4606" s="433"/>
    </row>
    <row r="4607" spans="1:6" x14ac:dyDescent="0.3">
      <c r="A4607" s="383"/>
      <c r="B4607" s="385"/>
      <c r="C4607" s="386"/>
      <c r="D4607" s="434"/>
      <c r="E4607" s="435"/>
      <c r="F4607" s="433"/>
    </row>
    <row r="4608" spans="1:6" ht="15" thickBot="1" x14ac:dyDescent="0.35">
      <c r="A4608" s="383"/>
      <c r="B4608" s="385"/>
      <c r="C4608" s="386"/>
      <c r="D4608" s="434"/>
      <c r="E4608" s="435"/>
      <c r="F4608" s="433"/>
    </row>
    <row r="4609" spans="1:6" ht="15" thickBot="1" x14ac:dyDescent="0.35">
      <c r="A4609" s="448" t="s">
        <v>4313</v>
      </c>
      <c r="B4609" s="511" t="s">
        <v>4116</v>
      </c>
      <c r="C4609" s="489"/>
      <c r="D4609" s="489"/>
      <c r="E4609" s="494"/>
      <c r="F4609" s="495">
        <f>SUM(F4504:F4523)</f>
        <v>0</v>
      </c>
    </row>
    <row r="4610" spans="1:6" x14ac:dyDescent="0.3">
      <c r="A4610" s="756" t="str">
        <f>A768</f>
        <v>CONTRACT SANRAL: NRA 2024/1323</v>
      </c>
      <c r="B4610" s="757"/>
      <c r="C4610" s="462"/>
      <c r="D4610" s="462"/>
      <c r="E4610" s="467"/>
      <c r="F4610" s="473"/>
    </row>
    <row r="4611" spans="1:6" ht="15" thickBot="1" x14ac:dyDescent="0.35">
      <c r="A4611" s="754" t="str">
        <f>A769</f>
        <v>PANEL FOR ROUTINE ROAD MAINTENANCE WORKS ACROSS SOUTH AFRICA (KWAZULU NATAL PROVINCE)</v>
      </c>
      <c r="B4611" s="755"/>
      <c r="C4611" s="463"/>
      <c r="D4611" s="463"/>
      <c r="E4611" s="468"/>
      <c r="F4611" s="474"/>
    </row>
    <row r="4612" spans="1:6" ht="15" thickBot="1" x14ac:dyDescent="0.35">
      <c r="A4612" s="449" t="s">
        <v>4111</v>
      </c>
      <c r="B4612" s="451" t="s">
        <v>4035</v>
      </c>
      <c r="C4612" s="451" t="s">
        <v>4112</v>
      </c>
      <c r="D4612" s="451" t="s">
        <v>4113</v>
      </c>
      <c r="E4612" s="451" t="s">
        <v>4114</v>
      </c>
      <c r="F4612" s="487" t="s">
        <v>4036</v>
      </c>
    </row>
    <row r="4613" spans="1:6" x14ac:dyDescent="0.3">
      <c r="A4613" s="758" t="s">
        <v>2696</v>
      </c>
      <c r="B4613" s="759"/>
      <c r="C4613" s="759"/>
      <c r="D4613" s="759"/>
      <c r="E4613" s="759"/>
      <c r="F4613" s="760"/>
    </row>
    <row r="4614" spans="1:6" x14ac:dyDescent="0.3">
      <c r="A4614" s="374" t="s">
        <v>2697</v>
      </c>
      <c r="B4614" s="345" t="s">
        <v>2698</v>
      </c>
      <c r="C4614" s="375"/>
      <c r="D4614" s="376"/>
      <c r="E4614" s="377"/>
      <c r="F4614" s="378"/>
    </row>
    <row r="4615" spans="1:6" x14ac:dyDescent="0.3">
      <c r="A4615" s="372" t="s">
        <v>2699</v>
      </c>
      <c r="B4615" s="343" t="s">
        <v>2698</v>
      </c>
      <c r="C4615" s="379" t="s">
        <v>16</v>
      </c>
      <c r="D4615" s="420">
        <v>1</v>
      </c>
      <c r="E4615" s="418">
        <v>2000000</v>
      </c>
      <c r="F4615" s="419">
        <f>IF((D4615*E4615)&gt;0,(D4615*E4615),"")</f>
        <v>2000000</v>
      </c>
    </row>
    <row r="4616" spans="1:6" ht="22.8" x14ac:dyDescent="0.3">
      <c r="A4616" s="372" t="s">
        <v>2701</v>
      </c>
      <c r="B4616" s="201" t="s">
        <v>2702</v>
      </c>
      <c r="C4616" s="379" t="s">
        <v>21</v>
      </c>
      <c r="D4616" s="421">
        <f>F4615</f>
        <v>2000000</v>
      </c>
      <c r="E4616" s="855"/>
      <c r="F4616" s="419" t="str">
        <f>IF((D4616*E4616)&gt;0,(D4616*E4616),"")</f>
        <v/>
      </c>
    </row>
    <row r="4617" spans="1:6" x14ac:dyDescent="0.3">
      <c r="A4617" s="383"/>
      <c r="B4617" s="202"/>
      <c r="C4617" s="386"/>
      <c r="D4617" s="431"/>
      <c r="E4617" s="432"/>
      <c r="F4617" s="433"/>
    </row>
    <row r="4618" spans="1:6" x14ac:dyDescent="0.3">
      <c r="A4618" s="383"/>
      <c r="B4618" s="202"/>
      <c r="C4618" s="386"/>
      <c r="D4618" s="431"/>
      <c r="E4618" s="432"/>
      <c r="F4618" s="433"/>
    </row>
    <row r="4619" spans="1:6" x14ac:dyDescent="0.3">
      <c r="A4619" s="383"/>
      <c r="B4619" s="202"/>
      <c r="C4619" s="386"/>
      <c r="D4619" s="431"/>
      <c r="E4619" s="432"/>
      <c r="F4619" s="433"/>
    </row>
    <row r="4620" spans="1:6" x14ac:dyDescent="0.3">
      <c r="A4620" s="383"/>
      <c r="B4620" s="202"/>
      <c r="C4620" s="386"/>
      <c r="D4620" s="431"/>
      <c r="E4620" s="432"/>
      <c r="F4620" s="433"/>
    </row>
    <row r="4621" spans="1:6" x14ac:dyDescent="0.3">
      <c r="A4621" s="383"/>
      <c r="B4621" s="202"/>
      <c r="C4621" s="386"/>
      <c r="D4621" s="431"/>
      <c r="E4621" s="432"/>
      <c r="F4621" s="433"/>
    </row>
    <row r="4622" spans="1:6" x14ac:dyDescent="0.3">
      <c r="A4622" s="383"/>
      <c r="B4622" s="202"/>
      <c r="C4622" s="386"/>
      <c r="D4622" s="431"/>
      <c r="E4622" s="432"/>
      <c r="F4622" s="433"/>
    </row>
    <row r="4623" spans="1:6" x14ac:dyDescent="0.3">
      <c r="A4623" s="383"/>
      <c r="B4623" s="202"/>
      <c r="C4623" s="386"/>
      <c r="D4623" s="431"/>
      <c r="E4623" s="432"/>
      <c r="F4623" s="433"/>
    </row>
    <row r="4624" spans="1:6" x14ac:dyDescent="0.3">
      <c r="A4624" s="383"/>
      <c r="B4624" s="202"/>
      <c r="C4624" s="386"/>
      <c r="D4624" s="431"/>
      <c r="E4624" s="432"/>
      <c r="F4624" s="433"/>
    </row>
    <row r="4625" spans="1:6" x14ac:dyDescent="0.3">
      <c r="A4625" s="383"/>
      <c r="B4625" s="202"/>
      <c r="C4625" s="386"/>
      <c r="D4625" s="431"/>
      <c r="E4625" s="432"/>
      <c r="F4625" s="433"/>
    </row>
    <row r="4626" spans="1:6" x14ac:dyDescent="0.3">
      <c r="A4626" s="383"/>
      <c r="B4626" s="202"/>
      <c r="C4626" s="386"/>
      <c r="D4626" s="431"/>
      <c r="E4626" s="432"/>
      <c r="F4626" s="433"/>
    </row>
    <row r="4627" spans="1:6" x14ac:dyDescent="0.3">
      <c r="A4627" s="383"/>
      <c r="B4627" s="202"/>
      <c r="C4627" s="386"/>
      <c r="D4627" s="431"/>
      <c r="E4627" s="432"/>
      <c r="F4627" s="433"/>
    </row>
    <row r="4628" spans="1:6" x14ac:dyDescent="0.3">
      <c r="A4628" s="383"/>
      <c r="B4628" s="202"/>
      <c r="C4628" s="386"/>
      <c r="D4628" s="431"/>
      <c r="E4628" s="432"/>
      <c r="F4628" s="433"/>
    </row>
    <row r="4629" spans="1:6" x14ac:dyDescent="0.3">
      <c r="A4629" s="383"/>
      <c r="B4629" s="202"/>
      <c r="C4629" s="386"/>
      <c r="D4629" s="431"/>
      <c r="E4629" s="432"/>
      <c r="F4629" s="433"/>
    </row>
    <row r="4630" spans="1:6" x14ac:dyDescent="0.3">
      <c r="A4630" s="383"/>
      <c r="B4630" s="202"/>
      <c r="C4630" s="386"/>
      <c r="D4630" s="431"/>
      <c r="E4630" s="432"/>
      <c r="F4630" s="433"/>
    </row>
    <row r="4631" spans="1:6" x14ac:dyDescent="0.3">
      <c r="A4631" s="383"/>
      <c r="B4631" s="202"/>
      <c r="C4631" s="386"/>
      <c r="D4631" s="431"/>
      <c r="E4631" s="432"/>
      <c r="F4631" s="433"/>
    </row>
    <row r="4632" spans="1:6" x14ac:dyDescent="0.3">
      <c r="A4632" s="383"/>
      <c r="B4632" s="202"/>
      <c r="C4632" s="386"/>
      <c r="D4632" s="431"/>
      <c r="E4632" s="432"/>
      <c r="F4632" s="433"/>
    </row>
    <row r="4633" spans="1:6" x14ac:dyDescent="0.3">
      <c r="A4633" s="383"/>
      <c r="B4633" s="202"/>
      <c r="C4633" s="386"/>
      <c r="D4633" s="431"/>
      <c r="E4633" s="432"/>
      <c r="F4633" s="433"/>
    </row>
    <row r="4634" spans="1:6" x14ac:dyDescent="0.3">
      <c r="A4634" s="383"/>
      <c r="B4634" s="202"/>
      <c r="C4634" s="386"/>
      <c r="D4634" s="431"/>
      <c r="E4634" s="432"/>
      <c r="F4634" s="433"/>
    </row>
    <row r="4635" spans="1:6" x14ac:dyDescent="0.3">
      <c r="A4635" s="383"/>
      <c r="B4635" s="202"/>
      <c r="C4635" s="386"/>
      <c r="D4635" s="431"/>
      <c r="E4635" s="432"/>
      <c r="F4635" s="433"/>
    </row>
    <row r="4636" spans="1:6" x14ac:dyDescent="0.3">
      <c r="A4636" s="383"/>
      <c r="B4636" s="202"/>
      <c r="C4636" s="386"/>
      <c r="D4636" s="431"/>
      <c r="E4636" s="432"/>
      <c r="F4636" s="433"/>
    </row>
    <row r="4637" spans="1:6" x14ac:dyDescent="0.3">
      <c r="A4637" s="383"/>
      <c r="B4637" s="202"/>
      <c r="C4637" s="386"/>
      <c r="D4637" s="431"/>
      <c r="E4637" s="432"/>
      <c r="F4637" s="433"/>
    </row>
    <row r="4638" spans="1:6" x14ac:dyDescent="0.3">
      <c r="A4638" s="383"/>
      <c r="B4638" s="202"/>
      <c r="C4638" s="386"/>
      <c r="D4638" s="431"/>
      <c r="E4638" s="432"/>
      <c r="F4638" s="433"/>
    </row>
    <row r="4639" spans="1:6" x14ac:dyDescent="0.3">
      <c r="A4639" s="383"/>
      <c r="B4639" s="202"/>
      <c r="C4639" s="386"/>
      <c r="D4639" s="431"/>
      <c r="E4639" s="432"/>
      <c r="F4639" s="433"/>
    </row>
    <row r="4640" spans="1:6" x14ac:dyDescent="0.3">
      <c r="A4640" s="383"/>
      <c r="B4640" s="202"/>
      <c r="C4640" s="386"/>
      <c r="D4640" s="431"/>
      <c r="E4640" s="432"/>
      <c r="F4640" s="433"/>
    </row>
    <row r="4641" spans="1:6" x14ac:dyDescent="0.3">
      <c r="A4641" s="383"/>
      <c r="B4641" s="202"/>
      <c r="C4641" s="386"/>
      <c r="D4641" s="431"/>
      <c r="E4641" s="432"/>
      <c r="F4641" s="433"/>
    </row>
    <row r="4642" spans="1:6" x14ac:dyDescent="0.3">
      <c r="A4642" s="383"/>
      <c r="B4642" s="202"/>
      <c r="C4642" s="386"/>
      <c r="D4642" s="431"/>
      <c r="E4642" s="432"/>
      <c r="F4642" s="433"/>
    </row>
    <row r="4643" spans="1:6" x14ac:dyDescent="0.3">
      <c r="A4643" s="383"/>
      <c r="B4643" s="202"/>
      <c r="C4643" s="386"/>
      <c r="D4643" s="431"/>
      <c r="E4643" s="432"/>
      <c r="F4643" s="433"/>
    </row>
    <row r="4644" spans="1:6" x14ac:dyDescent="0.3">
      <c r="A4644" s="383"/>
      <c r="B4644" s="202"/>
      <c r="C4644" s="386"/>
      <c r="D4644" s="431"/>
      <c r="E4644" s="432"/>
      <c r="F4644" s="433"/>
    </row>
    <row r="4645" spans="1:6" x14ac:dyDescent="0.3">
      <c r="A4645" s="383"/>
      <c r="B4645" s="202"/>
      <c r="C4645" s="386"/>
      <c r="D4645" s="431"/>
      <c r="E4645" s="432"/>
      <c r="F4645" s="433"/>
    </row>
    <row r="4646" spans="1:6" x14ac:dyDescent="0.3">
      <c r="A4646" s="383"/>
      <c r="B4646" s="202"/>
      <c r="C4646" s="386"/>
      <c r="D4646" s="431"/>
      <c r="E4646" s="432"/>
      <c r="F4646" s="433"/>
    </row>
    <row r="4647" spans="1:6" x14ac:dyDescent="0.3">
      <c r="A4647" s="383"/>
      <c r="B4647" s="202"/>
      <c r="C4647" s="386"/>
      <c r="D4647" s="431"/>
      <c r="E4647" s="432"/>
      <c r="F4647" s="433"/>
    </row>
    <row r="4648" spans="1:6" x14ac:dyDescent="0.3">
      <c r="A4648" s="383"/>
      <c r="B4648" s="202"/>
      <c r="C4648" s="386"/>
      <c r="D4648" s="431"/>
      <c r="E4648" s="432"/>
      <c r="F4648" s="433"/>
    </row>
    <row r="4649" spans="1:6" x14ac:dyDescent="0.3">
      <c r="A4649" s="383"/>
      <c r="B4649" s="202"/>
      <c r="C4649" s="386"/>
      <c r="D4649" s="431"/>
      <c r="E4649" s="432"/>
      <c r="F4649" s="433"/>
    </row>
    <row r="4650" spans="1:6" x14ac:dyDescent="0.3">
      <c r="A4650" s="383"/>
      <c r="B4650" s="202"/>
      <c r="C4650" s="386"/>
      <c r="D4650" s="431"/>
      <c r="E4650" s="432"/>
      <c r="F4650" s="433"/>
    </row>
    <row r="4651" spans="1:6" x14ac:dyDescent="0.3">
      <c r="A4651" s="383"/>
      <c r="B4651" s="202"/>
      <c r="C4651" s="386"/>
      <c r="D4651" s="431"/>
      <c r="E4651" s="432"/>
      <c r="F4651" s="433"/>
    </row>
    <row r="4652" spans="1:6" x14ac:dyDescent="0.3">
      <c r="A4652" s="383"/>
      <c r="B4652" s="202"/>
      <c r="C4652" s="386"/>
      <c r="D4652" s="431"/>
      <c r="E4652" s="432"/>
      <c r="F4652" s="433"/>
    </row>
    <row r="4653" spans="1:6" x14ac:dyDescent="0.3">
      <c r="A4653" s="383"/>
      <c r="B4653" s="202"/>
      <c r="C4653" s="386"/>
      <c r="D4653" s="431"/>
      <c r="E4653" s="432"/>
      <c r="F4653" s="433"/>
    </row>
    <row r="4654" spans="1:6" x14ac:dyDescent="0.3">
      <c r="A4654" s="383"/>
      <c r="B4654" s="202"/>
      <c r="C4654" s="386"/>
      <c r="D4654" s="431"/>
      <c r="E4654" s="432"/>
      <c r="F4654" s="433"/>
    </row>
    <row r="4655" spans="1:6" x14ac:dyDescent="0.3">
      <c r="A4655" s="383"/>
      <c r="B4655" s="202"/>
      <c r="C4655" s="386"/>
      <c r="D4655" s="431"/>
      <c r="E4655" s="432"/>
      <c r="F4655" s="433"/>
    </row>
    <row r="4656" spans="1:6" x14ac:dyDescent="0.3">
      <c r="A4656" s="383"/>
      <c r="B4656" s="202"/>
      <c r="C4656" s="386"/>
      <c r="D4656" s="431"/>
      <c r="E4656" s="432"/>
      <c r="F4656" s="433"/>
    </row>
    <row r="4657" spans="1:6" x14ac:dyDescent="0.3">
      <c r="A4657" s="383"/>
      <c r="B4657" s="202"/>
      <c r="C4657" s="386"/>
      <c r="D4657" s="431"/>
      <c r="E4657" s="432"/>
      <c r="F4657" s="433"/>
    </row>
    <row r="4658" spans="1:6" x14ac:dyDescent="0.3">
      <c r="A4658" s="383"/>
      <c r="B4658" s="202"/>
      <c r="C4658" s="386"/>
      <c r="D4658" s="431"/>
      <c r="E4658" s="432"/>
      <c r="F4658" s="433"/>
    </row>
    <row r="4659" spans="1:6" x14ac:dyDescent="0.3">
      <c r="A4659" s="383"/>
      <c r="B4659" s="202"/>
      <c r="C4659" s="386"/>
      <c r="D4659" s="431"/>
      <c r="E4659" s="432"/>
      <c r="F4659" s="433"/>
    </row>
    <row r="4660" spans="1:6" x14ac:dyDescent="0.3">
      <c r="A4660" s="383"/>
      <c r="B4660" s="202"/>
      <c r="C4660" s="386"/>
      <c r="D4660" s="431"/>
      <c r="E4660" s="432"/>
      <c r="F4660" s="433"/>
    </row>
    <row r="4661" spans="1:6" x14ac:dyDescent="0.3">
      <c r="A4661" s="383"/>
      <c r="B4661" s="202"/>
      <c r="C4661" s="386"/>
      <c r="D4661" s="431"/>
      <c r="E4661" s="432"/>
      <c r="F4661" s="433"/>
    </row>
    <row r="4662" spans="1:6" x14ac:dyDescent="0.3">
      <c r="A4662" s="383"/>
      <c r="B4662" s="202"/>
      <c r="C4662" s="386"/>
      <c r="D4662" s="431"/>
      <c r="E4662" s="432"/>
      <c r="F4662" s="433"/>
    </row>
    <row r="4663" spans="1:6" x14ac:dyDescent="0.3">
      <c r="A4663" s="383"/>
      <c r="B4663" s="202"/>
      <c r="C4663" s="386"/>
      <c r="D4663" s="431"/>
      <c r="E4663" s="432"/>
      <c r="F4663" s="433"/>
    </row>
    <row r="4664" spans="1:6" x14ac:dyDescent="0.3">
      <c r="A4664" s="383"/>
      <c r="B4664" s="202"/>
      <c r="C4664" s="386"/>
      <c r="D4664" s="431"/>
      <c r="E4664" s="432"/>
      <c r="F4664" s="433"/>
    </row>
    <row r="4665" spans="1:6" x14ac:dyDescent="0.3">
      <c r="A4665" s="383"/>
      <c r="B4665" s="202"/>
      <c r="C4665" s="386"/>
      <c r="D4665" s="431"/>
      <c r="E4665" s="432"/>
      <c r="F4665" s="433"/>
    </row>
    <row r="4666" spans="1:6" x14ac:dyDescent="0.3">
      <c r="A4666" s="383"/>
      <c r="B4666" s="202"/>
      <c r="C4666" s="386"/>
      <c r="D4666" s="431"/>
      <c r="E4666" s="432"/>
      <c r="F4666" s="433"/>
    </row>
    <row r="4667" spans="1:6" x14ac:dyDescent="0.3">
      <c r="A4667" s="383"/>
      <c r="B4667" s="202"/>
      <c r="C4667" s="386"/>
      <c r="D4667" s="431"/>
      <c r="E4667" s="432"/>
      <c r="F4667" s="433"/>
    </row>
    <row r="4668" spans="1:6" x14ac:dyDescent="0.3">
      <c r="A4668" s="383"/>
      <c r="B4668" s="202"/>
      <c r="C4668" s="386"/>
      <c r="D4668" s="431"/>
      <c r="E4668" s="432"/>
      <c r="F4668" s="433"/>
    </row>
    <row r="4669" spans="1:6" x14ac:dyDescent="0.3">
      <c r="A4669" s="383"/>
      <c r="B4669" s="202"/>
      <c r="C4669" s="386"/>
      <c r="D4669" s="431"/>
      <c r="E4669" s="432"/>
      <c r="F4669" s="433"/>
    </row>
    <row r="4670" spans="1:6" x14ac:dyDescent="0.3">
      <c r="A4670" s="383"/>
      <c r="B4670" s="202"/>
      <c r="C4670" s="386"/>
      <c r="D4670" s="431"/>
      <c r="E4670" s="432"/>
      <c r="F4670" s="433"/>
    </row>
    <row r="4671" spans="1:6" x14ac:dyDescent="0.3">
      <c r="A4671" s="383"/>
      <c r="B4671" s="202"/>
      <c r="C4671" s="386"/>
      <c r="D4671" s="431"/>
      <c r="E4671" s="432"/>
      <c r="F4671" s="433"/>
    </row>
    <row r="4672" spans="1:6" x14ac:dyDescent="0.3">
      <c r="A4672" s="383"/>
      <c r="B4672" s="202"/>
      <c r="C4672" s="386"/>
      <c r="D4672" s="431"/>
      <c r="E4672" s="432"/>
      <c r="F4672" s="433"/>
    </row>
    <row r="4673" spans="1:6" x14ac:dyDescent="0.3">
      <c r="A4673" s="383"/>
      <c r="B4673" s="202"/>
      <c r="C4673" s="386"/>
      <c r="D4673" s="431"/>
      <c r="E4673" s="432"/>
      <c r="F4673" s="433"/>
    </row>
    <row r="4674" spans="1:6" x14ac:dyDescent="0.3">
      <c r="A4674" s="383"/>
      <c r="B4674" s="202"/>
      <c r="C4674" s="386"/>
      <c r="D4674" s="431"/>
      <c r="E4674" s="432"/>
      <c r="F4674" s="433"/>
    </row>
    <row r="4675" spans="1:6" x14ac:dyDescent="0.3">
      <c r="A4675" s="383"/>
      <c r="B4675" s="202"/>
      <c r="C4675" s="386"/>
      <c r="D4675" s="431"/>
      <c r="E4675" s="432"/>
      <c r="F4675" s="433"/>
    </row>
    <row r="4676" spans="1:6" x14ac:dyDescent="0.3">
      <c r="A4676" s="383"/>
      <c r="B4676" s="202"/>
      <c r="C4676" s="386"/>
      <c r="D4676" s="431"/>
      <c r="E4676" s="432"/>
      <c r="F4676" s="433"/>
    </row>
    <row r="4677" spans="1:6" x14ac:dyDescent="0.3">
      <c r="A4677" s="383"/>
      <c r="B4677" s="202"/>
      <c r="C4677" s="386"/>
      <c r="D4677" s="431"/>
      <c r="E4677" s="432"/>
      <c r="F4677" s="433"/>
    </row>
    <row r="4678" spans="1:6" x14ac:dyDescent="0.3">
      <c r="A4678" s="383"/>
      <c r="B4678" s="202"/>
      <c r="C4678" s="386"/>
      <c r="D4678" s="431"/>
      <c r="E4678" s="432"/>
      <c r="F4678" s="433"/>
    </row>
    <row r="4679" spans="1:6" x14ac:dyDescent="0.3">
      <c r="A4679" s="383"/>
      <c r="B4679" s="202"/>
      <c r="C4679" s="386"/>
      <c r="D4679" s="431"/>
      <c r="E4679" s="432"/>
      <c r="F4679" s="433"/>
    </row>
    <row r="4680" spans="1:6" x14ac:dyDescent="0.3">
      <c r="A4680" s="383"/>
      <c r="B4680" s="202"/>
      <c r="C4680" s="386"/>
      <c r="D4680" s="431"/>
      <c r="E4680" s="432"/>
      <c r="F4680" s="433"/>
    </row>
    <row r="4681" spans="1:6" x14ac:dyDescent="0.3">
      <c r="A4681" s="383"/>
      <c r="B4681" s="202"/>
      <c r="C4681" s="386"/>
      <c r="D4681" s="431"/>
      <c r="E4681" s="432"/>
      <c r="F4681" s="433"/>
    </row>
    <row r="4682" spans="1:6" x14ac:dyDescent="0.3">
      <c r="A4682" s="383"/>
      <c r="B4682" s="202"/>
      <c r="C4682" s="386"/>
      <c r="D4682" s="431"/>
      <c r="E4682" s="432"/>
      <c r="F4682" s="433"/>
    </row>
    <row r="4683" spans="1:6" x14ac:dyDescent="0.3">
      <c r="A4683" s="383"/>
      <c r="B4683" s="202"/>
      <c r="C4683" s="386"/>
      <c r="D4683" s="431"/>
      <c r="E4683" s="432"/>
      <c r="F4683" s="433"/>
    </row>
    <row r="4684" spans="1:6" x14ac:dyDescent="0.3">
      <c r="A4684" s="383"/>
      <c r="B4684" s="202"/>
      <c r="C4684" s="386"/>
      <c r="D4684" s="431"/>
      <c r="E4684" s="432"/>
      <c r="F4684" s="433"/>
    </row>
    <row r="4685" spans="1:6" x14ac:dyDescent="0.3">
      <c r="A4685" s="383"/>
      <c r="B4685" s="202"/>
      <c r="C4685" s="386"/>
      <c r="D4685" s="431"/>
      <c r="E4685" s="432"/>
      <c r="F4685" s="433"/>
    </row>
    <row r="4686" spans="1:6" x14ac:dyDescent="0.3">
      <c r="A4686" s="383"/>
      <c r="B4686" s="202"/>
      <c r="C4686" s="386"/>
      <c r="D4686" s="431"/>
      <c r="E4686" s="432"/>
      <c r="F4686" s="433"/>
    </row>
    <row r="4687" spans="1:6" x14ac:dyDescent="0.3">
      <c r="A4687" s="383"/>
      <c r="B4687" s="202"/>
      <c r="C4687" s="386"/>
      <c r="D4687" s="431"/>
      <c r="E4687" s="432"/>
      <c r="F4687" s="433"/>
    </row>
    <row r="4688" spans="1:6" x14ac:dyDescent="0.3">
      <c r="A4688" s="383"/>
      <c r="B4688" s="202"/>
      <c r="C4688" s="386"/>
      <c r="D4688" s="431"/>
      <c r="E4688" s="432"/>
      <c r="F4688" s="433"/>
    </row>
    <row r="4689" spans="1:6" x14ac:dyDescent="0.3">
      <c r="A4689" s="383"/>
      <c r="B4689" s="202"/>
      <c r="C4689" s="386"/>
      <c r="D4689" s="431"/>
      <c r="E4689" s="432"/>
      <c r="F4689" s="433"/>
    </row>
    <row r="4690" spans="1:6" x14ac:dyDescent="0.3">
      <c r="A4690" s="383"/>
      <c r="B4690" s="202"/>
      <c r="C4690" s="386"/>
      <c r="D4690" s="431"/>
      <c r="E4690" s="432"/>
      <c r="F4690" s="433"/>
    </row>
    <row r="4691" spans="1:6" x14ac:dyDescent="0.3">
      <c r="A4691" s="383"/>
      <c r="B4691" s="202"/>
      <c r="C4691" s="386"/>
      <c r="D4691" s="431"/>
      <c r="E4691" s="432"/>
      <c r="F4691" s="433"/>
    </row>
    <row r="4692" spans="1:6" x14ac:dyDescent="0.3">
      <c r="A4692" s="383"/>
      <c r="B4692" s="202"/>
      <c r="C4692" s="386"/>
      <c r="D4692" s="431"/>
      <c r="E4692" s="432"/>
      <c r="F4692" s="433"/>
    </row>
    <row r="4693" spans="1:6" x14ac:dyDescent="0.3">
      <c r="A4693" s="383"/>
      <c r="B4693" s="202"/>
      <c r="C4693" s="386"/>
      <c r="D4693" s="431"/>
      <c r="E4693" s="432"/>
      <c r="F4693" s="433"/>
    </row>
    <row r="4694" spans="1:6" x14ac:dyDescent="0.3">
      <c r="A4694" s="383"/>
      <c r="B4694" s="202"/>
      <c r="C4694" s="386"/>
      <c r="D4694" s="431"/>
      <c r="E4694" s="432"/>
      <c r="F4694" s="433"/>
    </row>
    <row r="4695" spans="1:6" x14ac:dyDescent="0.3">
      <c r="A4695" s="383"/>
      <c r="B4695" s="202"/>
      <c r="C4695" s="386"/>
      <c r="D4695" s="431"/>
      <c r="E4695" s="432"/>
      <c r="F4695" s="433"/>
    </row>
    <row r="4696" spans="1:6" x14ac:dyDescent="0.3">
      <c r="A4696" s="383"/>
      <c r="B4696" s="202"/>
      <c r="C4696" s="386"/>
      <c r="D4696" s="431"/>
      <c r="E4696" s="432"/>
      <c r="F4696" s="433"/>
    </row>
    <row r="4697" spans="1:6" x14ac:dyDescent="0.3">
      <c r="A4697" s="383"/>
      <c r="B4697" s="202"/>
      <c r="C4697" s="386"/>
      <c r="D4697" s="431"/>
      <c r="E4697" s="432"/>
      <c r="F4697" s="433"/>
    </row>
    <row r="4698" spans="1:6" x14ac:dyDescent="0.3">
      <c r="A4698" s="383"/>
      <c r="B4698" s="202"/>
      <c r="C4698" s="386"/>
      <c r="D4698" s="431"/>
      <c r="E4698" s="432"/>
      <c r="F4698" s="433"/>
    </row>
    <row r="4699" spans="1:6" x14ac:dyDescent="0.3">
      <c r="A4699" s="383"/>
      <c r="B4699" s="202"/>
      <c r="C4699" s="386"/>
      <c r="D4699" s="431"/>
      <c r="E4699" s="432"/>
      <c r="F4699" s="433"/>
    </row>
    <row r="4700" spans="1:6" x14ac:dyDescent="0.3">
      <c r="A4700" s="383"/>
      <c r="B4700" s="202"/>
      <c r="C4700" s="386"/>
      <c r="D4700" s="431"/>
      <c r="E4700" s="432"/>
      <c r="F4700" s="433"/>
    </row>
    <row r="4701" spans="1:6" x14ac:dyDescent="0.3">
      <c r="A4701" s="383"/>
      <c r="B4701" s="202"/>
      <c r="C4701" s="386"/>
      <c r="D4701" s="431"/>
      <c r="E4701" s="432"/>
      <c r="F4701" s="433"/>
    </row>
    <row r="4702" spans="1:6" x14ac:dyDescent="0.3">
      <c r="A4702" s="383"/>
      <c r="B4702" s="202"/>
      <c r="C4702" s="386"/>
      <c r="D4702" s="431"/>
      <c r="E4702" s="432"/>
      <c r="F4702" s="433"/>
    </row>
    <row r="4703" spans="1:6" x14ac:dyDescent="0.3">
      <c r="A4703" s="383"/>
      <c r="B4703" s="202"/>
      <c r="C4703" s="386"/>
      <c r="D4703" s="431"/>
      <c r="E4703" s="432"/>
      <c r="F4703" s="433"/>
    </row>
    <row r="4704" spans="1:6" x14ac:dyDescent="0.3">
      <c r="A4704" s="383"/>
      <c r="B4704" s="202"/>
      <c r="C4704" s="386"/>
      <c r="D4704" s="431"/>
      <c r="E4704" s="432"/>
      <c r="F4704" s="433"/>
    </row>
    <row r="4705" spans="1:6" x14ac:dyDescent="0.3">
      <c r="A4705" s="383"/>
      <c r="B4705" s="202"/>
      <c r="C4705" s="386"/>
      <c r="D4705" s="431"/>
      <c r="E4705" s="432"/>
      <c r="F4705" s="433"/>
    </row>
    <row r="4706" spans="1:6" x14ac:dyDescent="0.3">
      <c r="A4706" s="383"/>
      <c r="B4706" s="202"/>
      <c r="C4706" s="386"/>
      <c r="D4706" s="431"/>
      <c r="E4706" s="432"/>
      <c r="F4706" s="433"/>
    </row>
    <row r="4707" spans="1:6" x14ac:dyDescent="0.3">
      <c r="A4707" s="383"/>
      <c r="B4707" s="202"/>
      <c r="C4707" s="386"/>
      <c r="D4707" s="431"/>
      <c r="E4707" s="432"/>
      <c r="F4707" s="433"/>
    </row>
    <row r="4708" spans="1:6" x14ac:dyDescent="0.3">
      <c r="A4708" s="383"/>
      <c r="B4708" s="202"/>
      <c r="C4708" s="386"/>
      <c r="D4708" s="431"/>
      <c r="E4708" s="432"/>
      <c r="F4708" s="433"/>
    </row>
    <row r="4709" spans="1:6" x14ac:dyDescent="0.3">
      <c r="A4709" s="383"/>
      <c r="B4709" s="202"/>
      <c r="C4709" s="386"/>
      <c r="D4709" s="431"/>
      <c r="E4709" s="432"/>
      <c r="F4709" s="433"/>
    </row>
    <row r="4710" spans="1:6" x14ac:dyDescent="0.3">
      <c r="A4710" s="383"/>
      <c r="B4710" s="202"/>
      <c r="C4710" s="386"/>
      <c r="D4710" s="431"/>
      <c r="E4710" s="432"/>
      <c r="F4710" s="433"/>
    </row>
    <row r="4711" spans="1:6" x14ac:dyDescent="0.3">
      <c r="A4711" s="383"/>
      <c r="B4711" s="202"/>
      <c r="C4711" s="386"/>
      <c r="D4711" s="431"/>
      <c r="E4711" s="432"/>
      <c r="F4711" s="433"/>
    </row>
    <row r="4712" spans="1:6" x14ac:dyDescent="0.3">
      <c r="A4712" s="383"/>
      <c r="B4712" s="202"/>
      <c r="C4712" s="386"/>
      <c r="D4712" s="431"/>
      <c r="E4712" s="432"/>
      <c r="F4712" s="433"/>
    </row>
    <row r="4713" spans="1:6" x14ac:dyDescent="0.3">
      <c r="A4713" s="383"/>
      <c r="B4713" s="202"/>
      <c r="C4713" s="386"/>
      <c r="D4713" s="431"/>
      <c r="E4713" s="432"/>
      <c r="F4713" s="433"/>
    </row>
    <row r="4714" spans="1:6" x14ac:dyDescent="0.3">
      <c r="A4714" s="383"/>
      <c r="B4714" s="202"/>
      <c r="C4714" s="386"/>
      <c r="D4714" s="431"/>
      <c r="E4714" s="432"/>
      <c r="F4714" s="433"/>
    </row>
    <row r="4715" spans="1:6" x14ac:dyDescent="0.3">
      <c r="A4715" s="383"/>
      <c r="B4715" s="202"/>
      <c r="C4715" s="386"/>
      <c r="D4715" s="431"/>
      <c r="E4715" s="432"/>
      <c r="F4715" s="433"/>
    </row>
    <row r="4716" spans="1:6" x14ac:dyDescent="0.3">
      <c r="A4716" s="383"/>
      <c r="B4716" s="202"/>
      <c r="C4716" s="386"/>
      <c r="D4716" s="431"/>
      <c r="E4716" s="432"/>
      <c r="F4716" s="433"/>
    </row>
    <row r="4717" spans="1:6" x14ac:dyDescent="0.3">
      <c r="A4717" s="383"/>
      <c r="B4717" s="202"/>
      <c r="C4717" s="386"/>
      <c r="D4717" s="431"/>
      <c r="E4717" s="432"/>
      <c r="F4717" s="433"/>
    </row>
    <row r="4718" spans="1:6" x14ac:dyDescent="0.3">
      <c r="A4718" s="383"/>
      <c r="B4718" s="202"/>
      <c r="C4718" s="386"/>
      <c r="D4718" s="431"/>
      <c r="E4718" s="432"/>
      <c r="F4718" s="433"/>
    </row>
    <row r="4719" spans="1:6" ht="15" thickBot="1" x14ac:dyDescent="0.35">
      <c r="A4719" s="383"/>
      <c r="B4719" s="202"/>
      <c r="C4719" s="386"/>
      <c r="D4719" s="431"/>
      <c r="E4719" s="432"/>
      <c r="F4719" s="433"/>
    </row>
    <row r="4720" spans="1:6" ht="15" thickBot="1" x14ac:dyDescent="0.35">
      <c r="A4720" s="448" t="s">
        <v>4105</v>
      </c>
      <c r="B4720" s="511" t="s">
        <v>4116</v>
      </c>
      <c r="C4720" s="489"/>
      <c r="D4720" s="489"/>
      <c r="E4720" s="494"/>
      <c r="F4720" s="495">
        <f>SUM(F4615:F4628)</f>
        <v>2000000</v>
      </c>
    </row>
    <row r="4721" spans="1:6" x14ac:dyDescent="0.3">
      <c r="A4721" s="756" t="str">
        <f>A768</f>
        <v>CONTRACT SANRAL: NRA 2024/1323</v>
      </c>
      <c r="B4721" s="757"/>
      <c r="C4721" s="462"/>
      <c r="D4721" s="462"/>
      <c r="E4721" s="467"/>
      <c r="F4721" s="473"/>
    </row>
    <row r="4722" spans="1:6" ht="15" thickBot="1" x14ac:dyDescent="0.35">
      <c r="A4722" s="754" t="str">
        <f>A769</f>
        <v>PANEL FOR ROUTINE ROAD MAINTENANCE WORKS ACROSS SOUTH AFRICA (KWAZULU NATAL PROVINCE)</v>
      </c>
      <c r="B4722" s="755"/>
      <c r="C4722" s="463"/>
      <c r="D4722" s="463"/>
      <c r="E4722" s="468"/>
      <c r="F4722" s="474"/>
    </row>
    <row r="4723" spans="1:6" ht="15" thickBot="1" x14ac:dyDescent="0.35">
      <c r="A4723" s="449" t="s">
        <v>4111</v>
      </c>
      <c r="B4723" s="451" t="s">
        <v>4035</v>
      </c>
      <c r="C4723" s="451" t="s">
        <v>4112</v>
      </c>
      <c r="D4723" s="451" t="s">
        <v>4113</v>
      </c>
      <c r="E4723" s="451" t="s">
        <v>4114</v>
      </c>
      <c r="F4723" s="487" t="s">
        <v>4036</v>
      </c>
    </row>
    <row r="4724" spans="1:6" x14ac:dyDescent="0.3">
      <c r="A4724" s="758" t="s">
        <v>2709</v>
      </c>
      <c r="B4724" s="759"/>
      <c r="C4724" s="759"/>
      <c r="D4724" s="759"/>
      <c r="E4724" s="759"/>
      <c r="F4724" s="760"/>
    </row>
    <row r="4725" spans="1:6" x14ac:dyDescent="0.3">
      <c r="A4725" s="374" t="s">
        <v>2710</v>
      </c>
      <c r="B4725" s="345" t="s">
        <v>2711</v>
      </c>
      <c r="C4725" s="375"/>
      <c r="D4725" s="376"/>
      <c r="E4725" s="377"/>
      <c r="F4725" s="378"/>
    </row>
    <row r="4726" spans="1:6" x14ac:dyDescent="0.3">
      <c r="A4726" s="372" t="s">
        <v>2712</v>
      </c>
      <c r="B4726" s="201" t="s">
        <v>2713</v>
      </c>
      <c r="C4726" s="379" t="s">
        <v>88</v>
      </c>
      <c r="D4726" s="420">
        <v>400</v>
      </c>
      <c r="E4726" s="856"/>
      <c r="F4726" s="419" t="str">
        <f>IF((D4726*E4726)&gt;0,(D4726*E4726),"")</f>
        <v/>
      </c>
    </row>
    <row r="4727" spans="1:6" x14ac:dyDescent="0.3">
      <c r="A4727" s="372" t="s">
        <v>2714</v>
      </c>
      <c r="B4727" s="201" t="s">
        <v>2715</v>
      </c>
      <c r="C4727" s="379" t="s">
        <v>88</v>
      </c>
      <c r="D4727" s="421">
        <v>2000</v>
      </c>
      <c r="E4727" s="856"/>
      <c r="F4727" s="419" t="str">
        <f t="shared" ref="F4727:F4789" si="58">IF((D4727*E4727)&gt;0,(D4727*E4727),"")</f>
        <v/>
      </c>
    </row>
    <row r="4728" spans="1:6" x14ac:dyDescent="0.3">
      <c r="A4728" s="372" t="s">
        <v>2716</v>
      </c>
      <c r="B4728" s="201" t="s">
        <v>2717</v>
      </c>
      <c r="C4728" s="379" t="s">
        <v>88</v>
      </c>
      <c r="D4728" s="421">
        <v>200</v>
      </c>
      <c r="E4728" s="856"/>
      <c r="F4728" s="419" t="str">
        <f t="shared" si="58"/>
        <v/>
      </c>
    </row>
    <row r="4729" spans="1:6" x14ac:dyDescent="0.3">
      <c r="A4729" s="372" t="s">
        <v>2718</v>
      </c>
      <c r="B4729" s="201" t="s">
        <v>3694</v>
      </c>
      <c r="C4729" s="379" t="s">
        <v>88</v>
      </c>
      <c r="D4729" s="421">
        <v>500</v>
      </c>
      <c r="E4729" s="856"/>
      <c r="F4729" s="419" t="str">
        <f t="shared" si="58"/>
        <v/>
      </c>
    </row>
    <row r="4730" spans="1:6" x14ac:dyDescent="0.3">
      <c r="A4730" s="372" t="s">
        <v>2720</v>
      </c>
      <c r="B4730" s="201" t="s">
        <v>2721</v>
      </c>
      <c r="C4730" s="379" t="s">
        <v>88</v>
      </c>
      <c r="D4730" s="420">
        <v>250</v>
      </c>
      <c r="E4730" s="856"/>
      <c r="F4730" s="419" t="str">
        <f t="shared" si="58"/>
        <v/>
      </c>
    </row>
    <row r="4731" spans="1:6" x14ac:dyDescent="0.3">
      <c r="A4731" s="372" t="s">
        <v>2728</v>
      </c>
      <c r="B4731" s="235" t="s">
        <v>2729</v>
      </c>
      <c r="C4731" s="379"/>
      <c r="D4731" s="420"/>
      <c r="E4731" s="418"/>
      <c r="F4731" s="419" t="str">
        <f t="shared" si="58"/>
        <v/>
      </c>
    </row>
    <row r="4732" spans="1:6" x14ac:dyDescent="0.3">
      <c r="A4732" s="372" t="s">
        <v>2730</v>
      </c>
      <c r="B4732" s="201" t="s">
        <v>2731</v>
      </c>
      <c r="C4732" s="379"/>
      <c r="D4732" s="420"/>
      <c r="E4732" s="418"/>
      <c r="F4732" s="419" t="str">
        <f t="shared" si="58"/>
        <v/>
      </c>
    </row>
    <row r="4733" spans="1:6" x14ac:dyDescent="0.3">
      <c r="A4733" s="372" t="s">
        <v>2732</v>
      </c>
      <c r="B4733" s="201" t="s">
        <v>2713</v>
      </c>
      <c r="C4733" s="379" t="s">
        <v>88</v>
      </c>
      <c r="D4733" s="420">
        <v>100</v>
      </c>
      <c r="E4733" s="856"/>
      <c r="F4733" s="419" t="str">
        <f t="shared" si="58"/>
        <v/>
      </c>
    </row>
    <row r="4734" spans="1:6" x14ac:dyDescent="0.3">
      <c r="A4734" s="372" t="s">
        <v>2733</v>
      </c>
      <c r="B4734" s="201" t="s">
        <v>2715</v>
      </c>
      <c r="C4734" s="379" t="s">
        <v>88</v>
      </c>
      <c r="D4734" s="420">
        <v>100</v>
      </c>
      <c r="E4734" s="856"/>
      <c r="F4734" s="419" t="str">
        <f t="shared" si="58"/>
        <v/>
      </c>
    </row>
    <row r="4735" spans="1:6" x14ac:dyDescent="0.3">
      <c r="A4735" s="372" t="s">
        <v>2734</v>
      </c>
      <c r="B4735" s="201" t="s">
        <v>2717</v>
      </c>
      <c r="C4735" s="379" t="s">
        <v>88</v>
      </c>
      <c r="D4735" s="420">
        <v>50</v>
      </c>
      <c r="E4735" s="856"/>
      <c r="F4735" s="419" t="str">
        <f t="shared" si="58"/>
        <v/>
      </c>
    </row>
    <row r="4736" spans="1:6" x14ac:dyDescent="0.3">
      <c r="A4736" s="372" t="s">
        <v>2735</v>
      </c>
      <c r="B4736" s="201" t="s">
        <v>3694</v>
      </c>
      <c r="C4736" s="379" t="s">
        <v>88</v>
      </c>
      <c r="D4736" s="420">
        <v>100</v>
      </c>
      <c r="E4736" s="856"/>
      <c r="F4736" s="419" t="str">
        <f t="shared" si="58"/>
        <v/>
      </c>
    </row>
    <row r="4737" spans="1:6" x14ac:dyDescent="0.3">
      <c r="A4737" s="372" t="s">
        <v>2736</v>
      </c>
      <c r="B4737" s="201" t="s">
        <v>2721</v>
      </c>
      <c r="C4737" s="379" t="s">
        <v>88</v>
      </c>
      <c r="D4737" s="420">
        <v>250</v>
      </c>
      <c r="E4737" s="856"/>
      <c r="F4737" s="419" t="str">
        <f t="shared" si="58"/>
        <v/>
      </c>
    </row>
    <row r="4738" spans="1:6" x14ac:dyDescent="0.3">
      <c r="A4738" s="402" t="s">
        <v>2737</v>
      </c>
      <c r="B4738" s="235" t="s">
        <v>2738</v>
      </c>
      <c r="C4738" s="396"/>
      <c r="D4738" s="420"/>
      <c r="E4738" s="418"/>
      <c r="F4738" s="419" t="str">
        <f t="shared" si="58"/>
        <v/>
      </c>
    </row>
    <row r="4739" spans="1:6" x14ac:dyDescent="0.3">
      <c r="A4739" s="372" t="s">
        <v>2739</v>
      </c>
      <c r="B4739" s="201" t="s">
        <v>2713</v>
      </c>
      <c r="C4739" s="379" t="s">
        <v>88</v>
      </c>
      <c r="D4739" s="420">
        <v>500</v>
      </c>
      <c r="E4739" s="856"/>
      <c r="F4739" s="419" t="str">
        <f t="shared" si="58"/>
        <v/>
      </c>
    </row>
    <row r="4740" spans="1:6" x14ac:dyDescent="0.3">
      <c r="A4740" s="372" t="s">
        <v>2740</v>
      </c>
      <c r="B4740" s="201" t="s">
        <v>2715</v>
      </c>
      <c r="C4740" s="379" t="s">
        <v>88</v>
      </c>
      <c r="D4740" s="420">
        <v>200</v>
      </c>
      <c r="E4740" s="856"/>
      <c r="F4740" s="419" t="str">
        <f t="shared" si="58"/>
        <v/>
      </c>
    </row>
    <row r="4741" spans="1:6" x14ac:dyDescent="0.3">
      <c r="A4741" s="372" t="s">
        <v>2741</v>
      </c>
      <c r="B4741" s="201" t="s">
        <v>2717</v>
      </c>
      <c r="C4741" s="379" t="s">
        <v>88</v>
      </c>
      <c r="D4741" s="420">
        <v>100</v>
      </c>
      <c r="E4741" s="856"/>
      <c r="F4741" s="419" t="str">
        <f t="shared" si="58"/>
        <v/>
      </c>
    </row>
    <row r="4742" spans="1:6" x14ac:dyDescent="0.3">
      <c r="A4742" s="372" t="s">
        <v>2742</v>
      </c>
      <c r="B4742" s="201" t="s">
        <v>3694</v>
      </c>
      <c r="C4742" s="379" t="s">
        <v>88</v>
      </c>
      <c r="D4742" s="420">
        <v>100</v>
      </c>
      <c r="E4742" s="856"/>
      <c r="F4742" s="419" t="str">
        <f t="shared" si="58"/>
        <v/>
      </c>
    </row>
    <row r="4743" spans="1:6" x14ac:dyDescent="0.3">
      <c r="A4743" s="372" t="s">
        <v>2743</v>
      </c>
      <c r="B4743" s="201" t="s">
        <v>2721</v>
      </c>
      <c r="C4743" s="379" t="s">
        <v>88</v>
      </c>
      <c r="D4743" s="420">
        <v>200</v>
      </c>
      <c r="E4743" s="856"/>
      <c r="F4743" s="419" t="str">
        <f t="shared" si="58"/>
        <v/>
      </c>
    </row>
    <row r="4744" spans="1:6" x14ac:dyDescent="0.3">
      <c r="A4744" s="372" t="s">
        <v>2745</v>
      </c>
      <c r="B4744" s="235" t="s">
        <v>3821</v>
      </c>
      <c r="C4744" s="379"/>
      <c r="D4744" s="420"/>
      <c r="E4744" s="418"/>
      <c r="F4744" s="419" t="str">
        <f t="shared" si="58"/>
        <v/>
      </c>
    </row>
    <row r="4745" spans="1:6" x14ac:dyDescent="0.3">
      <c r="A4745" s="372" t="s">
        <v>2747</v>
      </c>
      <c r="B4745" s="201" t="s">
        <v>2748</v>
      </c>
      <c r="C4745" s="379"/>
      <c r="D4745" s="420"/>
      <c r="E4745" s="418"/>
      <c r="F4745" s="419" t="str">
        <f t="shared" si="58"/>
        <v/>
      </c>
    </row>
    <row r="4746" spans="1:6" x14ac:dyDescent="0.3">
      <c r="A4746" s="372" t="s">
        <v>2749</v>
      </c>
      <c r="B4746" s="201" t="s">
        <v>2750</v>
      </c>
      <c r="C4746" s="379" t="s">
        <v>88</v>
      </c>
      <c r="D4746" s="420">
        <v>500</v>
      </c>
      <c r="E4746" s="856"/>
      <c r="F4746" s="419" t="str">
        <f t="shared" si="58"/>
        <v/>
      </c>
    </row>
    <row r="4747" spans="1:6" x14ac:dyDescent="0.3">
      <c r="A4747" s="372" t="s">
        <v>2751</v>
      </c>
      <c r="B4747" s="201" t="s">
        <v>2752</v>
      </c>
      <c r="C4747" s="379" t="s">
        <v>88</v>
      </c>
      <c r="D4747" s="420">
        <v>100</v>
      </c>
      <c r="E4747" s="856"/>
      <c r="F4747" s="419" t="str">
        <f t="shared" si="58"/>
        <v/>
      </c>
    </row>
    <row r="4748" spans="1:6" x14ac:dyDescent="0.3">
      <c r="A4748" s="372" t="s">
        <v>2753</v>
      </c>
      <c r="B4748" s="201" t="s">
        <v>2754</v>
      </c>
      <c r="C4748" s="379" t="s">
        <v>88</v>
      </c>
      <c r="D4748" s="420">
        <v>300</v>
      </c>
      <c r="E4748" s="856"/>
      <c r="F4748" s="419" t="str">
        <f t="shared" si="58"/>
        <v/>
      </c>
    </row>
    <row r="4749" spans="1:6" x14ac:dyDescent="0.3">
      <c r="A4749" s="372" t="s">
        <v>2755</v>
      </c>
      <c r="B4749" s="201" t="s">
        <v>2756</v>
      </c>
      <c r="C4749" s="379" t="s">
        <v>88</v>
      </c>
      <c r="D4749" s="420">
        <v>150</v>
      </c>
      <c r="E4749" s="856"/>
      <c r="F4749" s="419" t="str">
        <f t="shared" si="58"/>
        <v/>
      </c>
    </row>
    <row r="4750" spans="1:6" x14ac:dyDescent="0.3">
      <c r="A4750" s="372" t="s">
        <v>2757</v>
      </c>
      <c r="B4750" s="201" t="s">
        <v>3695</v>
      </c>
      <c r="C4750" s="379" t="s">
        <v>88</v>
      </c>
      <c r="D4750" s="420">
        <v>450</v>
      </c>
      <c r="E4750" s="856"/>
      <c r="F4750" s="419" t="str">
        <f t="shared" si="58"/>
        <v/>
      </c>
    </row>
    <row r="4751" spans="1:6" x14ac:dyDescent="0.3">
      <c r="A4751" s="372" t="s">
        <v>2759</v>
      </c>
      <c r="B4751" s="201" t="s">
        <v>2760</v>
      </c>
      <c r="C4751" s="379" t="s">
        <v>88</v>
      </c>
      <c r="D4751" s="420">
        <v>500</v>
      </c>
      <c r="E4751" s="856"/>
      <c r="F4751" s="419" t="str">
        <f t="shared" si="58"/>
        <v/>
      </c>
    </row>
    <row r="4752" spans="1:6" x14ac:dyDescent="0.3">
      <c r="A4752" s="372" t="s">
        <v>2761</v>
      </c>
      <c r="B4752" s="201" t="s">
        <v>2762</v>
      </c>
      <c r="C4752" s="379" t="s">
        <v>88</v>
      </c>
      <c r="D4752" s="420">
        <v>500</v>
      </c>
      <c r="E4752" s="856"/>
      <c r="F4752" s="419" t="str">
        <f t="shared" si="58"/>
        <v/>
      </c>
    </row>
    <row r="4753" spans="1:6" x14ac:dyDescent="0.3">
      <c r="A4753" s="372" t="s">
        <v>2763</v>
      </c>
      <c r="B4753" s="201" t="s">
        <v>2764</v>
      </c>
      <c r="C4753" s="379" t="s">
        <v>88</v>
      </c>
      <c r="D4753" s="420">
        <v>10</v>
      </c>
      <c r="E4753" s="856"/>
      <c r="F4753" s="419" t="str">
        <f t="shared" si="58"/>
        <v/>
      </c>
    </row>
    <row r="4754" spans="1:6" x14ac:dyDescent="0.3">
      <c r="A4754" s="372" t="s">
        <v>2765</v>
      </c>
      <c r="B4754" s="201" t="s">
        <v>2766</v>
      </c>
      <c r="C4754" s="379" t="s">
        <v>88</v>
      </c>
      <c r="D4754" s="420">
        <v>240</v>
      </c>
      <c r="E4754" s="856"/>
      <c r="F4754" s="419" t="str">
        <f t="shared" si="58"/>
        <v/>
      </c>
    </row>
    <row r="4755" spans="1:6" x14ac:dyDescent="0.3">
      <c r="A4755" s="372" t="s">
        <v>2767</v>
      </c>
      <c r="B4755" s="201" t="s">
        <v>2768</v>
      </c>
      <c r="C4755" s="379" t="s">
        <v>88</v>
      </c>
      <c r="D4755" s="420">
        <v>30</v>
      </c>
      <c r="E4755" s="856"/>
      <c r="F4755" s="419" t="str">
        <f t="shared" si="58"/>
        <v/>
      </c>
    </row>
    <row r="4756" spans="1:6" x14ac:dyDescent="0.3">
      <c r="A4756" s="372" t="s">
        <v>2769</v>
      </c>
      <c r="B4756" s="201" t="s">
        <v>2770</v>
      </c>
      <c r="C4756" s="379" t="s">
        <v>88</v>
      </c>
      <c r="D4756" s="420">
        <v>50</v>
      </c>
      <c r="E4756" s="856"/>
      <c r="F4756" s="419" t="str">
        <f t="shared" si="58"/>
        <v/>
      </c>
    </row>
    <row r="4757" spans="1:6" x14ac:dyDescent="0.3">
      <c r="A4757" s="372" t="s">
        <v>2771</v>
      </c>
      <c r="B4757" s="201" t="s">
        <v>2772</v>
      </c>
      <c r="C4757" s="379" t="s">
        <v>88</v>
      </c>
      <c r="D4757" s="420">
        <v>100</v>
      </c>
      <c r="E4757" s="856"/>
      <c r="F4757" s="419" t="str">
        <f t="shared" si="58"/>
        <v/>
      </c>
    </row>
    <row r="4758" spans="1:6" x14ac:dyDescent="0.3">
      <c r="A4758" s="372" t="s">
        <v>2773</v>
      </c>
      <c r="B4758" s="201" t="s">
        <v>2774</v>
      </c>
      <c r="C4758" s="379" t="s">
        <v>88</v>
      </c>
      <c r="D4758" s="420">
        <v>50</v>
      </c>
      <c r="E4758" s="856"/>
      <c r="F4758" s="419" t="str">
        <f t="shared" si="58"/>
        <v/>
      </c>
    </row>
    <row r="4759" spans="1:6" x14ac:dyDescent="0.3">
      <c r="A4759" s="372" t="s">
        <v>2775</v>
      </c>
      <c r="B4759" s="201" t="s">
        <v>2776</v>
      </c>
      <c r="C4759" s="379" t="s">
        <v>88</v>
      </c>
      <c r="D4759" s="420">
        <v>200</v>
      </c>
      <c r="E4759" s="856"/>
      <c r="F4759" s="419" t="str">
        <f t="shared" si="58"/>
        <v/>
      </c>
    </row>
    <row r="4760" spans="1:6" x14ac:dyDescent="0.3">
      <c r="A4760" s="372" t="s">
        <v>2777</v>
      </c>
      <c r="B4760" s="201" t="s">
        <v>2778</v>
      </c>
      <c r="C4760" s="379" t="s">
        <v>88</v>
      </c>
      <c r="D4760" s="420">
        <v>100</v>
      </c>
      <c r="E4760" s="856"/>
      <c r="F4760" s="419" t="str">
        <f t="shared" si="58"/>
        <v/>
      </c>
    </row>
    <row r="4761" spans="1:6" x14ac:dyDescent="0.3">
      <c r="A4761" s="372" t="s">
        <v>2779</v>
      </c>
      <c r="B4761" s="201" t="s">
        <v>2780</v>
      </c>
      <c r="C4761" s="379" t="s">
        <v>88</v>
      </c>
      <c r="D4761" s="420">
        <v>100</v>
      </c>
      <c r="E4761" s="856"/>
      <c r="F4761" s="419" t="str">
        <f t="shared" si="58"/>
        <v/>
      </c>
    </row>
    <row r="4762" spans="1:6" x14ac:dyDescent="0.3">
      <c r="A4762" s="372" t="s">
        <v>2781</v>
      </c>
      <c r="B4762" s="201" t="s">
        <v>2782</v>
      </c>
      <c r="C4762" s="379" t="s">
        <v>88</v>
      </c>
      <c r="D4762" s="420">
        <v>500</v>
      </c>
      <c r="E4762" s="856"/>
      <c r="F4762" s="419" t="str">
        <f t="shared" si="58"/>
        <v/>
      </c>
    </row>
    <row r="4763" spans="1:6" x14ac:dyDescent="0.3">
      <c r="A4763" s="372" t="s">
        <v>2783</v>
      </c>
      <c r="B4763" s="201" t="s">
        <v>2784</v>
      </c>
      <c r="C4763" s="379" t="s">
        <v>88</v>
      </c>
      <c r="D4763" s="420">
        <v>50</v>
      </c>
      <c r="E4763" s="856"/>
      <c r="F4763" s="419" t="str">
        <f t="shared" si="58"/>
        <v/>
      </c>
    </row>
    <row r="4764" spans="1:6" x14ac:dyDescent="0.3">
      <c r="A4764" s="372" t="s">
        <v>2785</v>
      </c>
      <c r="B4764" s="201" t="s">
        <v>2786</v>
      </c>
      <c r="C4764" s="379" t="s">
        <v>88</v>
      </c>
      <c r="D4764" s="420">
        <v>200</v>
      </c>
      <c r="E4764" s="856"/>
      <c r="F4764" s="419" t="str">
        <f t="shared" si="58"/>
        <v/>
      </c>
    </row>
    <row r="4765" spans="1:6" x14ac:dyDescent="0.3">
      <c r="A4765" s="372" t="s">
        <v>2787</v>
      </c>
      <c r="B4765" s="214" t="s">
        <v>2792</v>
      </c>
      <c r="C4765" s="379" t="s">
        <v>88</v>
      </c>
      <c r="D4765" s="420">
        <v>500</v>
      </c>
      <c r="E4765" s="856"/>
      <c r="F4765" s="419" t="str">
        <f t="shared" si="58"/>
        <v/>
      </c>
    </row>
    <row r="4766" spans="1:6" x14ac:dyDescent="0.3">
      <c r="A4766" s="372" t="s">
        <v>2789</v>
      </c>
      <c r="B4766" s="214" t="s">
        <v>2794</v>
      </c>
      <c r="C4766" s="379" t="s">
        <v>88</v>
      </c>
      <c r="D4766" s="420">
        <v>600</v>
      </c>
      <c r="E4766" s="856"/>
      <c r="F4766" s="419" t="str">
        <f t="shared" si="58"/>
        <v/>
      </c>
    </row>
    <row r="4767" spans="1:6" x14ac:dyDescent="0.3">
      <c r="A4767" s="372" t="s">
        <v>2791</v>
      </c>
      <c r="B4767" s="201" t="s">
        <v>3822</v>
      </c>
      <c r="C4767" s="379" t="s">
        <v>88</v>
      </c>
      <c r="D4767" s="876">
        <v>100</v>
      </c>
      <c r="E4767" s="856"/>
      <c r="F4767" s="419" t="str">
        <f t="shared" si="58"/>
        <v/>
      </c>
    </row>
    <row r="4768" spans="1:6" x14ac:dyDescent="0.3">
      <c r="A4768" s="372" t="s">
        <v>2793</v>
      </c>
      <c r="B4768" s="201" t="s">
        <v>3823</v>
      </c>
      <c r="C4768" s="379" t="s">
        <v>88</v>
      </c>
      <c r="D4768" s="420">
        <v>720</v>
      </c>
      <c r="E4768" s="856"/>
      <c r="F4768" s="419" t="str">
        <f t="shared" si="58"/>
        <v/>
      </c>
    </row>
    <row r="4769" spans="1:6" x14ac:dyDescent="0.3">
      <c r="A4769" s="372" t="s">
        <v>2795</v>
      </c>
      <c r="B4769" s="201" t="s">
        <v>3824</v>
      </c>
      <c r="C4769" s="379" t="s">
        <v>88</v>
      </c>
      <c r="D4769" s="420">
        <v>500</v>
      </c>
      <c r="E4769" s="856"/>
      <c r="F4769" s="419" t="str">
        <f t="shared" si="58"/>
        <v/>
      </c>
    </row>
    <row r="4770" spans="1:6" x14ac:dyDescent="0.3">
      <c r="A4770" s="372" t="s">
        <v>2797</v>
      </c>
      <c r="B4770" s="201" t="s">
        <v>3825</v>
      </c>
      <c r="C4770" s="379" t="s">
        <v>9</v>
      </c>
      <c r="D4770" s="420">
        <v>10</v>
      </c>
      <c r="E4770" s="856"/>
      <c r="F4770" s="419" t="str">
        <f t="shared" si="58"/>
        <v/>
      </c>
    </row>
    <row r="4771" spans="1:6" x14ac:dyDescent="0.3">
      <c r="A4771" s="372" t="s">
        <v>3674</v>
      </c>
      <c r="B4771" s="201" t="s">
        <v>2790</v>
      </c>
      <c r="C4771" s="379" t="s">
        <v>9</v>
      </c>
      <c r="D4771" s="420">
        <v>15</v>
      </c>
      <c r="E4771" s="856"/>
      <c r="F4771" s="419" t="str">
        <f t="shared" si="58"/>
        <v/>
      </c>
    </row>
    <row r="4772" spans="1:6" x14ac:dyDescent="0.3">
      <c r="A4772" s="372" t="s">
        <v>3676</v>
      </c>
      <c r="B4772" s="201" t="s">
        <v>3826</v>
      </c>
      <c r="C4772" s="379" t="s">
        <v>9</v>
      </c>
      <c r="D4772" s="420">
        <v>15</v>
      </c>
      <c r="E4772" s="856"/>
      <c r="F4772" s="419" t="str">
        <f t="shared" si="58"/>
        <v/>
      </c>
    </row>
    <row r="4773" spans="1:6" x14ac:dyDescent="0.3">
      <c r="A4773" s="372" t="s">
        <v>2811</v>
      </c>
      <c r="B4773" s="235" t="s">
        <v>2691</v>
      </c>
      <c r="C4773" s="379"/>
      <c r="D4773" s="420"/>
      <c r="E4773" s="422"/>
      <c r="F4773" s="419" t="str">
        <f t="shared" si="58"/>
        <v/>
      </c>
    </row>
    <row r="4774" spans="1:6" x14ac:dyDescent="0.3">
      <c r="A4774" s="372" t="s">
        <v>2812</v>
      </c>
      <c r="B4774" s="201" t="s">
        <v>2691</v>
      </c>
      <c r="C4774" s="379" t="s">
        <v>16</v>
      </c>
      <c r="D4774" s="420">
        <v>1</v>
      </c>
      <c r="E4774" s="418">
        <v>2500000</v>
      </c>
      <c r="F4774" s="419">
        <f t="shared" si="58"/>
        <v>2500000</v>
      </c>
    </row>
    <row r="4775" spans="1:6" ht="22.8" x14ac:dyDescent="0.3">
      <c r="A4775" s="372" t="s">
        <v>2814</v>
      </c>
      <c r="B4775" s="201" t="s">
        <v>3979</v>
      </c>
      <c r="C4775" s="379" t="s">
        <v>21</v>
      </c>
      <c r="D4775" s="421">
        <f>F4774</f>
        <v>2500000</v>
      </c>
      <c r="E4775" s="855"/>
      <c r="F4775" s="419" t="str">
        <f t="shared" si="58"/>
        <v/>
      </c>
    </row>
    <row r="4776" spans="1:6" x14ac:dyDescent="0.3">
      <c r="A4776" s="372" t="s">
        <v>2816</v>
      </c>
      <c r="B4776" s="235" t="s">
        <v>2817</v>
      </c>
      <c r="C4776" s="379"/>
      <c r="D4776" s="420"/>
      <c r="E4776" s="418"/>
      <c r="F4776" s="419" t="str">
        <f t="shared" si="58"/>
        <v/>
      </c>
    </row>
    <row r="4777" spans="1:6" x14ac:dyDescent="0.3">
      <c r="A4777" s="372" t="s">
        <v>2818</v>
      </c>
      <c r="B4777" s="201" t="s">
        <v>2748</v>
      </c>
      <c r="C4777" s="379" t="s">
        <v>9</v>
      </c>
      <c r="D4777" s="420">
        <v>5</v>
      </c>
      <c r="E4777" s="856"/>
      <c r="F4777" s="419" t="str">
        <f t="shared" si="58"/>
        <v/>
      </c>
    </row>
    <row r="4778" spans="1:6" x14ac:dyDescent="0.3">
      <c r="A4778" s="372" t="s">
        <v>2819</v>
      </c>
      <c r="B4778" s="201" t="s">
        <v>2750</v>
      </c>
      <c r="C4778" s="379" t="s">
        <v>9</v>
      </c>
      <c r="D4778" s="420">
        <v>31</v>
      </c>
      <c r="E4778" s="856"/>
      <c r="F4778" s="419" t="str">
        <f t="shared" si="58"/>
        <v/>
      </c>
    </row>
    <row r="4779" spans="1:6" x14ac:dyDescent="0.3">
      <c r="A4779" s="372" t="s">
        <v>2820</v>
      </c>
      <c r="B4779" s="201" t="s">
        <v>2752</v>
      </c>
      <c r="C4779" s="379" t="s">
        <v>9</v>
      </c>
      <c r="D4779" s="420">
        <v>5</v>
      </c>
      <c r="E4779" s="856"/>
      <c r="F4779" s="419" t="str">
        <f t="shared" si="58"/>
        <v/>
      </c>
    </row>
    <row r="4780" spans="1:6" x14ac:dyDescent="0.3">
      <c r="A4780" s="372" t="s">
        <v>3827</v>
      </c>
      <c r="B4780" s="214" t="s">
        <v>2772</v>
      </c>
      <c r="C4780" s="379" t="s">
        <v>9</v>
      </c>
      <c r="D4780" s="420">
        <v>10</v>
      </c>
      <c r="E4780" s="856"/>
      <c r="F4780" s="419" t="str">
        <f t="shared" si="58"/>
        <v/>
      </c>
    </row>
    <row r="4781" spans="1:6" x14ac:dyDescent="0.3">
      <c r="A4781" s="372" t="s">
        <v>2822</v>
      </c>
      <c r="B4781" s="214" t="s">
        <v>2760</v>
      </c>
      <c r="C4781" s="379" t="s">
        <v>9</v>
      </c>
      <c r="D4781" s="420">
        <v>4</v>
      </c>
      <c r="E4781" s="856"/>
      <c r="F4781" s="419" t="str">
        <f t="shared" si="58"/>
        <v/>
      </c>
    </row>
    <row r="4782" spans="1:6" x14ac:dyDescent="0.3">
      <c r="A4782" s="372" t="s">
        <v>2823</v>
      </c>
      <c r="B4782" s="201" t="s">
        <v>2792</v>
      </c>
      <c r="C4782" s="379" t="s">
        <v>9</v>
      </c>
      <c r="D4782" s="420">
        <v>15</v>
      </c>
      <c r="E4782" s="856"/>
      <c r="F4782" s="419" t="str">
        <f t="shared" si="58"/>
        <v/>
      </c>
    </row>
    <row r="4783" spans="1:6" x14ac:dyDescent="0.3">
      <c r="A4783" s="372" t="s">
        <v>2824</v>
      </c>
      <c r="B4783" s="201" t="s">
        <v>2794</v>
      </c>
      <c r="C4783" s="379" t="s">
        <v>9</v>
      </c>
      <c r="D4783" s="420">
        <v>15</v>
      </c>
      <c r="E4783" s="856"/>
      <c r="F4783" s="419" t="str">
        <f t="shared" si="58"/>
        <v/>
      </c>
    </row>
    <row r="4784" spans="1:6" x14ac:dyDescent="0.3">
      <c r="A4784" s="372" t="s">
        <v>2828</v>
      </c>
      <c r="B4784" s="235" t="s">
        <v>2829</v>
      </c>
      <c r="C4784" s="379"/>
      <c r="D4784" s="420"/>
      <c r="E4784" s="418"/>
      <c r="F4784" s="419" t="str">
        <f t="shared" si="58"/>
        <v/>
      </c>
    </row>
    <row r="4785" spans="1:6" x14ac:dyDescent="0.3">
      <c r="A4785" s="372" t="s">
        <v>2830</v>
      </c>
      <c r="B4785" s="201" t="s">
        <v>2831</v>
      </c>
      <c r="C4785" s="379" t="s">
        <v>16</v>
      </c>
      <c r="D4785" s="420">
        <v>1</v>
      </c>
      <c r="E4785" s="418">
        <v>20000000</v>
      </c>
      <c r="F4785" s="419">
        <f t="shared" si="58"/>
        <v>20000000</v>
      </c>
    </row>
    <row r="4786" spans="1:6" ht="22.8" x14ac:dyDescent="0.3">
      <c r="A4786" s="372" t="s">
        <v>2833</v>
      </c>
      <c r="B4786" s="201" t="s">
        <v>2834</v>
      </c>
      <c r="C4786" s="379" t="s">
        <v>21</v>
      </c>
      <c r="D4786" s="421">
        <f>F4785</f>
        <v>20000000</v>
      </c>
      <c r="E4786" s="855"/>
      <c r="F4786" s="419" t="str">
        <f t="shared" si="58"/>
        <v/>
      </c>
    </row>
    <row r="4787" spans="1:6" x14ac:dyDescent="0.3">
      <c r="A4787" s="372" t="s">
        <v>2835</v>
      </c>
      <c r="B4787" s="235" t="s">
        <v>2836</v>
      </c>
      <c r="C4787" s="379"/>
      <c r="D4787" s="420"/>
      <c r="E4787" s="418"/>
      <c r="F4787" s="419" t="str">
        <f t="shared" si="58"/>
        <v/>
      </c>
    </row>
    <row r="4788" spans="1:6" x14ac:dyDescent="0.3">
      <c r="A4788" s="372" t="s">
        <v>2837</v>
      </c>
      <c r="B4788" s="201" t="s">
        <v>2838</v>
      </c>
      <c r="C4788" s="379" t="s">
        <v>16</v>
      </c>
      <c r="D4788" s="420">
        <v>1</v>
      </c>
      <c r="E4788" s="418">
        <v>600000</v>
      </c>
      <c r="F4788" s="419">
        <f t="shared" si="58"/>
        <v>600000</v>
      </c>
    </row>
    <row r="4789" spans="1:6" ht="22.8" x14ac:dyDescent="0.3">
      <c r="A4789" s="372" t="s">
        <v>2840</v>
      </c>
      <c r="B4789" s="415" t="s">
        <v>2841</v>
      </c>
      <c r="C4789" s="382" t="s">
        <v>21</v>
      </c>
      <c r="D4789" s="421">
        <f>F4788</f>
        <v>600000</v>
      </c>
      <c r="E4789" s="855"/>
      <c r="F4789" s="419" t="str">
        <f t="shared" si="58"/>
        <v/>
      </c>
    </row>
    <row r="4790" spans="1:6" x14ac:dyDescent="0.3">
      <c r="A4790" s="383"/>
      <c r="B4790" s="341"/>
      <c r="C4790" s="395"/>
      <c r="D4790" s="431"/>
      <c r="E4790" s="432"/>
      <c r="F4790" s="433"/>
    </row>
    <row r="4791" spans="1:6" x14ac:dyDescent="0.3">
      <c r="A4791" s="383"/>
      <c r="B4791" s="341"/>
      <c r="C4791" s="395"/>
      <c r="D4791" s="431"/>
      <c r="E4791" s="432"/>
      <c r="F4791" s="433"/>
    </row>
    <row r="4792" spans="1:6" x14ac:dyDescent="0.3">
      <c r="A4792" s="383"/>
      <c r="B4792" s="341"/>
      <c r="C4792" s="395"/>
      <c r="D4792" s="431"/>
      <c r="E4792" s="432"/>
      <c r="F4792" s="433"/>
    </row>
    <row r="4793" spans="1:6" x14ac:dyDescent="0.3">
      <c r="A4793" s="383"/>
      <c r="B4793" s="341"/>
      <c r="C4793" s="395"/>
      <c r="D4793" s="431"/>
      <c r="E4793" s="432"/>
      <c r="F4793" s="433"/>
    </row>
    <row r="4794" spans="1:6" x14ac:dyDescent="0.3">
      <c r="A4794" s="383"/>
      <c r="B4794" s="341"/>
      <c r="C4794" s="395"/>
      <c r="D4794" s="431"/>
      <c r="E4794" s="432"/>
      <c r="F4794" s="433"/>
    </row>
    <row r="4795" spans="1:6" x14ac:dyDescent="0.3">
      <c r="A4795" s="383"/>
      <c r="B4795" s="341"/>
      <c r="C4795" s="395"/>
      <c r="D4795" s="431"/>
      <c r="E4795" s="432"/>
      <c r="F4795" s="433"/>
    </row>
    <row r="4796" spans="1:6" x14ac:dyDescent="0.3">
      <c r="A4796" s="383"/>
      <c r="B4796" s="341"/>
      <c r="C4796" s="395"/>
      <c r="D4796" s="431"/>
      <c r="E4796" s="432"/>
      <c r="F4796" s="433"/>
    </row>
    <row r="4797" spans="1:6" x14ac:dyDescent="0.3">
      <c r="A4797" s="383"/>
      <c r="B4797" s="341"/>
      <c r="C4797" s="395"/>
      <c r="D4797" s="431"/>
      <c r="E4797" s="432"/>
      <c r="F4797" s="433"/>
    </row>
    <row r="4798" spans="1:6" x14ac:dyDescent="0.3">
      <c r="A4798" s="383"/>
      <c r="B4798" s="341"/>
      <c r="C4798" s="395"/>
      <c r="D4798" s="431"/>
      <c r="E4798" s="432"/>
      <c r="F4798" s="433"/>
    </row>
    <row r="4799" spans="1:6" x14ac:dyDescent="0.3">
      <c r="A4799" s="383"/>
      <c r="B4799" s="341"/>
      <c r="C4799" s="395"/>
      <c r="D4799" s="431"/>
      <c r="E4799" s="432"/>
      <c r="F4799" s="433"/>
    </row>
    <row r="4800" spans="1:6" x14ac:dyDescent="0.3">
      <c r="A4800" s="383"/>
      <c r="B4800" s="341"/>
      <c r="C4800" s="395"/>
      <c r="D4800" s="431"/>
      <c r="E4800" s="432"/>
      <c r="F4800" s="433"/>
    </row>
    <row r="4801" spans="1:6" x14ac:dyDescent="0.3">
      <c r="A4801" s="383"/>
      <c r="B4801" s="341"/>
      <c r="C4801" s="395"/>
      <c r="D4801" s="431"/>
      <c r="E4801" s="432"/>
      <c r="F4801" s="433"/>
    </row>
    <row r="4802" spans="1:6" x14ac:dyDescent="0.3">
      <c r="A4802" s="383"/>
      <c r="B4802" s="341"/>
      <c r="C4802" s="395"/>
      <c r="D4802" s="431"/>
      <c r="E4802" s="432"/>
      <c r="F4802" s="433"/>
    </row>
    <row r="4803" spans="1:6" x14ac:dyDescent="0.3">
      <c r="A4803" s="383"/>
      <c r="B4803" s="341"/>
      <c r="C4803" s="395"/>
      <c r="D4803" s="431"/>
      <c r="E4803" s="432"/>
      <c r="F4803" s="433"/>
    </row>
    <row r="4804" spans="1:6" x14ac:dyDescent="0.3">
      <c r="A4804" s="383"/>
      <c r="B4804" s="341"/>
      <c r="C4804" s="395"/>
      <c r="D4804" s="431"/>
      <c r="E4804" s="432"/>
      <c r="F4804" s="433"/>
    </row>
    <row r="4805" spans="1:6" x14ac:dyDescent="0.3">
      <c r="A4805" s="383"/>
      <c r="B4805" s="341"/>
      <c r="C4805" s="395"/>
      <c r="D4805" s="431"/>
      <c r="E4805" s="432"/>
      <c r="F4805" s="433"/>
    </row>
    <row r="4806" spans="1:6" x14ac:dyDescent="0.3">
      <c r="A4806" s="383"/>
      <c r="B4806" s="341"/>
      <c r="C4806" s="395"/>
      <c r="D4806" s="431"/>
      <c r="E4806" s="432"/>
      <c r="F4806" s="433"/>
    </row>
    <row r="4807" spans="1:6" x14ac:dyDescent="0.3">
      <c r="A4807" s="383"/>
      <c r="B4807" s="341"/>
      <c r="C4807" s="395"/>
      <c r="D4807" s="431"/>
      <c r="E4807" s="432"/>
      <c r="F4807" s="433"/>
    </row>
    <row r="4808" spans="1:6" x14ac:dyDescent="0.3">
      <c r="A4808" s="383"/>
      <c r="B4808" s="341"/>
      <c r="C4808" s="395"/>
      <c r="D4808" s="431"/>
      <c r="E4808" s="432"/>
      <c r="F4808" s="433"/>
    </row>
    <row r="4809" spans="1:6" x14ac:dyDescent="0.3">
      <c r="A4809" s="383"/>
      <c r="B4809" s="341"/>
      <c r="C4809" s="395"/>
      <c r="D4809" s="431"/>
      <c r="E4809" s="432"/>
      <c r="F4809" s="433"/>
    </row>
    <row r="4810" spans="1:6" x14ac:dyDescent="0.3">
      <c r="A4810" s="383"/>
      <c r="B4810" s="341"/>
      <c r="C4810" s="395"/>
      <c r="D4810" s="431"/>
      <c r="E4810" s="432"/>
      <c r="F4810" s="433"/>
    </row>
    <row r="4811" spans="1:6" x14ac:dyDescent="0.3">
      <c r="A4811" s="383"/>
      <c r="B4811" s="341"/>
      <c r="C4811" s="395"/>
      <c r="D4811" s="431"/>
      <c r="E4811" s="432"/>
      <c r="F4811" s="433"/>
    </row>
    <row r="4812" spans="1:6" x14ac:dyDescent="0.3">
      <c r="A4812" s="383"/>
      <c r="B4812" s="341"/>
      <c r="C4812" s="395"/>
      <c r="D4812" s="431"/>
      <c r="E4812" s="432"/>
      <c r="F4812" s="433"/>
    </row>
    <row r="4813" spans="1:6" x14ac:dyDescent="0.3">
      <c r="A4813" s="383"/>
      <c r="B4813" s="341"/>
      <c r="C4813" s="395"/>
      <c r="D4813" s="431"/>
      <c r="E4813" s="432"/>
      <c r="F4813" s="433"/>
    </row>
    <row r="4814" spans="1:6" x14ac:dyDescent="0.3">
      <c r="A4814" s="383"/>
      <c r="B4814" s="341"/>
      <c r="C4814" s="395"/>
      <c r="D4814" s="431"/>
      <c r="E4814" s="432"/>
      <c r="F4814" s="433"/>
    </row>
    <row r="4815" spans="1:6" x14ac:dyDescent="0.3">
      <c r="A4815" s="383"/>
      <c r="B4815" s="341"/>
      <c r="C4815" s="395"/>
      <c r="D4815" s="431"/>
      <c r="E4815" s="432"/>
      <c r="F4815" s="433"/>
    </row>
    <row r="4816" spans="1:6" x14ac:dyDescent="0.3">
      <c r="A4816" s="383"/>
      <c r="B4816" s="341"/>
      <c r="C4816" s="395"/>
      <c r="D4816" s="431"/>
      <c r="E4816" s="432"/>
      <c r="F4816" s="433"/>
    </row>
    <row r="4817" spans="1:6" x14ac:dyDescent="0.3">
      <c r="A4817" s="383"/>
      <c r="B4817" s="341"/>
      <c r="C4817" s="395"/>
      <c r="D4817" s="431"/>
      <c r="E4817" s="432"/>
      <c r="F4817" s="433"/>
    </row>
    <row r="4818" spans="1:6" x14ac:dyDescent="0.3">
      <c r="A4818" s="383"/>
      <c r="B4818" s="341"/>
      <c r="C4818" s="395"/>
      <c r="D4818" s="431"/>
      <c r="E4818" s="432"/>
      <c r="F4818" s="433"/>
    </row>
    <row r="4819" spans="1:6" x14ac:dyDescent="0.3">
      <c r="A4819" s="383"/>
      <c r="B4819" s="341"/>
      <c r="C4819" s="395"/>
      <c r="D4819" s="431"/>
      <c r="E4819" s="432"/>
      <c r="F4819" s="433"/>
    </row>
    <row r="4820" spans="1:6" x14ac:dyDescent="0.3">
      <c r="A4820" s="383"/>
      <c r="B4820" s="341"/>
      <c r="C4820" s="395"/>
      <c r="D4820" s="431"/>
      <c r="E4820" s="432"/>
      <c r="F4820" s="433"/>
    </row>
    <row r="4821" spans="1:6" x14ac:dyDescent="0.3">
      <c r="A4821" s="383"/>
      <c r="B4821" s="341"/>
      <c r="C4821" s="395"/>
      <c r="D4821" s="431"/>
      <c r="E4821" s="432"/>
      <c r="F4821" s="433"/>
    </row>
    <row r="4822" spans="1:6" ht="15" thickBot="1" x14ac:dyDescent="0.35">
      <c r="A4822" s="383"/>
      <c r="B4822" s="341"/>
      <c r="C4822" s="395"/>
      <c r="D4822" s="431"/>
      <c r="E4822" s="432"/>
      <c r="F4822" s="433"/>
    </row>
    <row r="4823" spans="1:6" ht="15" thickBot="1" x14ac:dyDescent="0.35">
      <c r="A4823" s="448" t="s">
        <v>4107</v>
      </c>
      <c r="B4823" s="511" t="s">
        <v>4116</v>
      </c>
      <c r="C4823" s="489"/>
      <c r="D4823" s="489"/>
      <c r="E4823" s="494"/>
      <c r="F4823" s="495">
        <f>SUM(F4726:F4799)</f>
        <v>23100000</v>
      </c>
    </row>
    <row r="4824" spans="1:6" x14ac:dyDescent="0.3">
      <c r="A4824" s="756" t="s">
        <v>4136</v>
      </c>
      <c r="B4824" s="757"/>
      <c r="C4824" s="462"/>
      <c r="D4824" s="462"/>
      <c r="E4824" s="467"/>
      <c r="F4824" s="473"/>
    </row>
    <row r="4825" spans="1:6" ht="15" thickBot="1" x14ac:dyDescent="0.35">
      <c r="A4825" s="754" t="s">
        <v>4137</v>
      </c>
      <c r="B4825" s="755"/>
      <c r="C4825" s="463"/>
      <c r="D4825" s="463"/>
      <c r="E4825" s="468"/>
      <c r="F4825" s="474"/>
    </row>
    <row r="4826" spans="1:6" ht="15" thickBot="1" x14ac:dyDescent="0.35">
      <c r="A4826" s="449" t="s">
        <v>4111</v>
      </c>
      <c r="B4826" s="451" t="s">
        <v>4035</v>
      </c>
      <c r="C4826" s="451" t="s">
        <v>4112</v>
      </c>
      <c r="D4826" s="451" t="s">
        <v>4113</v>
      </c>
      <c r="E4826" s="451" t="s">
        <v>4114</v>
      </c>
      <c r="F4826" s="487" t="s">
        <v>4036</v>
      </c>
    </row>
    <row r="4827" spans="1:6" x14ac:dyDescent="0.3">
      <c r="A4827" s="768" t="s">
        <v>4017</v>
      </c>
      <c r="B4827" s="769"/>
      <c r="C4827" s="769"/>
      <c r="D4827" s="769"/>
      <c r="E4827" s="769"/>
      <c r="F4827" s="770"/>
    </row>
    <row r="4828" spans="1:6" x14ac:dyDescent="0.3">
      <c r="A4828" s="374" t="s">
        <v>4018</v>
      </c>
      <c r="B4828" s="345" t="s">
        <v>113</v>
      </c>
      <c r="C4828" s="375"/>
      <c r="D4828" s="376"/>
      <c r="E4828" s="377"/>
      <c r="F4828" s="378"/>
    </row>
    <row r="4829" spans="1:6" x14ac:dyDescent="0.3">
      <c r="A4829" s="372" t="s">
        <v>4019</v>
      </c>
      <c r="B4829" s="201" t="s">
        <v>115</v>
      </c>
      <c r="C4829" s="379" t="s">
        <v>16</v>
      </c>
      <c r="D4829" s="420">
        <v>1</v>
      </c>
      <c r="E4829" s="418">
        <v>15000000</v>
      </c>
      <c r="F4829" s="419">
        <f>IF((D4829*E4829)&gt;0,(D4829*E4829),"")</f>
        <v>15000000</v>
      </c>
    </row>
    <row r="4830" spans="1:6" x14ac:dyDescent="0.3">
      <c r="A4830" s="372" t="s">
        <v>4020</v>
      </c>
      <c r="B4830" s="381" t="s">
        <v>3970</v>
      </c>
      <c r="C4830" s="379"/>
      <c r="D4830" s="421"/>
      <c r="E4830" s="422"/>
      <c r="F4830" s="419" t="str">
        <f t="shared" ref="F4830:F4832" si="59">IF((D4830*E4830)&gt;0,(D4830*E4830),"")</f>
        <v/>
      </c>
    </row>
    <row r="4831" spans="1:6" ht="34.200000000000003" x14ac:dyDescent="0.3">
      <c r="A4831" s="372" t="s">
        <v>4021</v>
      </c>
      <c r="B4831" s="221" t="s">
        <v>4023</v>
      </c>
      <c r="C4831" s="379" t="s">
        <v>3971</v>
      </c>
      <c r="D4831" s="420">
        <v>1</v>
      </c>
      <c r="E4831" s="418">
        <v>85000000</v>
      </c>
      <c r="F4831" s="419">
        <f t="shared" si="59"/>
        <v>85000000</v>
      </c>
    </row>
    <row r="4832" spans="1:6" ht="22.8" x14ac:dyDescent="0.3">
      <c r="A4832" s="372" t="s">
        <v>4022</v>
      </c>
      <c r="B4832" s="221" t="s">
        <v>4024</v>
      </c>
      <c r="C4832" s="379" t="s">
        <v>21</v>
      </c>
      <c r="D4832" s="421">
        <f>F4831</f>
        <v>85000000</v>
      </c>
      <c r="E4832" s="855"/>
      <c r="F4832" s="419" t="str">
        <f t="shared" si="59"/>
        <v/>
      </c>
    </row>
    <row r="4833" spans="1:6" x14ac:dyDescent="0.3">
      <c r="A4833" s="383"/>
      <c r="B4833" s="442"/>
      <c r="C4833" s="386"/>
      <c r="D4833" s="431"/>
      <c r="E4833" s="432"/>
      <c r="F4833" s="433"/>
    </row>
    <row r="4834" spans="1:6" x14ac:dyDescent="0.3">
      <c r="A4834" s="383"/>
      <c r="B4834" s="442"/>
      <c r="C4834" s="386"/>
      <c r="D4834" s="431"/>
      <c r="E4834" s="432"/>
      <c r="F4834" s="433"/>
    </row>
    <row r="4835" spans="1:6" x14ac:dyDescent="0.3">
      <c r="A4835" s="383"/>
      <c r="B4835" s="442"/>
      <c r="C4835" s="386"/>
      <c r="D4835" s="431"/>
      <c r="E4835" s="432"/>
      <c r="F4835" s="433"/>
    </row>
    <row r="4836" spans="1:6" x14ac:dyDescent="0.3">
      <c r="A4836" s="383"/>
      <c r="B4836" s="442"/>
      <c r="C4836" s="386"/>
      <c r="D4836" s="431"/>
      <c r="E4836" s="432"/>
      <c r="F4836" s="433"/>
    </row>
    <row r="4837" spans="1:6" x14ac:dyDescent="0.3">
      <c r="A4837" s="383"/>
      <c r="B4837" s="442"/>
      <c r="C4837" s="386"/>
      <c r="D4837" s="431"/>
      <c r="E4837" s="432"/>
      <c r="F4837" s="433"/>
    </row>
    <row r="4838" spans="1:6" x14ac:dyDescent="0.3">
      <c r="A4838" s="383"/>
      <c r="B4838" s="442"/>
      <c r="C4838" s="386"/>
      <c r="D4838" s="431"/>
      <c r="E4838" s="432"/>
      <c r="F4838" s="433"/>
    </row>
    <row r="4839" spans="1:6" x14ac:dyDescent="0.3">
      <c r="A4839" s="383"/>
      <c r="B4839" s="442"/>
      <c r="C4839" s="386"/>
      <c r="D4839" s="431"/>
      <c r="E4839" s="432"/>
      <c r="F4839" s="433"/>
    </row>
    <row r="4840" spans="1:6" x14ac:dyDescent="0.3">
      <c r="A4840" s="383"/>
      <c r="B4840" s="442"/>
      <c r="C4840" s="386"/>
      <c r="D4840" s="431"/>
      <c r="E4840" s="432"/>
      <c r="F4840" s="433"/>
    </row>
    <row r="4841" spans="1:6" x14ac:dyDescent="0.3">
      <c r="A4841" s="383"/>
      <c r="B4841" s="442"/>
      <c r="C4841" s="386"/>
      <c r="D4841" s="431"/>
      <c r="E4841" s="432"/>
      <c r="F4841" s="433"/>
    </row>
    <row r="4842" spans="1:6" x14ac:dyDescent="0.3">
      <c r="A4842" s="383"/>
      <c r="B4842" s="442"/>
      <c r="C4842" s="386"/>
      <c r="D4842" s="431"/>
      <c r="E4842" s="432"/>
      <c r="F4842" s="433"/>
    </row>
    <row r="4843" spans="1:6" x14ac:dyDescent="0.3">
      <c r="A4843" s="383"/>
      <c r="B4843" s="442"/>
      <c r="C4843" s="386"/>
      <c r="D4843" s="431"/>
      <c r="E4843" s="432"/>
      <c r="F4843" s="433"/>
    </row>
    <row r="4844" spans="1:6" x14ac:dyDescent="0.3">
      <c r="A4844" s="383"/>
      <c r="B4844" s="442"/>
      <c r="C4844" s="386"/>
      <c r="D4844" s="431"/>
      <c r="E4844" s="432"/>
      <c r="F4844" s="433"/>
    </row>
    <row r="4845" spans="1:6" x14ac:dyDescent="0.3">
      <c r="A4845" s="383"/>
      <c r="B4845" s="442"/>
      <c r="C4845" s="386"/>
      <c r="D4845" s="431"/>
      <c r="E4845" s="432"/>
      <c r="F4845" s="433"/>
    </row>
    <row r="4846" spans="1:6" x14ac:dyDescent="0.3">
      <c r="A4846" s="383"/>
      <c r="B4846" s="442"/>
      <c r="C4846" s="386"/>
      <c r="D4846" s="431"/>
      <c r="E4846" s="432"/>
      <c r="F4846" s="433"/>
    </row>
    <row r="4847" spans="1:6" x14ac:dyDescent="0.3">
      <c r="A4847" s="383"/>
      <c r="B4847" s="442"/>
      <c r="C4847" s="386"/>
      <c r="D4847" s="431"/>
      <c r="E4847" s="432"/>
      <c r="F4847" s="433"/>
    </row>
    <row r="4848" spans="1:6" x14ac:dyDescent="0.3">
      <c r="A4848" s="383"/>
      <c r="B4848" s="442"/>
      <c r="C4848" s="386"/>
      <c r="D4848" s="431"/>
      <c r="E4848" s="432"/>
      <c r="F4848" s="433"/>
    </row>
    <row r="4849" spans="1:6" x14ac:dyDescent="0.3">
      <c r="A4849" s="383"/>
      <c r="B4849" s="442"/>
      <c r="C4849" s="386"/>
      <c r="D4849" s="431"/>
      <c r="E4849" s="432"/>
      <c r="F4849" s="433"/>
    </row>
    <row r="4850" spans="1:6" x14ac:dyDescent="0.3">
      <c r="A4850" s="383"/>
      <c r="B4850" s="442"/>
      <c r="C4850" s="386"/>
      <c r="D4850" s="431"/>
      <c r="E4850" s="432"/>
      <c r="F4850" s="433"/>
    </row>
    <row r="4851" spans="1:6" x14ac:dyDescent="0.3">
      <c r="A4851" s="383"/>
      <c r="B4851" s="442"/>
      <c r="C4851" s="386"/>
      <c r="D4851" s="431"/>
      <c r="E4851" s="432"/>
      <c r="F4851" s="433"/>
    </row>
    <row r="4852" spans="1:6" x14ac:dyDescent="0.3">
      <c r="A4852" s="383"/>
      <c r="B4852" s="442"/>
      <c r="C4852" s="386"/>
      <c r="D4852" s="431"/>
      <c r="E4852" s="432"/>
      <c r="F4852" s="433"/>
    </row>
    <row r="4853" spans="1:6" x14ac:dyDescent="0.3">
      <c r="A4853" s="383"/>
      <c r="B4853" s="442"/>
      <c r="C4853" s="386"/>
      <c r="D4853" s="431"/>
      <c r="E4853" s="432"/>
      <c r="F4853" s="433"/>
    </row>
    <row r="4854" spans="1:6" x14ac:dyDescent="0.3">
      <c r="A4854" s="383"/>
      <c r="B4854" s="442"/>
      <c r="C4854" s="386"/>
      <c r="D4854" s="431"/>
      <c r="E4854" s="432"/>
      <c r="F4854" s="433"/>
    </row>
    <row r="4855" spans="1:6" x14ac:dyDescent="0.3">
      <c r="A4855" s="383"/>
      <c r="B4855" s="442"/>
      <c r="C4855" s="386"/>
      <c r="D4855" s="431"/>
      <c r="E4855" s="432"/>
      <c r="F4855" s="433"/>
    </row>
    <row r="4856" spans="1:6" x14ac:dyDescent="0.3">
      <c r="A4856" s="383"/>
      <c r="B4856" s="442"/>
      <c r="C4856" s="386"/>
      <c r="D4856" s="431"/>
      <c r="E4856" s="432"/>
      <c r="F4856" s="433"/>
    </row>
    <row r="4857" spans="1:6" x14ac:dyDescent="0.3">
      <c r="A4857" s="383"/>
      <c r="B4857" s="442"/>
      <c r="C4857" s="386"/>
      <c r="D4857" s="431"/>
      <c r="E4857" s="432"/>
      <c r="F4857" s="433"/>
    </row>
    <row r="4858" spans="1:6" x14ac:dyDescent="0.3">
      <c r="A4858" s="383"/>
      <c r="B4858" s="442"/>
      <c r="C4858" s="386"/>
      <c r="D4858" s="431"/>
      <c r="E4858" s="432"/>
      <c r="F4858" s="433"/>
    </row>
    <row r="4859" spans="1:6" x14ac:dyDescent="0.3">
      <c r="A4859" s="383"/>
      <c r="B4859" s="442"/>
      <c r="C4859" s="386"/>
      <c r="D4859" s="431"/>
      <c r="E4859" s="432"/>
      <c r="F4859" s="433"/>
    </row>
    <row r="4860" spans="1:6" x14ac:dyDescent="0.3">
      <c r="A4860" s="383"/>
      <c r="B4860" s="442"/>
      <c r="C4860" s="386"/>
      <c r="D4860" s="431"/>
      <c r="E4860" s="432"/>
      <c r="F4860" s="433"/>
    </row>
    <row r="4861" spans="1:6" x14ac:dyDescent="0.3">
      <c r="A4861" s="383"/>
      <c r="B4861" s="442"/>
      <c r="C4861" s="386"/>
      <c r="D4861" s="431"/>
      <c r="E4861" s="432"/>
      <c r="F4861" s="433"/>
    </row>
    <row r="4862" spans="1:6" x14ac:dyDescent="0.3">
      <c r="A4862" s="383"/>
      <c r="B4862" s="442"/>
      <c r="C4862" s="386"/>
      <c r="D4862" s="431"/>
      <c r="E4862" s="432"/>
      <c r="F4862" s="433"/>
    </row>
    <row r="4863" spans="1:6" x14ac:dyDescent="0.3">
      <c r="A4863" s="383"/>
      <c r="B4863" s="442"/>
      <c r="C4863" s="386"/>
      <c r="D4863" s="431"/>
      <c r="E4863" s="432"/>
      <c r="F4863" s="433"/>
    </row>
    <row r="4864" spans="1:6" x14ac:dyDescent="0.3">
      <c r="A4864" s="383"/>
      <c r="B4864" s="442"/>
      <c r="C4864" s="386"/>
      <c r="D4864" s="431"/>
      <c r="E4864" s="432"/>
      <c r="F4864" s="433"/>
    </row>
    <row r="4865" spans="1:6" x14ac:dyDescent="0.3">
      <c r="A4865" s="383"/>
      <c r="B4865" s="442"/>
      <c r="C4865" s="386"/>
      <c r="D4865" s="431"/>
      <c r="E4865" s="432"/>
      <c r="F4865" s="433"/>
    </row>
    <row r="4866" spans="1:6" x14ac:dyDescent="0.3">
      <c r="A4866" s="383"/>
      <c r="B4866" s="442"/>
      <c r="C4866" s="386"/>
      <c r="D4866" s="431"/>
      <c r="E4866" s="432"/>
      <c r="F4866" s="433"/>
    </row>
    <row r="4867" spans="1:6" x14ac:dyDescent="0.3">
      <c r="A4867" s="383"/>
      <c r="B4867" s="442"/>
      <c r="C4867" s="386"/>
      <c r="D4867" s="431"/>
      <c r="E4867" s="432"/>
      <c r="F4867" s="433"/>
    </row>
    <row r="4868" spans="1:6" x14ac:dyDescent="0.3">
      <c r="A4868" s="383"/>
      <c r="B4868" s="442"/>
      <c r="C4868" s="386"/>
      <c r="D4868" s="431"/>
      <c r="E4868" s="432"/>
      <c r="F4868" s="433"/>
    </row>
    <row r="4869" spans="1:6" x14ac:dyDescent="0.3">
      <c r="A4869" s="383"/>
      <c r="B4869" s="442"/>
      <c r="C4869" s="386"/>
      <c r="D4869" s="431"/>
      <c r="E4869" s="432"/>
      <c r="F4869" s="433"/>
    </row>
    <row r="4870" spans="1:6" x14ac:dyDescent="0.3">
      <c r="A4870" s="383"/>
      <c r="B4870" s="442"/>
      <c r="C4870" s="386"/>
      <c r="D4870" s="431"/>
      <c r="E4870" s="432"/>
      <c r="F4870" s="433"/>
    </row>
    <row r="4871" spans="1:6" x14ac:dyDescent="0.3">
      <c r="A4871" s="383"/>
      <c r="B4871" s="442"/>
      <c r="C4871" s="386"/>
      <c r="D4871" s="431"/>
      <c r="E4871" s="432"/>
      <c r="F4871" s="433"/>
    </row>
    <row r="4872" spans="1:6" x14ac:dyDescent="0.3">
      <c r="A4872" s="383"/>
      <c r="B4872" s="442"/>
      <c r="C4872" s="386"/>
      <c r="D4872" s="431"/>
      <c r="E4872" s="432"/>
      <c r="F4872" s="433"/>
    </row>
    <row r="4873" spans="1:6" x14ac:dyDescent="0.3">
      <c r="A4873" s="383"/>
      <c r="B4873" s="442"/>
      <c r="C4873" s="386"/>
      <c r="D4873" s="431"/>
      <c r="E4873" s="432"/>
      <c r="F4873" s="433"/>
    </row>
    <row r="4874" spans="1:6" x14ac:dyDescent="0.3">
      <c r="A4874" s="383"/>
      <c r="B4874" s="442"/>
      <c r="C4874" s="386"/>
      <c r="D4874" s="431"/>
      <c r="E4874" s="432"/>
      <c r="F4874" s="433"/>
    </row>
    <row r="4875" spans="1:6" x14ac:dyDescent="0.3">
      <c r="A4875" s="383"/>
      <c r="B4875" s="442"/>
      <c r="C4875" s="386"/>
      <c r="D4875" s="431"/>
      <c r="E4875" s="432"/>
      <c r="F4875" s="433"/>
    </row>
    <row r="4876" spans="1:6" x14ac:dyDescent="0.3">
      <c r="A4876" s="383"/>
      <c r="B4876" s="442"/>
      <c r="C4876" s="386"/>
      <c r="D4876" s="431"/>
      <c r="E4876" s="432"/>
      <c r="F4876" s="433"/>
    </row>
    <row r="4877" spans="1:6" x14ac:dyDescent="0.3">
      <c r="A4877" s="383"/>
      <c r="B4877" s="442"/>
      <c r="C4877" s="386"/>
      <c r="D4877" s="431"/>
      <c r="E4877" s="432"/>
      <c r="F4877" s="433"/>
    </row>
    <row r="4878" spans="1:6" x14ac:dyDescent="0.3">
      <c r="A4878" s="383"/>
      <c r="B4878" s="442"/>
      <c r="C4878" s="386"/>
      <c r="D4878" s="431"/>
      <c r="E4878" s="432"/>
      <c r="F4878" s="433"/>
    </row>
    <row r="4879" spans="1:6" x14ac:dyDescent="0.3">
      <c r="A4879" s="383"/>
      <c r="B4879" s="442"/>
      <c r="C4879" s="386"/>
      <c r="D4879" s="431"/>
      <c r="E4879" s="432"/>
      <c r="F4879" s="433"/>
    </row>
    <row r="4880" spans="1:6" x14ac:dyDescent="0.3">
      <c r="A4880" s="383"/>
      <c r="B4880" s="442"/>
      <c r="C4880" s="386"/>
      <c r="D4880" s="431"/>
      <c r="E4880" s="432"/>
      <c r="F4880" s="433"/>
    </row>
    <row r="4881" spans="1:6" x14ac:dyDescent="0.3">
      <c r="A4881" s="383"/>
      <c r="B4881" s="442"/>
      <c r="C4881" s="386"/>
      <c r="D4881" s="431"/>
      <c r="E4881" s="432"/>
      <c r="F4881" s="433"/>
    </row>
    <row r="4882" spans="1:6" x14ac:dyDescent="0.3">
      <c r="A4882" s="383"/>
      <c r="B4882" s="442"/>
      <c r="C4882" s="386"/>
      <c r="D4882" s="431"/>
      <c r="E4882" s="432"/>
      <c r="F4882" s="433"/>
    </row>
    <row r="4883" spans="1:6" x14ac:dyDescent="0.3">
      <c r="A4883" s="383"/>
      <c r="B4883" s="442"/>
      <c r="C4883" s="386"/>
      <c r="D4883" s="431"/>
      <c r="E4883" s="432"/>
      <c r="F4883" s="433"/>
    </row>
    <row r="4884" spans="1:6" x14ac:dyDescent="0.3">
      <c r="A4884" s="383"/>
      <c r="B4884" s="442"/>
      <c r="C4884" s="386"/>
      <c r="D4884" s="431"/>
      <c r="E4884" s="432"/>
      <c r="F4884" s="433"/>
    </row>
    <row r="4885" spans="1:6" x14ac:dyDescent="0.3">
      <c r="A4885" s="383"/>
      <c r="B4885" s="442"/>
      <c r="C4885" s="386"/>
      <c r="D4885" s="431"/>
      <c r="E4885" s="432"/>
      <c r="F4885" s="433"/>
    </row>
    <row r="4886" spans="1:6" x14ac:dyDescent="0.3">
      <c r="A4886" s="383"/>
      <c r="B4886" s="442"/>
      <c r="C4886" s="386"/>
      <c r="D4886" s="431"/>
      <c r="E4886" s="432"/>
      <c r="F4886" s="433"/>
    </row>
    <row r="4887" spans="1:6" x14ac:dyDescent="0.3">
      <c r="A4887" s="383"/>
      <c r="B4887" s="442"/>
      <c r="C4887" s="386"/>
      <c r="D4887" s="431"/>
      <c r="E4887" s="432"/>
      <c r="F4887" s="433"/>
    </row>
    <row r="4888" spans="1:6" x14ac:dyDescent="0.3">
      <c r="A4888" s="383"/>
      <c r="B4888" s="442"/>
      <c r="C4888" s="386"/>
      <c r="D4888" s="431"/>
      <c r="E4888" s="432"/>
      <c r="F4888" s="433"/>
    </row>
    <row r="4889" spans="1:6" x14ac:dyDescent="0.3">
      <c r="A4889" s="383"/>
      <c r="B4889" s="442"/>
      <c r="C4889" s="386"/>
      <c r="D4889" s="431"/>
      <c r="E4889" s="432"/>
      <c r="F4889" s="433"/>
    </row>
    <row r="4890" spans="1:6" x14ac:dyDescent="0.3">
      <c r="A4890" s="383"/>
      <c r="B4890" s="442"/>
      <c r="C4890" s="386"/>
      <c r="D4890" s="431"/>
      <c r="E4890" s="432"/>
      <c r="F4890" s="433"/>
    </row>
    <row r="4891" spans="1:6" x14ac:dyDescent="0.3">
      <c r="A4891" s="383"/>
      <c r="B4891" s="442"/>
      <c r="C4891" s="386"/>
      <c r="D4891" s="431"/>
      <c r="E4891" s="432"/>
      <c r="F4891" s="433"/>
    </row>
    <row r="4892" spans="1:6" x14ac:dyDescent="0.3">
      <c r="A4892" s="383"/>
      <c r="B4892" s="442"/>
      <c r="C4892" s="386"/>
      <c r="D4892" s="431"/>
      <c r="E4892" s="432"/>
      <c r="F4892" s="433"/>
    </row>
    <row r="4893" spans="1:6" x14ac:dyDescent="0.3">
      <c r="A4893" s="383"/>
      <c r="B4893" s="442"/>
      <c r="C4893" s="386"/>
      <c r="D4893" s="431"/>
      <c r="E4893" s="432"/>
      <c r="F4893" s="433"/>
    </row>
    <row r="4894" spans="1:6" x14ac:dyDescent="0.3">
      <c r="A4894" s="383"/>
      <c r="B4894" s="442"/>
      <c r="C4894" s="386"/>
      <c r="D4894" s="431"/>
      <c r="E4894" s="432"/>
      <c r="F4894" s="433"/>
    </row>
    <row r="4895" spans="1:6" x14ac:dyDescent="0.3">
      <c r="A4895" s="383"/>
      <c r="B4895" s="442"/>
      <c r="C4895" s="386"/>
      <c r="D4895" s="431"/>
      <c r="E4895" s="432"/>
      <c r="F4895" s="433"/>
    </row>
    <row r="4896" spans="1:6" x14ac:dyDescent="0.3">
      <c r="A4896" s="383"/>
      <c r="B4896" s="442"/>
      <c r="C4896" s="386"/>
      <c r="D4896" s="431"/>
      <c r="E4896" s="432"/>
      <c r="F4896" s="433"/>
    </row>
    <row r="4897" spans="1:6" x14ac:dyDescent="0.3">
      <c r="A4897" s="383"/>
      <c r="B4897" s="442"/>
      <c r="C4897" s="386"/>
      <c r="D4897" s="431"/>
      <c r="E4897" s="432"/>
      <c r="F4897" s="433"/>
    </row>
    <row r="4898" spans="1:6" x14ac:dyDescent="0.3">
      <c r="A4898" s="383"/>
      <c r="B4898" s="442"/>
      <c r="C4898" s="386"/>
      <c r="D4898" s="431"/>
      <c r="E4898" s="432"/>
      <c r="F4898" s="433"/>
    </row>
    <row r="4899" spans="1:6" x14ac:dyDescent="0.3">
      <c r="A4899" s="383"/>
      <c r="B4899" s="442"/>
      <c r="C4899" s="386"/>
      <c r="D4899" s="431"/>
      <c r="E4899" s="432"/>
      <c r="F4899" s="433"/>
    </row>
    <row r="4900" spans="1:6" x14ac:dyDescent="0.3">
      <c r="A4900" s="383"/>
      <c r="B4900" s="442"/>
      <c r="C4900" s="386"/>
      <c r="D4900" s="431"/>
      <c r="E4900" s="432"/>
      <c r="F4900" s="433"/>
    </row>
    <row r="4901" spans="1:6" x14ac:dyDescent="0.3">
      <c r="A4901" s="383"/>
      <c r="B4901" s="442"/>
      <c r="C4901" s="386"/>
      <c r="D4901" s="431"/>
      <c r="E4901" s="432"/>
      <c r="F4901" s="433"/>
    </row>
    <row r="4902" spans="1:6" x14ac:dyDescent="0.3">
      <c r="A4902" s="383"/>
      <c r="B4902" s="442"/>
      <c r="C4902" s="386"/>
      <c r="D4902" s="431"/>
      <c r="E4902" s="432"/>
      <c r="F4902" s="433"/>
    </row>
    <row r="4903" spans="1:6" x14ac:dyDescent="0.3">
      <c r="A4903" s="383"/>
      <c r="B4903" s="442"/>
      <c r="C4903" s="386"/>
      <c r="D4903" s="431"/>
      <c r="E4903" s="432"/>
      <c r="F4903" s="433"/>
    </row>
    <row r="4904" spans="1:6" x14ac:dyDescent="0.3">
      <c r="A4904" s="383"/>
      <c r="B4904" s="442"/>
      <c r="C4904" s="386"/>
      <c r="D4904" s="431"/>
      <c r="E4904" s="432"/>
      <c r="F4904" s="433"/>
    </row>
    <row r="4905" spans="1:6" x14ac:dyDescent="0.3">
      <c r="A4905" s="383"/>
      <c r="B4905" s="442"/>
      <c r="C4905" s="386"/>
      <c r="D4905" s="431"/>
      <c r="E4905" s="432"/>
      <c r="F4905" s="433"/>
    </row>
    <row r="4906" spans="1:6" x14ac:dyDescent="0.3">
      <c r="A4906" s="383"/>
      <c r="B4906" s="442"/>
      <c r="C4906" s="386"/>
      <c r="D4906" s="431"/>
      <c r="E4906" s="432"/>
      <c r="F4906" s="433"/>
    </row>
    <row r="4907" spans="1:6" x14ac:dyDescent="0.3">
      <c r="A4907" s="383"/>
      <c r="B4907" s="442"/>
      <c r="C4907" s="386"/>
      <c r="D4907" s="431"/>
      <c r="E4907" s="432"/>
      <c r="F4907" s="433"/>
    </row>
    <row r="4908" spans="1:6" x14ac:dyDescent="0.3">
      <c r="A4908" s="383"/>
      <c r="B4908" s="442"/>
      <c r="C4908" s="386"/>
      <c r="D4908" s="431"/>
      <c r="E4908" s="432"/>
      <c r="F4908" s="433"/>
    </row>
    <row r="4909" spans="1:6" x14ac:dyDescent="0.3">
      <c r="A4909" s="383"/>
      <c r="B4909" s="442"/>
      <c r="C4909" s="386"/>
      <c r="D4909" s="431"/>
      <c r="E4909" s="432"/>
      <c r="F4909" s="433"/>
    </row>
    <row r="4910" spans="1:6" x14ac:dyDescent="0.3">
      <c r="A4910" s="383"/>
      <c r="B4910" s="442"/>
      <c r="C4910" s="386"/>
      <c r="D4910" s="431"/>
      <c r="E4910" s="432"/>
      <c r="F4910" s="433"/>
    </row>
    <row r="4911" spans="1:6" x14ac:dyDescent="0.3">
      <c r="A4911" s="383"/>
      <c r="B4911" s="442"/>
      <c r="C4911" s="386"/>
      <c r="D4911" s="431"/>
      <c r="E4911" s="432"/>
      <c r="F4911" s="433"/>
    </row>
    <row r="4912" spans="1:6" x14ac:dyDescent="0.3">
      <c r="A4912" s="383"/>
      <c r="B4912" s="442"/>
      <c r="C4912" s="386"/>
      <c r="D4912" s="431"/>
      <c r="E4912" s="432"/>
      <c r="F4912" s="433"/>
    </row>
    <row r="4913" spans="1:6" x14ac:dyDescent="0.3">
      <c r="A4913" s="383"/>
      <c r="B4913" s="442"/>
      <c r="C4913" s="386"/>
      <c r="D4913" s="431"/>
      <c r="E4913" s="432"/>
      <c r="F4913" s="433"/>
    </row>
    <row r="4914" spans="1:6" x14ac:dyDescent="0.3">
      <c r="A4914" s="383"/>
      <c r="B4914" s="442"/>
      <c r="C4914" s="386"/>
      <c r="D4914" s="431"/>
      <c r="E4914" s="432"/>
      <c r="F4914" s="433"/>
    </row>
    <row r="4915" spans="1:6" x14ac:dyDescent="0.3">
      <c r="A4915" s="383"/>
      <c r="B4915" s="442"/>
      <c r="C4915" s="386"/>
      <c r="D4915" s="431"/>
      <c r="E4915" s="432"/>
      <c r="F4915" s="433"/>
    </row>
    <row r="4916" spans="1:6" x14ac:dyDescent="0.3">
      <c r="A4916" s="383"/>
      <c r="B4916" s="442"/>
      <c r="C4916" s="386"/>
      <c r="D4916" s="431"/>
      <c r="E4916" s="432"/>
      <c r="F4916" s="433"/>
    </row>
    <row r="4917" spans="1:6" x14ac:dyDescent="0.3">
      <c r="A4917" s="383"/>
      <c r="B4917" s="442"/>
      <c r="C4917" s="386"/>
      <c r="D4917" s="431"/>
      <c r="E4917" s="432"/>
      <c r="F4917" s="433"/>
    </row>
    <row r="4918" spans="1:6" x14ac:dyDescent="0.3">
      <c r="A4918" s="383"/>
      <c r="B4918" s="442"/>
      <c r="C4918" s="386"/>
      <c r="D4918" s="431"/>
      <c r="E4918" s="432"/>
      <c r="F4918" s="433"/>
    </row>
    <row r="4919" spans="1:6" x14ac:dyDescent="0.3">
      <c r="A4919" s="383"/>
      <c r="B4919" s="442"/>
      <c r="C4919" s="386"/>
      <c r="D4919" s="431"/>
      <c r="E4919" s="432"/>
      <c r="F4919" s="433"/>
    </row>
    <row r="4920" spans="1:6" x14ac:dyDescent="0.3">
      <c r="A4920" s="383"/>
      <c r="B4920" s="442"/>
      <c r="C4920" s="386"/>
      <c r="D4920" s="431"/>
      <c r="E4920" s="432"/>
      <c r="F4920" s="433"/>
    </row>
    <row r="4921" spans="1:6" x14ac:dyDescent="0.3">
      <c r="A4921" s="383"/>
      <c r="B4921" s="442"/>
      <c r="C4921" s="386"/>
      <c r="D4921" s="431"/>
      <c r="E4921" s="432"/>
      <c r="F4921" s="433"/>
    </row>
    <row r="4922" spans="1:6" x14ac:dyDescent="0.3">
      <c r="A4922" s="383"/>
      <c r="B4922" s="442"/>
      <c r="C4922" s="386"/>
      <c r="D4922" s="431"/>
      <c r="E4922" s="432"/>
      <c r="F4922" s="433"/>
    </row>
    <row r="4923" spans="1:6" x14ac:dyDescent="0.3">
      <c r="A4923" s="383"/>
      <c r="B4923" s="442"/>
      <c r="C4923" s="386"/>
      <c r="D4923" s="431"/>
      <c r="E4923" s="432"/>
      <c r="F4923" s="433"/>
    </row>
    <row r="4924" spans="1:6" x14ac:dyDescent="0.3">
      <c r="A4924" s="383"/>
      <c r="B4924" s="442"/>
      <c r="C4924" s="386"/>
      <c r="D4924" s="431"/>
      <c r="E4924" s="432"/>
      <c r="F4924" s="433"/>
    </row>
    <row r="4925" spans="1:6" x14ac:dyDescent="0.3">
      <c r="A4925" s="383"/>
      <c r="B4925" s="442"/>
      <c r="C4925" s="386"/>
      <c r="D4925" s="431"/>
      <c r="E4925" s="432"/>
      <c r="F4925" s="433"/>
    </row>
    <row r="4926" spans="1:6" x14ac:dyDescent="0.3">
      <c r="A4926" s="383"/>
      <c r="B4926" s="442"/>
      <c r="C4926" s="386"/>
      <c r="D4926" s="431"/>
      <c r="E4926" s="432"/>
      <c r="F4926" s="433"/>
    </row>
    <row r="4927" spans="1:6" x14ac:dyDescent="0.3">
      <c r="A4927" s="383"/>
      <c r="B4927" s="442"/>
      <c r="C4927" s="386"/>
      <c r="D4927" s="431"/>
      <c r="E4927" s="432"/>
      <c r="F4927" s="433"/>
    </row>
    <row r="4928" spans="1:6" ht="15" thickBot="1" x14ac:dyDescent="0.35">
      <c r="A4928" s="383"/>
      <c r="B4928" s="442"/>
      <c r="C4928" s="386"/>
      <c r="D4928" s="431"/>
      <c r="E4928" s="432"/>
      <c r="F4928" s="433"/>
    </row>
    <row r="4929" spans="1:6" ht="15" thickBot="1" x14ac:dyDescent="0.35">
      <c r="A4929" s="448" t="s">
        <v>4109</v>
      </c>
      <c r="B4929" s="511" t="s">
        <v>4116</v>
      </c>
      <c r="C4929" s="489"/>
      <c r="D4929" s="489"/>
      <c r="E4929" s="494"/>
      <c r="F4929" s="495">
        <f>SUM(F4829:F4842)</f>
        <v>100000000</v>
      </c>
    </row>
    <row r="4930" spans="1:6" x14ac:dyDescent="0.3">
      <c r="A4930" s="761" t="s">
        <v>4124</v>
      </c>
      <c r="B4930" s="762"/>
      <c r="C4930" s="438"/>
      <c r="D4930" s="438"/>
      <c r="E4930" s="439"/>
      <c r="F4930" s="439"/>
    </row>
    <row r="4931" spans="1:6" x14ac:dyDescent="0.3">
      <c r="A4931" s="763" t="s">
        <v>4136</v>
      </c>
      <c r="B4931" s="762"/>
      <c r="C4931" s="399"/>
      <c r="D4931" s="399"/>
      <c r="E4931" s="400"/>
      <c r="F4931" s="400"/>
    </row>
    <row r="4932" spans="1:6" x14ac:dyDescent="0.3">
      <c r="A4932" s="764" t="s">
        <v>4164</v>
      </c>
      <c r="B4932" s="765"/>
      <c r="C4932" s="399"/>
      <c r="D4932" s="399"/>
      <c r="E4932" s="400"/>
      <c r="F4932" s="400"/>
    </row>
    <row r="4933" spans="1:6" x14ac:dyDescent="0.3">
      <c r="A4933" s="560"/>
      <c r="B4933" s="525"/>
      <c r="C4933" s="526"/>
      <c r="D4933" s="526"/>
      <c r="E4933" s="527"/>
      <c r="F4933" s="528"/>
    </row>
    <row r="4934" spans="1:6" x14ac:dyDescent="0.3">
      <c r="A4934" s="561" t="s">
        <v>4034</v>
      </c>
      <c r="B4934" s="529" t="s">
        <v>4035</v>
      </c>
      <c r="C4934" s="530"/>
      <c r="D4934" s="530"/>
      <c r="E4934" s="531"/>
      <c r="F4934" s="532" t="s">
        <v>4036</v>
      </c>
    </row>
    <row r="4935" spans="1:6" x14ac:dyDescent="0.3">
      <c r="A4935" s="562"/>
      <c r="B4935" s="533"/>
      <c r="C4935" s="534"/>
      <c r="D4935" s="534"/>
      <c r="E4935" s="535"/>
      <c r="F4935" s="536"/>
    </row>
    <row r="4936" spans="1:6" x14ac:dyDescent="0.3">
      <c r="A4936" s="453" t="s">
        <v>4037</v>
      </c>
      <c r="B4936" s="453" t="s">
        <v>4038</v>
      </c>
      <c r="C4936" s="460"/>
      <c r="D4936" s="460"/>
      <c r="E4936" s="542"/>
      <c r="F4936" s="476">
        <f>F110</f>
        <v>18690000</v>
      </c>
    </row>
    <row r="4937" spans="1:6" ht="22.8" x14ac:dyDescent="0.3">
      <c r="A4937" s="453" t="s">
        <v>4039</v>
      </c>
      <c r="B4937" s="453" t="s">
        <v>4040</v>
      </c>
      <c r="C4937" s="460"/>
      <c r="D4937" s="460"/>
      <c r="E4937" s="542"/>
      <c r="F4937" s="477">
        <f>F217</f>
        <v>500000</v>
      </c>
    </row>
    <row r="4938" spans="1:6" x14ac:dyDescent="0.3">
      <c r="A4938" s="453" t="s">
        <v>4041</v>
      </c>
      <c r="B4938" s="453" t="s">
        <v>4118</v>
      </c>
      <c r="C4938" s="460"/>
      <c r="D4938" s="460"/>
      <c r="E4938" s="542"/>
      <c r="F4938" s="476">
        <f>F327</f>
        <v>0</v>
      </c>
    </row>
    <row r="4939" spans="1:6" x14ac:dyDescent="0.3">
      <c r="A4939" s="454" t="s">
        <v>4042</v>
      </c>
      <c r="B4939" s="453" t="s">
        <v>4043</v>
      </c>
      <c r="C4939" s="460"/>
      <c r="D4939" s="460"/>
      <c r="E4939" s="542"/>
      <c r="F4939" s="476">
        <f>F437</f>
        <v>0</v>
      </c>
    </row>
    <row r="4940" spans="1:6" x14ac:dyDescent="0.3">
      <c r="A4940" s="453" t="s">
        <v>4044</v>
      </c>
      <c r="B4940" s="453" t="s">
        <v>4119</v>
      </c>
      <c r="C4940" s="460"/>
      <c r="D4940" s="460"/>
      <c r="E4940" s="542"/>
      <c r="F4940" s="478">
        <f>F547</f>
        <v>1200000</v>
      </c>
    </row>
    <row r="4941" spans="1:6" x14ac:dyDescent="0.3">
      <c r="A4941" s="453" t="s">
        <v>4046</v>
      </c>
      <c r="B4941" s="453" t="s">
        <v>4047</v>
      </c>
      <c r="C4941" s="460"/>
      <c r="D4941" s="460"/>
      <c r="E4941" s="542"/>
      <c r="F4941" s="476">
        <f>F657</f>
        <v>0</v>
      </c>
    </row>
    <row r="4942" spans="1:6" x14ac:dyDescent="0.3">
      <c r="A4942" s="453" t="s">
        <v>4048</v>
      </c>
      <c r="B4942" s="453" t="s">
        <v>4049</v>
      </c>
      <c r="C4942" s="460"/>
      <c r="D4942" s="460"/>
      <c r="E4942" s="542"/>
      <c r="F4942" s="476">
        <f>F767</f>
        <v>4500000</v>
      </c>
    </row>
    <row r="4943" spans="1:6" x14ac:dyDescent="0.3">
      <c r="A4943" s="453" t="s">
        <v>4050</v>
      </c>
      <c r="B4943" s="453" t="s">
        <v>4051</v>
      </c>
      <c r="C4943" s="460"/>
      <c r="D4943" s="460"/>
      <c r="E4943" s="542"/>
      <c r="F4943" s="476">
        <f>F877</f>
        <v>15000000</v>
      </c>
    </row>
    <row r="4944" spans="1:6" x14ac:dyDescent="0.3">
      <c r="A4944" s="453" t="s">
        <v>4117</v>
      </c>
      <c r="B4944" s="453" t="s">
        <v>4045</v>
      </c>
      <c r="C4944" s="460"/>
      <c r="D4944" s="460"/>
      <c r="E4944" s="542"/>
      <c r="F4944" s="476">
        <f>F986</f>
        <v>0</v>
      </c>
    </row>
    <row r="4945" spans="1:6" x14ac:dyDescent="0.3">
      <c r="A4945" s="453" t="s">
        <v>4052</v>
      </c>
      <c r="B4945" s="453" t="s">
        <v>4053</v>
      </c>
      <c r="C4945" s="460"/>
      <c r="D4945" s="460"/>
      <c r="E4945" s="542"/>
      <c r="F4945" s="476">
        <f>F1096</f>
        <v>0</v>
      </c>
    </row>
    <row r="4946" spans="1:6" x14ac:dyDescent="0.3">
      <c r="A4946" s="453" t="s">
        <v>4054</v>
      </c>
      <c r="B4946" s="453" t="s">
        <v>4055</v>
      </c>
      <c r="C4946" s="460"/>
      <c r="D4946" s="460"/>
      <c r="E4946" s="542"/>
      <c r="F4946" s="476">
        <f>F1206</f>
        <v>850000</v>
      </c>
    </row>
    <row r="4947" spans="1:6" x14ac:dyDescent="0.3">
      <c r="A4947" s="453" t="s">
        <v>4198</v>
      </c>
      <c r="B4947" s="453" t="s">
        <v>4314</v>
      </c>
      <c r="C4947" s="460"/>
      <c r="D4947" s="460"/>
      <c r="E4947" s="542"/>
      <c r="F4947" s="476">
        <f>F1311</f>
        <v>3500000</v>
      </c>
    </row>
    <row r="4948" spans="1:6" x14ac:dyDescent="0.3">
      <c r="A4948" s="453" t="s">
        <v>4056</v>
      </c>
      <c r="B4948" s="453" t="s">
        <v>4057</v>
      </c>
      <c r="C4948" s="460"/>
      <c r="D4948" s="460"/>
      <c r="E4948" s="542"/>
      <c r="F4948" s="476">
        <f>F1422</f>
        <v>350000</v>
      </c>
    </row>
    <row r="4949" spans="1:6" x14ac:dyDescent="0.3">
      <c r="A4949" s="453" t="s">
        <v>4058</v>
      </c>
      <c r="B4949" s="453" t="s">
        <v>4059</v>
      </c>
      <c r="C4949" s="460"/>
      <c r="D4949" s="460"/>
      <c r="E4949" s="542"/>
      <c r="F4949" s="476">
        <f>F1532</f>
        <v>10000000</v>
      </c>
    </row>
    <row r="4950" spans="1:6" x14ac:dyDescent="0.3">
      <c r="A4950" s="453" t="s">
        <v>4060</v>
      </c>
      <c r="B4950" s="453" t="s">
        <v>4061</v>
      </c>
      <c r="C4950" s="460"/>
      <c r="D4950" s="460"/>
      <c r="E4950" s="542"/>
      <c r="F4950" s="476">
        <f>F1640</f>
        <v>350000</v>
      </c>
    </row>
    <row r="4951" spans="1:6" x14ac:dyDescent="0.3">
      <c r="A4951" s="453" t="s">
        <v>4062</v>
      </c>
      <c r="B4951" s="453" t="s">
        <v>4063</v>
      </c>
      <c r="C4951" s="460"/>
      <c r="D4951" s="460"/>
      <c r="E4951" s="542"/>
      <c r="F4951" s="476">
        <f>F1750</f>
        <v>0</v>
      </c>
    </row>
    <row r="4952" spans="1:6" x14ac:dyDescent="0.3">
      <c r="A4952" s="453" t="s">
        <v>4064</v>
      </c>
      <c r="B4952" s="453" t="s">
        <v>4065</v>
      </c>
      <c r="C4952" s="460"/>
      <c r="D4952" s="460"/>
      <c r="E4952" s="542"/>
      <c r="F4952" s="476">
        <f>F1860</f>
        <v>2500000</v>
      </c>
    </row>
    <row r="4953" spans="1:6" x14ac:dyDescent="0.3">
      <c r="A4953" s="453" t="s">
        <v>4066</v>
      </c>
      <c r="B4953" s="453" t="s">
        <v>4067</v>
      </c>
      <c r="C4953" s="460"/>
      <c r="D4953" s="460"/>
      <c r="E4953" s="542"/>
      <c r="F4953" s="476">
        <f>F1970</f>
        <v>0</v>
      </c>
    </row>
    <row r="4954" spans="1:6" x14ac:dyDescent="0.3">
      <c r="A4954" s="453" t="s">
        <v>4068</v>
      </c>
      <c r="B4954" s="453" t="s">
        <v>4069</v>
      </c>
      <c r="C4954" s="460"/>
      <c r="D4954" s="460"/>
      <c r="E4954" s="542"/>
      <c r="F4954" s="476">
        <f>F2080</f>
        <v>0</v>
      </c>
    </row>
    <row r="4955" spans="1:6" x14ac:dyDescent="0.3">
      <c r="A4955" s="453" t="s">
        <v>4070</v>
      </c>
      <c r="B4955" s="453" t="s">
        <v>4120</v>
      </c>
      <c r="C4955" s="460"/>
      <c r="D4955" s="460"/>
      <c r="E4955" s="542"/>
      <c r="F4955" s="476">
        <f>F2190</f>
        <v>0</v>
      </c>
    </row>
    <row r="4956" spans="1:6" x14ac:dyDescent="0.3">
      <c r="A4956" s="453" t="s">
        <v>4071</v>
      </c>
      <c r="B4956" s="453" t="s">
        <v>4072</v>
      </c>
      <c r="C4956" s="460"/>
      <c r="D4956" s="460"/>
      <c r="E4956" s="542"/>
      <c r="F4956" s="476">
        <f>F2300</f>
        <v>0</v>
      </c>
    </row>
    <row r="4957" spans="1:6" ht="22.8" x14ac:dyDescent="0.3">
      <c r="A4957" s="453" t="s">
        <v>4073</v>
      </c>
      <c r="B4957" s="453" t="s">
        <v>4121</v>
      </c>
      <c r="C4957" s="460"/>
      <c r="D4957" s="460"/>
      <c r="E4957" s="542"/>
      <c r="F4957" s="476">
        <f>F2410</f>
        <v>0</v>
      </c>
    </row>
    <row r="4958" spans="1:6" x14ac:dyDescent="0.3">
      <c r="A4958" s="453" t="s">
        <v>4074</v>
      </c>
      <c r="B4958" s="453" t="s">
        <v>4075</v>
      </c>
      <c r="C4958" s="460"/>
      <c r="D4958" s="460"/>
      <c r="E4958" s="542"/>
      <c r="F4958" s="476">
        <f>F2522</f>
        <v>4650000</v>
      </c>
    </row>
    <row r="4959" spans="1:6" x14ac:dyDescent="0.3">
      <c r="A4959" s="453" t="s">
        <v>4076</v>
      </c>
      <c r="B4959" s="453" t="s">
        <v>4077</v>
      </c>
      <c r="C4959" s="460"/>
      <c r="D4959" s="460"/>
      <c r="E4959" s="542"/>
      <c r="F4959" s="476">
        <f>F2630</f>
        <v>0</v>
      </c>
    </row>
    <row r="4960" spans="1:6" x14ac:dyDescent="0.3">
      <c r="A4960" s="453" t="s">
        <v>4078</v>
      </c>
      <c r="B4960" s="453" t="s">
        <v>4079</v>
      </c>
      <c r="C4960" s="460"/>
      <c r="D4960" s="460"/>
      <c r="E4960" s="542"/>
      <c r="F4960" s="476">
        <f>F2740</f>
        <v>0</v>
      </c>
    </row>
    <row r="4961" spans="1:6" x14ac:dyDescent="0.3">
      <c r="A4961" s="453" t="s">
        <v>4132</v>
      </c>
      <c r="B4961" s="453" t="s">
        <v>4133</v>
      </c>
      <c r="C4961" s="460"/>
      <c r="D4961" s="460"/>
      <c r="E4961" s="542"/>
      <c r="F4961" s="476">
        <f>F2850</f>
        <v>500000</v>
      </c>
    </row>
    <row r="4962" spans="1:6" x14ac:dyDescent="0.3">
      <c r="A4962" s="453" t="s">
        <v>4080</v>
      </c>
      <c r="B4962" s="453" t="s">
        <v>4081</v>
      </c>
      <c r="C4962" s="460"/>
      <c r="D4962" s="460"/>
      <c r="E4962" s="542"/>
      <c r="F4962" s="476">
        <f>F2960</f>
        <v>1000000</v>
      </c>
    </row>
    <row r="4963" spans="1:6" x14ac:dyDescent="0.3">
      <c r="A4963" s="453" t="s">
        <v>4082</v>
      </c>
      <c r="B4963" s="453" t="s">
        <v>4083</v>
      </c>
      <c r="C4963" s="460"/>
      <c r="D4963" s="460"/>
      <c r="E4963" s="542"/>
      <c r="F4963" s="476">
        <f>F3070</f>
        <v>400000</v>
      </c>
    </row>
    <row r="4964" spans="1:6" x14ac:dyDescent="0.3">
      <c r="A4964" s="453" t="s">
        <v>4084</v>
      </c>
      <c r="B4964" s="453" t="s">
        <v>4085</v>
      </c>
      <c r="C4964" s="460"/>
      <c r="D4964" s="460"/>
      <c r="E4964" s="542"/>
      <c r="F4964" s="476">
        <f>F3179</f>
        <v>150000</v>
      </c>
    </row>
    <row r="4965" spans="1:6" x14ac:dyDescent="0.3">
      <c r="A4965" s="453" t="s">
        <v>4086</v>
      </c>
      <c r="B4965" s="453" t="s">
        <v>4087</v>
      </c>
      <c r="C4965" s="460"/>
      <c r="D4965" s="460"/>
      <c r="E4965" s="542"/>
      <c r="F4965" s="476">
        <f>F3289</f>
        <v>1500000</v>
      </c>
    </row>
    <row r="4966" spans="1:6" x14ac:dyDescent="0.3">
      <c r="A4966" s="453" t="s">
        <v>4088</v>
      </c>
      <c r="B4966" s="453" t="s">
        <v>4089</v>
      </c>
      <c r="C4966" s="460"/>
      <c r="D4966" s="460"/>
      <c r="E4966" s="542"/>
      <c r="F4966" s="476">
        <f>F3398</f>
        <v>5950000</v>
      </c>
    </row>
    <row r="4967" spans="1:6" x14ac:dyDescent="0.3">
      <c r="A4967" s="453" t="s">
        <v>4295</v>
      </c>
      <c r="B4967" s="453" t="s">
        <v>4315</v>
      </c>
      <c r="C4967" s="460"/>
      <c r="D4967" s="460"/>
      <c r="E4967" s="542"/>
      <c r="F4967" s="476">
        <f>F3508</f>
        <v>0</v>
      </c>
    </row>
    <row r="4968" spans="1:6" x14ac:dyDescent="0.3">
      <c r="A4968" s="453" t="s">
        <v>4090</v>
      </c>
      <c r="B4968" s="453" t="s">
        <v>4091</v>
      </c>
      <c r="C4968" s="460"/>
      <c r="D4968" s="460"/>
      <c r="E4968" s="542"/>
      <c r="F4968" s="476">
        <f>F3618</f>
        <v>1500000</v>
      </c>
    </row>
    <row r="4969" spans="1:6" x14ac:dyDescent="0.3">
      <c r="A4969" s="453" t="s">
        <v>4092</v>
      </c>
      <c r="B4969" s="453" t="s">
        <v>4093</v>
      </c>
      <c r="C4969" s="460"/>
      <c r="D4969" s="460"/>
      <c r="E4969" s="542"/>
      <c r="F4969" s="476">
        <f>F3728</f>
        <v>250000</v>
      </c>
    </row>
    <row r="4970" spans="1:6" x14ac:dyDescent="0.3">
      <c r="A4970" s="453" t="s">
        <v>4094</v>
      </c>
      <c r="B4970" s="453" t="s">
        <v>4095</v>
      </c>
      <c r="C4970" s="460"/>
      <c r="D4970" s="460"/>
      <c r="E4970" s="542"/>
      <c r="F4970" s="476">
        <f>F3838</f>
        <v>50000</v>
      </c>
    </row>
    <row r="4971" spans="1:6" x14ac:dyDescent="0.3">
      <c r="A4971" s="453" t="s">
        <v>4096</v>
      </c>
      <c r="B4971" s="453" t="s">
        <v>4097</v>
      </c>
      <c r="C4971" s="460"/>
      <c r="D4971" s="460"/>
      <c r="E4971" s="542"/>
      <c r="F4971" s="476">
        <f>F3948</f>
        <v>300000</v>
      </c>
    </row>
    <row r="4972" spans="1:6" x14ac:dyDescent="0.3">
      <c r="A4972" s="453" t="s">
        <v>4098</v>
      </c>
      <c r="B4972" s="453" t="s">
        <v>4099</v>
      </c>
      <c r="C4972" s="460"/>
      <c r="D4972" s="460"/>
      <c r="E4972" s="542"/>
      <c r="F4972" s="476">
        <f>F4058</f>
        <v>0</v>
      </c>
    </row>
    <row r="4973" spans="1:6" x14ac:dyDescent="0.3">
      <c r="A4973" s="453" t="s">
        <v>4100</v>
      </c>
      <c r="B4973" s="453" t="s">
        <v>4101</v>
      </c>
      <c r="C4973" s="460"/>
      <c r="D4973" s="460"/>
      <c r="E4973" s="542"/>
      <c r="F4973" s="476">
        <f>F4169</f>
        <v>0</v>
      </c>
    </row>
    <row r="4974" spans="1:6" ht="22.8" x14ac:dyDescent="0.3">
      <c r="A4974" s="453" t="s">
        <v>4102</v>
      </c>
      <c r="B4974" s="453" t="s">
        <v>4122</v>
      </c>
      <c r="C4974" s="460"/>
      <c r="D4974" s="460"/>
      <c r="E4974" s="542"/>
      <c r="F4974" s="476">
        <f>F4279</f>
        <v>1000000</v>
      </c>
    </row>
    <row r="4975" spans="1:6" x14ac:dyDescent="0.3">
      <c r="A4975" s="453" t="s">
        <v>4103</v>
      </c>
      <c r="B4975" s="453" t="s">
        <v>4104</v>
      </c>
      <c r="C4975" s="460"/>
      <c r="D4975" s="460"/>
      <c r="E4975" s="542"/>
      <c r="F4975" s="476">
        <f>F4389</f>
        <v>0</v>
      </c>
    </row>
    <row r="4976" spans="1:6" ht="22.8" x14ac:dyDescent="0.3">
      <c r="A4976" s="453" t="s">
        <v>4311</v>
      </c>
      <c r="B4976" s="453" t="s">
        <v>4316</v>
      </c>
      <c r="C4976" s="460"/>
      <c r="D4976" s="460"/>
      <c r="E4976" s="542"/>
      <c r="F4976" s="476">
        <f>F4498</f>
        <v>50000</v>
      </c>
    </row>
    <row r="4977" spans="1:6" x14ac:dyDescent="0.3">
      <c r="A4977" s="453" t="s">
        <v>4313</v>
      </c>
      <c r="B4977" s="453" t="s">
        <v>4317</v>
      </c>
      <c r="C4977" s="460"/>
      <c r="D4977" s="460"/>
      <c r="E4977" s="542"/>
      <c r="F4977" s="476">
        <f>F4609</f>
        <v>0</v>
      </c>
    </row>
    <row r="4978" spans="1:6" x14ac:dyDescent="0.3">
      <c r="A4978" s="453" t="s">
        <v>4105</v>
      </c>
      <c r="B4978" s="453" t="s">
        <v>4106</v>
      </c>
      <c r="C4978" s="460"/>
      <c r="D4978" s="460"/>
      <c r="E4978" s="542"/>
      <c r="F4978" s="476">
        <f>F4720</f>
        <v>2000000</v>
      </c>
    </row>
    <row r="4979" spans="1:6" x14ac:dyDescent="0.3">
      <c r="A4979" s="453" t="s">
        <v>4107</v>
      </c>
      <c r="B4979" s="453" t="s">
        <v>4108</v>
      </c>
      <c r="C4979" s="460"/>
      <c r="D4979" s="460"/>
      <c r="E4979" s="542"/>
      <c r="F4979" s="476">
        <f>F4823</f>
        <v>23100000</v>
      </c>
    </row>
    <row r="4980" spans="1:6" x14ac:dyDescent="0.3">
      <c r="A4980" s="453" t="s">
        <v>4109</v>
      </c>
      <c r="B4980" s="459" t="s">
        <v>4123</v>
      </c>
      <c r="C4980" s="460"/>
      <c r="D4980" s="460"/>
      <c r="E4980" s="542"/>
      <c r="F4980" s="477">
        <f>F4929</f>
        <v>100000000</v>
      </c>
    </row>
    <row r="4981" spans="1:6" x14ac:dyDescent="0.3">
      <c r="A4981" s="453"/>
      <c r="B4981" s="460"/>
      <c r="C4981" s="457"/>
      <c r="D4981" s="748" t="s">
        <v>4153</v>
      </c>
      <c r="E4981" s="749"/>
      <c r="F4981" s="479">
        <f>SUM(F4936:F4980)</f>
        <v>199840000</v>
      </c>
    </row>
    <row r="4984" spans="1:6" x14ac:dyDescent="0.3">
      <c r="A4984" s="750" t="s">
        <v>4125</v>
      </c>
      <c r="B4984" s="751"/>
      <c r="E4984" s="470"/>
      <c r="F4984" s="480"/>
    </row>
    <row r="4985" spans="1:6" x14ac:dyDescent="0.3">
      <c r="A4985" s="750" t="str">
        <f>A4931</f>
        <v>CONTRACT SANRAL: NRA 2024/1323</v>
      </c>
      <c r="B4985" s="751"/>
      <c r="E4985" s="470"/>
      <c r="F4985" s="480"/>
    </row>
    <row r="4986" spans="1:6" x14ac:dyDescent="0.3">
      <c r="A4986" s="752" t="str">
        <f>A4932</f>
        <v>PANEL FOR ROUTINE ROAD MAINTENANCE WORKS ACROSS SOUTH AFRICA (KWAZULU NATAL PROVINCE)</v>
      </c>
      <c r="B4986" s="751"/>
      <c r="E4986" s="470"/>
      <c r="F4986" s="481"/>
    </row>
    <row r="4987" spans="1:6" x14ac:dyDescent="0.3">
      <c r="A4987" s="455"/>
      <c r="C4987" s="464"/>
      <c r="D4987" s="464"/>
      <c r="E4987" s="471"/>
      <c r="F4987" s="537" t="s">
        <v>4036</v>
      </c>
    </row>
    <row r="4988" spans="1:6" x14ac:dyDescent="0.3">
      <c r="A4988" s="455"/>
      <c r="E4988" s="470"/>
      <c r="F4988" s="482"/>
    </row>
    <row r="4989" spans="1:6" x14ac:dyDescent="0.3">
      <c r="A4989" s="753" t="s">
        <v>4153</v>
      </c>
      <c r="B4989" s="753"/>
      <c r="C4989" s="753"/>
      <c r="D4989" s="464"/>
      <c r="E4989" s="470"/>
      <c r="F4989" s="483">
        <f>F4981</f>
        <v>199840000</v>
      </c>
    </row>
    <row r="4990" spans="1:6" x14ac:dyDescent="0.3">
      <c r="B4990" s="416"/>
      <c r="C4990" s="416"/>
      <c r="D4990" s="465"/>
      <c r="E4990" s="472"/>
      <c r="F4990" s="484"/>
    </row>
    <row r="4991" spans="1:6" x14ac:dyDescent="0.3">
      <c r="A4991" s="753" t="s">
        <v>4126</v>
      </c>
      <c r="B4991" s="753"/>
      <c r="C4991" s="753"/>
      <c r="D4991" s="464"/>
      <c r="E4991" s="472"/>
      <c r="F4991" s="483">
        <f>F4989*15%</f>
        <v>29976000</v>
      </c>
    </row>
    <row r="4992" spans="1:6" ht="15" thickBot="1" x14ac:dyDescent="0.35">
      <c r="B4992" s="416"/>
      <c r="C4992" s="416"/>
      <c r="D4992" s="465"/>
      <c r="E4992" s="472"/>
      <c r="F4992" s="484"/>
    </row>
    <row r="4993" spans="1:6" ht="15" thickBot="1" x14ac:dyDescent="0.35">
      <c r="A4993" s="753" t="s">
        <v>4110</v>
      </c>
      <c r="B4993" s="753"/>
      <c r="C4993" s="753"/>
      <c r="D4993" s="464"/>
      <c r="E4993" s="472"/>
      <c r="F4993" s="485">
        <f>SUM(F4989:F4991)</f>
        <v>229816000</v>
      </c>
    </row>
    <row r="4994" spans="1:6" x14ac:dyDescent="0.3">
      <c r="D4994" s="465"/>
      <c r="E4994" s="472"/>
      <c r="F4994" s="486"/>
    </row>
    <row r="4995" spans="1:6" x14ac:dyDescent="0.3">
      <c r="C4995" s="403"/>
      <c r="D4995" s="538"/>
      <c r="E4995" s="539"/>
      <c r="F4995" s="540"/>
    </row>
    <row r="4996" spans="1:6" ht="27" customHeight="1" x14ac:dyDescent="0.3">
      <c r="A4996" s="752" t="s">
        <v>4130</v>
      </c>
      <c r="B4996" s="752"/>
      <c r="C4996" s="752"/>
      <c r="D4996" s="752"/>
      <c r="E4996" s="752"/>
      <c r="F4996" s="752"/>
    </row>
    <row r="4997" spans="1:6" x14ac:dyDescent="0.3">
      <c r="A4997" s="752" t="s">
        <v>4131</v>
      </c>
      <c r="B4997" s="751"/>
      <c r="C4997" s="403"/>
      <c r="D4997" s="538"/>
      <c r="E4997" s="539"/>
      <c r="F4997" s="540"/>
    </row>
    <row r="4998" spans="1:6" x14ac:dyDescent="0.3">
      <c r="C4998" s="403"/>
      <c r="D4998" s="538"/>
      <c r="E4998" s="541"/>
      <c r="F4998" s="540"/>
    </row>
    <row r="4999" spans="1:6" x14ac:dyDescent="0.3">
      <c r="C4999" s="403"/>
      <c r="D4999" s="538"/>
      <c r="E4999" s="539"/>
      <c r="F4999" s="540"/>
    </row>
    <row r="5000" spans="1:6" x14ac:dyDescent="0.3">
      <c r="C5000" s="403"/>
      <c r="D5000" s="538"/>
      <c r="E5000" s="539"/>
      <c r="F5000" s="540"/>
    </row>
    <row r="5001" spans="1:6" x14ac:dyDescent="0.3">
      <c r="A5001" s="857" t="s">
        <v>4127</v>
      </c>
      <c r="B5001" s="858"/>
      <c r="C5001" s="859"/>
      <c r="D5001" s="859"/>
      <c r="E5001" s="860"/>
      <c r="F5001" s="861" t="s">
        <v>4128</v>
      </c>
    </row>
    <row r="5002" spans="1:6" x14ac:dyDescent="0.3">
      <c r="A5002" s="862"/>
      <c r="B5002" s="859"/>
      <c r="C5002" s="859"/>
      <c r="D5002" s="859"/>
      <c r="E5002" s="860"/>
      <c r="F5002" s="861"/>
    </row>
    <row r="5003" spans="1:6" x14ac:dyDescent="0.3">
      <c r="A5003" s="859"/>
      <c r="B5003" s="859"/>
      <c r="C5003" s="859"/>
      <c r="D5003" s="863"/>
      <c r="E5003" s="864"/>
      <c r="F5003" s="861"/>
    </row>
    <row r="5004" spans="1:6" x14ac:dyDescent="0.3">
      <c r="A5004" s="857" t="s">
        <v>4129</v>
      </c>
      <c r="B5004" s="858"/>
      <c r="C5004" s="859"/>
      <c r="D5004" s="863"/>
      <c r="E5004" s="865"/>
      <c r="F5004" s="861"/>
    </row>
    <row r="5005" spans="1:6" x14ac:dyDescent="0.3">
      <c r="C5005" s="403"/>
      <c r="D5005" s="403"/>
      <c r="E5005" s="403"/>
      <c r="F5005" s="403"/>
    </row>
    <row r="5006" spans="1:6" x14ac:dyDescent="0.3">
      <c r="C5006" s="403"/>
      <c r="D5006" s="403"/>
      <c r="E5006" s="403"/>
      <c r="F5006" s="403"/>
    </row>
  </sheetData>
  <sheetProtection algorithmName="SHA-512" hashValue="uNNl4SoH7r7U5GOYYaKLtEFdLY6n947pVNnZyYKLBT//WwO1INYx0Xf7BxNbofvjxbx9P857wiMUj+qnP1cZOA==" saltValue="We8USpzagFE9iJ2YXkN8jw==" spinCount="100000" sheet="1" objects="1" scenarios="1" selectLockedCells="1"/>
  <mergeCells count="153">
    <mergeCell ref="A218:B218"/>
    <mergeCell ref="A219:B219"/>
    <mergeCell ref="A221:F221"/>
    <mergeCell ref="A328:B328"/>
    <mergeCell ref="A329:B329"/>
    <mergeCell ref="A331:F331"/>
    <mergeCell ref="A1:B1"/>
    <mergeCell ref="A2:B2"/>
    <mergeCell ref="A4:F4"/>
    <mergeCell ref="A111:B111"/>
    <mergeCell ref="A112:B112"/>
    <mergeCell ref="A114:F114"/>
    <mergeCell ref="A658:B658"/>
    <mergeCell ref="A659:B659"/>
    <mergeCell ref="A661:F661"/>
    <mergeCell ref="A768:B768"/>
    <mergeCell ref="A769:B769"/>
    <mergeCell ref="A771:F771"/>
    <mergeCell ref="A438:B438"/>
    <mergeCell ref="A439:B439"/>
    <mergeCell ref="A441:F441"/>
    <mergeCell ref="A548:B548"/>
    <mergeCell ref="A549:B549"/>
    <mergeCell ref="A551:F551"/>
    <mergeCell ref="A988:B988"/>
    <mergeCell ref="A990:F990"/>
    <mergeCell ref="A1097:B1097"/>
    <mergeCell ref="A1098:B1098"/>
    <mergeCell ref="A1100:F1100"/>
    <mergeCell ref="A1207:B1207"/>
    <mergeCell ref="A878:B878"/>
    <mergeCell ref="A879:B879"/>
    <mergeCell ref="A881:B881"/>
    <mergeCell ref="A892:B892"/>
    <mergeCell ref="A902:B902"/>
    <mergeCell ref="A987:B987"/>
    <mergeCell ref="A1423:B1423"/>
    <mergeCell ref="A1424:B1424"/>
    <mergeCell ref="A1426:F1426"/>
    <mergeCell ref="A1533:B1533"/>
    <mergeCell ref="A1534:B1534"/>
    <mergeCell ref="A1536:F1536"/>
    <mergeCell ref="A1208:B1208"/>
    <mergeCell ref="A1210:F1210"/>
    <mergeCell ref="A1312:B1312"/>
    <mergeCell ref="A1313:B1313"/>
    <mergeCell ref="A1315:F1315"/>
    <mergeCell ref="A1333:B1333"/>
    <mergeCell ref="A1861:B1861"/>
    <mergeCell ref="A1862:B1862"/>
    <mergeCell ref="A1864:F1864"/>
    <mergeCell ref="A1971:B1971"/>
    <mergeCell ref="A1972:B1972"/>
    <mergeCell ref="A1974:F1974"/>
    <mergeCell ref="A1641:B1641"/>
    <mergeCell ref="A1642:B1642"/>
    <mergeCell ref="A1644:F1644"/>
    <mergeCell ref="A1751:B1751"/>
    <mergeCell ref="A1752:B1752"/>
    <mergeCell ref="A1754:F1754"/>
    <mergeCell ref="A2301:B2301"/>
    <mergeCell ref="A2302:B2302"/>
    <mergeCell ref="A2304:F2304"/>
    <mergeCell ref="A2411:B2411"/>
    <mergeCell ref="A2412:B2412"/>
    <mergeCell ref="A2414:F2414"/>
    <mergeCell ref="A2081:B2081"/>
    <mergeCell ref="A2082:B2082"/>
    <mergeCell ref="A2084:F2084"/>
    <mergeCell ref="A2191:B2191"/>
    <mergeCell ref="A2192:B2192"/>
    <mergeCell ref="A2194:F2194"/>
    <mergeCell ref="A2741:B2741"/>
    <mergeCell ref="A2742:B2742"/>
    <mergeCell ref="A2744:F2744"/>
    <mergeCell ref="A2851:B2851"/>
    <mergeCell ref="A2852:B2852"/>
    <mergeCell ref="A2854:F2854"/>
    <mergeCell ref="A2523:B2523"/>
    <mergeCell ref="A2524:B2524"/>
    <mergeCell ref="A2526:F2526"/>
    <mergeCell ref="A2631:B2631"/>
    <mergeCell ref="A2632:B2632"/>
    <mergeCell ref="A2634:F2634"/>
    <mergeCell ref="A3096:B3096"/>
    <mergeCell ref="A3180:B3180"/>
    <mergeCell ref="A3181:B3181"/>
    <mergeCell ref="A3183:F3183"/>
    <mergeCell ref="A3290:B3290"/>
    <mergeCell ref="A3291:B3291"/>
    <mergeCell ref="A2961:B2961"/>
    <mergeCell ref="A2962:B2962"/>
    <mergeCell ref="A2964:F2964"/>
    <mergeCell ref="A3071:B3071"/>
    <mergeCell ref="A3072:B3072"/>
    <mergeCell ref="A3074:F3074"/>
    <mergeCell ref="A3512:F3512"/>
    <mergeCell ref="A3619:B3619"/>
    <mergeCell ref="A3620:B3620"/>
    <mergeCell ref="A3622:F3622"/>
    <mergeCell ref="A3729:B3729"/>
    <mergeCell ref="A3730:B3730"/>
    <mergeCell ref="A3293:F3293"/>
    <mergeCell ref="A3399:B3399"/>
    <mergeCell ref="A3400:B3400"/>
    <mergeCell ref="A3402:F3402"/>
    <mergeCell ref="A3509:B3509"/>
    <mergeCell ref="A3510:B3510"/>
    <mergeCell ref="A3952:F3952"/>
    <mergeCell ref="A4059:B4059"/>
    <mergeCell ref="A4060:B4060"/>
    <mergeCell ref="A4062:F4062"/>
    <mergeCell ref="A4170:B4170"/>
    <mergeCell ref="A4171:B4171"/>
    <mergeCell ref="A3732:F3732"/>
    <mergeCell ref="A3839:B3839"/>
    <mergeCell ref="A3840:B3840"/>
    <mergeCell ref="A3842:F3842"/>
    <mergeCell ref="A3949:B3949"/>
    <mergeCell ref="A3950:B3950"/>
    <mergeCell ref="A4393:F4393"/>
    <mergeCell ref="A4499:B4499"/>
    <mergeCell ref="A4500:B4500"/>
    <mergeCell ref="A4502:F4502"/>
    <mergeCell ref="A4610:B4610"/>
    <mergeCell ref="A4611:B4611"/>
    <mergeCell ref="A4173:F4173"/>
    <mergeCell ref="A4280:B4280"/>
    <mergeCell ref="A4281:B4281"/>
    <mergeCell ref="A4283:F4283"/>
    <mergeCell ref="A4390:B4390"/>
    <mergeCell ref="A4391:B4391"/>
    <mergeCell ref="A4827:F4827"/>
    <mergeCell ref="A4930:B4930"/>
    <mergeCell ref="A4931:B4931"/>
    <mergeCell ref="A4932:B4932"/>
    <mergeCell ref="D4981:E4981"/>
    <mergeCell ref="A4984:B4984"/>
    <mergeCell ref="A4613:F4613"/>
    <mergeCell ref="A4721:B4721"/>
    <mergeCell ref="A4722:B4722"/>
    <mergeCell ref="A4724:F4724"/>
    <mergeCell ref="A4824:B4824"/>
    <mergeCell ref="A4825:B4825"/>
    <mergeCell ref="A4997:B4997"/>
    <mergeCell ref="A5001:B5001"/>
    <mergeCell ref="A5004:B5004"/>
    <mergeCell ref="A4985:B4985"/>
    <mergeCell ref="A4986:B4986"/>
    <mergeCell ref="A4989:C4989"/>
    <mergeCell ref="A4991:C4991"/>
    <mergeCell ref="A4993:C4993"/>
    <mergeCell ref="A4996:F4996"/>
  </mergeCells>
  <conditionalFormatting sqref="E6:E7">
    <cfRule type="cellIs" dxfId="2709" priority="703" operator="equal">
      <formula>$C$9</formula>
    </cfRule>
  </conditionalFormatting>
  <conditionalFormatting sqref="E28">
    <cfRule type="cellIs" dxfId="2708" priority="702" operator="equal">
      <formula>$C$9</formula>
    </cfRule>
  </conditionalFormatting>
  <conditionalFormatting sqref="E38">
    <cfRule type="cellIs" dxfId="2707" priority="701" operator="equal">
      <formula>$C$9</formula>
    </cfRule>
  </conditionalFormatting>
  <conditionalFormatting sqref="E39">
    <cfRule type="cellIs" dxfId="2706" priority="700" operator="equal">
      <formula>$C$9</formula>
    </cfRule>
  </conditionalFormatting>
  <conditionalFormatting sqref="E40">
    <cfRule type="cellIs" dxfId="2705" priority="699" operator="equal">
      <formula>$C$9</formula>
    </cfRule>
  </conditionalFormatting>
  <conditionalFormatting sqref="E115">
    <cfRule type="cellIs" dxfId="2704" priority="698" operator="equal">
      <formula>$C$9</formula>
    </cfRule>
  </conditionalFormatting>
  <conditionalFormatting sqref="E116">
    <cfRule type="cellIs" dxfId="2703" priority="697" operator="equal">
      <formula>$C$9</formula>
    </cfRule>
  </conditionalFormatting>
  <conditionalFormatting sqref="E117">
    <cfRule type="cellIs" dxfId="2702" priority="696" operator="equal">
      <formula>$C$9</formula>
    </cfRule>
  </conditionalFormatting>
  <conditionalFormatting sqref="E118">
    <cfRule type="cellIs" dxfId="2701" priority="695" operator="equal">
      <formula>$C$9</formula>
    </cfRule>
  </conditionalFormatting>
  <conditionalFormatting sqref="E119">
    <cfRule type="cellIs" dxfId="2700" priority="694" operator="equal">
      <formula>$C$9</formula>
    </cfRule>
  </conditionalFormatting>
  <conditionalFormatting sqref="E120">
    <cfRule type="cellIs" dxfId="2699" priority="693" operator="equal">
      <formula>$C$9</formula>
    </cfRule>
  </conditionalFormatting>
  <conditionalFormatting sqref="E121">
    <cfRule type="cellIs" dxfId="2698" priority="692" operator="equal">
      <formula>$C$9</formula>
    </cfRule>
  </conditionalFormatting>
  <conditionalFormatting sqref="E124">
    <cfRule type="cellIs" dxfId="2697" priority="691" operator="equal">
      <formula>$C$9</formula>
    </cfRule>
  </conditionalFormatting>
  <conditionalFormatting sqref="E125">
    <cfRule type="cellIs" dxfId="2696" priority="690" operator="equal">
      <formula>$C$9</formula>
    </cfRule>
  </conditionalFormatting>
  <conditionalFormatting sqref="E126">
    <cfRule type="cellIs" dxfId="2695" priority="689" operator="equal">
      <formula>$C$9</formula>
    </cfRule>
  </conditionalFormatting>
  <conditionalFormatting sqref="E128">
    <cfRule type="cellIs" dxfId="2694" priority="688" operator="equal">
      <formula>$C$9</formula>
    </cfRule>
  </conditionalFormatting>
  <conditionalFormatting sqref="E222">
    <cfRule type="cellIs" dxfId="2693" priority="687" operator="equal">
      <formula>$C$9</formula>
    </cfRule>
  </conditionalFormatting>
  <conditionalFormatting sqref="E223">
    <cfRule type="cellIs" dxfId="2692" priority="686" operator="equal">
      <formula>$C$9</formula>
    </cfRule>
  </conditionalFormatting>
  <conditionalFormatting sqref="E333">
    <cfRule type="cellIs" dxfId="2691" priority="685" operator="equal">
      <formula>$C$9</formula>
    </cfRule>
  </conditionalFormatting>
  <conditionalFormatting sqref="E335">
    <cfRule type="cellIs" dxfId="2690" priority="684" operator="equal">
      <formula>$C$9</formula>
    </cfRule>
  </conditionalFormatting>
  <conditionalFormatting sqref="E336">
    <cfRule type="cellIs" dxfId="2689" priority="683" operator="equal">
      <formula>$C$9</formula>
    </cfRule>
  </conditionalFormatting>
  <conditionalFormatting sqref="E338">
    <cfRule type="cellIs" dxfId="2688" priority="682" operator="equal">
      <formula>$C$9</formula>
    </cfRule>
  </conditionalFormatting>
  <conditionalFormatting sqref="E339">
    <cfRule type="cellIs" dxfId="2687" priority="681" operator="equal">
      <formula>$C$9</formula>
    </cfRule>
  </conditionalFormatting>
  <conditionalFormatting sqref="E340">
    <cfRule type="cellIs" dxfId="2686" priority="680" operator="equal">
      <formula>$C$9</formula>
    </cfRule>
  </conditionalFormatting>
  <conditionalFormatting sqref="E342">
    <cfRule type="cellIs" dxfId="2685" priority="679" operator="equal">
      <formula>$C$9</formula>
    </cfRule>
  </conditionalFormatting>
  <conditionalFormatting sqref="E343">
    <cfRule type="cellIs" dxfId="2684" priority="678" operator="equal">
      <formula>$C$9</formula>
    </cfRule>
  </conditionalFormatting>
  <conditionalFormatting sqref="E344">
    <cfRule type="cellIs" dxfId="2683" priority="677" operator="equal">
      <formula>$C$9</formula>
    </cfRule>
  </conditionalFormatting>
  <conditionalFormatting sqref="E345">
    <cfRule type="cellIs" dxfId="2682" priority="676" operator="equal">
      <formula>$C$9</formula>
    </cfRule>
  </conditionalFormatting>
  <conditionalFormatting sqref="E347">
    <cfRule type="cellIs" dxfId="2681" priority="675" operator="equal">
      <formula>$C$9</formula>
    </cfRule>
  </conditionalFormatting>
  <conditionalFormatting sqref="E348">
    <cfRule type="cellIs" dxfId="2680" priority="674" operator="equal">
      <formula>$C$9</formula>
    </cfRule>
  </conditionalFormatting>
  <conditionalFormatting sqref="E349">
    <cfRule type="cellIs" dxfId="2679" priority="673" operator="equal">
      <formula>$C$9</formula>
    </cfRule>
  </conditionalFormatting>
  <conditionalFormatting sqref="E351">
    <cfRule type="cellIs" dxfId="2678" priority="672" operator="equal">
      <formula>$C$9</formula>
    </cfRule>
  </conditionalFormatting>
  <conditionalFormatting sqref="E352">
    <cfRule type="cellIs" dxfId="2677" priority="671" operator="equal">
      <formula>$C$9</formula>
    </cfRule>
  </conditionalFormatting>
  <conditionalFormatting sqref="E353">
    <cfRule type="cellIs" dxfId="2676" priority="670" operator="equal">
      <formula>$C$9</formula>
    </cfRule>
  </conditionalFormatting>
  <conditionalFormatting sqref="E354">
    <cfRule type="cellIs" dxfId="2675" priority="669" operator="equal">
      <formula>$C$9</formula>
    </cfRule>
  </conditionalFormatting>
  <conditionalFormatting sqref="E355">
    <cfRule type="cellIs" dxfId="2674" priority="668" operator="equal">
      <formula>$C$9</formula>
    </cfRule>
  </conditionalFormatting>
  <conditionalFormatting sqref="E356">
    <cfRule type="cellIs" dxfId="2673" priority="667" operator="equal">
      <formula>$C$9</formula>
    </cfRule>
  </conditionalFormatting>
  <conditionalFormatting sqref="E553">
    <cfRule type="cellIs" dxfId="2672" priority="666" operator="equal">
      <formula>$C$9</formula>
    </cfRule>
  </conditionalFormatting>
  <conditionalFormatting sqref="E554">
    <cfRule type="cellIs" dxfId="2671" priority="665" operator="equal">
      <formula>$C$9</formula>
    </cfRule>
  </conditionalFormatting>
  <conditionalFormatting sqref="E556">
    <cfRule type="cellIs" dxfId="2670" priority="664" operator="equal">
      <formula>$C$9</formula>
    </cfRule>
  </conditionalFormatting>
  <conditionalFormatting sqref="E663">
    <cfRule type="cellIs" dxfId="2669" priority="663" operator="equal">
      <formula>$C$9</formula>
    </cfRule>
  </conditionalFormatting>
  <conditionalFormatting sqref="E664">
    <cfRule type="cellIs" dxfId="2668" priority="662" operator="equal">
      <formula>$C$9</formula>
    </cfRule>
  </conditionalFormatting>
  <conditionalFormatting sqref="E665">
    <cfRule type="cellIs" dxfId="2667" priority="661" operator="equal">
      <formula>$C$9</formula>
    </cfRule>
  </conditionalFormatting>
  <conditionalFormatting sqref="E666">
    <cfRule type="cellIs" dxfId="2666" priority="660" operator="equal">
      <formula>$C$9</formula>
    </cfRule>
  </conditionalFormatting>
  <conditionalFormatting sqref="E773">
    <cfRule type="cellIs" dxfId="2665" priority="659" operator="equal">
      <formula>$C$9</formula>
    </cfRule>
  </conditionalFormatting>
  <conditionalFormatting sqref="E774">
    <cfRule type="cellIs" dxfId="2664" priority="658" operator="equal">
      <formula>$C$9</formula>
    </cfRule>
  </conditionalFormatting>
  <conditionalFormatting sqref="E775">
    <cfRule type="cellIs" dxfId="2663" priority="657" operator="equal">
      <formula>$C$9</formula>
    </cfRule>
  </conditionalFormatting>
  <conditionalFormatting sqref="E777">
    <cfRule type="cellIs" dxfId="2662" priority="656" operator="equal">
      <formula>$C$9</formula>
    </cfRule>
  </conditionalFormatting>
  <conditionalFormatting sqref="E778">
    <cfRule type="cellIs" dxfId="2661" priority="655" operator="equal">
      <formula>$C$9</formula>
    </cfRule>
  </conditionalFormatting>
  <conditionalFormatting sqref="E779">
    <cfRule type="cellIs" dxfId="2660" priority="654" operator="equal">
      <formula>$C$9</formula>
    </cfRule>
  </conditionalFormatting>
  <conditionalFormatting sqref="E780">
    <cfRule type="cellIs" dxfId="2659" priority="653" operator="equal">
      <formula>$C$9</formula>
    </cfRule>
  </conditionalFormatting>
  <conditionalFormatting sqref="E781">
    <cfRule type="cellIs" dxfId="2658" priority="652" operator="equal">
      <formula>$C$9</formula>
    </cfRule>
  </conditionalFormatting>
  <conditionalFormatting sqref="E782">
    <cfRule type="cellIs" dxfId="2657" priority="651" operator="equal">
      <formula>$C$9</formula>
    </cfRule>
  </conditionalFormatting>
  <conditionalFormatting sqref="E783">
    <cfRule type="cellIs" dxfId="2656" priority="650" operator="equal">
      <formula>$C$9</formula>
    </cfRule>
  </conditionalFormatting>
  <conditionalFormatting sqref="E786">
    <cfRule type="cellIs" dxfId="2655" priority="649" operator="equal">
      <formula>$C$9</formula>
    </cfRule>
  </conditionalFormatting>
  <conditionalFormatting sqref="E787">
    <cfRule type="cellIs" dxfId="2654" priority="648" operator="equal">
      <formula>$C$9</formula>
    </cfRule>
  </conditionalFormatting>
  <conditionalFormatting sqref="E788">
    <cfRule type="cellIs" dxfId="2653" priority="647" operator="equal">
      <formula>$C$9</formula>
    </cfRule>
  </conditionalFormatting>
  <conditionalFormatting sqref="E790">
    <cfRule type="cellIs" dxfId="2652" priority="646" operator="equal">
      <formula>$C$9</formula>
    </cfRule>
  </conditionalFormatting>
  <conditionalFormatting sqref="E791">
    <cfRule type="cellIs" dxfId="2651" priority="645" operator="equal">
      <formula>$C$9</formula>
    </cfRule>
  </conditionalFormatting>
  <conditionalFormatting sqref="E792">
    <cfRule type="cellIs" dxfId="2650" priority="644" operator="equal">
      <formula>$C$9</formula>
    </cfRule>
  </conditionalFormatting>
  <conditionalFormatting sqref="E793">
    <cfRule type="cellIs" dxfId="2649" priority="643" operator="equal">
      <formula>$C$9</formula>
    </cfRule>
  </conditionalFormatting>
  <conditionalFormatting sqref="E795">
    <cfRule type="cellIs" dxfId="2648" priority="642" operator="equal">
      <formula>$C$9</formula>
    </cfRule>
  </conditionalFormatting>
  <conditionalFormatting sqref="E796">
    <cfRule type="cellIs" dxfId="2647" priority="641" operator="equal">
      <formula>$C$9</formula>
    </cfRule>
  </conditionalFormatting>
  <conditionalFormatting sqref="E797">
    <cfRule type="cellIs" dxfId="2646" priority="640" operator="equal">
      <formula>$C$9</formula>
    </cfRule>
  </conditionalFormatting>
  <conditionalFormatting sqref="E800">
    <cfRule type="cellIs" dxfId="2645" priority="639" operator="equal">
      <formula>$C$9</formula>
    </cfRule>
  </conditionalFormatting>
  <conditionalFormatting sqref="E801">
    <cfRule type="cellIs" dxfId="2644" priority="638" operator="equal">
      <formula>$C$9</formula>
    </cfRule>
  </conditionalFormatting>
  <conditionalFormatting sqref="E802">
    <cfRule type="cellIs" dxfId="2643" priority="637" operator="equal">
      <formula>$C$9</formula>
    </cfRule>
  </conditionalFormatting>
  <conditionalFormatting sqref="E804">
    <cfRule type="cellIs" dxfId="2642" priority="636" operator="equal">
      <formula>$C$9</formula>
    </cfRule>
  </conditionalFormatting>
  <conditionalFormatting sqref="E805">
    <cfRule type="cellIs" dxfId="2641" priority="635" operator="equal">
      <formula>$C$9</formula>
    </cfRule>
  </conditionalFormatting>
  <conditionalFormatting sqref="E806">
    <cfRule type="cellIs" dxfId="2640" priority="634" operator="equal">
      <formula>$C$9</formula>
    </cfRule>
  </conditionalFormatting>
  <conditionalFormatting sqref="E808">
    <cfRule type="cellIs" dxfId="2639" priority="633" operator="equal">
      <formula>$C$9</formula>
    </cfRule>
  </conditionalFormatting>
  <conditionalFormatting sqref="E809">
    <cfRule type="cellIs" dxfId="2638" priority="632" operator="equal">
      <formula>$C$9</formula>
    </cfRule>
  </conditionalFormatting>
  <conditionalFormatting sqref="E810">
    <cfRule type="cellIs" dxfId="2637" priority="631" operator="equal">
      <formula>$C$9</formula>
    </cfRule>
  </conditionalFormatting>
  <conditionalFormatting sqref="E812">
    <cfRule type="cellIs" dxfId="2636" priority="630" operator="equal">
      <formula>$C$9</formula>
    </cfRule>
  </conditionalFormatting>
  <conditionalFormatting sqref="E813">
    <cfRule type="cellIs" dxfId="2635" priority="629" operator="equal">
      <formula>$C$9</formula>
    </cfRule>
  </conditionalFormatting>
  <conditionalFormatting sqref="E816">
    <cfRule type="cellIs" dxfId="2634" priority="628" operator="equal">
      <formula>$C$9</formula>
    </cfRule>
  </conditionalFormatting>
  <conditionalFormatting sqref="E818">
    <cfRule type="cellIs" dxfId="2633" priority="627" operator="equal">
      <formula>$C$9</formula>
    </cfRule>
  </conditionalFormatting>
  <conditionalFormatting sqref="E817">
    <cfRule type="cellIs" dxfId="2632" priority="626" operator="equal">
      <formula>$C$9</formula>
    </cfRule>
  </conditionalFormatting>
  <conditionalFormatting sqref="E820">
    <cfRule type="cellIs" dxfId="2631" priority="625" operator="equal">
      <formula>$C$9</formula>
    </cfRule>
  </conditionalFormatting>
  <conditionalFormatting sqref="E821">
    <cfRule type="cellIs" dxfId="2630" priority="624" operator="equal">
      <formula>$C$9</formula>
    </cfRule>
  </conditionalFormatting>
  <conditionalFormatting sqref="E822">
    <cfRule type="cellIs" dxfId="2629" priority="623" operator="equal">
      <formula>$C$9</formula>
    </cfRule>
  </conditionalFormatting>
  <conditionalFormatting sqref="E824">
    <cfRule type="cellIs" dxfId="2628" priority="622" operator="equal">
      <formula>$C$9</formula>
    </cfRule>
  </conditionalFormatting>
  <conditionalFormatting sqref="E825">
    <cfRule type="cellIs" dxfId="2627" priority="621" operator="equal">
      <formula>$C$9</formula>
    </cfRule>
  </conditionalFormatting>
  <conditionalFormatting sqref="E826">
    <cfRule type="cellIs" dxfId="2626" priority="620" operator="equal">
      <formula>$C$9</formula>
    </cfRule>
  </conditionalFormatting>
  <conditionalFormatting sqref="E828">
    <cfRule type="cellIs" dxfId="2625" priority="619" operator="equal">
      <formula>$C$9</formula>
    </cfRule>
  </conditionalFormatting>
  <conditionalFormatting sqref="E829">
    <cfRule type="cellIs" dxfId="2624" priority="618" operator="equal">
      <formula>$C$9</formula>
    </cfRule>
  </conditionalFormatting>
  <conditionalFormatting sqref="E830">
    <cfRule type="cellIs" dxfId="2623" priority="617" operator="equal">
      <formula>$C$9</formula>
    </cfRule>
  </conditionalFormatting>
  <conditionalFormatting sqref="E831">
    <cfRule type="cellIs" dxfId="2622" priority="616" operator="equal">
      <formula>$C$9</formula>
    </cfRule>
  </conditionalFormatting>
  <conditionalFormatting sqref="E833">
    <cfRule type="cellIs" dxfId="2621" priority="615" operator="equal">
      <formula>$C$9</formula>
    </cfRule>
  </conditionalFormatting>
  <conditionalFormatting sqref="E834">
    <cfRule type="cellIs" dxfId="2620" priority="614" operator="equal">
      <formula>$C$9</formula>
    </cfRule>
  </conditionalFormatting>
  <conditionalFormatting sqref="E835">
    <cfRule type="cellIs" dxfId="2619" priority="613" operator="equal">
      <formula>$C$9</formula>
    </cfRule>
  </conditionalFormatting>
  <conditionalFormatting sqref="E839">
    <cfRule type="cellIs" dxfId="2618" priority="612" operator="equal">
      <formula>$C$9</formula>
    </cfRule>
  </conditionalFormatting>
  <conditionalFormatting sqref="E840">
    <cfRule type="cellIs" dxfId="2617" priority="611" operator="equal">
      <formula>$C$9</formula>
    </cfRule>
  </conditionalFormatting>
  <conditionalFormatting sqref="E883">
    <cfRule type="cellIs" dxfId="2616" priority="610" operator="equal">
      <formula>$C$9</formula>
    </cfRule>
  </conditionalFormatting>
  <conditionalFormatting sqref="E884">
    <cfRule type="cellIs" dxfId="2615" priority="609" operator="equal">
      <formula>$C$9</formula>
    </cfRule>
  </conditionalFormatting>
  <conditionalFormatting sqref="E886">
    <cfRule type="cellIs" dxfId="2614" priority="608" operator="equal">
      <formula>$C$9</formula>
    </cfRule>
  </conditionalFormatting>
  <conditionalFormatting sqref="E894">
    <cfRule type="cellIs" dxfId="2613" priority="607" operator="equal">
      <formula>$C$9</formula>
    </cfRule>
  </conditionalFormatting>
  <conditionalFormatting sqref="E895">
    <cfRule type="cellIs" dxfId="2612" priority="606" operator="equal">
      <formula>$C$9</formula>
    </cfRule>
  </conditionalFormatting>
  <conditionalFormatting sqref="E896">
    <cfRule type="cellIs" dxfId="2611" priority="605" operator="equal">
      <formula>$C$9</formula>
    </cfRule>
  </conditionalFormatting>
  <conditionalFormatting sqref="E904">
    <cfRule type="cellIs" dxfId="2610" priority="604" operator="equal">
      <formula>$C$9</formula>
    </cfRule>
  </conditionalFormatting>
  <conditionalFormatting sqref="E905">
    <cfRule type="cellIs" dxfId="2609" priority="603" operator="equal">
      <formula>$C$9</formula>
    </cfRule>
  </conditionalFormatting>
  <conditionalFormatting sqref="E906">
    <cfRule type="cellIs" dxfId="2608" priority="602" operator="equal">
      <formula>$C$9</formula>
    </cfRule>
  </conditionalFormatting>
  <conditionalFormatting sqref="E995">
    <cfRule type="cellIs" dxfId="2607" priority="601" operator="equal">
      <formula>$C$9</formula>
    </cfRule>
  </conditionalFormatting>
  <conditionalFormatting sqref="E996">
    <cfRule type="cellIs" dxfId="2606" priority="600" operator="equal">
      <formula>$C$9</formula>
    </cfRule>
  </conditionalFormatting>
  <conditionalFormatting sqref="E998">
    <cfRule type="cellIs" dxfId="2605" priority="599" operator="equal">
      <formula>$C$9</formula>
    </cfRule>
  </conditionalFormatting>
  <conditionalFormatting sqref="E999">
    <cfRule type="cellIs" dxfId="2604" priority="598" operator="equal">
      <formula>$C$9</formula>
    </cfRule>
  </conditionalFormatting>
  <conditionalFormatting sqref="E1000">
    <cfRule type="cellIs" dxfId="2603" priority="597" operator="equal">
      <formula>$C$9</formula>
    </cfRule>
  </conditionalFormatting>
  <conditionalFormatting sqref="E1001">
    <cfRule type="cellIs" dxfId="2602" priority="596" operator="equal">
      <formula>$C$9</formula>
    </cfRule>
  </conditionalFormatting>
  <conditionalFormatting sqref="E1003">
    <cfRule type="cellIs" dxfId="2601" priority="595" operator="equal">
      <formula>$C$9</formula>
    </cfRule>
  </conditionalFormatting>
  <conditionalFormatting sqref="E1004">
    <cfRule type="cellIs" dxfId="2600" priority="594" operator="equal">
      <formula>$C$9</formula>
    </cfRule>
  </conditionalFormatting>
  <conditionalFormatting sqref="E1005">
    <cfRule type="cellIs" dxfId="2599" priority="593" operator="equal">
      <formula>$C$9</formula>
    </cfRule>
  </conditionalFormatting>
  <conditionalFormatting sqref="E1006">
    <cfRule type="cellIs" dxfId="2598" priority="592" operator="equal">
      <formula>$C$9</formula>
    </cfRule>
  </conditionalFormatting>
  <conditionalFormatting sqref="E1007">
    <cfRule type="cellIs" dxfId="2597" priority="591" operator="equal">
      <formula>$C$9</formula>
    </cfRule>
  </conditionalFormatting>
  <conditionalFormatting sqref="E1008">
    <cfRule type="cellIs" dxfId="2596" priority="590" operator="equal">
      <formula>$C$9</formula>
    </cfRule>
  </conditionalFormatting>
  <conditionalFormatting sqref="E1011">
    <cfRule type="cellIs" dxfId="2595" priority="589" operator="equal">
      <formula>$C$9</formula>
    </cfRule>
  </conditionalFormatting>
  <conditionalFormatting sqref="E1012">
    <cfRule type="cellIs" dxfId="2594" priority="588" operator="equal">
      <formula>$C$9</formula>
    </cfRule>
  </conditionalFormatting>
  <conditionalFormatting sqref="E1013">
    <cfRule type="cellIs" dxfId="2593" priority="587" operator="equal">
      <formula>$C$9</formula>
    </cfRule>
  </conditionalFormatting>
  <conditionalFormatting sqref="E1015">
    <cfRule type="cellIs" dxfId="2592" priority="586" operator="equal">
      <formula>$C$9</formula>
    </cfRule>
  </conditionalFormatting>
  <conditionalFormatting sqref="E1016">
    <cfRule type="cellIs" dxfId="2591" priority="585" operator="equal">
      <formula>$C$9</formula>
    </cfRule>
  </conditionalFormatting>
  <conditionalFormatting sqref="E1102">
    <cfRule type="cellIs" dxfId="2590" priority="584" operator="equal">
      <formula>$C$9</formula>
    </cfRule>
  </conditionalFormatting>
  <conditionalFormatting sqref="E1103">
    <cfRule type="cellIs" dxfId="2589" priority="583" operator="equal">
      <formula>$C$9</formula>
    </cfRule>
  </conditionalFormatting>
  <conditionalFormatting sqref="E1104">
    <cfRule type="cellIs" dxfId="2588" priority="582" operator="equal">
      <formula>$C$9</formula>
    </cfRule>
  </conditionalFormatting>
  <conditionalFormatting sqref="E1105">
    <cfRule type="cellIs" dxfId="2587" priority="581" operator="equal">
      <formula>$C$9</formula>
    </cfRule>
  </conditionalFormatting>
  <conditionalFormatting sqref="E1107">
    <cfRule type="cellIs" dxfId="2586" priority="580" operator="equal">
      <formula>$C$9</formula>
    </cfRule>
  </conditionalFormatting>
  <conditionalFormatting sqref="E1108">
    <cfRule type="cellIs" dxfId="2585" priority="579" operator="equal">
      <formula>$C$9</formula>
    </cfRule>
  </conditionalFormatting>
  <conditionalFormatting sqref="E1109">
    <cfRule type="cellIs" dxfId="2584" priority="578" operator="equal">
      <formula>$C$9</formula>
    </cfRule>
  </conditionalFormatting>
  <conditionalFormatting sqref="E1110">
    <cfRule type="cellIs" dxfId="2583" priority="577" operator="equal">
      <formula>$C$9</formula>
    </cfRule>
  </conditionalFormatting>
  <conditionalFormatting sqref="E1112">
    <cfRule type="cellIs" dxfId="2582" priority="576" operator="equal">
      <formula>$C$9</formula>
    </cfRule>
  </conditionalFormatting>
  <conditionalFormatting sqref="E1113">
    <cfRule type="cellIs" dxfId="2581" priority="575" operator="equal">
      <formula>$C$9</formula>
    </cfRule>
  </conditionalFormatting>
  <conditionalFormatting sqref="E1114">
    <cfRule type="cellIs" dxfId="2580" priority="574" operator="equal">
      <formula>$C$9</formula>
    </cfRule>
  </conditionalFormatting>
  <conditionalFormatting sqref="E1115">
    <cfRule type="cellIs" dxfId="2579" priority="573" operator="equal">
      <formula>$C$9</formula>
    </cfRule>
  </conditionalFormatting>
  <conditionalFormatting sqref="E1116">
    <cfRule type="cellIs" dxfId="2578" priority="572" operator="equal">
      <formula>$C$9</formula>
    </cfRule>
  </conditionalFormatting>
  <conditionalFormatting sqref="E1118">
    <cfRule type="cellIs" dxfId="2577" priority="571" operator="equal">
      <formula>$C$9</formula>
    </cfRule>
  </conditionalFormatting>
  <conditionalFormatting sqref="E1119">
    <cfRule type="cellIs" dxfId="2576" priority="570" operator="equal">
      <formula>$C$9</formula>
    </cfRule>
  </conditionalFormatting>
  <conditionalFormatting sqref="E1120">
    <cfRule type="cellIs" dxfId="2575" priority="569" operator="equal">
      <formula>$C$9</formula>
    </cfRule>
  </conditionalFormatting>
  <conditionalFormatting sqref="E1121">
    <cfRule type="cellIs" dxfId="2574" priority="568" operator="equal">
      <formula>$C$9</formula>
    </cfRule>
  </conditionalFormatting>
  <conditionalFormatting sqref="E1123">
    <cfRule type="cellIs" dxfId="2573" priority="567" operator="equal">
      <formula>$C$9</formula>
    </cfRule>
  </conditionalFormatting>
  <conditionalFormatting sqref="E1124">
    <cfRule type="cellIs" dxfId="2572" priority="566" operator="equal">
      <formula>$C$9</formula>
    </cfRule>
  </conditionalFormatting>
  <conditionalFormatting sqref="E1125">
    <cfRule type="cellIs" dxfId="2571" priority="565" operator="equal">
      <formula>$C$9</formula>
    </cfRule>
  </conditionalFormatting>
  <conditionalFormatting sqref="E1127">
    <cfRule type="cellIs" dxfId="2570" priority="564" operator="equal">
      <formula>$C$9</formula>
    </cfRule>
  </conditionalFormatting>
  <conditionalFormatting sqref="E1128">
    <cfRule type="cellIs" dxfId="2569" priority="563" operator="equal">
      <formula>$C$9</formula>
    </cfRule>
  </conditionalFormatting>
  <conditionalFormatting sqref="E1130">
    <cfRule type="cellIs" dxfId="2568" priority="562" operator="equal">
      <formula>$C$9</formula>
    </cfRule>
  </conditionalFormatting>
  <conditionalFormatting sqref="E1131">
    <cfRule type="cellIs" dxfId="2567" priority="561" operator="equal">
      <formula>$C$9</formula>
    </cfRule>
  </conditionalFormatting>
  <conditionalFormatting sqref="E1212">
    <cfRule type="cellIs" dxfId="2566" priority="560" operator="equal">
      <formula>$C$9</formula>
    </cfRule>
  </conditionalFormatting>
  <conditionalFormatting sqref="E1214">
    <cfRule type="cellIs" dxfId="2565" priority="559" operator="equal">
      <formula>$C$9</formula>
    </cfRule>
  </conditionalFormatting>
  <conditionalFormatting sqref="E1215">
    <cfRule type="cellIs" dxfId="2564" priority="558" operator="equal">
      <formula>$C$9</formula>
    </cfRule>
  </conditionalFormatting>
  <conditionalFormatting sqref="E1216">
    <cfRule type="cellIs" dxfId="2563" priority="557" operator="equal">
      <formula>$C$9</formula>
    </cfRule>
  </conditionalFormatting>
  <conditionalFormatting sqref="E1218">
    <cfRule type="cellIs" dxfId="2562" priority="556" operator="equal">
      <formula>$C$9</formula>
    </cfRule>
  </conditionalFormatting>
  <conditionalFormatting sqref="E1219">
    <cfRule type="cellIs" dxfId="2561" priority="555" operator="equal">
      <formula>$C$9</formula>
    </cfRule>
  </conditionalFormatting>
  <conditionalFormatting sqref="E1220">
    <cfRule type="cellIs" dxfId="2560" priority="554" operator="equal">
      <formula>$C$9</formula>
    </cfRule>
  </conditionalFormatting>
  <conditionalFormatting sqref="E1222">
    <cfRule type="cellIs" dxfId="2559" priority="553" operator="equal">
      <formula>$C$9</formula>
    </cfRule>
  </conditionalFormatting>
  <conditionalFormatting sqref="E1223">
    <cfRule type="cellIs" dxfId="2558" priority="552" operator="equal">
      <formula>$C$9</formula>
    </cfRule>
  </conditionalFormatting>
  <conditionalFormatting sqref="E1227">
    <cfRule type="cellIs" dxfId="2557" priority="551" operator="equal">
      <formula>$C$9</formula>
    </cfRule>
  </conditionalFormatting>
  <conditionalFormatting sqref="E1317">
    <cfRule type="cellIs" dxfId="2556" priority="550" operator="equal">
      <formula>$C$9</formula>
    </cfRule>
  </conditionalFormatting>
  <conditionalFormatting sqref="E1319">
    <cfRule type="cellIs" dxfId="2555" priority="549" operator="equal">
      <formula>$C$9</formula>
    </cfRule>
  </conditionalFormatting>
  <conditionalFormatting sqref="E1320">
    <cfRule type="cellIs" dxfId="2554" priority="548" operator="equal">
      <formula>$C$9</formula>
    </cfRule>
  </conditionalFormatting>
  <conditionalFormatting sqref="E1322">
    <cfRule type="cellIs" dxfId="2553" priority="547" operator="equal">
      <formula>$C$9</formula>
    </cfRule>
  </conditionalFormatting>
  <conditionalFormatting sqref="E1323">
    <cfRule type="cellIs" dxfId="2552" priority="546" operator="equal">
      <formula>$C$9</formula>
    </cfRule>
  </conditionalFormatting>
  <conditionalFormatting sqref="E1325">
    <cfRule type="cellIs" dxfId="2551" priority="545" operator="equal">
      <formula>$C$9</formula>
    </cfRule>
  </conditionalFormatting>
  <conditionalFormatting sqref="E1326">
    <cfRule type="cellIs" dxfId="2550" priority="544" operator="equal">
      <formula>$C$9</formula>
    </cfRule>
  </conditionalFormatting>
  <conditionalFormatting sqref="E1329">
    <cfRule type="cellIs" dxfId="2549" priority="543" operator="equal">
      <formula>$C$9</formula>
    </cfRule>
  </conditionalFormatting>
  <conditionalFormatting sqref="E1328">
    <cfRule type="cellIs" dxfId="2548" priority="542" operator="equal">
      <formula>$C$9</formula>
    </cfRule>
  </conditionalFormatting>
  <conditionalFormatting sqref="E1335">
    <cfRule type="cellIs" dxfId="2547" priority="541" operator="equal">
      <formula>$C$9</formula>
    </cfRule>
  </conditionalFormatting>
  <conditionalFormatting sqref="E1336">
    <cfRule type="cellIs" dxfId="2546" priority="540" operator="equal">
      <formula>$C$9</formula>
    </cfRule>
  </conditionalFormatting>
  <conditionalFormatting sqref="E1337">
    <cfRule type="cellIs" dxfId="2545" priority="539" operator="equal">
      <formula>$C$9</formula>
    </cfRule>
  </conditionalFormatting>
  <conditionalFormatting sqref="E1338">
    <cfRule type="cellIs" dxfId="2544" priority="538" operator="equal">
      <formula>$C$9</formula>
    </cfRule>
  </conditionalFormatting>
  <conditionalFormatting sqref="E1339">
    <cfRule type="cellIs" dxfId="2543" priority="537" operator="equal">
      <formula>$C$9</formula>
    </cfRule>
  </conditionalFormatting>
  <conditionalFormatting sqref="E1340">
    <cfRule type="cellIs" dxfId="2542" priority="536" operator="equal">
      <formula>$C$9</formula>
    </cfRule>
  </conditionalFormatting>
  <conditionalFormatting sqref="E1341">
    <cfRule type="cellIs" dxfId="2541" priority="535" operator="equal">
      <formula>$C$9</formula>
    </cfRule>
  </conditionalFormatting>
  <conditionalFormatting sqref="E1342">
    <cfRule type="cellIs" dxfId="2540" priority="534" operator="equal">
      <formula>$C$9</formula>
    </cfRule>
  </conditionalFormatting>
  <conditionalFormatting sqref="E1343">
    <cfRule type="cellIs" dxfId="2538" priority="532" operator="equal">
      <formula>$C$9</formula>
    </cfRule>
  </conditionalFormatting>
  <conditionalFormatting sqref="E1429">
    <cfRule type="cellIs" dxfId="2537" priority="531" operator="equal">
      <formula>$C$9</formula>
    </cfRule>
  </conditionalFormatting>
  <conditionalFormatting sqref="E1430">
    <cfRule type="cellIs" dxfId="2536" priority="530" operator="equal">
      <formula>$C$9</formula>
    </cfRule>
  </conditionalFormatting>
  <conditionalFormatting sqref="E1431">
    <cfRule type="cellIs" dxfId="2535" priority="529" operator="equal">
      <formula>$C$9</formula>
    </cfRule>
  </conditionalFormatting>
  <conditionalFormatting sqref="E1432">
    <cfRule type="cellIs" dxfId="2534" priority="528" operator="equal">
      <formula>$C$9</formula>
    </cfRule>
  </conditionalFormatting>
  <conditionalFormatting sqref="E1433">
    <cfRule type="cellIs" dxfId="2533" priority="527" operator="equal">
      <formula>$C$9</formula>
    </cfRule>
  </conditionalFormatting>
  <conditionalFormatting sqref="E1435">
    <cfRule type="cellIs" dxfId="2532" priority="526" operator="equal">
      <formula>$C$9</formula>
    </cfRule>
  </conditionalFormatting>
  <conditionalFormatting sqref="E1436">
    <cfRule type="cellIs" dxfId="2531" priority="525" operator="equal">
      <formula>$C$9</formula>
    </cfRule>
  </conditionalFormatting>
  <conditionalFormatting sqref="E1438">
    <cfRule type="cellIs" dxfId="2530" priority="524" operator="equal">
      <formula>$C$9</formula>
    </cfRule>
  </conditionalFormatting>
  <conditionalFormatting sqref="E1439">
    <cfRule type="cellIs" dxfId="2529" priority="523" operator="equal">
      <formula>$C$9</formula>
    </cfRule>
  </conditionalFormatting>
  <conditionalFormatting sqref="E1440">
    <cfRule type="cellIs" dxfId="2528" priority="522" operator="equal">
      <formula>$C$9</formula>
    </cfRule>
  </conditionalFormatting>
  <conditionalFormatting sqref="E1441">
    <cfRule type="cellIs" dxfId="2527" priority="521" operator="equal">
      <formula>$C$9</formula>
    </cfRule>
  </conditionalFormatting>
  <conditionalFormatting sqref="E1442">
    <cfRule type="cellIs" dxfId="2526" priority="520" operator="equal">
      <formula>$C$9</formula>
    </cfRule>
  </conditionalFormatting>
  <conditionalFormatting sqref="E1443">
    <cfRule type="cellIs" dxfId="2525" priority="519" operator="equal">
      <formula>$C$9</formula>
    </cfRule>
  </conditionalFormatting>
  <conditionalFormatting sqref="E1445">
    <cfRule type="cellIs" dxfId="2524" priority="518" operator="equal">
      <formula>$C$9</formula>
    </cfRule>
  </conditionalFormatting>
  <conditionalFormatting sqref="E1446">
    <cfRule type="cellIs" dxfId="2523" priority="517" operator="equal">
      <formula>$C$9</formula>
    </cfRule>
  </conditionalFormatting>
  <conditionalFormatting sqref="E1447">
    <cfRule type="cellIs" dxfId="2522" priority="516" operator="equal">
      <formula>$C$9</formula>
    </cfRule>
  </conditionalFormatting>
  <conditionalFormatting sqref="E1538">
    <cfRule type="cellIs" dxfId="2521" priority="515" operator="equal">
      <formula>$C$9</formula>
    </cfRule>
  </conditionalFormatting>
  <conditionalFormatting sqref="E1539">
    <cfRule type="cellIs" dxfId="2520" priority="514" operator="equal">
      <formula>$C$9</formula>
    </cfRule>
  </conditionalFormatting>
  <conditionalFormatting sqref="E1541">
    <cfRule type="cellIs" dxfId="2519" priority="513" operator="equal">
      <formula>$C$9</formula>
    </cfRule>
  </conditionalFormatting>
  <conditionalFormatting sqref="E1542">
    <cfRule type="cellIs" dxfId="2518" priority="512" operator="equal">
      <formula>$C$9</formula>
    </cfRule>
  </conditionalFormatting>
  <conditionalFormatting sqref="E1545">
    <cfRule type="cellIs" dxfId="2517" priority="511" operator="equal">
      <formula>$C$9</formula>
    </cfRule>
  </conditionalFormatting>
  <conditionalFormatting sqref="E1546">
    <cfRule type="cellIs" dxfId="2516" priority="510" operator="equal">
      <formula>$C$9</formula>
    </cfRule>
  </conditionalFormatting>
  <conditionalFormatting sqref="E1547">
    <cfRule type="cellIs" dxfId="2515" priority="509" operator="equal">
      <formula>$C$9</formula>
    </cfRule>
  </conditionalFormatting>
  <conditionalFormatting sqref="E1548">
    <cfRule type="cellIs" dxfId="2514" priority="508" operator="equal">
      <formula>$C$9</formula>
    </cfRule>
  </conditionalFormatting>
  <conditionalFormatting sqref="E1549">
    <cfRule type="cellIs" dxfId="2513" priority="507" operator="equal">
      <formula>$C$9</formula>
    </cfRule>
  </conditionalFormatting>
  <conditionalFormatting sqref="E1550">
    <cfRule type="cellIs" dxfId="2512" priority="506" operator="equal">
      <formula>$C$9</formula>
    </cfRule>
  </conditionalFormatting>
  <conditionalFormatting sqref="E1558">
    <cfRule type="cellIs" dxfId="2511" priority="505" operator="equal">
      <formula>$C$9</formula>
    </cfRule>
  </conditionalFormatting>
  <conditionalFormatting sqref="E1559">
    <cfRule type="cellIs" dxfId="2510" priority="504" operator="equal">
      <formula>$C$9</formula>
    </cfRule>
  </conditionalFormatting>
  <conditionalFormatting sqref="E1560">
    <cfRule type="cellIs" dxfId="2509" priority="503" operator="equal">
      <formula>$C$9</formula>
    </cfRule>
  </conditionalFormatting>
  <conditionalFormatting sqref="E1561">
    <cfRule type="cellIs" dxfId="2508" priority="502" operator="equal">
      <formula>$C$9</formula>
    </cfRule>
  </conditionalFormatting>
  <conditionalFormatting sqref="E1564">
    <cfRule type="cellIs" dxfId="2507" priority="501" operator="equal">
      <formula>$C$9</formula>
    </cfRule>
  </conditionalFormatting>
  <conditionalFormatting sqref="E1565">
    <cfRule type="cellIs" dxfId="2506" priority="500" operator="equal">
      <formula>$C$9</formula>
    </cfRule>
  </conditionalFormatting>
  <conditionalFormatting sqref="E1566">
    <cfRule type="cellIs" dxfId="2505" priority="499" operator="equal">
      <formula>$C$9</formula>
    </cfRule>
  </conditionalFormatting>
  <conditionalFormatting sqref="E1567">
    <cfRule type="cellIs" dxfId="2504" priority="498" operator="equal">
      <formula>$C$9</formula>
    </cfRule>
  </conditionalFormatting>
  <conditionalFormatting sqref="E1568">
    <cfRule type="cellIs" dxfId="2503" priority="497" operator="equal">
      <formula>$C$9</formula>
    </cfRule>
  </conditionalFormatting>
  <conditionalFormatting sqref="E1570">
    <cfRule type="cellIs" dxfId="2502" priority="496" operator="equal">
      <formula>$C$9</formula>
    </cfRule>
  </conditionalFormatting>
  <conditionalFormatting sqref="E1571">
    <cfRule type="cellIs" dxfId="2501" priority="495" operator="equal">
      <formula>$C$9</formula>
    </cfRule>
  </conditionalFormatting>
  <conditionalFormatting sqref="E1572">
    <cfRule type="cellIs" dxfId="2500" priority="494" operator="equal">
      <formula>$C$9</formula>
    </cfRule>
  </conditionalFormatting>
  <conditionalFormatting sqref="E1574">
    <cfRule type="cellIs" dxfId="2499" priority="493" operator="equal">
      <formula>$C$9</formula>
    </cfRule>
  </conditionalFormatting>
  <conditionalFormatting sqref="E1575">
    <cfRule type="cellIs" dxfId="2498" priority="492" operator="equal">
      <formula>$C$9</formula>
    </cfRule>
  </conditionalFormatting>
  <conditionalFormatting sqref="E1576">
    <cfRule type="cellIs" dxfId="2497" priority="491" operator="equal">
      <formula>$C$9</formula>
    </cfRule>
  </conditionalFormatting>
  <conditionalFormatting sqref="E1578">
    <cfRule type="cellIs" dxfId="2496" priority="490" operator="equal">
      <formula>$C$9</formula>
    </cfRule>
  </conditionalFormatting>
  <conditionalFormatting sqref="E1579">
    <cfRule type="cellIs" dxfId="2495" priority="489" operator="equal">
      <formula>$C$9</formula>
    </cfRule>
  </conditionalFormatting>
  <conditionalFormatting sqref="E1646">
    <cfRule type="cellIs" dxfId="2494" priority="488" operator="equal">
      <formula>$C$9</formula>
    </cfRule>
  </conditionalFormatting>
  <conditionalFormatting sqref="E1647">
    <cfRule type="cellIs" dxfId="2493" priority="487" operator="equal">
      <formula>$C$9</formula>
    </cfRule>
  </conditionalFormatting>
  <conditionalFormatting sqref="E1648">
    <cfRule type="cellIs" dxfId="2492" priority="486" operator="equal">
      <formula>$C$9</formula>
    </cfRule>
  </conditionalFormatting>
  <conditionalFormatting sqref="E1651">
    <cfRule type="cellIs" dxfId="2491" priority="485" operator="equal">
      <formula>$C$9</formula>
    </cfRule>
  </conditionalFormatting>
  <conditionalFormatting sqref="E1652">
    <cfRule type="cellIs" dxfId="2490" priority="484" operator="equal">
      <formula>$C$9</formula>
    </cfRule>
  </conditionalFormatting>
  <conditionalFormatting sqref="E1653">
    <cfRule type="cellIs" dxfId="2489" priority="483" operator="equal">
      <formula>$C$9</formula>
    </cfRule>
  </conditionalFormatting>
  <conditionalFormatting sqref="E1654">
    <cfRule type="cellIs" dxfId="2488" priority="482" operator="equal">
      <formula>$C$9</formula>
    </cfRule>
  </conditionalFormatting>
  <conditionalFormatting sqref="E1655">
    <cfRule type="cellIs" dxfId="2487" priority="481" operator="equal">
      <formula>$C$9</formula>
    </cfRule>
  </conditionalFormatting>
  <conditionalFormatting sqref="E1656">
    <cfRule type="cellIs" dxfId="2486" priority="480" operator="equal">
      <formula>$C$9</formula>
    </cfRule>
  </conditionalFormatting>
  <conditionalFormatting sqref="E1661">
    <cfRule type="cellIs" dxfId="2485" priority="479" operator="equal">
      <formula>$C$9</formula>
    </cfRule>
  </conditionalFormatting>
  <conditionalFormatting sqref="E1662">
    <cfRule type="cellIs" dxfId="2484" priority="478" operator="equal">
      <formula>$C$9</formula>
    </cfRule>
  </conditionalFormatting>
  <conditionalFormatting sqref="E1663">
    <cfRule type="cellIs" dxfId="2483" priority="477" operator="equal">
      <formula>$C$9</formula>
    </cfRule>
  </conditionalFormatting>
  <conditionalFormatting sqref="E1664">
    <cfRule type="cellIs" dxfId="2482" priority="476" operator="equal">
      <formula>$C$9</formula>
    </cfRule>
  </conditionalFormatting>
  <conditionalFormatting sqref="E1665">
    <cfRule type="cellIs" dxfId="2481" priority="475" operator="equal">
      <formula>$C$9</formula>
    </cfRule>
  </conditionalFormatting>
  <conditionalFormatting sqref="E1666">
    <cfRule type="cellIs" dxfId="2480" priority="474" operator="equal">
      <formula>$C$9</formula>
    </cfRule>
  </conditionalFormatting>
  <conditionalFormatting sqref="E1667">
    <cfRule type="cellIs" dxfId="2479" priority="473" operator="equal">
      <formula>$C$9</formula>
    </cfRule>
  </conditionalFormatting>
  <conditionalFormatting sqref="E1668">
    <cfRule type="cellIs" dxfId="2478" priority="472" operator="equal">
      <formula>$C$9</formula>
    </cfRule>
  </conditionalFormatting>
  <conditionalFormatting sqref="E1669">
    <cfRule type="cellIs" dxfId="2477" priority="471" operator="equal">
      <formula>$C$9</formula>
    </cfRule>
  </conditionalFormatting>
  <conditionalFormatting sqref="E1670">
    <cfRule type="cellIs" dxfId="2476" priority="470" operator="equal">
      <formula>$C$9</formula>
    </cfRule>
  </conditionalFormatting>
  <conditionalFormatting sqref="E1672">
    <cfRule type="cellIs" dxfId="2475" priority="469" operator="equal">
      <formula>$C$9</formula>
    </cfRule>
  </conditionalFormatting>
  <conditionalFormatting sqref="E1673">
    <cfRule type="cellIs" dxfId="2474" priority="468" operator="equal">
      <formula>$C$9</formula>
    </cfRule>
  </conditionalFormatting>
  <conditionalFormatting sqref="E1674">
    <cfRule type="cellIs" dxfId="2473" priority="467" operator="equal">
      <formula>$C$9</formula>
    </cfRule>
  </conditionalFormatting>
  <conditionalFormatting sqref="E1675">
    <cfRule type="cellIs" dxfId="2472" priority="466" operator="equal">
      <formula>$C$9</formula>
    </cfRule>
  </conditionalFormatting>
  <conditionalFormatting sqref="E1676">
    <cfRule type="cellIs" dxfId="2471" priority="465" operator="equal">
      <formula>$C$9</formula>
    </cfRule>
  </conditionalFormatting>
  <conditionalFormatting sqref="E1867">
    <cfRule type="cellIs" dxfId="2470" priority="464" operator="equal">
      <formula>$C$9</formula>
    </cfRule>
  </conditionalFormatting>
  <conditionalFormatting sqref="E1868">
    <cfRule type="cellIs" dxfId="2469" priority="463" operator="equal">
      <formula>$C$9</formula>
    </cfRule>
  </conditionalFormatting>
  <conditionalFormatting sqref="E1869">
    <cfRule type="cellIs" dxfId="2468" priority="462" operator="equal">
      <formula>$C$9</formula>
    </cfRule>
  </conditionalFormatting>
  <conditionalFormatting sqref="E1870">
    <cfRule type="cellIs" dxfId="2467" priority="461" operator="equal">
      <formula>$C$9</formula>
    </cfRule>
  </conditionalFormatting>
  <conditionalFormatting sqref="E1976">
    <cfRule type="cellIs" dxfId="2466" priority="460" operator="equal">
      <formula>$C$9</formula>
    </cfRule>
  </conditionalFormatting>
  <conditionalFormatting sqref="E1977">
    <cfRule type="cellIs" dxfId="2465" priority="459" operator="equal">
      <formula>$C$9</formula>
    </cfRule>
  </conditionalFormatting>
  <conditionalFormatting sqref="E1979">
    <cfRule type="cellIs" dxfId="2464" priority="458" operator="equal">
      <formula>$C$9</formula>
    </cfRule>
  </conditionalFormatting>
  <conditionalFormatting sqref="E1980">
    <cfRule type="cellIs" dxfId="2463" priority="457" operator="equal">
      <formula>$C$9</formula>
    </cfRule>
  </conditionalFormatting>
  <conditionalFormatting sqref="E1981">
    <cfRule type="cellIs" dxfId="2462" priority="456" operator="equal">
      <formula>$C$9</formula>
    </cfRule>
  </conditionalFormatting>
  <conditionalFormatting sqref="E1982">
    <cfRule type="cellIs" dxfId="2461" priority="455" operator="equal">
      <formula>$C$9</formula>
    </cfRule>
  </conditionalFormatting>
  <conditionalFormatting sqref="E1984">
    <cfRule type="cellIs" dxfId="2460" priority="454" operator="equal">
      <formula>$C$9</formula>
    </cfRule>
  </conditionalFormatting>
  <conditionalFormatting sqref="E2085">
    <cfRule type="cellIs" dxfId="2459" priority="453" operator="equal">
      <formula>$C$9</formula>
    </cfRule>
  </conditionalFormatting>
  <conditionalFormatting sqref="E2086">
    <cfRule type="cellIs" dxfId="2458" priority="452" operator="equal">
      <formula>$C$9</formula>
    </cfRule>
  </conditionalFormatting>
  <conditionalFormatting sqref="E2087">
    <cfRule type="cellIs" dxfId="2457" priority="451" operator="equal">
      <formula>$C$9</formula>
    </cfRule>
  </conditionalFormatting>
  <conditionalFormatting sqref="E2088">
    <cfRule type="cellIs" dxfId="2456" priority="450" operator="equal">
      <formula>$C$9</formula>
    </cfRule>
  </conditionalFormatting>
  <conditionalFormatting sqref="E2089">
    <cfRule type="cellIs" dxfId="2455" priority="449" operator="equal">
      <formula>$C$9</formula>
    </cfRule>
  </conditionalFormatting>
  <conditionalFormatting sqref="E2197">
    <cfRule type="cellIs" dxfId="2454" priority="448" operator="equal">
      <formula>$C$9</formula>
    </cfRule>
  </conditionalFormatting>
  <conditionalFormatting sqref="E2198">
    <cfRule type="cellIs" dxfId="2453" priority="447" operator="equal">
      <formula>$C$9</formula>
    </cfRule>
  </conditionalFormatting>
  <conditionalFormatting sqref="E2199">
    <cfRule type="cellIs" dxfId="2452" priority="446" operator="equal">
      <formula>$C$9</formula>
    </cfRule>
  </conditionalFormatting>
  <conditionalFormatting sqref="E2200">
    <cfRule type="cellIs" dxfId="2451" priority="445" operator="equal">
      <formula>$C$9</formula>
    </cfRule>
  </conditionalFormatting>
  <conditionalFormatting sqref="E2201">
    <cfRule type="cellIs" dxfId="2450" priority="444" operator="equal">
      <formula>$C$9</formula>
    </cfRule>
  </conditionalFormatting>
  <conditionalFormatting sqref="E2307">
    <cfRule type="cellIs" dxfId="2449" priority="443" operator="equal">
      <formula>$C$9</formula>
    </cfRule>
  </conditionalFormatting>
  <conditionalFormatting sqref="E2308">
    <cfRule type="cellIs" dxfId="2448" priority="442" operator="equal">
      <formula>$C$9</formula>
    </cfRule>
  </conditionalFormatting>
  <conditionalFormatting sqref="E2310">
    <cfRule type="cellIs" dxfId="2447" priority="441" operator="equal">
      <formula>$C$9</formula>
    </cfRule>
  </conditionalFormatting>
  <conditionalFormatting sqref="E2311">
    <cfRule type="cellIs" dxfId="2446" priority="440" operator="equal">
      <formula>$C$9</formula>
    </cfRule>
  </conditionalFormatting>
  <conditionalFormatting sqref="E2313">
    <cfRule type="cellIs" dxfId="2445" priority="439" operator="equal">
      <formula>$C$9</formula>
    </cfRule>
  </conditionalFormatting>
  <conditionalFormatting sqref="E2314">
    <cfRule type="cellIs" dxfId="2444" priority="438" operator="equal">
      <formula>$C$9</formula>
    </cfRule>
  </conditionalFormatting>
  <conditionalFormatting sqref="E2315">
    <cfRule type="cellIs" dxfId="2443" priority="437" operator="equal">
      <formula>$C$9</formula>
    </cfRule>
  </conditionalFormatting>
  <conditionalFormatting sqref="E2316">
    <cfRule type="cellIs" dxfId="2442" priority="436" operator="equal">
      <formula>$C$9</formula>
    </cfRule>
  </conditionalFormatting>
  <conditionalFormatting sqref="E2317">
    <cfRule type="cellIs" dxfId="2441" priority="435" operator="equal">
      <formula>$C$9</formula>
    </cfRule>
  </conditionalFormatting>
  <conditionalFormatting sqref="E2319">
    <cfRule type="cellIs" dxfId="2440" priority="434" operator="equal">
      <formula>$C$9</formula>
    </cfRule>
  </conditionalFormatting>
  <conditionalFormatting sqref="E2320">
    <cfRule type="cellIs" dxfId="2439" priority="433" operator="equal">
      <formula>$C$9</formula>
    </cfRule>
  </conditionalFormatting>
  <conditionalFormatting sqref="E2322">
    <cfRule type="cellIs" dxfId="2438" priority="432" operator="equal">
      <formula>$C$9</formula>
    </cfRule>
  </conditionalFormatting>
  <conditionalFormatting sqref="E2323">
    <cfRule type="cellIs" dxfId="2437" priority="431" operator="equal">
      <formula>$C$9</formula>
    </cfRule>
  </conditionalFormatting>
  <conditionalFormatting sqref="E2324">
    <cfRule type="cellIs" dxfId="2436" priority="430" operator="equal">
      <formula>$C$9</formula>
    </cfRule>
  </conditionalFormatting>
  <conditionalFormatting sqref="E2325">
    <cfRule type="cellIs" dxfId="2435" priority="429" operator="equal">
      <formula>$C$9</formula>
    </cfRule>
  </conditionalFormatting>
  <conditionalFormatting sqref="E2327">
    <cfRule type="cellIs" dxfId="2434" priority="428" operator="equal">
      <formula>$C$9</formula>
    </cfRule>
  </conditionalFormatting>
  <conditionalFormatting sqref="E2328">
    <cfRule type="cellIs" dxfId="2433" priority="427" operator="equal">
      <formula>$C$9</formula>
    </cfRule>
  </conditionalFormatting>
  <conditionalFormatting sqref="E2329">
    <cfRule type="cellIs" dxfId="2432" priority="426" operator="equal">
      <formula>$C$9</formula>
    </cfRule>
  </conditionalFormatting>
  <conditionalFormatting sqref="E2330">
    <cfRule type="cellIs" dxfId="2431" priority="425" operator="equal">
      <formula>$C$9</formula>
    </cfRule>
  </conditionalFormatting>
  <conditionalFormatting sqref="E2332">
    <cfRule type="cellIs" dxfId="2430" priority="424" operator="equal">
      <formula>$C$9</formula>
    </cfRule>
  </conditionalFormatting>
  <conditionalFormatting sqref="E2333">
    <cfRule type="cellIs" dxfId="2429" priority="423" operator="equal">
      <formula>$C$9</formula>
    </cfRule>
  </conditionalFormatting>
  <conditionalFormatting sqref="E2334">
    <cfRule type="cellIs" dxfId="2428" priority="422" operator="equal">
      <formula>$C$9</formula>
    </cfRule>
  </conditionalFormatting>
  <conditionalFormatting sqref="E2336">
    <cfRule type="cellIs" dxfId="2427" priority="421" operator="equal">
      <formula>$C$9</formula>
    </cfRule>
  </conditionalFormatting>
  <conditionalFormatting sqref="E2337">
    <cfRule type="cellIs" dxfId="2426" priority="420" operator="equal">
      <formula>$C$9</formula>
    </cfRule>
  </conditionalFormatting>
  <conditionalFormatting sqref="E2338">
    <cfRule type="cellIs" dxfId="2425" priority="419" operator="equal">
      <formula>$C$9</formula>
    </cfRule>
  </conditionalFormatting>
  <conditionalFormatting sqref="E2416">
    <cfRule type="cellIs" dxfId="2424" priority="418" operator="equal">
      <formula>$C$9</formula>
    </cfRule>
  </conditionalFormatting>
  <conditionalFormatting sqref="E2417">
    <cfRule type="cellIs" dxfId="2423" priority="417" operator="equal">
      <formula>$C$9</formula>
    </cfRule>
  </conditionalFormatting>
  <conditionalFormatting sqref="E2419">
    <cfRule type="cellIs" dxfId="2422" priority="416" operator="equal">
      <formula>$C$9</formula>
    </cfRule>
  </conditionalFormatting>
  <conditionalFormatting sqref="E2420">
    <cfRule type="cellIs" dxfId="2421" priority="415" operator="equal">
      <formula>$C$9</formula>
    </cfRule>
  </conditionalFormatting>
  <conditionalFormatting sqref="E2421">
    <cfRule type="cellIs" dxfId="2420" priority="414" operator="equal">
      <formula>$C$9</formula>
    </cfRule>
  </conditionalFormatting>
  <conditionalFormatting sqref="E2422">
    <cfRule type="cellIs" dxfId="2419" priority="413" operator="equal">
      <formula>$C$9</formula>
    </cfRule>
  </conditionalFormatting>
  <conditionalFormatting sqref="E2423">
    <cfRule type="cellIs" dxfId="2418" priority="412" operator="equal">
      <formula>$C$9</formula>
    </cfRule>
  </conditionalFormatting>
  <conditionalFormatting sqref="E2425">
    <cfRule type="cellIs" dxfId="2417" priority="411" operator="equal">
      <formula>$C$9</formula>
    </cfRule>
  </conditionalFormatting>
  <conditionalFormatting sqref="E2426">
    <cfRule type="cellIs" dxfId="2416" priority="410" operator="equal">
      <formula>$C$9</formula>
    </cfRule>
  </conditionalFormatting>
  <conditionalFormatting sqref="E2427">
    <cfRule type="cellIs" dxfId="2415" priority="409" operator="equal">
      <formula>$C$9</formula>
    </cfRule>
  </conditionalFormatting>
  <conditionalFormatting sqref="E2428">
    <cfRule type="cellIs" dxfId="2414" priority="408" operator="equal">
      <formula>$C$9</formula>
    </cfRule>
  </conditionalFormatting>
  <conditionalFormatting sqref="E2430">
    <cfRule type="cellIs" dxfId="2413" priority="407" operator="equal">
      <formula>$C$9</formula>
    </cfRule>
  </conditionalFormatting>
  <conditionalFormatting sqref="E2431">
    <cfRule type="cellIs" dxfId="2412" priority="406" operator="equal">
      <formula>$C$9</formula>
    </cfRule>
  </conditionalFormatting>
  <conditionalFormatting sqref="E2432">
    <cfRule type="cellIs" dxfId="2411" priority="405" operator="equal">
      <formula>$C$9</formula>
    </cfRule>
  </conditionalFormatting>
  <conditionalFormatting sqref="E2433">
    <cfRule type="cellIs" dxfId="2410" priority="404" operator="equal">
      <formula>$C$9</formula>
    </cfRule>
  </conditionalFormatting>
  <conditionalFormatting sqref="E2434">
    <cfRule type="cellIs" dxfId="2409" priority="403" operator="equal">
      <formula>$C$9</formula>
    </cfRule>
  </conditionalFormatting>
  <conditionalFormatting sqref="E2435">
    <cfRule type="cellIs" dxfId="2408" priority="402" operator="equal">
      <formula>$C$9</formula>
    </cfRule>
  </conditionalFormatting>
  <conditionalFormatting sqref="E2436">
    <cfRule type="cellIs" dxfId="2407" priority="401" operator="equal">
      <formula>$C$9</formula>
    </cfRule>
  </conditionalFormatting>
  <conditionalFormatting sqref="E2438">
    <cfRule type="cellIs" dxfId="2406" priority="400" operator="equal">
      <formula>$C$9</formula>
    </cfRule>
  </conditionalFormatting>
  <conditionalFormatting sqref="E2439">
    <cfRule type="cellIs" dxfId="2405" priority="399" operator="equal">
      <formula>$C$9</formula>
    </cfRule>
  </conditionalFormatting>
  <conditionalFormatting sqref="E2440">
    <cfRule type="cellIs" dxfId="2404" priority="398" operator="equal">
      <formula>$C$9</formula>
    </cfRule>
  </conditionalFormatting>
  <conditionalFormatting sqref="E2441">
    <cfRule type="cellIs" dxfId="2403" priority="397" operator="equal">
      <formula>$C$9</formula>
    </cfRule>
  </conditionalFormatting>
  <conditionalFormatting sqref="E2442">
    <cfRule type="cellIs" dxfId="2402" priority="396" operator="equal">
      <formula>$C$9</formula>
    </cfRule>
  </conditionalFormatting>
  <conditionalFormatting sqref="E2444">
    <cfRule type="cellIs" dxfId="2401" priority="395" operator="equal">
      <formula>$C$9</formula>
    </cfRule>
  </conditionalFormatting>
  <conditionalFormatting sqref="E2446">
    <cfRule type="cellIs" dxfId="2400" priority="394" operator="equal">
      <formula>$C$9</formula>
    </cfRule>
  </conditionalFormatting>
  <conditionalFormatting sqref="E2447">
    <cfRule type="cellIs" dxfId="2399" priority="393" operator="equal">
      <formula>$C$9</formula>
    </cfRule>
  </conditionalFormatting>
  <conditionalFormatting sqref="E2448">
    <cfRule type="cellIs" dxfId="2398" priority="392" operator="equal">
      <formula>$C$9</formula>
    </cfRule>
  </conditionalFormatting>
  <conditionalFormatting sqref="E2453">
    <cfRule type="cellIs" dxfId="2397" priority="391" operator="equal">
      <formula>$C$9</formula>
    </cfRule>
  </conditionalFormatting>
  <conditionalFormatting sqref="E2455">
    <cfRule type="cellIs" dxfId="2396" priority="390" operator="equal">
      <formula>$C$9</formula>
    </cfRule>
  </conditionalFormatting>
  <conditionalFormatting sqref="E2456">
    <cfRule type="cellIs" dxfId="2395" priority="389" operator="equal">
      <formula>$C$9</formula>
    </cfRule>
  </conditionalFormatting>
  <conditionalFormatting sqref="E2457">
    <cfRule type="cellIs" dxfId="2394" priority="388" operator="equal">
      <formula>$C$9</formula>
    </cfRule>
  </conditionalFormatting>
  <conditionalFormatting sqref="E2458">
    <cfRule type="cellIs" dxfId="2393" priority="387" operator="equal">
      <formula>$C$9</formula>
    </cfRule>
  </conditionalFormatting>
  <conditionalFormatting sqref="E2459">
    <cfRule type="cellIs" dxfId="2392" priority="386" operator="equal">
      <formula>$C$9</formula>
    </cfRule>
  </conditionalFormatting>
  <conditionalFormatting sqref="E2461">
    <cfRule type="cellIs" dxfId="2391" priority="385" operator="equal">
      <formula>$C$9</formula>
    </cfRule>
  </conditionalFormatting>
  <conditionalFormatting sqref="E2462">
    <cfRule type="cellIs" dxfId="2390" priority="384" operator="equal">
      <formula>$C$9</formula>
    </cfRule>
  </conditionalFormatting>
  <conditionalFormatting sqref="E2464">
    <cfRule type="cellIs" dxfId="2389" priority="383" operator="equal">
      <formula>$C$9</formula>
    </cfRule>
  </conditionalFormatting>
  <conditionalFormatting sqref="E2465">
    <cfRule type="cellIs" dxfId="2388" priority="382" operator="equal">
      <formula>$C$9</formula>
    </cfRule>
  </conditionalFormatting>
  <conditionalFormatting sqref="E2466">
    <cfRule type="cellIs" dxfId="2387" priority="381" operator="equal">
      <formula>$C$9</formula>
    </cfRule>
  </conditionalFormatting>
  <conditionalFormatting sqref="E2467">
    <cfRule type="cellIs" dxfId="2386" priority="380" operator="equal">
      <formula>$C$9</formula>
    </cfRule>
  </conditionalFormatting>
  <conditionalFormatting sqref="E2468">
    <cfRule type="cellIs" dxfId="2385" priority="379" operator="equal">
      <formula>$C$9</formula>
    </cfRule>
  </conditionalFormatting>
  <conditionalFormatting sqref="E2469">
    <cfRule type="cellIs" dxfId="2384" priority="378" operator="equal">
      <formula>$C$9</formula>
    </cfRule>
  </conditionalFormatting>
  <conditionalFormatting sqref="E2470">
    <cfRule type="cellIs" dxfId="2383" priority="377" operator="equal">
      <formula>$C$9</formula>
    </cfRule>
  </conditionalFormatting>
  <conditionalFormatting sqref="E2471">
    <cfRule type="cellIs" dxfId="2382" priority="376" operator="equal">
      <formula>$C$9</formula>
    </cfRule>
  </conditionalFormatting>
  <conditionalFormatting sqref="E2472">
    <cfRule type="cellIs" dxfId="2381" priority="375" operator="equal">
      <formula>$C$9</formula>
    </cfRule>
  </conditionalFormatting>
  <conditionalFormatting sqref="E2473:E2475">
    <cfRule type="cellIs" dxfId="2380" priority="374" operator="equal">
      <formula>$C$9</formula>
    </cfRule>
  </conditionalFormatting>
  <conditionalFormatting sqref="E2529">
    <cfRule type="cellIs" dxfId="2378" priority="373" operator="equal">
      <formula>$C$9</formula>
    </cfRule>
  </conditionalFormatting>
  <conditionalFormatting sqref="E2531">
    <cfRule type="cellIs" dxfId="2377" priority="372" operator="equal">
      <formula>$C$9</formula>
    </cfRule>
  </conditionalFormatting>
  <conditionalFormatting sqref="E2533">
    <cfRule type="cellIs" dxfId="2376" priority="371" operator="equal">
      <formula>$C$9</formula>
    </cfRule>
  </conditionalFormatting>
  <conditionalFormatting sqref="E2535">
    <cfRule type="cellIs" dxfId="2375" priority="370" operator="equal">
      <formula>$C$9</formula>
    </cfRule>
  </conditionalFormatting>
  <conditionalFormatting sqref="E2537">
    <cfRule type="cellIs" dxfId="2374" priority="369" operator="equal">
      <formula>$C$9</formula>
    </cfRule>
  </conditionalFormatting>
  <conditionalFormatting sqref="E2539">
    <cfRule type="cellIs" dxfId="2373" priority="368" operator="equal">
      <formula>$C$9</formula>
    </cfRule>
  </conditionalFormatting>
  <conditionalFormatting sqref="E2541">
    <cfRule type="cellIs" dxfId="2372" priority="367" operator="equal">
      <formula>$C$9</formula>
    </cfRule>
  </conditionalFormatting>
  <conditionalFormatting sqref="E2542">
    <cfRule type="cellIs" dxfId="2371" priority="366" operator="equal">
      <formula>$C$9</formula>
    </cfRule>
  </conditionalFormatting>
  <conditionalFormatting sqref="E2636">
    <cfRule type="cellIs" dxfId="2370" priority="365" operator="equal">
      <formula>$C$9</formula>
    </cfRule>
  </conditionalFormatting>
  <conditionalFormatting sqref="E2638">
    <cfRule type="cellIs" dxfId="2369" priority="364" operator="equal">
      <formula>$C$9</formula>
    </cfRule>
  </conditionalFormatting>
  <conditionalFormatting sqref="E2639">
    <cfRule type="cellIs" dxfId="2368" priority="363" operator="equal">
      <formula>$C$9</formula>
    </cfRule>
  </conditionalFormatting>
  <conditionalFormatting sqref="E2640">
    <cfRule type="cellIs" dxfId="2367" priority="362" operator="equal">
      <formula>$C$9</formula>
    </cfRule>
  </conditionalFormatting>
  <conditionalFormatting sqref="E2641">
    <cfRule type="cellIs" dxfId="2366" priority="361" operator="equal">
      <formula>$C$9</formula>
    </cfRule>
  </conditionalFormatting>
  <conditionalFormatting sqref="E2643">
    <cfRule type="cellIs" dxfId="2365" priority="360" operator="equal">
      <formula>$C$9</formula>
    </cfRule>
  </conditionalFormatting>
  <conditionalFormatting sqref="E2644">
    <cfRule type="cellIs" dxfId="2364" priority="359" operator="equal">
      <formula>$C$9</formula>
    </cfRule>
  </conditionalFormatting>
  <conditionalFormatting sqref="E2646">
    <cfRule type="cellIs" dxfId="2363" priority="358" operator="equal">
      <formula>$C$9</formula>
    </cfRule>
  </conditionalFormatting>
  <conditionalFormatting sqref="E2647">
    <cfRule type="cellIs" dxfId="2362" priority="357" operator="equal">
      <formula>$C$9</formula>
    </cfRule>
  </conditionalFormatting>
  <conditionalFormatting sqref="E2648">
    <cfRule type="cellIs" dxfId="2361" priority="356" operator="equal">
      <formula>$C$9</formula>
    </cfRule>
  </conditionalFormatting>
  <conditionalFormatting sqref="E2650">
    <cfRule type="cellIs" dxfId="2360" priority="355" operator="equal">
      <formula>$C$9</formula>
    </cfRule>
  </conditionalFormatting>
  <conditionalFormatting sqref="E2651">
    <cfRule type="cellIs" dxfId="2359" priority="354" operator="equal">
      <formula>$C$9</formula>
    </cfRule>
  </conditionalFormatting>
  <conditionalFormatting sqref="E2653">
    <cfRule type="cellIs" dxfId="2358" priority="353" operator="equal">
      <formula>$C$9</formula>
    </cfRule>
  </conditionalFormatting>
  <conditionalFormatting sqref="E2654">
    <cfRule type="cellIs" dxfId="2357" priority="352" operator="equal">
      <formula>$C$9</formula>
    </cfRule>
  </conditionalFormatting>
  <conditionalFormatting sqref="E2655">
    <cfRule type="cellIs" dxfId="2356" priority="351" operator="equal">
      <formula>$C$9</formula>
    </cfRule>
  </conditionalFormatting>
  <conditionalFormatting sqref="E2746">
    <cfRule type="cellIs" dxfId="2355" priority="350" operator="equal">
      <formula>$C$9</formula>
    </cfRule>
  </conditionalFormatting>
  <conditionalFormatting sqref="E2747">
    <cfRule type="cellIs" dxfId="2354" priority="349" operator="equal">
      <formula>$C$9</formula>
    </cfRule>
  </conditionalFormatting>
  <conditionalFormatting sqref="E2856">
    <cfRule type="cellIs" dxfId="2353" priority="348" operator="equal">
      <formula>$C$9</formula>
    </cfRule>
  </conditionalFormatting>
  <conditionalFormatting sqref="E2857">
    <cfRule type="cellIs" dxfId="2352" priority="347" operator="equal">
      <formula>$C$9</formula>
    </cfRule>
  </conditionalFormatting>
  <conditionalFormatting sqref="E2858">
    <cfRule type="cellIs" dxfId="2351" priority="346" operator="equal">
      <formula>$C$9</formula>
    </cfRule>
  </conditionalFormatting>
  <conditionalFormatting sqref="E2859">
    <cfRule type="cellIs" dxfId="2350" priority="345" operator="equal">
      <formula>$C$9</formula>
    </cfRule>
  </conditionalFormatting>
  <conditionalFormatting sqref="E2966">
    <cfRule type="cellIs" dxfId="2349" priority="344" operator="equal">
      <formula>$C$9</formula>
    </cfRule>
  </conditionalFormatting>
  <conditionalFormatting sqref="E2967">
    <cfRule type="cellIs" dxfId="2348" priority="343" operator="equal">
      <formula>$C$9</formula>
    </cfRule>
  </conditionalFormatting>
  <conditionalFormatting sqref="E2968">
    <cfRule type="cellIs" dxfId="2347" priority="342" operator="equal">
      <formula>$C$9</formula>
    </cfRule>
  </conditionalFormatting>
  <conditionalFormatting sqref="E2969">
    <cfRule type="cellIs" dxfId="2346" priority="341" operator="equal">
      <formula>$C$9</formula>
    </cfRule>
  </conditionalFormatting>
  <conditionalFormatting sqref="E2972">
    <cfRule type="cellIs" dxfId="2345" priority="340" operator="equal">
      <formula>$C$9</formula>
    </cfRule>
  </conditionalFormatting>
  <conditionalFormatting sqref="E2973">
    <cfRule type="cellIs" dxfId="2344" priority="339" operator="equal">
      <formula>$C$9</formula>
    </cfRule>
  </conditionalFormatting>
  <conditionalFormatting sqref="E2974">
    <cfRule type="cellIs" dxfId="2343" priority="338" operator="equal">
      <formula>$C$9</formula>
    </cfRule>
  </conditionalFormatting>
  <conditionalFormatting sqref="E2976">
    <cfRule type="cellIs" dxfId="2342" priority="337" operator="equal">
      <formula>$C$9</formula>
    </cfRule>
  </conditionalFormatting>
  <conditionalFormatting sqref="E2977">
    <cfRule type="cellIs" dxfId="2341" priority="336" operator="equal">
      <formula>$C$9</formula>
    </cfRule>
  </conditionalFormatting>
  <conditionalFormatting sqref="E2978">
    <cfRule type="cellIs" dxfId="2340" priority="335" operator="equal">
      <formula>$C$9</formula>
    </cfRule>
  </conditionalFormatting>
  <conditionalFormatting sqref="E2980">
    <cfRule type="cellIs" dxfId="2339" priority="334" operator="equal">
      <formula>$C$9</formula>
    </cfRule>
  </conditionalFormatting>
  <conditionalFormatting sqref="E2981">
    <cfRule type="cellIs" dxfId="2338" priority="333" operator="equal">
      <formula>$C$9</formula>
    </cfRule>
  </conditionalFormatting>
  <conditionalFormatting sqref="E2982">
    <cfRule type="cellIs" dxfId="2337" priority="332" operator="equal">
      <formula>$C$9</formula>
    </cfRule>
  </conditionalFormatting>
  <conditionalFormatting sqref="E2984">
    <cfRule type="cellIs" dxfId="2336" priority="331" operator="equal">
      <formula>$C$9</formula>
    </cfRule>
  </conditionalFormatting>
  <conditionalFormatting sqref="E2985">
    <cfRule type="cellIs" dxfId="2335" priority="330" operator="equal">
      <formula>$C$9</formula>
    </cfRule>
  </conditionalFormatting>
  <conditionalFormatting sqref="E2986">
    <cfRule type="cellIs" dxfId="2334" priority="329" operator="equal">
      <formula>$C$9</formula>
    </cfRule>
  </conditionalFormatting>
  <conditionalFormatting sqref="E2989">
    <cfRule type="cellIs" dxfId="2333" priority="328" operator="equal">
      <formula>$C$9</formula>
    </cfRule>
  </conditionalFormatting>
  <conditionalFormatting sqref="E2990">
    <cfRule type="cellIs" dxfId="2332" priority="327" operator="equal">
      <formula>$C$9</formula>
    </cfRule>
  </conditionalFormatting>
  <conditionalFormatting sqref="E2992">
    <cfRule type="cellIs" dxfId="2331" priority="326" operator="equal">
      <formula>$C$9</formula>
    </cfRule>
  </conditionalFormatting>
  <conditionalFormatting sqref="E2993">
    <cfRule type="cellIs" dxfId="2330" priority="325" operator="equal">
      <formula>$C$9</formula>
    </cfRule>
  </conditionalFormatting>
  <conditionalFormatting sqref="E2995">
    <cfRule type="cellIs" dxfId="2329" priority="324" operator="equal">
      <formula>$C$9</formula>
    </cfRule>
  </conditionalFormatting>
  <conditionalFormatting sqref="E2997">
    <cfRule type="cellIs" dxfId="2328" priority="323" operator="equal">
      <formula>$C$9</formula>
    </cfRule>
  </conditionalFormatting>
  <conditionalFormatting sqref="E2998">
    <cfRule type="cellIs" dxfId="2327" priority="322" operator="equal">
      <formula>$C$9</formula>
    </cfRule>
  </conditionalFormatting>
  <conditionalFormatting sqref="E2999">
    <cfRule type="cellIs" dxfId="2326" priority="321" operator="equal">
      <formula>$C$9</formula>
    </cfRule>
  </conditionalFormatting>
  <conditionalFormatting sqref="E3000">
    <cfRule type="cellIs" dxfId="2325" priority="320" operator="equal">
      <formula>$C$9</formula>
    </cfRule>
  </conditionalFormatting>
  <conditionalFormatting sqref="E3001">
    <cfRule type="cellIs" dxfId="2324" priority="319" operator="equal">
      <formula>$C$9</formula>
    </cfRule>
  </conditionalFormatting>
  <conditionalFormatting sqref="E3003">
    <cfRule type="cellIs" dxfId="2323" priority="318" operator="equal">
      <formula>$C$9</formula>
    </cfRule>
  </conditionalFormatting>
  <conditionalFormatting sqref="E3004">
    <cfRule type="cellIs" dxfId="2322" priority="317" operator="equal">
      <formula>$C$9</formula>
    </cfRule>
  </conditionalFormatting>
  <conditionalFormatting sqref="E3005">
    <cfRule type="cellIs" dxfId="2321" priority="316" operator="equal">
      <formula>$C$9</formula>
    </cfRule>
  </conditionalFormatting>
  <conditionalFormatting sqref="E3006">
    <cfRule type="cellIs" dxfId="2320" priority="315" operator="equal">
      <formula>$C$9</formula>
    </cfRule>
  </conditionalFormatting>
  <conditionalFormatting sqref="E3008">
    <cfRule type="cellIs" dxfId="2319" priority="314" operator="equal">
      <formula>$C$9</formula>
    </cfRule>
  </conditionalFormatting>
  <conditionalFormatting sqref="E3009">
    <cfRule type="cellIs" dxfId="2318" priority="313" operator="equal">
      <formula>$C$9</formula>
    </cfRule>
  </conditionalFormatting>
  <conditionalFormatting sqref="E3010">
    <cfRule type="cellIs" dxfId="2317" priority="312" operator="equal">
      <formula>$C$9</formula>
    </cfRule>
  </conditionalFormatting>
  <conditionalFormatting sqref="E3012">
    <cfRule type="cellIs" dxfId="2316" priority="311" operator="equal">
      <formula>$C$9</formula>
    </cfRule>
  </conditionalFormatting>
  <conditionalFormatting sqref="E3013">
    <cfRule type="cellIs" dxfId="2315" priority="310" operator="equal">
      <formula>$C$9</formula>
    </cfRule>
  </conditionalFormatting>
  <conditionalFormatting sqref="E3014">
    <cfRule type="cellIs" dxfId="2314" priority="309" operator="equal">
      <formula>$C$9</formula>
    </cfRule>
  </conditionalFormatting>
  <conditionalFormatting sqref="E3015">
    <cfRule type="cellIs" dxfId="2313" priority="308" operator="equal">
      <formula>$C$9</formula>
    </cfRule>
  </conditionalFormatting>
  <conditionalFormatting sqref="E3016">
    <cfRule type="cellIs" dxfId="2312" priority="307" operator="equal">
      <formula>$C$9</formula>
    </cfRule>
  </conditionalFormatting>
  <conditionalFormatting sqref="E3019">
    <cfRule type="cellIs" dxfId="2311" priority="306" operator="equal">
      <formula>$C$9</formula>
    </cfRule>
  </conditionalFormatting>
  <conditionalFormatting sqref="E3020">
    <cfRule type="cellIs" dxfId="2310" priority="305" operator="equal">
      <formula>$C$9</formula>
    </cfRule>
  </conditionalFormatting>
  <conditionalFormatting sqref="E3021">
    <cfRule type="cellIs" dxfId="2309" priority="304" operator="equal">
      <formula>$C$9</formula>
    </cfRule>
  </conditionalFormatting>
  <conditionalFormatting sqref="E3022">
    <cfRule type="cellIs" dxfId="2308" priority="303" operator="equal">
      <formula>$C$9</formula>
    </cfRule>
  </conditionalFormatting>
  <conditionalFormatting sqref="E3023">
    <cfRule type="cellIs" dxfId="2307" priority="302" operator="equal">
      <formula>$C$9</formula>
    </cfRule>
  </conditionalFormatting>
  <conditionalFormatting sqref="E3024">
    <cfRule type="cellIs" dxfId="2306" priority="301" operator="equal">
      <formula>$C$9</formula>
    </cfRule>
  </conditionalFormatting>
  <conditionalFormatting sqref="E3033">
    <cfRule type="cellIs" dxfId="2305" priority="300" operator="equal">
      <formula>$C$9</formula>
    </cfRule>
  </conditionalFormatting>
  <conditionalFormatting sqref="E3034">
    <cfRule type="cellIs" dxfId="2304" priority="299" operator="equal">
      <formula>$C$9</formula>
    </cfRule>
  </conditionalFormatting>
  <conditionalFormatting sqref="E3036">
    <cfRule type="cellIs" dxfId="2303" priority="298" operator="equal">
      <formula>$C$9</formula>
    </cfRule>
  </conditionalFormatting>
  <conditionalFormatting sqref="E3037">
    <cfRule type="cellIs" dxfId="2302" priority="297" operator="equal">
      <formula>$C$9</formula>
    </cfRule>
  </conditionalFormatting>
  <conditionalFormatting sqref="E3039">
    <cfRule type="cellIs" dxfId="2301" priority="296" operator="equal">
      <formula>$C$9</formula>
    </cfRule>
  </conditionalFormatting>
  <conditionalFormatting sqref="E3040">
    <cfRule type="cellIs" dxfId="2300" priority="295" operator="equal">
      <formula>$C$9</formula>
    </cfRule>
  </conditionalFormatting>
  <conditionalFormatting sqref="E3077">
    <cfRule type="cellIs" dxfId="2299" priority="294" operator="equal">
      <formula>$C$9</formula>
    </cfRule>
  </conditionalFormatting>
  <conditionalFormatting sqref="E3078">
    <cfRule type="cellIs" dxfId="2298" priority="293" operator="equal">
      <formula>$C$9</formula>
    </cfRule>
  </conditionalFormatting>
  <conditionalFormatting sqref="E3080">
    <cfRule type="cellIs" dxfId="2297" priority="292" operator="equal">
      <formula>$C$9</formula>
    </cfRule>
  </conditionalFormatting>
  <conditionalFormatting sqref="E3081">
    <cfRule type="cellIs" dxfId="2296" priority="291" operator="equal">
      <formula>$C$9</formula>
    </cfRule>
  </conditionalFormatting>
  <conditionalFormatting sqref="E3082">
    <cfRule type="cellIs" dxfId="2295" priority="290" operator="equal">
      <formula>$C$9</formula>
    </cfRule>
  </conditionalFormatting>
  <conditionalFormatting sqref="E3083">
    <cfRule type="cellIs" dxfId="2294" priority="289" operator="equal">
      <formula>$C$9</formula>
    </cfRule>
  </conditionalFormatting>
  <conditionalFormatting sqref="E3085">
    <cfRule type="cellIs" dxfId="2293" priority="288" operator="equal">
      <formula>$C$9</formula>
    </cfRule>
  </conditionalFormatting>
  <conditionalFormatting sqref="E3086">
    <cfRule type="cellIs" dxfId="2292" priority="287" operator="equal">
      <formula>$C$9</formula>
    </cfRule>
  </conditionalFormatting>
  <conditionalFormatting sqref="E3088">
    <cfRule type="cellIs" dxfId="2291" priority="286" operator="equal">
      <formula>$C$9</formula>
    </cfRule>
  </conditionalFormatting>
  <conditionalFormatting sqref="E3089">
    <cfRule type="cellIs" dxfId="2290" priority="285" operator="equal">
      <formula>$C$9</formula>
    </cfRule>
  </conditionalFormatting>
  <conditionalFormatting sqref="E3091">
    <cfRule type="cellIs" dxfId="2289" priority="284" operator="equal">
      <formula>$C$9</formula>
    </cfRule>
  </conditionalFormatting>
  <conditionalFormatting sqref="E3092">
    <cfRule type="cellIs" dxfId="2288" priority="283" operator="equal">
      <formula>$C$9</formula>
    </cfRule>
  </conditionalFormatting>
  <conditionalFormatting sqref="E3099">
    <cfRule type="cellIs" dxfId="2287" priority="282" operator="equal">
      <formula>$C$9</formula>
    </cfRule>
  </conditionalFormatting>
  <conditionalFormatting sqref="E3100">
    <cfRule type="cellIs" dxfId="2286" priority="281" operator="equal">
      <formula>$C$9</formula>
    </cfRule>
  </conditionalFormatting>
  <conditionalFormatting sqref="E3101">
    <cfRule type="cellIs" dxfId="2285" priority="280" operator="equal">
      <formula>$C$9</formula>
    </cfRule>
  </conditionalFormatting>
  <conditionalFormatting sqref="E3189">
    <cfRule type="cellIs" dxfId="2284" priority="279" operator="equal">
      <formula>$C$9</formula>
    </cfRule>
  </conditionalFormatting>
  <conditionalFormatting sqref="E3190">
    <cfRule type="cellIs" dxfId="2283" priority="278" operator="equal">
      <formula>$C$9</formula>
    </cfRule>
  </conditionalFormatting>
  <conditionalFormatting sqref="E3192">
    <cfRule type="cellIs" dxfId="2282" priority="277" operator="equal">
      <formula>$C$9</formula>
    </cfRule>
  </conditionalFormatting>
  <conditionalFormatting sqref="E3193">
    <cfRule type="cellIs" dxfId="2281" priority="276" operator="equal">
      <formula>$C$9</formula>
    </cfRule>
  </conditionalFormatting>
  <conditionalFormatting sqref="E3194">
    <cfRule type="cellIs" dxfId="2280" priority="275" operator="equal">
      <formula>$C$9</formula>
    </cfRule>
  </conditionalFormatting>
  <conditionalFormatting sqref="E3196">
    <cfRule type="cellIs" dxfId="2279" priority="274" operator="equal">
      <formula>$C$9</formula>
    </cfRule>
  </conditionalFormatting>
  <conditionalFormatting sqref="E3197">
    <cfRule type="cellIs" dxfId="2278" priority="273" operator="equal">
      <formula>$C$9</formula>
    </cfRule>
  </conditionalFormatting>
  <conditionalFormatting sqref="E3198">
    <cfRule type="cellIs" dxfId="2277" priority="272" operator="equal">
      <formula>$C$9</formula>
    </cfRule>
  </conditionalFormatting>
  <conditionalFormatting sqref="E3199">
    <cfRule type="cellIs" dxfId="2276" priority="271" operator="equal">
      <formula>$C$9</formula>
    </cfRule>
  </conditionalFormatting>
  <conditionalFormatting sqref="E3295">
    <cfRule type="cellIs" dxfId="2275" priority="270" operator="equal">
      <formula>$C$9</formula>
    </cfRule>
  </conditionalFormatting>
  <conditionalFormatting sqref="E3297">
    <cfRule type="cellIs" dxfId="2274" priority="269" operator="equal">
      <formula>$C$9</formula>
    </cfRule>
  </conditionalFormatting>
  <conditionalFormatting sqref="E3300">
    <cfRule type="cellIs" dxfId="2273" priority="268" operator="equal">
      <formula>$C$9</formula>
    </cfRule>
  </conditionalFormatting>
  <conditionalFormatting sqref="E3301">
    <cfRule type="cellIs" dxfId="2272" priority="267" operator="equal">
      <formula>$C$9</formula>
    </cfRule>
  </conditionalFormatting>
  <conditionalFormatting sqref="E3303">
    <cfRule type="cellIs" dxfId="2271" priority="266" operator="equal">
      <formula>$C$9</formula>
    </cfRule>
  </conditionalFormatting>
  <conditionalFormatting sqref="E3304">
    <cfRule type="cellIs" dxfId="2270" priority="265" operator="equal">
      <formula>$C$9</formula>
    </cfRule>
  </conditionalFormatting>
  <conditionalFormatting sqref="E3306">
    <cfRule type="cellIs" dxfId="2269" priority="264" operator="equal">
      <formula>$C$9</formula>
    </cfRule>
  </conditionalFormatting>
  <conditionalFormatting sqref="E3308">
    <cfRule type="cellIs" dxfId="2268" priority="263" operator="equal">
      <formula>$C$9</formula>
    </cfRule>
  </conditionalFormatting>
  <conditionalFormatting sqref="E3309">
    <cfRule type="cellIs" dxfId="2267" priority="262" operator="equal">
      <formula>$C$9</formula>
    </cfRule>
  </conditionalFormatting>
  <conditionalFormatting sqref="E3312">
    <cfRule type="cellIs" dxfId="2266" priority="261" operator="equal">
      <formula>$C$9</formula>
    </cfRule>
  </conditionalFormatting>
  <conditionalFormatting sqref="E3314">
    <cfRule type="cellIs" dxfId="2265" priority="260" operator="equal">
      <formula>$C$9</formula>
    </cfRule>
  </conditionalFormatting>
  <conditionalFormatting sqref="E3316">
    <cfRule type="cellIs" dxfId="2264" priority="259" operator="equal">
      <formula>$C$9</formula>
    </cfRule>
  </conditionalFormatting>
  <conditionalFormatting sqref="E3318">
    <cfRule type="cellIs" dxfId="2263" priority="258" operator="equal">
      <formula>$C$9</formula>
    </cfRule>
  </conditionalFormatting>
  <conditionalFormatting sqref="E3319">
    <cfRule type="cellIs" dxfId="2262" priority="257" operator="equal">
      <formula>$C$9</formula>
    </cfRule>
  </conditionalFormatting>
  <conditionalFormatting sqref="E3320">
    <cfRule type="cellIs" dxfId="2261" priority="256" operator="equal">
      <formula>$C$9</formula>
    </cfRule>
  </conditionalFormatting>
  <conditionalFormatting sqref="E3323">
    <cfRule type="cellIs" dxfId="2260" priority="255" operator="equal">
      <formula>$C$9</formula>
    </cfRule>
  </conditionalFormatting>
  <conditionalFormatting sqref="E3324">
    <cfRule type="cellIs" dxfId="2259" priority="254" operator="equal">
      <formula>$C$9</formula>
    </cfRule>
  </conditionalFormatting>
  <conditionalFormatting sqref="E3325">
    <cfRule type="cellIs" dxfId="2258" priority="253" operator="equal">
      <formula>$C$9</formula>
    </cfRule>
  </conditionalFormatting>
  <conditionalFormatting sqref="E3327">
    <cfRule type="cellIs" dxfId="2257" priority="252" operator="equal">
      <formula>$C$9</formula>
    </cfRule>
  </conditionalFormatting>
  <conditionalFormatting sqref="E3329">
    <cfRule type="cellIs" dxfId="2256" priority="251" operator="equal">
      <formula>$C$9</formula>
    </cfRule>
  </conditionalFormatting>
  <conditionalFormatting sqref="E3331">
    <cfRule type="cellIs" dxfId="2255" priority="250" operator="equal">
      <formula>$C$9</formula>
    </cfRule>
  </conditionalFormatting>
  <conditionalFormatting sqref="E3332">
    <cfRule type="cellIs" dxfId="2254" priority="249" operator="equal">
      <formula>$C$9</formula>
    </cfRule>
  </conditionalFormatting>
  <conditionalFormatting sqref="E3334">
    <cfRule type="cellIs" dxfId="2253" priority="248" operator="equal">
      <formula>$C$9</formula>
    </cfRule>
  </conditionalFormatting>
  <conditionalFormatting sqref="E3335">
    <cfRule type="cellIs" dxfId="2252" priority="247" operator="equal">
      <formula>$C$9</formula>
    </cfRule>
  </conditionalFormatting>
  <conditionalFormatting sqref="E3336">
    <cfRule type="cellIs" dxfId="2251" priority="246" operator="equal">
      <formula>$C$9</formula>
    </cfRule>
  </conditionalFormatting>
  <conditionalFormatting sqref="E3337">
    <cfRule type="cellIs" dxfId="2250" priority="245" operator="equal">
      <formula>$C$9</formula>
    </cfRule>
  </conditionalFormatting>
  <conditionalFormatting sqref="E3338">
    <cfRule type="cellIs" dxfId="2249" priority="244" operator="equal">
      <formula>$C$9</formula>
    </cfRule>
  </conditionalFormatting>
  <conditionalFormatting sqref="E3340">
    <cfRule type="cellIs" dxfId="2248" priority="243" operator="equal">
      <formula>$C$9</formula>
    </cfRule>
  </conditionalFormatting>
  <conditionalFormatting sqref="E3341">
    <cfRule type="cellIs" dxfId="2247" priority="242" operator="equal">
      <formula>$C$9</formula>
    </cfRule>
  </conditionalFormatting>
  <conditionalFormatting sqref="E3342">
    <cfRule type="cellIs" dxfId="2246" priority="241" operator="equal">
      <formula>$C$9</formula>
    </cfRule>
  </conditionalFormatting>
  <conditionalFormatting sqref="E3344">
    <cfRule type="cellIs" dxfId="2245" priority="240" operator="equal">
      <formula>$C$9</formula>
    </cfRule>
  </conditionalFormatting>
  <conditionalFormatting sqref="E3345">
    <cfRule type="cellIs" dxfId="2244" priority="239" operator="equal">
      <formula>$C$9</formula>
    </cfRule>
  </conditionalFormatting>
  <conditionalFormatting sqref="E3346">
    <cfRule type="cellIs" dxfId="2243" priority="238" operator="equal">
      <formula>$C$9</formula>
    </cfRule>
  </conditionalFormatting>
  <conditionalFormatting sqref="E3347">
    <cfRule type="cellIs" dxfId="2242" priority="237" operator="equal">
      <formula>$C$9</formula>
    </cfRule>
  </conditionalFormatting>
  <conditionalFormatting sqref="E3348">
    <cfRule type="cellIs" dxfId="2241" priority="236" operator="equal">
      <formula>$C$9</formula>
    </cfRule>
  </conditionalFormatting>
  <conditionalFormatting sqref="E3349">
    <cfRule type="cellIs" dxfId="2240" priority="235" operator="equal">
      <formula>$C$9</formula>
    </cfRule>
  </conditionalFormatting>
  <conditionalFormatting sqref="E3351">
    <cfRule type="cellIs" dxfId="2239" priority="234" operator="equal">
      <formula>$C$9</formula>
    </cfRule>
  </conditionalFormatting>
  <conditionalFormatting sqref="E3352">
    <cfRule type="cellIs" dxfId="2238" priority="233" operator="equal">
      <formula>$C$9</formula>
    </cfRule>
  </conditionalFormatting>
  <conditionalFormatting sqref="E3360">
    <cfRule type="cellIs" dxfId="2237" priority="232" operator="equal">
      <formula>$C$9</formula>
    </cfRule>
  </conditionalFormatting>
  <conditionalFormatting sqref="E3361">
    <cfRule type="cellIs" dxfId="2236" priority="231" operator="equal">
      <formula>$C$9</formula>
    </cfRule>
  </conditionalFormatting>
  <conditionalFormatting sqref="E3362">
    <cfRule type="cellIs" dxfId="2235" priority="230" operator="equal">
      <formula>$C$9</formula>
    </cfRule>
  </conditionalFormatting>
  <conditionalFormatting sqref="E3363">
    <cfRule type="cellIs" dxfId="2234" priority="229" operator="equal">
      <formula>$C$9</formula>
    </cfRule>
  </conditionalFormatting>
  <conditionalFormatting sqref="E3368">
    <cfRule type="cellIs" dxfId="2233" priority="228" operator="equal">
      <formula>$C$9</formula>
    </cfRule>
  </conditionalFormatting>
  <conditionalFormatting sqref="E3369">
    <cfRule type="cellIs" dxfId="2232" priority="227" operator="equal">
      <formula>$C$9</formula>
    </cfRule>
  </conditionalFormatting>
  <conditionalFormatting sqref="E3370">
    <cfRule type="cellIs" dxfId="2231" priority="226" operator="equal">
      <formula>$C$9</formula>
    </cfRule>
  </conditionalFormatting>
  <conditionalFormatting sqref="E3371">
    <cfRule type="cellIs" dxfId="2230" priority="225" operator="equal">
      <formula>$C$9</formula>
    </cfRule>
  </conditionalFormatting>
  <conditionalFormatting sqref="E3372">
    <cfRule type="cellIs" dxfId="2229" priority="224" operator="equal">
      <formula>$C$9</formula>
    </cfRule>
  </conditionalFormatting>
  <conditionalFormatting sqref="E3404">
    <cfRule type="cellIs" dxfId="2228" priority="223" operator="equal">
      <formula>$C$9</formula>
    </cfRule>
  </conditionalFormatting>
  <conditionalFormatting sqref="E3405">
    <cfRule type="cellIs" dxfId="2227" priority="222" operator="equal">
      <formula>$C$9</formula>
    </cfRule>
  </conditionalFormatting>
  <conditionalFormatting sqref="E3407">
    <cfRule type="cellIs" dxfId="2226" priority="221" operator="equal">
      <formula>$C$9</formula>
    </cfRule>
  </conditionalFormatting>
  <conditionalFormatting sqref="E3408">
    <cfRule type="cellIs" dxfId="2225" priority="220" operator="equal">
      <formula>$C$9</formula>
    </cfRule>
  </conditionalFormatting>
  <conditionalFormatting sqref="E3409">
    <cfRule type="cellIs" dxfId="2224" priority="219" operator="equal">
      <formula>$C$9</formula>
    </cfRule>
  </conditionalFormatting>
  <conditionalFormatting sqref="E3515">
    <cfRule type="cellIs" dxfId="2223" priority="218" operator="equal">
      <formula>$C$9</formula>
    </cfRule>
  </conditionalFormatting>
  <conditionalFormatting sqref="E3516">
    <cfRule type="cellIs" dxfId="2222" priority="217" operator="equal">
      <formula>$C$9</formula>
    </cfRule>
  </conditionalFormatting>
  <conditionalFormatting sqref="E3517">
    <cfRule type="cellIs" dxfId="2221" priority="216" operator="equal">
      <formula>$C$9</formula>
    </cfRule>
  </conditionalFormatting>
  <conditionalFormatting sqref="E3518">
    <cfRule type="cellIs" dxfId="2220" priority="215" operator="equal">
      <formula>$C$9</formula>
    </cfRule>
  </conditionalFormatting>
  <conditionalFormatting sqref="E3519">
    <cfRule type="cellIs" dxfId="2219" priority="214" operator="equal">
      <formula>$C$9</formula>
    </cfRule>
  </conditionalFormatting>
  <conditionalFormatting sqref="E3521">
    <cfRule type="cellIs" dxfId="2218" priority="213" operator="equal">
      <formula>$C$9</formula>
    </cfRule>
  </conditionalFormatting>
  <conditionalFormatting sqref="E3522">
    <cfRule type="cellIs" dxfId="2217" priority="212" operator="equal">
      <formula>$C$9</formula>
    </cfRule>
  </conditionalFormatting>
  <conditionalFormatting sqref="E3523">
    <cfRule type="cellIs" dxfId="2216" priority="211" operator="equal">
      <formula>$C$9</formula>
    </cfRule>
  </conditionalFormatting>
  <conditionalFormatting sqref="E3525">
    <cfRule type="cellIs" dxfId="2215" priority="210" operator="equal">
      <formula>$C$9</formula>
    </cfRule>
  </conditionalFormatting>
  <conditionalFormatting sqref="E3526">
    <cfRule type="cellIs" dxfId="2214" priority="209" operator="equal">
      <formula>$C$9</formula>
    </cfRule>
  </conditionalFormatting>
  <conditionalFormatting sqref="E3527">
    <cfRule type="cellIs" dxfId="2213" priority="208" operator="equal">
      <formula>$C$9</formula>
    </cfRule>
  </conditionalFormatting>
  <conditionalFormatting sqref="E3528">
    <cfRule type="cellIs" dxfId="2212" priority="207" operator="equal">
      <formula>$C$9</formula>
    </cfRule>
  </conditionalFormatting>
  <conditionalFormatting sqref="E3529">
    <cfRule type="cellIs" dxfId="2211" priority="206" operator="equal">
      <formula>$C$9</formula>
    </cfRule>
  </conditionalFormatting>
  <conditionalFormatting sqref="E3530">
    <cfRule type="cellIs" dxfId="2210" priority="205" operator="equal">
      <formula>$C$9</formula>
    </cfRule>
  </conditionalFormatting>
  <conditionalFormatting sqref="E3533">
    <cfRule type="cellIs" dxfId="2209" priority="204" operator="equal">
      <formula>$C$9</formula>
    </cfRule>
  </conditionalFormatting>
  <conditionalFormatting sqref="E3534">
    <cfRule type="cellIs" dxfId="2208" priority="203" operator="equal">
      <formula>$C$9</formula>
    </cfRule>
  </conditionalFormatting>
  <conditionalFormatting sqref="E3535">
    <cfRule type="cellIs" dxfId="2207" priority="202" operator="equal">
      <formula>$C$9</formula>
    </cfRule>
  </conditionalFormatting>
  <conditionalFormatting sqref="E3536">
    <cfRule type="cellIs" dxfId="2206" priority="201" operator="equal">
      <formula>$C$9</formula>
    </cfRule>
  </conditionalFormatting>
  <conditionalFormatting sqref="E3537">
    <cfRule type="cellIs" dxfId="2205" priority="200" operator="equal">
      <formula>$C$9</formula>
    </cfRule>
  </conditionalFormatting>
  <conditionalFormatting sqref="E3539:E3541">
    <cfRule type="cellIs" dxfId="2204" priority="199" operator="equal">
      <formula>$C$9</formula>
    </cfRule>
  </conditionalFormatting>
  <conditionalFormatting sqref="E3543">
    <cfRule type="cellIs" dxfId="2203" priority="198" operator="equal">
      <formula>$C$9</formula>
    </cfRule>
  </conditionalFormatting>
  <conditionalFormatting sqref="E3544">
    <cfRule type="cellIs" dxfId="2202" priority="197" operator="equal">
      <formula>$C$9</formula>
    </cfRule>
  </conditionalFormatting>
  <conditionalFormatting sqref="E3545">
    <cfRule type="cellIs" dxfId="2201" priority="196" operator="equal">
      <formula>$C$9</formula>
    </cfRule>
  </conditionalFormatting>
  <conditionalFormatting sqref="E3546">
    <cfRule type="cellIs" dxfId="2200" priority="195" operator="equal">
      <formula>$C$9</formula>
    </cfRule>
  </conditionalFormatting>
  <conditionalFormatting sqref="E3547">
    <cfRule type="cellIs" dxfId="2199" priority="194" operator="equal">
      <formula>$C$9</formula>
    </cfRule>
  </conditionalFormatting>
  <conditionalFormatting sqref="E3548">
    <cfRule type="cellIs" dxfId="2198" priority="193" operator="equal">
      <formula>$C$9</formula>
    </cfRule>
  </conditionalFormatting>
  <conditionalFormatting sqref="E3551">
    <cfRule type="cellIs" dxfId="2197" priority="192" operator="equal">
      <formula>$C$9</formula>
    </cfRule>
  </conditionalFormatting>
  <conditionalFormatting sqref="E3552">
    <cfRule type="cellIs" dxfId="2196" priority="191" operator="equal">
      <formula>$C$9</formula>
    </cfRule>
  </conditionalFormatting>
  <conditionalFormatting sqref="E3553">
    <cfRule type="cellIs" dxfId="2195" priority="190" operator="equal">
      <formula>$C$9</formula>
    </cfRule>
  </conditionalFormatting>
  <conditionalFormatting sqref="E3554">
    <cfRule type="cellIs" dxfId="2194" priority="189" operator="equal">
      <formula>$C$9</formula>
    </cfRule>
  </conditionalFormatting>
  <conditionalFormatting sqref="E3555">
    <cfRule type="cellIs" dxfId="2193" priority="188" operator="equal">
      <formula>$C$9</formula>
    </cfRule>
  </conditionalFormatting>
  <conditionalFormatting sqref="E3557">
    <cfRule type="cellIs" dxfId="2192" priority="187" operator="equal">
      <formula>$C$9</formula>
    </cfRule>
  </conditionalFormatting>
  <conditionalFormatting sqref="E3558">
    <cfRule type="cellIs" dxfId="2191" priority="186" operator="equal">
      <formula>$C$9</formula>
    </cfRule>
  </conditionalFormatting>
  <conditionalFormatting sqref="E3559">
    <cfRule type="cellIs" dxfId="2190" priority="185" operator="equal">
      <formula>$C$9</formula>
    </cfRule>
  </conditionalFormatting>
  <conditionalFormatting sqref="E3561">
    <cfRule type="cellIs" dxfId="2189" priority="184" operator="equal">
      <formula>$C$9</formula>
    </cfRule>
  </conditionalFormatting>
  <conditionalFormatting sqref="E3562">
    <cfRule type="cellIs" dxfId="2188" priority="183" operator="equal">
      <formula>$C$9</formula>
    </cfRule>
  </conditionalFormatting>
  <conditionalFormatting sqref="E3563">
    <cfRule type="cellIs" dxfId="2187" priority="182" operator="equal">
      <formula>$C$9</formula>
    </cfRule>
  </conditionalFormatting>
  <conditionalFormatting sqref="E3564">
    <cfRule type="cellIs" dxfId="2186" priority="181" operator="equal">
      <formula>$C$9</formula>
    </cfRule>
  </conditionalFormatting>
  <conditionalFormatting sqref="E3565">
    <cfRule type="cellIs" dxfId="2185" priority="180" operator="equal">
      <formula>$C$9</formula>
    </cfRule>
  </conditionalFormatting>
  <conditionalFormatting sqref="E3566">
    <cfRule type="cellIs" dxfId="2184" priority="179" operator="equal">
      <formula>$C$9</formula>
    </cfRule>
  </conditionalFormatting>
  <conditionalFormatting sqref="E3567">
    <cfRule type="cellIs" dxfId="2183" priority="178" operator="equal">
      <formula>$C$9</formula>
    </cfRule>
  </conditionalFormatting>
  <conditionalFormatting sqref="E3568">
    <cfRule type="cellIs" dxfId="2182" priority="177" operator="equal">
      <formula>$C$9</formula>
    </cfRule>
  </conditionalFormatting>
  <conditionalFormatting sqref="E3569">
    <cfRule type="cellIs" dxfId="2181" priority="176" operator="equal">
      <formula>$C$9</formula>
    </cfRule>
  </conditionalFormatting>
  <conditionalFormatting sqref="E3570">
    <cfRule type="cellIs" dxfId="2180" priority="175" operator="equal">
      <formula>$C$9</formula>
    </cfRule>
  </conditionalFormatting>
  <conditionalFormatting sqref="E3845">
    <cfRule type="cellIs" dxfId="2179" priority="174" operator="equal">
      <formula>$C$9</formula>
    </cfRule>
  </conditionalFormatting>
  <conditionalFormatting sqref="E3846">
    <cfRule type="cellIs" dxfId="2178" priority="173" operator="equal">
      <formula>$C$9</formula>
    </cfRule>
  </conditionalFormatting>
  <conditionalFormatting sqref="E3847">
    <cfRule type="cellIs" dxfId="2177" priority="172" operator="equal">
      <formula>$C$9</formula>
    </cfRule>
  </conditionalFormatting>
  <conditionalFormatting sqref="E3848">
    <cfRule type="cellIs" dxfId="2176" priority="171" operator="equal">
      <formula>$C$9</formula>
    </cfRule>
  </conditionalFormatting>
  <conditionalFormatting sqref="E3849">
    <cfRule type="cellIs" dxfId="2175" priority="170" operator="equal">
      <formula>$C$9</formula>
    </cfRule>
  </conditionalFormatting>
  <conditionalFormatting sqref="E3851">
    <cfRule type="cellIs" dxfId="2174" priority="169" operator="equal">
      <formula>$C$9</formula>
    </cfRule>
  </conditionalFormatting>
  <conditionalFormatting sqref="E3852">
    <cfRule type="cellIs" dxfId="2173" priority="168" operator="equal">
      <formula>$C$9</formula>
    </cfRule>
  </conditionalFormatting>
  <conditionalFormatting sqref="E3854">
    <cfRule type="cellIs" dxfId="2172" priority="167" operator="equal">
      <formula>$C$9</formula>
    </cfRule>
  </conditionalFormatting>
  <conditionalFormatting sqref="E3855">
    <cfRule type="cellIs" dxfId="2171" priority="166" operator="equal">
      <formula>$C$9</formula>
    </cfRule>
  </conditionalFormatting>
  <conditionalFormatting sqref="E3856">
    <cfRule type="cellIs" dxfId="2170" priority="165" operator="equal">
      <formula>$C$9</formula>
    </cfRule>
  </conditionalFormatting>
  <conditionalFormatting sqref="E3858">
    <cfRule type="cellIs" dxfId="2169" priority="164" operator="equal">
      <formula>$C$9</formula>
    </cfRule>
  </conditionalFormatting>
  <conditionalFormatting sqref="E3859">
    <cfRule type="cellIs" dxfId="2168" priority="163" operator="equal">
      <formula>$C$9</formula>
    </cfRule>
  </conditionalFormatting>
  <conditionalFormatting sqref="E3861">
    <cfRule type="cellIs" dxfId="2167" priority="162" operator="equal">
      <formula>$C$9</formula>
    </cfRule>
  </conditionalFormatting>
  <conditionalFormatting sqref="E3862">
    <cfRule type="cellIs" dxfId="2166" priority="161" operator="equal">
      <formula>$C$9</formula>
    </cfRule>
  </conditionalFormatting>
  <conditionalFormatting sqref="E3867">
    <cfRule type="cellIs" dxfId="2165" priority="160" operator="equal">
      <formula>$C$9</formula>
    </cfRule>
  </conditionalFormatting>
  <conditionalFormatting sqref="E3868">
    <cfRule type="cellIs" dxfId="2164" priority="159" operator="equal">
      <formula>$C$9</formula>
    </cfRule>
  </conditionalFormatting>
  <conditionalFormatting sqref="E3869">
    <cfRule type="cellIs" dxfId="2163" priority="158" operator="equal">
      <formula>$C$9</formula>
    </cfRule>
  </conditionalFormatting>
  <conditionalFormatting sqref="E3870">
    <cfRule type="cellIs" dxfId="2162" priority="157" operator="equal">
      <formula>$C$9</formula>
    </cfRule>
  </conditionalFormatting>
  <conditionalFormatting sqref="E3871">
    <cfRule type="cellIs" dxfId="2161" priority="156" operator="equal">
      <formula>$C$9</formula>
    </cfRule>
  </conditionalFormatting>
  <conditionalFormatting sqref="E3874">
    <cfRule type="cellIs" dxfId="2160" priority="155" operator="equal">
      <formula>$C$9</formula>
    </cfRule>
  </conditionalFormatting>
  <conditionalFormatting sqref="E3875">
    <cfRule type="cellIs" dxfId="2159" priority="154" operator="equal">
      <formula>$C$9</formula>
    </cfRule>
  </conditionalFormatting>
  <conditionalFormatting sqref="E3876">
    <cfRule type="cellIs" dxfId="2158" priority="153" operator="equal">
      <formula>$C$9</formula>
    </cfRule>
  </conditionalFormatting>
  <conditionalFormatting sqref="E3954">
    <cfRule type="cellIs" dxfId="2157" priority="152" operator="equal">
      <formula>$C$9</formula>
    </cfRule>
  </conditionalFormatting>
  <conditionalFormatting sqref="E3955">
    <cfRule type="cellIs" dxfId="2156" priority="151" operator="equal">
      <formula>$C$9</formula>
    </cfRule>
  </conditionalFormatting>
  <conditionalFormatting sqref="E3956">
    <cfRule type="cellIs" dxfId="2155" priority="150" operator="equal">
      <formula>$C$9</formula>
    </cfRule>
  </conditionalFormatting>
  <conditionalFormatting sqref="E3958">
    <cfRule type="cellIs" dxfId="2154" priority="149" operator="equal">
      <formula>$C$9</formula>
    </cfRule>
  </conditionalFormatting>
  <conditionalFormatting sqref="E3959">
    <cfRule type="cellIs" dxfId="2153" priority="148" operator="equal">
      <formula>$C$9</formula>
    </cfRule>
  </conditionalFormatting>
  <conditionalFormatting sqref="E3960">
    <cfRule type="cellIs" dxfId="2152" priority="147" operator="equal">
      <formula>$C$9</formula>
    </cfRule>
  </conditionalFormatting>
  <conditionalFormatting sqref="E3961">
    <cfRule type="cellIs" dxfId="2151" priority="146" operator="equal">
      <formula>$C$9</formula>
    </cfRule>
  </conditionalFormatting>
  <conditionalFormatting sqref="E3962">
    <cfRule type="cellIs" dxfId="2150" priority="145" operator="equal">
      <formula>$C$9</formula>
    </cfRule>
  </conditionalFormatting>
  <conditionalFormatting sqref="E4065">
    <cfRule type="cellIs" dxfId="2149" priority="144" operator="equal">
      <formula>$C$9</formula>
    </cfRule>
  </conditionalFormatting>
  <conditionalFormatting sqref="E4067">
    <cfRule type="cellIs" dxfId="2148" priority="143" operator="equal">
      <formula>$C$9</formula>
    </cfRule>
  </conditionalFormatting>
  <conditionalFormatting sqref="E4070">
    <cfRule type="cellIs" dxfId="2147" priority="142" operator="equal">
      <formula>$C$9</formula>
    </cfRule>
  </conditionalFormatting>
  <conditionalFormatting sqref="E4072">
    <cfRule type="cellIs" dxfId="2146" priority="141" operator="equal">
      <formula>$C$9</formula>
    </cfRule>
  </conditionalFormatting>
  <conditionalFormatting sqref="E4075">
    <cfRule type="cellIs" dxfId="2145" priority="140" operator="equal">
      <formula>$C$9</formula>
    </cfRule>
  </conditionalFormatting>
  <conditionalFormatting sqref="E4077">
    <cfRule type="cellIs" dxfId="2144" priority="139" operator="equal">
      <formula>$C$9</formula>
    </cfRule>
  </conditionalFormatting>
  <conditionalFormatting sqref="E4080">
    <cfRule type="cellIs" dxfId="2143" priority="138" operator="equal">
      <formula>$C$9</formula>
    </cfRule>
  </conditionalFormatting>
  <conditionalFormatting sqref="E4082">
    <cfRule type="cellIs" dxfId="2142" priority="137" operator="equal">
      <formula>$C$9</formula>
    </cfRule>
  </conditionalFormatting>
  <conditionalFormatting sqref="E4085">
    <cfRule type="cellIs" dxfId="2141" priority="136" operator="equal">
      <formula>$C$9</formula>
    </cfRule>
  </conditionalFormatting>
  <conditionalFormatting sqref="E4087">
    <cfRule type="cellIs" dxfId="2140" priority="135" operator="equal">
      <formula>$C$9</formula>
    </cfRule>
  </conditionalFormatting>
  <conditionalFormatting sqref="E4088">
    <cfRule type="cellIs" dxfId="2139" priority="134" operator="equal">
      <formula>$C$9</formula>
    </cfRule>
  </conditionalFormatting>
  <conditionalFormatting sqref="E4090">
    <cfRule type="cellIs" dxfId="2138" priority="133" operator="equal">
      <formula>$C$9</formula>
    </cfRule>
  </conditionalFormatting>
  <conditionalFormatting sqref="E4091">
    <cfRule type="cellIs" dxfId="2137" priority="132" operator="equal">
      <formula>$C$9</formula>
    </cfRule>
  </conditionalFormatting>
  <conditionalFormatting sqref="E4093">
    <cfRule type="cellIs" dxfId="2136" priority="131" operator="equal">
      <formula>$C$9</formula>
    </cfRule>
  </conditionalFormatting>
  <conditionalFormatting sqref="E4094:E4096">
    <cfRule type="cellIs" dxfId="2135" priority="130" operator="equal">
      <formula>$C$9</formula>
    </cfRule>
  </conditionalFormatting>
  <conditionalFormatting sqref="E4176">
    <cfRule type="cellIs" dxfId="2132" priority="129" operator="equal">
      <formula>$C$9</formula>
    </cfRule>
  </conditionalFormatting>
  <conditionalFormatting sqref="E4178">
    <cfRule type="cellIs" dxfId="2131" priority="128" operator="equal">
      <formula>$C$9</formula>
    </cfRule>
  </conditionalFormatting>
  <conditionalFormatting sqref="E4182">
    <cfRule type="cellIs" dxfId="2130" priority="127" operator="equal">
      <formula>$C$9</formula>
    </cfRule>
  </conditionalFormatting>
  <conditionalFormatting sqref="E4183">
    <cfRule type="cellIs" dxfId="2129" priority="126" operator="equal">
      <formula>$C$9</formula>
    </cfRule>
  </conditionalFormatting>
  <conditionalFormatting sqref="E4184">
    <cfRule type="cellIs" dxfId="2128" priority="125" operator="equal">
      <formula>$C$9</formula>
    </cfRule>
  </conditionalFormatting>
  <conditionalFormatting sqref="E4185">
    <cfRule type="cellIs" dxfId="2127" priority="124" operator="equal">
      <formula>$C$9</formula>
    </cfRule>
  </conditionalFormatting>
  <conditionalFormatting sqref="E4186">
    <cfRule type="cellIs" dxfId="2126" priority="123" operator="equal">
      <formula>$C$9</formula>
    </cfRule>
  </conditionalFormatting>
  <conditionalFormatting sqref="E4188">
    <cfRule type="cellIs" dxfId="2125" priority="122" operator="equal">
      <formula>$C$9</formula>
    </cfRule>
  </conditionalFormatting>
  <conditionalFormatting sqref="E4189">
    <cfRule type="cellIs" dxfId="2124" priority="121" operator="equal">
      <formula>$C$9</formula>
    </cfRule>
  </conditionalFormatting>
  <conditionalFormatting sqref="E4191">
    <cfRule type="cellIs" dxfId="2123" priority="120" operator="equal">
      <formula>$C$9</formula>
    </cfRule>
  </conditionalFormatting>
  <conditionalFormatting sqref="E4192">
    <cfRule type="cellIs" dxfId="2122" priority="119" operator="equal">
      <formula>$C$9</formula>
    </cfRule>
  </conditionalFormatting>
  <conditionalFormatting sqref="E4285">
    <cfRule type="cellIs" dxfId="2121" priority="118" operator="equal">
      <formula>$C$9</formula>
    </cfRule>
  </conditionalFormatting>
  <conditionalFormatting sqref="E4286">
    <cfRule type="cellIs" dxfId="2120" priority="117" operator="equal">
      <formula>$C$9</formula>
    </cfRule>
  </conditionalFormatting>
  <conditionalFormatting sqref="E4287">
    <cfRule type="cellIs" dxfId="2119" priority="116" operator="equal">
      <formula>$C$9</formula>
    </cfRule>
  </conditionalFormatting>
  <conditionalFormatting sqref="E4288">
    <cfRule type="cellIs" dxfId="2118" priority="115" operator="equal">
      <formula>$C$9</formula>
    </cfRule>
  </conditionalFormatting>
  <conditionalFormatting sqref="E4289">
    <cfRule type="cellIs" dxfId="2117" priority="114" operator="equal">
      <formula>$C$9</formula>
    </cfRule>
  </conditionalFormatting>
  <conditionalFormatting sqref="E4292">
    <cfRule type="cellIs" dxfId="2116" priority="113" operator="equal">
      <formula>$C$9</formula>
    </cfRule>
  </conditionalFormatting>
  <conditionalFormatting sqref="E4294">
    <cfRule type="cellIs" dxfId="2115" priority="112" operator="equal">
      <formula>$C$9</formula>
    </cfRule>
  </conditionalFormatting>
  <conditionalFormatting sqref="E4295">
    <cfRule type="cellIs" dxfId="2114" priority="111" operator="equal">
      <formula>$C$9</formula>
    </cfRule>
  </conditionalFormatting>
  <conditionalFormatting sqref="E4296">
    <cfRule type="cellIs" dxfId="2113" priority="110" operator="equal">
      <formula>$C$9</formula>
    </cfRule>
  </conditionalFormatting>
  <conditionalFormatting sqref="E4395">
    <cfRule type="cellIs" dxfId="2112" priority="109" operator="equal">
      <formula>$C$9</formula>
    </cfRule>
  </conditionalFormatting>
  <conditionalFormatting sqref="E4396">
    <cfRule type="cellIs" dxfId="2111" priority="108" operator="equal">
      <formula>$C$9</formula>
    </cfRule>
  </conditionalFormatting>
  <conditionalFormatting sqref="E4397">
    <cfRule type="cellIs" dxfId="2110" priority="107" operator="equal">
      <formula>$C$9</formula>
    </cfRule>
  </conditionalFormatting>
  <conditionalFormatting sqref="E4400">
    <cfRule type="cellIs" dxfId="2109" priority="106" operator="equal">
      <formula>$C$9</formula>
    </cfRule>
  </conditionalFormatting>
  <conditionalFormatting sqref="E4401">
    <cfRule type="cellIs" dxfId="2108" priority="105" operator="equal">
      <formula>$C$9</formula>
    </cfRule>
  </conditionalFormatting>
  <conditionalFormatting sqref="E4402">
    <cfRule type="cellIs" dxfId="2107" priority="104" operator="equal">
      <formula>$C$9</formula>
    </cfRule>
  </conditionalFormatting>
  <conditionalFormatting sqref="E4403">
    <cfRule type="cellIs" dxfId="2106" priority="103" operator="equal">
      <formula>$C$9</formula>
    </cfRule>
  </conditionalFormatting>
  <conditionalFormatting sqref="E4404">
    <cfRule type="cellIs" dxfId="2105" priority="102" operator="equal">
      <formula>$C$9</formula>
    </cfRule>
  </conditionalFormatting>
  <conditionalFormatting sqref="E4408">
    <cfRule type="cellIs" dxfId="2104" priority="101" operator="equal">
      <formula>$C$9</formula>
    </cfRule>
  </conditionalFormatting>
  <conditionalFormatting sqref="E4409">
    <cfRule type="cellIs" dxfId="2103" priority="100" operator="equal">
      <formula>$C$9</formula>
    </cfRule>
  </conditionalFormatting>
  <conditionalFormatting sqref="E4504">
    <cfRule type="cellIs" dxfId="2102" priority="99" operator="equal">
      <formula>$C$9</formula>
    </cfRule>
  </conditionalFormatting>
  <conditionalFormatting sqref="E4505">
    <cfRule type="cellIs" dxfId="2101" priority="98" operator="equal">
      <formula>$C$9</formula>
    </cfRule>
  </conditionalFormatting>
  <conditionalFormatting sqref="E4507">
    <cfRule type="cellIs" dxfId="2100" priority="97" operator="equal">
      <formula>$C$9</formula>
    </cfRule>
  </conditionalFormatting>
  <conditionalFormatting sqref="E4508">
    <cfRule type="cellIs" dxfId="2099" priority="96" operator="equal">
      <formula>$C$9</formula>
    </cfRule>
  </conditionalFormatting>
  <conditionalFormatting sqref="E4510">
    <cfRule type="cellIs" dxfId="2098" priority="95" operator="equal">
      <formula>$C$9</formula>
    </cfRule>
  </conditionalFormatting>
  <conditionalFormatting sqref="E4511">
    <cfRule type="cellIs" dxfId="2097" priority="94" operator="equal">
      <formula>$C$9</formula>
    </cfRule>
  </conditionalFormatting>
  <conditionalFormatting sqref="E4512">
    <cfRule type="cellIs" dxfId="2096" priority="93" operator="equal">
      <formula>$C$9</formula>
    </cfRule>
  </conditionalFormatting>
  <conditionalFormatting sqref="E4513">
    <cfRule type="cellIs" dxfId="2095" priority="92" operator="equal">
      <formula>$C$9</formula>
    </cfRule>
  </conditionalFormatting>
  <conditionalFormatting sqref="E4514">
    <cfRule type="cellIs" dxfId="2094" priority="91" operator="equal">
      <formula>$C$9</formula>
    </cfRule>
  </conditionalFormatting>
  <conditionalFormatting sqref="E4516">
    <cfRule type="cellIs" dxfId="2093" priority="90" operator="equal">
      <formula>$C$9</formula>
    </cfRule>
  </conditionalFormatting>
  <conditionalFormatting sqref="E4518">
    <cfRule type="cellIs" dxfId="2092" priority="89" operator="equal">
      <formula>$C$9</formula>
    </cfRule>
  </conditionalFormatting>
  <conditionalFormatting sqref="E4519">
    <cfRule type="cellIs" dxfId="2091" priority="88" operator="equal">
      <formula>$C$9</formula>
    </cfRule>
  </conditionalFormatting>
  <conditionalFormatting sqref="E4521">
    <cfRule type="cellIs" dxfId="2090" priority="87" operator="equal">
      <formula>$C$9</formula>
    </cfRule>
  </conditionalFormatting>
  <conditionalFormatting sqref="E4522">
    <cfRule type="cellIs" dxfId="2089" priority="86" operator="equal">
      <formula>$C$9</formula>
    </cfRule>
  </conditionalFormatting>
  <conditionalFormatting sqref="E4523">
    <cfRule type="cellIs" dxfId="2088" priority="85" operator="equal">
      <formula>$C$9</formula>
    </cfRule>
  </conditionalFormatting>
  <conditionalFormatting sqref="E4726">
    <cfRule type="cellIs" dxfId="2087" priority="84" operator="equal">
      <formula>$C$9</formula>
    </cfRule>
  </conditionalFormatting>
  <conditionalFormatting sqref="E4727">
    <cfRule type="cellIs" dxfId="2086" priority="83" operator="equal">
      <formula>$C$9</formula>
    </cfRule>
  </conditionalFormatting>
  <conditionalFormatting sqref="E4728">
    <cfRule type="cellIs" dxfId="2085" priority="82" operator="equal">
      <formula>$C$9</formula>
    </cfRule>
  </conditionalFormatting>
  <conditionalFormatting sqref="E4729">
    <cfRule type="cellIs" dxfId="2084" priority="81" operator="equal">
      <formula>$C$9</formula>
    </cfRule>
  </conditionalFormatting>
  <conditionalFormatting sqref="E4730">
    <cfRule type="cellIs" dxfId="2083" priority="80" operator="equal">
      <formula>$C$9</formula>
    </cfRule>
  </conditionalFormatting>
  <conditionalFormatting sqref="E4733">
    <cfRule type="cellIs" dxfId="2082" priority="79" operator="equal">
      <formula>$C$9</formula>
    </cfRule>
  </conditionalFormatting>
  <conditionalFormatting sqref="E4734">
    <cfRule type="cellIs" dxfId="2081" priority="78" operator="equal">
      <formula>$C$9</formula>
    </cfRule>
  </conditionalFormatting>
  <conditionalFormatting sqref="E4735">
    <cfRule type="cellIs" dxfId="2080" priority="77" operator="equal">
      <formula>$C$9</formula>
    </cfRule>
  </conditionalFormatting>
  <conditionalFormatting sqref="E4736">
    <cfRule type="cellIs" dxfId="2079" priority="76" operator="equal">
      <formula>$C$9</formula>
    </cfRule>
  </conditionalFormatting>
  <conditionalFormatting sqref="E4737">
    <cfRule type="cellIs" dxfId="2078" priority="75" operator="equal">
      <formula>$C$9</formula>
    </cfRule>
  </conditionalFormatting>
  <conditionalFormatting sqref="E4739">
    <cfRule type="cellIs" dxfId="2077" priority="74" operator="equal">
      <formula>$C$9</formula>
    </cfRule>
  </conditionalFormatting>
  <conditionalFormatting sqref="E4740">
    <cfRule type="cellIs" dxfId="2076" priority="73" operator="equal">
      <formula>$C$9</formula>
    </cfRule>
  </conditionalFormatting>
  <conditionalFormatting sqref="E4741">
    <cfRule type="cellIs" dxfId="2075" priority="72" operator="equal">
      <formula>$C$9</formula>
    </cfRule>
  </conditionalFormatting>
  <conditionalFormatting sqref="E4742">
    <cfRule type="cellIs" dxfId="2074" priority="71" operator="equal">
      <formula>$C$9</formula>
    </cfRule>
  </conditionalFormatting>
  <conditionalFormatting sqref="E4743">
    <cfRule type="cellIs" dxfId="2073" priority="70" operator="equal">
      <formula>$C$9</formula>
    </cfRule>
  </conditionalFormatting>
  <conditionalFormatting sqref="E4746">
    <cfRule type="cellIs" dxfId="2072" priority="69" operator="equal">
      <formula>$C$9</formula>
    </cfRule>
  </conditionalFormatting>
  <conditionalFormatting sqref="E4747">
    <cfRule type="cellIs" dxfId="2071" priority="68" operator="equal">
      <formula>$C$9</formula>
    </cfRule>
  </conditionalFormatting>
  <conditionalFormatting sqref="E4748">
    <cfRule type="cellIs" dxfId="2070" priority="67" operator="equal">
      <formula>$C$9</formula>
    </cfRule>
  </conditionalFormatting>
  <conditionalFormatting sqref="E4749">
    <cfRule type="cellIs" dxfId="2069" priority="66" operator="equal">
      <formula>$C$9</formula>
    </cfRule>
  </conditionalFormatting>
  <conditionalFormatting sqref="E4750">
    <cfRule type="cellIs" dxfId="2068" priority="65" operator="equal">
      <formula>$C$9</formula>
    </cfRule>
  </conditionalFormatting>
  <conditionalFormatting sqref="E4751">
    <cfRule type="cellIs" dxfId="2067" priority="64" operator="equal">
      <formula>$C$9</formula>
    </cfRule>
  </conditionalFormatting>
  <conditionalFormatting sqref="E4752">
    <cfRule type="cellIs" dxfId="2066" priority="63" operator="equal">
      <formula>$C$9</formula>
    </cfRule>
  </conditionalFormatting>
  <conditionalFormatting sqref="E4753">
    <cfRule type="cellIs" dxfId="2065" priority="62" operator="equal">
      <formula>$C$9</formula>
    </cfRule>
  </conditionalFormatting>
  <conditionalFormatting sqref="E4754">
    <cfRule type="cellIs" dxfId="2064" priority="61" operator="equal">
      <formula>$C$9</formula>
    </cfRule>
  </conditionalFormatting>
  <conditionalFormatting sqref="E4755">
    <cfRule type="cellIs" dxfId="2063" priority="60" operator="equal">
      <formula>$C$9</formula>
    </cfRule>
  </conditionalFormatting>
  <conditionalFormatting sqref="E4756">
    <cfRule type="cellIs" dxfId="2062" priority="59" operator="equal">
      <formula>$C$9</formula>
    </cfRule>
  </conditionalFormatting>
  <conditionalFormatting sqref="E4757">
    <cfRule type="cellIs" dxfId="2061" priority="58" operator="equal">
      <formula>$C$9</formula>
    </cfRule>
  </conditionalFormatting>
  <conditionalFormatting sqref="E4758">
    <cfRule type="cellIs" dxfId="2060" priority="57" operator="equal">
      <formula>$C$9</formula>
    </cfRule>
  </conditionalFormatting>
  <conditionalFormatting sqref="E4759">
    <cfRule type="cellIs" dxfId="2059" priority="56" operator="equal">
      <formula>$C$9</formula>
    </cfRule>
  </conditionalFormatting>
  <conditionalFormatting sqref="E4760">
    <cfRule type="cellIs" dxfId="2058" priority="55" operator="equal">
      <formula>$C$9</formula>
    </cfRule>
  </conditionalFormatting>
  <conditionalFormatting sqref="E4761">
    <cfRule type="cellIs" dxfId="2057" priority="54" operator="equal">
      <formula>$C$9</formula>
    </cfRule>
  </conditionalFormatting>
  <conditionalFormatting sqref="E4762">
    <cfRule type="cellIs" dxfId="2056" priority="53" operator="equal">
      <formula>$C$9</formula>
    </cfRule>
  </conditionalFormatting>
  <conditionalFormatting sqref="E4763">
    <cfRule type="cellIs" dxfId="2055" priority="52" operator="equal">
      <formula>$C$9</formula>
    </cfRule>
  </conditionalFormatting>
  <conditionalFormatting sqref="E4764">
    <cfRule type="cellIs" dxfId="2054" priority="51" operator="equal">
      <formula>$C$9</formula>
    </cfRule>
  </conditionalFormatting>
  <conditionalFormatting sqref="E4765">
    <cfRule type="cellIs" dxfId="2053" priority="50" operator="equal">
      <formula>$C$9</formula>
    </cfRule>
  </conditionalFormatting>
  <conditionalFormatting sqref="E4766:E4772">
    <cfRule type="cellIs" dxfId="2052" priority="49" operator="equal">
      <formula>$C$9</formula>
    </cfRule>
  </conditionalFormatting>
  <conditionalFormatting sqref="E4777">
    <cfRule type="cellIs" dxfId="2051" priority="48" operator="equal">
      <formula>$C$9</formula>
    </cfRule>
  </conditionalFormatting>
  <conditionalFormatting sqref="E4778">
    <cfRule type="cellIs" dxfId="2050" priority="47" operator="equal">
      <formula>$C$9</formula>
    </cfRule>
  </conditionalFormatting>
  <conditionalFormatting sqref="E4779">
    <cfRule type="cellIs" dxfId="2049" priority="46" operator="equal">
      <formula>$C$9</formula>
    </cfRule>
  </conditionalFormatting>
  <conditionalFormatting sqref="E4780">
    <cfRule type="cellIs" dxfId="2048" priority="45" operator="equal">
      <formula>$C$9</formula>
    </cfRule>
  </conditionalFormatting>
  <conditionalFormatting sqref="E4781">
    <cfRule type="cellIs" dxfId="2047" priority="44" operator="equal">
      <formula>$C$9</formula>
    </cfRule>
  </conditionalFormatting>
  <conditionalFormatting sqref="E4782">
    <cfRule type="cellIs" dxfId="2046" priority="43" operator="equal">
      <formula>$C$9</formula>
    </cfRule>
  </conditionalFormatting>
  <conditionalFormatting sqref="E4783">
    <cfRule type="cellIs" dxfId="2045" priority="42" operator="equal">
      <formula>$C$9</formula>
    </cfRule>
  </conditionalFormatting>
  <conditionalFormatting sqref="E10">
    <cfRule type="cellIs" dxfId="2044" priority="41" operator="equal">
      <formula>$C$9</formula>
    </cfRule>
  </conditionalFormatting>
  <conditionalFormatting sqref="E13">
    <cfRule type="cellIs" dxfId="2043" priority="40" operator="equal">
      <formula>$C$9</formula>
    </cfRule>
  </conditionalFormatting>
  <conditionalFormatting sqref="E16">
    <cfRule type="cellIs" dxfId="2042" priority="39" operator="equal">
      <formula>$C$9</formula>
    </cfRule>
  </conditionalFormatting>
  <conditionalFormatting sqref="E19">
    <cfRule type="cellIs" dxfId="2041" priority="38" operator="equal">
      <formula>$C$9</formula>
    </cfRule>
  </conditionalFormatting>
  <conditionalFormatting sqref="E24">
    <cfRule type="cellIs" dxfId="2040" priority="37" operator="equal">
      <formula>$C$9</formula>
    </cfRule>
  </conditionalFormatting>
  <conditionalFormatting sqref="E33">
    <cfRule type="cellIs" dxfId="2039" priority="36" operator="equal">
      <formula>$C$9</formula>
    </cfRule>
  </conditionalFormatting>
  <conditionalFormatting sqref="E36">
    <cfRule type="cellIs" dxfId="2038" priority="35" operator="equal">
      <formula>$C$9</formula>
    </cfRule>
  </conditionalFormatting>
  <conditionalFormatting sqref="E43">
    <cfRule type="cellIs" dxfId="2037" priority="34" operator="equal">
      <formula>$C$9</formula>
    </cfRule>
  </conditionalFormatting>
  <conditionalFormatting sqref="E131">
    <cfRule type="cellIs" dxfId="2036" priority="33" operator="equal">
      <formula>$C$9</formula>
    </cfRule>
  </conditionalFormatting>
  <conditionalFormatting sqref="E669">
    <cfRule type="cellIs" dxfId="2035" priority="32" operator="equal">
      <formula>$C$9</formula>
    </cfRule>
  </conditionalFormatting>
  <conditionalFormatting sqref="E838">
    <cfRule type="cellIs" dxfId="2034" priority="31" operator="equal">
      <formula>$C$9</formula>
    </cfRule>
  </conditionalFormatting>
  <conditionalFormatting sqref="E1134">
    <cfRule type="cellIs" dxfId="2033" priority="30" operator="equal">
      <formula>$C$9</formula>
    </cfRule>
  </conditionalFormatting>
  <conditionalFormatting sqref="E1226">
    <cfRule type="cellIs" dxfId="2032" priority="29" operator="equal">
      <formula>$C$9</formula>
    </cfRule>
  </conditionalFormatting>
  <conditionalFormatting sqref="E1345">
    <cfRule type="cellIs" dxfId="2031" priority="28" operator="equal">
      <formula>$C$9</formula>
    </cfRule>
  </conditionalFormatting>
  <conditionalFormatting sqref="E1450">
    <cfRule type="cellIs" dxfId="2030" priority="27" operator="equal">
      <formula>$C$9</formula>
    </cfRule>
  </conditionalFormatting>
  <conditionalFormatting sqref="E1553">
    <cfRule type="cellIs" dxfId="2029" priority="26" operator="equal">
      <formula>$C$9</formula>
    </cfRule>
  </conditionalFormatting>
  <conditionalFormatting sqref="E1556">
    <cfRule type="cellIs" dxfId="2028" priority="25" operator="equal">
      <formula>$C$9</formula>
    </cfRule>
  </conditionalFormatting>
  <conditionalFormatting sqref="E1757">
    <cfRule type="cellIs" dxfId="2027" priority="24" operator="equal">
      <formula>$C$9</formula>
    </cfRule>
  </conditionalFormatting>
  <conditionalFormatting sqref="E2452">
    <cfRule type="cellIs" dxfId="2026" priority="23" operator="equal">
      <formula>$C$9</formula>
    </cfRule>
  </conditionalFormatting>
  <conditionalFormatting sqref="E2478">
    <cfRule type="cellIs" dxfId="2025" priority="22" operator="equal">
      <formula>$C$9</formula>
    </cfRule>
  </conditionalFormatting>
  <conditionalFormatting sqref="E2750">
    <cfRule type="cellIs" dxfId="2024" priority="21" operator="equal">
      <formula>$C$9</formula>
    </cfRule>
  </conditionalFormatting>
  <conditionalFormatting sqref="E2862">
    <cfRule type="cellIs" dxfId="2023" priority="20" operator="equal">
      <formula>$C$9</formula>
    </cfRule>
  </conditionalFormatting>
  <conditionalFormatting sqref="E3027">
    <cfRule type="cellIs" dxfId="2022" priority="19" operator="equal">
      <formula>$C$9</formula>
    </cfRule>
  </conditionalFormatting>
  <conditionalFormatting sqref="E3030">
    <cfRule type="cellIs" dxfId="2021" priority="18" operator="equal">
      <formula>$C$9</formula>
    </cfRule>
  </conditionalFormatting>
  <conditionalFormatting sqref="E3104">
    <cfRule type="cellIs" dxfId="2020" priority="17" operator="equal">
      <formula>$C$9</formula>
    </cfRule>
  </conditionalFormatting>
  <conditionalFormatting sqref="E3186">
    <cfRule type="cellIs" dxfId="2019" priority="16" operator="equal">
      <formula>$C$9</formula>
    </cfRule>
  </conditionalFormatting>
  <conditionalFormatting sqref="E3355">
    <cfRule type="cellIs" dxfId="2018" priority="15" operator="equal">
      <formula>$C$9</formula>
    </cfRule>
  </conditionalFormatting>
  <conditionalFormatting sqref="E3358">
    <cfRule type="cellIs" dxfId="2017" priority="14" operator="equal">
      <formula>$C$9</formula>
    </cfRule>
  </conditionalFormatting>
  <conditionalFormatting sqref="E3366">
    <cfRule type="cellIs" dxfId="2016" priority="13" operator="equal">
      <formula>$C$9</formula>
    </cfRule>
  </conditionalFormatting>
  <conditionalFormatting sqref="E3573">
    <cfRule type="cellIs" dxfId="2015" priority="12" operator="equal">
      <formula>$C$9</formula>
    </cfRule>
  </conditionalFormatting>
  <conditionalFormatting sqref="E3625">
    <cfRule type="cellIs" dxfId="2014" priority="11" operator="equal">
      <formula>$C$9</formula>
    </cfRule>
  </conditionalFormatting>
  <conditionalFormatting sqref="E3735">
    <cfRule type="cellIs" dxfId="2013" priority="10" operator="equal">
      <formula>$C$9</formula>
    </cfRule>
  </conditionalFormatting>
  <conditionalFormatting sqref="E3865">
    <cfRule type="cellIs" dxfId="2012" priority="9" operator="equal">
      <formula>$C$9</formula>
    </cfRule>
  </conditionalFormatting>
  <conditionalFormatting sqref="E3879">
    <cfRule type="cellIs" dxfId="2011" priority="8" operator="equal">
      <formula>$C$9</formula>
    </cfRule>
  </conditionalFormatting>
  <conditionalFormatting sqref="E4180">
    <cfRule type="cellIs" dxfId="2010" priority="7" operator="equal">
      <formula>$C$9</formula>
    </cfRule>
  </conditionalFormatting>
  <conditionalFormatting sqref="E4407">
    <cfRule type="cellIs" dxfId="2009" priority="6" operator="equal">
      <formula>$C$9</formula>
    </cfRule>
  </conditionalFormatting>
  <conditionalFormatting sqref="E4616">
    <cfRule type="cellIs" dxfId="2008" priority="5" operator="equal">
      <formula>$C$9</formula>
    </cfRule>
  </conditionalFormatting>
  <conditionalFormatting sqref="E4775">
    <cfRule type="cellIs" dxfId="2007" priority="4" operator="equal">
      <formula>$C$9</formula>
    </cfRule>
  </conditionalFormatting>
  <conditionalFormatting sqref="E4786">
    <cfRule type="cellIs" dxfId="2006" priority="3" operator="equal">
      <formula>$C$9</formula>
    </cfRule>
  </conditionalFormatting>
  <conditionalFormatting sqref="E4789">
    <cfRule type="cellIs" dxfId="2005" priority="2" operator="equal">
      <formula>$C$9</formula>
    </cfRule>
  </conditionalFormatting>
  <conditionalFormatting sqref="E4832">
    <cfRule type="cellIs" dxfId="2004" priority="1" operator="equal">
      <formula>$C$9</formula>
    </cfRule>
  </conditionalFormatting>
  <pageMargins left="0.7" right="0.7" top="0.75" bottom="0.75" header="0.3" footer="0.3"/>
  <pageSetup paperSize="9" scale="6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6D519-3AB9-4AB2-BD83-17906B5622B5}">
  <sheetPr>
    <pageSetUpPr fitToPage="1"/>
  </sheetPr>
  <dimension ref="A1:CW4983"/>
  <sheetViews>
    <sheetView workbookViewId="0">
      <selection activeCell="E6" sqref="E6"/>
    </sheetView>
  </sheetViews>
  <sheetFormatPr defaultRowHeight="14.4" x14ac:dyDescent="0.3"/>
  <cols>
    <col min="1" max="1" width="15.77734375" style="403" customWidth="1"/>
    <col min="2" max="2" width="56.109375" style="403" customWidth="1"/>
    <col min="3" max="3" width="13.44140625" style="404" customWidth="1"/>
    <col min="4" max="4" width="13.5546875" style="404" customWidth="1"/>
    <col min="5" max="5" width="13" style="416" customWidth="1"/>
    <col min="6" max="6" width="15.33203125" style="416" customWidth="1"/>
    <col min="7" max="7" width="19.6640625" customWidth="1"/>
    <col min="8" max="8" width="39" customWidth="1"/>
    <col min="9" max="9" width="75.21875" bestFit="1" customWidth="1"/>
  </cols>
  <sheetData>
    <row r="1" spans="1:8" ht="15" customHeight="1" x14ac:dyDescent="0.3">
      <c r="A1" s="754" t="s">
        <v>4318</v>
      </c>
      <c r="B1" s="754"/>
      <c r="C1" s="461"/>
      <c r="D1" s="575"/>
      <c r="E1" s="576"/>
      <c r="F1" s="576"/>
    </row>
    <row r="2" spans="1:8" ht="32.4" customHeight="1" thickBot="1" x14ac:dyDescent="0.35">
      <c r="A2" s="754" t="s">
        <v>4319</v>
      </c>
      <c r="B2" s="754"/>
      <c r="C2" s="461"/>
      <c r="D2" s="575"/>
      <c r="E2" s="576"/>
      <c r="F2" s="576"/>
    </row>
    <row r="3" spans="1:8" s="443" customFormat="1" ht="25.05" customHeight="1" thickBot="1" x14ac:dyDescent="0.35">
      <c r="A3" s="545" t="s">
        <v>4111</v>
      </c>
      <c r="B3" s="445" t="s">
        <v>4035</v>
      </c>
      <c r="C3" s="445" t="s">
        <v>4112</v>
      </c>
      <c r="D3" s="577" t="s">
        <v>4113</v>
      </c>
      <c r="E3" s="577" t="s">
        <v>4114</v>
      </c>
      <c r="F3" s="578" t="s">
        <v>4036</v>
      </c>
    </row>
    <row r="4" spans="1:8" s="444" customFormat="1" ht="25.05" customHeight="1" x14ac:dyDescent="0.3">
      <c r="A4" s="774" t="s">
        <v>4</v>
      </c>
      <c r="B4" s="775"/>
      <c r="C4" s="775"/>
      <c r="D4" s="776"/>
      <c r="E4" s="776"/>
      <c r="F4" s="777"/>
    </row>
    <row r="5" spans="1:8" ht="14.4" customHeight="1" x14ac:dyDescent="0.3">
      <c r="A5" s="374" t="s">
        <v>5</v>
      </c>
      <c r="B5" s="345" t="s">
        <v>6</v>
      </c>
      <c r="C5" s="375"/>
      <c r="D5" s="579"/>
      <c r="E5" s="377"/>
      <c r="F5" s="378"/>
      <c r="H5" s="580"/>
    </row>
    <row r="6" spans="1:8" x14ac:dyDescent="0.3">
      <c r="A6" s="372" t="s">
        <v>7</v>
      </c>
      <c r="B6" s="201" t="s">
        <v>8</v>
      </c>
      <c r="C6" s="379" t="s">
        <v>9</v>
      </c>
      <c r="D6" s="424">
        <v>12</v>
      </c>
      <c r="E6" s="856"/>
      <c r="F6" s="419" t="str">
        <f t="shared" ref="F6:F43" si="0">IF((D6*E6)&gt;0,(D6*E6),"")</f>
        <v/>
      </c>
      <c r="H6" s="580"/>
    </row>
    <row r="7" spans="1:8" x14ac:dyDescent="0.3">
      <c r="A7" s="372" t="s">
        <v>10</v>
      </c>
      <c r="B7" s="201" t="s">
        <v>11</v>
      </c>
      <c r="C7" s="379" t="s">
        <v>9</v>
      </c>
      <c r="D7" s="424">
        <v>20</v>
      </c>
      <c r="E7" s="856"/>
      <c r="F7" s="419" t="str">
        <f t="shared" si="0"/>
        <v/>
      </c>
      <c r="H7" s="580"/>
    </row>
    <row r="8" spans="1:8" x14ac:dyDescent="0.3">
      <c r="A8" s="372" t="s">
        <v>12</v>
      </c>
      <c r="B8" s="235" t="s">
        <v>13</v>
      </c>
      <c r="C8" s="379"/>
      <c r="D8" s="581"/>
      <c r="E8" s="418"/>
      <c r="F8" s="419" t="str">
        <f t="shared" si="0"/>
        <v/>
      </c>
      <c r="H8" s="580"/>
    </row>
    <row r="9" spans="1:8" x14ac:dyDescent="0.3">
      <c r="A9" s="372" t="s">
        <v>14</v>
      </c>
      <c r="B9" s="201" t="s">
        <v>13</v>
      </c>
      <c r="C9" s="379" t="s">
        <v>16</v>
      </c>
      <c r="D9" s="424">
        <v>1</v>
      </c>
      <c r="E9" s="418">
        <v>100000</v>
      </c>
      <c r="F9" s="419">
        <f t="shared" si="0"/>
        <v>100000</v>
      </c>
      <c r="H9" s="580"/>
    </row>
    <row r="10" spans="1:8" ht="22.8" x14ac:dyDescent="0.3">
      <c r="A10" s="372" t="s">
        <v>19</v>
      </c>
      <c r="B10" s="201" t="s">
        <v>4165</v>
      </c>
      <c r="C10" s="379" t="s">
        <v>21</v>
      </c>
      <c r="D10" s="424">
        <f>F9</f>
        <v>100000</v>
      </c>
      <c r="E10" s="855"/>
      <c r="F10" s="419" t="str">
        <f t="shared" si="0"/>
        <v/>
      </c>
      <c r="H10" s="580"/>
    </row>
    <row r="11" spans="1:8" x14ac:dyDescent="0.3">
      <c r="A11" s="372" t="s">
        <v>22</v>
      </c>
      <c r="B11" s="235" t="s">
        <v>23</v>
      </c>
      <c r="C11" s="379"/>
      <c r="D11" s="424"/>
      <c r="E11" s="418"/>
      <c r="F11" s="419" t="str">
        <f t="shared" si="0"/>
        <v/>
      </c>
      <c r="H11" s="580"/>
    </row>
    <row r="12" spans="1:8" x14ac:dyDescent="0.3">
      <c r="A12" s="372" t="s">
        <v>24</v>
      </c>
      <c r="B12" s="201" t="s">
        <v>3828</v>
      </c>
      <c r="C12" s="379" t="s">
        <v>16</v>
      </c>
      <c r="D12" s="424">
        <v>1</v>
      </c>
      <c r="E12" s="581">
        <v>200000</v>
      </c>
      <c r="F12" s="419">
        <f t="shared" si="0"/>
        <v>200000</v>
      </c>
      <c r="H12" s="580"/>
    </row>
    <row r="13" spans="1:8" ht="22.8" x14ac:dyDescent="0.3">
      <c r="A13" s="372" t="s">
        <v>28</v>
      </c>
      <c r="B13" s="201" t="s">
        <v>3920</v>
      </c>
      <c r="C13" s="379" t="s">
        <v>21</v>
      </c>
      <c r="D13" s="424">
        <f>F12</f>
        <v>200000</v>
      </c>
      <c r="E13" s="855"/>
      <c r="F13" s="419" t="str">
        <f t="shared" si="0"/>
        <v/>
      </c>
      <c r="H13" s="580"/>
    </row>
    <row r="14" spans="1:8" x14ac:dyDescent="0.3">
      <c r="A14" s="372" t="s">
        <v>3921</v>
      </c>
      <c r="B14" s="235" t="s">
        <v>3962</v>
      </c>
      <c r="C14" s="379"/>
      <c r="D14" s="424"/>
      <c r="E14" s="418"/>
      <c r="F14" s="419" t="str">
        <f t="shared" si="0"/>
        <v/>
      </c>
      <c r="H14" s="580"/>
    </row>
    <row r="15" spans="1:8" x14ac:dyDescent="0.3">
      <c r="A15" s="372" t="s">
        <v>3922</v>
      </c>
      <c r="B15" s="201" t="s">
        <v>3963</v>
      </c>
      <c r="C15" s="379" t="s">
        <v>16</v>
      </c>
      <c r="D15" s="424">
        <v>1</v>
      </c>
      <c r="E15" s="581">
        <v>6500000</v>
      </c>
      <c r="F15" s="419">
        <f t="shared" si="0"/>
        <v>6500000</v>
      </c>
      <c r="H15" s="580"/>
    </row>
    <row r="16" spans="1:8" x14ac:dyDescent="0.3">
      <c r="A16" s="372" t="s">
        <v>3923</v>
      </c>
      <c r="B16" s="380" t="s">
        <v>3964</v>
      </c>
      <c r="C16" s="379" t="s">
        <v>21</v>
      </c>
      <c r="D16" s="424">
        <f>F15</f>
        <v>6500000</v>
      </c>
      <c r="E16" s="855"/>
      <c r="F16" s="419" t="str">
        <f t="shared" si="0"/>
        <v/>
      </c>
      <c r="H16" s="580"/>
    </row>
    <row r="17" spans="1:8" x14ac:dyDescent="0.3">
      <c r="A17" s="372" t="s">
        <v>30</v>
      </c>
      <c r="B17" s="235" t="s">
        <v>3960</v>
      </c>
      <c r="C17" s="379"/>
      <c r="D17" s="424"/>
      <c r="E17" s="418"/>
      <c r="F17" s="419" t="str">
        <f t="shared" si="0"/>
        <v/>
      </c>
      <c r="H17" s="580"/>
    </row>
    <row r="18" spans="1:8" x14ac:dyDescent="0.3">
      <c r="A18" s="372" t="s">
        <v>3976</v>
      </c>
      <c r="B18" s="201" t="s">
        <v>3961</v>
      </c>
      <c r="C18" s="379" t="s">
        <v>16</v>
      </c>
      <c r="D18" s="424">
        <v>1</v>
      </c>
      <c r="E18" s="581">
        <v>140000</v>
      </c>
      <c r="F18" s="419">
        <f t="shared" si="0"/>
        <v>140000</v>
      </c>
      <c r="H18" s="580"/>
    </row>
    <row r="19" spans="1:8" x14ac:dyDescent="0.3">
      <c r="A19" s="372" t="s">
        <v>36</v>
      </c>
      <c r="B19" s="380" t="s">
        <v>4031</v>
      </c>
      <c r="C19" s="379" t="s">
        <v>21</v>
      </c>
      <c r="D19" s="424">
        <f>F18</f>
        <v>140000</v>
      </c>
      <c r="E19" s="855"/>
      <c r="F19" s="419" t="str">
        <f t="shared" si="0"/>
        <v/>
      </c>
      <c r="H19" s="580"/>
    </row>
    <row r="20" spans="1:8" x14ac:dyDescent="0.3">
      <c r="A20" s="372" t="s">
        <v>38</v>
      </c>
      <c r="B20" s="381" t="s">
        <v>3972</v>
      </c>
      <c r="C20" s="379"/>
      <c r="D20" s="424"/>
      <c r="E20" s="418"/>
      <c r="F20" s="419" t="str">
        <f t="shared" si="0"/>
        <v/>
      </c>
      <c r="H20" s="580"/>
    </row>
    <row r="21" spans="1:8" x14ac:dyDescent="0.3">
      <c r="A21" s="372" t="s">
        <v>40</v>
      </c>
      <c r="B21" s="221" t="s">
        <v>3975</v>
      </c>
      <c r="C21" s="379"/>
      <c r="D21" s="424"/>
      <c r="E21" s="418"/>
      <c r="F21" s="419" t="str">
        <f t="shared" si="0"/>
        <v/>
      </c>
      <c r="H21" s="580"/>
    </row>
    <row r="22" spans="1:8" x14ac:dyDescent="0.3">
      <c r="A22" s="372" t="s">
        <v>42</v>
      </c>
      <c r="B22" s="208" t="s">
        <v>3973</v>
      </c>
      <c r="C22" s="379" t="s">
        <v>3971</v>
      </c>
      <c r="D22" s="424">
        <v>1</v>
      </c>
      <c r="E22" s="418">
        <v>350000</v>
      </c>
      <c r="F22" s="419">
        <f t="shared" si="0"/>
        <v>350000</v>
      </c>
      <c r="H22" s="580"/>
    </row>
    <row r="23" spans="1:8" x14ac:dyDescent="0.3">
      <c r="A23" s="372" t="s">
        <v>3977</v>
      </c>
      <c r="B23" s="582" t="s">
        <v>3974</v>
      </c>
      <c r="C23" s="379" t="s">
        <v>3971</v>
      </c>
      <c r="D23" s="424">
        <v>1</v>
      </c>
      <c r="E23" s="418">
        <v>300000</v>
      </c>
      <c r="F23" s="419">
        <f t="shared" si="0"/>
        <v>300000</v>
      </c>
      <c r="H23" s="580"/>
    </row>
    <row r="24" spans="1:8" x14ac:dyDescent="0.3">
      <c r="A24" s="372" t="s">
        <v>3978</v>
      </c>
      <c r="B24" s="221" t="s">
        <v>4032</v>
      </c>
      <c r="C24" s="379" t="s">
        <v>21</v>
      </c>
      <c r="D24" s="424">
        <f>F22+F23+F25+F26</f>
        <v>1200000</v>
      </c>
      <c r="E24" s="855"/>
      <c r="F24" s="419" t="str">
        <f t="shared" si="0"/>
        <v/>
      </c>
      <c r="H24" s="580"/>
    </row>
    <row r="25" spans="1:8" x14ac:dyDescent="0.3">
      <c r="A25" s="372" t="s">
        <v>44</v>
      </c>
      <c r="B25" s="221" t="s">
        <v>2861</v>
      </c>
      <c r="C25" s="382" t="s">
        <v>16</v>
      </c>
      <c r="D25" s="424">
        <v>1</v>
      </c>
      <c r="E25" s="418">
        <v>350000</v>
      </c>
      <c r="F25" s="419">
        <f t="shared" si="0"/>
        <v>350000</v>
      </c>
      <c r="H25" s="580"/>
    </row>
    <row r="26" spans="1:8" x14ac:dyDescent="0.3">
      <c r="A26" s="372" t="s">
        <v>3924</v>
      </c>
      <c r="B26" s="221" t="s">
        <v>53</v>
      </c>
      <c r="C26" s="382" t="s">
        <v>16</v>
      </c>
      <c r="D26" s="424">
        <v>1</v>
      </c>
      <c r="E26" s="418">
        <v>200000</v>
      </c>
      <c r="F26" s="419">
        <f t="shared" si="0"/>
        <v>200000</v>
      </c>
      <c r="H26" s="580"/>
    </row>
    <row r="27" spans="1:8" x14ac:dyDescent="0.3">
      <c r="A27" s="372" t="s">
        <v>60</v>
      </c>
      <c r="B27" s="272" t="s">
        <v>61</v>
      </c>
      <c r="C27" s="382"/>
      <c r="D27" s="424"/>
      <c r="E27" s="418"/>
      <c r="F27" s="419" t="str">
        <f t="shared" si="0"/>
        <v/>
      </c>
      <c r="H27" s="580"/>
    </row>
    <row r="28" spans="1:8" x14ac:dyDescent="0.3">
      <c r="A28" s="372" t="s">
        <v>62</v>
      </c>
      <c r="B28" s="214" t="s">
        <v>63</v>
      </c>
      <c r="C28" s="379" t="s">
        <v>64</v>
      </c>
      <c r="D28" s="424">
        <v>60</v>
      </c>
      <c r="E28" s="856"/>
      <c r="F28" s="419" t="str">
        <f t="shared" si="0"/>
        <v/>
      </c>
      <c r="H28" s="580"/>
    </row>
    <row r="29" spans="1:8" x14ac:dyDescent="0.3">
      <c r="A29" s="372" t="s">
        <v>65</v>
      </c>
      <c r="B29" s="214" t="s">
        <v>66</v>
      </c>
      <c r="C29" s="382" t="s">
        <v>16</v>
      </c>
      <c r="D29" s="424">
        <v>1</v>
      </c>
      <c r="E29" s="418">
        <v>2400000</v>
      </c>
      <c r="F29" s="419">
        <f t="shared" si="0"/>
        <v>2400000</v>
      </c>
      <c r="H29" s="580"/>
    </row>
    <row r="30" spans="1:8" x14ac:dyDescent="0.3">
      <c r="A30" s="372" t="s">
        <v>67</v>
      </c>
      <c r="B30" s="214" t="s">
        <v>68</v>
      </c>
      <c r="C30" s="382" t="s">
        <v>16</v>
      </c>
      <c r="D30" s="424">
        <v>1</v>
      </c>
      <c r="E30" s="418">
        <v>150000</v>
      </c>
      <c r="F30" s="419">
        <f t="shared" si="0"/>
        <v>150000</v>
      </c>
      <c r="H30" s="580"/>
    </row>
    <row r="31" spans="1:8" x14ac:dyDescent="0.3">
      <c r="A31" s="372" t="s">
        <v>69</v>
      </c>
      <c r="B31" s="214" t="s">
        <v>70</v>
      </c>
      <c r="C31" s="382" t="s">
        <v>16</v>
      </c>
      <c r="D31" s="424">
        <v>1</v>
      </c>
      <c r="E31" s="418">
        <v>200000</v>
      </c>
      <c r="F31" s="419">
        <f t="shared" si="0"/>
        <v>200000</v>
      </c>
      <c r="H31" s="580"/>
    </row>
    <row r="32" spans="1:8" x14ac:dyDescent="0.3">
      <c r="A32" s="372" t="s">
        <v>71</v>
      </c>
      <c r="B32" s="214" t="s">
        <v>72</v>
      </c>
      <c r="C32" s="382" t="s">
        <v>16</v>
      </c>
      <c r="D32" s="424">
        <v>1</v>
      </c>
      <c r="E32" s="418">
        <v>250000</v>
      </c>
      <c r="F32" s="419">
        <f t="shared" si="0"/>
        <v>250000</v>
      </c>
      <c r="H32" s="580"/>
    </row>
    <row r="33" spans="1:8" ht="22.8" x14ac:dyDescent="0.3">
      <c r="A33" s="372" t="s">
        <v>73</v>
      </c>
      <c r="B33" s="214" t="s">
        <v>74</v>
      </c>
      <c r="C33" s="382" t="s">
        <v>21</v>
      </c>
      <c r="D33" s="424">
        <f>F29+F30+F31+F32</f>
        <v>3000000</v>
      </c>
      <c r="E33" s="855"/>
      <c r="F33" s="419" t="str">
        <f t="shared" si="0"/>
        <v/>
      </c>
      <c r="H33" s="580"/>
    </row>
    <row r="34" spans="1:8" x14ac:dyDescent="0.3">
      <c r="A34" s="372" t="s">
        <v>75</v>
      </c>
      <c r="B34" s="272" t="s">
        <v>76</v>
      </c>
      <c r="C34" s="382"/>
      <c r="D34" s="424"/>
      <c r="E34" s="418"/>
      <c r="F34" s="419" t="str">
        <f t="shared" si="0"/>
        <v/>
      </c>
      <c r="H34" s="580"/>
    </row>
    <row r="35" spans="1:8" x14ac:dyDescent="0.3">
      <c r="A35" s="372" t="s">
        <v>3109</v>
      </c>
      <c r="B35" s="214" t="s">
        <v>76</v>
      </c>
      <c r="C35" s="409" t="s">
        <v>16</v>
      </c>
      <c r="D35" s="424">
        <v>1</v>
      </c>
      <c r="E35" s="418">
        <v>800000</v>
      </c>
      <c r="F35" s="419">
        <f t="shared" si="0"/>
        <v>800000</v>
      </c>
      <c r="H35" s="580"/>
    </row>
    <row r="36" spans="1:8" ht="22.8" x14ac:dyDescent="0.3">
      <c r="A36" s="372" t="s">
        <v>3830</v>
      </c>
      <c r="B36" s="214" t="s">
        <v>3829</v>
      </c>
      <c r="C36" s="409" t="s">
        <v>21</v>
      </c>
      <c r="D36" s="424">
        <f>F35</f>
        <v>800000</v>
      </c>
      <c r="E36" s="855"/>
      <c r="F36" s="419" t="str">
        <f t="shared" si="0"/>
        <v/>
      </c>
      <c r="H36" s="580"/>
    </row>
    <row r="37" spans="1:8" x14ac:dyDescent="0.3">
      <c r="A37" s="383" t="s">
        <v>78</v>
      </c>
      <c r="B37" s="384" t="s">
        <v>79</v>
      </c>
      <c r="C37" s="422"/>
      <c r="D37" s="422"/>
      <c r="E37" s="422"/>
      <c r="F37" s="426" t="str">
        <f t="shared" si="0"/>
        <v/>
      </c>
      <c r="H37" s="580"/>
    </row>
    <row r="38" spans="1:8" x14ac:dyDescent="0.3">
      <c r="A38" s="383" t="s">
        <v>80</v>
      </c>
      <c r="B38" s="385" t="s">
        <v>81</v>
      </c>
      <c r="C38" s="423" t="s">
        <v>85</v>
      </c>
      <c r="D38" s="424">
        <v>2000</v>
      </c>
      <c r="E38" s="856"/>
      <c r="F38" s="426" t="str">
        <f t="shared" si="0"/>
        <v/>
      </c>
      <c r="H38" s="580"/>
    </row>
    <row r="39" spans="1:8" x14ac:dyDescent="0.3">
      <c r="A39" s="383" t="s">
        <v>83</v>
      </c>
      <c r="B39" s="385" t="s">
        <v>4140</v>
      </c>
      <c r="C39" s="423" t="s">
        <v>85</v>
      </c>
      <c r="D39" s="424">
        <v>2000</v>
      </c>
      <c r="E39" s="856"/>
      <c r="F39" s="426" t="str">
        <f t="shared" si="0"/>
        <v/>
      </c>
      <c r="H39" s="580"/>
    </row>
    <row r="40" spans="1:8" x14ac:dyDescent="0.3">
      <c r="A40" s="383" t="s">
        <v>86</v>
      </c>
      <c r="B40" s="385" t="s">
        <v>4141</v>
      </c>
      <c r="C40" s="423" t="s">
        <v>88</v>
      </c>
      <c r="D40" s="424">
        <v>7000</v>
      </c>
      <c r="E40" s="856"/>
      <c r="F40" s="426" t="str">
        <f t="shared" si="0"/>
        <v/>
      </c>
      <c r="H40" s="580"/>
    </row>
    <row r="41" spans="1:8" x14ac:dyDescent="0.3">
      <c r="A41" s="383" t="s">
        <v>89</v>
      </c>
      <c r="B41" s="384" t="s">
        <v>79</v>
      </c>
      <c r="C41" s="422"/>
      <c r="D41" s="422"/>
      <c r="E41" s="422"/>
      <c r="F41" s="426" t="str">
        <f t="shared" si="0"/>
        <v/>
      </c>
      <c r="H41" s="580"/>
    </row>
    <row r="42" spans="1:8" x14ac:dyDescent="0.3">
      <c r="A42" s="383" t="s">
        <v>91</v>
      </c>
      <c r="B42" s="385" t="s">
        <v>92</v>
      </c>
      <c r="C42" s="423" t="s">
        <v>16</v>
      </c>
      <c r="D42" s="424">
        <v>1</v>
      </c>
      <c r="E42" s="427">
        <v>2000000</v>
      </c>
      <c r="F42" s="426">
        <f t="shared" si="0"/>
        <v>2000000</v>
      </c>
      <c r="H42" s="580"/>
    </row>
    <row r="43" spans="1:8" x14ac:dyDescent="0.3">
      <c r="A43" s="383" t="s">
        <v>95</v>
      </c>
      <c r="B43" s="385" t="s">
        <v>4142</v>
      </c>
      <c r="C43" s="423" t="s">
        <v>21</v>
      </c>
      <c r="D43" s="424">
        <f>F42</f>
        <v>2000000</v>
      </c>
      <c r="E43" s="855"/>
      <c r="F43" s="426" t="str">
        <f t="shared" si="0"/>
        <v/>
      </c>
      <c r="H43" s="580"/>
    </row>
    <row r="44" spans="1:8" ht="14.4" customHeight="1" x14ac:dyDescent="0.3">
      <c r="A44" s="383"/>
      <c r="B44" s="385"/>
      <c r="C44" s="423"/>
      <c r="D44" s="424"/>
      <c r="E44" s="425"/>
      <c r="F44" s="429"/>
    </row>
    <row r="45" spans="1:8" ht="14.4" customHeight="1" x14ac:dyDescent="0.3">
      <c r="A45" s="383"/>
      <c r="B45" s="385"/>
      <c r="C45" s="423"/>
      <c r="D45" s="424"/>
      <c r="E45" s="425"/>
      <c r="F45" s="429"/>
    </row>
    <row r="46" spans="1:8" ht="14.4" customHeight="1" x14ac:dyDescent="0.3">
      <c r="A46" s="383"/>
      <c r="B46" s="385"/>
      <c r="C46" s="423"/>
      <c r="D46" s="424"/>
      <c r="E46" s="425"/>
      <c r="F46" s="429"/>
    </row>
    <row r="47" spans="1:8" ht="14.4" customHeight="1" x14ac:dyDescent="0.3">
      <c r="A47" s="383"/>
      <c r="B47" s="385"/>
      <c r="C47" s="423"/>
      <c r="D47" s="424"/>
      <c r="E47" s="425"/>
      <c r="F47" s="429"/>
    </row>
    <row r="48" spans="1:8" ht="14.4" customHeight="1" x14ac:dyDescent="0.3">
      <c r="A48" s="383"/>
      <c r="B48" s="385"/>
      <c r="C48" s="423"/>
      <c r="D48" s="424"/>
      <c r="E48" s="425"/>
      <c r="F48" s="429"/>
    </row>
    <row r="49" spans="1:6" ht="14.4" customHeight="1" x14ac:dyDescent="0.3">
      <c r="A49" s="383"/>
      <c r="B49" s="385"/>
      <c r="C49" s="423"/>
      <c r="D49" s="424"/>
      <c r="E49" s="425"/>
      <c r="F49" s="429"/>
    </row>
    <row r="50" spans="1:6" ht="14.4" customHeight="1" x14ac:dyDescent="0.3">
      <c r="A50" s="383"/>
      <c r="B50" s="385"/>
      <c r="C50" s="423"/>
      <c r="D50" s="424"/>
      <c r="E50" s="425"/>
      <c r="F50" s="429"/>
    </row>
    <row r="51" spans="1:6" ht="14.4" customHeight="1" x14ac:dyDescent="0.3">
      <c r="A51" s="383"/>
      <c r="B51" s="385"/>
      <c r="C51" s="423"/>
      <c r="D51" s="424"/>
      <c r="E51" s="425"/>
      <c r="F51" s="429"/>
    </row>
    <row r="52" spans="1:6" ht="14.4" customHeight="1" x14ac:dyDescent="0.3">
      <c r="A52" s="383"/>
      <c r="B52" s="385"/>
      <c r="C52" s="423"/>
      <c r="D52" s="424"/>
      <c r="E52" s="425"/>
      <c r="F52" s="429"/>
    </row>
    <row r="53" spans="1:6" ht="14.4" customHeight="1" x14ac:dyDescent="0.3">
      <c r="A53" s="383"/>
      <c r="B53" s="385"/>
      <c r="C53" s="423"/>
      <c r="D53" s="424"/>
      <c r="E53" s="425"/>
      <c r="F53" s="429"/>
    </row>
    <row r="54" spans="1:6" ht="14.4" customHeight="1" x14ac:dyDescent="0.3">
      <c r="A54" s="383"/>
      <c r="B54" s="385"/>
      <c r="C54" s="423"/>
      <c r="D54" s="424"/>
      <c r="E54" s="425"/>
      <c r="F54" s="429"/>
    </row>
    <row r="55" spans="1:6" ht="14.4" customHeight="1" x14ac:dyDescent="0.3">
      <c r="A55" s="383"/>
      <c r="B55" s="385"/>
      <c r="C55" s="423"/>
      <c r="D55" s="424"/>
      <c r="E55" s="425"/>
      <c r="F55" s="429"/>
    </row>
    <row r="56" spans="1:6" ht="14.4" customHeight="1" x14ac:dyDescent="0.3">
      <c r="A56" s="383"/>
      <c r="B56" s="385"/>
      <c r="C56" s="423"/>
      <c r="D56" s="424"/>
      <c r="E56" s="425"/>
      <c r="F56" s="429"/>
    </row>
    <row r="57" spans="1:6" ht="14.4" customHeight="1" x14ac:dyDescent="0.3">
      <c r="A57" s="383"/>
      <c r="B57" s="385"/>
      <c r="C57" s="423"/>
      <c r="D57" s="424"/>
      <c r="E57" s="425"/>
      <c r="F57" s="429"/>
    </row>
    <row r="58" spans="1:6" ht="14.4" customHeight="1" x14ac:dyDescent="0.3">
      <c r="A58" s="383"/>
      <c r="B58" s="385"/>
      <c r="C58" s="423"/>
      <c r="D58" s="424"/>
      <c r="E58" s="425"/>
      <c r="F58" s="429"/>
    </row>
    <row r="59" spans="1:6" ht="14.4" customHeight="1" x14ac:dyDescent="0.3">
      <c r="A59" s="383"/>
      <c r="B59" s="385"/>
      <c r="C59" s="423"/>
      <c r="D59" s="424"/>
      <c r="E59" s="425"/>
      <c r="F59" s="429"/>
    </row>
    <row r="60" spans="1:6" ht="14.4" customHeight="1" x14ac:dyDescent="0.3">
      <c r="A60" s="383"/>
      <c r="B60" s="385"/>
      <c r="C60" s="423"/>
      <c r="D60" s="424"/>
      <c r="E60" s="425"/>
      <c r="F60" s="429"/>
    </row>
    <row r="61" spans="1:6" ht="14.4" customHeight="1" x14ac:dyDescent="0.3">
      <c r="A61" s="383"/>
      <c r="B61" s="385"/>
      <c r="C61" s="423"/>
      <c r="D61" s="424"/>
      <c r="E61" s="425"/>
      <c r="F61" s="429"/>
    </row>
    <row r="62" spans="1:6" ht="14.4" customHeight="1" x14ac:dyDescent="0.3">
      <c r="A62" s="383"/>
      <c r="B62" s="385"/>
      <c r="C62" s="423"/>
      <c r="D62" s="424"/>
      <c r="E62" s="425"/>
      <c r="F62" s="429"/>
    </row>
    <row r="63" spans="1:6" ht="14.4" customHeight="1" x14ac:dyDescent="0.3">
      <c r="A63" s="383"/>
      <c r="B63" s="385"/>
      <c r="C63" s="423"/>
      <c r="D63" s="424"/>
      <c r="E63" s="425"/>
      <c r="F63" s="429"/>
    </row>
    <row r="64" spans="1:6" ht="14.4" customHeight="1" x14ac:dyDescent="0.3">
      <c r="A64" s="383"/>
      <c r="B64" s="385"/>
      <c r="C64" s="423"/>
      <c r="D64" s="424"/>
      <c r="E64" s="425"/>
      <c r="F64" s="429"/>
    </row>
    <row r="65" spans="1:6" ht="14.4" customHeight="1" x14ac:dyDescent="0.3">
      <c r="A65" s="383"/>
      <c r="B65" s="385"/>
      <c r="C65" s="423"/>
      <c r="D65" s="424"/>
      <c r="E65" s="425"/>
      <c r="F65" s="429"/>
    </row>
    <row r="66" spans="1:6" ht="14.4" customHeight="1" x14ac:dyDescent="0.3">
      <c r="A66" s="383"/>
      <c r="B66" s="385"/>
      <c r="C66" s="423"/>
      <c r="D66" s="424"/>
      <c r="E66" s="425"/>
      <c r="F66" s="429"/>
    </row>
    <row r="67" spans="1:6" ht="14.4" customHeight="1" x14ac:dyDescent="0.3">
      <c r="A67" s="383"/>
      <c r="B67" s="385"/>
      <c r="C67" s="423"/>
      <c r="D67" s="424"/>
      <c r="E67" s="425"/>
      <c r="F67" s="429"/>
    </row>
    <row r="68" spans="1:6" ht="14.4" customHeight="1" x14ac:dyDescent="0.3">
      <c r="A68" s="383"/>
      <c r="B68" s="385"/>
      <c r="C68" s="423"/>
      <c r="D68" s="424"/>
      <c r="E68" s="425"/>
      <c r="F68" s="429"/>
    </row>
    <row r="69" spans="1:6" ht="14.4" customHeight="1" x14ac:dyDescent="0.3">
      <c r="A69" s="383"/>
      <c r="B69" s="385"/>
      <c r="C69" s="423"/>
      <c r="D69" s="424"/>
      <c r="E69" s="425"/>
      <c r="F69" s="429"/>
    </row>
    <row r="70" spans="1:6" ht="14.4" customHeight="1" x14ac:dyDescent="0.3">
      <c r="A70" s="383"/>
      <c r="B70" s="385"/>
      <c r="C70" s="423"/>
      <c r="D70" s="424"/>
      <c r="E70" s="425"/>
      <c r="F70" s="429"/>
    </row>
    <row r="71" spans="1:6" ht="14.4" customHeight="1" x14ac:dyDescent="0.3">
      <c r="A71" s="383"/>
      <c r="B71" s="385"/>
      <c r="C71" s="423"/>
      <c r="D71" s="424"/>
      <c r="E71" s="425"/>
      <c r="F71" s="429"/>
    </row>
    <row r="72" spans="1:6" ht="14.4" customHeight="1" x14ac:dyDescent="0.3">
      <c r="A72" s="383"/>
      <c r="B72" s="385"/>
      <c r="C72" s="423"/>
      <c r="D72" s="424"/>
      <c r="E72" s="425"/>
      <c r="F72" s="429"/>
    </row>
    <row r="73" spans="1:6" ht="14.4" customHeight="1" x14ac:dyDescent="0.3">
      <c r="A73" s="383"/>
      <c r="B73" s="385"/>
      <c r="C73" s="423"/>
      <c r="D73" s="424"/>
      <c r="E73" s="425"/>
      <c r="F73" s="429"/>
    </row>
    <row r="74" spans="1:6" ht="14.4" customHeight="1" x14ac:dyDescent="0.3">
      <c r="A74" s="383"/>
      <c r="B74" s="385"/>
      <c r="C74" s="423"/>
      <c r="D74" s="424"/>
      <c r="E74" s="425"/>
      <c r="F74" s="429"/>
    </row>
    <row r="75" spans="1:6" ht="14.4" customHeight="1" x14ac:dyDescent="0.3">
      <c r="A75" s="383"/>
      <c r="B75" s="385"/>
      <c r="C75" s="423"/>
      <c r="D75" s="424"/>
      <c r="E75" s="425"/>
      <c r="F75" s="429"/>
    </row>
    <row r="76" spans="1:6" ht="14.4" customHeight="1" x14ac:dyDescent="0.3">
      <c r="A76" s="383"/>
      <c r="B76" s="385"/>
      <c r="C76" s="423"/>
      <c r="D76" s="424"/>
      <c r="E76" s="425"/>
      <c r="F76" s="429"/>
    </row>
    <row r="77" spans="1:6" ht="14.4" customHeight="1" x14ac:dyDescent="0.3">
      <c r="A77" s="383"/>
      <c r="B77" s="385"/>
      <c r="C77" s="423"/>
      <c r="D77" s="424"/>
      <c r="E77" s="425"/>
      <c r="F77" s="429"/>
    </row>
    <row r="78" spans="1:6" ht="14.4" customHeight="1" x14ac:dyDescent="0.3">
      <c r="A78" s="383"/>
      <c r="B78" s="385"/>
      <c r="C78" s="423"/>
      <c r="D78" s="424"/>
      <c r="E78" s="425"/>
      <c r="F78" s="429"/>
    </row>
    <row r="79" spans="1:6" ht="14.4" customHeight="1" x14ac:dyDescent="0.3">
      <c r="A79" s="383"/>
      <c r="B79" s="385"/>
      <c r="C79" s="423"/>
      <c r="D79" s="424"/>
      <c r="E79" s="425"/>
      <c r="F79" s="429"/>
    </row>
    <row r="80" spans="1:6" ht="14.4" customHeight="1" x14ac:dyDescent="0.3">
      <c r="A80" s="383"/>
      <c r="B80" s="385"/>
      <c r="C80" s="423"/>
      <c r="D80" s="424"/>
      <c r="E80" s="425"/>
      <c r="F80" s="429"/>
    </row>
    <row r="81" spans="1:6" ht="14.4" customHeight="1" x14ac:dyDescent="0.3">
      <c r="A81" s="383"/>
      <c r="B81" s="385"/>
      <c r="C81" s="423"/>
      <c r="D81" s="424"/>
      <c r="E81" s="425"/>
      <c r="F81" s="429"/>
    </row>
    <row r="82" spans="1:6" ht="14.4" customHeight="1" x14ac:dyDescent="0.3">
      <c r="A82" s="383"/>
      <c r="B82" s="385"/>
      <c r="C82" s="423"/>
      <c r="D82" s="424"/>
      <c r="E82" s="425"/>
      <c r="F82" s="429"/>
    </row>
    <row r="83" spans="1:6" ht="14.4" customHeight="1" x14ac:dyDescent="0.3">
      <c r="A83" s="383"/>
      <c r="B83" s="385"/>
      <c r="C83" s="423"/>
      <c r="D83" s="424"/>
      <c r="E83" s="425"/>
      <c r="F83" s="429"/>
    </row>
    <row r="84" spans="1:6" ht="14.4" customHeight="1" x14ac:dyDescent="0.3">
      <c r="A84" s="383"/>
      <c r="B84" s="385"/>
      <c r="C84" s="423"/>
      <c r="D84" s="424"/>
      <c r="E84" s="425"/>
      <c r="F84" s="429"/>
    </row>
    <row r="85" spans="1:6" ht="14.4" customHeight="1" x14ac:dyDescent="0.3">
      <c r="A85" s="383"/>
      <c r="B85" s="385"/>
      <c r="C85" s="423"/>
      <c r="D85" s="424"/>
      <c r="E85" s="425"/>
      <c r="F85" s="429"/>
    </row>
    <row r="86" spans="1:6" ht="14.4" customHeight="1" x14ac:dyDescent="0.3">
      <c r="A86" s="383"/>
      <c r="B86" s="385"/>
      <c r="C86" s="423"/>
      <c r="D86" s="424"/>
      <c r="E86" s="425"/>
      <c r="F86" s="429"/>
    </row>
    <row r="87" spans="1:6" ht="14.4" customHeight="1" x14ac:dyDescent="0.3">
      <c r="A87" s="383"/>
      <c r="B87" s="385"/>
      <c r="C87" s="423"/>
      <c r="D87" s="424"/>
      <c r="E87" s="425"/>
      <c r="F87" s="429"/>
    </row>
    <row r="88" spans="1:6" ht="14.4" customHeight="1" x14ac:dyDescent="0.3">
      <c r="A88" s="383"/>
      <c r="B88" s="385"/>
      <c r="C88" s="423"/>
      <c r="D88" s="424"/>
      <c r="E88" s="425"/>
      <c r="F88" s="429"/>
    </row>
    <row r="89" spans="1:6" ht="14.4" customHeight="1" x14ac:dyDescent="0.3">
      <c r="A89" s="383"/>
      <c r="B89" s="385"/>
      <c r="C89" s="423"/>
      <c r="D89" s="424"/>
      <c r="E89" s="425"/>
      <c r="F89" s="429"/>
    </row>
    <row r="90" spans="1:6" ht="14.4" customHeight="1" x14ac:dyDescent="0.3">
      <c r="A90" s="383"/>
      <c r="B90" s="385"/>
      <c r="C90" s="423"/>
      <c r="D90" s="424"/>
      <c r="E90" s="425"/>
      <c r="F90" s="429"/>
    </row>
    <row r="91" spans="1:6" ht="14.4" customHeight="1" x14ac:dyDescent="0.3">
      <c r="A91" s="383"/>
      <c r="B91" s="385"/>
      <c r="C91" s="423"/>
      <c r="D91" s="424"/>
      <c r="E91" s="425"/>
      <c r="F91" s="429"/>
    </row>
    <row r="92" spans="1:6" ht="14.4" customHeight="1" x14ac:dyDescent="0.3">
      <c r="A92" s="383"/>
      <c r="B92" s="385"/>
      <c r="C92" s="423"/>
      <c r="D92" s="424"/>
      <c r="E92" s="425"/>
      <c r="F92" s="429"/>
    </row>
    <row r="93" spans="1:6" ht="14.4" customHeight="1" x14ac:dyDescent="0.3">
      <c r="A93" s="383"/>
      <c r="B93" s="385"/>
      <c r="C93" s="423"/>
      <c r="D93" s="424"/>
      <c r="E93" s="425"/>
      <c r="F93" s="429"/>
    </row>
    <row r="94" spans="1:6" ht="14.4" customHeight="1" x14ac:dyDescent="0.3">
      <c r="A94" s="383"/>
      <c r="B94" s="385"/>
      <c r="C94" s="423"/>
      <c r="D94" s="424"/>
      <c r="E94" s="425"/>
      <c r="F94" s="429"/>
    </row>
    <row r="95" spans="1:6" ht="14.4" customHeight="1" x14ac:dyDescent="0.3">
      <c r="A95" s="383"/>
      <c r="B95" s="385"/>
      <c r="C95" s="423"/>
      <c r="D95" s="424"/>
      <c r="E95" s="425"/>
      <c r="F95" s="429"/>
    </row>
    <row r="96" spans="1:6" ht="14.4" customHeight="1" x14ac:dyDescent="0.3">
      <c r="A96" s="383"/>
      <c r="B96" s="385"/>
      <c r="C96" s="423"/>
      <c r="D96" s="424"/>
      <c r="E96" s="425"/>
      <c r="F96" s="429"/>
    </row>
    <row r="97" spans="1:6" ht="14.4" customHeight="1" x14ac:dyDescent="0.3">
      <c r="A97" s="383"/>
      <c r="B97" s="385"/>
      <c r="C97" s="423"/>
      <c r="D97" s="424"/>
      <c r="E97" s="425"/>
      <c r="F97" s="429"/>
    </row>
    <row r="98" spans="1:6" ht="14.4" customHeight="1" x14ac:dyDescent="0.3">
      <c r="A98" s="383"/>
      <c r="B98" s="385"/>
      <c r="C98" s="423"/>
      <c r="D98" s="424"/>
      <c r="E98" s="425"/>
      <c r="F98" s="429"/>
    </row>
    <row r="99" spans="1:6" ht="14.4" customHeight="1" x14ac:dyDescent="0.3">
      <c r="A99" s="383"/>
      <c r="B99" s="385"/>
      <c r="C99" s="423"/>
      <c r="D99" s="424"/>
      <c r="E99" s="425"/>
      <c r="F99" s="429"/>
    </row>
    <row r="100" spans="1:6" ht="14.4" customHeight="1" x14ac:dyDescent="0.3">
      <c r="A100" s="383"/>
      <c r="B100" s="385"/>
      <c r="C100" s="423"/>
      <c r="D100" s="424"/>
      <c r="E100" s="425"/>
      <c r="F100" s="429"/>
    </row>
    <row r="101" spans="1:6" ht="14.4" customHeight="1" x14ac:dyDescent="0.3">
      <c r="A101" s="383"/>
      <c r="B101" s="385"/>
      <c r="C101" s="423"/>
      <c r="D101" s="424"/>
      <c r="E101" s="425"/>
      <c r="F101" s="429"/>
    </row>
    <row r="102" spans="1:6" ht="14.4" customHeight="1" x14ac:dyDescent="0.3">
      <c r="A102" s="383"/>
      <c r="B102" s="385"/>
      <c r="C102" s="423"/>
      <c r="D102" s="424"/>
      <c r="E102" s="425"/>
      <c r="F102" s="429"/>
    </row>
    <row r="103" spans="1:6" ht="14.4" customHeight="1" x14ac:dyDescent="0.3">
      <c r="A103" s="383"/>
      <c r="B103" s="385"/>
      <c r="C103" s="423"/>
      <c r="D103" s="424"/>
      <c r="E103" s="425"/>
      <c r="F103" s="429"/>
    </row>
    <row r="104" spans="1:6" ht="14.4" customHeight="1" x14ac:dyDescent="0.3">
      <c r="A104" s="383"/>
      <c r="B104" s="385"/>
      <c r="C104" s="423"/>
      <c r="D104" s="424"/>
      <c r="E104" s="425"/>
      <c r="F104" s="429"/>
    </row>
    <row r="105" spans="1:6" ht="14.4" customHeight="1" x14ac:dyDescent="0.3">
      <c r="A105" s="383"/>
      <c r="B105" s="385"/>
      <c r="C105" s="423"/>
      <c r="D105" s="424"/>
      <c r="E105" s="425"/>
      <c r="F105" s="429"/>
    </row>
    <row r="106" spans="1:6" ht="14.4" customHeight="1" x14ac:dyDescent="0.3">
      <c r="A106" s="383"/>
      <c r="B106" s="385"/>
      <c r="C106" s="423"/>
      <c r="D106" s="424"/>
      <c r="E106" s="425"/>
      <c r="F106" s="429"/>
    </row>
    <row r="107" spans="1:6" ht="14.4" customHeight="1" x14ac:dyDescent="0.3">
      <c r="A107" s="383"/>
      <c r="B107" s="385"/>
      <c r="C107" s="423"/>
      <c r="D107" s="424"/>
      <c r="E107" s="425"/>
      <c r="F107" s="429"/>
    </row>
    <row r="108" spans="1:6" ht="14.4" customHeight="1" x14ac:dyDescent="0.3">
      <c r="A108" s="383"/>
      <c r="B108" s="385"/>
      <c r="C108" s="423"/>
      <c r="D108" s="424"/>
      <c r="E108" s="425"/>
      <c r="F108" s="429"/>
    </row>
    <row r="109" spans="1:6" ht="14.4" customHeight="1" thickBot="1" x14ac:dyDescent="0.35">
      <c r="A109" s="383"/>
      <c r="B109" s="385"/>
      <c r="C109" s="423"/>
      <c r="D109" s="424"/>
      <c r="E109" s="425"/>
      <c r="F109" s="429"/>
    </row>
    <row r="110" spans="1:6" ht="25.05" customHeight="1" thickBot="1" x14ac:dyDescent="0.35">
      <c r="A110" s="448" t="s">
        <v>4037</v>
      </c>
      <c r="B110" s="511" t="s">
        <v>4115</v>
      </c>
      <c r="C110" s="489"/>
      <c r="D110" s="583"/>
      <c r="E110" s="584"/>
      <c r="F110" s="585">
        <f>SUM(F5:F65)</f>
        <v>13940000</v>
      </c>
    </row>
    <row r="111" spans="1:6" ht="15" customHeight="1" x14ac:dyDescent="0.3">
      <c r="A111" s="756" t="str">
        <f>A1</f>
        <v>CONTRACT SANRAL: NRA 2024/2025</v>
      </c>
      <c r="B111" s="757"/>
      <c r="C111" s="462"/>
      <c r="D111" s="586"/>
      <c r="E111" s="587"/>
      <c r="F111" s="588"/>
    </row>
    <row r="112" spans="1:6" ht="28.8" customHeight="1" thickBot="1" x14ac:dyDescent="0.35">
      <c r="A112" s="754" t="str">
        <f>A2</f>
        <v>PANEL FOR ROUTINE ROAD MAINTENANCE WORKS ACROSS SOUTH AFRICA (FREE STATE PROVINCE)</v>
      </c>
      <c r="B112" s="755"/>
      <c r="C112" s="463"/>
      <c r="D112" s="589"/>
      <c r="E112" s="590"/>
      <c r="F112" s="591"/>
    </row>
    <row r="113" spans="1:8" s="452" customFormat="1" ht="25.05" customHeight="1" thickBot="1" x14ac:dyDescent="0.35">
      <c r="A113" s="449" t="s">
        <v>4111</v>
      </c>
      <c r="B113" s="451" t="s">
        <v>4035</v>
      </c>
      <c r="C113" s="451" t="s">
        <v>4112</v>
      </c>
      <c r="D113" s="583" t="s">
        <v>4113</v>
      </c>
      <c r="E113" s="583" t="s">
        <v>4114</v>
      </c>
      <c r="F113" s="592" t="s">
        <v>4036</v>
      </c>
    </row>
    <row r="114" spans="1:8" ht="25.05" customHeight="1" x14ac:dyDescent="0.3">
      <c r="A114" s="778" t="s">
        <v>97</v>
      </c>
      <c r="B114" s="779"/>
      <c r="C114" s="779"/>
      <c r="D114" s="780"/>
      <c r="E114" s="780"/>
      <c r="F114" s="781"/>
    </row>
    <row r="115" spans="1:8" ht="25.8" customHeight="1" x14ac:dyDescent="0.3">
      <c r="A115" s="374" t="s">
        <v>98</v>
      </c>
      <c r="B115" s="345" t="s">
        <v>99</v>
      </c>
      <c r="C115" s="375" t="s">
        <v>18</v>
      </c>
      <c r="D115" s="424">
        <v>1</v>
      </c>
      <c r="E115" s="856"/>
      <c r="F115" s="419" t="str">
        <f t="shared" ref="F115:F131" si="1">IF((D115*E115)&gt;0,(D115*E115),"")</f>
        <v/>
      </c>
      <c r="H115" s="580"/>
    </row>
    <row r="116" spans="1:8" ht="25.8" customHeight="1" x14ac:dyDescent="0.3">
      <c r="A116" s="372" t="s">
        <v>100</v>
      </c>
      <c r="B116" s="235" t="s">
        <v>3981</v>
      </c>
      <c r="C116" s="379" t="s">
        <v>18</v>
      </c>
      <c r="D116" s="424">
        <v>1</v>
      </c>
      <c r="E116" s="856"/>
      <c r="F116" s="419" t="str">
        <f t="shared" si="1"/>
        <v/>
      </c>
      <c r="H116" s="580"/>
    </row>
    <row r="117" spans="1:8" ht="25.8" customHeight="1" x14ac:dyDescent="0.3">
      <c r="A117" s="372" t="s">
        <v>102</v>
      </c>
      <c r="B117" s="235" t="s">
        <v>103</v>
      </c>
      <c r="C117" s="379" t="s">
        <v>64</v>
      </c>
      <c r="D117" s="424">
        <v>60</v>
      </c>
      <c r="E117" s="856"/>
      <c r="F117" s="419" t="str">
        <f t="shared" si="1"/>
        <v/>
      </c>
      <c r="H117" s="580"/>
    </row>
    <row r="118" spans="1:8" ht="25.8" customHeight="1" x14ac:dyDescent="0.3">
      <c r="A118" s="372" t="s">
        <v>104</v>
      </c>
      <c r="B118" s="201" t="s">
        <v>105</v>
      </c>
      <c r="C118" s="379" t="s">
        <v>64</v>
      </c>
      <c r="D118" s="424">
        <v>60</v>
      </c>
      <c r="E118" s="856"/>
      <c r="F118" s="419" t="str">
        <f t="shared" si="1"/>
        <v/>
      </c>
      <c r="H118" s="580"/>
    </row>
    <row r="119" spans="1:8" ht="25.8" customHeight="1" x14ac:dyDescent="0.3">
      <c r="A119" s="372" t="s">
        <v>106</v>
      </c>
      <c r="B119" s="201" t="s">
        <v>107</v>
      </c>
      <c r="C119" s="379" t="s">
        <v>64</v>
      </c>
      <c r="D119" s="424">
        <v>60</v>
      </c>
      <c r="E119" s="856"/>
      <c r="F119" s="419" t="str">
        <f t="shared" si="1"/>
        <v/>
      </c>
      <c r="H119" s="580"/>
    </row>
    <row r="120" spans="1:8" ht="25.8" customHeight="1" x14ac:dyDescent="0.3">
      <c r="A120" s="372" t="s">
        <v>108</v>
      </c>
      <c r="B120" s="201" t="s">
        <v>109</v>
      </c>
      <c r="C120" s="379" t="s">
        <v>64</v>
      </c>
      <c r="D120" s="424">
        <v>60</v>
      </c>
      <c r="E120" s="856"/>
      <c r="F120" s="419" t="str">
        <f t="shared" si="1"/>
        <v/>
      </c>
      <c r="H120" s="580"/>
    </row>
    <row r="121" spans="1:8" ht="25.8" customHeight="1" x14ac:dyDescent="0.3">
      <c r="A121" s="372" t="s">
        <v>110</v>
      </c>
      <c r="B121" s="201" t="s">
        <v>111</v>
      </c>
      <c r="C121" s="379" t="s">
        <v>64</v>
      </c>
      <c r="D121" s="424">
        <v>60</v>
      </c>
      <c r="E121" s="856"/>
      <c r="F121" s="419" t="str">
        <f t="shared" si="1"/>
        <v/>
      </c>
      <c r="H121" s="580"/>
    </row>
    <row r="122" spans="1:8" ht="25.8" customHeight="1" x14ac:dyDescent="0.3">
      <c r="A122" s="372" t="s">
        <v>119</v>
      </c>
      <c r="B122" s="235" t="s">
        <v>3965</v>
      </c>
      <c r="C122" s="379"/>
      <c r="D122" s="424"/>
      <c r="E122" s="418"/>
      <c r="F122" s="419" t="str">
        <f t="shared" si="1"/>
        <v/>
      </c>
      <c r="H122" s="580"/>
    </row>
    <row r="123" spans="1:8" ht="25.8" customHeight="1" x14ac:dyDescent="0.3">
      <c r="A123" s="372" t="s">
        <v>3888</v>
      </c>
      <c r="B123" s="221" t="s">
        <v>3966</v>
      </c>
      <c r="C123" s="379"/>
      <c r="D123" s="424"/>
      <c r="E123" s="418"/>
      <c r="F123" s="419" t="str">
        <f t="shared" si="1"/>
        <v/>
      </c>
      <c r="H123" s="580"/>
    </row>
    <row r="124" spans="1:8" ht="34.200000000000003" x14ac:dyDescent="0.3">
      <c r="A124" s="372" t="s">
        <v>3967</v>
      </c>
      <c r="B124" s="221" t="s">
        <v>3982</v>
      </c>
      <c r="C124" s="379" t="s">
        <v>9</v>
      </c>
      <c r="D124" s="424">
        <v>1</v>
      </c>
      <c r="E124" s="856"/>
      <c r="F124" s="419" t="str">
        <f t="shared" si="1"/>
        <v/>
      </c>
      <c r="H124" s="580"/>
    </row>
    <row r="125" spans="1:8" ht="34.200000000000003" x14ac:dyDescent="0.3">
      <c r="A125" s="372" t="s">
        <v>3968</v>
      </c>
      <c r="B125" s="221" t="s">
        <v>3983</v>
      </c>
      <c r="C125" s="379" t="s">
        <v>9</v>
      </c>
      <c r="D125" s="424">
        <v>1</v>
      </c>
      <c r="E125" s="856"/>
      <c r="F125" s="419" t="str">
        <f t="shared" si="1"/>
        <v/>
      </c>
      <c r="H125" s="580"/>
    </row>
    <row r="126" spans="1:8" ht="34.200000000000003" x14ac:dyDescent="0.3">
      <c r="A126" s="372" t="s">
        <v>3969</v>
      </c>
      <c r="B126" s="221" t="s">
        <v>3984</v>
      </c>
      <c r="C126" s="379" t="s">
        <v>9</v>
      </c>
      <c r="D126" s="424">
        <v>1</v>
      </c>
      <c r="E126" s="856"/>
      <c r="F126" s="419" t="str">
        <f t="shared" si="1"/>
        <v/>
      </c>
      <c r="H126" s="580"/>
    </row>
    <row r="127" spans="1:8" ht="25.8" customHeight="1" x14ac:dyDescent="0.3">
      <c r="A127" s="372" t="s">
        <v>125</v>
      </c>
      <c r="B127" s="593" t="s">
        <v>3985</v>
      </c>
      <c r="C127" s="379"/>
      <c r="D127" s="424"/>
      <c r="E127" s="418"/>
      <c r="F127" s="419" t="str">
        <f t="shared" si="1"/>
        <v/>
      </c>
      <c r="H127" s="580"/>
    </row>
    <row r="128" spans="1:8" ht="34.200000000000003" x14ac:dyDescent="0.3">
      <c r="A128" s="372" t="s">
        <v>3986</v>
      </c>
      <c r="B128" s="380" t="s">
        <v>3987</v>
      </c>
      <c r="C128" s="379" t="s">
        <v>64</v>
      </c>
      <c r="D128" s="424">
        <v>60</v>
      </c>
      <c r="E128" s="856"/>
      <c r="F128" s="419" t="str">
        <f t="shared" si="1"/>
        <v/>
      </c>
      <c r="H128" s="580"/>
    </row>
    <row r="129" spans="1:8" ht="25.8" customHeight="1" x14ac:dyDescent="0.3">
      <c r="A129" s="372" t="s">
        <v>133</v>
      </c>
      <c r="B129" s="235" t="s">
        <v>147</v>
      </c>
      <c r="C129" s="379"/>
      <c r="D129" s="424"/>
      <c r="E129" s="418"/>
      <c r="F129" s="419" t="str">
        <f t="shared" si="1"/>
        <v/>
      </c>
      <c r="H129" s="580"/>
    </row>
    <row r="130" spans="1:8" ht="25.8" customHeight="1" x14ac:dyDescent="0.3">
      <c r="A130" s="372" t="s">
        <v>3917</v>
      </c>
      <c r="B130" s="201" t="s">
        <v>149</v>
      </c>
      <c r="C130" s="379" t="s">
        <v>16</v>
      </c>
      <c r="D130" s="424">
        <v>1</v>
      </c>
      <c r="E130" s="418">
        <v>750000</v>
      </c>
      <c r="F130" s="419">
        <f t="shared" si="1"/>
        <v>750000</v>
      </c>
      <c r="H130" s="580"/>
    </row>
    <row r="131" spans="1:8" ht="25.8" customHeight="1" x14ac:dyDescent="0.3">
      <c r="A131" s="383" t="s">
        <v>3918</v>
      </c>
      <c r="B131" s="202" t="s">
        <v>3919</v>
      </c>
      <c r="C131" s="386" t="s">
        <v>21</v>
      </c>
      <c r="D131" s="424">
        <f>F130</f>
        <v>750000</v>
      </c>
      <c r="E131" s="855"/>
      <c r="F131" s="433" t="str">
        <f t="shared" si="1"/>
        <v/>
      </c>
      <c r="H131" s="580"/>
    </row>
    <row r="132" spans="1:8" ht="14.4" customHeight="1" x14ac:dyDescent="0.3">
      <c r="A132" s="383"/>
      <c r="B132" s="202"/>
      <c r="C132" s="386"/>
      <c r="D132" s="431"/>
      <c r="E132" s="432"/>
      <c r="F132" s="433"/>
    </row>
    <row r="133" spans="1:8" ht="14.4" customHeight="1" x14ac:dyDescent="0.3">
      <c r="A133" s="383"/>
      <c r="B133" s="202"/>
      <c r="C133" s="386"/>
      <c r="D133" s="431"/>
      <c r="E133" s="432"/>
      <c r="F133" s="433"/>
    </row>
    <row r="134" spans="1:8" ht="14.4" customHeight="1" x14ac:dyDescent="0.3">
      <c r="A134" s="383"/>
      <c r="B134" s="202"/>
      <c r="C134" s="386"/>
      <c r="D134" s="431"/>
      <c r="E134" s="432"/>
      <c r="F134" s="433"/>
    </row>
    <row r="135" spans="1:8" ht="14.4" customHeight="1" x14ac:dyDescent="0.3">
      <c r="A135" s="383"/>
      <c r="B135" s="202"/>
      <c r="C135" s="386"/>
      <c r="D135" s="431"/>
      <c r="E135" s="432"/>
      <c r="F135" s="433"/>
    </row>
    <row r="136" spans="1:8" ht="14.4" customHeight="1" x14ac:dyDescent="0.3">
      <c r="A136" s="383"/>
      <c r="B136" s="202"/>
      <c r="C136" s="386"/>
      <c r="D136" s="431"/>
      <c r="E136" s="432"/>
      <c r="F136" s="433"/>
    </row>
    <row r="137" spans="1:8" ht="14.4" customHeight="1" x14ac:dyDescent="0.3">
      <c r="A137" s="383"/>
      <c r="B137" s="202"/>
      <c r="C137" s="386"/>
      <c r="D137" s="431"/>
      <c r="E137" s="432"/>
      <c r="F137" s="433"/>
    </row>
    <row r="138" spans="1:8" ht="14.4" customHeight="1" x14ac:dyDescent="0.3">
      <c r="A138" s="383"/>
      <c r="B138" s="202"/>
      <c r="C138" s="386"/>
      <c r="D138" s="431"/>
      <c r="E138" s="432"/>
      <c r="F138" s="433"/>
    </row>
    <row r="139" spans="1:8" ht="14.4" customHeight="1" x14ac:dyDescent="0.3">
      <c r="A139" s="383"/>
      <c r="B139" s="202"/>
      <c r="C139" s="386"/>
      <c r="D139" s="431"/>
      <c r="E139" s="432"/>
      <c r="F139" s="433"/>
    </row>
    <row r="140" spans="1:8" ht="14.4" customHeight="1" x14ac:dyDescent="0.3">
      <c r="A140" s="383"/>
      <c r="B140" s="202"/>
      <c r="C140" s="386"/>
      <c r="D140" s="431"/>
      <c r="E140" s="432"/>
      <c r="F140" s="433"/>
    </row>
    <row r="141" spans="1:8" ht="14.4" customHeight="1" x14ac:dyDescent="0.3">
      <c r="A141" s="383"/>
      <c r="B141" s="202"/>
      <c r="C141" s="386"/>
      <c r="D141" s="431"/>
      <c r="E141" s="432"/>
      <c r="F141" s="433"/>
    </row>
    <row r="142" spans="1:8" ht="14.4" customHeight="1" x14ac:dyDescent="0.3">
      <c r="A142" s="383"/>
      <c r="B142" s="202"/>
      <c r="C142" s="386"/>
      <c r="D142" s="431"/>
      <c r="E142" s="432"/>
      <c r="F142" s="433"/>
    </row>
    <row r="143" spans="1:8" ht="14.4" customHeight="1" x14ac:dyDescent="0.3">
      <c r="A143" s="383"/>
      <c r="B143" s="202"/>
      <c r="C143" s="386"/>
      <c r="D143" s="431"/>
      <c r="E143" s="432"/>
      <c r="F143" s="433"/>
    </row>
    <row r="144" spans="1:8" ht="14.4" customHeight="1" x14ac:dyDescent="0.3">
      <c r="A144" s="383"/>
      <c r="B144" s="202"/>
      <c r="C144" s="386"/>
      <c r="D144" s="431"/>
      <c r="E144" s="432"/>
      <c r="F144" s="433"/>
    </row>
    <row r="145" spans="1:6" ht="14.4" customHeight="1" x14ac:dyDescent="0.3">
      <c r="A145" s="383"/>
      <c r="B145" s="202"/>
      <c r="C145" s="386"/>
      <c r="D145" s="431"/>
      <c r="E145" s="432"/>
      <c r="F145" s="433"/>
    </row>
    <row r="146" spans="1:6" ht="14.4" customHeight="1" x14ac:dyDescent="0.3">
      <c r="A146" s="383"/>
      <c r="B146" s="202"/>
      <c r="C146" s="386"/>
      <c r="D146" s="431"/>
      <c r="E146" s="432"/>
      <c r="F146" s="433"/>
    </row>
    <row r="147" spans="1:6" ht="14.4" customHeight="1" x14ac:dyDescent="0.3">
      <c r="A147" s="383"/>
      <c r="B147" s="202"/>
      <c r="C147" s="386"/>
      <c r="D147" s="431"/>
      <c r="E147" s="432"/>
      <c r="F147" s="433"/>
    </row>
    <row r="148" spans="1:6" ht="14.4" customHeight="1" x14ac:dyDescent="0.3">
      <c r="A148" s="383"/>
      <c r="B148" s="202"/>
      <c r="C148" s="386"/>
      <c r="D148" s="431"/>
      <c r="E148" s="432"/>
      <c r="F148" s="433"/>
    </row>
    <row r="149" spans="1:6" ht="14.4" customHeight="1" x14ac:dyDescent="0.3">
      <c r="A149" s="383"/>
      <c r="B149" s="202"/>
      <c r="C149" s="386"/>
      <c r="D149" s="431"/>
      <c r="E149" s="432"/>
      <c r="F149" s="433"/>
    </row>
    <row r="150" spans="1:6" ht="14.4" customHeight="1" x14ac:dyDescent="0.3">
      <c r="A150" s="383"/>
      <c r="B150" s="202"/>
      <c r="C150" s="386"/>
      <c r="D150" s="431"/>
      <c r="E150" s="432"/>
      <c r="F150" s="433"/>
    </row>
    <row r="151" spans="1:6" ht="14.4" customHeight="1" x14ac:dyDescent="0.3">
      <c r="A151" s="383"/>
      <c r="B151" s="202"/>
      <c r="C151" s="386"/>
      <c r="D151" s="431"/>
      <c r="E151" s="432"/>
      <c r="F151" s="433"/>
    </row>
    <row r="152" spans="1:6" ht="14.4" customHeight="1" x14ac:dyDescent="0.3">
      <c r="A152" s="383"/>
      <c r="B152" s="202"/>
      <c r="C152" s="386"/>
      <c r="D152" s="431"/>
      <c r="E152" s="432"/>
      <c r="F152" s="433"/>
    </row>
    <row r="153" spans="1:6" ht="14.4" customHeight="1" x14ac:dyDescent="0.3">
      <c r="A153" s="383"/>
      <c r="B153" s="202"/>
      <c r="C153" s="386"/>
      <c r="D153" s="431"/>
      <c r="E153" s="432"/>
      <c r="F153" s="433"/>
    </row>
    <row r="154" spans="1:6" ht="14.4" customHeight="1" x14ac:dyDescent="0.3">
      <c r="A154" s="383"/>
      <c r="B154" s="202"/>
      <c r="C154" s="386"/>
      <c r="D154" s="431"/>
      <c r="E154" s="432"/>
      <c r="F154" s="433"/>
    </row>
    <row r="155" spans="1:6" ht="14.4" customHeight="1" x14ac:dyDescent="0.3">
      <c r="A155" s="383"/>
      <c r="B155" s="202"/>
      <c r="C155" s="386"/>
      <c r="D155" s="431"/>
      <c r="E155" s="432"/>
      <c r="F155" s="433"/>
    </row>
    <row r="156" spans="1:6" ht="14.4" customHeight="1" x14ac:dyDescent="0.3">
      <c r="A156" s="383"/>
      <c r="B156" s="202"/>
      <c r="C156" s="386"/>
      <c r="D156" s="431"/>
      <c r="E156" s="432"/>
      <c r="F156" s="433"/>
    </row>
    <row r="157" spans="1:6" ht="14.4" customHeight="1" x14ac:dyDescent="0.3">
      <c r="A157" s="383"/>
      <c r="B157" s="202"/>
      <c r="C157" s="386"/>
      <c r="D157" s="431"/>
      <c r="E157" s="432"/>
      <c r="F157" s="433"/>
    </row>
    <row r="158" spans="1:6" ht="14.4" customHeight="1" x14ac:dyDescent="0.3">
      <c r="A158" s="383"/>
      <c r="B158" s="202"/>
      <c r="C158" s="386"/>
      <c r="D158" s="431"/>
      <c r="E158" s="432"/>
      <c r="F158" s="433"/>
    </row>
    <row r="159" spans="1:6" ht="14.4" customHeight="1" x14ac:dyDescent="0.3">
      <c r="A159" s="383"/>
      <c r="B159" s="202"/>
      <c r="C159" s="386"/>
      <c r="D159" s="431"/>
      <c r="E159" s="432"/>
      <c r="F159" s="433"/>
    </row>
    <row r="160" spans="1:6" ht="14.4" customHeight="1" x14ac:dyDescent="0.3">
      <c r="A160" s="383"/>
      <c r="B160" s="202"/>
      <c r="C160" s="386"/>
      <c r="D160" s="431"/>
      <c r="E160" s="432"/>
      <c r="F160" s="433"/>
    </row>
    <row r="161" spans="1:6" ht="14.4" customHeight="1" x14ac:dyDescent="0.3">
      <c r="A161" s="383"/>
      <c r="B161" s="202"/>
      <c r="C161" s="386"/>
      <c r="D161" s="431"/>
      <c r="E161" s="432"/>
      <c r="F161" s="433"/>
    </row>
    <row r="162" spans="1:6" ht="14.4" customHeight="1" x14ac:dyDescent="0.3">
      <c r="A162" s="383"/>
      <c r="B162" s="202"/>
      <c r="C162" s="386"/>
      <c r="D162" s="431"/>
      <c r="E162" s="432"/>
      <c r="F162" s="433"/>
    </row>
    <row r="163" spans="1:6" ht="14.4" customHeight="1" x14ac:dyDescent="0.3">
      <c r="A163" s="383"/>
      <c r="B163" s="202"/>
      <c r="C163" s="386"/>
      <c r="D163" s="431"/>
      <c r="E163" s="432"/>
      <c r="F163" s="433"/>
    </row>
    <row r="164" spans="1:6" ht="14.4" customHeight="1" x14ac:dyDescent="0.3">
      <c r="A164" s="383"/>
      <c r="B164" s="202"/>
      <c r="C164" s="386"/>
      <c r="D164" s="431"/>
      <c r="E164" s="432"/>
      <c r="F164" s="433"/>
    </row>
    <row r="165" spans="1:6" ht="14.4" customHeight="1" x14ac:dyDescent="0.3">
      <c r="A165" s="383"/>
      <c r="B165" s="202"/>
      <c r="C165" s="386"/>
      <c r="D165" s="431"/>
      <c r="E165" s="432"/>
      <c r="F165" s="433"/>
    </row>
    <row r="166" spans="1:6" ht="14.4" customHeight="1" x14ac:dyDescent="0.3">
      <c r="A166" s="383"/>
      <c r="B166" s="202"/>
      <c r="C166" s="386"/>
      <c r="D166" s="431"/>
      <c r="E166" s="432"/>
      <c r="F166" s="433"/>
    </row>
    <row r="167" spans="1:6" ht="14.4" customHeight="1" x14ac:dyDescent="0.3">
      <c r="A167" s="383"/>
      <c r="B167" s="202"/>
      <c r="C167" s="386"/>
      <c r="D167" s="431"/>
      <c r="E167" s="432"/>
      <c r="F167" s="433"/>
    </row>
    <row r="168" spans="1:6" ht="14.4" customHeight="1" x14ac:dyDescent="0.3">
      <c r="A168" s="383"/>
      <c r="B168" s="202"/>
      <c r="C168" s="386"/>
      <c r="D168" s="431"/>
      <c r="E168" s="432"/>
      <c r="F168" s="433"/>
    </row>
    <row r="169" spans="1:6" ht="14.4" customHeight="1" x14ac:dyDescent="0.3">
      <c r="A169" s="383"/>
      <c r="B169" s="202"/>
      <c r="C169" s="386"/>
      <c r="D169" s="431"/>
      <c r="E169" s="432"/>
      <c r="F169" s="433"/>
    </row>
    <row r="170" spans="1:6" ht="14.4" customHeight="1" x14ac:dyDescent="0.3">
      <c r="A170" s="383"/>
      <c r="B170" s="202"/>
      <c r="C170" s="386"/>
      <c r="D170" s="431"/>
      <c r="E170" s="432"/>
      <c r="F170" s="433"/>
    </row>
    <row r="171" spans="1:6" ht="14.4" customHeight="1" x14ac:dyDescent="0.3">
      <c r="A171" s="383"/>
      <c r="B171" s="202"/>
      <c r="C171" s="386"/>
      <c r="D171" s="431"/>
      <c r="E171" s="432"/>
      <c r="F171" s="433"/>
    </row>
    <row r="172" spans="1:6" ht="14.4" customHeight="1" x14ac:dyDescent="0.3">
      <c r="A172" s="383"/>
      <c r="B172" s="202"/>
      <c r="C172" s="386"/>
      <c r="D172" s="431"/>
      <c r="E172" s="432"/>
      <c r="F172" s="433"/>
    </row>
    <row r="173" spans="1:6" ht="14.4" customHeight="1" x14ac:dyDescent="0.3">
      <c r="A173" s="383"/>
      <c r="B173" s="202"/>
      <c r="C173" s="386"/>
      <c r="D173" s="431"/>
      <c r="E173" s="432"/>
      <c r="F173" s="433"/>
    </row>
    <row r="174" spans="1:6" ht="14.4" customHeight="1" x14ac:dyDescent="0.3">
      <c r="A174" s="383"/>
      <c r="B174" s="202"/>
      <c r="C174" s="386"/>
      <c r="D174" s="431"/>
      <c r="E174" s="432"/>
      <c r="F174" s="433"/>
    </row>
    <row r="175" spans="1:6" ht="14.4" customHeight="1" x14ac:dyDescent="0.3">
      <c r="A175" s="383"/>
      <c r="B175" s="202"/>
      <c r="C175" s="386"/>
      <c r="D175" s="431"/>
      <c r="E175" s="432"/>
      <c r="F175" s="433"/>
    </row>
    <row r="176" spans="1:6" ht="14.4" customHeight="1" x14ac:dyDescent="0.3">
      <c r="A176" s="383"/>
      <c r="B176" s="202"/>
      <c r="C176" s="386"/>
      <c r="D176" s="431"/>
      <c r="E176" s="432"/>
      <c r="F176" s="433"/>
    </row>
    <row r="177" spans="1:6" ht="14.4" customHeight="1" x14ac:dyDescent="0.3">
      <c r="A177" s="383"/>
      <c r="B177" s="202"/>
      <c r="C177" s="386"/>
      <c r="D177" s="431"/>
      <c r="E177" s="432"/>
      <c r="F177" s="433"/>
    </row>
    <row r="178" spans="1:6" ht="14.4" customHeight="1" x14ac:dyDescent="0.3">
      <c r="A178" s="383"/>
      <c r="B178" s="202"/>
      <c r="C178" s="386"/>
      <c r="D178" s="431"/>
      <c r="E178" s="432"/>
      <c r="F178" s="433"/>
    </row>
    <row r="179" spans="1:6" ht="14.4" customHeight="1" x14ac:dyDescent="0.3">
      <c r="A179" s="383"/>
      <c r="B179" s="202"/>
      <c r="C179" s="386"/>
      <c r="D179" s="431"/>
      <c r="E179" s="432"/>
      <c r="F179" s="433"/>
    </row>
    <row r="180" spans="1:6" ht="14.4" customHeight="1" x14ac:dyDescent="0.3">
      <c r="A180" s="383"/>
      <c r="B180" s="202"/>
      <c r="C180" s="386"/>
      <c r="D180" s="431"/>
      <c r="E180" s="432"/>
      <c r="F180" s="433"/>
    </row>
    <row r="181" spans="1:6" ht="14.4" customHeight="1" x14ac:dyDescent="0.3">
      <c r="A181" s="383"/>
      <c r="B181" s="202"/>
      <c r="C181" s="386"/>
      <c r="D181" s="431"/>
      <c r="E181" s="432"/>
      <c r="F181" s="433"/>
    </row>
    <row r="182" spans="1:6" ht="14.4" customHeight="1" x14ac:dyDescent="0.3">
      <c r="A182" s="383"/>
      <c r="B182" s="202"/>
      <c r="C182" s="386"/>
      <c r="D182" s="431"/>
      <c r="E182" s="432"/>
      <c r="F182" s="433"/>
    </row>
    <row r="183" spans="1:6" ht="14.4" customHeight="1" x14ac:dyDescent="0.3">
      <c r="A183" s="383"/>
      <c r="B183" s="202"/>
      <c r="C183" s="386"/>
      <c r="D183" s="431"/>
      <c r="E183" s="432"/>
      <c r="F183" s="433"/>
    </row>
    <row r="184" spans="1:6" ht="14.4" customHeight="1" x14ac:dyDescent="0.3">
      <c r="A184" s="383"/>
      <c r="B184" s="202"/>
      <c r="C184" s="386"/>
      <c r="D184" s="431"/>
      <c r="E184" s="432"/>
      <c r="F184" s="433"/>
    </row>
    <row r="185" spans="1:6" ht="14.4" customHeight="1" x14ac:dyDescent="0.3">
      <c r="A185" s="383"/>
      <c r="B185" s="202"/>
      <c r="C185" s="386"/>
      <c r="D185" s="431"/>
      <c r="E185" s="432"/>
      <c r="F185" s="433"/>
    </row>
    <row r="186" spans="1:6" ht="14.4" customHeight="1" x14ac:dyDescent="0.3">
      <c r="A186" s="383"/>
      <c r="B186" s="202"/>
      <c r="C186" s="386"/>
      <c r="D186" s="431"/>
      <c r="E186" s="432"/>
      <c r="F186" s="433"/>
    </row>
    <row r="187" spans="1:6" ht="14.4" customHeight="1" x14ac:dyDescent="0.3">
      <c r="A187" s="383"/>
      <c r="B187" s="202"/>
      <c r="C187" s="386"/>
      <c r="D187" s="431"/>
      <c r="E187" s="432"/>
      <c r="F187" s="433"/>
    </row>
    <row r="188" spans="1:6" ht="14.4" customHeight="1" x14ac:dyDescent="0.3">
      <c r="A188" s="383"/>
      <c r="B188" s="202"/>
      <c r="C188" s="386"/>
      <c r="D188" s="431"/>
      <c r="E188" s="432"/>
      <c r="F188" s="433"/>
    </row>
    <row r="189" spans="1:6" ht="14.4" customHeight="1" x14ac:dyDescent="0.3">
      <c r="A189" s="383"/>
      <c r="B189" s="202"/>
      <c r="C189" s="386"/>
      <c r="D189" s="431"/>
      <c r="E189" s="432"/>
      <c r="F189" s="433"/>
    </row>
    <row r="190" spans="1:6" ht="14.4" customHeight="1" x14ac:dyDescent="0.3">
      <c r="A190" s="383"/>
      <c r="B190" s="202"/>
      <c r="C190" s="386"/>
      <c r="D190" s="431"/>
      <c r="E190" s="432"/>
      <c r="F190" s="433"/>
    </row>
    <row r="191" spans="1:6" ht="14.4" customHeight="1" x14ac:dyDescent="0.3">
      <c r="A191" s="383"/>
      <c r="B191" s="202"/>
      <c r="C191" s="386"/>
      <c r="D191" s="431"/>
      <c r="E191" s="432"/>
      <c r="F191" s="433"/>
    </row>
    <row r="192" spans="1:6" ht="14.4" customHeight="1" x14ac:dyDescent="0.3">
      <c r="A192" s="383"/>
      <c r="B192" s="202"/>
      <c r="C192" s="386"/>
      <c r="D192" s="431"/>
      <c r="E192" s="432"/>
      <c r="F192" s="433"/>
    </row>
    <row r="193" spans="1:6" ht="14.4" customHeight="1" x14ac:dyDescent="0.3">
      <c r="A193" s="383"/>
      <c r="B193" s="202"/>
      <c r="C193" s="386"/>
      <c r="D193" s="431"/>
      <c r="E193" s="432"/>
      <c r="F193" s="433"/>
    </row>
    <row r="194" spans="1:6" ht="14.4" customHeight="1" x14ac:dyDescent="0.3">
      <c r="A194" s="383"/>
      <c r="B194" s="202"/>
      <c r="C194" s="386"/>
      <c r="D194" s="431"/>
      <c r="E194" s="432"/>
      <c r="F194" s="433"/>
    </row>
    <row r="195" spans="1:6" ht="14.4" customHeight="1" x14ac:dyDescent="0.3">
      <c r="A195" s="383"/>
      <c r="B195" s="202"/>
      <c r="C195" s="386"/>
      <c r="D195" s="431"/>
      <c r="E195" s="432"/>
      <c r="F195" s="433"/>
    </row>
    <row r="196" spans="1:6" ht="14.4" customHeight="1" x14ac:dyDescent="0.3">
      <c r="A196" s="383"/>
      <c r="B196" s="202"/>
      <c r="C196" s="386"/>
      <c r="D196" s="431"/>
      <c r="E196" s="432"/>
      <c r="F196" s="433"/>
    </row>
    <row r="197" spans="1:6" ht="14.4" customHeight="1" x14ac:dyDescent="0.3">
      <c r="A197" s="383"/>
      <c r="B197" s="202"/>
      <c r="C197" s="386"/>
      <c r="D197" s="431"/>
      <c r="E197" s="432"/>
      <c r="F197" s="433"/>
    </row>
    <row r="198" spans="1:6" ht="14.4" customHeight="1" x14ac:dyDescent="0.3">
      <c r="A198" s="383"/>
      <c r="B198" s="202"/>
      <c r="C198" s="386"/>
      <c r="D198" s="431"/>
      <c r="E198" s="432"/>
      <c r="F198" s="433"/>
    </row>
    <row r="199" spans="1:6" ht="14.4" customHeight="1" x14ac:dyDescent="0.3">
      <c r="A199" s="383"/>
      <c r="B199" s="202"/>
      <c r="C199" s="386"/>
      <c r="D199" s="431"/>
      <c r="E199" s="432"/>
      <c r="F199" s="433"/>
    </row>
    <row r="200" spans="1:6" ht="14.4" customHeight="1" x14ac:dyDescent="0.3">
      <c r="A200" s="383"/>
      <c r="B200" s="202"/>
      <c r="C200" s="386"/>
      <c r="D200" s="431"/>
      <c r="E200" s="432"/>
      <c r="F200" s="433"/>
    </row>
    <row r="201" spans="1:6" ht="14.4" customHeight="1" x14ac:dyDescent="0.3">
      <c r="A201" s="383"/>
      <c r="B201" s="202"/>
      <c r="C201" s="386"/>
      <c r="D201" s="431"/>
      <c r="E201" s="432"/>
      <c r="F201" s="433"/>
    </row>
    <row r="202" spans="1:6" ht="14.4" customHeight="1" x14ac:dyDescent="0.3">
      <c r="A202" s="383"/>
      <c r="B202" s="202"/>
      <c r="C202" s="386"/>
      <c r="D202" s="431"/>
      <c r="E202" s="432"/>
      <c r="F202" s="433"/>
    </row>
    <row r="203" spans="1:6" ht="14.4" customHeight="1" x14ac:dyDescent="0.3">
      <c r="A203" s="383"/>
      <c r="B203" s="202"/>
      <c r="C203" s="386"/>
      <c r="D203" s="431"/>
      <c r="E203" s="432"/>
      <c r="F203" s="433"/>
    </row>
    <row r="204" spans="1:6" ht="14.4" customHeight="1" x14ac:dyDescent="0.3">
      <c r="A204" s="383"/>
      <c r="B204" s="202"/>
      <c r="C204" s="386"/>
      <c r="D204" s="431"/>
      <c r="E204" s="432"/>
      <c r="F204" s="433"/>
    </row>
    <row r="205" spans="1:6" ht="14.4" customHeight="1" x14ac:dyDescent="0.3">
      <c r="A205" s="383"/>
      <c r="B205" s="202"/>
      <c r="C205" s="386"/>
      <c r="D205" s="431"/>
      <c r="E205" s="432"/>
      <c r="F205" s="433"/>
    </row>
    <row r="206" spans="1:6" ht="14.4" customHeight="1" x14ac:dyDescent="0.3">
      <c r="A206" s="383"/>
      <c r="B206" s="202"/>
      <c r="C206" s="386"/>
      <c r="D206" s="431"/>
      <c r="E206" s="432"/>
      <c r="F206" s="433"/>
    </row>
    <row r="207" spans="1:6" ht="14.4" customHeight="1" x14ac:dyDescent="0.3">
      <c r="A207" s="383"/>
      <c r="B207" s="202"/>
      <c r="C207" s="386"/>
      <c r="D207" s="431"/>
      <c r="E207" s="432"/>
      <c r="F207" s="433"/>
    </row>
    <row r="208" spans="1:6" ht="14.4" customHeight="1" x14ac:dyDescent="0.3">
      <c r="A208" s="383"/>
      <c r="B208" s="202"/>
      <c r="C208" s="386"/>
      <c r="D208" s="431"/>
      <c r="E208" s="432"/>
      <c r="F208" s="433"/>
    </row>
    <row r="209" spans="1:8" ht="14.4" customHeight="1" x14ac:dyDescent="0.3">
      <c r="A209" s="383"/>
      <c r="B209" s="202"/>
      <c r="C209" s="386"/>
      <c r="D209" s="431"/>
      <c r="E209" s="432"/>
      <c r="F209" s="433"/>
    </row>
    <row r="210" spans="1:8" ht="14.4" customHeight="1" x14ac:dyDescent="0.3">
      <c r="A210" s="383"/>
      <c r="B210" s="202"/>
      <c r="C210" s="386"/>
      <c r="D210" s="431"/>
      <c r="E210" s="432"/>
      <c r="F210" s="433"/>
    </row>
    <row r="211" spans="1:8" ht="14.4" customHeight="1" x14ac:dyDescent="0.3">
      <c r="A211" s="383"/>
      <c r="B211" s="202"/>
      <c r="C211" s="386"/>
      <c r="D211" s="431"/>
      <c r="E211" s="432"/>
      <c r="F211" s="433"/>
    </row>
    <row r="212" spans="1:8" ht="14.4" customHeight="1" x14ac:dyDescent="0.3">
      <c r="A212" s="383"/>
      <c r="B212" s="202"/>
      <c r="C212" s="386"/>
      <c r="D212" s="431"/>
      <c r="E212" s="432"/>
      <c r="F212" s="433"/>
    </row>
    <row r="213" spans="1:8" ht="14.4" customHeight="1" x14ac:dyDescent="0.3">
      <c r="A213" s="383"/>
      <c r="B213" s="202"/>
      <c r="C213" s="386"/>
      <c r="D213" s="431"/>
      <c r="E213" s="432"/>
      <c r="F213" s="433"/>
    </row>
    <row r="214" spans="1:8" ht="14.4" customHeight="1" x14ac:dyDescent="0.3">
      <c r="A214" s="383"/>
      <c r="B214" s="202"/>
      <c r="C214" s="386"/>
      <c r="D214" s="431"/>
      <c r="E214" s="432"/>
      <c r="F214" s="433"/>
    </row>
    <row r="215" spans="1:8" ht="14.4" customHeight="1" x14ac:dyDescent="0.3">
      <c r="A215" s="383"/>
      <c r="B215" s="202"/>
      <c r="C215" s="386"/>
      <c r="D215" s="431"/>
      <c r="E215" s="432"/>
      <c r="F215" s="433"/>
    </row>
    <row r="216" spans="1:8" ht="14.4" customHeight="1" thickBot="1" x14ac:dyDescent="0.35">
      <c r="A216" s="383"/>
      <c r="B216" s="202"/>
      <c r="C216" s="386"/>
      <c r="D216" s="431"/>
      <c r="E216" s="432"/>
      <c r="F216" s="433"/>
    </row>
    <row r="217" spans="1:8" ht="25.05" customHeight="1" thickBot="1" x14ac:dyDescent="0.35">
      <c r="A217" s="448" t="s">
        <v>4039</v>
      </c>
      <c r="B217" s="511" t="s">
        <v>4115</v>
      </c>
      <c r="C217" s="489"/>
      <c r="D217" s="583"/>
      <c r="E217" s="584"/>
      <c r="F217" s="585">
        <f>SUM(F115:F149)</f>
        <v>750000</v>
      </c>
    </row>
    <row r="218" spans="1:8" ht="15" customHeight="1" x14ac:dyDescent="0.3">
      <c r="A218" s="756" t="str">
        <f>A1</f>
        <v>CONTRACT SANRAL: NRA 2024/2025</v>
      </c>
      <c r="B218" s="757"/>
      <c r="C218" s="462"/>
      <c r="D218" s="586"/>
      <c r="E218" s="587"/>
      <c r="F218" s="588"/>
    </row>
    <row r="219" spans="1:8" ht="30.6" customHeight="1" thickBot="1" x14ac:dyDescent="0.35">
      <c r="A219" s="754" t="str">
        <f>A2</f>
        <v>PANEL FOR ROUTINE ROAD MAINTENANCE WORKS ACROSS SOUTH AFRICA (FREE STATE PROVINCE)</v>
      </c>
      <c r="B219" s="755"/>
      <c r="C219" s="463"/>
      <c r="D219" s="589"/>
      <c r="E219" s="590"/>
      <c r="F219" s="591"/>
    </row>
    <row r="220" spans="1:8" s="491" customFormat="1" ht="25.05" customHeight="1" thickBot="1" x14ac:dyDescent="0.35">
      <c r="A220" s="449" t="s">
        <v>4111</v>
      </c>
      <c r="B220" s="451" t="s">
        <v>4035</v>
      </c>
      <c r="C220" s="451" t="s">
        <v>4112</v>
      </c>
      <c r="D220" s="583" t="s">
        <v>4113</v>
      </c>
      <c r="E220" s="583" t="s">
        <v>4114</v>
      </c>
      <c r="F220" s="592" t="s">
        <v>4036</v>
      </c>
    </row>
    <row r="221" spans="1:8" ht="25.05" customHeight="1" x14ac:dyDescent="0.3">
      <c r="A221" s="778" t="s">
        <v>152</v>
      </c>
      <c r="B221" s="779"/>
      <c r="C221" s="779"/>
      <c r="D221" s="780"/>
      <c r="E221" s="780"/>
      <c r="F221" s="781"/>
    </row>
    <row r="222" spans="1:8" x14ac:dyDescent="0.3">
      <c r="A222" s="374" t="s">
        <v>153</v>
      </c>
      <c r="B222" s="345" t="s">
        <v>3988</v>
      </c>
      <c r="C222" s="387" t="s">
        <v>955</v>
      </c>
      <c r="D222" s="424">
        <v>2000000</v>
      </c>
      <c r="E222" s="856"/>
      <c r="F222" s="419" t="str">
        <f>IF((D222*E222)&gt;0,(D222*E222),"")</f>
        <v/>
      </c>
      <c r="H222" s="580"/>
    </row>
    <row r="223" spans="1:8" x14ac:dyDescent="0.3">
      <c r="A223" s="372" t="s">
        <v>157</v>
      </c>
      <c r="B223" s="235" t="s">
        <v>3950</v>
      </c>
      <c r="C223" s="379" t="s">
        <v>64</v>
      </c>
      <c r="D223" s="424">
        <v>60</v>
      </c>
      <c r="E223" s="856"/>
      <c r="F223" s="419" t="str">
        <f>IF((D223*E223)&gt;0,(D223*E223),"")</f>
        <v/>
      </c>
      <c r="H223" s="580"/>
    </row>
    <row r="224" spans="1:8" ht="14.4" customHeight="1" x14ac:dyDescent="0.3">
      <c r="A224" s="383"/>
      <c r="B224" s="412"/>
      <c r="C224" s="386"/>
      <c r="D224" s="434"/>
      <c r="E224" s="435"/>
      <c r="F224" s="433"/>
    </row>
    <row r="225" spans="1:6" ht="14.4" customHeight="1" x14ac:dyDescent="0.3">
      <c r="A225" s="383"/>
      <c r="B225" s="412"/>
      <c r="C225" s="386"/>
      <c r="D225" s="434"/>
      <c r="E225" s="435"/>
      <c r="F225" s="433"/>
    </row>
    <row r="226" spans="1:6" ht="14.4" customHeight="1" x14ac:dyDescent="0.3">
      <c r="A226" s="383"/>
      <c r="B226" s="412"/>
      <c r="C226" s="386"/>
      <c r="D226" s="434"/>
      <c r="E226" s="435"/>
      <c r="F226" s="433"/>
    </row>
    <row r="227" spans="1:6" ht="14.4" customHeight="1" x14ac:dyDescent="0.3">
      <c r="A227" s="383"/>
      <c r="B227" s="412"/>
      <c r="C227" s="386"/>
      <c r="D227" s="434"/>
      <c r="E227" s="435"/>
      <c r="F227" s="433"/>
    </row>
    <row r="228" spans="1:6" ht="14.4" customHeight="1" x14ac:dyDescent="0.3">
      <c r="A228" s="383"/>
      <c r="B228" s="412"/>
      <c r="C228" s="386"/>
      <c r="D228" s="434"/>
      <c r="E228" s="435"/>
      <c r="F228" s="433"/>
    </row>
    <row r="229" spans="1:6" ht="14.4" customHeight="1" x14ac:dyDescent="0.3">
      <c r="A229" s="383"/>
      <c r="B229" s="412"/>
      <c r="C229" s="386"/>
      <c r="D229" s="434"/>
      <c r="E229" s="435"/>
      <c r="F229" s="433"/>
    </row>
    <row r="230" spans="1:6" ht="14.4" customHeight="1" x14ac:dyDescent="0.3">
      <c r="A230" s="383"/>
      <c r="B230" s="412"/>
      <c r="C230" s="386"/>
      <c r="D230" s="434"/>
      <c r="E230" s="435"/>
      <c r="F230" s="433"/>
    </row>
    <row r="231" spans="1:6" ht="14.4" customHeight="1" x14ac:dyDescent="0.3">
      <c r="A231" s="383"/>
      <c r="B231" s="412"/>
      <c r="C231" s="386"/>
      <c r="D231" s="434"/>
      <c r="E231" s="435"/>
      <c r="F231" s="433"/>
    </row>
    <row r="232" spans="1:6" ht="14.4" customHeight="1" x14ac:dyDescent="0.3">
      <c r="A232" s="383"/>
      <c r="B232" s="412"/>
      <c r="C232" s="386"/>
      <c r="D232" s="434"/>
      <c r="E232" s="435"/>
      <c r="F232" s="433"/>
    </row>
    <row r="233" spans="1:6" ht="14.4" customHeight="1" x14ac:dyDescent="0.3">
      <c r="A233" s="383"/>
      <c r="B233" s="412"/>
      <c r="C233" s="386"/>
      <c r="D233" s="434"/>
      <c r="E233" s="435"/>
      <c r="F233" s="433"/>
    </row>
    <row r="234" spans="1:6" ht="14.4" customHeight="1" x14ac:dyDescent="0.3">
      <c r="A234" s="383"/>
      <c r="B234" s="412"/>
      <c r="C234" s="386"/>
      <c r="D234" s="434"/>
      <c r="E234" s="435"/>
      <c r="F234" s="433"/>
    </row>
    <row r="235" spans="1:6" ht="14.4" customHeight="1" x14ac:dyDescent="0.3">
      <c r="A235" s="383"/>
      <c r="B235" s="412"/>
      <c r="C235" s="386"/>
      <c r="D235" s="434"/>
      <c r="E235" s="435"/>
      <c r="F235" s="433"/>
    </row>
    <row r="236" spans="1:6" ht="14.4" customHeight="1" x14ac:dyDescent="0.3">
      <c r="A236" s="383"/>
      <c r="B236" s="412"/>
      <c r="C236" s="386"/>
      <c r="D236" s="434"/>
      <c r="E236" s="435"/>
      <c r="F236" s="433"/>
    </row>
    <row r="237" spans="1:6" ht="14.4" customHeight="1" x14ac:dyDescent="0.3">
      <c r="A237" s="383"/>
      <c r="B237" s="412"/>
      <c r="C237" s="386"/>
      <c r="D237" s="434"/>
      <c r="E237" s="435"/>
      <c r="F237" s="433"/>
    </row>
    <row r="238" spans="1:6" ht="14.4" customHeight="1" x14ac:dyDescent="0.3">
      <c r="A238" s="383"/>
      <c r="B238" s="412"/>
      <c r="C238" s="386"/>
      <c r="D238" s="434"/>
      <c r="E238" s="435"/>
      <c r="F238" s="433"/>
    </row>
    <row r="239" spans="1:6" ht="14.4" customHeight="1" x14ac:dyDescent="0.3">
      <c r="A239" s="383"/>
      <c r="B239" s="412"/>
      <c r="C239" s="386"/>
      <c r="D239" s="434"/>
      <c r="E239" s="435"/>
      <c r="F239" s="433"/>
    </row>
    <row r="240" spans="1:6" ht="14.4" customHeight="1" x14ac:dyDescent="0.3">
      <c r="A240" s="383"/>
      <c r="B240" s="412"/>
      <c r="C240" s="386"/>
      <c r="D240" s="434"/>
      <c r="E240" s="435"/>
      <c r="F240" s="433"/>
    </row>
    <row r="241" spans="1:6" ht="14.4" customHeight="1" x14ac:dyDescent="0.3">
      <c r="A241" s="383"/>
      <c r="B241" s="412"/>
      <c r="C241" s="386"/>
      <c r="D241" s="434"/>
      <c r="E241" s="435"/>
      <c r="F241" s="433"/>
    </row>
    <row r="242" spans="1:6" ht="14.4" customHeight="1" x14ac:dyDescent="0.3">
      <c r="A242" s="383"/>
      <c r="B242" s="412"/>
      <c r="C242" s="386"/>
      <c r="D242" s="434"/>
      <c r="E242" s="435"/>
      <c r="F242" s="433"/>
    </row>
    <row r="243" spans="1:6" ht="14.4" customHeight="1" x14ac:dyDescent="0.3">
      <c r="A243" s="383"/>
      <c r="B243" s="412"/>
      <c r="C243" s="386"/>
      <c r="D243" s="434"/>
      <c r="E243" s="435"/>
      <c r="F243" s="433"/>
    </row>
    <row r="244" spans="1:6" ht="14.4" customHeight="1" x14ac:dyDescent="0.3">
      <c r="A244" s="383"/>
      <c r="B244" s="412"/>
      <c r="C244" s="386"/>
      <c r="D244" s="434"/>
      <c r="E244" s="435"/>
      <c r="F244" s="433"/>
    </row>
    <row r="245" spans="1:6" ht="14.4" customHeight="1" x14ac:dyDescent="0.3">
      <c r="A245" s="383"/>
      <c r="B245" s="412"/>
      <c r="C245" s="386"/>
      <c r="D245" s="434"/>
      <c r="E245" s="435"/>
      <c r="F245" s="433"/>
    </row>
    <row r="246" spans="1:6" ht="14.4" customHeight="1" x14ac:dyDescent="0.3">
      <c r="A246" s="383"/>
      <c r="B246" s="412"/>
      <c r="C246" s="386"/>
      <c r="D246" s="434"/>
      <c r="E246" s="435"/>
      <c r="F246" s="433"/>
    </row>
    <row r="247" spans="1:6" ht="14.4" customHeight="1" x14ac:dyDescent="0.3">
      <c r="A247" s="383"/>
      <c r="B247" s="412"/>
      <c r="C247" s="386"/>
      <c r="D247" s="434"/>
      <c r="E247" s="435"/>
      <c r="F247" s="433"/>
    </row>
    <row r="248" spans="1:6" ht="14.4" customHeight="1" x14ac:dyDescent="0.3">
      <c r="A248" s="383"/>
      <c r="B248" s="412"/>
      <c r="C248" s="386"/>
      <c r="D248" s="434"/>
      <c r="E248" s="435"/>
      <c r="F248" s="433"/>
    </row>
    <row r="249" spans="1:6" ht="14.4" customHeight="1" x14ac:dyDescent="0.3">
      <c r="A249" s="383"/>
      <c r="B249" s="412"/>
      <c r="C249" s="386"/>
      <c r="D249" s="434"/>
      <c r="E249" s="435"/>
      <c r="F249" s="433"/>
    </row>
    <row r="250" spans="1:6" ht="14.4" customHeight="1" x14ac:dyDescent="0.3">
      <c r="A250" s="383"/>
      <c r="B250" s="412"/>
      <c r="C250" s="386"/>
      <c r="D250" s="434"/>
      <c r="E250" s="435"/>
      <c r="F250" s="433"/>
    </row>
    <row r="251" spans="1:6" ht="14.4" customHeight="1" x14ac:dyDescent="0.3">
      <c r="A251" s="383"/>
      <c r="B251" s="412"/>
      <c r="C251" s="386"/>
      <c r="D251" s="434"/>
      <c r="E251" s="435"/>
      <c r="F251" s="433"/>
    </row>
    <row r="252" spans="1:6" ht="14.4" customHeight="1" x14ac:dyDescent="0.3">
      <c r="A252" s="383"/>
      <c r="B252" s="412"/>
      <c r="C252" s="386"/>
      <c r="D252" s="434"/>
      <c r="E252" s="435"/>
      <c r="F252" s="433"/>
    </row>
    <row r="253" spans="1:6" ht="14.4" customHeight="1" x14ac:dyDescent="0.3">
      <c r="A253" s="383"/>
      <c r="B253" s="412"/>
      <c r="C253" s="386"/>
      <c r="D253" s="434"/>
      <c r="E253" s="435"/>
      <c r="F253" s="433"/>
    </row>
    <row r="254" spans="1:6" ht="14.4" customHeight="1" x14ac:dyDescent="0.3">
      <c r="A254" s="383"/>
      <c r="B254" s="412"/>
      <c r="C254" s="386"/>
      <c r="D254" s="434"/>
      <c r="E254" s="435"/>
      <c r="F254" s="433"/>
    </row>
    <row r="255" spans="1:6" ht="14.4" customHeight="1" x14ac:dyDescent="0.3">
      <c r="A255" s="383"/>
      <c r="B255" s="412"/>
      <c r="C255" s="386"/>
      <c r="D255" s="434"/>
      <c r="E255" s="435"/>
      <c r="F255" s="433"/>
    </row>
    <row r="256" spans="1:6" ht="14.4" customHeight="1" x14ac:dyDescent="0.3">
      <c r="A256" s="383"/>
      <c r="B256" s="412"/>
      <c r="C256" s="386"/>
      <c r="D256" s="434"/>
      <c r="E256" s="435"/>
      <c r="F256" s="433"/>
    </row>
    <row r="257" spans="1:6" ht="14.4" customHeight="1" x14ac:dyDescent="0.3">
      <c r="A257" s="383"/>
      <c r="B257" s="412"/>
      <c r="C257" s="386"/>
      <c r="D257" s="434"/>
      <c r="E257" s="435"/>
      <c r="F257" s="433"/>
    </row>
    <row r="258" spans="1:6" ht="14.4" customHeight="1" x14ac:dyDescent="0.3">
      <c r="A258" s="383"/>
      <c r="B258" s="412"/>
      <c r="C258" s="386"/>
      <c r="D258" s="434"/>
      <c r="E258" s="435"/>
      <c r="F258" s="433"/>
    </row>
    <row r="259" spans="1:6" ht="14.4" customHeight="1" x14ac:dyDescent="0.3">
      <c r="A259" s="383"/>
      <c r="B259" s="412"/>
      <c r="C259" s="386"/>
      <c r="D259" s="434"/>
      <c r="E259" s="435"/>
      <c r="F259" s="433"/>
    </row>
    <row r="260" spans="1:6" ht="14.4" customHeight="1" x14ac:dyDescent="0.3">
      <c r="A260" s="383"/>
      <c r="B260" s="412"/>
      <c r="C260" s="386"/>
      <c r="D260" s="434"/>
      <c r="E260" s="435"/>
      <c r="F260" s="433"/>
    </row>
    <row r="261" spans="1:6" ht="14.4" customHeight="1" x14ac:dyDescent="0.3">
      <c r="A261" s="383"/>
      <c r="B261" s="412"/>
      <c r="C261" s="386"/>
      <c r="D261" s="434"/>
      <c r="E261" s="435"/>
      <c r="F261" s="433"/>
    </row>
    <row r="262" spans="1:6" ht="14.4" customHeight="1" x14ac:dyDescent="0.3">
      <c r="A262" s="383"/>
      <c r="B262" s="412"/>
      <c r="C262" s="386"/>
      <c r="D262" s="434"/>
      <c r="E262" s="435"/>
      <c r="F262" s="433"/>
    </row>
    <row r="263" spans="1:6" ht="14.4" customHeight="1" x14ac:dyDescent="0.3">
      <c r="A263" s="383"/>
      <c r="B263" s="412"/>
      <c r="C263" s="386"/>
      <c r="D263" s="434"/>
      <c r="E263" s="435"/>
      <c r="F263" s="433"/>
    </row>
    <row r="264" spans="1:6" ht="14.4" customHeight="1" x14ac:dyDescent="0.3">
      <c r="A264" s="383"/>
      <c r="B264" s="412"/>
      <c r="C264" s="386"/>
      <c r="D264" s="434"/>
      <c r="E264" s="435"/>
      <c r="F264" s="433"/>
    </row>
    <row r="265" spans="1:6" ht="14.4" customHeight="1" x14ac:dyDescent="0.3">
      <c r="A265" s="383"/>
      <c r="B265" s="412"/>
      <c r="C265" s="386"/>
      <c r="D265" s="434"/>
      <c r="E265" s="435"/>
      <c r="F265" s="433"/>
    </row>
    <row r="266" spans="1:6" ht="14.4" customHeight="1" x14ac:dyDescent="0.3">
      <c r="A266" s="383"/>
      <c r="B266" s="412"/>
      <c r="C266" s="386"/>
      <c r="D266" s="434"/>
      <c r="E266" s="435"/>
      <c r="F266" s="433"/>
    </row>
    <row r="267" spans="1:6" ht="14.4" customHeight="1" x14ac:dyDescent="0.3">
      <c r="A267" s="383"/>
      <c r="B267" s="412"/>
      <c r="C267" s="386"/>
      <c r="D267" s="434"/>
      <c r="E267" s="435"/>
      <c r="F267" s="433"/>
    </row>
    <row r="268" spans="1:6" ht="14.4" customHeight="1" x14ac:dyDescent="0.3">
      <c r="A268" s="383"/>
      <c r="B268" s="412"/>
      <c r="C268" s="386"/>
      <c r="D268" s="434"/>
      <c r="E268" s="435"/>
      <c r="F268" s="433"/>
    </row>
    <row r="269" spans="1:6" ht="14.4" customHeight="1" x14ac:dyDescent="0.3">
      <c r="A269" s="383"/>
      <c r="B269" s="412"/>
      <c r="C269" s="386"/>
      <c r="D269" s="434"/>
      <c r="E269" s="435"/>
      <c r="F269" s="433"/>
    </row>
    <row r="270" spans="1:6" ht="14.4" customHeight="1" x14ac:dyDescent="0.3">
      <c r="A270" s="383"/>
      <c r="B270" s="412"/>
      <c r="C270" s="386"/>
      <c r="D270" s="434"/>
      <c r="E270" s="435"/>
      <c r="F270" s="433"/>
    </row>
    <row r="271" spans="1:6" ht="14.4" customHeight="1" x14ac:dyDescent="0.3">
      <c r="A271" s="383"/>
      <c r="B271" s="412"/>
      <c r="C271" s="386"/>
      <c r="D271" s="434"/>
      <c r="E271" s="435"/>
      <c r="F271" s="433"/>
    </row>
    <row r="272" spans="1:6" ht="14.4" customHeight="1" x14ac:dyDescent="0.3">
      <c r="A272" s="383"/>
      <c r="B272" s="412"/>
      <c r="C272" s="386"/>
      <c r="D272" s="434"/>
      <c r="E272" s="435"/>
      <c r="F272" s="433"/>
    </row>
    <row r="273" spans="1:6" ht="14.4" customHeight="1" x14ac:dyDescent="0.3">
      <c r="A273" s="383"/>
      <c r="B273" s="412"/>
      <c r="C273" s="386"/>
      <c r="D273" s="434"/>
      <c r="E273" s="435"/>
      <c r="F273" s="433"/>
    </row>
    <row r="274" spans="1:6" ht="14.4" customHeight="1" x14ac:dyDescent="0.3">
      <c r="A274" s="383"/>
      <c r="B274" s="412"/>
      <c r="C274" s="386"/>
      <c r="D274" s="434"/>
      <c r="E274" s="435"/>
      <c r="F274" s="433"/>
    </row>
    <row r="275" spans="1:6" ht="14.4" customHeight="1" x14ac:dyDescent="0.3">
      <c r="A275" s="383"/>
      <c r="B275" s="412"/>
      <c r="C275" s="386"/>
      <c r="D275" s="434"/>
      <c r="E275" s="435"/>
      <c r="F275" s="433"/>
    </row>
    <row r="276" spans="1:6" ht="14.4" customHeight="1" x14ac:dyDescent="0.3">
      <c r="A276" s="383"/>
      <c r="B276" s="412"/>
      <c r="C276" s="386"/>
      <c r="D276" s="434"/>
      <c r="E276" s="435"/>
      <c r="F276" s="433"/>
    </row>
    <row r="277" spans="1:6" ht="14.4" customHeight="1" x14ac:dyDescent="0.3">
      <c r="A277" s="383"/>
      <c r="B277" s="412"/>
      <c r="C277" s="386"/>
      <c r="D277" s="434"/>
      <c r="E277" s="435"/>
      <c r="F277" s="433"/>
    </row>
    <row r="278" spans="1:6" ht="14.4" customHeight="1" x14ac:dyDescent="0.3">
      <c r="A278" s="383"/>
      <c r="B278" s="412"/>
      <c r="C278" s="386"/>
      <c r="D278" s="434"/>
      <c r="E278" s="435"/>
      <c r="F278" s="433"/>
    </row>
    <row r="279" spans="1:6" ht="14.4" customHeight="1" x14ac:dyDescent="0.3">
      <c r="A279" s="383"/>
      <c r="B279" s="412"/>
      <c r="C279" s="386"/>
      <c r="D279" s="434"/>
      <c r="E279" s="435"/>
      <c r="F279" s="433"/>
    </row>
    <row r="280" spans="1:6" ht="14.4" customHeight="1" x14ac:dyDescent="0.3">
      <c r="A280" s="383"/>
      <c r="B280" s="412"/>
      <c r="C280" s="386"/>
      <c r="D280" s="434"/>
      <c r="E280" s="435"/>
      <c r="F280" s="433"/>
    </row>
    <row r="281" spans="1:6" ht="14.4" customHeight="1" x14ac:dyDescent="0.3">
      <c r="A281" s="383"/>
      <c r="B281" s="412"/>
      <c r="C281" s="386"/>
      <c r="D281" s="434"/>
      <c r="E281" s="435"/>
      <c r="F281" s="433"/>
    </row>
    <row r="282" spans="1:6" ht="14.4" customHeight="1" x14ac:dyDescent="0.3">
      <c r="A282" s="383"/>
      <c r="B282" s="412"/>
      <c r="C282" s="386"/>
      <c r="D282" s="434"/>
      <c r="E282" s="435"/>
      <c r="F282" s="433"/>
    </row>
    <row r="283" spans="1:6" ht="14.4" customHeight="1" x14ac:dyDescent="0.3">
      <c r="A283" s="383"/>
      <c r="B283" s="412"/>
      <c r="C283" s="386"/>
      <c r="D283" s="434"/>
      <c r="E283" s="435"/>
      <c r="F283" s="433"/>
    </row>
    <row r="284" spans="1:6" ht="14.4" customHeight="1" x14ac:dyDescent="0.3">
      <c r="A284" s="383"/>
      <c r="B284" s="412"/>
      <c r="C284" s="386"/>
      <c r="D284" s="434"/>
      <c r="E284" s="435"/>
      <c r="F284" s="433"/>
    </row>
    <row r="285" spans="1:6" ht="14.4" customHeight="1" x14ac:dyDescent="0.3">
      <c r="A285" s="383"/>
      <c r="B285" s="412"/>
      <c r="C285" s="386"/>
      <c r="D285" s="434"/>
      <c r="E285" s="435"/>
      <c r="F285" s="433"/>
    </row>
    <row r="286" spans="1:6" ht="14.4" customHeight="1" x14ac:dyDescent="0.3">
      <c r="A286" s="383"/>
      <c r="B286" s="412"/>
      <c r="C286" s="386"/>
      <c r="D286" s="434"/>
      <c r="E286" s="435"/>
      <c r="F286" s="433"/>
    </row>
    <row r="287" spans="1:6" ht="14.4" customHeight="1" x14ac:dyDescent="0.3">
      <c r="A287" s="383"/>
      <c r="B287" s="412"/>
      <c r="C287" s="386"/>
      <c r="D287" s="434"/>
      <c r="E287" s="435"/>
      <c r="F287" s="433"/>
    </row>
    <row r="288" spans="1:6" ht="14.4" customHeight="1" x14ac:dyDescent="0.3">
      <c r="A288" s="383"/>
      <c r="B288" s="412"/>
      <c r="C288" s="386"/>
      <c r="D288" s="434"/>
      <c r="E288" s="435"/>
      <c r="F288" s="433"/>
    </row>
    <row r="289" spans="1:6" ht="14.4" customHeight="1" x14ac:dyDescent="0.3">
      <c r="A289" s="383"/>
      <c r="B289" s="412"/>
      <c r="C289" s="386"/>
      <c r="D289" s="434"/>
      <c r="E289" s="435"/>
      <c r="F289" s="433"/>
    </row>
    <row r="290" spans="1:6" ht="14.4" customHeight="1" x14ac:dyDescent="0.3">
      <c r="A290" s="383"/>
      <c r="B290" s="412"/>
      <c r="C290" s="386"/>
      <c r="D290" s="434"/>
      <c r="E290" s="435"/>
      <c r="F290" s="433"/>
    </row>
    <row r="291" spans="1:6" ht="14.4" customHeight="1" x14ac:dyDescent="0.3">
      <c r="A291" s="383"/>
      <c r="B291" s="412"/>
      <c r="C291" s="386"/>
      <c r="D291" s="434"/>
      <c r="E291" s="435"/>
      <c r="F291" s="433"/>
    </row>
    <row r="292" spans="1:6" ht="14.4" customHeight="1" x14ac:dyDescent="0.3">
      <c r="A292" s="383"/>
      <c r="B292" s="412"/>
      <c r="C292" s="386"/>
      <c r="D292" s="434"/>
      <c r="E292" s="435"/>
      <c r="F292" s="433"/>
    </row>
    <row r="293" spans="1:6" ht="14.4" customHeight="1" x14ac:dyDescent="0.3">
      <c r="A293" s="383"/>
      <c r="B293" s="412"/>
      <c r="C293" s="386"/>
      <c r="D293" s="434"/>
      <c r="E293" s="435"/>
      <c r="F293" s="433"/>
    </row>
    <row r="294" spans="1:6" ht="14.4" customHeight="1" x14ac:dyDescent="0.3">
      <c r="A294" s="383"/>
      <c r="B294" s="412"/>
      <c r="C294" s="386"/>
      <c r="D294" s="434"/>
      <c r="E294" s="435"/>
      <c r="F294" s="433"/>
    </row>
    <row r="295" spans="1:6" ht="14.4" customHeight="1" x14ac:dyDescent="0.3">
      <c r="A295" s="383"/>
      <c r="B295" s="412"/>
      <c r="C295" s="386"/>
      <c r="D295" s="434"/>
      <c r="E295" s="435"/>
      <c r="F295" s="433"/>
    </row>
    <row r="296" spans="1:6" ht="14.4" customHeight="1" x14ac:dyDescent="0.3">
      <c r="A296" s="383"/>
      <c r="B296" s="412"/>
      <c r="C296" s="386"/>
      <c r="D296" s="434"/>
      <c r="E296" s="435"/>
      <c r="F296" s="433"/>
    </row>
    <row r="297" spans="1:6" ht="14.4" customHeight="1" x14ac:dyDescent="0.3">
      <c r="A297" s="383"/>
      <c r="B297" s="412"/>
      <c r="C297" s="386"/>
      <c r="D297" s="434"/>
      <c r="E297" s="435"/>
      <c r="F297" s="433"/>
    </row>
    <row r="298" spans="1:6" ht="14.4" customHeight="1" x14ac:dyDescent="0.3">
      <c r="A298" s="383"/>
      <c r="B298" s="412"/>
      <c r="C298" s="386"/>
      <c r="D298" s="434"/>
      <c r="E298" s="435"/>
      <c r="F298" s="433"/>
    </row>
    <row r="299" spans="1:6" ht="14.4" customHeight="1" x14ac:dyDescent="0.3">
      <c r="A299" s="383"/>
      <c r="B299" s="412"/>
      <c r="C299" s="386"/>
      <c r="D299" s="434"/>
      <c r="E299" s="435"/>
      <c r="F299" s="433"/>
    </row>
    <row r="300" spans="1:6" ht="14.4" customHeight="1" x14ac:dyDescent="0.3">
      <c r="A300" s="383"/>
      <c r="B300" s="412"/>
      <c r="C300" s="386"/>
      <c r="D300" s="434"/>
      <c r="E300" s="435"/>
      <c r="F300" s="433"/>
    </row>
    <row r="301" spans="1:6" ht="14.4" customHeight="1" x14ac:dyDescent="0.3">
      <c r="A301" s="383"/>
      <c r="B301" s="412"/>
      <c r="C301" s="386"/>
      <c r="D301" s="434"/>
      <c r="E301" s="435"/>
      <c r="F301" s="433"/>
    </row>
    <row r="302" spans="1:6" ht="14.4" customHeight="1" x14ac:dyDescent="0.3">
      <c r="A302" s="383"/>
      <c r="B302" s="412"/>
      <c r="C302" s="386"/>
      <c r="D302" s="434"/>
      <c r="E302" s="435"/>
      <c r="F302" s="433"/>
    </row>
    <row r="303" spans="1:6" ht="14.4" customHeight="1" x14ac:dyDescent="0.3">
      <c r="A303" s="383"/>
      <c r="B303" s="412"/>
      <c r="C303" s="386"/>
      <c r="D303" s="434"/>
      <c r="E303" s="435"/>
      <c r="F303" s="433"/>
    </row>
    <row r="304" spans="1:6" ht="14.4" customHeight="1" x14ac:dyDescent="0.3">
      <c r="A304" s="383"/>
      <c r="B304" s="412"/>
      <c r="C304" s="386"/>
      <c r="D304" s="434"/>
      <c r="E304" s="435"/>
      <c r="F304" s="433"/>
    </row>
    <row r="305" spans="1:6" ht="14.4" customHeight="1" x14ac:dyDescent="0.3">
      <c r="A305" s="383"/>
      <c r="B305" s="412"/>
      <c r="C305" s="386"/>
      <c r="D305" s="434"/>
      <c r="E305" s="435"/>
      <c r="F305" s="433"/>
    </row>
    <row r="306" spans="1:6" ht="14.4" customHeight="1" x14ac:dyDescent="0.3">
      <c r="A306" s="383"/>
      <c r="B306" s="412"/>
      <c r="C306" s="386"/>
      <c r="D306" s="434"/>
      <c r="E306" s="435"/>
      <c r="F306" s="433"/>
    </row>
    <row r="307" spans="1:6" ht="14.4" customHeight="1" x14ac:dyDescent="0.3">
      <c r="A307" s="383"/>
      <c r="B307" s="412"/>
      <c r="C307" s="386"/>
      <c r="D307" s="434"/>
      <c r="E307" s="435"/>
      <c r="F307" s="433"/>
    </row>
    <row r="308" spans="1:6" ht="14.4" customHeight="1" x14ac:dyDescent="0.3">
      <c r="A308" s="383"/>
      <c r="B308" s="412"/>
      <c r="C308" s="386"/>
      <c r="D308" s="434"/>
      <c r="E308" s="435"/>
      <c r="F308" s="433"/>
    </row>
    <row r="309" spans="1:6" ht="14.4" customHeight="1" x14ac:dyDescent="0.3">
      <c r="A309" s="383"/>
      <c r="B309" s="412"/>
      <c r="C309" s="386"/>
      <c r="D309" s="434"/>
      <c r="E309" s="435"/>
      <c r="F309" s="433"/>
    </row>
    <row r="310" spans="1:6" ht="14.4" customHeight="1" x14ac:dyDescent="0.3">
      <c r="A310" s="383"/>
      <c r="B310" s="412"/>
      <c r="C310" s="386"/>
      <c r="D310" s="434"/>
      <c r="E310" s="435"/>
      <c r="F310" s="433"/>
    </row>
    <row r="311" spans="1:6" ht="14.4" customHeight="1" x14ac:dyDescent="0.3">
      <c r="A311" s="383"/>
      <c r="B311" s="412"/>
      <c r="C311" s="386"/>
      <c r="D311" s="434"/>
      <c r="E311" s="435"/>
      <c r="F311" s="433"/>
    </row>
    <row r="312" spans="1:6" ht="14.4" customHeight="1" x14ac:dyDescent="0.3">
      <c r="A312" s="383"/>
      <c r="B312" s="412"/>
      <c r="C312" s="386"/>
      <c r="D312" s="434"/>
      <c r="E312" s="435"/>
      <c r="F312" s="433"/>
    </row>
    <row r="313" spans="1:6" ht="14.4" customHeight="1" x14ac:dyDescent="0.3">
      <c r="A313" s="383"/>
      <c r="B313" s="412"/>
      <c r="C313" s="386"/>
      <c r="D313" s="434"/>
      <c r="E313" s="435"/>
      <c r="F313" s="433"/>
    </row>
    <row r="314" spans="1:6" ht="14.4" customHeight="1" x14ac:dyDescent="0.3">
      <c r="A314" s="383"/>
      <c r="B314" s="412"/>
      <c r="C314" s="386"/>
      <c r="D314" s="434"/>
      <c r="E314" s="435"/>
      <c r="F314" s="433"/>
    </row>
    <row r="315" spans="1:6" ht="14.4" customHeight="1" x14ac:dyDescent="0.3">
      <c r="A315" s="383"/>
      <c r="B315" s="412"/>
      <c r="C315" s="386"/>
      <c r="D315" s="434"/>
      <c r="E315" s="435"/>
      <c r="F315" s="433"/>
    </row>
    <row r="316" spans="1:6" ht="14.4" customHeight="1" x14ac:dyDescent="0.3">
      <c r="A316" s="383"/>
      <c r="B316" s="412"/>
      <c r="C316" s="386"/>
      <c r="D316" s="434"/>
      <c r="E316" s="435"/>
      <c r="F316" s="433"/>
    </row>
    <row r="317" spans="1:6" ht="14.4" customHeight="1" x14ac:dyDescent="0.3">
      <c r="A317" s="383"/>
      <c r="B317" s="412"/>
      <c r="C317" s="386"/>
      <c r="D317" s="434"/>
      <c r="E317" s="435"/>
      <c r="F317" s="433"/>
    </row>
    <row r="318" spans="1:6" ht="14.4" customHeight="1" x14ac:dyDescent="0.3">
      <c r="A318" s="383"/>
      <c r="B318" s="412"/>
      <c r="C318" s="386"/>
      <c r="D318" s="434"/>
      <c r="E318" s="435"/>
      <c r="F318" s="433"/>
    </row>
    <row r="319" spans="1:6" ht="14.4" customHeight="1" x14ac:dyDescent="0.3">
      <c r="A319" s="383"/>
      <c r="B319" s="412"/>
      <c r="C319" s="386"/>
      <c r="D319" s="434"/>
      <c r="E319" s="435"/>
      <c r="F319" s="433"/>
    </row>
    <row r="320" spans="1:6" ht="14.4" customHeight="1" x14ac:dyDescent="0.3">
      <c r="A320" s="383"/>
      <c r="B320" s="412"/>
      <c r="C320" s="386"/>
      <c r="D320" s="434"/>
      <c r="E320" s="435"/>
      <c r="F320" s="433"/>
    </row>
    <row r="321" spans="1:8" ht="14.4" customHeight="1" x14ac:dyDescent="0.3">
      <c r="A321" s="383"/>
      <c r="B321" s="412"/>
      <c r="C321" s="386"/>
      <c r="D321" s="434"/>
      <c r="E321" s="435"/>
      <c r="F321" s="433"/>
    </row>
    <row r="322" spans="1:8" ht="14.4" customHeight="1" x14ac:dyDescent="0.3">
      <c r="A322" s="383"/>
      <c r="B322" s="412"/>
      <c r="C322" s="386"/>
      <c r="D322" s="434"/>
      <c r="E322" s="435"/>
      <c r="F322" s="433"/>
    </row>
    <row r="323" spans="1:8" ht="14.4" customHeight="1" x14ac:dyDescent="0.3">
      <c r="A323" s="383"/>
      <c r="B323" s="412"/>
      <c r="C323" s="386"/>
      <c r="D323" s="434"/>
      <c r="E323" s="435"/>
      <c r="F323" s="433"/>
    </row>
    <row r="324" spans="1:8" ht="14.4" customHeight="1" x14ac:dyDescent="0.3">
      <c r="A324" s="383"/>
      <c r="B324" s="412"/>
      <c r="C324" s="386"/>
      <c r="D324" s="434"/>
      <c r="E324" s="435"/>
      <c r="F324" s="433"/>
    </row>
    <row r="325" spans="1:8" ht="14.4" customHeight="1" x14ac:dyDescent="0.3">
      <c r="A325" s="383"/>
      <c r="B325" s="412"/>
      <c r="C325" s="386"/>
      <c r="D325" s="434"/>
      <c r="E325" s="435"/>
      <c r="F325" s="433"/>
    </row>
    <row r="326" spans="1:8" ht="14.4" customHeight="1" thickBot="1" x14ac:dyDescent="0.35">
      <c r="A326" s="383"/>
      <c r="B326" s="412"/>
      <c r="C326" s="386"/>
      <c r="D326" s="434"/>
      <c r="E326" s="435"/>
      <c r="F326" s="433"/>
    </row>
    <row r="327" spans="1:8" ht="25.05" customHeight="1" thickBot="1" x14ac:dyDescent="0.35">
      <c r="A327" s="448" t="s">
        <v>4041</v>
      </c>
      <c r="B327" s="511" t="s">
        <v>4115</v>
      </c>
      <c r="C327" s="489"/>
      <c r="D327" s="583"/>
      <c r="E327" s="584"/>
      <c r="F327" s="585">
        <f>SUM(F222:F235)</f>
        <v>0</v>
      </c>
    </row>
    <row r="328" spans="1:8" ht="15" customHeight="1" x14ac:dyDescent="0.3">
      <c r="A328" s="756" t="str">
        <f>A1</f>
        <v>CONTRACT SANRAL: NRA 2024/2025</v>
      </c>
      <c r="B328" s="757"/>
      <c r="C328" s="462"/>
      <c r="D328" s="586"/>
      <c r="E328" s="587"/>
      <c r="F328" s="588"/>
    </row>
    <row r="329" spans="1:8" ht="27" customHeight="1" thickBot="1" x14ac:dyDescent="0.35">
      <c r="A329" s="754" t="str">
        <f>A2</f>
        <v>PANEL FOR ROUTINE ROAD MAINTENANCE WORKS ACROSS SOUTH AFRICA (FREE STATE PROVINCE)</v>
      </c>
      <c r="B329" s="755"/>
      <c r="C329" s="463"/>
      <c r="D329" s="589"/>
      <c r="E329" s="590"/>
      <c r="F329" s="591"/>
    </row>
    <row r="330" spans="1:8" s="493" customFormat="1" ht="25.05" customHeight="1" thickBot="1" x14ac:dyDescent="0.35">
      <c r="A330" s="449" t="s">
        <v>4111</v>
      </c>
      <c r="B330" s="451" t="s">
        <v>4035</v>
      </c>
      <c r="C330" s="451" t="s">
        <v>4112</v>
      </c>
      <c r="D330" s="583" t="s">
        <v>4113</v>
      </c>
      <c r="E330" s="583" t="s">
        <v>4114</v>
      </c>
      <c r="F330" s="592" t="s">
        <v>4036</v>
      </c>
    </row>
    <row r="331" spans="1:8" s="444" customFormat="1" ht="25.05" customHeight="1" x14ac:dyDescent="0.3">
      <c r="A331" s="778" t="s">
        <v>163</v>
      </c>
      <c r="B331" s="779"/>
      <c r="C331" s="779"/>
      <c r="D331" s="780"/>
      <c r="E331" s="780"/>
      <c r="F331" s="781"/>
      <c r="G331" s="492"/>
      <c r="H331" s="492"/>
    </row>
    <row r="332" spans="1:8" x14ac:dyDescent="0.3">
      <c r="A332" s="374" t="s">
        <v>164</v>
      </c>
      <c r="B332" s="345" t="s">
        <v>165</v>
      </c>
      <c r="C332" s="375"/>
      <c r="D332" s="579"/>
      <c r="E332" s="377"/>
      <c r="F332" s="378"/>
      <c r="H332" s="580"/>
    </row>
    <row r="333" spans="1:8" x14ac:dyDescent="0.3">
      <c r="A333" s="372" t="s">
        <v>166</v>
      </c>
      <c r="B333" s="201" t="s">
        <v>167</v>
      </c>
      <c r="C333" s="379" t="s">
        <v>9</v>
      </c>
      <c r="D333" s="424">
        <v>20</v>
      </c>
      <c r="E333" s="856"/>
      <c r="F333" s="419" t="str">
        <f t="shared" ref="F333:F356" si="2">IF((D333*E333)&gt;0,(D333*E333),"")</f>
        <v/>
      </c>
      <c r="H333" s="580"/>
    </row>
    <row r="334" spans="1:8" x14ac:dyDescent="0.3">
      <c r="A334" s="372" t="s">
        <v>168</v>
      </c>
      <c r="B334" s="201" t="s">
        <v>169</v>
      </c>
      <c r="C334" s="379"/>
      <c r="D334" s="424"/>
      <c r="E334" s="418"/>
      <c r="F334" s="419" t="str">
        <f t="shared" si="2"/>
        <v/>
      </c>
      <c r="H334" s="580"/>
    </row>
    <row r="335" spans="1:8" ht="26.4" customHeight="1" x14ac:dyDescent="0.3">
      <c r="A335" s="372" t="s">
        <v>170</v>
      </c>
      <c r="B335" s="201" t="s">
        <v>171</v>
      </c>
      <c r="C335" s="379" t="s">
        <v>9</v>
      </c>
      <c r="D335" s="424">
        <v>40</v>
      </c>
      <c r="E335" s="856"/>
      <c r="F335" s="419" t="str">
        <f t="shared" si="2"/>
        <v/>
      </c>
      <c r="H335" s="580"/>
    </row>
    <row r="336" spans="1:8" ht="26.4" customHeight="1" x14ac:dyDescent="0.3">
      <c r="A336" s="372" t="s">
        <v>172</v>
      </c>
      <c r="B336" s="201" t="s">
        <v>173</v>
      </c>
      <c r="C336" s="379" t="s">
        <v>9</v>
      </c>
      <c r="D336" s="424">
        <v>40</v>
      </c>
      <c r="E336" s="856"/>
      <c r="F336" s="419" t="str">
        <f t="shared" si="2"/>
        <v/>
      </c>
      <c r="H336" s="580"/>
    </row>
    <row r="337" spans="1:8" ht="26.4" customHeight="1" x14ac:dyDescent="0.3">
      <c r="A337" s="372" t="s">
        <v>174</v>
      </c>
      <c r="B337" s="201" t="s">
        <v>175</v>
      </c>
      <c r="C337" s="379"/>
      <c r="D337" s="424"/>
      <c r="E337" s="418"/>
      <c r="F337" s="419" t="str">
        <f t="shared" si="2"/>
        <v/>
      </c>
      <c r="H337" s="580"/>
    </row>
    <row r="338" spans="1:8" ht="26.4" customHeight="1" x14ac:dyDescent="0.3">
      <c r="A338" s="372" t="s">
        <v>176</v>
      </c>
      <c r="B338" s="201" t="s">
        <v>177</v>
      </c>
      <c r="C338" s="379" t="s">
        <v>9</v>
      </c>
      <c r="D338" s="424">
        <v>40</v>
      </c>
      <c r="E338" s="856"/>
      <c r="F338" s="419" t="str">
        <f t="shared" si="2"/>
        <v/>
      </c>
      <c r="H338" s="580"/>
    </row>
    <row r="339" spans="1:8" ht="26.4" customHeight="1" x14ac:dyDescent="0.3">
      <c r="A339" s="372" t="s">
        <v>178</v>
      </c>
      <c r="B339" s="201" t="s">
        <v>171</v>
      </c>
      <c r="C339" s="379" t="s">
        <v>9</v>
      </c>
      <c r="D339" s="424">
        <v>40</v>
      </c>
      <c r="E339" s="856"/>
      <c r="F339" s="419" t="str">
        <f t="shared" si="2"/>
        <v/>
      </c>
      <c r="H339" s="580"/>
    </row>
    <row r="340" spans="1:8" ht="26.4" customHeight="1" x14ac:dyDescent="0.3">
      <c r="A340" s="372" t="s">
        <v>179</v>
      </c>
      <c r="B340" s="201" t="s">
        <v>180</v>
      </c>
      <c r="C340" s="379" t="s">
        <v>181</v>
      </c>
      <c r="D340" s="424">
        <v>42</v>
      </c>
      <c r="E340" s="856"/>
      <c r="F340" s="419" t="str">
        <f t="shared" si="2"/>
        <v/>
      </c>
      <c r="H340" s="580"/>
    </row>
    <row r="341" spans="1:8" ht="26.4" customHeight="1" x14ac:dyDescent="0.3">
      <c r="A341" s="372" t="s">
        <v>182</v>
      </c>
      <c r="B341" s="201" t="s">
        <v>183</v>
      </c>
      <c r="C341" s="379"/>
      <c r="D341" s="424"/>
      <c r="E341" s="418"/>
      <c r="F341" s="419" t="str">
        <f t="shared" si="2"/>
        <v/>
      </c>
      <c r="H341" s="580"/>
    </row>
    <row r="342" spans="1:8" ht="26.4" customHeight="1" x14ac:dyDescent="0.3">
      <c r="A342" s="372" t="s">
        <v>184</v>
      </c>
      <c r="B342" s="201" t="s">
        <v>185</v>
      </c>
      <c r="C342" s="379" t="s">
        <v>9</v>
      </c>
      <c r="D342" s="424">
        <v>600</v>
      </c>
      <c r="E342" s="856"/>
      <c r="F342" s="419" t="str">
        <f t="shared" si="2"/>
        <v/>
      </c>
      <c r="H342" s="580"/>
    </row>
    <row r="343" spans="1:8" ht="26.4" customHeight="1" x14ac:dyDescent="0.3">
      <c r="A343" s="372" t="s">
        <v>186</v>
      </c>
      <c r="B343" s="201" t="s">
        <v>187</v>
      </c>
      <c r="C343" s="379" t="s">
        <v>9</v>
      </c>
      <c r="D343" s="424">
        <v>600</v>
      </c>
      <c r="E343" s="856"/>
      <c r="F343" s="419" t="str">
        <f t="shared" si="2"/>
        <v/>
      </c>
      <c r="H343" s="580"/>
    </row>
    <row r="344" spans="1:8" ht="26.4" customHeight="1" x14ac:dyDescent="0.3">
      <c r="A344" s="372" t="s">
        <v>188</v>
      </c>
      <c r="B344" s="201" t="s">
        <v>189</v>
      </c>
      <c r="C344" s="379" t="s">
        <v>9</v>
      </c>
      <c r="D344" s="424">
        <v>600</v>
      </c>
      <c r="E344" s="856"/>
      <c r="F344" s="419" t="str">
        <f t="shared" si="2"/>
        <v/>
      </c>
      <c r="H344" s="580"/>
    </row>
    <row r="345" spans="1:8" ht="26.4" customHeight="1" x14ac:dyDescent="0.3">
      <c r="A345" s="372" t="s">
        <v>190</v>
      </c>
      <c r="B345" s="201" t="s">
        <v>191</v>
      </c>
      <c r="C345" s="379" t="s">
        <v>9</v>
      </c>
      <c r="D345" s="424">
        <v>600</v>
      </c>
      <c r="E345" s="856"/>
      <c r="F345" s="419" t="str">
        <f t="shared" si="2"/>
        <v/>
      </c>
      <c r="H345" s="580"/>
    </row>
    <row r="346" spans="1:8" ht="26.4" customHeight="1" x14ac:dyDescent="0.3">
      <c r="A346" s="372" t="s">
        <v>192</v>
      </c>
      <c r="B346" s="201" t="s">
        <v>193</v>
      </c>
      <c r="C346" s="379"/>
      <c r="D346" s="424"/>
      <c r="E346" s="418"/>
      <c r="F346" s="419" t="str">
        <f t="shared" si="2"/>
        <v/>
      </c>
      <c r="H346" s="580"/>
    </row>
    <row r="347" spans="1:8" ht="26.4" customHeight="1" x14ac:dyDescent="0.3">
      <c r="A347" s="372" t="s">
        <v>194</v>
      </c>
      <c r="B347" s="201" t="s">
        <v>195</v>
      </c>
      <c r="C347" s="379" t="s">
        <v>9</v>
      </c>
      <c r="D347" s="424">
        <v>15</v>
      </c>
      <c r="E347" s="856"/>
      <c r="F347" s="419" t="str">
        <f t="shared" si="2"/>
        <v/>
      </c>
      <c r="H347" s="580"/>
    </row>
    <row r="348" spans="1:8" ht="26.4" customHeight="1" x14ac:dyDescent="0.3">
      <c r="A348" s="372" t="s">
        <v>196</v>
      </c>
      <c r="B348" s="201" t="s">
        <v>197</v>
      </c>
      <c r="C348" s="379" t="s">
        <v>9</v>
      </c>
      <c r="D348" s="424">
        <v>15</v>
      </c>
      <c r="E348" s="856"/>
      <c r="F348" s="419" t="str">
        <f t="shared" si="2"/>
        <v/>
      </c>
      <c r="H348" s="580"/>
    </row>
    <row r="349" spans="1:8" ht="26.4" customHeight="1" x14ac:dyDescent="0.3">
      <c r="A349" s="372" t="s">
        <v>198</v>
      </c>
      <c r="B349" s="201" t="s">
        <v>199</v>
      </c>
      <c r="C349" s="379" t="s">
        <v>9</v>
      </c>
      <c r="D349" s="424">
        <v>200</v>
      </c>
      <c r="E349" s="856"/>
      <c r="F349" s="419" t="str">
        <f t="shared" si="2"/>
        <v/>
      </c>
      <c r="H349" s="580"/>
    </row>
    <row r="350" spans="1:8" ht="26.4" customHeight="1" x14ac:dyDescent="0.3">
      <c r="A350" s="372" t="s">
        <v>200</v>
      </c>
      <c r="B350" s="235" t="s">
        <v>203</v>
      </c>
      <c r="C350" s="379"/>
      <c r="D350" s="424"/>
      <c r="E350" s="418"/>
      <c r="F350" s="419" t="str">
        <f t="shared" si="2"/>
        <v/>
      </c>
      <c r="H350" s="580"/>
    </row>
    <row r="351" spans="1:8" ht="26.4" customHeight="1" x14ac:dyDescent="0.3">
      <c r="A351" s="372" t="s">
        <v>3176</v>
      </c>
      <c r="B351" s="201" t="s">
        <v>205</v>
      </c>
      <c r="C351" s="379" t="s">
        <v>64</v>
      </c>
      <c r="D351" s="424">
        <v>60</v>
      </c>
      <c r="E351" s="856"/>
      <c r="F351" s="419" t="str">
        <f t="shared" si="2"/>
        <v/>
      </c>
      <c r="H351" s="580"/>
    </row>
    <row r="352" spans="1:8" ht="26.4" customHeight="1" x14ac:dyDescent="0.3">
      <c r="A352" s="372" t="s">
        <v>3178</v>
      </c>
      <c r="B352" s="201" t="s">
        <v>207</v>
      </c>
      <c r="C352" s="379" t="s">
        <v>64</v>
      </c>
      <c r="D352" s="424">
        <v>60</v>
      </c>
      <c r="E352" s="856"/>
      <c r="F352" s="419" t="str">
        <f t="shared" si="2"/>
        <v/>
      </c>
      <c r="H352" s="580"/>
    </row>
    <row r="353" spans="1:8" ht="26.4" customHeight="1" x14ac:dyDescent="0.3">
      <c r="A353" s="372" t="s">
        <v>3180</v>
      </c>
      <c r="B353" s="201" t="s">
        <v>209</v>
      </c>
      <c r="C353" s="379" t="s">
        <v>64</v>
      </c>
      <c r="D353" s="424">
        <v>60</v>
      </c>
      <c r="E353" s="856"/>
      <c r="F353" s="419" t="str">
        <f t="shared" si="2"/>
        <v/>
      </c>
      <c r="H353" s="580"/>
    </row>
    <row r="354" spans="1:8" ht="26.4" customHeight="1" x14ac:dyDescent="0.3">
      <c r="A354" s="372" t="s">
        <v>3989</v>
      </c>
      <c r="B354" s="201" t="s">
        <v>212</v>
      </c>
      <c r="C354" s="379" t="s">
        <v>64</v>
      </c>
      <c r="D354" s="424">
        <v>60</v>
      </c>
      <c r="E354" s="856"/>
      <c r="F354" s="419" t="str">
        <f t="shared" si="2"/>
        <v/>
      </c>
      <c r="H354" s="580"/>
    </row>
    <row r="355" spans="1:8" ht="26.4" customHeight="1" x14ac:dyDescent="0.3">
      <c r="A355" s="372" t="s">
        <v>202</v>
      </c>
      <c r="B355" s="201" t="s">
        <v>4166</v>
      </c>
      <c r="C355" s="379" t="s">
        <v>9</v>
      </c>
      <c r="D355" s="424">
        <v>4</v>
      </c>
      <c r="E355" s="856"/>
      <c r="F355" s="419" t="str">
        <f t="shared" si="2"/>
        <v/>
      </c>
      <c r="H355" s="580"/>
    </row>
    <row r="356" spans="1:8" ht="26.4" customHeight="1" x14ac:dyDescent="0.3">
      <c r="A356" s="372" t="s">
        <v>213</v>
      </c>
      <c r="B356" s="201" t="s">
        <v>215</v>
      </c>
      <c r="C356" s="379" t="s">
        <v>9</v>
      </c>
      <c r="D356" s="424">
        <v>25</v>
      </c>
      <c r="E356" s="856"/>
      <c r="F356" s="419" t="str">
        <f t="shared" si="2"/>
        <v/>
      </c>
      <c r="H356" s="580"/>
    </row>
    <row r="357" spans="1:8" ht="14.4" customHeight="1" x14ac:dyDescent="0.3">
      <c r="A357" s="383"/>
      <c r="B357" s="360"/>
      <c r="C357" s="389"/>
      <c r="D357" s="434"/>
      <c r="E357" s="435"/>
      <c r="F357" s="433"/>
    </row>
    <row r="358" spans="1:8" ht="14.4" customHeight="1" x14ac:dyDescent="0.3">
      <c r="A358" s="383"/>
      <c r="B358" s="360"/>
      <c r="C358" s="389"/>
      <c r="D358" s="434"/>
      <c r="E358" s="435"/>
      <c r="F358" s="433"/>
    </row>
    <row r="359" spans="1:8" ht="14.4" customHeight="1" x14ac:dyDescent="0.3">
      <c r="A359" s="383"/>
      <c r="B359" s="360"/>
      <c r="C359" s="389"/>
      <c r="D359" s="434"/>
      <c r="E359" s="435"/>
      <c r="F359" s="433"/>
    </row>
    <row r="360" spans="1:8" ht="14.4" customHeight="1" x14ac:dyDescent="0.3">
      <c r="A360" s="383"/>
      <c r="B360" s="360"/>
      <c r="C360" s="389"/>
      <c r="D360" s="434"/>
      <c r="E360" s="435"/>
      <c r="F360" s="433"/>
    </row>
    <row r="361" spans="1:8" ht="14.4" customHeight="1" x14ac:dyDescent="0.3">
      <c r="A361" s="383"/>
      <c r="B361" s="360"/>
      <c r="C361" s="389"/>
      <c r="D361" s="434"/>
      <c r="E361" s="435"/>
      <c r="F361" s="433"/>
    </row>
    <row r="362" spans="1:8" ht="14.4" customHeight="1" x14ac:dyDescent="0.3">
      <c r="A362" s="383"/>
      <c r="B362" s="360"/>
      <c r="C362" s="389"/>
      <c r="D362" s="434"/>
      <c r="E362" s="435"/>
      <c r="F362" s="433"/>
    </row>
    <row r="363" spans="1:8" ht="14.4" customHeight="1" x14ac:dyDescent="0.3">
      <c r="A363" s="383"/>
      <c r="B363" s="360"/>
      <c r="C363" s="389"/>
      <c r="D363" s="434"/>
      <c r="E363" s="435"/>
      <c r="F363" s="433"/>
    </row>
    <row r="364" spans="1:8" ht="14.4" customHeight="1" x14ac:dyDescent="0.3">
      <c r="A364" s="383"/>
      <c r="B364" s="360"/>
      <c r="C364" s="389"/>
      <c r="D364" s="434"/>
      <c r="E364" s="435"/>
      <c r="F364" s="433"/>
    </row>
    <row r="365" spans="1:8" ht="14.4" customHeight="1" x14ac:dyDescent="0.3">
      <c r="A365" s="383"/>
      <c r="B365" s="360"/>
      <c r="C365" s="389"/>
      <c r="D365" s="434"/>
      <c r="E365" s="435"/>
      <c r="F365" s="433"/>
    </row>
    <row r="366" spans="1:8" ht="14.4" customHeight="1" x14ac:dyDescent="0.3">
      <c r="A366" s="383"/>
      <c r="B366" s="360"/>
      <c r="C366" s="389"/>
      <c r="D366" s="434"/>
      <c r="E366" s="435"/>
      <c r="F366" s="433"/>
    </row>
    <row r="367" spans="1:8" ht="14.4" customHeight="1" x14ac:dyDescent="0.3">
      <c r="A367" s="383"/>
      <c r="B367" s="360"/>
      <c r="C367" s="389"/>
      <c r="D367" s="434"/>
      <c r="E367" s="435"/>
      <c r="F367" s="433"/>
    </row>
    <row r="368" spans="1:8" ht="14.4" customHeight="1" x14ac:dyDescent="0.3">
      <c r="A368" s="383"/>
      <c r="B368" s="360"/>
      <c r="C368" s="389"/>
      <c r="D368" s="434"/>
      <c r="E368" s="435"/>
      <c r="F368" s="433"/>
    </row>
    <row r="369" spans="1:6" ht="14.4" customHeight="1" x14ac:dyDescent="0.3">
      <c r="A369" s="383"/>
      <c r="B369" s="360"/>
      <c r="C369" s="389"/>
      <c r="D369" s="434"/>
      <c r="E369" s="435"/>
      <c r="F369" s="433"/>
    </row>
    <row r="370" spans="1:6" ht="14.4" customHeight="1" x14ac:dyDescent="0.3">
      <c r="A370" s="383"/>
      <c r="B370" s="360"/>
      <c r="C370" s="389"/>
      <c r="D370" s="434"/>
      <c r="E370" s="435"/>
      <c r="F370" s="433"/>
    </row>
    <row r="371" spans="1:6" ht="14.4" customHeight="1" x14ac:dyDescent="0.3">
      <c r="A371" s="383"/>
      <c r="B371" s="360"/>
      <c r="C371" s="389"/>
      <c r="D371" s="434"/>
      <c r="E371" s="435"/>
      <c r="F371" s="433"/>
    </row>
    <row r="372" spans="1:6" ht="14.4" customHeight="1" x14ac:dyDescent="0.3">
      <c r="A372" s="383"/>
      <c r="B372" s="360"/>
      <c r="C372" s="389"/>
      <c r="D372" s="434"/>
      <c r="E372" s="435"/>
      <c r="F372" s="433"/>
    </row>
    <row r="373" spans="1:6" ht="14.4" customHeight="1" x14ac:dyDescent="0.3">
      <c r="A373" s="383"/>
      <c r="B373" s="360"/>
      <c r="C373" s="389"/>
      <c r="D373" s="434"/>
      <c r="E373" s="435"/>
      <c r="F373" s="433"/>
    </row>
    <row r="374" spans="1:6" ht="14.4" customHeight="1" x14ac:dyDescent="0.3">
      <c r="A374" s="383"/>
      <c r="B374" s="360"/>
      <c r="C374" s="389"/>
      <c r="D374" s="434"/>
      <c r="E374" s="435"/>
      <c r="F374" s="433"/>
    </row>
    <row r="375" spans="1:6" ht="14.4" customHeight="1" x14ac:dyDescent="0.3">
      <c r="A375" s="383"/>
      <c r="B375" s="360"/>
      <c r="C375" s="389"/>
      <c r="D375" s="434"/>
      <c r="E375" s="435"/>
      <c r="F375" s="433"/>
    </row>
    <row r="376" spans="1:6" ht="14.4" customHeight="1" x14ac:dyDescent="0.3">
      <c r="A376" s="383"/>
      <c r="B376" s="360"/>
      <c r="C376" s="389"/>
      <c r="D376" s="434"/>
      <c r="E376" s="435"/>
      <c r="F376" s="433"/>
    </row>
    <row r="377" spans="1:6" ht="14.4" customHeight="1" x14ac:dyDescent="0.3">
      <c r="A377" s="383"/>
      <c r="B377" s="360"/>
      <c r="C377" s="389"/>
      <c r="D377" s="434"/>
      <c r="E377" s="435"/>
      <c r="F377" s="433"/>
    </row>
    <row r="378" spans="1:6" ht="14.4" customHeight="1" x14ac:dyDescent="0.3">
      <c r="A378" s="383"/>
      <c r="B378" s="360"/>
      <c r="C378" s="389"/>
      <c r="D378" s="434"/>
      <c r="E378" s="435"/>
      <c r="F378" s="433"/>
    </row>
    <row r="379" spans="1:6" ht="14.4" customHeight="1" x14ac:dyDescent="0.3">
      <c r="A379" s="383"/>
      <c r="B379" s="360"/>
      <c r="C379" s="389"/>
      <c r="D379" s="434"/>
      <c r="E379" s="435"/>
      <c r="F379" s="433"/>
    </row>
    <row r="380" spans="1:6" ht="14.4" customHeight="1" x14ac:dyDescent="0.3">
      <c r="A380" s="383"/>
      <c r="B380" s="360"/>
      <c r="C380" s="389"/>
      <c r="D380" s="434"/>
      <c r="E380" s="435"/>
      <c r="F380" s="433"/>
    </row>
    <row r="381" spans="1:6" ht="14.4" customHeight="1" x14ac:dyDescent="0.3">
      <c r="A381" s="383"/>
      <c r="B381" s="360"/>
      <c r="C381" s="389"/>
      <c r="D381" s="434"/>
      <c r="E381" s="435"/>
      <c r="F381" s="433"/>
    </row>
    <row r="382" spans="1:6" ht="14.4" customHeight="1" x14ac:dyDescent="0.3">
      <c r="A382" s="383"/>
      <c r="B382" s="360"/>
      <c r="C382" s="389"/>
      <c r="D382" s="434"/>
      <c r="E382" s="435"/>
      <c r="F382" s="433"/>
    </row>
    <row r="383" spans="1:6" ht="14.4" customHeight="1" x14ac:dyDescent="0.3">
      <c r="A383" s="383"/>
      <c r="B383" s="360"/>
      <c r="C383" s="389"/>
      <c r="D383" s="434"/>
      <c r="E383" s="435"/>
      <c r="F383" s="433"/>
    </row>
    <row r="384" spans="1:6" ht="14.4" customHeight="1" x14ac:dyDescent="0.3">
      <c r="A384" s="383"/>
      <c r="B384" s="360"/>
      <c r="C384" s="389"/>
      <c r="D384" s="434"/>
      <c r="E384" s="435"/>
      <c r="F384" s="433"/>
    </row>
    <row r="385" spans="1:6" ht="14.4" customHeight="1" x14ac:dyDescent="0.3">
      <c r="A385" s="383"/>
      <c r="B385" s="360"/>
      <c r="C385" s="389"/>
      <c r="D385" s="434"/>
      <c r="E385" s="435"/>
      <c r="F385" s="433"/>
    </row>
    <row r="386" spans="1:6" ht="14.4" customHeight="1" x14ac:dyDescent="0.3">
      <c r="A386" s="383"/>
      <c r="B386" s="360"/>
      <c r="C386" s="389"/>
      <c r="D386" s="434"/>
      <c r="E386" s="435"/>
      <c r="F386" s="433"/>
    </row>
    <row r="387" spans="1:6" ht="14.4" customHeight="1" x14ac:dyDescent="0.3">
      <c r="A387" s="383"/>
      <c r="B387" s="360"/>
      <c r="C387" s="389"/>
      <c r="D387" s="434"/>
      <c r="E387" s="435"/>
      <c r="F387" s="433"/>
    </row>
    <row r="388" spans="1:6" ht="14.4" customHeight="1" x14ac:dyDescent="0.3">
      <c r="A388" s="383"/>
      <c r="B388" s="360"/>
      <c r="C388" s="389"/>
      <c r="D388" s="434"/>
      <c r="E388" s="435"/>
      <c r="F388" s="433"/>
    </row>
    <row r="389" spans="1:6" ht="14.4" customHeight="1" x14ac:dyDescent="0.3">
      <c r="A389" s="383"/>
      <c r="B389" s="360"/>
      <c r="C389" s="389"/>
      <c r="D389" s="434"/>
      <c r="E389" s="435"/>
      <c r="F389" s="433"/>
    </row>
    <row r="390" spans="1:6" ht="14.4" customHeight="1" x14ac:dyDescent="0.3">
      <c r="A390" s="383"/>
      <c r="B390" s="360"/>
      <c r="C390" s="389"/>
      <c r="D390" s="434"/>
      <c r="E390" s="435"/>
      <c r="F390" s="433"/>
    </row>
    <row r="391" spans="1:6" ht="14.4" customHeight="1" x14ac:dyDescent="0.3">
      <c r="A391" s="383"/>
      <c r="B391" s="360"/>
      <c r="C391" s="389"/>
      <c r="D391" s="434"/>
      <c r="E391" s="435"/>
      <c r="F391" s="433"/>
    </row>
    <row r="392" spans="1:6" ht="14.4" customHeight="1" x14ac:dyDescent="0.3">
      <c r="A392" s="383"/>
      <c r="B392" s="360"/>
      <c r="C392" s="389"/>
      <c r="D392" s="434"/>
      <c r="E392" s="435"/>
      <c r="F392" s="433"/>
    </row>
    <row r="393" spans="1:6" ht="14.4" customHeight="1" x14ac:dyDescent="0.3">
      <c r="A393" s="383"/>
      <c r="B393" s="360"/>
      <c r="C393" s="389"/>
      <c r="D393" s="434"/>
      <c r="E393" s="435"/>
      <c r="F393" s="433"/>
    </row>
    <row r="394" spans="1:6" ht="14.4" customHeight="1" x14ac:dyDescent="0.3">
      <c r="A394" s="383"/>
      <c r="B394" s="360"/>
      <c r="C394" s="389"/>
      <c r="D394" s="434"/>
      <c r="E394" s="435"/>
      <c r="F394" s="433"/>
    </row>
    <row r="395" spans="1:6" ht="14.4" customHeight="1" x14ac:dyDescent="0.3">
      <c r="A395" s="383"/>
      <c r="B395" s="360"/>
      <c r="C395" s="389"/>
      <c r="D395" s="434"/>
      <c r="E395" s="435"/>
      <c r="F395" s="433"/>
    </row>
    <row r="396" spans="1:6" ht="14.4" customHeight="1" x14ac:dyDescent="0.3">
      <c r="A396" s="383"/>
      <c r="B396" s="360"/>
      <c r="C396" s="389"/>
      <c r="D396" s="434"/>
      <c r="E396" s="435"/>
      <c r="F396" s="433"/>
    </row>
    <row r="397" spans="1:6" ht="14.4" customHeight="1" x14ac:dyDescent="0.3">
      <c r="A397" s="383"/>
      <c r="B397" s="360"/>
      <c r="C397" s="389"/>
      <c r="D397" s="434"/>
      <c r="E397" s="435"/>
      <c r="F397" s="433"/>
    </row>
    <row r="398" spans="1:6" ht="14.4" customHeight="1" x14ac:dyDescent="0.3">
      <c r="A398" s="383"/>
      <c r="B398" s="360"/>
      <c r="C398" s="389"/>
      <c r="D398" s="434"/>
      <c r="E398" s="435"/>
      <c r="F398" s="433"/>
    </row>
    <row r="399" spans="1:6" ht="14.4" customHeight="1" x14ac:dyDescent="0.3">
      <c r="A399" s="383"/>
      <c r="B399" s="360"/>
      <c r="C399" s="389"/>
      <c r="D399" s="434"/>
      <c r="E399" s="435"/>
      <c r="F399" s="433"/>
    </row>
    <row r="400" spans="1:6" ht="14.4" customHeight="1" x14ac:dyDescent="0.3">
      <c r="A400" s="383"/>
      <c r="B400" s="360"/>
      <c r="C400" s="389"/>
      <c r="D400" s="434"/>
      <c r="E400" s="435"/>
      <c r="F400" s="433"/>
    </row>
    <row r="401" spans="1:6" ht="14.4" customHeight="1" x14ac:dyDescent="0.3">
      <c r="A401" s="383"/>
      <c r="B401" s="360"/>
      <c r="C401" s="389"/>
      <c r="D401" s="434"/>
      <c r="E401" s="435"/>
      <c r="F401" s="433"/>
    </row>
    <row r="402" spans="1:6" ht="14.4" customHeight="1" x14ac:dyDescent="0.3">
      <c r="A402" s="383"/>
      <c r="B402" s="360"/>
      <c r="C402" s="389"/>
      <c r="D402" s="434"/>
      <c r="E402" s="435"/>
      <c r="F402" s="433"/>
    </row>
    <row r="403" spans="1:6" ht="14.4" customHeight="1" x14ac:dyDescent="0.3">
      <c r="A403" s="383"/>
      <c r="B403" s="360"/>
      <c r="C403" s="389"/>
      <c r="D403" s="434"/>
      <c r="E403" s="435"/>
      <c r="F403" s="433"/>
    </row>
    <row r="404" spans="1:6" ht="14.4" customHeight="1" x14ac:dyDescent="0.3">
      <c r="A404" s="383"/>
      <c r="B404" s="360"/>
      <c r="C404" s="389"/>
      <c r="D404" s="434"/>
      <c r="E404" s="435"/>
      <c r="F404" s="433"/>
    </row>
    <row r="405" spans="1:6" ht="14.4" customHeight="1" x14ac:dyDescent="0.3">
      <c r="A405" s="383"/>
      <c r="B405" s="360"/>
      <c r="C405" s="389"/>
      <c r="D405" s="434"/>
      <c r="E405" s="435"/>
      <c r="F405" s="433"/>
    </row>
    <row r="406" spans="1:6" ht="14.4" customHeight="1" x14ac:dyDescent="0.3">
      <c r="A406" s="383"/>
      <c r="B406" s="360"/>
      <c r="C406" s="389"/>
      <c r="D406" s="434"/>
      <c r="E406" s="435"/>
      <c r="F406" s="433"/>
    </row>
    <row r="407" spans="1:6" ht="14.4" customHeight="1" x14ac:dyDescent="0.3">
      <c r="A407" s="383"/>
      <c r="B407" s="360"/>
      <c r="C407" s="389"/>
      <c r="D407" s="434"/>
      <c r="E407" s="435"/>
      <c r="F407" s="433"/>
    </row>
    <row r="408" spans="1:6" ht="14.4" customHeight="1" x14ac:dyDescent="0.3">
      <c r="A408" s="383"/>
      <c r="B408" s="360"/>
      <c r="C408" s="389"/>
      <c r="D408" s="434"/>
      <c r="E408" s="435"/>
      <c r="F408" s="433"/>
    </row>
    <row r="409" spans="1:6" ht="14.4" customHeight="1" x14ac:dyDescent="0.3">
      <c r="A409" s="383"/>
      <c r="B409" s="360"/>
      <c r="C409" s="389"/>
      <c r="D409" s="434"/>
      <c r="E409" s="435"/>
      <c r="F409" s="433"/>
    </row>
    <row r="410" spans="1:6" ht="14.4" customHeight="1" x14ac:dyDescent="0.3">
      <c r="A410" s="383"/>
      <c r="B410" s="360"/>
      <c r="C410" s="389"/>
      <c r="D410" s="434"/>
      <c r="E410" s="435"/>
      <c r="F410" s="433"/>
    </row>
    <row r="411" spans="1:6" ht="14.4" customHeight="1" x14ac:dyDescent="0.3">
      <c r="A411" s="383"/>
      <c r="B411" s="360"/>
      <c r="C411" s="389"/>
      <c r="D411" s="434"/>
      <c r="E411" s="435"/>
      <c r="F411" s="433"/>
    </row>
    <row r="412" spans="1:6" ht="14.4" customHeight="1" x14ac:dyDescent="0.3">
      <c r="A412" s="383"/>
      <c r="B412" s="360"/>
      <c r="C412" s="389"/>
      <c r="D412" s="434"/>
      <c r="E412" s="435"/>
      <c r="F412" s="433"/>
    </row>
    <row r="413" spans="1:6" ht="14.4" customHeight="1" x14ac:dyDescent="0.3">
      <c r="A413" s="383"/>
      <c r="B413" s="360"/>
      <c r="C413" s="389"/>
      <c r="D413" s="434"/>
      <c r="E413" s="435"/>
      <c r="F413" s="433"/>
    </row>
    <row r="414" spans="1:6" ht="14.4" customHeight="1" x14ac:dyDescent="0.3">
      <c r="A414" s="383"/>
      <c r="B414" s="360"/>
      <c r="C414" s="389"/>
      <c r="D414" s="434"/>
      <c r="E414" s="435"/>
      <c r="F414" s="433"/>
    </row>
    <row r="415" spans="1:6" ht="14.4" customHeight="1" x14ac:dyDescent="0.3">
      <c r="A415" s="383"/>
      <c r="B415" s="360"/>
      <c r="C415" s="389"/>
      <c r="D415" s="434"/>
      <c r="E415" s="435"/>
      <c r="F415" s="433"/>
    </row>
    <row r="416" spans="1:6" ht="14.4" customHeight="1" x14ac:dyDescent="0.3">
      <c r="A416" s="383"/>
      <c r="B416" s="360"/>
      <c r="C416" s="389"/>
      <c r="D416" s="434"/>
      <c r="E416" s="435"/>
      <c r="F416" s="433"/>
    </row>
    <row r="417" spans="1:6" ht="14.4" customHeight="1" x14ac:dyDescent="0.3">
      <c r="A417" s="383"/>
      <c r="B417" s="360"/>
      <c r="C417" s="389"/>
      <c r="D417" s="434"/>
      <c r="E417" s="435"/>
      <c r="F417" s="433"/>
    </row>
    <row r="418" spans="1:6" ht="14.4" customHeight="1" x14ac:dyDescent="0.3">
      <c r="A418" s="383"/>
      <c r="B418" s="360"/>
      <c r="C418" s="389"/>
      <c r="D418" s="434"/>
      <c r="E418" s="435"/>
      <c r="F418" s="433"/>
    </row>
    <row r="419" spans="1:6" ht="14.4" customHeight="1" x14ac:dyDescent="0.3">
      <c r="A419" s="383"/>
      <c r="B419" s="360"/>
      <c r="C419" s="389"/>
      <c r="D419" s="434"/>
      <c r="E419" s="435"/>
      <c r="F419" s="433"/>
    </row>
    <row r="420" spans="1:6" ht="14.4" customHeight="1" x14ac:dyDescent="0.3">
      <c r="A420" s="383"/>
      <c r="B420" s="360"/>
      <c r="C420" s="389"/>
      <c r="D420" s="434"/>
      <c r="E420" s="435"/>
      <c r="F420" s="433"/>
    </row>
    <row r="421" spans="1:6" ht="14.4" customHeight="1" x14ac:dyDescent="0.3">
      <c r="A421" s="383"/>
      <c r="B421" s="360"/>
      <c r="C421" s="389"/>
      <c r="D421" s="434"/>
      <c r="E421" s="435"/>
      <c r="F421" s="433"/>
    </row>
    <row r="422" spans="1:6" ht="14.4" customHeight="1" x14ac:dyDescent="0.3">
      <c r="A422" s="383"/>
      <c r="B422" s="360"/>
      <c r="C422" s="389"/>
      <c r="D422" s="434"/>
      <c r="E422" s="435"/>
      <c r="F422" s="433"/>
    </row>
    <row r="423" spans="1:6" ht="14.4" customHeight="1" x14ac:dyDescent="0.3">
      <c r="A423" s="383"/>
      <c r="B423" s="360"/>
      <c r="C423" s="389"/>
      <c r="D423" s="434"/>
      <c r="E423" s="435"/>
      <c r="F423" s="433"/>
    </row>
    <row r="424" spans="1:6" ht="14.4" customHeight="1" x14ac:dyDescent="0.3">
      <c r="A424" s="383"/>
      <c r="B424" s="360"/>
      <c r="C424" s="389"/>
      <c r="D424" s="434"/>
      <c r="E424" s="435"/>
      <c r="F424" s="433"/>
    </row>
    <row r="425" spans="1:6" ht="14.4" customHeight="1" x14ac:dyDescent="0.3">
      <c r="A425" s="383"/>
      <c r="B425" s="360"/>
      <c r="C425" s="389"/>
      <c r="D425" s="434"/>
      <c r="E425" s="435"/>
      <c r="F425" s="433"/>
    </row>
    <row r="426" spans="1:6" ht="14.4" customHeight="1" x14ac:dyDescent="0.3">
      <c r="A426" s="383"/>
      <c r="B426" s="360"/>
      <c r="C426" s="389"/>
      <c r="D426" s="434"/>
      <c r="E426" s="435"/>
      <c r="F426" s="433"/>
    </row>
    <row r="427" spans="1:6" ht="14.4" customHeight="1" x14ac:dyDescent="0.3">
      <c r="A427" s="383"/>
      <c r="B427" s="360"/>
      <c r="C427" s="389"/>
      <c r="D427" s="434"/>
      <c r="E427" s="435"/>
      <c r="F427" s="433"/>
    </row>
    <row r="428" spans="1:6" ht="14.4" customHeight="1" x14ac:dyDescent="0.3">
      <c r="A428" s="383"/>
      <c r="B428" s="360"/>
      <c r="C428" s="389"/>
      <c r="D428" s="434"/>
      <c r="E428" s="435"/>
      <c r="F428" s="433"/>
    </row>
    <row r="429" spans="1:6" ht="14.4" customHeight="1" x14ac:dyDescent="0.3">
      <c r="A429" s="383"/>
      <c r="B429" s="360"/>
      <c r="C429" s="389"/>
      <c r="D429" s="434"/>
      <c r="E429" s="435"/>
      <c r="F429" s="433"/>
    </row>
    <row r="430" spans="1:6" ht="14.4" customHeight="1" x14ac:dyDescent="0.3">
      <c r="A430" s="383"/>
      <c r="B430" s="360"/>
      <c r="C430" s="389"/>
      <c r="D430" s="434"/>
      <c r="E430" s="435"/>
      <c r="F430" s="433"/>
    </row>
    <row r="431" spans="1:6" ht="14.4" customHeight="1" x14ac:dyDescent="0.3">
      <c r="A431" s="383"/>
      <c r="B431" s="360"/>
      <c r="C431" s="389"/>
      <c r="D431" s="434"/>
      <c r="E431" s="435"/>
      <c r="F431" s="433"/>
    </row>
    <row r="432" spans="1:6" ht="14.4" customHeight="1" x14ac:dyDescent="0.3">
      <c r="A432" s="383"/>
      <c r="B432" s="360"/>
      <c r="C432" s="389"/>
      <c r="D432" s="434"/>
      <c r="E432" s="435"/>
      <c r="F432" s="433"/>
    </row>
    <row r="433" spans="1:8" ht="14.4" customHeight="1" x14ac:dyDescent="0.3">
      <c r="A433" s="383"/>
      <c r="B433" s="360"/>
      <c r="C433" s="389"/>
      <c r="D433" s="434"/>
      <c r="E433" s="435"/>
      <c r="F433" s="433"/>
    </row>
    <row r="434" spans="1:8" ht="14.4" customHeight="1" x14ac:dyDescent="0.3">
      <c r="A434" s="383"/>
      <c r="B434" s="360"/>
      <c r="C434" s="389"/>
      <c r="D434" s="434"/>
      <c r="E434" s="435"/>
      <c r="F434" s="433"/>
    </row>
    <row r="435" spans="1:8" ht="14.4" customHeight="1" x14ac:dyDescent="0.3">
      <c r="A435" s="383"/>
      <c r="B435" s="360"/>
      <c r="C435" s="389"/>
      <c r="D435" s="434"/>
      <c r="E435" s="435"/>
      <c r="F435" s="433"/>
    </row>
    <row r="436" spans="1:8" ht="14.4" customHeight="1" thickBot="1" x14ac:dyDescent="0.35">
      <c r="A436" s="383"/>
      <c r="B436" s="360"/>
      <c r="C436" s="389"/>
      <c r="D436" s="434"/>
      <c r="E436" s="435"/>
      <c r="F436" s="433"/>
    </row>
    <row r="437" spans="1:8" ht="25.05" customHeight="1" thickBot="1" x14ac:dyDescent="0.35">
      <c r="A437" s="448" t="s">
        <v>4042</v>
      </c>
      <c r="B437" s="511" t="s">
        <v>4115</v>
      </c>
      <c r="C437" s="489"/>
      <c r="D437" s="583"/>
      <c r="E437" s="584"/>
      <c r="F437" s="585">
        <f>SUM(F332:F363)</f>
        <v>0</v>
      </c>
    </row>
    <row r="438" spans="1:8" ht="15" customHeight="1" x14ac:dyDescent="0.3">
      <c r="A438" s="756" t="str">
        <f>A1</f>
        <v>CONTRACT SANRAL: NRA 2024/2025</v>
      </c>
      <c r="B438" s="757"/>
      <c r="C438" s="462"/>
      <c r="D438" s="586"/>
      <c r="E438" s="587"/>
      <c r="F438" s="588"/>
    </row>
    <row r="439" spans="1:8" ht="25.2" customHeight="1" thickBot="1" x14ac:dyDescent="0.35">
      <c r="A439" s="754" t="str">
        <f>A2</f>
        <v>PANEL FOR ROUTINE ROAD MAINTENANCE WORKS ACROSS SOUTH AFRICA (FREE STATE PROVINCE)</v>
      </c>
      <c r="B439" s="755"/>
      <c r="C439" s="463"/>
      <c r="D439" s="589"/>
      <c r="E439" s="590"/>
      <c r="F439" s="591"/>
    </row>
    <row r="440" spans="1:8" s="488" customFormat="1" ht="25.05" customHeight="1" thickBot="1" x14ac:dyDescent="0.35">
      <c r="A440" s="449" t="s">
        <v>4111</v>
      </c>
      <c r="B440" s="451" t="s">
        <v>4035</v>
      </c>
      <c r="C440" s="451" t="s">
        <v>4112</v>
      </c>
      <c r="D440" s="583" t="s">
        <v>4113</v>
      </c>
      <c r="E440" s="583" t="s">
        <v>4114</v>
      </c>
      <c r="F440" s="592" t="s">
        <v>4036</v>
      </c>
    </row>
    <row r="441" spans="1:8" s="444" customFormat="1" ht="25.05" customHeight="1" x14ac:dyDescent="0.3">
      <c r="A441" s="758" t="s">
        <v>4001</v>
      </c>
      <c r="B441" s="759"/>
      <c r="C441" s="759"/>
      <c r="D441" s="759"/>
      <c r="E441" s="759"/>
      <c r="F441" s="760"/>
    </row>
    <row r="442" spans="1:8" x14ac:dyDescent="0.3">
      <c r="A442" s="383" t="s">
        <v>3998</v>
      </c>
      <c r="B442" s="360" t="s">
        <v>4000</v>
      </c>
      <c r="C442" s="389"/>
      <c r="D442" s="594"/>
      <c r="E442" s="418"/>
      <c r="F442" s="595"/>
      <c r="H442" s="580"/>
    </row>
    <row r="443" spans="1:8" x14ac:dyDescent="0.3">
      <c r="A443" s="383" t="s">
        <v>3999</v>
      </c>
      <c r="B443" s="360" t="s">
        <v>4135</v>
      </c>
      <c r="C443" s="389" t="s">
        <v>3971</v>
      </c>
      <c r="D443" s="424">
        <v>1</v>
      </c>
      <c r="E443" s="428">
        <v>300000</v>
      </c>
      <c r="F443" s="426">
        <f>IF((D443*E443)&gt;0,(D443*E443),"")</f>
        <v>300000</v>
      </c>
      <c r="H443" s="580"/>
    </row>
    <row r="444" spans="1:8" ht="14.4" customHeight="1" x14ac:dyDescent="0.3">
      <c r="A444" s="383"/>
      <c r="B444" s="360"/>
      <c r="C444" s="389"/>
      <c r="D444" s="424"/>
      <c r="E444" s="428"/>
      <c r="F444" s="429"/>
    </row>
    <row r="445" spans="1:8" ht="14.4" customHeight="1" x14ac:dyDescent="0.3">
      <c r="A445" s="383"/>
      <c r="B445" s="360"/>
      <c r="C445" s="389"/>
      <c r="D445" s="424"/>
      <c r="E445" s="428"/>
      <c r="F445" s="429"/>
    </row>
    <row r="446" spans="1:8" ht="14.4" customHeight="1" x14ac:dyDescent="0.3">
      <c r="A446" s="383"/>
      <c r="B446" s="360"/>
      <c r="C446" s="389"/>
      <c r="D446" s="424"/>
      <c r="E446" s="428"/>
      <c r="F446" s="429"/>
    </row>
    <row r="447" spans="1:8" ht="14.4" customHeight="1" x14ac:dyDescent="0.3">
      <c r="A447" s="383"/>
      <c r="B447" s="360"/>
      <c r="C447" s="389"/>
      <c r="D447" s="424"/>
      <c r="E447" s="428"/>
      <c r="F447" s="429"/>
    </row>
    <row r="448" spans="1:8" ht="14.4" customHeight="1" x14ac:dyDescent="0.3">
      <c r="A448" s="383"/>
      <c r="B448" s="360"/>
      <c r="C448" s="389"/>
      <c r="D448" s="424"/>
      <c r="E448" s="428"/>
      <c r="F448" s="429"/>
    </row>
    <row r="449" spans="1:6" ht="14.4" customHeight="1" x14ac:dyDescent="0.3">
      <c r="A449" s="383"/>
      <c r="B449" s="360"/>
      <c r="C449" s="389"/>
      <c r="D449" s="424"/>
      <c r="E449" s="428"/>
      <c r="F449" s="429"/>
    </row>
    <row r="450" spans="1:6" ht="14.4" customHeight="1" x14ac:dyDescent="0.3">
      <c r="A450" s="383"/>
      <c r="B450" s="360"/>
      <c r="C450" s="389"/>
      <c r="D450" s="424"/>
      <c r="E450" s="428"/>
      <c r="F450" s="429"/>
    </row>
    <row r="451" spans="1:6" ht="14.4" customHeight="1" x14ac:dyDescent="0.3">
      <c r="A451" s="383"/>
      <c r="B451" s="360"/>
      <c r="C451" s="389"/>
      <c r="D451" s="424"/>
      <c r="E451" s="428"/>
      <c r="F451" s="429"/>
    </row>
    <row r="452" spans="1:6" ht="14.4" customHeight="1" x14ac:dyDescent="0.3">
      <c r="A452" s="383"/>
      <c r="B452" s="360"/>
      <c r="C452" s="389"/>
      <c r="D452" s="424"/>
      <c r="E452" s="428"/>
      <c r="F452" s="429"/>
    </row>
    <row r="453" spans="1:6" ht="14.4" customHeight="1" x14ac:dyDescent="0.3">
      <c r="A453" s="383"/>
      <c r="B453" s="360"/>
      <c r="C453" s="389"/>
      <c r="D453" s="424"/>
      <c r="E453" s="428"/>
      <c r="F453" s="429"/>
    </row>
    <row r="454" spans="1:6" ht="14.4" customHeight="1" x14ac:dyDescent="0.3">
      <c r="A454" s="383"/>
      <c r="B454" s="360"/>
      <c r="C454" s="389"/>
      <c r="D454" s="424"/>
      <c r="E454" s="428"/>
      <c r="F454" s="429"/>
    </row>
    <row r="455" spans="1:6" ht="14.4" customHeight="1" x14ac:dyDescent="0.3">
      <c r="A455" s="383"/>
      <c r="B455" s="360"/>
      <c r="C455" s="389"/>
      <c r="D455" s="424"/>
      <c r="E455" s="428"/>
      <c r="F455" s="429"/>
    </row>
    <row r="456" spans="1:6" ht="14.4" customHeight="1" x14ac:dyDescent="0.3">
      <c r="A456" s="383"/>
      <c r="B456" s="360"/>
      <c r="C456" s="389"/>
      <c r="D456" s="424"/>
      <c r="E456" s="428"/>
      <c r="F456" s="429"/>
    </row>
    <row r="457" spans="1:6" ht="14.4" customHeight="1" x14ac:dyDescent="0.3">
      <c r="A457" s="383"/>
      <c r="B457" s="360"/>
      <c r="C457" s="389"/>
      <c r="D457" s="424"/>
      <c r="E457" s="428"/>
      <c r="F457" s="429"/>
    </row>
    <row r="458" spans="1:6" ht="14.4" customHeight="1" x14ac:dyDescent="0.3">
      <c r="A458" s="383"/>
      <c r="B458" s="360"/>
      <c r="C458" s="389"/>
      <c r="D458" s="424"/>
      <c r="E458" s="428"/>
      <c r="F458" s="429"/>
    </row>
    <row r="459" spans="1:6" ht="14.4" customHeight="1" x14ac:dyDescent="0.3">
      <c r="A459" s="383"/>
      <c r="B459" s="360"/>
      <c r="C459" s="389"/>
      <c r="D459" s="424"/>
      <c r="E459" s="428"/>
      <c r="F459" s="429"/>
    </row>
    <row r="460" spans="1:6" ht="14.4" customHeight="1" x14ac:dyDescent="0.3">
      <c r="A460" s="383"/>
      <c r="B460" s="360"/>
      <c r="C460" s="389"/>
      <c r="D460" s="424"/>
      <c r="E460" s="428"/>
      <c r="F460" s="429"/>
    </row>
    <row r="461" spans="1:6" ht="14.4" customHeight="1" x14ac:dyDescent="0.3">
      <c r="A461" s="383"/>
      <c r="B461" s="360"/>
      <c r="C461" s="389"/>
      <c r="D461" s="424"/>
      <c r="E461" s="428"/>
      <c r="F461" s="429"/>
    </row>
    <row r="462" spans="1:6" ht="14.4" customHeight="1" x14ac:dyDescent="0.3">
      <c r="A462" s="383"/>
      <c r="B462" s="360"/>
      <c r="C462" s="389"/>
      <c r="D462" s="424"/>
      <c r="E462" s="428"/>
      <c r="F462" s="429"/>
    </row>
    <row r="463" spans="1:6" ht="14.4" customHeight="1" x14ac:dyDescent="0.3">
      <c r="A463" s="383"/>
      <c r="B463" s="360"/>
      <c r="C463" s="389"/>
      <c r="D463" s="424"/>
      <c r="E463" s="428"/>
      <c r="F463" s="429"/>
    </row>
    <row r="464" spans="1:6" ht="14.4" customHeight="1" x14ac:dyDescent="0.3">
      <c r="A464" s="383"/>
      <c r="B464" s="360"/>
      <c r="C464" s="389"/>
      <c r="D464" s="424"/>
      <c r="E464" s="428"/>
      <c r="F464" s="429"/>
    </row>
    <row r="465" spans="1:6" ht="14.4" customHeight="1" x14ac:dyDescent="0.3">
      <c r="A465" s="383"/>
      <c r="B465" s="360"/>
      <c r="C465" s="389"/>
      <c r="D465" s="424"/>
      <c r="E465" s="428"/>
      <c r="F465" s="429"/>
    </row>
    <row r="466" spans="1:6" ht="14.4" customHeight="1" x14ac:dyDescent="0.3">
      <c r="A466" s="383"/>
      <c r="B466" s="360"/>
      <c r="C466" s="389"/>
      <c r="D466" s="424"/>
      <c r="E466" s="428"/>
      <c r="F466" s="429"/>
    </row>
    <row r="467" spans="1:6" ht="14.4" customHeight="1" x14ac:dyDescent="0.3">
      <c r="A467" s="383"/>
      <c r="B467" s="360"/>
      <c r="C467" s="389"/>
      <c r="D467" s="496"/>
      <c r="E467" s="428"/>
      <c r="F467" s="429"/>
    </row>
    <row r="468" spans="1:6" ht="14.4" customHeight="1" x14ac:dyDescent="0.3">
      <c r="A468" s="383"/>
      <c r="B468" s="360"/>
      <c r="C468" s="389"/>
      <c r="D468" s="496"/>
      <c r="E468" s="428"/>
      <c r="F468" s="429"/>
    </row>
    <row r="469" spans="1:6" ht="14.4" customHeight="1" x14ac:dyDescent="0.3">
      <c r="A469" s="383"/>
      <c r="B469" s="360"/>
      <c r="C469" s="389"/>
      <c r="D469" s="496"/>
      <c r="E469" s="428"/>
      <c r="F469" s="429"/>
    </row>
    <row r="470" spans="1:6" ht="14.4" customHeight="1" x14ac:dyDescent="0.3">
      <c r="A470" s="383"/>
      <c r="B470" s="360"/>
      <c r="C470" s="389"/>
      <c r="D470" s="496"/>
      <c r="E470" s="428"/>
      <c r="F470" s="429"/>
    </row>
    <row r="471" spans="1:6" ht="14.4" customHeight="1" x14ac:dyDescent="0.3">
      <c r="A471" s="383"/>
      <c r="B471" s="360"/>
      <c r="C471" s="389"/>
      <c r="D471" s="496"/>
      <c r="E471" s="428"/>
      <c r="F471" s="429"/>
    </row>
    <row r="472" spans="1:6" ht="14.4" customHeight="1" x14ac:dyDescent="0.3">
      <c r="A472" s="383"/>
      <c r="B472" s="360"/>
      <c r="C472" s="389"/>
      <c r="D472" s="496"/>
      <c r="E472" s="428"/>
      <c r="F472" s="429"/>
    </row>
    <row r="473" spans="1:6" ht="14.4" customHeight="1" x14ac:dyDescent="0.3">
      <c r="A473" s="383"/>
      <c r="B473" s="360"/>
      <c r="C473" s="389"/>
      <c r="D473" s="496"/>
      <c r="E473" s="428"/>
      <c r="F473" s="429"/>
    </row>
    <row r="474" spans="1:6" ht="14.4" customHeight="1" x14ac:dyDescent="0.3">
      <c r="A474" s="383"/>
      <c r="B474" s="360"/>
      <c r="C474" s="389"/>
      <c r="D474" s="496"/>
      <c r="E474" s="428"/>
      <c r="F474" s="429"/>
    </row>
    <row r="475" spans="1:6" ht="14.4" customHeight="1" x14ac:dyDescent="0.3">
      <c r="A475" s="383"/>
      <c r="B475" s="360"/>
      <c r="C475" s="389"/>
      <c r="D475" s="496"/>
      <c r="E475" s="428"/>
      <c r="F475" s="429"/>
    </row>
    <row r="476" spans="1:6" ht="14.4" customHeight="1" x14ac:dyDescent="0.3">
      <c r="A476" s="383"/>
      <c r="B476" s="360"/>
      <c r="C476" s="389"/>
      <c r="D476" s="496"/>
      <c r="E476" s="428"/>
      <c r="F476" s="429"/>
    </row>
    <row r="477" spans="1:6" ht="14.4" customHeight="1" x14ac:dyDescent="0.3">
      <c r="A477" s="383"/>
      <c r="B477" s="360"/>
      <c r="C477" s="389"/>
      <c r="D477" s="496"/>
      <c r="E477" s="428"/>
      <c r="F477" s="429"/>
    </row>
    <row r="478" spans="1:6" ht="14.4" customHeight="1" x14ac:dyDescent="0.3">
      <c r="A478" s="383"/>
      <c r="B478" s="360"/>
      <c r="C478" s="389"/>
      <c r="D478" s="496"/>
      <c r="E478" s="428"/>
      <c r="F478" s="429"/>
    </row>
    <row r="479" spans="1:6" ht="14.4" customHeight="1" x14ac:dyDescent="0.3">
      <c r="A479" s="383"/>
      <c r="B479" s="360"/>
      <c r="C479" s="389"/>
      <c r="D479" s="496"/>
      <c r="E479" s="428"/>
      <c r="F479" s="429"/>
    </row>
    <row r="480" spans="1:6" ht="14.4" customHeight="1" x14ac:dyDescent="0.3">
      <c r="A480" s="383"/>
      <c r="B480" s="360"/>
      <c r="C480" s="389"/>
      <c r="D480" s="496"/>
      <c r="E480" s="428"/>
      <c r="F480" s="429"/>
    </row>
    <row r="481" spans="1:6" ht="14.4" customHeight="1" x14ac:dyDescent="0.3">
      <c r="A481" s="383"/>
      <c r="B481" s="360"/>
      <c r="C481" s="389"/>
      <c r="D481" s="496"/>
      <c r="E481" s="428"/>
      <c r="F481" s="429"/>
    </row>
    <row r="482" spans="1:6" ht="14.4" customHeight="1" x14ac:dyDescent="0.3">
      <c r="A482" s="383"/>
      <c r="B482" s="360"/>
      <c r="C482" s="389"/>
      <c r="D482" s="496"/>
      <c r="E482" s="428"/>
      <c r="F482" s="429"/>
    </row>
    <row r="483" spans="1:6" ht="14.4" customHeight="1" x14ac:dyDescent="0.3">
      <c r="A483" s="383"/>
      <c r="B483" s="360"/>
      <c r="C483" s="389"/>
      <c r="D483" s="496"/>
      <c r="E483" s="428"/>
      <c r="F483" s="429"/>
    </row>
    <row r="484" spans="1:6" ht="14.4" customHeight="1" x14ac:dyDescent="0.3">
      <c r="A484" s="383"/>
      <c r="B484" s="360"/>
      <c r="C484" s="389"/>
      <c r="D484" s="496"/>
      <c r="E484" s="428"/>
      <c r="F484" s="429"/>
    </row>
    <row r="485" spans="1:6" ht="14.4" customHeight="1" x14ac:dyDescent="0.3">
      <c r="A485" s="383"/>
      <c r="B485" s="360"/>
      <c r="C485" s="389"/>
      <c r="D485" s="496"/>
      <c r="E485" s="428"/>
      <c r="F485" s="429"/>
    </row>
    <row r="486" spans="1:6" ht="14.4" customHeight="1" x14ac:dyDescent="0.3">
      <c r="A486" s="383"/>
      <c r="B486" s="360"/>
      <c r="C486" s="389"/>
      <c r="D486" s="496"/>
      <c r="E486" s="428"/>
      <c r="F486" s="429"/>
    </row>
    <row r="487" spans="1:6" ht="14.4" customHeight="1" x14ac:dyDescent="0.3">
      <c r="A487" s="383"/>
      <c r="B487" s="360"/>
      <c r="C487" s="389"/>
      <c r="D487" s="496"/>
      <c r="E487" s="428"/>
      <c r="F487" s="429"/>
    </row>
    <row r="488" spans="1:6" ht="14.4" customHeight="1" x14ac:dyDescent="0.3">
      <c r="A488" s="383"/>
      <c r="B488" s="360"/>
      <c r="C488" s="389"/>
      <c r="D488" s="496"/>
      <c r="E488" s="428"/>
      <c r="F488" s="429"/>
    </row>
    <row r="489" spans="1:6" ht="14.4" customHeight="1" x14ac:dyDescent="0.3">
      <c r="A489" s="383"/>
      <c r="B489" s="360"/>
      <c r="C489" s="389"/>
      <c r="D489" s="496"/>
      <c r="E489" s="428"/>
      <c r="F489" s="429"/>
    </row>
    <row r="490" spans="1:6" ht="14.4" customHeight="1" x14ac:dyDescent="0.3">
      <c r="A490" s="383"/>
      <c r="B490" s="360"/>
      <c r="C490" s="389"/>
      <c r="D490" s="496"/>
      <c r="E490" s="428"/>
      <c r="F490" s="429"/>
    </row>
    <row r="491" spans="1:6" ht="14.4" customHeight="1" x14ac:dyDescent="0.3">
      <c r="A491" s="383"/>
      <c r="B491" s="360"/>
      <c r="C491" s="389"/>
      <c r="D491" s="496"/>
      <c r="E491" s="428"/>
      <c r="F491" s="429"/>
    </row>
    <row r="492" spans="1:6" ht="14.4" customHeight="1" x14ac:dyDescent="0.3">
      <c r="A492" s="383"/>
      <c r="B492" s="360"/>
      <c r="C492" s="389"/>
      <c r="D492" s="496"/>
      <c r="E492" s="428"/>
      <c r="F492" s="429"/>
    </row>
    <row r="493" spans="1:6" ht="14.4" customHeight="1" x14ac:dyDescent="0.3">
      <c r="A493" s="383"/>
      <c r="B493" s="360"/>
      <c r="C493" s="389"/>
      <c r="D493" s="496"/>
      <c r="E493" s="428"/>
      <c r="F493" s="429"/>
    </row>
    <row r="494" spans="1:6" ht="14.4" customHeight="1" x14ac:dyDescent="0.3">
      <c r="A494" s="383"/>
      <c r="B494" s="360"/>
      <c r="C494" s="389"/>
      <c r="D494" s="496"/>
      <c r="E494" s="428"/>
      <c r="F494" s="429"/>
    </row>
    <row r="495" spans="1:6" ht="14.4" customHeight="1" x14ac:dyDescent="0.3">
      <c r="A495" s="383"/>
      <c r="B495" s="360"/>
      <c r="C495" s="389"/>
      <c r="D495" s="496"/>
      <c r="E495" s="428"/>
      <c r="F495" s="429"/>
    </row>
    <row r="496" spans="1:6" ht="14.4" customHeight="1" x14ac:dyDescent="0.3">
      <c r="A496" s="383"/>
      <c r="B496" s="360"/>
      <c r="C496" s="389"/>
      <c r="D496" s="496"/>
      <c r="E496" s="428"/>
      <c r="F496" s="429"/>
    </row>
    <row r="497" spans="1:6" ht="14.4" customHeight="1" x14ac:dyDescent="0.3">
      <c r="A497" s="383"/>
      <c r="B497" s="360"/>
      <c r="C497" s="389"/>
      <c r="D497" s="496"/>
      <c r="E497" s="428"/>
      <c r="F497" s="429"/>
    </row>
    <row r="498" spans="1:6" ht="14.4" customHeight="1" x14ac:dyDescent="0.3">
      <c r="A498" s="383"/>
      <c r="B498" s="360"/>
      <c r="C498" s="389"/>
      <c r="D498" s="496"/>
      <c r="E498" s="428"/>
      <c r="F498" s="429"/>
    </row>
    <row r="499" spans="1:6" ht="14.4" customHeight="1" x14ac:dyDescent="0.3">
      <c r="A499" s="383"/>
      <c r="B499" s="360"/>
      <c r="C499" s="389"/>
      <c r="D499" s="496"/>
      <c r="E499" s="428"/>
      <c r="F499" s="429"/>
    </row>
    <row r="500" spans="1:6" ht="14.4" customHeight="1" x14ac:dyDescent="0.3">
      <c r="A500" s="383"/>
      <c r="B500" s="360"/>
      <c r="C500" s="389"/>
      <c r="D500" s="496"/>
      <c r="E500" s="428"/>
      <c r="F500" s="429"/>
    </row>
    <row r="501" spans="1:6" ht="14.4" customHeight="1" x14ac:dyDescent="0.3">
      <c r="A501" s="383"/>
      <c r="B501" s="360"/>
      <c r="C501" s="389"/>
      <c r="D501" s="496"/>
      <c r="E501" s="428"/>
      <c r="F501" s="429"/>
    </row>
    <row r="502" spans="1:6" ht="14.4" customHeight="1" x14ac:dyDescent="0.3">
      <c r="A502" s="383"/>
      <c r="B502" s="360"/>
      <c r="C502" s="389"/>
      <c r="D502" s="496"/>
      <c r="E502" s="428"/>
      <c r="F502" s="429"/>
    </row>
    <row r="503" spans="1:6" ht="14.4" customHeight="1" x14ac:dyDescent="0.3">
      <c r="A503" s="383"/>
      <c r="B503" s="360"/>
      <c r="C503" s="389"/>
      <c r="D503" s="496"/>
      <c r="E503" s="428"/>
      <c r="F503" s="429"/>
    </row>
    <row r="504" spans="1:6" ht="14.4" customHeight="1" x14ac:dyDescent="0.3">
      <c r="A504" s="383"/>
      <c r="B504" s="360"/>
      <c r="C504" s="389"/>
      <c r="D504" s="496"/>
      <c r="E504" s="428"/>
      <c r="F504" s="429"/>
    </row>
    <row r="505" spans="1:6" ht="14.4" customHeight="1" x14ac:dyDescent="0.3">
      <c r="A505" s="383"/>
      <c r="B505" s="360"/>
      <c r="C505" s="389"/>
      <c r="D505" s="496"/>
      <c r="E505" s="428"/>
      <c r="F505" s="429"/>
    </row>
    <row r="506" spans="1:6" ht="14.4" customHeight="1" x14ac:dyDescent="0.3">
      <c r="A506" s="383"/>
      <c r="B506" s="360"/>
      <c r="C506" s="389"/>
      <c r="D506" s="496"/>
      <c r="E506" s="428"/>
      <c r="F506" s="429"/>
    </row>
    <row r="507" spans="1:6" ht="14.4" customHeight="1" x14ac:dyDescent="0.3">
      <c r="A507" s="383"/>
      <c r="B507" s="360"/>
      <c r="C507" s="389"/>
      <c r="D507" s="496"/>
      <c r="E507" s="428"/>
      <c r="F507" s="429"/>
    </row>
    <row r="508" spans="1:6" ht="14.4" customHeight="1" x14ac:dyDescent="0.3">
      <c r="A508" s="383"/>
      <c r="B508" s="360"/>
      <c r="C508" s="389"/>
      <c r="D508" s="496"/>
      <c r="E508" s="428"/>
      <c r="F508" s="429"/>
    </row>
    <row r="509" spans="1:6" ht="14.4" customHeight="1" x14ac:dyDescent="0.3">
      <c r="A509" s="383"/>
      <c r="B509" s="360"/>
      <c r="C509" s="389"/>
      <c r="D509" s="496"/>
      <c r="E509" s="428"/>
      <c r="F509" s="429"/>
    </row>
    <row r="510" spans="1:6" ht="14.4" customHeight="1" x14ac:dyDescent="0.3">
      <c r="A510" s="383"/>
      <c r="B510" s="360"/>
      <c r="C510" s="389"/>
      <c r="D510" s="496"/>
      <c r="E510" s="428"/>
      <c r="F510" s="429"/>
    </row>
    <row r="511" spans="1:6" ht="14.4" customHeight="1" x14ac:dyDescent="0.3">
      <c r="A511" s="383"/>
      <c r="B511" s="360"/>
      <c r="C511" s="389"/>
      <c r="D511" s="496"/>
      <c r="E511" s="428"/>
      <c r="F511" s="429"/>
    </row>
    <row r="512" spans="1:6" ht="14.4" customHeight="1" x14ac:dyDescent="0.3">
      <c r="A512" s="383"/>
      <c r="B512" s="360"/>
      <c r="C512" s="389"/>
      <c r="D512" s="496"/>
      <c r="E512" s="428"/>
      <c r="F512" s="429"/>
    </row>
    <row r="513" spans="1:6" ht="14.4" customHeight="1" x14ac:dyDescent="0.3">
      <c r="A513" s="383"/>
      <c r="B513" s="360"/>
      <c r="C513" s="389"/>
      <c r="D513" s="496"/>
      <c r="E513" s="428"/>
      <c r="F513" s="429"/>
    </row>
    <row r="514" spans="1:6" ht="14.4" customHeight="1" x14ac:dyDescent="0.3">
      <c r="A514" s="383"/>
      <c r="B514" s="360"/>
      <c r="C514" s="389"/>
      <c r="D514" s="496"/>
      <c r="E514" s="428"/>
      <c r="F514" s="429"/>
    </row>
    <row r="515" spans="1:6" ht="14.4" customHeight="1" x14ac:dyDescent="0.3">
      <c r="A515" s="383"/>
      <c r="B515" s="360"/>
      <c r="C515" s="389"/>
      <c r="D515" s="496"/>
      <c r="E515" s="428"/>
      <c r="F515" s="429"/>
    </row>
    <row r="516" spans="1:6" ht="14.4" customHeight="1" x14ac:dyDescent="0.3">
      <c r="A516" s="383"/>
      <c r="B516" s="360"/>
      <c r="C516" s="389"/>
      <c r="D516" s="496"/>
      <c r="E516" s="428"/>
      <c r="F516" s="429"/>
    </row>
    <row r="517" spans="1:6" ht="14.4" customHeight="1" x14ac:dyDescent="0.3">
      <c r="A517" s="383"/>
      <c r="B517" s="360"/>
      <c r="C517" s="389"/>
      <c r="D517" s="496"/>
      <c r="E517" s="428"/>
      <c r="F517" s="429"/>
    </row>
    <row r="518" spans="1:6" ht="14.4" customHeight="1" x14ac:dyDescent="0.3">
      <c r="A518" s="383"/>
      <c r="B518" s="360"/>
      <c r="C518" s="389"/>
      <c r="D518" s="496"/>
      <c r="E518" s="428"/>
      <c r="F518" s="429"/>
    </row>
    <row r="519" spans="1:6" ht="14.4" customHeight="1" x14ac:dyDescent="0.3">
      <c r="A519" s="383"/>
      <c r="B519" s="360"/>
      <c r="C519" s="389"/>
      <c r="D519" s="496"/>
      <c r="E519" s="428"/>
      <c r="F519" s="429"/>
    </row>
    <row r="520" spans="1:6" ht="14.4" customHeight="1" x14ac:dyDescent="0.3">
      <c r="A520" s="383"/>
      <c r="B520" s="360"/>
      <c r="C520" s="389"/>
      <c r="D520" s="496"/>
      <c r="E520" s="428"/>
      <c r="F520" s="429"/>
    </row>
    <row r="521" spans="1:6" ht="14.4" customHeight="1" x14ac:dyDescent="0.3">
      <c r="A521" s="383"/>
      <c r="B521" s="360"/>
      <c r="C521" s="389"/>
      <c r="D521" s="496"/>
      <c r="E521" s="428"/>
      <c r="F521" s="429"/>
    </row>
    <row r="522" spans="1:6" ht="14.4" customHeight="1" x14ac:dyDescent="0.3">
      <c r="A522" s="383"/>
      <c r="B522" s="360"/>
      <c r="C522" s="389"/>
      <c r="D522" s="496"/>
      <c r="E522" s="428"/>
      <c r="F522" s="429"/>
    </row>
    <row r="523" spans="1:6" ht="14.4" customHeight="1" x14ac:dyDescent="0.3">
      <c r="A523" s="383"/>
      <c r="B523" s="360"/>
      <c r="C523" s="389"/>
      <c r="D523" s="496"/>
      <c r="E523" s="428"/>
      <c r="F523" s="429"/>
    </row>
    <row r="524" spans="1:6" ht="14.4" customHeight="1" x14ac:dyDescent="0.3">
      <c r="A524" s="383"/>
      <c r="B524" s="360"/>
      <c r="C524" s="389"/>
      <c r="D524" s="496"/>
      <c r="E524" s="428"/>
      <c r="F524" s="429"/>
    </row>
    <row r="525" spans="1:6" ht="14.4" customHeight="1" x14ac:dyDescent="0.3">
      <c r="A525" s="383"/>
      <c r="B525" s="360"/>
      <c r="C525" s="389"/>
      <c r="D525" s="496"/>
      <c r="E525" s="428"/>
      <c r="F525" s="429"/>
    </row>
    <row r="526" spans="1:6" ht="14.4" customHeight="1" x14ac:dyDescent="0.3">
      <c r="A526" s="383"/>
      <c r="B526" s="360"/>
      <c r="C526" s="389"/>
      <c r="D526" s="496"/>
      <c r="E526" s="428"/>
      <c r="F526" s="429"/>
    </row>
    <row r="527" spans="1:6" ht="14.4" customHeight="1" x14ac:dyDescent="0.3">
      <c r="A527" s="383"/>
      <c r="B527" s="360"/>
      <c r="C527" s="389"/>
      <c r="D527" s="496"/>
      <c r="E527" s="428"/>
      <c r="F527" s="429"/>
    </row>
    <row r="528" spans="1:6" ht="14.4" customHeight="1" x14ac:dyDescent="0.3">
      <c r="A528" s="383"/>
      <c r="B528" s="360"/>
      <c r="C528" s="389"/>
      <c r="D528" s="496"/>
      <c r="E528" s="428"/>
      <c r="F528" s="429"/>
    </row>
    <row r="529" spans="1:6" ht="14.4" customHeight="1" x14ac:dyDescent="0.3">
      <c r="A529" s="383"/>
      <c r="B529" s="360"/>
      <c r="C529" s="389"/>
      <c r="D529" s="496"/>
      <c r="E529" s="428"/>
      <c r="F529" s="429"/>
    </row>
    <row r="530" spans="1:6" ht="14.4" customHeight="1" x14ac:dyDescent="0.3">
      <c r="A530" s="383"/>
      <c r="B530" s="360"/>
      <c r="C530" s="389"/>
      <c r="D530" s="496"/>
      <c r="E530" s="428"/>
      <c r="F530" s="429"/>
    </row>
    <row r="531" spans="1:6" ht="14.4" customHeight="1" x14ac:dyDescent="0.3">
      <c r="A531" s="383"/>
      <c r="B531" s="360"/>
      <c r="C531" s="389"/>
      <c r="D531" s="496"/>
      <c r="E531" s="428"/>
      <c r="F531" s="429"/>
    </row>
    <row r="532" spans="1:6" ht="14.4" customHeight="1" x14ac:dyDescent="0.3">
      <c r="A532" s="383"/>
      <c r="B532" s="360"/>
      <c r="C532" s="389"/>
      <c r="D532" s="496"/>
      <c r="E532" s="428"/>
      <c r="F532" s="429"/>
    </row>
    <row r="533" spans="1:6" ht="14.4" customHeight="1" x14ac:dyDescent="0.3">
      <c r="A533" s="383"/>
      <c r="B533" s="360"/>
      <c r="C533" s="389"/>
      <c r="D533" s="496"/>
      <c r="E533" s="428"/>
      <c r="F533" s="429"/>
    </row>
    <row r="534" spans="1:6" ht="14.4" customHeight="1" x14ac:dyDescent="0.3">
      <c r="A534" s="383"/>
      <c r="B534" s="360"/>
      <c r="C534" s="389"/>
      <c r="D534" s="496"/>
      <c r="E534" s="428"/>
      <c r="F534" s="429"/>
    </row>
    <row r="535" spans="1:6" ht="14.4" customHeight="1" x14ac:dyDescent="0.3">
      <c r="A535" s="383"/>
      <c r="B535" s="360"/>
      <c r="C535" s="389"/>
      <c r="D535" s="496"/>
      <c r="E535" s="428"/>
      <c r="F535" s="429"/>
    </row>
    <row r="536" spans="1:6" ht="14.4" customHeight="1" x14ac:dyDescent="0.3">
      <c r="A536" s="383"/>
      <c r="B536" s="360"/>
      <c r="C536" s="389"/>
      <c r="D536" s="496"/>
      <c r="E536" s="428"/>
      <c r="F536" s="429"/>
    </row>
    <row r="537" spans="1:6" ht="14.4" customHeight="1" x14ac:dyDescent="0.3">
      <c r="A537" s="383"/>
      <c r="B537" s="360"/>
      <c r="C537" s="389"/>
      <c r="D537" s="496"/>
      <c r="E537" s="428"/>
      <c r="F537" s="429"/>
    </row>
    <row r="538" spans="1:6" ht="14.4" customHeight="1" x14ac:dyDescent="0.3">
      <c r="A538" s="383"/>
      <c r="B538" s="360"/>
      <c r="C538" s="389"/>
      <c r="D538" s="496"/>
      <c r="E538" s="428"/>
      <c r="F538" s="429"/>
    </row>
    <row r="539" spans="1:6" ht="14.4" customHeight="1" x14ac:dyDescent="0.3">
      <c r="A539" s="383"/>
      <c r="B539" s="360"/>
      <c r="C539" s="389"/>
      <c r="D539" s="496"/>
      <c r="E539" s="428"/>
      <c r="F539" s="429"/>
    </row>
    <row r="540" spans="1:6" ht="14.4" customHeight="1" x14ac:dyDescent="0.3">
      <c r="A540" s="383"/>
      <c r="B540" s="360"/>
      <c r="C540" s="389"/>
      <c r="D540" s="496"/>
      <c r="E540" s="428"/>
      <c r="F540" s="429"/>
    </row>
    <row r="541" spans="1:6" ht="14.4" customHeight="1" x14ac:dyDescent="0.3">
      <c r="A541" s="383"/>
      <c r="B541" s="360"/>
      <c r="C541" s="389"/>
      <c r="D541" s="496"/>
      <c r="E541" s="428"/>
      <c r="F541" s="429"/>
    </row>
    <row r="542" spans="1:6" ht="14.4" customHeight="1" x14ac:dyDescent="0.3">
      <c r="A542" s="383"/>
      <c r="B542" s="360"/>
      <c r="C542" s="389"/>
      <c r="D542" s="496"/>
      <c r="E542" s="428"/>
      <c r="F542" s="429"/>
    </row>
    <row r="543" spans="1:6" ht="14.4" customHeight="1" x14ac:dyDescent="0.3">
      <c r="A543" s="383"/>
      <c r="B543" s="360"/>
      <c r="C543" s="389"/>
      <c r="D543" s="496"/>
      <c r="E543" s="428"/>
      <c r="F543" s="429"/>
    </row>
    <row r="544" spans="1:6" ht="14.4" customHeight="1" x14ac:dyDescent="0.3">
      <c r="A544" s="383"/>
      <c r="B544" s="360"/>
      <c r="C544" s="389"/>
      <c r="D544" s="496"/>
      <c r="E544" s="428"/>
      <c r="F544" s="429"/>
    </row>
    <row r="545" spans="1:8" ht="14.4" customHeight="1" x14ac:dyDescent="0.3">
      <c r="A545" s="383"/>
      <c r="B545" s="360"/>
      <c r="C545" s="389"/>
      <c r="D545" s="496"/>
      <c r="E545" s="428"/>
      <c r="F545" s="429"/>
    </row>
    <row r="546" spans="1:8" ht="14.4" customHeight="1" thickBot="1" x14ac:dyDescent="0.35">
      <c r="A546" s="383"/>
      <c r="B546" s="360"/>
      <c r="C546" s="389"/>
      <c r="D546" s="496"/>
      <c r="E546" s="428"/>
      <c r="F546" s="429"/>
    </row>
    <row r="547" spans="1:8" ht="25.05" customHeight="1" thickBot="1" x14ac:dyDescent="0.35">
      <c r="A547" s="448" t="s">
        <v>4044</v>
      </c>
      <c r="B547" s="511" t="s">
        <v>4115</v>
      </c>
      <c r="C547" s="489"/>
      <c r="D547" s="583"/>
      <c r="E547" s="584"/>
      <c r="F547" s="585">
        <f>SUM(F443:F455)</f>
        <v>300000</v>
      </c>
    </row>
    <row r="548" spans="1:8" ht="15" customHeight="1" x14ac:dyDescent="0.3">
      <c r="A548" s="756" t="str">
        <f>A1</f>
        <v>CONTRACT SANRAL: NRA 2024/2025</v>
      </c>
      <c r="B548" s="757"/>
      <c r="C548" s="462"/>
      <c r="D548" s="586"/>
      <c r="E548" s="587"/>
      <c r="F548" s="588"/>
    </row>
    <row r="549" spans="1:8" ht="27.6" customHeight="1" thickBot="1" x14ac:dyDescent="0.35">
      <c r="A549" s="754" t="str">
        <f>A2</f>
        <v>PANEL FOR ROUTINE ROAD MAINTENANCE WORKS ACROSS SOUTH AFRICA (FREE STATE PROVINCE)</v>
      </c>
      <c r="B549" s="755"/>
      <c r="C549" s="463"/>
      <c r="D549" s="589"/>
      <c r="E549" s="590"/>
      <c r="F549" s="591"/>
    </row>
    <row r="550" spans="1:8" s="450" customFormat="1" ht="25.05" customHeight="1" thickBot="1" x14ac:dyDescent="0.35">
      <c r="A550" s="449" t="s">
        <v>4111</v>
      </c>
      <c r="B550" s="451" t="s">
        <v>4035</v>
      </c>
      <c r="C550" s="451" t="s">
        <v>4112</v>
      </c>
      <c r="D550" s="583" t="s">
        <v>4113</v>
      </c>
      <c r="E550" s="583" t="s">
        <v>4114</v>
      </c>
      <c r="F550" s="592" t="s">
        <v>4036</v>
      </c>
    </row>
    <row r="551" spans="1:8" s="444" customFormat="1" ht="25.05" customHeight="1" x14ac:dyDescent="0.3">
      <c r="A551" s="758" t="s">
        <v>2657</v>
      </c>
      <c r="B551" s="759"/>
      <c r="C551" s="759"/>
      <c r="D551" s="759"/>
      <c r="E551" s="759"/>
      <c r="F551" s="760"/>
    </row>
    <row r="552" spans="1:8" x14ac:dyDescent="0.3">
      <c r="A552" s="374" t="s">
        <v>2658</v>
      </c>
      <c r="B552" s="345" t="s">
        <v>2659</v>
      </c>
      <c r="C552" s="387"/>
      <c r="D552" s="581"/>
      <c r="E552" s="418"/>
      <c r="F552" s="390"/>
      <c r="H552" s="580"/>
    </row>
    <row r="553" spans="1:8" x14ac:dyDescent="0.3">
      <c r="A553" s="372" t="s">
        <v>2660</v>
      </c>
      <c r="B553" s="201" t="s">
        <v>2661</v>
      </c>
      <c r="C553" s="379" t="s">
        <v>64</v>
      </c>
      <c r="D553" s="424">
        <v>60</v>
      </c>
      <c r="E553" s="856"/>
      <c r="F553" s="419" t="str">
        <f>IF((D553*E553)&gt;0,(D553*E553),"")</f>
        <v/>
      </c>
      <c r="H553" s="580"/>
    </row>
    <row r="554" spans="1:8" x14ac:dyDescent="0.3">
      <c r="A554" s="372" t="s">
        <v>2662</v>
      </c>
      <c r="B554" s="201" t="s">
        <v>2663</v>
      </c>
      <c r="C554" s="379" t="s">
        <v>64</v>
      </c>
      <c r="D554" s="424">
        <v>60</v>
      </c>
      <c r="E554" s="856"/>
      <c r="F554" s="419" t="str">
        <f>IF((D554*E554)&gt;0,(D554*E554),"")</f>
        <v/>
      </c>
      <c r="H554" s="580"/>
    </row>
    <row r="555" spans="1:8" x14ac:dyDescent="0.3">
      <c r="A555" s="372"/>
      <c r="B555" s="201"/>
      <c r="C555" s="379"/>
      <c r="D555" s="424"/>
      <c r="E555" s="418"/>
      <c r="F555" s="419"/>
      <c r="H555" s="580"/>
    </row>
    <row r="556" spans="1:8" x14ac:dyDescent="0.3">
      <c r="A556" s="372" t="s">
        <v>2664</v>
      </c>
      <c r="B556" s="201" t="s">
        <v>2665</v>
      </c>
      <c r="C556" s="379" t="s">
        <v>955</v>
      </c>
      <c r="D556" s="424">
        <v>80000</v>
      </c>
      <c r="E556" s="856"/>
      <c r="F556" s="419" t="str">
        <f>IF((D556*E556)&gt;0,(D556*E556),"")</f>
        <v/>
      </c>
      <c r="H556" s="580"/>
    </row>
    <row r="557" spans="1:8" ht="14.4" customHeight="1" x14ac:dyDescent="0.3">
      <c r="A557" s="383"/>
      <c r="B557" s="202"/>
      <c r="C557" s="386"/>
      <c r="D557" s="434"/>
      <c r="E557" s="435"/>
      <c r="F557" s="433"/>
    </row>
    <row r="558" spans="1:8" ht="14.4" customHeight="1" x14ac:dyDescent="0.3">
      <c r="A558" s="383"/>
      <c r="B558" s="202"/>
      <c r="C558" s="386"/>
      <c r="D558" s="434"/>
      <c r="E558" s="435"/>
      <c r="F558" s="433"/>
    </row>
    <row r="559" spans="1:8" ht="14.4" customHeight="1" x14ac:dyDescent="0.3">
      <c r="A559" s="383"/>
      <c r="B559" s="202"/>
      <c r="C559" s="386"/>
      <c r="D559" s="434"/>
      <c r="E559" s="435"/>
      <c r="F559" s="433"/>
    </row>
    <row r="560" spans="1:8" ht="14.4" customHeight="1" x14ac:dyDescent="0.3">
      <c r="A560" s="383"/>
      <c r="B560" s="202"/>
      <c r="C560" s="386"/>
      <c r="D560" s="434"/>
      <c r="E560" s="435"/>
      <c r="F560" s="433"/>
    </row>
    <row r="561" spans="1:6" ht="14.4" customHeight="1" x14ac:dyDescent="0.3">
      <c r="A561" s="383"/>
      <c r="B561" s="202"/>
      <c r="C561" s="386"/>
      <c r="D561" s="434"/>
      <c r="E561" s="435"/>
      <c r="F561" s="433"/>
    </row>
    <row r="562" spans="1:6" ht="14.4" customHeight="1" x14ac:dyDescent="0.3">
      <c r="A562" s="383"/>
      <c r="B562" s="202"/>
      <c r="C562" s="386"/>
      <c r="D562" s="434"/>
      <c r="E562" s="435"/>
      <c r="F562" s="433"/>
    </row>
    <row r="563" spans="1:6" ht="14.4" customHeight="1" x14ac:dyDescent="0.3">
      <c r="A563" s="383"/>
      <c r="B563" s="202"/>
      <c r="C563" s="386"/>
      <c r="D563" s="434"/>
      <c r="E563" s="435"/>
      <c r="F563" s="433"/>
    </row>
    <row r="564" spans="1:6" ht="14.4" customHeight="1" x14ac:dyDescent="0.3">
      <c r="A564" s="383"/>
      <c r="B564" s="202"/>
      <c r="C564" s="386"/>
      <c r="D564" s="434"/>
      <c r="E564" s="435"/>
      <c r="F564" s="433"/>
    </row>
    <row r="565" spans="1:6" ht="14.4" customHeight="1" x14ac:dyDescent="0.3">
      <c r="A565" s="383"/>
      <c r="B565" s="202"/>
      <c r="C565" s="386"/>
      <c r="D565" s="434"/>
      <c r="E565" s="435"/>
      <c r="F565" s="433"/>
    </row>
    <row r="566" spans="1:6" ht="14.4" customHeight="1" x14ac:dyDescent="0.3">
      <c r="A566" s="383"/>
      <c r="B566" s="202"/>
      <c r="C566" s="386"/>
      <c r="D566" s="434"/>
      <c r="E566" s="435"/>
      <c r="F566" s="433"/>
    </row>
    <row r="567" spans="1:6" ht="14.4" customHeight="1" x14ac:dyDescent="0.3">
      <c r="A567" s="383"/>
      <c r="B567" s="202"/>
      <c r="C567" s="386"/>
      <c r="D567" s="434"/>
      <c r="E567" s="435"/>
      <c r="F567" s="433"/>
    </row>
    <row r="568" spans="1:6" ht="14.4" customHeight="1" x14ac:dyDescent="0.3">
      <c r="A568" s="383"/>
      <c r="B568" s="202"/>
      <c r="C568" s="386"/>
      <c r="D568" s="434"/>
      <c r="E568" s="435"/>
      <c r="F568" s="433"/>
    </row>
    <row r="569" spans="1:6" ht="14.4" customHeight="1" x14ac:dyDescent="0.3">
      <c r="A569" s="383"/>
      <c r="B569" s="202"/>
      <c r="C569" s="386"/>
      <c r="D569" s="434"/>
      <c r="E569" s="435"/>
      <c r="F569" s="433"/>
    </row>
    <row r="570" spans="1:6" ht="14.4" customHeight="1" x14ac:dyDescent="0.3">
      <c r="A570" s="383"/>
      <c r="B570" s="202"/>
      <c r="C570" s="386"/>
      <c r="D570" s="434"/>
      <c r="E570" s="435"/>
      <c r="F570" s="433"/>
    </row>
    <row r="571" spans="1:6" ht="14.4" customHeight="1" x14ac:dyDescent="0.3">
      <c r="A571" s="383"/>
      <c r="B571" s="202"/>
      <c r="C571" s="386"/>
      <c r="D571" s="434"/>
      <c r="E571" s="435"/>
      <c r="F571" s="433"/>
    </row>
    <row r="572" spans="1:6" ht="14.4" customHeight="1" x14ac:dyDescent="0.3">
      <c r="A572" s="383"/>
      <c r="B572" s="202"/>
      <c r="C572" s="386"/>
      <c r="D572" s="434"/>
      <c r="E572" s="435"/>
      <c r="F572" s="433"/>
    </row>
    <row r="573" spans="1:6" ht="14.4" customHeight="1" x14ac:dyDescent="0.3">
      <c r="A573" s="383"/>
      <c r="B573" s="202"/>
      <c r="C573" s="386"/>
      <c r="D573" s="434"/>
      <c r="E573" s="435"/>
      <c r="F573" s="433"/>
    </row>
    <row r="574" spans="1:6" ht="14.4" customHeight="1" x14ac:dyDescent="0.3">
      <c r="A574" s="383"/>
      <c r="B574" s="202"/>
      <c r="C574" s="386"/>
      <c r="D574" s="434"/>
      <c r="E574" s="435"/>
      <c r="F574" s="433"/>
    </row>
    <row r="575" spans="1:6" ht="14.4" customHeight="1" x14ac:dyDescent="0.3">
      <c r="A575" s="383"/>
      <c r="B575" s="202"/>
      <c r="C575" s="386"/>
      <c r="D575" s="434"/>
      <c r="E575" s="435"/>
      <c r="F575" s="433"/>
    </row>
    <row r="576" spans="1:6" ht="14.4" customHeight="1" x14ac:dyDescent="0.3">
      <c r="A576" s="383"/>
      <c r="B576" s="202"/>
      <c r="C576" s="386"/>
      <c r="D576" s="434"/>
      <c r="E576" s="435"/>
      <c r="F576" s="433"/>
    </row>
    <row r="577" spans="1:6" ht="14.4" customHeight="1" x14ac:dyDescent="0.3">
      <c r="A577" s="383"/>
      <c r="B577" s="202"/>
      <c r="C577" s="386"/>
      <c r="D577" s="434"/>
      <c r="E577" s="435"/>
      <c r="F577" s="433"/>
    </row>
    <row r="578" spans="1:6" ht="14.4" customHeight="1" x14ac:dyDescent="0.3">
      <c r="A578" s="383"/>
      <c r="B578" s="202"/>
      <c r="C578" s="386"/>
      <c r="D578" s="434"/>
      <c r="E578" s="435"/>
      <c r="F578" s="433"/>
    </row>
    <row r="579" spans="1:6" ht="14.4" customHeight="1" x14ac:dyDescent="0.3">
      <c r="A579" s="383"/>
      <c r="B579" s="202"/>
      <c r="C579" s="386"/>
      <c r="D579" s="434"/>
      <c r="E579" s="435"/>
      <c r="F579" s="433"/>
    </row>
    <row r="580" spans="1:6" ht="14.4" customHeight="1" x14ac:dyDescent="0.3">
      <c r="A580" s="383"/>
      <c r="B580" s="202"/>
      <c r="C580" s="386"/>
      <c r="D580" s="434"/>
      <c r="E580" s="435"/>
      <c r="F580" s="433"/>
    </row>
    <row r="581" spans="1:6" ht="14.4" customHeight="1" x14ac:dyDescent="0.3">
      <c r="A581" s="383"/>
      <c r="B581" s="202"/>
      <c r="C581" s="386"/>
      <c r="D581" s="434"/>
      <c r="E581" s="435"/>
      <c r="F581" s="433"/>
    </row>
    <row r="582" spans="1:6" ht="14.4" customHeight="1" x14ac:dyDescent="0.3">
      <c r="A582" s="383"/>
      <c r="B582" s="202"/>
      <c r="C582" s="386"/>
      <c r="D582" s="434"/>
      <c r="E582" s="435"/>
      <c r="F582" s="433"/>
    </row>
    <row r="583" spans="1:6" ht="14.4" customHeight="1" x14ac:dyDescent="0.3">
      <c r="A583" s="383"/>
      <c r="B583" s="202"/>
      <c r="C583" s="386"/>
      <c r="D583" s="434"/>
      <c r="E583" s="435"/>
      <c r="F583" s="433"/>
    </row>
    <row r="584" spans="1:6" ht="14.4" customHeight="1" x14ac:dyDescent="0.3">
      <c r="A584" s="383"/>
      <c r="B584" s="202"/>
      <c r="C584" s="386"/>
      <c r="D584" s="434"/>
      <c r="E584" s="435"/>
      <c r="F584" s="433"/>
    </row>
    <row r="585" spans="1:6" ht="14.4" customHeight="1" x14ac:dyDescent="0.3">
      <c r="A585" s="383"/>
      <c r="B585" s="202"/>
      <c r="C585" s="386"/>
      <c r="D585" s="434"/>
      <c r="E585" s="435"/>
      <c r="F585" s="433"/>
    </row>
    <row r="586" spans="1:6" ht="14.4" customHeight="1" x14ac:dyDescent="0.3">
      <c r="A586" s="383"/>
      <c r="B586" s="202"/>
      <c r="C586" s="386"/>
      <c r="D586" s="434"/>
      <c r="E586" s="435"/>
      <c r="F586" s="433"/>
    </row>
    <row r="587" spans="1:6" ht="14.4" customHeight="1" x14ac:dyDescent="0.3">
      <c r="A587" s="383"/>
      <c r="B587" s="202"/>
      <c r="C587" s="386"/>
      <c r="D587" s="434"/>
      <c r="E587" s="435"/>
      <c r="F587" s="433"/>
    </row>
    <row r="588" spans="1:6" ht="14.4" customHeight="1" x14ac:dyDescent="0.3">
      <c r="A588" s="383"/>
      <c r="B588" s="202"/>
      <c r="C588" s="386"/>
      <c r="D588" s="434"/>
      <c r="E588" s="435"/>
      <c r="F588" s="433"/>
    </row>
    <row r="589" spans="1:6" ht="14.4" customHeight="1" x14ac:dyDescent="0.3">
      <c r="A589" s="383"/>
      <c r="B589" s="202"/>
      <c r="C589" s="386"/>
      <c r="D589" s="434"/>
      <c r="E589" s="435"/>
      <c r="F589" s="433"/>
    </row>
    <row r="590" spans="1:6" ht="14.4" customHeight="1" x14ac:dyDescent="0.3">
      <c r="A590" s="383"/>
      <c r="B590" s="202"/>
      <c r="C590" s="386"/>
      <c r="D590" s="434"/>
      <c r="E590" s="435"/>
      <c r="F590" s="433"/>
    </row>
    <row r="591" spans="1:6" ht="14.4" customHeight="1" x14ac:dyDescent="0.3">
      <c r="A591" s="383"/>
      <c r="B591" s="202"/>
      <c r="C591" s="386"/>
      <c r="D591" s="434"/>
      <c r="E591" s="435"/>
      <c r="F591" s="433"/>
    </row>
    <row r="592" spans="1:6" ht="14.4" customHeight="1" x14ac:dyDescent="0.3">
      <c r="A592" s="383"/>
      <c r="B592" s="202"/>
      <c r="C592" s="386"/>
      <c r="D592" s="434"/>
      <c r="E592" s="435"/>
      <c r="F592" s="433"/>
    </row>
    <row r="593" spans="1:6" ht="14.4" customHeight="1" x14ac:dyDescent="0.3">
      <c r="A593" s="383"/>
      <c r="B593" s="202"/>
      <c r="C593" s="386"/>
      <c r="D593" s="434"/>
      <c r="E593" s="435"/>
      <c r="F593" s="433"/>
    </row>
    <row r="594" spans="1:6" ht="14.4" customHeight="1" x14ac:dyDescent="0.3">
      <c r="A594" s="383"/>
      <c r="B594" s="202"/>
      <c r="C594" s="386"/>
      <c r="D594" s="434"/>
      <c r="E594" s="435"/>
      <c r="F594" s="433"/>
    </row>
    <row r="595" spans="1:6" ht="14.4" customHeight="1" x14ac:dyDescent="0.3">
      <c r="A595" s="383"/>
      <c r="B595" s="202"/>
      <c r="C595" s="386"/>
      <c r="D595" s="434"/>
      <c r="E595" s="435"/>
      <c r="F595" s="433"/>
    </row>
    <row r="596" spans="1:6" ht="14.4" customHeight="1" x14ac:dyDescent="0.3">
      <c r="A596" s="383"/>
      <c r="B596" s="202"/>
      <c r="C596" s="386"/>
      <c r="D596" s="434"/>
      <c r="E596" s="435"/>
      <c r="F596" s="433"/>
    </row>
    <row r="597" spans="1:6" ht="14.4" customHeight="1" x14ac:dyDescent="0.3">
      <c r="A597" s="383"/>
      <c r="B597" s="202"/>
      <c r="C597" s="386"/>
      <c r="D597" s="434"/>
      <c r="E597" s="435"/>
      <c r="F597" s="433"/>
    </row>
    <row r="598" spans="1:6" ht="14.4" customHeight="1" x14ac:dyDescent="0.3">
      <c r="A598" s="383"/>
      <c r="B598" s="202"/>
      <c r="C598" s="386"/>
      <c r="D598" s="434"/>
      <c r="E598" s="435"/>
      <c r="F598" s="433"/>
    </row>
    <row r="599" spans="1:6" ht="14.4" customHeight="1" x14ac:dyDescent="0.3">
      <c r="A599" s="383"/>
      <c r="B599" s="202"/>
      <c r="C599" s="386"/>
      <c r="D599" s="434"/>
      <c r="E599" s="435"/>
      <c r="F599" s="433"/>
    </row>
    <row r="600" spans="1:6" ht="14.4" customHeight="1" x14ac:dyDescent="0.3">
      <c r="A600" s="383"/>
      <c r="B600" s="202"/>
      <c r="C600" s="386"/>
      <c r="D600" s="434"/>
      <c r="E600" s="435"/>
      <c r="F600" s="433"/>
    </row>
    <row r="601" spans="1:6" ht="14.4" customHeight="1" x14ac:dyDescent="0.3">
      <c r="A601" s="383"/>
      <c r="B601" s="202"/>
      <c r="C601" s="386"/>
      <c r="D601" s="434"/>
      <c r="E601" s="435"/>
      <c r="F601" s="433"/>
    </row>
    <row r="602" spans="1:6" ht="14.4" customHeight="1" x14ac:dyDescent="0.3">
      <c r="A602" s="383"/>
      <c r="B602" s="202"/>
      <c r="C602" s="386"/>
      <c r="D602" s="434"/>
      <c r="E602" s="435"/>
      <c r="F602" s="433"/>
    </row>
    <row r="603" spans="1:6" ht="14.4" customHeight="1" x14ac:dyDescent="0.3">
      <c r="A603" s="383"/>
      <c r="B603" s="202"/>
      <c r="C603" s="386"/>
      <c r="D603" s="434"/>
      <c r="E603" s="435"/>
      <c r="F603" s="433"/>
    </row>
    <row r="604" spans="1:6" ht="14.4" customHeight="1" x14ac:dyDescent="0.3">
      <c r="A604" s="383"/>
      <c r="B604" s="202"/>
      <c r="C604" s="386"/>
      <c r="D604" s="434"/>
      <c r="E604" s="435"/>
      <c r="F604" s="433"/>
    </row>
    <row r="605" spans="1:6" ht="14.4" customHeight="1" x14ac:dyDescent="0.3">
      <c r="A605" s="383"/>
      <c r="B605" s="202"/>
      <c r="C605" s="386"/>
      <c r="D605" s="434"/>
      <c r="E605" s="435"/>
      <c r="F605" s="433"/>
    </row>
    <row r="606" spans="1:6" ht="14.4" customHeight="1" x14ac:dyDescent="0.3">
      <c r="A606" s="383"/>
      <c r="B606" s="202"/>
      <c r="C606" s="386"/>
      <c r="D606" s="434"/>
      <c r="E606" s="435"/>
      <c r="F606" s="433"/>
    </row>
    <row r="607" spans="1:6" ht="14.4" customHeight="1" x14ac:dyDescent="0.3">
      <c r="A607" s="383"/>
      <c r="B607" s="202"/>
      <c r="C607" s="386"/>
      <c r="D607" s="434"/>
      <c r="E607" s="435"/>
      <c r="F607" s="433"/>
    </row>
    <row r="608" spans="1:6" ht="14.4" customHeight="1" x14ac:dyDescent="0.3">
      <c r="A608" s="383"/>
      <c r="B608" s="202"/>
      <c r="C608" s="386"/>
      <c r="D608" s="434"/>
      <c r="E608" s="435"/>
      <c r="F608" s="433"/>
    </row>
    <row r="609" spans="1:6" ht="14.4" customHeight="1" x14ac:dyDescent="0.3">
      <c r="A609" s="383"/>
      <c r="B609" s="202"/>
      <c r="C609" s="386"/>
      <c r="D609" s="434"/>
      <c r="E609" s="435"/>
      <c r="F609" s="433"/>
    </row>
    <row r="610" spans="1:6" ht="14.4" customHeight="1" x14ac:dyDescent="0.3">
      <c r="A610" s="383"/>
      <c r="B610" s="202"/>
      <c r="C610" s="386"/>
      <c r="D610" s="434"/>
      <c r="E610" s="435"/>
      <c r="F610" s="433"/>
    </row>
    <row r="611" spans="1:6" ht="14.4" customHeight="1" x14ac:dyDescent="0.3">
      <c r="A611" s="383"/>
      <c r="B611" s="202"/>
      <c r="C611" s="386"/>
      <c r="D611" s="434"/>
      <c r="E611" s="435"/>
      <c r="F611" s="433"/>
    </row>
    <row r="612" spans="1:6" ht="14.4" customHeight="1" x14ac:dyDescent="0.3">
      <c r="A612" s="383"/>
      <c r="B612" s="202"/>
      <c r="C612" s="386"/>
      <c r="D612" s="434"/>
      <c r="E612" s="435"/>
      <c r="F612" s="433"/>
    </row>
    <row r="613" spans="1:6" ht="14.4" customHeight="1" x14ac:dyDescent="0.3">
      <c r="A613" s="383"/>
      <c r="B613" s="202"/>
      <c r="C613" s="386"/>
      <c r="D613" s="434"/>
      <c r="E613" s="435"/>
      <c r="F613" s="433"/>
    </row>
    <row r="614" spans="1:6" ht="14.4" customHeight="1" x14ac:dyDescent="0.3">
      <c r="A614" s="383"/>
      <c r="B614" s="202"/>
      <c r="C614" s="386"/>
      <c r="D614" s="434"/>
      <c r="E614" s="435"/>
      <c r="F614" s="433"/>
    </row>
    <row r="615" spans="1:6" ht="14.4" customHeight="1" x14ac:dyDescent="0.3">
      <c r="A615" s="383"/>
      <c r="B615" s="202"/>
      <c r="C615" s="386"/>
      <c r="D615" s="434"/>
      <c r="E615" s="435"/>
      <c r="F615" s="433"/>
    </row>
    <row r="616" spans="1:6" ht="14.4" customHeight="1" x14ac:dyDescent="0.3">
      <c r="A616" s="383"/>
      <c r="B616" s="202"/>
      <c r="C616" s="386"/>
      <c r="D616" s="434"/>
      <c r="E616" s="435"/>
      <c r="F616" s="433"/>
    </row>
    <row r="617" spans="1:6" ht="14.4" customHeight="1" x14ac:dyDescent="0.3">
      <c r="A617" s="383"/>
      <c r="B617" s="202"/>
      <c r="C617" s="386"/>
      <c r="D617" s="434"/>
      <c r="E617" s="435"/>
      <c r="F617" s="433"/>
    </row>
    <row r="618" spans="1:6" ht="14.4" customHeight="1" x14ac:dyDescent="0.3">
      <c r="A618" s="383"/>
      <c r="B618" s="202"/>
      <c r="C618" s="386"/>
      <c r="D618" s="434"/>
      <c r="E618" s="435"/>
      <c r="F618" s="433"/>
    </row>
    <row r="619" spans="1:6" ht="14.4" customHeight="1" x14ac:dyDescent="0.3">
      <c r="A619" s="383"/>
      <c r="B619" s="202"/>
      <c r="C619" s="386"/>
      <c r="D619" s="434"/>
      <c r="E619" s="435"/>
      <c r="F619" s="433"/>
    </row>
    <row r="620" spans="1:6" ht="14.4" customHeight="1" x14ac:dyDescent="0.3">
      <c r="A620" s="383"/>
      <c r="B620" s="202"/>
      <c r="C620" s="386"/>
      <c r="D620" s="434"/>
      <c r="E620" s="435"/>
      <c r="F620" s="433"/>
    </row>
    <row r="621" spans="1:6" ht="14.4" customHeight="1" x14ac:dyDescent="0.3">
      <c r="A621" s="383"/>
      <c r="B621" s="202"/>
      <c r="C621" s="386"/>
      <c r="D621" s="434"/>
      <c r="E621" s="435"/>
      <c r="F621" s="433"/>
    </row>
    <row r="622" spans="1:6" ht="14.4" customHeight="1" x14ac:dyDescent="0.3">
      <c r="A622" s="383"/>
      <c r="B622" s="202"/>
      <c r="C622" s="386"/>
      <c r="D622" s="434"/>
      <c r="E622" s="435"/>
      <c r="F622" s="433"/>
    </row>
    <row r="623" spans="1:6" ht="14.4" customHeight="1" x14ac:dyDescent="0.3">
      <c r="A623" s="383"/>
      <c r="B623" s="202"/>
      <c r="C623" s="386"/>
      <c r="D623" s="434"/>
      <c r="E623" s="435"/>
      <c r="F623" s="433"/>
    </row>
    <row r="624" spans="1:6" ht="14.4" customHeight="1" x14ac:dyDescent="0.3">
      <c r="A624" s="383"/>
      <c r="B624" s="202"/>
      <c r="C624" s="386"/>
      <c r="D624" s="434"/>
      <c r="E624" s="435"/>
      <c r="F624" s="433"/>
    </row>
    <row r="625" spans="1:6" ht="14.4" customHeight="1" x14ac:dyDescent="0.3">
      <c r="A625" s="383"/>
      <c r="B625" s="202"/>
      <c r="C625" s="386"/>
      <c r="D625" s="434"/>
      <c r="E625" s="435"/>
      <c r="F625" s="433"/>
    </row>
    <row r="626" spans="1:6" ht="14.4" customHeight="1" x14ac:dyDescent="0.3">
      <c r="A626" s="383"/>
      <c r="B626" s="202"/>
      <c r="C626" s="386"/>
      <c r="D626" s="434"/>
      <c r="E626" s="435"/>
      <c r="F626" s="433"/>
    </row>
    <row r="627" spans="1:6" ht="14.4" customHeight="1" x14ac:dyDescent="0.3">
      <c r="A627" s="383"/>
      <c r="B627" s="202"/>
      <c r="C627" s="386"/>
      <c r="D627" s="434"/>
      <c r="E627" s="435"/>
      <c r="F627" s="433"/>
    </row>
    <row r="628" spans="1:6" ht="14.4" customHeight="1" x14ac:dyDescent="0.3">
      <c r="A628" s="383"/>
      <c r="B628" s="202"/>
      <c r="C628" s="386"/>
      <c r="D628" s="434"/>
      <c r="E628" s="435"/>
      <c r="F628" s="433"/>
    </row>
    <row r="629" spans="1:6" ht="14.4" customHeight="1" x14ac:dyDescent="0.3">
      <c r="A629" s="383"/>
      <c r="B629" s="202"/>
      <c r="C629" s="386"/>
      <c r="D629" s="434"/>
      <c r="E629" s="435"/>
      <c r="F629" s="433"/>
    </row>
    <row r="630" spans="1:6" ht="14.4" customHeight="1" x14ac:dyDescent="0.3">
      <c r="A630" s="383"/>
      <c r="B630" s="202"/>
      <c r="C630" s="386"/>
      <c r="D630" s="434"/>
      <c r="E630" s="435"/>
      <c r="F630" s="433"/>
    </row>
    <row r="631" spans="1:6" ht="14.4" customHeight="1" x14ac:dyDescent="0.3">
      <c r="A631" s="383"/>
      <c r="B631" s="202"/>
      <c r="C631" s="386"/>
      <c r="D631" s="434"/>
      <c r="E631" s="435"/>
      <c r="F631" s="433"/>
    </row>
    <row r="632" spans="1:6" ht="14.4" customHeight="1" x14ac:dyDescent="0.3">
      <c r="A632" s="383"/>
      <c r="B632" s="202"/>
      <c r="C632" s="386"/>
      <c r="D632" s="434"/>
      <c r="E632" s="435"/>
      <c r="F632" s="433"/>
    </row>
    <row r="633" spans="1:6" ht="14.4" customHeight="1" x14ac:dyDescent="0.3">
      <c r="A633" s="383"/>
      <c r="B633" s="202"/>
      <c r="C633" s="386"/>
      <c r="D633" s="434"/>
      <c r="E633" s="435"/>
      <c r="F633" s="433"/>
    </row>
    <row r="634" spans="1:6" ht="14.4" customHeight="1" x14ac:dyDescent="0.3">
      <c r="A634" s="383"/>
      <c r="B634" s="202"/>
      <c r="C634" s="386"/>
      <c r="D634" s="434"/>
      <c r="E634" s="435"/>
      <c r="F634" s="433"/>
    </row>
    <row r="635" spans="1:6" ht="14.4" customHeight="1" x14ac:dyDescent="0.3">
      <c r="A635" s="383"/>
      <c r="B635" s="202"/>
      <c r="C635" s="386"/>
      <c r="D635" s="434"/>
      <c r="E635" s="435"/>
      <c r="F635" s="433"/>
    </row>
    <row r="636" spans="1:6" ht="14.4" customHeight="1" x14ac:dyDescent="0.3">
      <c r="A636" s="383"/>
      <c r="B636" s="202"/>
      <c r="C636" s="386"/>
      <c r="D636" s="434"/>
      <c r="E636" s="435"/>
      <c r="F636" s="433"/>
    </row>
    <row r="637" spans="1:6" ht="14.4" customHeight="1" x14ac:dyDescent="0.3">
      <c r="A637" s="383"/>
      <c r="B637" s="202"/>
      <c r="C637" s="386"/>
      <c r="D637" s="434"/>
      <c r="E637" s="435"/>
      <c r="F637" s="433"/>
    </row>
    <row r="638" spans="1:6" ht="14.4" customHeight="1" x14ac:dyDescent="0.3">
      <c r="A638" s="383"/>
      <c r="B638" s="202"/>
      <c r="C638" s="386"/>
      <c r="D638" s="434"/>
      <c r="E638" s="435"/>
      <c r="F638" s="433"/>
    </row>
    <row r="639" spans="1:6" ht="14.4" customHeight="1" x14ac:dyDescent="0.3">
      <c r="A639" s="383"/>
      <c r="B639" s="202"/>
      <c r="C639" s="386"/>
      <c r="D639" s="434"/>
      <c r="E639" s="435"/>
      <c r="F639" s="433"/>
    </row>
    <row r="640" spans="1:6" ht="14.4" customHeight="1" x14ac:dyDescent="0.3">
      <c r="A640" s="383"/>
      <c r="B640" s="202"/>
      <c r="C640" s="386"/>
      <c r="D640" s="434"/>
      <c r="E640" s="435"/>
      <c r="F640" s="433"/>
    </row>
    <row r="641" spans="1:6" ht="14.4" customHeight="1" x14ac:dyDescent="0.3">
      <c r="A641" s="383"/>
      <c r="B641" s="202"/>
      <c r="C641" s="386"/>
      <c r="D641" s="434"/>
      <c r="E641" s="435"/>
      <c r="F641" s="433"/>
    </row>
    <row r="642" spans="1:6" ht="14.4" customHeight="1" x14ac:dyDescent="0.3">
      <c r="A642" s="383"/>
      <c r="B642" s="202"/>
      <c r="C642" s="386"/>
      <c r="D642" s="434"/>
      <c r="E642" s="435"/>
      <c r="F642" s="433"/>
    </row>
    <row r="643" spans="1:6" ht="14.4" customHeight="1" x14ac:dyDescent="0.3">
      <c r="A643" s="383"/>
      <c r="B643" s="202"/>
      <c r="C643" s="386"/>
      <c r="D643" s="434"/>
      <c r="E643" s="435"/>
      <c r="F643" s="433"/>
    </row>
    <row r="644" spans="1:6" ht="14.4" customHeight="1" x14ac:dyDescent="0.3">
      <c r="A644" s="383"/>
      <c r="B644" s="202"/>
      <c r="C644" s="386"/>
      <c r="D644" s="434"/>
      <c r="E644" s="435"/>
      <c r="F644" s="433"/>
    </row>
    <row r="645" spans="1:6" ht="14.4" customHeight="1" x14ac:dyDescent="0.3">
      <c r="A645" s="383"/>
      <c r="B645" s="202"/>
      <c r="C645" s="386"/>
      <c r="D645" s="434"/>
      <c r="E645" s="435"/>
      <c r="F645" s="433"/>
    </row>
    <row r="646" spans="1:6" ht="14.4" customHeight="1" x14ac:dyDescent="0.3">
      <c r="A646" s="383"/>
      <c r="B646" s="202"/>
      <c r="C646" s="386"/>
      <c r="D646" s="434"/>
      <c r="E646" s="435"/>
      <c r="F646" s="433"/>
    </row>
    <row r="647" spans="1:6" ht="14.4" customHeight="1" x14ac:dyDescent="0.3">
      <c r="A647" s="383"/>
      <c r="B647" s="202"/>
      <c r="C647" s="386"/>
      <c r="D647" s="434"/>
      <c r="E647" s="435"/>
      <c r="F647" s="433"/>
    </row>
    <row r="648" spans="1:6" ht="14.4" customHeight="1" x14ac:dyDescent="0.3">
      <c r="A648" s="383"/>
      <c r="B648" s="202"/>
      <c r="C648" s="386"/>
      <c r="D648" s="434"/>
      <c r="E648" s="435"/>
      <c r="F648" s="433"/>
    </row>
    <row r="649" spans="1:6" ht="14.4" customHeight="1" x14ac:dyDescent="0.3">
      <c r="A649" s="383"/>
      <c r="B649" s="202"/>
      <c r="C649" s="386"/>
      <c r="D649" s="434"/>
      <c r="E649" s="435"/>
      <c r="F649" s="433"/>
    </row>
    <row r="650" spans="1:6" ht="14.4" customHeight="1" x14ac:dyDescent="0.3">
      <c r="A650" s="383"/>
      <c r="B650" s="202"/>
      <c r="C650" s="386"/>
      <c r="D650" s="434"/>
      <c r="E650" s="435"/>
      <c r="F650" s="433"/>
    </row>
    <row r="651" spans="1:6" ht="14.4" customHeight="1" x14ac:dyDescent="0.3">
      <c r="A651" s="383"/>
      <c r="B651" s="202"/>
      <c r="C651" s="386"/>
      <c r="D651" s="434"/>
      <c r="E651" s="435"/>
      <c r="F651" s="433"/>
    </row>
    <row r="652" spans="1:6" ht="14.4" customHeight="1" x14ac:dyDescent="0.3">
      <c r="A652" s="383"/>
      <c r="B652" s="202"/>
      <c r="C652" s="386"/>
      <c r="D652" s="434"/>
      <c r="E652" s="435"/>
      <c r="F652" s="433"/>
    </row>
    <row r="653" spans="1:6" ht="14.4" customHeight="1" x14ac:dyDescent="0.3">
      <c r="A653" s="383"/>
      <c r="B653" s="202"/>
      <c r="C653" s="386"/>
      <c r="D653" s="434"/>
      <c r="E653" s="435"/>
      <c r="F653" s="433"/>
    </row>
    <row r="654" spans="1:6" ht="14.4" customHeight="1" x14ac:dyDescent="0.3">
      <c r="A654" s="383"/>
      <c r="B654" s="202"/>
      <c r="C654" s="386"/>
      <c r="D654" s="434"/>
      <c r="E654" s="435"/>
      <c r="F654" s="433"/>
    </row>
    <row r="655" spans="1:6" ht="14.4" customHeight="1" x14ac:dyDescent="0.3">
      <c r="A655" s="383"/>
      <c r="B655" s="202"/>
      <c r="C655" s="386"/>
      <c r="D655" s="434"/>
      <c r="E655" s="435"/>
      <c r="F655" s="433"/>
    </row>
    <row r="656" spans="1:6" ht="14.4" customHeight="1" thickBot="1" x14ac:dyDescent="0.35">
      <c r="A656" s="383"/>
      <c r="B656" s="202"/>
      <c r="C656" s="386"/>
      <c r="D656" s="434"/>
      <c r="E656" s="435"/>
      <c r="F656" s="433"/>
    </row>
    <row r="657" spans="1:8" ht="25.05" customHeight="1" thickBot="1" x14ac:dyDescent="0.35">
      <c r="A657" s="448" t="s">
        <v>4046</v>
      </c>
      <c r="B657" s="511" t="s">
        <v>4116</v>
      </c>
      <c r="C657" s="489"/>
      <c r="D657" s="583"/>
      <c r="E657" s="584"/>
      <c r="F657" s="585">
        <f>SUM(F552:F571)</f>
        <v>0</v>
      </c>
    </row>
    <row r="658" spans="1:8" ht="15" customHeight="1" x14ac:dyDescent="0.3">
      <c r="A658" s="756" t="str">
        <f>A1</f>
        <v>CONTRACT SANRAL: NRA 2024/2025</v>
      </c>
      <c r="B658" s="757"/>
      <c r="C658" s="462"/>
      <c r="D658" s="586"/>
      <c r="E658" s="587"/>
      <c r="F658" s="588"/>
    </row>
    <row r="659" spans="1:8" ht="29.4" customHeight="1" thickBot="1" x14ac:dyDescent="0.35">
      <c r="A659" s="754" t="str">
        <f>A2</f>
        <v>PANEL FOR ROUTINE ROAD MAINTENANCE WORKS ACROSS SOUTH AFRICA (FREE STATE PROVINCE)</v>
      </c>
      <c r="B659" s="755"/>
      <c r="C659" s="463"/>
      <c r="D659" s="589"/>
      <c r="E659" s="590"/>
      <c r="F659" s="591"/>
    </row>
    <row r="660" spans="1:8" s="493" customFormat="1" ht="25.05" customHeight="1" thickBot="1" x14ac:dyDescent="0.35">
      <c r="A660" s="449" t="s">
        <v>4111</v>
      </c>
      <c r="B660" s="451" t="s">
        <v>4035</v>
      </c>
      <c r="C660" s="451" t="s">
        <v>4112</v>
      </c>
      <c r="D660" s="583" t="s">
        <v>4113</v>
      </c>
      <c r="E660" s="583" t="s">
        <v>4114</v>
      </c>
      <c r="F660" s="592" t="s">
        <v>4036</v>
      </c>
    </row>
    <row r="661" spans="1:8" s="444" customFormat="1" ht="25.05" customHeight="1" x14ac:dyDescent="0.3">
      <c r="A661" s="758" t="s">
        <v>2675</v>
      </c>
      <c r="B661" s="759"/>
      <c r="C661" s="759"/>
      <c r="D661" s="759"/>
      <c r="E661" s="759"/>
      <c r="F661" s="760"/>
    </row>
    <row r="662" spans="1:8" x14ac:dyDescent="0.3">
      <c r="A662" s="374" t="s">
        <v>2676</v>
      </c>
      <c r="B662" s="345" t="s">
        <v>2677</v>
      </c>
      <c r="C662" s="375"/>
      <c r="D662" s="579"/>
      <c r="E662" s="377"/>
      <c r="F662" s="378"/>
      <c r="H662" s="580"/>
    </row>
    <row r="663" spans="1:8" x14ac:dyDescent="0.3">
      <c r="A663" s="372" t="s">
        <v>2678</v>
      </c>
      <c r="B663" s="214" t="s">
        <v>3820</v>
      </c>
      <c r="C663" s="379" t="s">
        <v>88</v>
      </c>
      <c r="D663" s="424">
        <v>2000</v>
      </c>
      <c r="E663" s="856"/>
      <c r="F663" s="419" t="str">
        <f t="shared" ref="F663:F669" si="3">IF((D663*E663)&gt;0,(D663*E663),"")</f>
        <v/>
      </c>
      <c r="H663" s="580"/>
    </row>
    <row r="664" spans="1:8" x14ac:dyDescent="0.3">
      <c r="A664" s="372" t="s">
        <v>2680</v>
      </c>
      <c r="B664" s="201" t="s">
        <v>2683</v>
      </c>
      <c r="C664" s="379" t="s">
        <v>88</v>
      </c>
      <c r="D664" s="424">
        <v>1000</v>
      </c>
      <c r="E664" s="856"/>
      <c r="F664" s="419" t="str">
        <f t="shared" si="3"/>
        <v/>
      </c>
      <c r="H664" s="580"/>
    </row>
    <row r="665" spans="1:8" x14ac:dyDescent="0.3">
      <c r="A665" s="372" t="s">
        <v>2682</v>
      </c>
      <c r="B665" s="201" t="s">
        <v>2685</v>
      </c>
      <c r="C665" s="379" t="s">
        <v>88</v>
      </c>
      <c r="D665" s="424">
        <v>500</v>
      </c>
      <c r="E665" s="856"/>
      <c r="F665" s="419" t="str">
        <f t="shared" si="3"/>
        <v/>
      </c>
      <c r="H665" s="580"/>
    </row>
    <row r="666" spans="1:8" x14ac:dyDescent="0.3">
      <c r="A666" s="372" t="s">
        <v>2684</v>
      </c>
      <c r="B666" s="201" t="s">
        <v>2687</v>
      </c>
      <c r="C666" s="379" t="s">
        <v>88</v>
      </c>
      <c r="D666" s="424">
        <v>2000</v>
      </c>
      <c r="E666" s="856"/>
      <c r="F666" s="419" t="str">
        <f t="shared" si="3"/>
        <v/>
      </c>
      <c r="H666" s="580"/>
    </row>
    <row r="667" spans="1:8" x14ac:dyDescent="0.3">
      <c r="A667" s="372" t="s">
        <v>2690</v>
      </c>
      <c r="B667" s="235" t="s">
        <v>2691</v>
      </c>
      <c r="C667" s="379"/>
      <c r="D667" s="424"/>
      <c r="E667" s="392"/>
      <c r="F667" s="419" t="str">
        <f t="shared" si="3"/>
        <v/>
      </c>
      <c r="H667" s="580"/>
    </row>
    <row r="668" spans="1:8" x14ac:dyDescent="0.3">
      <c r="A668" s="372" t="s">
        <v>2692</v>
      </c>
      <c r="B668" s="201" t="s">
        <v>2691</v>
      </c>
      <c r="C668" s="379" t="s">
        <v>16</v>
      </c>
      <c r="D668" s="424">
        <v>1</v>
      </c>
      <c r="E668" s="418">
        <v>4200000</v>
      </c>
      <c r="F668" s="419">
        <f t="shared" si="3"/>
        <v>4200000</v>
      </c>
      <c r="H668" s="580"/>
    </row>
    <row r="669" spans="1:8" ht="22.8" x14ac:dyDescent="0.3">
      <c r="A669" s="383" t="s">
        <v>2694</v>
      </c>
      <c r="B669" s="202" t="s">
        <v>2695</v>
      </c>
      <c r="C669" s="386" t="s">
        <v>21</v>
      </c>
      <c r="D669" s="424">
        <f>F668</f>
        <v>4200000</v>
      </c>
      <c r="E669" s="855"/>
      <c r="F669" s="419" t="str">
        <f t="shared" si="3"/>
        <v/>
      </c>
      <c r="H669" s="580"/>
    </row>
    <row r="670" spans="1:8" ht="14.4" customHeight="1" x14ac:dyDescent="0.3">
      <c r="A670" s="383"/>
      <c r="B670" s="202"/>
      <c r="C670" s="386"/>
      <c r="D670" s="431"/>
      <c r="E670" s="432"/>
      <c r="F670" s="433"/>
    </row>
    <row r="671" spans="1:8" ht="14.4" customHeight="1" x14ac:dyDescent="0.3">
      <c r="A671" s="383"/>
      <c r="B671" s="202"/>
      <c r="C671" s="386"/>
      <c r="D671" s="431"/>
      <c r="E671" s="432"/>
      <c r="F671" s="433"/>
    </row>
    <row r="672" spans="1:8" ht="14.4" customHeight="1" x14ac:dyDescent="0.3">
      <c r="A672" s="383"/>
      <c r="B672" s="202"/>
      <c r="C672" s="386"/>
      <c r="D672" s="431"/>
      <c r="E672" s="432"/>
      <c r="F672" s="433"/>
    </row>
    <row r="673" spans="1:6" ht="14.4" customHeight="1" x14ac:dyDescent="0.3">
      <c r="A673" s="383"/>
      <c r="B673" s="202"/>
      <c r="C673" s="386"/>
      <c r="D673" s="431"/>
      <c r="E673" s="432"/>
      <c r="F673" s="433"/>
    </row>
    <row r="674" spans="1:6" ht="14.4" customHeight="1" x14ac:dyDescent="0.3">
      <c r="A674" s="383"/>
      <c r="B674" s="202"/>
      <c r="C674" s="386"/>
      <c r="D674" s="431"/>
      <c r="E674" s="432"/>
      <c r="F674" s="433"/>
    </row>
    <row r="675" spans="1:6" ht="14.4" customHeight="1" x14ac:dyDescent="0.3">
      <c r="A675" s="383"/>
      <c r="B675" s="202"/>
      <c r="C675" s="386"/>
      <c r="D675" s="431"/>
      <c r="E675" s="432"/>
      <c r="F675" s="433"/>
    </row>
    <row r="676" spans="1:6" ht="14.4" customHeight="1" x14ac:dyDescent="0.3">
      <c r="A676" s="383"/>
      <c r="B676" s="202"/>
      <c r="C676" s="386"/>
      <c r="D676" s="431"/>
      <c r="E676" s="432"/>
      <c r="F676" s="433"/>
    </row>
    <row r="677" spans="1:6" ht="14.4" customHeight="1" x14ac:dyDescent="0.3">
      <c r="A677" s="383"/>
      <c r="B677" s="202"/>
      <c r="C677" s="386"/>
      <c r="D677" s="431"/>
      <c r="E677" s="432"/>
      <c r="F677" s="433"/>
    </row>
    <row r="678" spans="1:6" ht="14.4" customHeight="1" x14ac:dyDescent="0.3">
      <c r="A678" s="383"/>
      <c r="B678" s="202"/>
      <c r="C678" s="386"/>
      <c r="D678" s="431"/>
      <c r="E678" s="432"/>
      <c r="F678" s="433"/>
    </row>
    <row r="679" spans="1:6" ht="14.4" customHeight="1" x14ac:dyDescent="0.3">
      <c r="A679" s="383"/>
      <c r="B679" s="202"/>
      <c r="C679" s="386"/>
      <c r="D679" s="431"/>
      <c r="E679" s="432"/>
      <c r="F679" s="433"/>
    </row>
    <row r="680" spans="1:6" ht="14.4" customHeight="1" x14ac:dyDescent="0.3">
      <c r="A680" s="383"/>
      <c r="B680" s="202"/>
      <c r="C680" s="386"/>
      <c r="D680" s="431"/>
      <c r="E680" s="432"/>
      <c r="F680" s="433"/>
    </row>
    <row r="681" spans="1:6" ht="14.4" customHeight="1" x14ac:dyDescent="0.3">
      <c r="A681" s="383"/>
      <c r="B681" s="202"/>
      <c r="C681" s="386"/>
      <c r="D681" s="431"/>
      <c r="E681" s="432"/>
      <c r="F681" s="433"/>
    </row>
    <row r="682" spans="1:6" ht="14.4" customHeight="1" x14ac:dyDescent="0.3">
      <c r="A682" s="383"/>
      <c r="B682" s="202"/>
      <c r="C682" s="386"/>
      <c r="D682" s="431"/>
      <c r="E682" s="432"/>
      <c r="F682" s="433"/>
    </row>
    <row r="683" spans="1:6" ht="14.4" customHeight="1" x14ac:dyDescent="0.3">
      <c r="A683" s="383"/>
      <c r="B683" s="202"/>
      <c r="C683" s="386"/>
      <c r="D683" s="431"/>
      <c r="E683" s="432"/>
      <c r="F683" s="433"/>
    </row>
    <row r="684" spans="1:6" ht="14.4" customHeight="1" x14ac:dyDescent="0.3">
      <c r="A684" s="383"/>
      <c r="B684" s="202"/>
      <c r="C684" s="386"/>
      <c r="D684" s="431"/>
      <c r="E684" s="432"/>
      <c r="F684" s="433"/>
    </row>
    <row r="685" spans="1:6" ht="14.4" customHeight="1" x14ac:dyDescent="0.3">
      <c r="A685" s="383"/>
      <c r="B685" s="202"/>
      <c r="C685" s="386"/>
      <c r="D685" s="431"/>
      <c r="E685" s="432"/>
      <c r="F685" s="433"/>
    </row>
    <row r="686" spans="1:6" ht="14.4" customHeight="1" x14ac:dyDescent="0.3">
      <c r="A686" s="383"/>
      <c r="B686" s="202"/>
      <c r="C686" s="386"/>
      <c r="D686" s="431"/>
      <c r="E686" s="432"/>
      <c r="F686" s="433"/>
    </row>
    <row r="687" spans="1:6" ht="14.4" customHeight="1" x14ac:dyDescent="0.3">
      <c r="A687" s="383"/>
      <c r="B687" s="202"/>
      <c r="C687" s="386"/>
      <c r="D687" s="431"/>
      <c r="E687" s="432"/>
      <c r="F687" s="433"/>
    </row>
    <row r="688" spans="1:6" ht="14.4" customHeight="1" x14ac:dyDescent="0.3">
      <c r="A688" s="383"/>
      <c r="B688" s="202"/>
      <c r="C688" s="386"/>
      <c r="D688" s="431"/>
      <c r="E688" s="432"/>
      <c r="F688" s="433"/>
    </row>
    <row r="689" spans="1:6" ht="14.4" customHeight="1" x14ac:dyDescent="0.3">
      <c r="A689" s="383"/>
      <c r="B689" s="202"/>
      <c r="C689" s="386"/>
      <c r="D689" s="431"/>
      <c r="E689" s="432"/>
      <c r="F689" s="433"/>
    </row>
    <row r="690" spans="1:6" ht="14.4" customHeight="1" x14ac:dyDescent="0.3">
      <c r="A690" s="383"/>
      <c r="B690" s="202"/>
      <c r="C690" s="386"/>
      <c r="D690" s="431"/>
      <c r="E690" s="432"/>
      <c r="F690" s="433"/>
    </row>
    <row r="691" spans="1:6" ht="14.4" customHeight="1" x14ac:dyDescent="0.3">
      <c r="A691" s="383"/>
      <c r="B691" s="202"/>
      <c r="C691" s="386"/>
      <c r="D691" s="431"/>
      <c r="E691" s="432"/>
      <c r="F691" s="433"/>
    </row>
    <row r="692" spans="1:6" ht="14.4" customHeight="1" x14ac:dyDescent="0.3">
      <c r="A692" s="383"/>
      <c r="B692" s="202"/>
      <c r="C692" s="386"/>
      <c r="D692" s="431"/>
      <c r="E692" s="432"/>
      <c r="F692" s="433"/>
    </row>
    <row r="693" spans="1:6" ht="14.4" customHeight="1" x14ac:dyDescent="0.3">
      <c r="A693" s="383"/>
      <c r="B693" s="202"/>
      <c r="C693" s="386"/>
      <c r="D693" s="431"/>
      <c r="E693" s="432"/>
      <c r="F693" s="433"/>
    </row>
    <row r="694" spans="1:6" ht="14.4" customHeight="1" x14ac:dyDescent="0.3">
      <c r="A694" s="383"/>
      <c r="B694" s="202"/>
      <c r="C694" s="386"/>
      <c r="D694" s="431"/>
      <c r="E694" s="432"/>
      <c r="F694" s="433"/>
    </row>
    <row r="695" spans="1:6" ht="14.4" customHeight="1" x14ac:dyDescent="0.3">
      <c r="A695" s="383"/>
      <c r="B695" s="202"/>
      <c r="C695" s="386"/>
      <c r="D695" s="431"/>
      <c r="E695" s="432"/>
      <c r="F695" s="433"/>
    </row>
    <row r="696" spans="1:6" ht="14.4" customHeight="1" x14ac:dyDescent="0.3">
      <c r="A696" s="383"/>
      <c r="B696" s="202"/>
      <c r="C696" s="386"/>
      <c r="D696" s="431"/>
      <c r="E696" s="432"/>
      <c r="F696" s="433"/>
    </row>
    <row r="697" spans="1:6" ht="14.4" customHeight="1" x14ac:dyDescent="0.3">
      <c r="A697" s="383"/>
      <c r="B697" s="202"/>
      <c r="C697" s="386"/>
      <c r="D697" s="431"/>
      <c r="E697" s="432"/>
      <c r="F697" s="433"/>
    </row>
    <row r="698" spans="1:6" ht="14.4" customHeight="1" x14ac:dyDescent="0.3">
      <c r="A698" s="383"/>
      <c r="B698" s="202"/>
      <c r="C698" s="386"/>
      <c r="D698" s="431"/>
      <c r="E698" s="432"/>
      <c r="F698" s="433"/>
    </row>
    <row r="699" spans="1:6" ht="14.4" customHeight="1" x14ac:dyDescent="0.3">
      <c r="A699" s="383"/>
      <c r="B699" s="202"/>
      <c r="C699" s="386"/>
      <c r="D699" s="431"/>
      <c r="E699" s="432"/>
      <c r="F699" s="433"/>
    </row>
    <row r="700" spans="1:6" ht="14.4" customHeight="1" x14ac:dyDescent="0.3">
      <c r="A700" s="383"/>
      <c r="B700" s="202"/>
      <c r="C700" s="386"/>
      <c r="D700" s="431"/>
      <c r="E700" s="432"/>
      <c r="F700" s="433"/>
    </row>
    <row r="701" spans="1:6" ht="14.4" customHeight="1" x14ac:dyDescent="0.3">
      <c r="A701" s="383"/>
      <c r="B701" s="202"/>
      <c r="C701" s="386"/>
      <c r="D701" s="431"/>
      <c r="E701" s="432"/>
      <c r="F701" s="433"/>
    </row>
    <row r="702" spans="1:6" ht="14.4" customHeight="1" x14ac:dyDescent="0.3">
      <c r="A702" s="383"/>
      <c r="B702" s="202"/>
      <c r="C702" s="386"/>
      <c r="D702" s="431"/>
      <c r="E702" s="432"/>
      <c r="F702" s="433"/>
    </row>
    <row r="703" spans="1:6" ht="14.4" customHeight="1" x14ac:dyDescent="0.3">
      <c r="A703" s="383"/>
      <c r="B703" s="202"/>
      <c r="C703" s="386"/>
      <c r="D703" s="431"/>
      <c r="E703" s="432"/>
      <c r="F703" s="433"/>
    </row>
    <row r="704" spans="1:6" ht="14.4" customHeight="1" x14ac:dyDescent="0.3">
      <c r="A704" s="383"/>
      <c r="B704" s="202"/>
      <c r="C704" s="386"/>
      <c r="D704" s="431"/>
      <c r="E704" s="432"/>
      <c r="F704" s="433"/>
    </row>
    <row r="705" spans="1:6" ht="14.4" customHeight="1" x14ac:dyDescent="0.3">
      <c r="A705" s="383"/>
      <c r="B705" s="202"/>
      <c r="C705" s="386"/>
      <c r="D705" s="431"/>
      <c r="E705" s="432"/>
      <c r="F705" s="433"/>
    </row>
    <row r="706" spans="1:6" ht="14.4" customHeight="1" x14ac:dyDescent="0.3">
      <c r="A706" s="383"/>
      <c r="B706" s="202"/>
      <c r="C706" s="386"/>
      <c r="D706" s="431"/>
      <c r="E706" s="432"/>
      <c r="F706" s="433"/>
    </row>
    <row r="707" spans="1:6" ht="14.4" customHeight="1" x14ac:dyDescent="0.3">
      <c r="A707" s="383"/>
      <c r="B707" s="202"/>
      <c r="C707" s="386"/>
      <c r="D707" s="431"/>
      <c r="E707" s="432"/>
      <c r="F707" s="433"/>
    </row>
    <row r="708" spans="1:6" ht="14.4" customHeight="1" x14ac:dyDescent="0.3">
      <c r="A708" s="383"/>
      <c r="B708" s="202"/>
      <c r="C708" s="386"/>
      <c r="D708" s="431"/>
      <c r="E708" s="432"/>
      <c r="F708" s="433"/>
    </row>
    <row r="709" spans="1:6" ht="14.4" customHeight="1" x14ac:dyDescent="0.3">
      <c r="A709" s="383"/>
      <c r="B709" s="202"/>
      <c r="C709" s="386"/>
      <c r="D709" s="431"/>
      <c r="E709" s="432"/>
      <c r="F709" s="433"/>
    </row>
    <row r="710" spans="1:6" ht="14.4" customHeight="1" x14ac:dyDescent="0.3">
      <c r="A710" s="383"/>
      <c r="B710" s="202"/>
      <c r="C710" s="386"/>
      <c r="D710" s="431"/>
      <c r="E710" s="432"/>
      <c r="F710" s="433"/>
    </row>
    <row r="711" spans="1:6" ht="14.4" customHeight="1" x14ac:dyDescent="0.3">
      <c r="A711" s="383"/>
      <c r="B711" s="202"/>
      <c r="C711" s="386"/>
      <c r="D711" s="431"/>
      <c r="E711" s="432"/>
      <c r="F711" s="433"/>
    </row>
    <row r="712" spans="1:6" ht="14.4" customHeight="1" x14ac:dyDescent="0.3">
      <c r="A712" s="383"/>
      <c r="B712" s="202"/>
      <c r="C712" s="386"/>
      <c r="D712" s="431"/>
      <c r="E712" s="432"/>
      <c r="F712" s="433"/>
    </row>
    <row r="713" spans="1:6" ht="14.4" customHeight="1" x14ac:dyDescent="0.3">
      <c r="A713" s="383"/>
      <c r="B713" s="202"/>
      <c r="C713" s="386"/>
      <c r="D713" s="431"/>
      <c r="E713" s="432"/>
      <c r="F713" s="433"/>
    </row>
    <row r="714" spans="1:6" ht="14.4" customHeight="1" x14ac:dyDescent="0.3">
      <c r="A714" s="383"/>
      <c r="B714" s="202"/>
      <c r="C714" s="386"/>
      <c r="D714" s="431"/>
      <c r="E714" s="432"/>
      <c r="F714" s="433"/>
    </row>
    <row r="715" spans="1:6" ht="14.4" customHeight="1" x14ac:dyDescent="0.3">
      <c r="A715" s="383"/>
      <c r="B715" s="202"/>
      <c r="C715" s="386"/>
      <c r="D715" s="431"/>
      <c r="E715" s="432"/>
      <c r="F715" s="433"/>
    </row>
    <row r="716" spans="1:6" ht="14.4" customHeight="1" x14ac:dyDescent="0.3">
      <c r="A716" s="383"/>
      <c r="B716" s="202"/>
      <c r="C716" s="386"/>
      <c r="D716" s="431"/>
      <c r="E716" s="432"/>
      <c r="F716" s="433"/>
    </row>
    <row r="717" spans="1:6" ht="14.4" customHeight="1" x14ac:dyDescent="0.3">
      <c r="A717" s="383"/>
      <c r="B717" s="202"/>
      <c r="C717" s="386"/>
      <c r="D717" s="431"/>
      <c r="E717" s="432"/>
      <c r="F717" s="433"/>
    </row>
    <row r="718" spans="1:6" ht="14.4" customHeight="1" x14ac:dyDescent="0.3">
      <c r="A718" s="383"/>
      <c r="B718" s="202"/>
      <c r="C718" s="386"/>
      <c r="D718" s="431"/>
      <c r="E718" s="432"/>
      <c r="F718" s="433"/>
    </row>
    <row r="719" spans="1:6" ht="14.4" customHeight="1" x14ac:dyDescent="0.3">
      <c r="A719" s="383"/>
      <c r="B719" s="202"/>
      <c r="C719" s="386"/>
      <c r="D719" s="431"/>
      <c r="E719" s="432"/>
      <c r="F719" s="433"/>
    </row>
    <row r="720" spans="1:6" ht="14.4" customHeight="1" x14ac:dyDescent="0.3">
      <c r="A720" s="383"/>
      <c r="B720" s="202"/>
      <c r="C720" s="386"/>
      <c r="D720" s="431"/>
      <c r="E720" s="432"/>
      <c r="F720" s="433"/>
    </row>
    <row r="721" spans="1:6" ht="14.4" customHeight="1" x14ac:dyDescent="0.3">
      <c r="A721" s="383"/>
      <c r="B721" s="202"/>
      <c r="C721" s="386"/>
      <c r="D721" s="431"/>
      <c r="E721" s="432"/>
      <c r="F721" s="433"/>
    </row>
    <row r="722" spans="1:6" ht="14.4" customHeight="1" x14ac:dyDescent="0.3">
      <c r="A722" s="383"/>
      <c r="B722" s="202"/>
      <c r="C722" s="386"/>
      <c r="D722" s="431"/>
      <c r="E722" s="432"/>
      <c r="F722" s="433"/>
    </row>
    <row r="723" spans="1:6" ht="14.4" customHeight="1" x14ac:dyDescent="0.3">
      <c r="A723" s="383"/>
      <c r="B723" s="202"/>
      <c r="C723" s="386"/>
      <c r="D723" s="431"/>
      <c r="E723" s="432"/>
      <c r="F723" s="433"/>
    </row>
    <row r="724" spans="1:6" ht="14.4" customHeight="1" x14ac:dyDescent="0.3">
      <c r="A724" s="383"/>
      <c r="B724" s="202"/>
      <c r="C724" s="386"/>
      <c r="D724" s="431"/>
      <c r="E724" s="432"/>
      <c r="F724" s="433"/>
    </row>
    <row r="725" spans="1:6" ht="14.4" customHeight="1" x14ac:dyDescent="0.3">
      <c r="A725" s="383"/>
      <c r="B725" s="202"/>
      <c r="C725" s="386"/>
      <c r="D725" s="431"/>
      <c r="E725" s="432"/>
      <c r="F725" s="433"/>
    </row>
    <row r="726" spans="1:6" ht="14.4" customHeight="1" x14ac:dyDescent="0.3">
      <c r="A726" s="383"/>
      <c r="B726" s="202"/>
      <c r="C726" s="386"/>
      <c r="D726" s="431"/>
      <c r="E726" s="432"/>
      <c r="F726" s="433"/>
    </row>
    <row r="727" spans="1:6" ht="14.4" customHeight="1" x14ac:dyDescent="0.3">
      <c r="A727" s="383"/>
      <c r="B727" s="202"/>
      <c r="C727" s="386"/>
      <c r="D727" s="431"/>
      <c r="E727" s="432"/>
      <c r="F727" s="433"/>
    </row>
    <row r="728" spans="1:6" ht="14.4" customHeight="1" x14ac:dyDescent="0.3">
      <c r="A728" s="383"/>
      <c r="B728" s="202"/>
      <c r="C728" s="386"/>
      <c r="D728" s="431"/>
      <c r="E728" s="432"/>
      <c r="F728" s="433"/>
    </row>
    <row r="729" spans="1:6" ht="14.4" customHeight="1" x14ac:dyDescent="0.3">
      <c r="A729" s="383"/>
      <c r="B729" s="202"/>
      <c r="C729" s="386"/>
      <c r="D729" s="431"/>
      <c r="E729" s="432"/>
      <c r="F729" s="433"/>
    </row>
    <row r="730" spans="1:6" ht="14.4" customHeight="1" x14ac:dyDescent="0.3">
      <c r="A730" s="383"/>
      <c r="B730" s="202"/>
      <c r="C730" s="386"/>
      <c r="D730" s="431"/>
      <c r="E730" s="432"/>
      <c r="F730" s="433"/>
    </row>
    <row r="731" spans="1:6" ht="14.4" customHeight="1" x14ac:dyDescent="0.3">
      <c r="A731" s="383"/>
      <c r="B731" s="202"/>
      <c r="C731" s="386"/>
      <c r="D731" s="431"/>
      <c r="E731" s="432"/>
      <c r="F731" s="433"/>
    </row>
    <row r="732" spans="1:6" ht="14.4" customHeight="1" x14ac:dyDescent="0.3">
      <c r="A732" s="383"/>
      <c r="B732" s="202"/>
      <c r="C732" s="386"/>
      <c r="D732" s="431"/>
      <c r="E732" s="432"/>
      <c r="F732" s="433"/>
    </row>
    <row r="733" spans="1:6" ht="14.4" customHeight="1" x14ac:dyDescent="0.3">
      <c r="A733" s="383"/>
      <c r="B733" s="202"/>
      <c r="C733" s="386"/>
      <c r="D733" s="431"/>
      <c r="E733" s="432"/>
      <c r="F733" s="433"/>
    </row>
    <row r="734" spans="1:6" ht="14.4" customHeight="1" x14ac:dyDescent="0.3">
      <c r="A734" s="383"/>
      <c r="B734" s="202"/>
      <c r="C734" s="386"/>
      <c r="D734" s="431"/>
      <c r="E734" s="432"/>
      <c r="F734" s="433"/>
    </row>
    <row r="735" spans="1:6" ht="14.4" customHeight="1" x14ac:dyDescent="0.3">
      <c r="A735" s="383"/>
      <c r="B735" s="202"/>
      <c r="C735" s="386"/>
      <c r="D735" s="431"/>
      <c r="E735" s="432"/>
      <c r="F735" s="433"/>
    </row>
    <row r="736" spans="1:6" ht="14.4" customHeight="1" x14ac:dyDescent="0.3">
      <c r="A736" s="383"/>
      <c r="B736" s="202"/>
      <c r="C736" s="386"/>
      <c r="D736" s="431"/>
      <c r="E736" s="432"/>
      <c r="F736" s="433"/>
    </row>
    <row r="737" spans="1:6" ht="14.4" customHeight="1" x14ac:dyDescent="0.3">
      <c r="A737" s="383"/>
      <c r="B737" s="202"/>
      <c r="C737" s="386"/>
      <c r="D737" s="431"/>
      <c r="E737" s="432"/>
      <c r="F737" s="433"/>
    </row>
    <row r="738" spans="1:6" ht="14.4" customHeight="1" x14ac:dyDescent="0.3">
      <c r="A738" s="383"/>
      <c r="B738" s="202"/>
      <c r="C738" s="386"/>
      <c r="D738" s="431"/>
      <c r="E738" s="432"/>
      <c r="F738" s="433"/>
    </row>
    <row r="739" spans="1:6" ht="14.4" customHeight="1" x14ac:dyDescent="0.3">
      <c r="A739" s="383"/>
      <c r="B739" s="202"/>
      <c r="C739" s="386"/>
      <c r="D739" s="431"/>
      <c r="E739" s="432"/>
      <c r="F739" s="433"/>
    </row>
    <row r="740" spans="1:6" ht="14.4" customHeight="1" x14ac:dyDescent="0.3">
      <c r="A740" s="383"/>
      <c r="B740" s="202"/>
      <c r="C740" s="386"/>
      <c r="D740" s="431"/>
      <c r="E740" s="432"/>
      <c r="F740" s="433"/>
    </row>
    <row r="741" spans="1:6" ht="14.4" customHeight="1" x14ac:dyDescent="0.3">
      <c r="A741" s="383"/>
      <c r="B741" s="202"/>
      <c r="C741" s="386"/>
      <c r="D741" s="431"/>
      <c r="E741" s="432"/>
      <c r="F741" s="433"/>
    </row>
    <row r="742" spans="1:6" ht="14.4" customHeight="1" x14ac:dyDescent="0.3">
      <c r="A742" s="383"/>
      <c r="B742" s="202"/>
      <c r="C742" s="386"/>
      <c r="D742" s="431"/>
      <c r="E742" s="432"/>
      <c r="F742" s="433"/>
    </row>
    <row r="743" spans="1:6" ht="14.4" customHeight="1" x14ac:dyDescent="0.3">
      <c r="A743" s="383"/>
      <c r="B743" s="202"/>
      <c r="C743" s="386"/>
      <c r="D743" s="431"/>
      <c r="E743" s="432"/>
      <c r="F743" s="433"/>
    </row>
    <row r="744" spans="1:6" ht="14.4" customHeight="1" x14ac:dyDescent="0.3">
      <c r="A744" s="383"/>
      <c r="B744" s="202"/>
      <c r="C744" s="386"/>
      <c r="D744" s="431"/>
      <c r="E744" s="432"/>
      <c r="F744" s="433"/>
    </row>
    <row r="745" spans="1:6" ht="14.4" customHeight="1" x14ac:dyDescent="0.3">
      <c r="A745" s="383"/>
      <c r="B745" s="202"/>
      <c r="C745" s="386"/>
      <c r="D745" s="431"/>
      <c r="E745" s="432"/>
      <c r="F745" s="433"/>
    </row>
    <row r="746" spans="1:6" ht="14.4" customHeight="1" x14ac:dyDescent="0.3">
      <c r="A746" s="383"/>
      <c r="B746" s="202"/>
      <c r="C746" s="386"/>
      <c r="D746" s="431"/>
      <c r="E746" s="432"/>
      <c r="F746" s="433"/>
    </row>
    <row r="747" spans="1:6" ht="14.4" customHeight="1" x14ac:dyDescent="0.3">
      <c r="A747" s="383"/>
      <c r="B747" s="202"/>
      <c r="C747" s="386"/>
      <c r="D747" s="431"/>
      <c r="E747" s="432"/>
      <c r="F747" s="433"/>
    </row>
    <row r="748" spans="1:6" ht="14.4" customHeight="1" x14ac:dyDescent="0.3">
      <c r="A748" s="383"/>
      <c r="B748" s="202"/>
      <c r="C748" s="386"/>
      <c r="D748" s="431"/>
      <c r="E748" s="432"/>
      <c r="F748" s="433"/>
    </row>
    <row r="749" spans="1:6" ht="14.4" customHeight="1" x14ac:dyDescent="0.3">
      <c r="A749" s="383"/>
      <c r="B749" s="202"/>
      <c r="C749" s="386"/>
      <c r="D749" s="431"/>
      <c r="E749" s="432"/>
      <c r="F749" s="433"/>
    </row>
    <row r="750" spans="1:6" ht="14.4" customHeight="1" x14ac:dyDescent="0.3">
      <c r="A750" s="383"/>
      <c r="B750" s="202"/>
      <c r="C750" s="386"/>
      <c r="D750" s="431"/>
      <c r="E750" s="432"/>
      <c r="F750" s="433"/>
    </row>
    <row r="751" spans="1:6" ht="14.4" customHeight="1" x14ac:dyDescent="0.3">
      <c r="A751" s="383"/>
      <c r="B751" s="202"/>
      <c r="C751" s="386"/>
      <c r="D751" s="431"/>
      <c r="E751" s="432"/>
      <c r="F751" s="433"/>
    </row>
    <row r="752" spans="1:6" ht="14.4" customHeight="1" x14ac:dyDescent="0.3">
      <c r="A752" s="383"/>
      <c r="B752" s="202"/>
      <c r="C752" s="386"/>
      <c r="D752" s="431"/>
      <c r="E752" s="432"/>
      <c r="F752" s="433"/>
    </row>
    <row r="753" spans="1:6" ht="14.4" customHeight="1" x14ac:dyDescent="0.3">
      <c r="A753" s="383"/>
      <c r="B753" s="202"/>
      <c r="C753" s="386"/>
      <c r="D753" s="431"/>
      <c r="E753" s="432"/>
      <c r="F753" s="433"/>
    </row>
    <row r="754" spans="1:6" ht="14.4" customHeight="1" x14ac:dyDescent="0.3">
      <c r="A754" s="383"/>
      <c r="B754" s="202"/>
      <c r="C754" s="386"/>
      <c r="D754" s="431"/>
      <c r="E754" s="432"/>
      <c r="F754" s="433"/>
    </row>
    <row r="755" spans="1:6" ht="14.4" customHeight="1" x14ac:dyDescent="0.3">
      <c r="A755" s="383"/>
      <c r="B755" s="202"/>
      <c r="C755" s="386"/>
      <c r="D755" s="431"/>
      <c r="E755" s="432"/>
      <c r="F755" s="433"/>
    </row>
    <row r="756" spans="1:6" ht="14.4" customHeight="1" x14ac:dyDescent="0.3">
      <c r="A756" s="383"/>
      <c r="B756" s="202"/>
      <c r="C756" s="386"/>
      <c r="D756" s="431"/>
      <c r="E756" s="432"/>
      <c r="F756" s="433"/>
    </row>
    <row r="757" spans="1:6" ht="14.4" customHeight="1" x14ac:dyDescent="0.3">
      <c r="A757" s="383"/>
      <c r="B757" s="202"/>
      <c r="C757" s="386"/>
      <c r="D757" s="431"/>
      <c r="E757" s="432"/>
      <c r="F757" s="433"/>
    </row>
    <row r="758" spans="1:6" ht="14.4" customHeight="1" x14ac:dyDescent="0.3">
      <c r="A758" s="383"/>
      <c r="B758" s="202"/>
      <c r="C758" s="386"/>
      <c r="D758" s="431"/>
      <c r="E758" s="432"/>
      <c r="F758" s="433"/>
    </row>
    <row r="759" spans="1:6" ht="14.4" customHeight="1" x14ac:dyDescent="0.3">
      <c r="A759" s="383"/>
      <c r="B759" s="202"/>
      <c r="C759" s="386"/>
      <c r="D759" s="431"/>
      <c r="E759" s="432"/>
      <c r="F759" s="433"/>
    </row>
    <row r="760" spans="1:6" ht="14.4" customHeight="1" x14ac:dyDescent="0.3">
      <c r="A760" s="383"/>
      <c r="B760" s="202"/>
      <c r="C760" s="386"/>
      <c r="D760" s="431"/>
      <c r="E760" s="432"/>
      <c r="F760" s="433"/>
    </row>
    <row r="761" spans="1:6" ht="14.4" customHeight="1" x14ac:dyDescent="0.3">
      <c r="A761" s="383"/>
      <c r="B761" s="202"/>
      <c r="C761" s="386"/>
      <c r="D761" s="431"/>
      <c r="E761" s="432"/>
      <c r="F761" s="433"/>
    </row>
    <row r="762" spans="1:6" ht="14.4" customHeight="1" x14ac:dyDescent="0.3">
      <c r="A762" s="383"/>
      <c r="B762" s="202"/>
      <c r="C762" s="386"/>
      <c r="D762" s="431"/>
      <c r="E762" s="432"/>
      <c r="F762" s="433"/>
    </row>
    <row r="763" spans="1:6" ht="14.4" customHeight="1" x14ac:dyDescent="0.3">
      <c r="A763" s="383"/>
      <c r="B763" s="202"/>
      <c r="C763" s="386"/>
      <c r="D763" s="431"/>
      <c r="E763" s="432"/>
      <c r="F763" s="433"/>
    </row>
    <row r="764" spans="1:6" ht="14.4" customHeight="1" x14ac:dyDescent="0.3">
      <c r="A764" s="383"/>
      <c r="B764" s="202"/>
      <c r="C764" s="386"/>
      <c r="D764" s="431"/>
      <c r="E764" s="432"/>
      <c r="F764" s="433"/>
    </row>
    <row r="765" spans="1:6" ht="14.4" customHeight="1" x14ac:dyDescent="0.3">
      <c r="A765" s="383"/>
      <c r="B765" s="202"/>
      <c r="C765" s="386"/>
      <c r="D765" s="431"/>
      <c r="E765" s="432"/>
      <c r="F765" s="433"/>
    </row>
    <row r="766" spans="1:6" ht="14.4" customHeight="1" thickBot="1" x14ac:dyDescent="0.35">
      <c r="A766" s="383"/>
      <c r="B766" s="202"/>
      <c r="C766" s="386"/>
      <c r="D766" s="431"/>
      <c r="E766" s="432"/>
      <c r="F766" s="433"/>
    </row>
    <row r="767" spans="1:6" ht="25.05" customHeight="1" thickBot="1" x14ac:dyDescent="0.35">
      <c r="A767" s="448" t="s">
        <v>4048</v>
      </c>
      <c r="B767" s="511" t="s">
        <v>4116</v>
      </c>
      <c r="C767" s="489"/>
      <c r="D767" s="583"/>
      <c r="E767" s="584"/>
      <c r="F767" s="585">
        <f>SUM(F663:F682)</f>
        <v>4200000</v>
      </c>
    </row>
    <row r="768" spans="1:6" ht="15" customHeight="1" x14ac:dyDescent="0.3">
      <c r="A768" s="756" t="s">
        <v>4136</v>
      </c>
      <c r="B768" s="757"/>
      <c r="C768" s="462"/>
      <c r="D768" s="586"/>
      <c r="E768" s="587"/>
      <c r="F768" s="588"/>
    </row>
    <row r="769" spans="1:101" ht="25.8" customHeight="1" thickBot="1" x14ac:dyDescent="0.35">
      <c r="A769" s="754" t="str">
        <f>A2</f>
        <v>PANEL FOR ROUTINE ROAD MAINTENANCE WORKS ACROSS SOUTH AFRICA (FREE STATE PROVINCE)</v>
      </c>
      <c r="B769" s="755"/>
      <c r="C769" s="463"/>
      <c r="D769" s="589"/>
      <c r="E769" s="590"/>
      <c r="F769" s="591"/>
    </row>
    <row r="770" spans="1:101" s="497" customFormat="1" ht="25.05" customHeight="1" thickBot="1" x14ac:dyDescent="0.35">
      <c r="A770" s="449" t="s">
        <v>4111</v>
      </c>
      <c r="B770" s="451" t="s">
        <v>4035</v>
      </c>
      <c r="C770" s="451" t="s">
        <v>4112</v>
      </c>
      <c r="D770" s="583" t="s">
        <v>4113</v>
      </c>
      <c r="E770" s="583" t="s">
        <v>4114</v>
      </c>
      <c r="F770" s="596" t="s">
        <v>4036</v>
      </c>
      <c r="G770" s="499"/>
      <c r="H770" s="500"/>
      <c r="I770" s="500"/>
      <c r="J770" s="500"/>
      <c r="K770" s="500"/>
      <c r="L770" s="500"/>
      <c r="M770" s="500"/>
      <c r="N770" s="500"/>
      <c r="O770" s="500"/>
      <c r="P770" s="500"/>
      <c r="Q770" s="500"/>
      <c r="R770" s="500"/>
      <c r="S770" s="500"/>
      <c r="T770" s="500"/>
      <c r="U770" s="500"/>
      <c r="V770" s="500"/>
      <c r="W770" s="500"/>
      <c r="X770" s="500"/>
      <c r="Y770" s="500"/>
      <c r="Z770" s="500"/>
      <c r="AA770" s="500"/>
      <c r="AB770" s="500"/>
      <c r="AC770" s="500"/>
      <c r="AD770" s="500"/>
      <c r="AE770" s="500"/>
      <c r="AF770" s="500"/>
      <c r="AG770" s="500"/>
      <c r="AH770" s="500"/>
      <c r="AI770" s="500"/>
      <c r="AJ770" s="500"/>
      <c r="AK770" s="500"/>
      <c r="AL770" s="500"/>
      <c r="AM770" s="500"/>
      <c r="AN770" s="500"/>
      <c r="AO770" s="500"/>
      <c r="AP770" s="500"/>
      <c r="AQ770" s="500"/>
      <c r="AR770" s="500"/>
      <c r="AS770" s="500"/>
      <c r="AT770" s="500"/>
      <c r="AU770" s="500"/>
      <c r="AV770" s="500"/>
      <c r="AW770" s="500"/>
      <c r="AX770" s="500"/>
      <c r="AY770" s="500"/>
      <c r="AZ770" s="500"/>
      <c r="BA770" s="500"/>
      <c r="BB770" s="500"/>
      <c r="BC770" s="500"/>
      <c r="BD770" s="500"/>
      <c r="BE770" s="500"/>
      <c r="BF770" s="500"/>
      <c r="BG770" s="500"/>
      <c r="BH770" s="500"/>
      <c r="BI770" s="500"/>
      <c r="BJ770" s="500"/>
      <c r="BK770" s="500"/>
      <c r="BL770" s="500"/>
      <c r="BM770" s="500"/>
      <c r="BN770" s="500"/>
      <c r="BO770" s="500"/>
      <c r="BP770" s="500"/>
      <c r="BQ770" s="500"/>
      <c r="BR770" s="500"/>
      <c r="BS770" s="500"/>
      <c r="BT770" s="500"/>
      <c r="BU770" s="500"/>
      <c r="BV770" s="500"/>
      <c r="BW770" s="500"/>
      <c r="BX770" s="500"/>
      <c r="BY770" s="500"/>
      <c r="BZ770" s="500"/>
      <c r="CA770" s="500"/>
      <c r="CB770" s="500"/>
      <c r="CC770" s="500"/>
      <c r="CD770" s="500"/>
      <c r="CE770" s="500"/>
      <c r="CF770" s="500"/>
      <c r="CG770" s="500"/>
      <c r="CH770" s="500"/>
      <c r="CI770" s="500"/>
      <c r="CJ770" s="500"/>
      <c r="CK770" s="500"/>
      <c r="CL770" s="500"/>
      <c r="CM770" s="500"/>
      <c r="CN770" s="500"/>
      <c r="CO770" s="500"/>
      <c r="CP770" s="500"/>
      <c r="CQ770" s="500"/>
      <c r="CR770" s="500"/>
      <c r="CS770" s="500"/>
      <c r="CT770" s="500"/>
      <c r="CU770" s="500"/>
      <c r="CV770" s="500"/>
      <c r="CW770" s="500"/>
    </row>
    <row r="771" spans="1:101" s="444" customFormat="1" ht="25.05" customHeight="1" x14ac:dyDescent="0.3">
      <c r="A771" s="758" t="s">
        <v>216</v>
      </c>
      <c r="B771" s="759"/>
      <c r="C771" s="759"/>
      <c r="D771" s="759"/>
      <c r="E771" s="759"/>
      <c r="F771" s="760"/>
    </row>
    <row r="772" spans="1:101" ht="24" x14ac:dyDescent="0.3">
      <c r="A772" s="374" t="s">
        <v>217</v>
      </c>
      <c r="B772" s="345" t="s">
        <v>218</v>
      </c>
      <c r="C772" s="375"/>
      <c r="D772" s="579"/>
      <c r="E772" s="377"/>
      <c r="F772" s="378"/>
      <c r="H772" s="580"/>
    </row>
    <row r="773" spans="1:101" x14ac:dyDescent="0.3">
      <c r="A773" s="372" t="s">
        <v>219</v>
      </c>
      <c r="B773" s="201" t="s">
        <v>3889</v>
      </c>
      <c r="C773" s="379" t="s">
        <v>221</v>
      </c>
      <c r="D773" s="424">
        <v>200</v>
      </c>
      <c r="E773" s="856"/>
      <c r="F773" s="419" t="str">
        <f t="shared" ref="F773:F835" si="4">IF((D773*E773)&gt;0,(D773*E773),"")</f>
        <v/>
      </c>
      <c r="H773" s="580"/>
    </row>
    <row r="774" spans="1:101" x14ac:dyDescent="0.3">
      <c r="A774" s="372" t="s">
        <v>222</v>
      </c>
      <c r="B774" s="201" t="s">
        <v>3890</v>
      </c>
      <c r="C774" s="379" t="s">
        <v>221</v>
      </c>
      <c r="D774" s="424">
        <v>200</v>
      </c>
      <c r="E774" s="856"/>
      <c r="F774" s="419" t="str">
        <f t="shared" si="4"/>
        <v/>
      </c>
      <c r="H774" s="580"/>
    </row>
    <row r="775" spans="1:101" ht="14.4" customHeight="1" x14ac:dyDescent="0.3">
      <c r="A775" s="372" t="s">
        <v>224</v>
      </c>
      <c r="B775" s="201" t="s">
        <v>3891</v>
      </c>
      <c r="C775" s="379" t="s">
        <v>221</v>
      </c>
      <c r="D775" s="424">
        <v>1000</v>
      </c>
      <c r="E775" s="856"/>
      <c r="F775" s="419" t="str">
        <f t="shared" si="4"/>
        <v/>
      </c>
      <c r="H775" s="580"/>
    </row>
    <row r="776" spans="1:101" ht="14.4" customHeight="1" x14ac:dyDescent="0.3">
      <c r="A776" s="372" t="s">
        <v>226</v>
      </c>
      <c r="B776" s="235" t="s">
        <v>227</v>
      </c>
      <c r="C776" s="379"/>
      <c r="D776" s="424"/>
      <c r="E776" s="418"/>
      <c r="F776" s="419" t="str">
        <f t="shared" si="4"/>
        <v/>
      </c>
      <c r="H776" s="580"/>
    </row>
    <row r="777" spans="1:101" x14ac:dyDescent="0.3">
      <c r="A777" s="372" t="s">
        <v>228</v>
      </c>
      <c r="B777" s="201" t="s">
        <v>235</v>
      </c>
      <c r="C777" s="379" t="s">
        <v>221</v>
      </c>
      <c r="D777" s="424">
        <v>200</v>
      </c>
      <c r="E777" s="856"/>
      <c r="F777" s="419" t="str">
        <f t="shared" si="4"/>
        <v/>
      </c>
      <c r="H777" s="580"/>
    </row>
    <row r="778" spans="1:101" x14ac:dyDescent="0.3">
      <c r="A778" s="372" t="s">
        <v>230</v>
      </c>
      <c r="B778" s="201" t="s">
        <v>237</v>
      </c>
      <c r="C778" s="379" t="s">
        <v>221</v>
      </c>
      <c r="D778" s="424">
        <v>250</v>
      </c>
      <c r="E778" s="856"/>
      <c r="F778" s="419" t="str">
        <f t="shared" si="4"/>
        <v/>
      </c>
      <c r="H778" s="580"/>
    </row>
    <row r="779" spans="1:101" x14ac:dyDescent="0.3">
      <c r="A779" s="372" t="s">
        <v>232</v>
      </c>
      <c r="B779" s="201" t="s">
        <v>3709</v>
      </c>
      <c r="C779" s="379" t="s">
        <v>221</v>
      </c>
      <c r="D779" s="424">
        <v>1500</v>
      </c>
      <c r="E779" s="856"/>
      <c r="F779" s="419" t="str">
        <f t="shared" si="4"/>
        <v/>
      </c>
      <c r="H779" s="580"/>
    </row>
    <row r="780" spans="1:101" x14ac:dyDescent="0.3">
      <c r="A780" s="372" t="s">
        <v>234</v>
      </c>
      <c r="B780" s="201" t="s">
        <v>3710</v>
      </c>
      <c r="C780" s="379" t="s">
        <v>221</v>
      </c>
      <c r="D780" s="424">
        <v>100</v>
      </c>
      <c r="E780" s="856"/>
      <c r="F780" s="419" t="str">
        <f t="shared" si="4"/>
        <v/>
      </c>
      <c r="H780" s="580"/>
    </row>
    <row r="781" spans="1:101" x14ac:dyDescent="0.3">
      <c r="A781" s="372" t="s">
        <v>236</v>
      </c>
      <c r="B781" s="201" t="s">
        <v>3711</v>
      </c>
      <c r="C781" s="379" t="s">
        <v>221</v>
      </c>
      <c r="D781" s="424">
        <v>100</v>
      </c>
      <c r="E781" s="856"/>
      <c r="F781" s="419" t="str">
        <f t="shared" si="4"/>
        <v/>
      </c>
      <c r="H781" s="580"/>
    </row>
    <row r="782" spans="1:101" x14ac:dyDescent="0.3">
      <c r="A782" s="372" t="s">
        <v>238</v>
      </c>
      <c r="B782" s="201" t="s">
        <v>241</v>
      </c>
      <c r="C782" s="379" t="s">
        <v>9</v>
      </c>
      <c r="D782" s="424">
        <v>2</v>
      </c>
      <c r="E782" s="856"/>
      <c r="F782" s="419" t="str">
        <f t="shared" si="4"/>
        <v/>
      </c>
      <c r="H782" s="580"/>
    </row>
    <row r="783" spans="1:101" x14ac:dyDescent="0.3">
      <c r="A783" s="372" t="s">
        <v>240</v>
      </c>
      <c r="B783" s="288" t="s">
        <v>4002</v>
      </c>
      <c r="C783" s="379" t="s">
        <v>9</v>
      </c>
      <c r="D783" s="424">
        <v>8</v>
      </c>
      <c r="E783" s="856"/>
      <c r="F783" s="419" t="str">
        <f t="shared" si="4"/>
        <v/>
      </c>
      <c r="H783" s="580"/>
    </row>
    <row r="784" spans="1:101" x14ac:dyDescent="0.3">
      <c r="A784" s="372" t="s">
        <v>243</v>
      </c>
      <c r="B784" s="235" t="s">
        <v>3925</v>
      </c>
      <c r="C784" s="379"/>
      <c r="D784" s="424"/>
      <c r="E784" s="418"/>
      <c r="F784" s="419" t="str">
        <f t="shared" si="4"/>
        <v/>
      </c>
      <c r="H784" s="580"/>
    </row>
    <row r="785" spans="1:8" x14ac:dyDescent="0.3">
      <c r="A785" s="372" t="s">
        <v>245</v>
      </c>
      <c r="B785" s="201" t="s">
        <v>246</v>
      </c>
      <c r="C785" s="379"/>
      <c r="D785" s="424"/>
      <c r="E785" s="418"/>
      <c r="F785" s="419" t="str">
        <f t="shared" si="4"/>
        <v/>
      </c>
      <c r="H785" s="580"/>
    </row>
    <row r="786" spans="1:8" x14ac:dyDescent="0.3">
      <c r="A786" s="372" t="s">
        <v>247</v>
      </c>
      <c r="B786" s="201" t="s">
        <v>220</v>
      </c>
      <c r="C786" s="379" t="s">
        <v>221</v>
      </c>
      <c r="D786" s="424">
        <v>40</v>
      </c>
      <c r="E786" s="856"/>
      <c r="F786" s="419" t="str">
        <f t="shared" si="4"/>
        <v/>
      </c>
      <c r="H786" s="580"/>
    </row>
    <row r="787" spans="1:8" x14ac:dyDescent="0.3">
      <c r="A787" s="372" t="s">
        <v>248</v>
      </c>
      <c r="B787" s="201" t="s">
        <v>3712</v>
      </c>
      <c r="C787" s="379" t="s">
        <v>221</v>
      </c>
      <c r="D787" s="424">
        <v>70</v>
      </c>
      <c r="E787" s="856"/>
      <c r="F787" s="419" t="str">
        <f t="shared" si="4"/>
        <v/>
      </c>
      <c r="H787" s="580"/>
    </row>
    <row r="788" spans="1:8" hidden="1" x14ac:dyDescent="0.3">
      <c r="A788" s="372" t="s">
        <v>249</v>
      </c>
      <c r="B788" s="201" t="s">
        <v>3708</v>
      </c>
      <c r="C788" s="379" t="s">
        <v>221</v>
      </c>
      <c r="D788" s="424"/>
      <c r="E788" s="418"/>
      <c r="F788" s="419" t="str">
        <f t="shared" si="4"/>
        <v/>
      </c>
      <c r="H788" s="580"/>
    </row>
    <row r="789" spans="1:8" ht="14.4" customHeight="1" x14ac:dyDescent="0.3">
      <c r="A789" s="372" t="s">
        <v>250</v>
      </c>
      <c r="B789" s="201" t="s">
        <v>251</v>
      </c>
      <c r="C789" s="379" t="s">
        <v>221</v>
      </c>
      <c r="D789" s="424">
        <v>180</v>
      </c>
      <c r="E789" s="856"/>
      <c r="F789" s="419" t="str">
        <f t="shared" si="4"/>
        <v/>
      </c>
      <c r="H789" s="580"/>
    </row>
    <row r="790" spans="1:8" x14ac:dyDescent="0.3">
      <c r="A790" s="372" t="s">
        <v>252</v>
      </c>
      <c r="B790" s="201" t="s">
        <v>253</v>
      </c>
      <c r="C790" s="379"/>
      <c r="D790" s="424"/>
      <c r="E790" s="418"/>
      <c r="F790" s="419" t="str">
        <f t="shared" si="4"/>
        <v/>
      </c>
      <c r="H790" s="580"/>
    </row>
    <row r="791" spans="1:8" x14ac:dyDescent="0.3">
      <c r="A791" s="372" t="s">
        <v>254</v>
      </c>
      <c r="B791" s="201" t="s">
        <v>220</v>
      </c>
      <c r="C791" s="379" t="s">
        <v>221</v>
      </c>
      <c r="D791" s="424">
        <v>50</v>
      </c>
      <c r="E791" s="856"/>
      <c r="F791" s="419" t="str">
        <f t="shared" si="4"/>
        <v/>
      </c>
      <c r="H791" s="580"/>
    </row>
    <row r="792" spans="1:8" x14ac:dyDescent="0.3">
      <c r="A792" s="372" t="s">
        <v>255</v>
      </c>
      <c r="B792" s="201" t="s">
        <v>3712</v>
      </c>
      <c r="C792" s="379" t="s">
        <v>221</v>
      </c>
      <c r="D792" s="424">
        <v>70</v>
      </c>
      <c r="E792" s="856"/>
      <c r="F792" s="419" t="str">
        <f t="shared" si="4"/>
        <v/>
      </c>
      <c r="H792" s="580"/>
    </row>
    <row r="793" spans="1:8" x14ac:dyDescent="0.3">
      <c r="A793" s="372" t="s">
        <v>256</v>
      </c>
      <c r="B793" s="201" t="s">
        <v>3708</v>
      </c>
      <c r="C793" s="379" t="s">
        <v>221</v>
      </c>
      <c r="D793" s="424">
        <v>50</v>
      </c>
      <c r="E793" s="856"/>
      <c r="F793" s="419" t="str">
        <f t="shared" si="4"/>
        <v/>
      </c>
      <c r="H793" s="580"/>
    </row>
    <row r="794" spans="1:8" x14ac:dyDescent="0.3">
      <c r="A794" s="372" t="s">
        <v>257</v>
      </c>
      <c r="B794" s="201" t="s">
        <v>258</v>
      </c>
      <c r="C794" s="379" t="s">
        <v>221</v>
      </c>
      <c r="D794" s="424">
        <v>500</v>
      </c>
      <c r="E794" s="856"/>
      <c r="F794" s="419" t="str">
        <f t="shared" si="4"/>
        <v/>
      </c>
      <c r="H794" s="580"/>
    </row>
    <row r="795" spans="1:8" x14ac:dyDescent="0.3">
      <c r="A795" s="372" t="s">
        <v>259</v>
      </c>
      <c r="B795" s="201" t="s">
        <v>3926</v>
      </c>
      <c r="C795" s="379"/>
      <c r="D795" s="424"/>
      <c r="E795" s="418"/>
      <c r="F795" s="419" t="str">
        <f t="shared" si="4"/>
        <v/>
      </c>
      <c r="H795" s="580"/>
    </row>
    <row r="796" spans="1:8" x14ac:dyDescent="0.3">
      <c r="A796" s="372" t="s">
        <v>261</v>
      </c>
      <c r="B796" s="201" t="s">
        <v>220</v>
      </c>
      <c r="C796" s="379" t="s">
        <v>262</v>
      </c>
      <c r="D796" s="424">
        <v>450</v>
      </c>
      <c r="E796" s="856"/>
      <c r="F796" s="419" t="str">
        <f t="shared" si="4"/>
        <v/>
      </c>
      <c r="H796" s="580"/>
    </row>
    <row r="797" spans="1:8" x14ac:dyDescent="0.3">
      <c r="A797" s="372" t="s">
        <v>263</v>
      </c>
      <c r="B797" s="201" t="s">
        <v>3712</v>
      </c>
      <c r="C797" s="379" t="s">
        <v>262</v>
      </c>
      <c r="D797" s="424">
        <v>950</v>
      </c>
      <c r="E797" s="856"/>
      <c r="F797" s="419" t="str">
        <f t="shared" si="4"/>
        <v/>
      </c>
      <c r="H797" s="580"/>
    </row>
    <row r="798" spans="1:8" x14ac:dyDescent="0.3">
      <c r="A798" s="372" t="s">
        <v>264</v>
      </c>
      <c r="B798" s="201" t="s">
        <v>3708</v>
      </c>
      <c r="C798" s="379" t="s">
        <v>262</v>
      </c>
      <c r="D798" s="424">
        <v>1000</v>
      </c>
      <c r="E798" s="856"/>
      <c r="F798" s="419" t="str">
        <f t="shared" si="4"/>
        <v/>
      </c>
      <c r="H798" s="580"/>
    </row>
    <row r="799" spans="1:8" ht="14.4" customHeight="1" x14ac:dyDescent="0.3">
      <c r="A799" s="372" t="s">
        <v>277</v>
      </c>
      <c r="B799" s="235" t="s">
        <v>3713</v>
      </c>
      <c r="C799" s="379"/>
      <c r="D799" s="424"/>
      <c r="E799" s="418"/>
      <c r="F799" s="419" t="str">
        <f t="shared" si="4"/>
        <v/>
      </c>
      <c r="H799" s="580"/>
    </row>
    <row r="800" spans="1:8" ht="14.4" customHeight="1" x14ac:dyDescent="0.3">
      <c r="A800" s="372" t="s">
        <v>279</v>
      </c>
      <c r="B800" s="201" t="s">
        <v>3714</v>
      </c>
      <c r="C800" s="379"/>
      <c r="D800" s="424"/>
      <c r="E800" s="418"/>
      <c r="F800" s="419" t="str">
        <f t="shared" si="4"/>
        <v/>
      </c>
      <c r="H800" s="580"/>
    </row>
    <row r="801" spans="1:8" ht="14.4" customHeight="1" x14ac:dyDescent="0.3">
      <c r="A801" s="372" t="s">
        <v>281</v>
      </c>
      <c r="B801" s="201" t="s">
        <v>220</v>
      </c>
      <c r="C801" s="379" t="s">
        <v>262</v>
      </c>
      <c r="D801" s="424">
        <v>200</v>
      </c>
      <c r="E801" s="856"/>
      <c r="F801" s="419" t="str">
        <f t="shared" si="4"/>
        <v/>
      </c>
      <c r="H801" s="580"/>
    </row>
    <row r="802" spans="1:8" ht="14.4" customHeight="1" x14ac:dyDescent="0.3">
      <c r="A802" s="372" t="s">
        <v>282</v>
      </c>
      <c r="B802" s="201" t="s">
        <v>3712</v>
      </c>
      <c r="C802" s="379" t="s">
        <v>262</v>
      </c>
      <c r="D802" s="424">
        <v>500</v>
      </c>
      <c r="E802" s="856"/>
      <c r="F802" s="419" t="str">
        <f t="shared" si="4"/>
        <v/>
      </c>
      <c r="H802" s="580"/>
    </row>
    <row r="803" spans="1:8" ht="14.4" customHeight="1" x14ac:dyDescent="0.3">
      <c r="A803" s="372" t="s">
        <v>283</v>
      </c>
      <c r="B803" s="201" t="s">
        <v>3708</v>
      </c>
      <c r="C803" s="379" t="s">
        <v>262</v>
      </c>
      <c r="D803" s="424">
        <v>1000</v>
      </c>
      <c r="E803" s="856"/>
      <c r="F803" s="419" t="str">
        <f t="shared" si="4"/>
        <v/>
      </c>
      <c r="H803" s="580"/>
    </row>
    <row r="804" spans="1:8" x14ac:dyDescent="0.3">
      <c r="A804" s="372" t="s">
        <v>284</v>
      </c>
      <c r="B804" s="201" t="s">
        <v>4167</v>
      </c>
      <c r="C804" s="379"/>
      <c r="D804" s="424"/>
      <c r="E804" s="418"/>
      <c r="F804" s="419" t="str">
        <f t="shared" si="4"/>
        <v/>
      </c>
      <c r="H804" s="580"/>
    </row>
    <row r="805" spans="1:8" x14ac:dyDescent="0.3">
      <c r="A805" s="372" t="s">
        <v>286</v>
      </c>
      <c r="B805" s="201" t="s">
        <v>220</v>
      </c>
      <c r="C805" s="379" t="s">
        <v>262</v>
      </c>
      <c r="D805" s="424">
        <v>100</v>
      </c>
      <c r="E805" s="856"/>
      <c r="F805" s="419" t="str">
        <f t="shared" si="4"/>
        <v/>
      </c>
      <c r="H805" s="580"/>
    </row>
    <row r="806" spans="1:8" x14ac:dyDescent="0.3">
      <c r="A806" s="372" t="s">
        <v>294</v>
      </c>
      <c r="B806" s="235" t="s">
        <v>3715</v>
      </c>
      <c r="C806" s="379"/>
      <c r="D806" s="424"/>
      <c r="E806" s="392"/>
      <c r="F806" s="419" t="str">
        <f t="shared" si="4"/>
        <v/>
      </c>
      <c r="H806" s="580"/>
    </row>
    <row r="807" spans="1:8" x14ac:dyDescent="0.3">
      <c r="A807" s="372" t="s">
        <v>296</v>
      </c>
      <c r="B807" s="201" t="s">
        <v>3716</v>
      </c>
      <c r="C807" s="379" t="s">
        <v>955</v>
      </c>
      <c r="D807" s="424">
        <v>12000</v>
      </c>
      <c r="E807" s="856"/>
      <c r="F807" s="419" t="str">
        <f t="shared" si="4"/>
        <v/>
      </c>
      <c r="H807" s="580"/>
    </row>
    <row r="808" spans="1:8" x14ac:dyDescent="0.3">
      <c r="A808" s="372" t="s">
        <v>298</v>
      </c>
      <c r="B808" s="214" t="s">
        <v>3717</v>
      </c>
      <c r="C808" s="382" t="s">
        <v>9</v>
      </c>
      <c r="D808" s="424">
        <v>6</v>
      </c>
      <c r="E808" s="856"/>
      <c r="F808" s="419" t="str">
        <f t="shared" si="4"/>
        <v/>
      </c>
      <c r="H808" s="580"/>
    </row>
    <row r="809" spans="1:8" x14ac:dyDescent="0.3">
      <c r="A809" s="372" t="s">
        <v>306</v>
      </c>
      <c r="B809" s="235" t="s">
        <v>3718</v>
      </c>
      <c r="C809" s="379"/>
      <c r="D809" s="424"/>
      <c r="E809" s="418"/>
      <c r="F809" s="419" t="str">
        <f t="shared" si="4"/>
        <v/>
      </c>
      <c r="H809" s="580"/>
    </row>
    <row r="810" spans="1:8" x14ac:dyDescent="0.3">
      <c r="A810" s="372" t="s">
        <v>308</v>
      </c>
      <c r="B810" s="201" t="s">
        <v>3719</v>
      </c>
      <c r="C810" s="379"/>
      <c r="D810" s="424"/>
      <c r="E810" s="418"/>
      <c r="F810" s="419" t="str">
        <f t="shared" si="4"/>
        <v/>
      </c>
      <c r="H810" s="580"/>
    </row>
    <row r="811" spans="1:8" ht="14.4" customHeight="1" x14ac:dyDescent="0.3">
      <c r="A811" s="372" t="s">
        <v>3720</v>
      </c>
      <c r="B811" s="201" t="s">
        <v>220</v>
      </c>
      <c r="C811" s="379" t="s">
        <v>221</v>
      </c>
      <c r="D811" s="424">
        <v>70</v>
      </c>
      <c r="E811" s="856"/>
      <c r="F811" s="419" t="str">
        <f t="shared" si="4"/>
        <v/>
      </c>
      <c r="H811" s="580"/>
    </row>
    <row r="812" spans="1:8" ht="14.4" customHeight="1" x14ac:dyDescent="0.3">
      <c r="A812" s="372" t="s">
        <v>3721</v>
      </c>
      <c r="B812" s="201" t="s">
        <v>3712</v>
      </c>
      <c r="C812" s="379" t="s">
        <v>221</v>
      </c>
      <c r="D812" s="424">
        <v>70</v>
      </c>
      <c r="E812" s="856"/>
      <c r="F812" s="419" t="str">
        <f t="shared" si="4"/>
        <v/>
      </c>
      <c r="H812" s="580"/>
    </row>
    <row r="813" spans="1:8" ht="14.4" customHeight="1" x14ac:dyDescent="0.3">
      <c r="A813" s="372" t="s">
        <v>3722</v>
      </c>
      <c r="B813" s="201" t="s">
        <v>3708</v>
      </c>
      <c r="C813" s="379" t="s">
        <v>221</v>
      </c>
      <c r="D813" s="424">
        <v>60</v>
      </c>
      <c r="E813" s="856"/>
      <c r="F813" s="419" t="str">
        <f t="shared" si="4"/>
        <v/>
      </c>
      <c r="H813" s="580"/>
    </row>
    <row r="814" spans="1:8" ht="14.4" customHeight="1" x14ac:dyDescent="0.3">
      <c r="A814" s="372" t="s">
        <v>310</v>
      </c>
      <c r="B814" s="201" t="s">
        <v>3726</v>
      </c>
      <c r="C814" s="379"/>
      <c r="D814" s="424"/>
      <c r="E814" s="418"/>
      <c r="F814" s="419" t="str">
        <f t="shared" si="4"/>
        <v/>
      </c>
      <c r="H814" s="580"/>
    </row>
    <row r="815" spans="1:8" x14ac:dyDescent="0.3">
      <c r="A815" s="372" t="s">
        <v>3723</v>
      </c>
      <c r="B815" s="201" t="s">
        <v>220</v>
      </c>
      <c r="C815" s="379" t="s">
        <v>221</v>
      </c>
      <c r="D815" s="424">
        <v>100</v>
      </c>
      <c r="E815" s="856"/>
      <c r="F815" s="419" t="str">
        <f t="shared" si="4"/>
        <v/>
      </c>
      <c r="H815" s="580"/>
    </row>
    <row r="816" spans="1:8" ht="14.4" customHeight="1" x14ac:dyDescent="0.3">
      <c r="A816" s="372" t="s">
        <v>3724</v>
      </c>
      <c r="B816" s="201" t="s">
        <v>3712</v>
      </c>
      <c r="C816" s="379" t="s">
        <v>221</v>
      </c>
      <c r="D816" s="424">
        <v>100</v>
      </c>
      <c r="E816" s="856"/>
      <c r="F816" s="419" t="str">
        <f t="shared" si="4"/>
        <v/>
      </c>
      <c r="H816" s="580"/>
    </row>
    <row r="817" spans="1:8" ht="14.4" customHeight="1" x14ac:dyDescent="0.3">
      <c r="A817" s="372" t="s">
        <v>3725</v>
      </c>
      <c r="B817" s="201" t="s">
        <v>3708</v>
      </c>
      <c r="C817" s="379" t="s">
        <v>221</v>
      </c>
      <c r="D817" s="424">
        <v>100</v>
      </c>
      <c r="E817" s="856"/>
      <c r="F817" s="419" t="str">
        <f t="shared" si="4"/>
        <v/>
      </c>
      <c r="H817" s="580"/>
    </row>
    <row r="818" spans="1:8" ht="14.4" customHeight="1" x14ac:dyDescent="0.3">
      <c r="A818" s="372" t="s">
        <v>4169</v>
      </c>
      <c r="B818" s="201" t="s">
        <v>4170</v>
      </c>
      <c r="C818" s="379"/>
      <c r="D818" s="424"/>
      <c r="E818" s="418"/>
      <c r="F818" s="419" t="str">
        <f t="shared" si="4"/>
        <v/>
      </c>
      <c r="H818" s="580"/>
    </row>
    <row r="819" spans="1:8" ht="14.4" customHeight="1" x14ac:dyDescent="0.3">
      <c r="A819" s="372" t="s">
        <v>4171</v>
      </c>
      <c r="B819" s="201" t="s">
        <v>220</v>
      </c>
      <c r="C819" s="379" t="s">
        <v>221</v>
      </c>
      <c r="D819" s="424">
        <v>50</v>
      </c>
      <c r="E819" s="856"/>
      <c r="F819" s="419" t="str">
        <f t="shared" si="4"/>
        <v/>
      </c>
      <c r="H819" s="580"/>
    </row>
    <row r="820" spans="1:8" x14ac:dyDescent="0.3">
      <c r="A820" s="372" t="s">
        <v>4172</v>
      </c>
      <c r="B820" s="201" t="s">
        <v>3712</v>
      </c>
      <c r="C820" s="379" t="s">
        <v>221</v>
      </c>
      <c r="D820" s="424">
        <v>50</v>
      </c>
      <c r="E820" s="856"/>
      <c r="F820" s="419" t="str">
        <f t="shared" si="4"/>
        <v/>
      </c>
      <c r="H820" s="580"/>
    </row>
    <row r="821" spans="1:8" x14ac:dyDescent="0.3">
      <c r="A821" s="372" t="s">
        <v>4173</v>
      </c>
      <c r="B821" s="201" t="s">
        <v>3708</v>
      </c>
      <c r="C821" s="379" t="s">
        <v>221</v>
      </c>
      <c r="D821" s="424">
        <v>50</v>
      </c>
      <c r="E821" s="856"/>
      <c r="F821" s="419" t="str">
        <f t="shared" si="4"/>
        <v/>
      </c>
      <c r="H821" s="580"/>
    </row>
    <row r="822" spans="1:8" x14ac:dyDescent="0.3">
      <c r="A822" s="372" t="s">
        <v>312</v>
      </c>
      <c r="B822" s="235" t="s">
        <v>3727</v>
      </c>
      <c r="C822" s="379"/>
      <c r="D822" s="424"/>
      <c r="E822" s="418"/>
      <c r="F822" s="419" t="str">
        <f t="shared" si="4"/>
        <v/>
      </c>
      <c r="H822" s="580"/>
    </row>
    <row r="823" spans="1:8" x14ac:dyDescent="0.3">
      <c r="A823" s="372" t="s">
        <v>314</v>
      </c>
      <c r="B823" s="201" t="s">
        <v>3728</v>
      </c>
      <c r="C823" s="379" t="s">
        <v>262</v>
      </c>
      <c r="D823" s="424">
        <v>5</v>
      </c>
      <c r="E823" s="856"/>
      <c r="F823" s="419" t="str">
        <f t="shared" si="4"/>
        <v/>
      </c>
      <c r="H823" s="580"/>
    </row>
    <row r="824" spans="1:8" x14ac:dyDescent="0.3">
      <c r="A824" s="372" t="s">
        <v>3729</v>
      </c>
      <c r="B824" s="201" t="s">
        <v>3732</v>
      </c>
      <c r="C824" s="379" t="s">
        <v>300</v>
      </c>
      <c r="D824" s="424">
        <v>200</v>
      </c>
      <c r="E824" s="856"/>
      <c r="F824" s="419" t="str">
        <f t="shared" si="4"/>
        <v/>
      </c>
      <c r="H824" s="580"/>
    </row>
    <row r="825" spans="1:8" x14ac:dyDescent="0.3">
      <c r="A825" s="372" t="s">
        <v>3731</v>
      </c>
      <c r="B825" s="201" t="s">
        <v>3733</v>
      </c>
      <c r="C825" s="379" t="s">
        <v>300</v>
      </c>
      <c r="D825" s="424">
        <v>200</v>
      </c>
      <c r="E825" s="856"/>
      <c r="F825" s="419" t="str">
        <f t="shared" si="4"/>
        <v/>
      </c>
      <c r="H825" s="580"/>
    </row>
    <row r="826" spans="1:8" x14ac:dyDescent="0.3">
      <c r="A826" s="372" t="s">
        <v>3730</v>
      </c>
      <c r="B826" s="201" t="s">
        <v>3734</v>
      </c>
      <c r="C826" s="379" t="s">
        <v>300</v>
      </c>
      <c r="D826" s="424">
        <v>200</v>
      </c>
      <c r="E826" s="856"/>
      <c r="F826" s="419" t="str">
        <f t="shared" si="4"/>
        <v/>
      </c>
      <c r="H826" s="580"/>
    </row>
    <row r="827" spans="1:8" x14ac:dyDescent="0.3">
      <c r="A827" s="372" t="s">
        <v>317</v>
      </c>
      <c r="B827" s="235" t="s">
        <v>307</v>
      </c>
      <c r="C827" s="379"/>
      <c r="D827" s="424"/>
      <c r="E827" s="418"/>
      <c r="F827" s="419" t="str">
        <f t="shared" si="4"/>
        <v/>
      </c>
      <c r="H827" s="580"/>
    </row>
    <row r="828" spans="1:8" x14ac:dyDescent="0.3">
      <c r="A828" s="372" t="s">
        <v>319</v>
      </c>
      <c r="B828" s="201" t="s">
        <v>309</v>
      </c>
      <c r="C828" s="379" t="s">
        <v>262</v>
      </c>
      <c r="D828" s="424">
        <v>10</v>
      </c>
      <c r="E828" s="856"/>
      <c r="F828" s="419" t="str">
        <f t="shared" si="4"/>
        <v/>
      </c>
      <c r="H828" s="580"/>
    </row>
    <row r="829" spans="1:8" x14ac:dyDescent="0.3">
      <c r="A829" s="372" t="s">
        <v>327</v>
      </c>
      <c r="B829" s="201" t="s">
        <v>311</v>
      </c>
      <c r="C829" s="379" t="s">
        <v>262</v>
      </c>
      <c r="D829" s="424">
        <v>5</v>
      </c>
      <c r="E829" s="856"/>
      <c r="F829" s="419" t="str">
        <f t="shared" si="4"/>
        <v/>
      </c>
      <c r="H829" s="580"/>
    </row>
    <row r="830" spans="1:8" x14ac:dyDescent="0.3">
      <c r="A830" s="372" t="s">
        <v>336</v>
      </c>
      <c r="B830" s="272" t="s">
        <v>3735</v>
      </c>
      <c r="C830" s="379" t="s">
        <v>3736</v>
      </c>
      <c r="D830" s="424">
        <v>20000</v>
      </c>
      <c r="E830" s="856"/>
      <c r="F830" s="419" t="str">
        <f t="shared" si="4"/>
        <v/>
      </c>
      <c r="H830" s="580"/>
    </row>
    <row r="831" spans="1:8" x14ac:dyDescent="0.3">
      <c r="A831" s="372" t="s">
        <v>342</v>
      </c>
      <c r="B831" s="272" t="s">
        <v>337</v>
      </c>
      <c r="C831" s="382"/>
      <c r="D831" s="424"/>
      <c r="E831" s="418"/>
      <c r="F831" s="419" t="str">
        <f t="shared" si="4"/>
        <v/>
      </c>
      <c r="H831" s="580"/>
    </row>
    <row r="832" spans="1:8" x14ac:dyDescent="0.3">
      <c r="A832" s="372" t="s">
        <v>3927</v>
      </c>
      <c r="B832" s="282" t="s">
        <v>337</v>
      </c>
      <c r="C832" s="597" t="s">
        <v>3737</v>
      </c>
      <c r="D832" s="424">
        <v>1</v>
      </c>
      <c r="E832" s="418">
        <v>12000000</v>
      </c>
      <c r="F832" s="419">
        <f t="shared" si="4"/>
        <v>12000000</v>
      </c>
      <c r="H832" s="580"/>
    </row>
    <row r="833" spans="1:8" x14ac:dyDescent="0.3">
      <c r="A833" s="372" t="s">
        <v>3928</v>
      </c>
      <c r="B833" s="282" t="s">
        <v>3929</v>
      </c>
      <c r="C833" s="597" t="s">
        <v>3738</v>
      </c>
      <c r="D833" s="424">
        <f>F832</f>
        <v>12000000</v>
      </c>
      <c r="E833" s="855"/>
      <c r="F833" s="419" t="str">
        <f t="shared" si="4"/>
        <v/>
      </c>
      <c r="H833" s="580"/>
    </row>
    <row r="834" spans="1:8" x14ac:dyDescent="0.3">
      <c r="A834" s="372" t="s">
        <v>344</v>
      </c>
      <c r="B834" s="272" t="s">
        <v>343</v>
      </c>
      <c r="C834" s="382" t="s">
        <v>9</v>
      </c>
      <c r="D834" s="424">
        <v>200</v>
      </c>
      <c r="E834" s="856"/>
      <c r="F834" s="419" t="str">
        <f t="shared" si="4"/>
        <v/>
      </c>
      <c r="H834" s="580"/>
    </row>
    <row r="835" spans="1:8" ht="22.8" customHeight="1" x14ac:dyDescent="0.3">
      <c r="A835" s="383" t="s">
        <v>348</v>
      </c>
      <c r="B835" s="384" t="s">
        <v>4027</v>
      </c>
      <c r="C835" s="395" t="s">
        <v>4026</v>
      </c>
      <c r="D835" s="424">
        <v>15000</v>
      </c>
      <c r="E835" s="856"/>
      <c r="F835" s="433" t="str">
        <f t="shared" si="4"/>
        <v/>
      </c>
      <c r="H835" s="580"/>
    </row>
    <row r="836" spans="1:8" ht="14.4" customHeight="1" x14ac:dyDescent="0.3">
      <c r="A836" s="372"/>
      <c r="B836" s="272"/>
      <c r="C836" s="382"/>
      <c r="D836" s="421"/>
      <c r="E836" s="418"/>
      <c r="F836" s="433"/>
    </row>
    <row r="837" spans="1:8" ht="14.4" customHeight="1" x14ac:dyDescent="0.3">
      <c r="A837" s="372"/>
      <c r="B837" s="282"/>
      <c r="C837" s="382"/>
      <c r="D837" s="421"/>
      <c r="E837" s="418"/>
      <c r="F837" s="433"/>
    </row>
    <row r="838" spans="1:8" ht="14.4" customHeight="1" x14ac:dyDescent="0.3">
      <c r="A838" s="372"/>
      <c r="B838" s="282"/>
      <c r="C838" s="382"/>
      <c r="D838" s="421"/>
      <c r="E838" s="422"/>
      <c r="F838" s="433"/>
    </row>
    <row r="839" spans="1:8" ht="14.4" customHeight="1" x14ac:dyDescent="0.3">
      <c r="A839" s="372"/>
      <c r="B839" s="272"/>
      <c r="C839" s="382"/>
      <c r="D839" s="551"/>
      <c r="E839" s="394"/>
      <c r="F839" s="433"/>
    </row>
    <row r="840" spans="1:8" x14ac:dyDescent="0.3">
      <c r="A840" s="383"/>
      <c r="B840" s="384"/>
      <c r="C840" s="395"/>
      <c r="D840" s="552"/>
      <c r="E840" s="430"/>
      <c r="F840" s="433"/>
    </row>
    <row r="841" spans="1:8" ht="14.4" customHeight="1" x14ac:dyDescent="0.3">
      <c r="A841" s="383"/>
      <c r="B841" s="384"/>
      <c r="C841" s="395"/>
      <c r="D841" s="420"/>
      <c r="E841" s="418"/>
      <c r="F841" s="433"/>
    </row>
    <row r="842" spans="1:8" ht="14.4" customHeight="1" x14ac:dyDescent="0.3">
      <c r="A842" s="383"/>
      <c r="B842" s="384"/>
      <c r="C842" s="395"/>
      <c r="D842" s="420"/>
      <c r="E842" s="418"/>
      <c r="F842" s="433"/>
    </row>
    <row r="843" spans="1:8" ht="14.4" customHeight="1" x14ac:dyDescent="0.3">
      <c r="A843" s="383"/>
      <c r="B843" s="384"/>
      <c r="C843" s="395"/>
      <c r="D843" s="420"/>
      <c r="E843" s="418"/>
      <c r="F843" s="433"/>
    </row>
    <row r="844" spans="1:8" ht="14.4" customHeight="1" x14ac:dyDescent="0.3">
      <c r="A844" s="383"/>
      <c r="B844" s="384"/>
      <c r="C844" s="395"/>
      <c r="D844" s="420"/>
      <c r="E844" s="418"/>
      <c r="F844" s="433"/>
    </row>
    <row r="845" spans="1:8" ht="14.4" customHeight="1" x14ac:dyDescent="0.3">
      <c r="A845" s="383"/>
      <c r="B845" s="384"/>
      <c r="C845" s="395"/>
      <c r="D845" s="420"/>
      <c r="E845" s="418"/>
      <c r="F845" s="433"/>
    </row>
    <row r="846" spans="1:8" ht="14.4" customHeight="1" x14ac:dyDescent="0.3">
      <c r="A846" s="383"/>
      <c r="B846" s="384"/>
      <c r="C846" s="395"/>
      <c r="D846" s="420"/>
      <c r="E846" s="418"/>
      <c r="F846" s="433"/>
    </row>
    <row r="847" spans="1:8" ht="14.4" customHeight="1" x14ac:dyDescent="0.3">
      <c r="A847" s="383"/>
      <c r="B847" s="384"/>
      <c r="C847" s="395"/>
      <c r="D847" s="420"/>
      <c r="E847" s="418"/>
      <c r="F847" s="433"/>
    </row>
    <row r="848" spans="1:8" ht="14.4" customHeight="1" x14ac:dyDescent="0.3">
      <c r="A848" s="383"/>
      <c r="B848" s="384"/>
      <c r="C848" s="395"/>
      <c r="D848" s="420"/>
      <c r="E848" s="418"/>
      <c r="F848" s="433"/>
    </row>
    <row r="849" spans="1:6" ht="14.4" customHeight="1" x14ac:dyDescent="0.3">
      <c r="A849" s="383"/>
      <c r="B849" s="384"/>
      <c r="C849" s="395"/>
      <c r="D849" s="420"/>
      <c r="E849" s="418"/>
      <c r="F849" s="433"/>
    </row>
    <row r="850" spans="1:6" ht="14.4" customHeight="1" x14ac:dyDescent="0.3">
      <c r="A850" s="383"/>
      <c r="B850" s="384"/>
      <c r="C850" s="395"/>
      <c r="D850" s="420"/>
      <c r="E850" s="418"/>
      <c r="F850" s="433"/>
    </row>
    <row r="851" spans="1:6" ht="14.4" customHeight="1" x14ac:dyDescent="0.3">
      <c r="A851" s="383"/>
      <c r="B851" s="384"/>
      <c r="C851" s="395"/>
      <c r="D851" s="420"/>
      <c r="E851" s="418"/>
      <c r="F851" s="433"/>
    </row>
    <row r="852" spans="1:6" ht="14.4" customHeight="1" x14ac:dyDescent="0.3">
      <c r="A852" s="383"/>
      <c r="B852" s="384"/>
      <c r="C852" s="395"/>
      <c r="D852" s="420"/>
      <c r="E852" s="418"/>
      <c r="F852" s="433"/>
    </row>
    <row r="853" spans="1:6" ht="14.4" customHeight="1" x14ac:dyDescent="0.3">
      <c r="A853" s="383"/>
      <c r="B853" s="384"/>
      <c r="C853" s="395"/>
      <c r="D853" s="420"/>
      <c r="E853" s="418"/>
      <c r="F853" s="433"/>
    </row>
    <row r="854" spans="1:6" ht="14.4" customHeight="1" x14ac:dyDescent="0.3">
      <c r="A854" s="383"/>
      <c r="B854" s="384"/>
      <c r="C854" s="395"/>
      <c r="D854" s="420"/>
      <c r="E854" s="418"/>
      <c r="F854" s="433"/>
    </row>
    <row r="855" spans="1:6" ht="14.4" customHeight="1" x14ac:dyDescent="0.3">
      <c r="A855" s="383"/>
      <c r="B855" s="384"/>
      <c r="C855" s="395"/>
      <c r="D855" s="420"/>
      <c r="E855" s="418"/>
      <c r="F855" s="433"/>
    </row>
    <row r="856" spans="1:6" ht="14.4" customHeight="1" x14ac:dyDescent="0.3">
      <c r="A856" s="383"/>
      <c r="B856" s="384"/>
      <c r="C856" s="395"/>
      <c r="D856" s="420"/>
      <c r="E856" s="418"/>
      <c r="F856" s="433"/>
    </row>
    <row r="857" spans="1:6" ht="14.4" customHeight="1" x14ac:dyDescent="0.3">
      <c r="A857" s="383"/>
      <c r="B857" s="384"/>
      <c r="C857" s="395"/>
      <c r="D857" s="420"/>
      <c r="E857" s="418"/>
      <c r="F857" s="433"/>
    </row>
    <row r="858" spans="1:6" ht="14.4" customHeight="1" x14ac:dyDescent="0.3">
      <c r="A858" s="383"/>
      <c r="B858" s="384"/>
      <c r="C858" s="395"/>
      <c r="D858" s="420"/>
      <c r="E858" s="418"/>
      <c r="F858" s="433"/>
    </row>
    <row r="859" spans="1:6" ht="14.4" customHeight="1" x14ac:dyDescent="0.3">
      <c r="A859" s="383"/>
      <c r="B859" s="384"/>
      <c r="C859" s="395"/>
      <c r="D859" s="420"/>
      <c r="E859" s="418"/>
      <c r="F859" s="433"/>
    </row>
    <row r="860" spans="1:6" ht="14.4" customHeight="1" x14ac:dyDescent="0.3">
      <c r="A860" s="383"/>
      <c r="B860" s="384"/>
      <c r="C860" s="395"/>
      <c r="D860" s="420"/>
      <c r="E860" s="418"/>
      <c r="F860" s="433"/>
    </row>
    <row r="861" spans="1:6" ht="14.4" customHeight="1" x14ac:dyDescent="0.3">
      <c r="A861" s="383"/>
      <c r="B861" s="384"/>
      <c r="C861" s="395"/>
      <c r="D861" s="420"/>
      <c r="E861" s="418"/>
      <c r="F861" s="433"/>
    </row>
    <row r="862" spans="1:6" ht="14.4" customHeight="1" x14ac:dyDescent="0.3">
      <c r="A862" s="383"/>
      <c r="B862" s="384"/>
      <c r="C862" s="395"/>
      <c r="D862" s="420"/>
      <c r="E862" s="418"/>
      <c r="F862" s="433"/>
    </row>
    <row r="863" spans="1:6" ht="14.4" customHeight="1" x14ac:dyDescent="0.3">
      <c r="A863" s="383"/>
      <c r="B863" s="384"/>
      <c r="C863" s="395"/>
      <c r="D863" s="420"/>
      <c r="E863" s="418"/>
      <c r="F863" s="433"/>
    </row>
    <row r="864" spans="1:6" ht="14.4" customHeight="1" x14ac:dyDescent="0.3">
      <c r="A864" s="383"/>
      <c r="B864" s="384"/>
      <c r="C864" s="395"/>
      <c r="D864" s="420"/>
      <c r="E864" s="418"/>
      <c r="F864" s="433"/>
    </row>
    <row r="865" spans="1:6" ht="14.4" customHeight="1" x14ac:dyDescent="0.3">
      <c r="A865" s="383"/>
      <c r="B865" s="384"/>
      <c r="C865" s="395"/>
      <c r="D865" s="420"/>
      <c r="E865" s="418"/>
      <c r="F865" s="433"/>
    </row>
    <row r="866" spans="1:6" ht="14.4" customHeight="1" x14ac:dyDescent="0.3">
      <c r="A866" s="383"/>
      <c r="B866" s="384"/>
      <c r="C866" s="395"/>
      <c r="D866" s="420"/>
      <c r="E866" s="418"/>
      <c r="F866" s="433"/>
    </row>
    <row r="867" spans="1:6" ht="14.4" customHeight="1" x14ac:dyDescent="0.3">
      <c r="A867" s="383"/>
      <c r="B867" s="384"/>
      <c r="C867" s="395"/>
      <c r="D867" s="420"/>
      <c r="E867" s="418"/>
      <c r="F867" s="433"/>
    </row>
    <row r="868" spans="1:6" ht="14.4" customHeight="1" x14ac:dyDescent="0.3">
      <c r="A868" s="383"/>
      <c r="B868" s="384"/>
      <c r="C868" s="395"/>
      <c r="D868" s="420"/>
      <c r="E868" s="418"/>
      <c r="F868" s="433"/>
    </row>
    <row r="869" spans="1:6" ht="14.4" customHeight="1" x14ac:dyDescent="0.3">
      <c r="A869" s="383"/>
      <c r="B869" s="384"/>
      <c r="C869" s="395"/>
      <c r="D869" s="420"/>
      <c r="E869" s="418"/>
      <c r="F869" s="433"/>
    </row>
    <row r="870" spans="1:6" ht="14.4" customHeight="1" x14ac:dyDescent="0.3">
      <c r="A870" s="383"/>
      <c r="B870" s="384"/>
      <c r="C870" s="395"/>
      <c r="D870" s="420"/>
      <c r="E870" s="418"/>
      <c r="F870" s="433"/>
    </row>
    <row r="871" spans="1:6" ht="14.4" customHeight="1" x14ac:dyDescent="0.3">
      <c r="A871" s="383"/>
      <c r="B871" s="384"/>
      <c r="C871" s="395"/>
      <c r="D871" s="420"/>
      <c r="E871" s="418"/>
      <c r="F871" s="433"/>
    </row>
    <row r="872" spans="1:6" ht="14.4" customHeight="1" x14ac:dyDescent="0.3">
      <c r="A872" s="383"/>
      <c r="B872" s="384"/>
      <c r="C872" s="395"/>
      <c r="D872" s="420"/>
      <c r="E872" s="418"/>
      <c r="F872" s="433"/>
    </row>
    <row r="873" spans="1:6" ht="14.4" customHeight="1" x14ac:dyDescent="0.3">
      <c r="A873" s="383"/>
      <c r="B873" s="384"/>
      <c r="C873" s="395"/>
      <c r="D873" s="420"/>
      <c r="E873" s="418"/>
      <c r="F873" s="433"/>
    </row>
    <row r="874" spans="1:6" ht="14.4" customHeight="1" x14ac:dyDescent="0.3">
      <c r="A874" s="383"/>
      <c r="B874" s="384"/>
      <c r="C874" s="395"/>
      <c r="D874" s="420"/>
      <c r="E874" s="418"/>
      <c r="F874" s="433"/>
    </row>
    <row r="875" spans="1:6" ht="14.4" customHeight="1" x14ac:dyDescent="0.3">
      <c r="A875" s="383"/>
      <c r="B875" s="384"/>
      <c r="C875" s="395"/>
      <c r="D875" s="434"/>
      <c r="E875" s="435"/>
      <c r="F875" s="433"/>
    </row>
    <row r="876" spans="1:6" ht="14.4" customHeight="1" thickBot="1" x14ac:dyDescent="0.35">
      <c r="A876" s="383"/>
      <c r="B876" s="384"/>
      <c r="C876" s="395"/>
      <c r="D876" s="434"/>
      <c r="E876" s="435"/>
      <c r="F876" s="433"/>
    </row>
    <row r="877" spans="1:6" s="368" customFormat="1" ht="25.05" customHeight="1" thickBot="1" x14ac:dyDescent="0.35">
      <c r="A877" s="448" t="s">
        <v>4050</v>
      </c>
      <c r="B877" s="511" t="s">
        <v>4116</v>
      </c>
      <c r="C877" s="489"/>
      <c r="D877" s="583"/>
      <c r="E877" s="584"/>
      <c r="F877" s="585">
        <f>SUM(F772:F847)</f>
        <v>12000000</v>
      </c>
    </row>
    <row r="878" spans="1:6" s="368" customFormat="1" ht="15" customHeight="1" x14ac:dyDescent="0.3">
      <c r="A878" s="756" t="str">
        <f>A768</f>
        <v>CONTRACT SANRAL: NRA 2024/1323</v>
      </c>
      <c r="B878" s="757"/>
      <c r="C878" s="462"/>
      <c r="D878" s="586"/>
      <c r="E878" s="587"/>
      <c r="F878" s="588"/>
    </row>
    <row r="879" spans="1:6" s="368" customFormat="1" ht="31.2" customHeight="1" thickBot="1" x14ac:dyDescent="0.35">
      <c r="A879" s="754" t="str">
        <f>A769</f>
        <v>PANEL FOR ROUTINE ROAD MAINTENANCE WORKS ACROSS SOUTH AFRICA (FREE STATE PROVINCE)</v>
      </c>
      <c r="B879" s="755"/>
      <c r="C879" s="463"/>
      <c r="D879" s="589"/>
      <c r="E879" s="590"/>
      <c r="F879" s="591"/>
    </row>
    <row r="880" spans="1:6" s="368" customFormat="1" ht="25.05" customHeight="1" thickBot="1" x14ac:dyDescent="0.35">
      <c r="A880" s="448" t="s">
        <v>4111</v>
      </c>
      <c r="B880" s="489" t="s">
        <v>4035</v>
      </c>
      <c r="C880" s="489" t="s">
        <v>4112</v>
      </c>
      <c r="D880" s="583" t="s">
        <v>4113</v>
      </c>
      <c r="E880" s="583" t="s">
        <v>4114</v>
      </c>
      <c r="F880" s="592" t="s">
        <v>4036</v>
      </c>
    </row>
    <row r="881" spans="1:8" s="444" customFormat="1" ht="25.05" customHeight="1" x14ac:dyDescent="0.3">
      <c r="A881" s="758" t="s">
        <v>355</v>
      </c>
      <c r="B881" s="771"/>
      <c r="C881" s="508"/>
      <c r="D881" s="598"/>
      <c r="E881" s="599"/>
      <c r="F881" s="600"/>
    </row>
    <row r="882" spans="1:8" x14ac:dyDescent="0.3">
      <c r="A882" s="372" t="s">
        <v>356</v>
      </c>
      <c r="B882" s="235" t="s">
        <v>3741</v>
      </c>
      <c r="C882" s="396"/>
      <c r="D882" s="581"/>
      <c r="E882" s="418"/>
      <c r="F882" s="419"/>
      <c r="H882" s="580"/>
    </row>
    <row r="883" spans="1:8" x14ac:dyDescent="0.3">
      <c r="A883" s="372" t="s">
        <v>3739</v>
      </c>
      <c r="B883" s="201" t="s">
        <v>362</v>
      </c>
      <c r="C883" s="379" t="s">
        <v>9</v>
      </c>
      <c r="D883" s="424">
        <v>500</v>
      </c>
      <c r="E883" s="856"/>
      <c r="F883" s="419" t="str">
        <f>IF((D883*E883)&gt;0,(D883*E883),"")</f>
        <v/>
      </c>
      <c r="H883" s="580"/>
    </row>
    <row r="884" spans="1:8" x14ac:dyDescent="0.3">
      <c r="A884" s="372" t="s">
        <v>3740</v>
      </c>
      <c r="B884" s="201" t="s">
        <v>3742</v>
      </c>
      <c r="C884" s="379" t="s">
        <v>9</v>
      </c>
      <c r="D884" s="424">
        <v>1000</v>
      </c>
      <c r="E884" s="856"/>
      <c r="F884" s="419" t="str">
        <f>IF((D884*E884)&gt;0,(D884*E884),"")</f>
        <v/>
      </c>
      <c r="H884" s="580"/>
    </row>
    <row r="885" spans="1:8" x14ac:dyDescent="0.3">
      <c r="A885" s="372" t="s">
        <v>2929</v>
      </c>
      <c r="B885" s="235" t="s">
        <v>2930</v>
      </c>
      <c r="C885" s="379"/>
      <c r="D885" s="424"/>
      <c r="E885" s="418"/>
      <c r="F885" s="419" t="str">
        <f>IF((D885*E885)&gt;0,(D885*E885),"")</f>
        <v/>
      </c>
      <c r="H885" s="580"/>
    </row>
    <row r="886" spans="1:8" x14ac:dyDescent="0.3">
      <c r="A886" s="372" t="s">
        <v>2931</v>
      </c>
      <c r="B886" s="201" t="s">
        <v>3742</v>
      </c>
      <c r="C886" s="379" t="s">
        <v>721</v>
      </c>
      <c r="D886" s="424">
        <v>60000</v>
      </c>
      <c r="E886" s="856"/>
      <c r="F886" s="419" t="str">
        <f>IF((D886*E886)&gt;0,(D886*E886),"")</f>
        <v/>
      </c>
      <c r="H886" s="580"/>
    </row>
    <row r="887" spans="1:8" ht="14.4" customHeight="1" x14ac:dyDescent="0.3">
      <c r="A887" s="383"/>
      <c r="B887" s="202"/>
      <c r="C887" s="379"/>
      <c r="D887" s="424"/>
      <c r="E887" s="418"/>
      <c r="F887" s="419"/>
    </row>
    <row r="888" spans="1:8" ht="14.4" customHeight="1" x14ac:dyDescent="0.3">
      <c r="A888" s="383"/>
      <c r="B888" s="202"/>
      <c r="C888" s="379"/>
      <c r="D888" s="424"/>
      <c r="E888" s="418"/>
      <c r="F888" s="419"/>
    </row>
    <row r="889" spans="1:8" ht="14.4" customHeight="1" x14ac:dyDescent="0.3">
      <c r="A889" s="383"/>
      <c r="B889" s="202"/>
      <c r="C889" s="379"/>
      <c r="D889" s="424"/>
      <c r="E889" s="418"/>
      <c r="F889" s="419"/>
    </row>
    <row r="890" spans="1:8" ht="14.4" customHeight="1" x14ac:dyDescent="0.3">
      <c r="A890" s="383"/>
      <c r="B890" s="202"/>
      <c r="C890" s="379"/>
      <c r="D890" s="424"/>
      <c r="E890" s="418"/>
      <c r="F890" s="419"/>
    </row>
    <row r="891" spans="1:8" ht="14.4" customHeight="1" x14ac:dyDescent="0.3">
      <c r="A891" s="372"/>
      <c r="B891" s="201"/>
      <c r="C891" s="379"/>
      <c r="D891" s="424"/>
      <c r="E891" s="418"/>
      <c r="F891" s="419"/>
    </row>
    <row r="892" spans="1:8" s="444" customFormat="1" ht="25.05" customHeight="1" x14ac:dyDescent="0.3">
      <c r="A892" s="772" t="s">
        <v>358</v>
      </c>
      <c r="B892" s="773"/>
      <c r="C892" s="399"/>
      <c r="D892" s="424"/>
      <c r="E892" s="439"/>
      <c r="F892" s="440"/>
    </row>
    <row r="893" spans="1:8" x14ac:dyDescent="0.3">
      <c r="A893" s="374" t="s">
        <v>359</v>
      </c>
      <c r="B893" s="345" t="s">
        <v>3959</v>
      </c>
      <c r="C893" s="375"/>
      <c r="D893" s="424"/>
      <c r="E893" s="377"/>
      <c r="F893" s="378"/>
      <c r="H893" s="580"/>
    </row>
    <row r="894" spans="1:8" x14ac:dyDescent="0.3">
      <c r="A894" s="374" t="s">
        <v>3743</v>
      </c>
      <c r="B894" s="343" t="s">
        <v>362</v>
      </c>
      <c r="C894" s="375" t="s">
        <v>363</v>
      </c>
      <c r="D894" s="424">
        <v>6000</v>
      </c>
      <c r="E894" s="856"/>
      <c r="F894" s="419" t="s">
        <v>4033</v>
      </c>
      <c r="H894" s="580"/>
    </row>
    <row r="895" spans="1:8" ht="14.4" customHeight="1" x14ac:dyDescent="0.3">
      <c r="A895" s="372" t="s">
        <v>3744</v>
      </c>
      <c r="B895" s="201" t="s">
        <v>3742</v>
      </c>
      <c r="C895" s="379" t="s">
        <v>363</v>
      </c>
      <c r="D895" s="424">
        <v>1000</v>
      </c>
      <c r="E895" s="856"/>
      <c r="F895" s="419" t="str">
        <f>IF((D895*E895)&gt;0,(D895*E895),"")</f>
        <v/>
      </c>
      <c r="H895" s="580"/>
    </row>
    <row r="896" spans="1:8" x14ac:dyDescent="0.3">
      <c r="A896" s="372" t="s">
        <v>4029</v>
      </c>
      <c r="B896" s="272" t="s">
        <v>4028</v>
      </c>
      <c r="C896" s="382" t="s">
        <v>4026</v>
      </c>
      <c r="D896" s="424">
        <v>15000</v>
      </c>
      <c r="E896" s="856"/>
      <c r="F896" s="419" t="str">
        <f>IF((D896*E896)&gt;0,(D896*E896),"")</f>
        <v/>
      </c>
      <c r="H896" s="580"/>
    </row>
    <row r="897" spans="1:8" ht="14.4" customHeight="1" x14ac:dyDescent="0.3">
      <c r="A897" s="383"/>
      <c r="B897" s="384"/>
      <c r="C897" s="395"/>
      <c r="D897" s="424"/>
      <c r="E897" s="435"/>
      <c r="F897" s="433"/>
    </row>
    <row r="898" spans="1:8" ht="14.4" customHeight="1" x14ac:dyDescent="0.3">
      <c r="A898" s="383"/>
      <c r="B898" s="384"/>
      <c r="C898" s="395"/>
      <c r="D898" s="424"/>
      <c r="E898" s="435"/>
      <c r="F898" s="433"/>
    </row>
    <row r="899" spans="1:8" ht="14.4" customHeight="1" x14ac:dyDescent="0.3">
      <c r="A899" s="383"/>
      <c r="B899" s="384"/>
      <c r="C899" s="395"/>
      <c r="D899" s="424"/>
      <c r="E899" s="435"/>
      <c r="F899" s="433"/>
    </row>
    <row r="900" spans="1:8" ht="14.4" customHeight="1" x14ac:dyDescent="0.3">
      <c r="A900" s="383"/>
      <c r="B900" s="384"/>
      <c r="C900" s="395"/>
      <c r="D900" s="424"/>
      <c r="E900" s="435"/>
      <c r="F900" s="433"/>
    </row>
    <row r="901" spans="1:8" ht="14.4" customHeight="1" x14ac:dyDescent="0.3">
      <c r="A901" s="383"/>
      <c r="B901" s="384"/>
      <c r="C901" s="382"/>
      <c r="D901" s="424"/>
      <c r="E901" s="418"/>
      <c r="F901" s="419"/>
    </row>
    <row r="902" spans="1:8" ht="25.2" customHeight="1" x14ac:dyDescent="0.3">
      <c r="A902" s="772" t="s">
        <v>364</v>
      </c>
      <c r="B902" s="773"/>
      <c r="C902" s="399"/>
      <c r="D902" s="424"/>
      <c r="E902" s="439"/>
      <c r="F902" s="440"/>
    </row>
    <row r="903" spans="1:8" x14ac:dyDescent="0.3">
      <c r="A903" s="374" t="s">
        <v>365</v>
      </c>
      <c r="B903" s="345" t="s">
        <v>4174</v>
      </c>
      <c r="C903" s="375"/>
      <c r="D903" s="424"/>
      <c r="E903" s="377"/>
      <c r="F903" s="378"/>
      <c r="H903" s="580"/>
    </row>
    <row r="904" spans="1:8" x14ac:dyDescent="0.3">
      <c r="A904" s="372" t="s">
        <v>4175</v>
      </c>
      <c r="B904" s="201" t="s">
        <v>362</v>
      </c>
      <c r="C904" s="379" t="s">
        <v>9</v>
      </c>
      <c r="D904" s="424">
        <v>200</v>
      </c>
      <c r="E904" s="856"/>
      <c r="F904" s="419" t="str">
        <f>IF((D904*E904)&gt;0,(D904*E904),"")</f>
        <v/>
      </c>
      <c r="H904" s="580"/>
    </row>
    <row r="905" spans="1:8" x14ac:dyDescent="0.3">
      <c r="A905" s="372" t="s">
        <v>4176</v>
      </c>
      <c r="B905" s="201" t="s">
        <v>3742</v>
      </c>
      <c r="C905" s="379" t="s">
        <v>9</v>
      </c>
      <c r="D905" s="424">
        <v>200</v>
      </c>
      <c r="E905" s="856"/>
      <c r="F905" s="419" t="str">
        <f>IF((D905*E905)&gt;0,(D905*E905),"")</f>
        <v/>
      </c>
      <c r="H905" s="580"/>
    </row>
    <row r="906" spans="1:8" x14ac:dyDescent="0.3">
      <c r="A906" s="372" t="s">
        <v>4177</v>
      </c>
      <c r="B906" s="272" t="s">
        <v>4178</v>
      </c>
      <c r="C906" s="382" t="s">
        <v>4026</v>
      </c>
      <c r="D906" s="424">
        <v>10000</v>
      </c>
      <c r="E906" s="856"/>
      <c r="F906" s="419" t="str">
        <f>IF((D906*E906)&gt;0,(D906*E906),"")</f>
        <v/>
      </c>
      <c r="H906" s="580"/>
    </row>
    <row r="907" spans="1:8" ht="14.4" customHeight="1" x14ac:dyDescent="0.3">
      <c r="A907" s="383"/>
      <c r="B907" s="384"/>
      <c r="C907" s="395"/>
      <c r="D907" s="434"/>
      <c r="E907" s="435"/>
      <c r="F907" s="433"/>
    </row>
    <row r="908" spans="1:8" ht="14.4" customHeight="1" x14ac:dyDescent="0.3">
      <c r="A908" s="383"/>
      <c r="B908" s="384"/>
      <c r="C908" s="395"/>
      <c r="D908" s="434"/>
      <c r="E908" s="435"/>
      <c r="F908" s="433"/>
    </row>
    <row r="909" spans="1:8" ht="14.4" customHeight="1" x14ac:dyDescent="0.3">
      <c r="A909" s="383"/>
      <c r="B909" s="384"/>
      <c r="C909" s="395"/>
      <c r="D909" s="434"/>
      <c r="E909" s="435"/>
      <c r="F909" s="433"/>
    </row>
    <row r="910" spans="1:8" ht="14.4" customHeight="1" x14ac:dyDescent="0.3">
      <c r="A910" s="383"/>
      <c r="B910" s="384"/>
      <c r="C910" s="395"/>
      <c r="D910" s="434"/>
      <c r="E910" s="435"/>
      <c r="F910" s="433"/>
    </row>
    <row r="911" spans="1:8" ht="14.4" customHeight="1" x14ac:dyDescent="0.3">
      <c r="A911" s="383"/>
      <c r="B911" s="384"/>
      <c r="C911" s="395"/>
      <c r="D911" s="434"/>
      <c r="E911" s="435"/>
      <c r="F911" s="433"/>
    </row>
    <row r="912" spans="1:8" ht="14.4" customHeight="1" x14ac:dyDescent="0.3">
      <c r="A912" s="383"/>
      <c r="B912" s="384"/>
      <c r="C912" s="395"/>
      <c r="D912" s="434"/>
      <c r="E912" s="435"/>
      <c r="F912" s="433"/>
    </row>
    <row r="913" spans="1:6" ht="14.4" customHeight="1" x14ac:dyDescent="0.3">
      <c r="A913" s="383"/>
      <c r="B913" s="384"/>
      <c r="C913" s="395"/>
      <c r="D913" s="434"/>
      <c r="E913" s="435"/>
      <c r="F913" s="433"/>
    </row>
    <row r="914" spans="1:6" ht="14.4" customHeight="1" x14ac:dyDescent="0.3">
      <c r="A914" s="383"/>
      <c r="B914" s="384"/>
      <c r="C914" s="395"/>
      <c r="D914" s="434"/>
      <c r="E914" s="435"/>
      <c r="F914" s="433"/>
    </row>
    <row r="915" spans="1:6" ht="14.4" customHeight="1" x14ac:dyDescent="0.3">
      <c r="A915" s="383"/>
      <c r="B915" s="384"/>
      <c r="C915" s="395"/>
      <c r="D915" s="434"/>
      <c r="E915" s="435"/>
      <c r="F915" s="433"/>
    </row>
    <row r="916" spans="1:6" ht="14.4" customHeight="1" x14ac:dyDescent="0.3">
      <c r="A916" s="383"/>
      <c r="B916" s="384"/>
      <c r="C916" s="395"/>
      <c r="D916" s="434"/>
      <c r="E916" s="435"/>
      <c r="F916" s="433"/>
    </row>
    <row r="917" spans="1:6" ht="14.4" customHeight="1" x14ac:dyDescent="0.3">
      <c r="A917" s="383"/>
      <c r="B917" s="384"/>
      <c r="C917" s="395"/>
      <c r="D917" s="434"/>
      <c r="E917" s="435"/>
      <c r="F917" s="433"/>
    </row>
    <row r="918" spans="1:6" ht="14.4" customHeight="1" x14ac:dyDescent="0.3">
      <c r="A918" s="383"/>
      <c r="B918" s="384"/>
      <c r="C918" s="395"/>
      <c r="D918" s="434"/>
      <c r="E918" s="435"/>
      <c r="F918" s="433"/>
    </row>
    <row r="919" spans="1:6" ht="14.4" customHeight="1" x14ac:dyDescent="0.3">
      <c r="A919" s="383"/>
      <c r="B919" s="384"/>
      <c r="C919" s="395"/>
      <c r="D919" s="434"/>
      <c r="E919" s="435"/>
      <c r="F919" s="433"/>
    </row>
    <row r="920" spans="1:6" ht="14.4" customHeight="1" x14ac:dyDescent="0.3">
      <c r="A920" s="383"/>
      <c r="B920" s="384"/>
      <c r="C920" s="395"/>
      <c r="D920" s="434"/>
      <c r="E920" s="435"/>
      <c r="F920" s="433"/>
    </row>
    <row r="921" spans="1:6" ht="14.4" customHeight="1" x14ac:dyDescent="0.3">
      <c r="A921" s="383"/>
      <c r="B921" s="384"/>
      <c r="C921" s="395"/>
      <c r="D921" s="434"/>
      <c r="E921" s="435"/>
      <c r="F921" s="433"/>
    </row>
    <row r="922" spans="1:6" ht="14.4" customHeight="1" x14ac:dyDescent="0.3">
      <c r="A922" s="383"/>
      <c r="B922" s="384"/>
      <c r="C922" s="395"/>
      <c r="D922" s="434"/>
      <c r="E922" s="435"/>
      <c r="F922" s="433"/>
    </row>
    <row r="923" spans="1:6" ht="14.4" customHeight="1" x14ac:dyDescent="0.3">
      <c r="A923" s="383"/>
      <c r="B923" s="384"/>
      <c r="C923" s="395"/>
      <c r="D923" s="434"/>
      <c r="E923" s="435"/>
      <c r="F923" s="433"/>
    </row>
    <row r="924" spans="1:6" ht="14.4" customHeight="1" x14ac:dyDescent="0.3">
      <c r="A924" s="383"/>
      <c r="B924" s="384"/>
      <c r="C924" s="395"/>
      <c r="D924" s="434"/>
      <c r="E924" s="435"/>
      <c r="F924" s="433"/>
    </row>
    <row r="925" spans="1:6" ht="14.4" customHeight="1" x14ac:dyDescent="0.3">
      <c r="A925" s="383"/>
      <c r="B925" s="384"/>
      <c r="C925" s="395"/>
      <c r="D925" s="434"/>
      <c r="E925" s="435"/>
      <c r="F925" s="433"/>
    </row>
    <row r="926" spans="1:6" ht="14.4" customHeight="1" x14ac:dyDescent="0.3">
      <c r="A926" s="383"/>
      <c r="B926" s="384"/>
      <c r="C926" s="395"/>
      <c r="D926" s="434"/>
      <c r="E926" s="435"/>
      <c r="F926" s="433"/>
    </row>
    <row r="927" spans="1:6" ht="14.4" customHeight="1" x14ac:dyDescent="0.3">
      <c r="A927" s="383"/>
      <c r="B927" s="384"/>
      <c r="C927" s="395"/>
      <c r="D927" s="434"/>
      <c r="E927" s="435"/>
      <c r="F927" s="433"/>
    </row>
    <row r="928" spans="1:6" ht="14.4" customHeight="1" x14ac:dyDescent="0.3">
      <c r="A928" s="383"/>
      <c r="B928" s="384"/>
      <c r="C928" s="395"/>
      <c r="D928" s="434"/>
      <c r="E928" s="435"/>
      <c r="F928" s="433"/>
    </row>
    <row r="929" spans="1:6" ht="14.4" customHeight="1" x14ac:dyDescent="0.3">
      <c r="A929" s="383"/>
      <c r="B929" s="384"/>
      <c r="C929" s="395"/>
      <c r="D929" s="434"/>
      <c r="E929" s="435"/>
      <c r="F929" s="433"/>
    </row>
    <row r="930" spans="1:6" ht="14.4" customHeight="1" x14ac:dyDescent="0.3">
      <c r="A930" s="383"/>
      <c r="B930" s="384"/>
      <c r="C930" s="395"/>
      <c r="D930" s="434"/>
      <c r="E930" s="435"/>
      <c r="F930" s="433"/>
    </row>
    <row r="931" spans="1:6" ht="14.4" customHeight="1" x14ac:dyDescent="0.3">
      <c r="A931" s="383"/>
      <c r="B931" s="384"/>
      <c r="C931" s="395"/>
      <c r="D931" s="434"/>
      <c r="E931" s="435"/>
      <c r="F931" s="433"/>
    </row>
    <row r="932" spans="1:6" ht="14.4" customHeight="1" x14ac:dyDescent="0.3">
      <c r="A932" s="383"/>
      <c r="B932" s="384"/>
      <c r="C932" s="395"/>
      <c r="D932" s="434"/>
      <c r="E932" s="435"/>
      <c r="F932" s="433"/>
    </row>
    <row r="933" spans="1:6" ht="14.4" customHeight="1" x14ac:dyDescent="0.3">
      <c r="A933" s="383"/>
      <c r="B933" s="384"/>
      <c r="C933" s="395"/>
      <c r="D933" s="434"/>
      <c r="E933" s="435"/>
      <c r="F933" s="433"/>
    </row>
    <row r="934" spans="1:6" ht="14.4" customHeight="1" x14ac:dyDescent="0.3">
      <c r="A934" s="383"/>
      <c r="B934" s="384"/>
      <c r="C934" s="395"/>
      <c r="D934" s="434"/>
      <c r="E934" s="435"/>
      <c r="F934" s="433"/>
    </row>
    <row r="935" spans="1:6" ht="14.4" customHeight="1" x14ac:dyDescent="0.3">
      <c r="A935" s="383"/>
      <c r="B935" s="384"/>
      <c r="C935" s="395"/>
      <c r="D935" s="434"/>
      <c r="E935" s="435"/>
      <c r="F935" s="433"/>
    </row>
    <row r="936" spans="1:6" ht="14.4" customHeight="1" x14ac:dyDescent="0.3">
      <c r="A936" s="383"/>
      <c r="B936" s="384"/>
      <c r="C936" s="395"/>
      <c r="D936" s="434"/>
      <c r="E936" s="435"/>
      <c r="F936" s="433"/>
    </row>
    <row r="937" spans="1:6" ht="14.4" customHeight="1" x14ac:dyDescent="0.3">
      <c r="A937" s="383"/>
      <c r="B937" s="384"/>
      <c r="C937" s="395"/>
      <c r="D937" s="434"/>
      <c r="E937" s="435"/>
      <c r="F937" s="433"/>
    </row>
    <row r="938" spans="1:6" ht="14.4" customHeight="1" x14ac:dyDescent="0.3">
      <c r="A938" s="383"/>
      <c r="B938" s="384"/>
      <c r="C938" s="395"/>
      <c r="D938" s="434"/>
      <c r="E938" s="435"/>
      <c r="F938" s="433"/>
    </row>
    <row r="939" spans="1:6" ht="14.4" customHeight="1" x14ac:dyDescent="0.3">
      <c r="A939" s="383"/>
      <c r="B939" s="384"/>
      <c r="C939" s="395"/>
      <c r="D939" s="434"/>
      <c r="E939" s="435"/>
      <c r="F939" s="433"/>
    </row>
    <row r="940" spans="1:6" ht="14.4" customHeight="1" x14ac:dyDescent="0.3">
      <c r="A940" s="383"/>
      <c r="B940" s="384"/>
      <c r="C940" s="395"/>
      <c r="D940" s="434"/>
      <c r="E940" s="435"/>
      <c r="F940" s="433"/>
    </row>
    <row r="941" spans="1:6" ht="14.4" customHeight="1" x14ac:dyDescent="0.3">
      <c r="A941" s="383"/>
      <c r="B941" s="384"/>
      <c r="C941" s="395"/>
      <c r="D941" s="434"/>
      <c r="E941" s="435"/>
      <c r="F941" s="433"/>
    </row>
    <row r="942" spans="1:6" ht="14.4" customHeight="1" x14ac:dyDescent="0.3">
      <c r="A942" s="383"/>
      <c r="B942" s="384"/>
      <c r="C942" s="395"/>
      <c r="D942" s="434"/>
      <c r="E942" s="435"/>
      <c r="F942" s="433"/>
    </row>
    <row r="943" spans="1:6" ht="14.4" customHeight="1" x14ac:dyDescent="0.3">
      <c r="A943" s="383"/>
      <c r="B943" s="384"/>
      <c r="C943" s="395"/>
      <c r="D943" s="434"/>
      <c r="E943" s="435"/>
      <c r="F943" s="433"/>
    </row>
    <row r="944" spans="1:6" ht="14.4" customHeight="1" x14ac:dyDescent="0.3">
      <c r="A944" s="383"/>
      <c r="B944" s="384"/>
      <c r="C944" s="395"/>
      <c r="D944" s="434"/>
      <c r="E944" s="435"/>
      <c r="F944" s="433"/>
    </row>
    <row r="945" spans="1:6" ht="14.4" customHeight="1" x14ac:dyDescent="0.3">
      <c r="A945" s="383"/>
      <c r="B945" s="384"/>
      <c r="C945" s="395"/>
      <c r="D945" s="434"/>
      <c r="E945" s="435"/>
      <c r="F945" s="433"/>
    </row>
    <row r="946" spans="1:6" ht="14.4" customHeight="1" x14ac:dyDescent="0.3">
      <c r="A946" s="383"/>
      <c r="B946" s="384"/>
      <c r="C946" s="395"/>
      <c r="D946" s="434"/>
      <c r="E946" s="435"/>
      <c r="F946" s="433"/>
    </row>
    <row r="947" spans="1:6" ht="14.4" customHeight="1" x14ac:dyDescent="0.3">
      <c r="A947" s="383"/>
      <c r="B947" s="384"/>
      <c r="C947" s="395"/>
      <c r="D947" s="434"/>
      <c r="E947" s="435"/>
      <c r="F947" s="433"/>
    </row>
    <row r="948" spans="1:6" ht="14.4" customHeight="1" x14ac:dyDescent="0.3">
      <c r="A948" s="383"/>
      <c r="B948" s="384"/>
      <c r="C948" s="395"/>
      <c r="D948" s="434"/>
      <c r="E948" s="435"/>
      <c r="F948" s="433"/>
    </row>
    <row r="949" spans="1:6" ht="14.4" customHeight="1" x14ac:dyDescent="0.3">
      <c r="A949" s="383"/>
      <c r="B949" s="384"/>
      <c r="C949" s="395"/>
      <c r="D949" s="434"/>
      <c r="E949" s="435"/>
      <c r="F949" s="433"/>
    </row>
    <row r="950" spans="1:6" ht="14.4" customHeight="1" x14ac:dyDescent="0.3">
      <c r="A950" s="383"/>
      <c r="B950" s="384"/>
      <c r="C950" s="395"/>
      <c r="D950" s="434"/>
      <c r="E950" s="435"/>
      <c r="F950" s="433"/>
    </row>
    <row r="951" spans="1:6" ht="14.4" customHeight="1" x14ac:dyDescent="0.3">
      <c r="A951" s="383"/>
      <c r="B951" s="384"/>
      <c r="C951" s="395"/>
      <c r="D951" s="434"/>
      <c r="E951" s="435"/>
      <c r="F951" s="433"/>
    </row>
    <row r="952" spans="1:6" ht="14.4" customHeight="1" x14ac:dyDescent="0.3">
      <c r="A952" s="383"/>
      <c r="B952" s="384"/>
      <c r="C952" s="395"/>
      <c r="D952" s="434"/>
      <c r="E952" s="435"/>
      <c r="F952" s="433"/>
    </row>
    <row r="953" spans="1:6" ht="14.4" customHeight="1" x14ac:dyDescent="0.3">
      <c r="A953" s="383"/>
      <c r="B953" s="384"/>
      <c r="C953" s="395"/>
      <c r="D953" s="434"/>
      <c r="E953" s="435"/>
      <c r="F953" s="433"/>
    </row>
    <row r="954" spans="1:6" ht="14.4" customHeight="1" x14ac:dyDescent="0.3">
      <c r="A954" s="383"/>
      <c r="B954" s="384"/>
      <c r="C954" s="395"/>
      <c r="D954" s="434"/>
      <c r="E954" s="435"/>
      <c r="F954" s="433"/>
    </row>
    <row r="955" spans="1:6" ht="14.4" customHeight="1" x14ac:dyDescent="0.3">
      <c r="A955" s="383"/>
      <c r="B955" s="384"/>
      <c r="C955" s="395"/>
      <c r="D955" s="434"/>
      <c r="E955" s="435"/>
      <c r="F955" s="433"/>
    </row>
    <row r="956" spans="1:6" ht="14.4" customHeight="1" x14ac:dyDescent="0.3">
      <c r="A956" s="383"/>
      <c r="B956" s="384"/>
      <c r="C956" s="395"/>
      <c r="D956" s="434"/>
      <c r="E956" s="435"/>
      <c r="F956" s="433"/>
    </row>
    <row r="957" spans="1:6" ht="14.4" customHeight="1" x14ac:dyDescent="0.3">
      <c r="A957" s="383"/>
      <c r="B957" s="384"/>
      <c r="C957" s="395"/>
      <c r="D957" s="434"/>
      <c r="E957" s="435"/>
      <c r="F957" s="433"/>
    </row>
    <row r="958" spans="1:6" ht="14.4" customHeight="1" x14ac:dyDescent="0.3">
      <c r="A958" s="383"/>
      <c r="B958" s="384"/>
      <c r="C958" s="395"/>
      <c r="D958" s="434"/>
      <c r="E958" s="435"/>
      <c r="F958" s="433"/>
    </row>
    <row r="959" spans="1:6" ht="14.4" customHeight="1" x14ac:dyDescent="0.3">
      <c r="A959" s="383"/>
      <c r="B959" s="384"/>
      <c r="C959" s="395"/>
      <c r="D959" s="434"/>
      <c r="E959" s="435"/>
      <c r="F959" s="433"/>
    </row>
    <row r="960" spans="1:6" ht="14.4" customHeight="1" x14ac:dyDescent="0.3">
      <c r="A960" s="383"/>
      <c r="B960" s="384"/>
      <c r="C960" s="395"/>
      <c r="D960" s="434"/>
      <c r="E960" s="435"/>
      <c r="F960" s="433"/>
    </row>
    <row r="961" spans="1:6" ht="14.4" customHeight="1" x14ac:dyDescent="0.3">
      <c r="A961" s="383"/>
      <c r="B961" s="384"/>
      <c r="C961" s="395"/>
      <c r="D961" s="434"/>
      <c r="E961" s="435"/>
      <c r="F961" s="433"/>
    </row>
    <row r="962" spans="1:6" ht="14.4" customHeight="1" x14ac:dyDescent="0.3">
      <c r="A962" s="383"/>
      <c r="B962" s="384"/>
      <c r="C962" s="395"/>
      <c r="D962" s="434"/>
      <c r="E962" s="435"/>
      <c r="F962" s="433"/>
    </row>
    <row r="963" spans="1:6" ht="14.4" customHeight="1" x14ac:dyDescent="0.3">
      <c r="A963" s="383"/>
      <c r="B963" s="384"/>
      <c r="C963" s="395"/>
      <c r="D963" s="434"/>
      <c r="E963" s="435"/>
      <c r="F963" s="433"/>
    </row>
    <row r="964" spans="1:6" ht="14.4" customHeight="1" x14ac:dyDescent="0.3">
      <c r="A964" s="383"/>
      <c r="B964" s="384"/>
      <c r="C964" s="395"/>
      <c r="D964" s="434"/>
      <c r="E964" s="435"/>
      <c r="F964" s="433"/>
    </row>
    <row r="965" spans="1:6" ht="14.4" customHeight="1" x14ac:dyDescent="0.3">
      <c r="A965" s="383"/>
      <c r="B965" s="384"/>
      <c r="C965" s="395"/>
      <c r="D965" s="434"/>
      <c r="E965" s="435"/>
      <c r="F965" s="433"/>
    </row>
    <row r="966" spans="1:6" ht="14.4" customHeight="1" x14ac:dyDescent="0.3">
      <c r="A966" s="383"/>
      <c r="B966" s="384"/>
      <c r="C966" s="395"/>
      <c r="D966" s="434"/>
      <c r="E966" s="435"/>
      <c r="F966" s="433"/>
    </row>
    <row r="967" spans="1:6" ht="14.4" customHeight="1" x14ac:dyDescent="0.3">
      <c r="A967" s="383"/>
      <c r="B967" s="384"/>
      <c r="C967" s="395"/>
      <c r="D967" s="434"/>
      <c r="E967" s="435"/>
      <c r="F967" s="433"/>
    </row>
    <row r="968" spans="1:6" ht="14.4" customHeight="1" x14ac:dyDescent="0.3">
      <c r="A968" s="383"/>
      <c r="B968" s="384"/>
      <c r="C968" s="395"/>
      <c r="D968" s="434"/>
      <c r="E968" s="435"/>
      <c r="F968" s="433"/>
    </row>
    <row r="969" spans="1:6" ht="14.4" customHeight="1" x14ac:dyDescent="0.3">
      <c r="A969" s="383"/>
      <c r="B969" s="384"/>
      <c r="C969" s="395"/>
      <c r="D969" s="434"/>
      <c r="E969" s="435"/>
      <c r="F969" s="433"/>
    </row>
    <row r="970" spans="1:6" ht="14.4" customHeight="1" x14ac:dyDescent="0.3">
      <c r="A970" s="383"/>
      <c r="B970" s="384"/>
      <c r="C970" s="395"/>
      <c r="D970" s="434"/>
      <c r="E970" s="435"/>
      <c r="F970" s="433"/>
    </row>
    <row r="971" spans="1:6" ht="14.4" customHeight="1" x14ac:dyDescent="0.3">
      <c r="A971" s="383"/>
      <c r="B971" s="384"/>
      <c r="C971" s="395"/>
      <c r="D971" s="434"/>
      <c r="E971" s="435"/>
      <c r="F971" s="433"/>
    </row>
    <row r="972" spans="1:6" ht="14.4" customHeight="1" x14ac:dyDescent="0.3">
      <c r="A972" s="383"/>
      <c r="B972" s="384"/>
      <c r="C972" s="395"/>
      <c r="D972" s="434"/>
      <c r="E972" s="435"/>
      <c r="F972" s="433"/>
    </row>
    <row r="973" spans="1:6" ht="14.4" customHeight="1" x14ac:dyDescent="0.3">
      <c r="A973" s="383"/>
      <c r="B973" s="384"/>
      <c r="C973" s="395"/>
      <c r="D973" s="434"/>
      <c r="E973" s="435"/>
      <c r="F973" s="433"/>
    </row>
    <row r="974" spans="1:6" ht="14.4" customHeight="1" x14ac:dyDescent="0.3">
      <c r="A974" s="383"/>
      <c r="B974" s="384"/>
      <c r="C974" s="395"/>
      <c r="D974" s="434"/>
      <c r="E974" s="435"/>
      <c r="F974" s="433"/>
    </row>
    <row r="975" spans="1:6" ht="14.4" customHeight="1" x14ac:dyDescent="0.3">
      <c r="A975" s="383"/>
      <c r="B975" s="384"/>
      <c r="C975" s="395"/>
      <c r="D975" s="434"/>
      <c r="E975" s="435"/>
      <c r="F975" s="433"/>
    </row>
    <row r="976" spans="1:6" ht="14.4" customHeight="1" x14ac:dyDescent="0.3">
      <c r="A976" s="383"/>
      <c r="B976" s="384"/>
      <c r="C976" s="395"/>
      <c r="D976" s="434"/>
      <c r="E976" s="435"/>
      <c r="F976" s="433"/>
    </row>
    <row r="977" spans="1:8" ht="14.4" customHeight="1" x14ac:dyDescent="0.3">
      <c r="A977" s="383"/>
      <c r="B977" s="384"/>
      <c r="C977" s="395"/>
      <c r="D977" s="434"/>
      <c r="E977" s="435"/>
      <c r="F977" s="433"/>
    </row>
    <row r="978" spans="1:8" ht="14.4" customHeight="1" x14ac:dyDescent="0.3">
      <c r="A978" s="383"/>
      <c r="B978" s="384"/>
      <c r="C978" s="395"/>
      <c r="D978" s="434"/>
      <c r="E978" s="435"/>
      <c r="F978" s="433"/>
    </row>
    <row r="979" spans="1:8" ht="14.4" customHeight="1" x14ac:dyDescent="0.3">
      <c r="A979" s="383"/>
      <c r="B979" s="384"/>
      <c r="C979" s="395"/>
      <c r="D979" s="434"/>
      <c r="E979" s="435"/>
      <c r="F979" s="433"/>
    </row>
    <row r="980" spans="1:8" ht="14.4" customHeight="1" x14ac:dyDescent="0.3">
      <c r="A980" s="383"/>
      <c r="B980" s="384"/>
      <c r="C980" s="395"/>
      <c r="D980" s="434"/>
      <c r="E980" s="435"/>
      <c r="F980" s="433"/>
    </row>
    <row r="981" spans="1:8" ht="14.4" customHeight="1" x14ac:dyDescent="0.3">
      <c r="A981" s="383"/>
      <c r="B981" s="384"/>
      <c r="C981" s="395"/>
      <c r="D981" s="434"/>
      <c r="E981" s="435"/>
      <c r="F981" s="433"/>
    </row>
    <row r="982" spans="1:8" ht="14.4" customHeight="1" x14ac:dyDescent="0.3">
      <c r="A982" s="383"/>
      <c r="B982" s="384"/>
      <c r="C982" s="395"/>
      <c r="D982" s="434"/>
      <c r="E982" s="435"/>
      <c r="F982" s="433"/>
    </row>
    <row r="983" spans="1:8" ht="14.4" customHeight="1" x14ac:dyDescent="0.3">
      <c r="A983" s="383"/>
      <c r="B983" s="384"/>
      <c r="C983" s="395"/>
      <c r="D983" s="434"/>
      <c r="E983" s="435"/>
      <c r="F983" s="433"/>
    </row>
    <row r="984" spans="1:8" ht="14.4" customHeight="1" x14ac:dyDescent="0.3">
      <c r="A984" s="383"/>
      <c r="B984" s="384"/>
      <c r="C984" s="395"/>
      <c r="D984" s="434"/>
      <c r="E984" s="435"/>
      <c r="F984" s="433"/>
    </row>
    <row r="985" spans="1:8" ht="14.4" customHeight="1" thickBot="1" x14ac:dyDescent="0.35">
      <c r="A985" s="383"/>
      <c r="B985" s="384"/>
      <c r="C985" s="395"/>
      <c r="D985" s="434"/>
      <c r="E985" s="435"/>
      <c r="F985" s="433"/>
    </row>
    <row r="986" spans="1:8" ht="25.05" customHeight="1" thickBot="1" x14ac:dyDescent="0.35">
      <c r="A986" s="448" t="s">
        <v>4117</v>
      </c>
      <c r="B986" s="511" t="s">
        <v>4116</v>
      </c>
      <c r="C986" s="489"/>
      <c r="D986" s="583"/>
      <c r="E986" s="584"/>
      <c r="F986" s="585">
        <f>SUM(F883:F909)</f>
        <v>0</v>
      </c>
    </row>
    <row r="987" spans="1:8" ht="15" customHeight="1" x14ac:dyDescent="0.3">
      <c r="A987" s="756" t="str">
        <f>A768</f>
        <v>CONTRACT SANRAL: NRA 2024/1323</v>
      </c>
      <c r="B987" s="757"/>
      <c r="C987" s="462"/>
      <c r="D987" s="586"/>
      <c r="E987" s="587"/>
      <c r="F987" s="588"/>
    </row>
    <row r="988" spans="1:8" ht="27.6" customHeight="1" thickBot="1" x14ac:dyDescent="0.35">
      <c r="A988" s="754" t="str">
        <f>A769</f>
        <v>PANEL FOR ROUTINE ROAD MAINTENANCE WORKS ACROSS SOUTH AFRICA (FREE STATE PROVINCE)</v>
      </c>
      <c r="B988" s="755"/>
      <c r="C988" s="463"/>
      <c r="D988" s="589"/>
      <c r="E988" s="590"/>
      <c r="F988" s="591"/>
    </row>
    <row r="989" spans="1:8" ht="25.05" customHeight="1" thickBot="1" x14ac:dyDescent="0.35">
      <c r="A989" s="449" t="s">
        <v>4111</v>
      </c>
      <c r="B989" s="451" t="s">
        <v>4035</v>
      </c>
      <c r="C989" s="451" t="s">
        <v>4112</v>
      </c>
      <c r="D989" s="583" t="s">
        <v>4113</v>
      </c>
      <c r="E989" s="583" t="s">
        <v>4114</v>
      </c>
      <c r="F989" s="592" t="s">
        <v>4036</v>
      </c>
    </row>
    <row r="990" spans="1:8" s="444" customFormat="1" ht="25.05" customHeight="1" x14ac:dyDescent="0.3">
      <c r="A990" s="758" t="s">
        <v>3892</v>
      </c>
      <c r="B990" s="759"/>
      <c r="C990" s="759"/>
      <c r="D990" s="759"/>
      <c r="E990" s="759"/>
      <c r="F990" s="760"/>
    </row>
    <row r="991" spans="1:8" ht="14.4" customHeight="1" x14ac:dyDescent="0.3">
      <c r="A991" s="374" t="s">
        <v>389</v>
      </c>
      <c r="B991" s="345" t="s">
        <v>3745</v>
      </c>
      <c r="C991" s="375"/>
      <c r="D991" s="579"/>
      <c r="E991" s="377"/>
      <c r="F991" s="378"/>
      <c r="H991" s="580"/>
    </row>
    <row r="992" spans="1:8" x14ac:dyDescent="0.3">
      <c r="A992" s="372" t="s">
        <v>391</v>
      </c>
      <c r="B992" s="201" t="s">
        <v>3746</v>
      </c>
      <c r="C992" s="379"/>
      <c r="D992" s="601"/>
      <c r="E992" s="392"/>
      <c r="F992" s="397"/>
      <c r="H992" s="580"/>
    </row>
    <row r="993" spans="1:8" x14ac:dyDescent="0.3">
      <c r="A993" s="372" t="s">
        <v>393</v>
      </c>
      <c r="B993" s="201" t="s">
        <v>3747</v>
      </c>
      <c r="C993" s="379" t="s">
        <v>363</v>
      </c>
      <c r="D993" s="424">
        <v>5000</v>
      </c>
      <c r="E993" s="856"/>
      <c r="F993" s="419" t="str">
        <f t="shared" ref="F993:F1013" si="5">IF((D993*E993)&gt;0,(D993*E993),"")</f>
        <v/>
      </c>
      <c r="H993" s="580"/>
    </row>
    <row r="994" spans="1:8" x14ac:dyDescent="0.3">
      <c r="A994" s="372" t="s">
        <v>395</v>
      </c>
      <c r="B994" s="201" t="s">
        <v>4179</v>
      </c>
      <c r="C994" s="379" t="s">
        <v>363</v>
      </c>
      <c r="D994" s="424">
        <v>2000</v>
      </c>
      <c r="E994" s="856"/>
      <c r="F994" s="419" t="str">
        <f t="shared" si="5"/>
        <v/>
      </c>
      <c r="H994" s="580"/>
    </row>
    <row r="995" spans="1:8" ht="14.4" customHeight="1" x14ac:dyDescent="0.3">
      <c r="A995" s="372" t="s">
        <v>397</v>
      </c>
      <c r="B995" s="201" t="s">
        <v>3748</v>
      </c>
      <c r="C995" s="379"/>
      <c r="D995" s="424"/>
      <c r="E995" s="418"/>
      <c r="F995" s="419" t="str">
        <f t="shared" si="5"/>
        <v/>
      </c>
      <c r="H995" s="580"/>
    </row>
    <row r="996" spans="1:8" ht="14.4" customHeight="1" x14ac:dyDescent="0.3">
      <c r="A996" s="372" t="s">
        <v>3749</v>
      </c>
      <c r="B996" s="201" t="s">
        <v>3747</v>
      </c>
      <c r="C996" s="379" t="s">
        <v>181</v>
      </c>
      <c r="D996" s="424">
        <v>300</v>
      </c>
      <c r="E996" s="856"/>
      <c r="F996" s="419" t="str">
        <f t="shared" si="5"/>
        <v/>
      </c>
      <c r="H996" s="580"/>
    </row>
    <row r="997" spans="1:8" x14ac:dyDescent="0.3">
      <c r="A997" s="372" t="s">
        <v>4180</v>
      </c>
      <c r="B997" s="201" t="s">
        <v>4179</v>
      </c>
      <c r="C997" s="379" t="s">
        <v>181</v>
      </c>
      <c r="D997" s="424">
        <v>150</v>
      </c>
      <c r="E997" s="856"/>
      <c r="F997" s="419" t="str">
        <f t="shared" si="5"/>
        <v/>
      </c>
      <c r="H997" s="580"/>
    </row>
    <row r="998" spans="1:8" x14ac:dyDescent="0.3">
      <c r="A998" s="372" t="s">
        <v>399</v>
      </c>
      <c r="B998" s="201" t="s">
        <v>3750</v>
      </c>
      <c r="C998" s="379" t="s">
        <v>300</v>
      </c>
      <c r="D998" s="424">
        <v>200</v>
      </c>
      <c r="E998" s="856"/>
      <c r="F998" s="419" t="str">
        <f t="shared" si="5"/>
        <v/>
      </c>
      <c r="H998" s="580"/>
    </row>
    <row r="999" spans="1:8" x14ac:dyDescent="0.3">
      <c r="A999" s="372" t="s">
        <v>401</v>
      </c>
      <c r="B999" s="201" t="s">
        <v>3751</v>
      </c>
      <c r="C999" s="379" t="s">
        <v>363</v>
      </c>
      <c r="D999" s="424">
        <v>5000</v>
      </c>
      <c r="E999" s="856"/>
      <c r="F999" s="419" t="str">
        <f t="shared" si="5"/>
        <v/>
      </c>
      <c r="H999" s="580"/>
    </row>
    <row r="1000" spans="1:8" ht="14.4" customHeight="1" x14ac:dyDescent="0.3">
      <c r="A1000" s="372" t="s">
        <v>3753</v>
      </c>
      <c r="B1000" s="201" t="s">
        <v>3756</v>
      </c>
      <c r="C1000" s="379"/>
      <c r="D1000" s="424"/>
      <c r="E1000" s="418"/>
      <c r="F1000" s="419" t="str">
        <f t="shared" si="5"/>
        <v/>
      </c>
      <c r="H1000" s="580"/>
    </row>
    <row r="1001" spans="1:8" ht="14.4" customHeight="1" x14ac:dyDescent="0.3">
      <c r="A1001" s="372" t="s">
        <v>3752</v>
      </c>
      <c r="B1001" s="201" t="s">
        <v>3757</v>
      </c>
      <c r="C1001" s="379" t="s">
        <v>363</v>
      </c>
      <c r="D1001" s="424">
        <v>15000</v>
      </c>
      <c r="E1001" s="856"/>
      <c r="F1001" s="419" t="str">
        <f t="shared" si="5"/>
        <v/>
      </c>
      <c r="H1001" s="580"/>
    </row>
    <row r="1002" spans="1:8" x14ac:dyDescent="0.3">
      <c r="A1002" s="372" t="s">
        <v>3754</v>
      </c>
      <c r="B1002" s="201" t="s">
        <v>3758</v>
      </c>
      <c r="C1002" s="379" t="s">
        <v>363</v>
      </c>
      <c r="D1002" s="424">
        <v>5000</v>
      </c>
      <c r="E1002" s="856"/>
      <c r="F1002" s="419" t="str">
        <f t="shared" si="5"/>
        <v/>
      </c>
      <c r="H1002" s="580"/>
    </row>
    <row r="1003" spans="1:8" x14ac:dyDescent="0.3">
      <c r="A1003" s="372" t="s">
        <v>3755</v>
      </c>
      <c r="B1003" s="201" t="s">
        <v>3759</v>
      </c>
      <c r="C1003" s="379" t="s">
        <v>363</v>
      </c>
      <c r="D1003" s="424">
        <v>100</v>
      </c>
      <c r="E1003" s="856"/>
      <c r="F1003" s="419" t="str">
        <f t="shared" si="5"/>
        <v/>
      </c>
      <c r="H1003" s="580"/>
    </row>
    <row r="1004" spans="1:8" ht="14.4" customHeight="1" x14ac:dyDescent="0.3">
      <c r="A1004" s="372" t="s">
        <v>3760</v>
      </c>
      <c r="B1004" s="201" t="s">
        <v>3763</v>
      </c>
      <c r="C1004" s="379" t="s">
        <v>363</v>
      </c>
      <c r="D1004" s="424">
        <v>100</v>
      </c>
      <c r="E1004" s="856"/>
      <c r="F1004" s="419" t="str">
        <f t="shared" si="5"/>
        <v/>
      </c>
      <c r="H1004" s="580"/>
    </row>
    <row r="1005" spans="1:8" x14ac:dyDescent="0.3">
      <c r="A1005" s="372" t="s">
        <v>3761</v>
      </c>
      <c r="B1005" s="201" t="s">
        <v>3764</v>
      </c>
      <c r="C1005" s="379" t="s">
        <v>363</v>
      </c>
      <c r="D1005" s="424">
        <v>100</v>
      </c>
      <c r="E1005" s="856"/>
      <c r="F1005" s="419" t="str">
        <f t="shared" si="5"/>
        <v/>
      </c>
      <c r="H1005" s="580"/>
    </row>
    <row r="1006" spans="1:8" x14ac:dyDescent="0.3">
      <c r="A1006" s="372" t="s">
        <v>3762</v>
      </c>
      <c r="B1006" s="201" t="s">
        <v>3765</v>
      </c>
      <c r="C1006" s="379" t="s">
        <v>363</v>
      </c>
      <c r="D1006" s="424">
        <v>150</v>
      </c>
      <c r="E1006" s="856"/>
      <c r="F1006" s="419" t="str">
        <f t="shared" si="5"/>
        <v/>
      </c>
      <c r="H1006" s="580"/>
    </row>
    <row r="1007" spans="1:8" x14ac:dyDescent="0.3">
      <c r="A1007" s="372" t="s">
        <v>403</v>
      </c>
      <c r="B1007" s="235" t="s">
        <v>3766</v>
      </c>
      <c r="C1007" s="379"/>
      <c r="D1007" s="424"/>
      <c r="E1007" s="418"/>
      <c r="F1007" s="419" t="str">
        <f t="shared" si="5"/>
        <v/>
      </c>
      <c r="H1007" s="580"/>
    </row>
    <row r="1008" spans="1:8" x14ac:dyDescent="0.3">
      <c r="A1008" s="372" t="s">
        <v>405</v>
      </c>
      <c r="B1008" s="201" t="s">
        <v>3767</v>
      </c>
      <c r="C1008" s="379"/>
      <c r="D1008" s="424"/>
      <c r="E1008" s="418"/>
      <c r="F1008" s="419" t="str">
        <f t="shared" si="5"/>
        <v/>
      </c>
      <c r="H1008" s="580"/>
    </row>
    <row r="1009" spans="1:8" x14ac:dyDescent="0.3">
      <c r="A1009" s="372" t="s">
        <v>406</v>
      </c>
      <c r="B1009" s="201" t="s">
        <v>3768</v>
      </c>
      <c r="C1009" s="379" t="s">
        <v>363</v>
      </c>
      <c r="D1009" s="424">
        <v>500</v>
      </c>
      <c r="E1009" s="856"/>
      <c r="F1009" s="419" t="str">
        <f t="shared" si="5"/>
        <v/>
      </c>
      <c r="H1009" s="580"/>
    </row>
    <row r="1010" spans="1:8" x14ac:dyDescent="0.3">
      <c r="A1010" s="372" t="s">
        <v>407</v>
      </c>
      <c r="B1010" s="201" t="s">
        <v>3769</v>
      </c>
      <c r="C1010" s="379" t="s">
        <v>363</v>
      </c>
      <c r="D1010" s="424">
        <v>500</v>
      </c>
      <c r="E1010" s="856"/>
      <c r="F1010" s="419" t="str">
        <f t="shared" si="5"/>
        <v/>
      </c>
      <c r="H1010" s="580"/>
    </row>
    <row r="1011" spans="1:8" x14ac:dyDescent="0.3">
      <c r="A1011" s="372" t="s">
        <v>409</v>
      </c>
      <c r="B1011" s="201" t="s">
        <v>3770</v>
      </c>
      <c r="C1011" s="379"/>
      <c r="D1011" s="424"/>
      <c r="E1011" s="418"/>
      <c r="F1011" s="419" t="str">
        <f t="shared" si="5"/>
        <v/>
      </c>
      <c r="H1011" s="580"/>
    </row>
    <row r="1012" spans="1:8" x14ac:dyDescent="0.3">
      <c r="A1012" s="372" t="s">
        <v>3771</v>
      </c>
      <c r="B1012" s="201" t="s">
        <v>3768</v>
      </c>
      <c r="C1012" s="379" t="s">
        <v>181</v>
      </c>
      <c r="D1012" s="424">
        <v>100</v>
      </c>
      <c r="E1012" s="856"/>
      <c r="F1012" s="419" t="str">
        <f t="shared" si="5"/>
        <v/>
      </c>
      <c r="H1012" s="580"/>
    </row>
    <row r="1013" spans="1:8" x14ac:dyDescent="0.3">
      <c r="A1013" s="372" t="s">
        <v>3772</v>
      </c>
      <c r="B1013" s="201" t="s">
        <v>3769</v>
      </c>
      <c r="C1013" s="379" t="s">
        <v>181</v>
      </c>
      <c r="D1013" s="424">
        <v>100</v>
      </c>
      <c r="E1013" s="856"/>
      <c r="F1013" s="419" t="str">
        <f t="shared" si="5"/>
        <v/>
      </c>
      <c r="H1013" s="580"/>
    </row>
    <row r="1014" spans="1:8" ht="14.4" customHeight="1" x14ac:dyDescent="0.3">
      <c r="A1014" s="383"/>
      <c r="B1014" s="202"/>
      <c r="C1014" s="386"/>
      <c r="D1014" s="434"/>
      <c r="E1014" s="435"/>
      <c r="F1014" s="433"/>
    </row>
    <row r="1015" spans="1:8" ht="14.4" customHeight="1" x14ac:dyDescent="0.3">
      <c r="A1015" s="383"/>
      <c r="B1015" s="202"/>
      <c r="C1015" s="386"/>
      <c r="D1015" s="434"/>
      <c r="E1015" s="435"/>
      <c r="F1015" s="433"/>
    </row>
    <row r="1016" spans="1:8" ht="14.4" customHeight="1" x14ac:dyDescent="0.3">
      <c r="A1016" s="383"/>
      <c r="B1016" s="202"/>
      <c r="C1016" s="386"/>
      <c r="D1016" s="434"/>
      <c r="E1016" s="435"/>
      <c r="F1016" s="433"/>
    </row>
    <row r="1017" spans="1:8" ht="14.4" customHeight="1" x14ac:dyDescent="0.3">
      <c r="A1017" s="383"/>
      <c r="B1017" s="202"/>
      <c r="C1017" s="386"/>
      <c r="D1017" s="434"/>
      <c r="E1017" s="435"/>
      <c r="F1017" s="433"/>
    </row>
    <row r="1018" spans="1:8" ht="14.4" customHeight="1" x14ac:dyDescent="0.3">
      <c r="A1018" s="383"/>
      <c r="B1018" s="202"/>
      <c r="C1018" s="386"/>
      <c r="D1018" s="434"/>
      <c r="E1018" s="435"/>
      <c r="F1018" s="433"/>
    </row>
    <row r="1019" spans="1:8" ht="14.4" customHeight="1" x14ac:dyDescent="0.3">
      <c r="A1019" s="383"/>
      <c r="B1019" s="202"/>
      <c r="C1019" s="386"/>
      <c r="D1019" s="434"/>
      <c r="E1019" s="435"/>
      <c r="F1019" s="433"/>
    </row>
    <row r="1020" spans="1:8" ht="14.4" customHeight="1" x14ac:dyDescent="0.3">
      <c r="A1020" s="383"/>
      <c r="B1020" s="202"/>
      <c r="C1020" s="386"/>
      <c r="D1020" s="434"/>
      <c r="E1020" s="435"/>
      <c r="F1020" s="433"/>
    </row>
    <row r="1021" spans="1:8" ht="14.4" customHeight="1" x14ac:dyDescent="0.3">
      <c r="A1021" s="383"/>
      <c r="B1021" s="202"/>
      <c r="C1021" s="386"/>
      <c r="D1021" s="434"/>
      <c r="E1021" s="435"/>
      <c r="F1021" s="433"/>
    </row>
    <row r="1022" spans="1:8" ht="14.4" customHeight="1" x14ac:dyDescent="0.3">
      <c r="A1022" s="383"/>
      <c r="B1022" s="202"/>
      <c r="C1022" s="386"/>
      <c r="D1022" s="434"/>
      <c r="E1022" s="435"/>
      <c r="F1022" s="433"/>
    </row>
    <row r="1023" spans="1:8" ht="14.4" customHeight="1" x14ac:dyDescent="0.3">
      <c r="A1023" s="383"/>
      <c r="B1023" s="202"/>
      <c r="C1023" s="386"/>
      <c r="D1023" s="434"/>
      <c r="E1023" s="435"/>
      <c r="F1023" s="433"/>
    </row>
    <row r="1024" spans="1:8" ht="14.4" customHeight="1" x14ac:dyDescent="0.3">
      <c r="A1024" s="383"/>
      <c r="B1024" s="202"/>
      <c r="C1024" s="386"/>
      <c r="D1024" s="434"/>
      <c r="E1024" s="435"/>
      <c r="F1024" s="433"/>
    </row>
    <row r="1025" spans="1:6" ht="14.4" customHeight="1" x14ac:dyDescent="0.3">
      <c r="A1025" s="383"/>
      <c r="B1025" s="202"/>
      <c r="C1025" s="386"/>
      <c r="D1025" s="434"/>
      <c r="E1025" s="435"/>
      <c r="F1025" s="433"/>
    </row>
    <row r="1026" spans="1:6" ht="14.4" customHeight="1" x14ac:dyDescent="0.3">
      <c r="A1026" s="383"/>
      <c r="B1026" s="202"/>
      <c r="C1026" s="386"/>
      <c r="D1026" s="434"/>
      <c r="E1026" s="435"/>
      <c r="F1026" s="433"/>
    </row>
    <row r="1027" spans="1:6" ht="14.4" customHeight="1" x14ac:dyDescent="0.3">
      <c r="A1027" s="383"/>
      <c r="B1027" s="202"/>
      <c r="C1027" s="386"/>
      <c r="D1027" s="434"/>
      <c r="E1027" s="435"/>
      <c r="F1027" s="433"/>
    </row>
    <row r="1028" spans="1:6" ht="14.4" customHeight="1" x14ac:dyDescent="0.3">
      <c r="A1028" s="383"/>
      <c r="B1028" s="202"/>
      <c r="C1028" s="386"/>
      <c r="D1028" s="434"/>
      <c r="E1028" s="435"/>
      <c r="F1028" s="433"/>
    </row>
    <row r="1029" spans="1:6" ht="14.4" customHeight="1" x14ac:dyDescent="0.3">
      <c r="A1029" s="383"/>
      <c r="B1029" s="202"/>
      <c r="C1029" s="386"/>
      <c r="D1029" s="434"/>
      <c r="E1029" s="435"/>
      <c r="F1029" s="433"/>
    </row>
    <row r="1030" spans="1:6" ht="14.4" customHeight="1" x14ac:dyDescent="0.3">
      <c r="A1030" s="383"/>
      <c r="B1030" s="202"/>
      <c r="C1030" s="386"/>
      <c r="D1030" s="434"/>
      <c r="E1030" s="435"/>
      <c r="F1030" s="433"/>
    </row>
    <row r="1031" spans="1:6" ht="14.4" customHeight="1" x14ac:dyDescent="0.3">
      <c r="A1031" s="383"/>
      <c r="B1031" s="202"/>
      <c r="C1031" s="386"/>
      <c r="D1031" s="434"/>
      <c r="E1031" s="435"/>
      <c r="F1031" s="433"/>
    </row>
    <row r="1032" spans="1:6" ht="14.4" customHeight="1" x14ac:dyDescent="0.3">
      <c r="A1032" s="383"/>
      <c r="B1032" s="202"/>
      <c r="C1032" s="386"/>
      <c r="D1032" s="434"/>
      <c r="E1032" s="435"/>
      <c r="F1032" s="433"/>
    </row>
    <row r="1033" spans="1:6" ht="14.4" customHeight="1" x14ac:dyDescent="0.3">
      <c r="A1033" s="383"/>
      <c r="B1033" s="202"/>
      <c r="C1033" s="386"/>
      <c r="D1033" s="434"/>
      <c r="E1033" s="435"/>
      <c r="F1033" s="433"/>
    </row>
    <row r="1034" spans="1:6" ht="14.4" customHeight="1" x14ac:dyDescent="0.3">
      <c r="A1034" s="383"/>
      <c r="B1034" s="202"/>
      <c r="C1034" s="386"/>
      <c r="D1034" s="434"/>
      <c r="E1034" s="435"/>
      <c r="F1034" s="433"/>
    </row>
    <row r="1035" spans="1:6" ht="14.4" customHeight="1" x14ac:dyDescent="0.3">
      <c r="A1035" s="383"/>
      <c r="B1035" s="202"/>
      <c r="C1035" s="386"/>
      <c r="D1035" s="434"/>
      <c r="E1035" s="435"/>
      <c r="F1035" s="433"/>
    </row>
    <row r="1036" spans="1:6" ht="14.4" customHeight="1" x14ac:dyDescent="0.3">
      <c r="A1036" s="383"/>
      <c r="B1036" s="202"/>
      <c r="C1036" s="386"/>
      <c r="D1036" s="434"/>
      <c r="E1036" s="435"/>
      <c r="F1036" s="433"/>
    </row>
    <row r="1037" spans="1:6" ht="14.4" customHeight="1" x14ac:dyDescent="0.3">
      <c r="A1037" s="383"/>
      <c r="B1037" s="202"/>
      <c r="C1037" s="386"/>
      <c r="D1037" s="434"/>
      <c r="E1037" s="435"/>
      <c r="F1037" s="433"/>
    </row>
    <row r="1038" spans="1:6" ht="14.4" customHeight="1" x14ac:dyDescent="0.3">
      <c r="A1038" s="383"/>
      <c r="B1038" s="202"/>
      <c r="C1038" s="386"/>
      <c r="D1038" s="434"/>
      <c r="E1038" s="435"/>
      <c r="F1038" s="433"/>
    </row>
    <row r="1039" spans="1:6" ht="14.4" customHeight="1" x14ac:dyDescent="0.3">
      <c r="A1039" s="383"/>
      <c r="B1039" s="202"/>
      <c r="C1039" s="386"/>
      <c r="D1039" s="434"/>
      <c r="E1039" s="435"/>
      <c r="F1039" s="433"/>
    </row>
    <row r="1040" spans="1:6" ht="14.4" customHeight="1" x14ac:dyDescent="0.3">
      <c r="A1040" s="383"/>
      <c r="B1040" s="202"/>
      <c r="C1040" s="386"/>
      <c r="D1040" s="434"/>
      <c r="E1040" s="435"/>
      <c r="F1040" s="433"/>
    </row>
    <row r="1041" spans="1:6" ht="14.4" customHeight="1" x14ac:dyDescent="0.3">
      <c r="A1041" s="383"/>
      <c r="B1041" s="202"/>
      <c r="C1041" s="386"/>
      <c r="D1041" s="434"/>
      <c r="E1041" s="435"/>
      <c r="F1041" s="433"/>
    </row>
    <row r="1042" spans="1:6" ht="14.4" customHeight="1" x14ac:dyDescent="0.3">
      <c r="A1042" s="383"/>
      <c r="B1042" s="202"/>
      <c r="C1042" s="386"/>
      <c r="D1042" s="434"/>
      <c r="E1042" s="435"/>
      <c r="F1042" s="433"/>
    </row>
    <row r="1043" spans="1:6" ht="14.4" customHeight="1" x14ac:dyDescent="0.3">
      <c r="A1043" s="383"/>
      <c r="B1043" s="202"/>
      <c r="C1043" s="386"/>
      <c r="D1043" s="434"/>
      <c r="E1043" s="435"/>
      <c r="F1043" s="433"/>
    </row>
    <row r="1044" spans="1:6" ht="14.4" customHeight="1" x14ac:dyDescent="0.3">
      <c r="A1044" s="383"/>
      <c r="B1044" s="202"/>
      <c r="C1044" s="386"/>
      <c r="D1044" s="434"/>
      <c r="E1044" s="435"/>
      <c r="F1044" s="433"/>
    </row>
    <row r="1045" spans="1:6" ht="14.4" customHeight="1" x14ac:dyDescent="0.3">
      <c r="A1045" s="383"/>
      <c r="B1045" s="202"/>
      <c r="C1045" s="386"/>
      <c r="D1045" s="434"/>
      <c r="E1045" s="435"/>
      <c r="F1045" s="433"/>
    </row>
    <row r="1046" spans="1:6" ht="14.4" customHeight="1" x14ac:dyDescent="0.3">
      <c r="A1046" s="383"/>
      <c r="B1046" s="202"/>
      <c r="C1046" s="386"/>
      <c r="D1046" s="434"/>
      <c r="E1046" s="435"/>
      <c r="F1046" s="433"/>
    </row>
    <row r="1047" spans="1:6" ht="14.4" customHeight="1" x14ac:dyDescent="0.3">
      <c r="A1047" s="383"/>
      <c r="B1047" s="202"/>
      <c r="C1047" s="386"/>
      <c r="D1047" s="434"/>
      <c r="E1047" s="435"/>
      <c r="F1047" s="433"/>
    </row>
    <row r="1048" spans="1:6" ht="14.4" customHeight="1" x14ac:dyDescent="0.3">
      <c r="A1048" s="383"/>
      <c r="B1048" s="202"/>
      <c r="C1048" s="386"/>
      <c r="D1048" s="434"/>
      <c r="E1048" s="435"/>
      <c r="F1048" s="433"/>
    </row>
    <row r="1049" spans="1:6" ht="14.4" customHeight="1" x14ac:dyDescent="0.3">
      <c r="A1049" s="383"/>
      <c r="B1049" s="202"/>
      <c r="C1049" s="386"/>
      <c r="D1049" s="434"/>
      <c r="E1049" s="435"/>
      <c r="F1049" s="433"/>
    </row>
    <row r="1050" spans="1:6" ht="14.4" customHeight="1" x14ac:dyDescent="0.3">
      <c r="A1050" s="383"/>
      <c r="B1050" s="202"/>
      <c r="C1050" s="386"/>
      <c r="D1050" s="434"/>
      <c r="E1050" s="435"/>
      <c r="F1050" s="433"/>
    </row>
    <row r="1051" spans="1:6" ht="14.4" customHeight="1" x14ac:dyDescent="0.3">
      <c r="A1051" s="383"/>
      <c r="B1051" s="202"/>
      <c r="C1051" s="386"/>
      <c r="D1051" s="434"/>
      <c r="E1051" s="435"/>
      <c r="F1051" s="433"/>
    </row>
    <row r="1052" spans="1:6" ht="14.4" customHeight="1" x14ac:dyDescent="0.3">
      <c r="A1052" s="383"/>
      <c r="B1052" s="202"/>
      <c r="C1052" s="386"/>
      <c r="D1052" s="434"/>
      <c r="E1052" s="435"/>
      <c r="F1052" s="433"/>
    </row>
    <row r="1053" spans="1:6" ht="14.4" customHeight="1" x14ac:dyDescent="0.3">
      <c r="A1053" s="383"/>
      <c r="B1053" s="202"/>
      <c r="C1053" s="386"/>
      <c r="D1053" s="434"/>
      <c r="E1053" s="435"/>
      <c r="F1053" s="433"/>
    </row>
    <row r="1054" spans="1:6" ht="14.4" customHeight="1" x14ac:dyDescent="0.3">
      <c r="A1054" s="383"/>
      <c r="B1054" s="202"/>
      <c r="C1054" s="386"/>
      <c r="D1054" s="434"/>
      <c r="E1054" s="435"/>
      <c r="F1054" s="433"/>
    </row>
    <row r="1055" spans="1:6" ht="14.4" customHeight="1" x14ac:dyDescent="0.3">
      <c r="A1055" s="383"/>
      <c r="B1055" s="202"/>
      <c r="C1055" s="386"/>
      <c r="D1055" s="434"/>
      <c r="E1055" s="435"/>
      <c r="F1055" s="433"/>
    </row>
    <row r="1056" spans="1:6" ht="14.4" customHeight="1" x14ac:dyDescent="0.3">
      <c r="A1056" s="383"/>
      <c r="B1056" s="202"/>
      <c r="C1056" s="386"/>
      <c r="D1056" s="434"/>
      <c r="E1056" s="435"/>
      <c r="F1056" s="433"/>
    </row>
    <row r="1057" spans="1:6" ht="14.4" customHeight="1" x14ac:dyDescent="0.3">
      <c r="A1057" s="383"/>
      <c r="B1057" s="202"/>
      <c r="C1057" s="386"/>
      <c r="D1057" s="434"/>
      <c r="E1057" s="435"/>
      <c r="F1057" s="433"/>
    </row>
    <row r="1058" spans="1:6" ht="14.4" customHeight="1" x14ac:dyDescent="0.3">
      <c r="A1058" s="383"/>
      <c r="B1058" s="202"/>
      <c r="C1058" s="386"/>
      <c r="D1058" s="434"/>
      <c r="E1058" s="435"/>
      <c r="F1058" s="433"/>
    </row>
    <row r="1059" spans="1:6" ht="14.4" customHeight="1" x14ac:dyDescent="0.3">
      <c r="A1059" s="383"/>
      <c r="B1059" s="202"/>
      <c r="C1059" s="386"/>
      <c r="D1059" s="434"/>
      <c r="E1059" s="435"/>
      <c r="F1059" s="433"/>
    </row>
    <row r="1060" spans="1:6" ht="14.4" customHeight="1" x14ac:dyDescent="0.3">
      <c r="A1060" s="383"/>
      <c r="B1060" s="202"/>
      <c r="C1060" s="386"/>
      <c r="D1060" s="434"/>
      <c r="E1060" s="435"/>
      <c r="F1060" s="433"/>
    </row>
    <row r="1061" spans="1:6" ht="14.4" customHeight="1" x14ac:dyDescent="0.3">
      <c r="A1061" s="383"/>
      <c r="B1061" s="202"/>
      <c r="C1061" s="386"/>
      <c r="D1061" s="434"/>
      <c r="E1061" s="435"/>
      <c r="F1061" s="433"/>
    </row>
    <row r="1062" spans="1:6" ht="14.4" customHeight="1" x14ac:dyDescent="0.3">
      <c r="A1062" s="383"/>
      <c r="B1062" s="202"/>
      <c r="C1062" s="386"/>
      <c r="D1062" s="434"/>
      <c r="E1062" s="435"/>
      <c r="F1062" s="433"/>
    </row>
    <row r="1063" spans="1:6" ht="14.4" customHeight="1" x14ac:dyDescent="0.3">
      <c r="A1063" s="383"/>
      <c r="B1063" s="202"/>
      <c r="C1063" s="386"/>
      <c r="D1063" s="434"/>
      <c r="E1063" s="435"/>
      <c r="F1063" s="433"/>
    </row>
    <row r="1064" spans="1:6" ht="14.4" customHeight="1" x14ac:dyDescent="0.3">
      <c r="A1064" s="383"/>
      <c r="B1064" s="202"/>
      <c r="C1064" s="386"/>
      <c r="D1064" s="434"/>
      <c r="E1064" s="435"/>
      <c r="F1064" s="433"/>
    </row>
    <row r="1065" spans="1:6" ht="14.4" customHeight="1" x14ac:dyDescent="0.3">
      <c r="A1065" s="383"/>
      <c r="B1065" s="202"/>
      <c r="C1065" s="386"/>
      <c r="D1065" s="434"/>
      <c r="E1065" s="435"/>
      <c r="F1065" s="433"/>
    </row>
    <row r="1066" spans="1:6" ht="14.4" customHeight="1" x14ac:dyDescent="0.3">
      <c r="A1066" s="383"/>
      <c r="B1066" s="202"/>
      <c r="C1066" s="386"/>
      <c r="D1066" s="434"/>
      <c r="E1066" s="435"/>
      <c r="F1066" s="433"/>
    </row>
    <row r="1067" spans="1:6" ht="14.4" customHeight="1" x14ac:dyDescent="0.3">
      <c r="A1067" s="383"/>
      <c r="B1067" s="202"/>
      <c r="C1067" s="386"/>
      <c r="D1067" s="434"/>
      <c r="E1067" s="435"/>
      <c r="F1067" s="433"/>
    </row>
    <row r="1068" spans="1:6" ht="14.4" customHeight="1" x14ac:dyDescent="0.3">
      <c r="A1068" s="383"/>
      <c r="B1068" s="202"/>
      <c r="C1068" s="386"/>
      <c r="D1068" s="434"/>
      <c r="E1068" s="435"/>
      <c r="F1068" s="433"/>
    </row>
    <row r="1069" spans="1:6" ht="14.4" customHeight="1" x14ac:dyDescent="0.3">
      <c r="A1069" s="383"/>
      <c r="B1069" s="202"/>
      <c r="C1069" s="386"/>
      <c r="D1069" s="434"/>
      <c r="E1069" s="435"/>
      <c r="F1069" s="433"/>
    </row>
    <row r="1070" spans="1:6" ht="14.4" customHeight="1" x14ac:dyDescent="0.3">
      <c r="A1070" s="383"/>
      <c r="B1070" s="202"/>
      <c r="C1070" s="386"/>
      <c r="D1070" s="434"/>
      <c r="E1070" s="435"/>
      <c r="F1070" s="433"/>
    </row>
    <row r="1071" spans="1:6" ht="14.4" customHeight="1" x14ac:dyDescent="0.3">
      <c r="A1071" s="383"/>
      <c r="B1071" s="202"/>
      <c r="C1071" s="386"/>
      <c r="D1071" s="434"/>
      <c r="E1071" s="435"/>
      <c r="F1071" s="433"/>
    </row>
    <row r="1072" spans="1:6" ht="14.4" customHeight="1" x14ac:dyDescent="0.3">
      <c r="A1072" s="383"/>
      <c r="B1072" s="202"/>
      <c r="C1072" s="386"/>
      <c r="D1072" s="434"/>
      <c r="E1072" s="435"/>
      <c r="F1072" s="433"/>
    </row>
    <row r="1073" spans="1:6" ht="14.4" customHeight="1" x14ac:dyDescent="0.3">
      <c r="A1073" s="383"/>
      <c r="B1073" s="202"/>
      <c r="C1073" s="386"/>
      <c r="D1073" s="434"/>
      <c r="E1073" s="435"/>
      <c r="F1073" s="433"/>
    </row>
    <row r="1074" spans="1:6" ht="14.4" customHeight="1" x14ac:dyDescent="0.3">
      <c r="A1074" s="383"/>
      <c r="B1074" s="202"/>
      <c r="C1074" s="386"/>
      <c r="D1074" s="434"/>
      <c r="E1074" s="435"/>
      <c r="F1074" s="433"/>
    </row>
    <row r="1075" spans="1:6" ht="14.4" customHeight="1" x14ac:dyDescent="0.3">
      <c r="A1075" s="383"/>
      <c r="B1075" s="202"/>
      <c r="C1075" s="386"/>
      <c r="D1075" s="434"/>
      <c r="E1075" s="435"/>
      <c r="F1075" s="433"/>
    </row>
    <row r="1076" spans="1:6" ht="14.4" customHeight="1" x14ac:dyDescent="0.3">
      <c r="A1076" s="383"/>
      <c r="B1076" s="202"/>
      <c r="C1076" s="386"/>
      <c r="D1076" s="434"/>
      <c r="E1076" s="435"/>
      <c r="F1076" s="433"/>
    </row>
    <row r="1077" spans="1:6" ht="14.4" customHeight="1" x14ac:dyDescent="0.3">
      <c r="A1077" s="383"/>
      <c r="B1077" s="202"/>
      <c r="C1077" s="386"/>
      <c r="D1077" s="434"/>
      <c r="E1077" s="435"/>
      <c r="F1077" s="433"/>
    </row>
    <row r="1078" spans="1:6" ht="14.4" customHeight="1" x14ac:dyDescent="0.3">
      <c r="A1078" s="383"/>
      <c r="B1078" s="202"/>
      <c r="C1078" s="386"/>
      <c r="D1078" s="434"/>
      <c r="E1078" s="435"/>
      <c r="F1078" s="433"/>
    </row>
    <row r="1079" spans="1:6" ht="14.4" customHeight="1" x14ac:dyDescent="0.3">
      <c r="A1079" s="383"/>
      <c r="B1079" s="202"/>
      <c r="C1079" s="386"/>
      <c r="D1079" s="434"/>
      <c r="E1079" s="435"/>
      <c r="F1079" s="433"/>
    </row>
    <row r="1080" spans="1:6" ht="14.4" customHeight="1" x14ac:dyDescent="0.3">
      <c r="A1080" s="383"/>
      <c r="B1080" s="202"/>
      <c r="C1080" s="386"/>
      <c r="D1080" s="434"/>
      <c r="E1080" s="435"/>
      <c r="F1080" s="433"/>
    </row>
    <row r="1081" spans="1:6" ht="14.4" customHeight="1" x14ac:dyDescent="0.3">
      <c r="A1081" s="383"/>
      <c r="B1081" s="202"/>
      <c r="C1081" s="386"/>
      <c r="D1081" s="434"/>
      <c r="E1081" s="435"/>
      <c r="F1081" s="433"/>
    </row>
    <row r="1082" spans="1:6" ht="14.4" customHeight="1" x14ac:dyDescent="0.3">
      <c r="A1082" s="383"/>
      <c r="B1082" s="202"/>
      <c r="C1082" s="386"/>
      <c r="D1082" s="434"/>
      <c r="E1082" s="435"/>
      <c r="F1082" s="433"/>
    </row>
    <row r="1083" spans="1:6" ht="14.4" customHeight="1" x14ac:dyDescent="0.3">
      <c r="A1083" s="383"/>
      <c r="B1083" s="202"/>
      <c r="C1083" s="386"/>
      <c r="D1083" s="434"/>
      <c r="E1083" s="435"/>
      <c r="F1083" s="433"/>
    </row>
    <row r="1084" spans="1:6" ht="14.4" customHeight="1" x14ac:dyDescent="0.3">
      <c r="A1084" s="383"/>
      <c r="B1084" s="202"/>
      <c r="C1084" s="386"/>
      <c r="D1084" s="434"/>
      <c r="E1084" s="435"/>
      <c r="F1084" s="433"/>
    </row>
    <row r="1085" spans="1:6" ht="14.4" customHeight="1" x14ac:dyDescent="0.3">
      <c r="A1085" s="383"/>
      <c r="B1085" s="202"/>
      <c r="C1085" s="386"/>
      <c r="D1085" s="434"/>
      <c r="E1085" s="435"/>
      <c r="F1085" s="433"/>
    </row>
    <row r="1086" spans="1:6" ht="14.4" customHeight="1" x14ac:dyDescent="0.3">
      <c r="A1086" s="383"/>
      <c r="B1086" s="202"/>
      <c r="C1086" s="386"/>
      <c r="D1086" s="434"/>
      <c r="E1086" s="435"/>
      <c r="F1086" s="433"/>
    </row>
    <row r="1087" spans="1:6" ht="14.4" customHeight="1" x14ac:dyDescent="0.3">
      <c r="A1087" s="383"/>
      <c r="B1087" s="202"/>
      <c r="C1087" s="386"/>
      <c r="D1087" s="434"/>
      <c r="E1087" s="435"/>
      <c r="F1087" s="433"/>
    </row>
    <row r="1088" spans="1:6" ht="14.4" customHeight="1" x14ac:dyDescent="0.3">
      <c r="A1088" s="383"/>
      <c r="B1088" s="202"/>
      <c r="C1088" s="386"/>
      <c r="D1088" s="434"/>
      <c r="E1088" s="435"/>
      <c r="F1088" s="433"/>
    </row>
    <row r="1089" spans="1:8" ht="14.4" customHeight="1" x14ac:dyDescent="0.3">
      <c r="A1089" s="383"/>
      <c r="B1089" s="202"/>
      <c r="C1089" s="386"/>
      <c r="D1089" s="434"/>
      <c r="E1089" s="435"/>
      <c r="F1089" s="433"/>
    </row>
    <row r="1090" spans="1:8" ht="14.4" customHeight="1" x14ac:dyDescent="0.3">
      <c r="A1090" s="383"/>
      <c r="B1090" s="202"/>
      <c r="C1090" s="386"/>
      <c r="D1090" s="434"/>
      <c r="E1090" s="435"/>
      <c r="F1090" s="433"/>
    </row>
    <row r="1091" spans="1:8" ht="14.4" customHeight="1" x14ac:dyDescent="0.3">
      <c r="A1091" s="383"/>
      <c r="B1091" s="202"/>
      <c r="C1091" s="386"/>
      <c r="D1091" s="434"/>
      <c r="E1091" s="435"/>
      <c r="F1091" s="433"/>
    </row>
    <row r="1092" spans="1:8" ht="14.4" customHeight="1" thickBot="1" x14ac:dyDescent="0.35">
      <c r="A1092" s="383"/>
      <c r="B1092" s="202"/>
      <c r="C1092" s="386"/>
      <c r="D1092" s="434"/>
      <c r="E1092" s="435"/>
      <c r="F1092" s="433"/>
    </row>
    <row r="1093" spans="1:8" ht="25.05" customHeight="1" thickBot="1" x14ac:dyDescent="0.35">
      <c r="A1093" s="448" t="s">
        <v>4052</v>
      </c>
      <c r="B1093" s="511" t="s">
        <v>4116</v>
      </c>
      <c r="C1093" s="489"/>
      <c r="D1093" s="583"/>
      <c r="E1093" s="584"/>
      <c r="F1093" s="585">
        <f>SUM(F993:F1025)</f>
        <v>0</v>
      </c>
    </row>
    <row r="1094" spans="1:8" ht="15" customHeight="1" x14ac:dyDescent="0.3">
      <c r="A1094" s="756" t="str">
        <f>A768</f>
        <v>CONTRACT SANRAL: NRA 2024/1323</v>
      </c>
      <c r="B1094" s="757"/>
      <c r="C1094" s="462"/>
      <c r="D1094" s="586"/>
      <c r="E1094" s="587"/>
      <c r="F1094" s="588"/>
    </row>
    <row r="1095" spans="1:8" ht="30" customHeight="1" thickBot="1" x14ac:dyDescent="0.35">
      <c r="A1095" s="754" t="str">
        <f>A769</f>
        <v>PANEL FOR ROUTINE ROAD MAINTENANCE WORKS ACROSS SOUTH AFRICA (FREE STATE PROVINCE)</v>
      </c>
      <c r="B1095" s="755"/>
      <c r="C1095" s="463"/>
      <c r="D1095" s="589"/>
      <c r="E1095" s="590"/>
      <c r="F1095" s="591"/>
    </row>
    <row r="1096" spans="1:8" ht="25.05" customHeight="1" thickBot="1" x14ac:dyDescent="0.35">
      <c r="A1096" s="449" t="s">
        <v>4111</v>
      </c>
      <c r="B1096" s="451" t="s">
        <v>4035</v>
      </c>
      <c r="C1096" s="451" t="s">
        <v>4112</v>
      </c>
      <c r="D1096" s="583" t="s">
        <v>4113</v>
      </c>
      <c r="E1096" s="583" t="s">
        <v>4114</v>
      </c>
      <c r="F1096" s="592" t="s">
        <v>4036</v>
      </c>
    </row>
    <row r="1097" spans="1:8" s="444" customFormat="1" ht="25.05" customHeight="1" x14ac:dyDescent="0.3">
      <c r="A1097" s="758" t="s">
        <v>463</v>
      </c>
      <c r="B1097" s="759"/>
      <c r="C1097" s="759"/>
      <c r="D1097" s="759"/>
      <c r="E1097" s="759"/>
      <c r="F1097" s="760"/>
    </row>
    <row r="1098" spans="1:8" x14ac:dyDescent="0.3">
      <c r="A1098" s="374" t="s">
        <v>464</v>
      </c>
      <c r="B1098" s="345" t="s">
        <v>3211</v>
      </c>
      <c r="C1098" s="375"/>
      <c r="D1098" s="579"/>
      <c r="E1098" s="377"/>
      <c r="F1098" s="378"/>
      <c r="H1098" s="580"/>
    </row>
    <row r="1099" spans="1:8" x14ac:dyDescent="0.3">
      <c r="A1099" s="372" t="s">
        <v>466</v>
      </c>
      <c r="B1099" s="201" t="s">
        <v>3773</v>
      </c>
      <c r="C1099" s="379" t="s">
        <v>181</v>
      </c>
      <c r="D1099" s="424">
        <v>50</v>
      </c>
      <c r="E1099" s="856"/>
      <c r="F1099" s="419" t="str">
        <f t="shared" ref="F1099:F1131" si="6">IF((D1099*E1099)&gt;0,(D1099*E1099),"")</f>
        <v/>
      </c>
      <c r="H1099" s="580"/>
    </row>
    <row r="1100" spans="1:8" x14ac:dyDescent="0.3">
      <c r="A1100" s="372" t="s">
        <v>468</v>
      </c>
      <c r="B1100" s="201" t="s">
        <v>3774</v>
      </c>
      <c r="C1100" s="379" t="s">
        <v>181</v>
      </c>
      <c r="D1100" s="424">
        <v>50</v>
      </c>
      <c r="E1100" s="856"/>
      <c r="F1100" s="419" t="str">
        <f t="shared" si="6"/>
        <v/>
      </c>
      <c r="H1100" s="580"/>
    </row>
    <row r="1101" spans="1:8" x14ac:dyDescent="0.3">
      <c r="A1101" s="372" t="s">
        <v>470</v>
      </c>
      <c r="B1101" s="201" t="s">
        <v>3775</v>
      </c>
      <c r="C1101" s="379" t="s">
        <v>181</v>
      </c>
      <c r="D1101" s="424">
        <v>50</v>
      </c>
      <c r="E1101" s="856"/>
      <c r="F1101" s="419" t="str">
        <f t="shared" si="6"/>
        <v/>
      </c>
      <c r="H1101" s="580"/>
    </row>
    <row r="1102" spans="1:8" x14ac:dyDescent="0.3">
      <c r="A1102" s="372" t="s">
        <v>4183</v>
      </c>
      <c r="B1102" s="201" t="s">
        <v>3776</v>
      </c>
      <c r="C1102" s="379" t="s">
        <v>181</v>
      </c>
      <c r="D1102" s="424">
        <v>50</v>
      </c>
      <c r="E1102" s="856"/>
      <c r="F1102" s="419" t="str">
        <f t="shared" si="6"/>
        <v/>
      </c>
      <c r="H1102" s="580"/>
    </row>
    <row r="1103" spans="1:8" x14ac:dyDescent="0.3">
      <c r="A1103" s="372" t="s">
        <v>472</v>
      </c>
      <c r="B1103" s="235" t="s">
        <v>3778</v>
      </c>
      <c r="C1103" s="379"/>
      <c r="D1103" s="424"/>
      <c r="E1103" s="418"/>
      <c r="F1103" s="419" t="str">
        <f t="shared" si="6"/>
        <v/>
      </c>
      <c r="H1103" s="580"/>
    </row>
    <row r="1104" spans="1:8" x14ac:dyDescent="0.3">
      <c r="A1104" s="372" t="s">
        <v>474</v>
      </c>
      <c r="B1104" s="201" t="s">
        <v>3773</v>
      </c>
      <c r="C1104" s="379" t="s">
        <v>181</v>
      </c>
      <c r="D1104" s="424">
        <v>50</v>
      </c>
      <c r="E1104" s="856"/>
      <c r="F1104" s="419" t="str">
        <f t="shared" si="6"/>
        <v/>
      </c>
      <c r="H1104" s="580"/>
    </row>
    <row r="1105" spans="1:8" x14ac:dyDescent="0.3">
      <c r="A1105" s="372" t="s">
        <v>475</v>
      </c>
      <c r="B1105" s="201" t="s">
        <v>3774</v>
      </c>
      <c r="C1105" s="379" t="s">
        <v>181</v>
      </c>
      <c r="D1105" s="424">
        <v>50</v>
      </c>
      <c r="E1105" s="856"/>
      <c r="F1105" s="419" t="str">
        <f t="shared" si="6"/>
        <v/>
      </c>
      <c r="H1105" s="580"/>
    </row>
    <row r="1106" spans="1:8" x14ac:dyDescent="0.3">
      <c r="A1106" s="372" t="s">
        <v>476</v>
      </c>
      <c r="B1106" s="201" t="s">
        <v>3775</v>
      </c>
      <c r="C1106" s="379" t="s">
        <v>181</v>
      </c>
      <c r="D1106" s="424">
        <v>50</v>
      </c>
      <c r="E1106" s="856"/>
      <c r="F1106" s="419" t="str">
        <f t="shared" si="6"/>
        <v/>
      </c>
      <c r="H1106" s="580"/>
    </row>
    <row r="1107" spans="1:8" ht="14.4" customHeight="1" x14ac:dyDescent="0.3">
      <c r="A1107" s="372" t="s">
        <v>3777</v>
      </c>
      <c r="B1107" s="201" t="s">
        <v>3776</v>
      </c>
      <c r="C1107" s="379" t="s">
        <v>181</v>
      </c>
      <c r="D1107" s="424">
        <v>50</v>
      </c>
      <c r="E1107" s="856"/>
      <c r="F1107" s="419" t="str">
        <f t="shared" si="6"/>
        <v/>
      </c>
      <c r="H1107" s="580"/>
    </row>
    <row r="1108" spans="1:8" ht="14.4" customHeight="1" x14ac:dyDescent="0.3">
      <c r="A1108" s="372" t="s">
        <v>477</v>
      </c>
      <c r="B1108" s="235" t="s">
        <v>4184</v>
      </c>
      <c r="C1108" s="379"/>
      <c r="D1108" s="424"/>
      <c r="E1108" s="418"/>
      <c r="F1108" s="419" t="str">
        <f t="shared" si="6"/>
        <v/>
      </c>
      <c r="H1108" s="580"/>
    </row>
    <row r="1109" spans="1:8" ht="14.4" customHeight="1" x14ac:dyDescent="0.3">
      <c r="A1109" s="372" t="s">
        <v>4185</v>
      </c>
      <c r="B1109" s="201" t="s">
        <v>3773</v>
      </c>
      <c r="C1109" s="379" t="s">
        <v>181</v>
      </c>
      <c r="D1109" s="424">
        <v>10</v>
      </c>
      <c r="E1109" s="856"/>
      <c r="F1109" s="419" t="str">
        <f t="shared" si="6"/>
        <v/>
      </c>
      <c r="H1109" s="580"/>
    </row>
    <row r="1110" spans="1:8" x14ac:dyDescent="0.3">
      <c r="A1110" s="372" t="s">
        <v>4186</v>
      </c>
      <c r="B1110" s="201" t="s">
        <v>3774</v>
      </c>
      <c r="C1110" s="379" t="s">
        <v>181</v>
      </c>
      <c r="D1110" s="424">
        <v>10</v>
      </c>
      <c r="E1110" s="856"/>
      <c r="F1110" s="419" t="str">
        <f t="shared" si="6"/>
        <v/>
      </c>
      <c r="H1110" s="580"/>
    </row>
    <row r="1111" spans="1:8" x14ac:dyDescent="0.3">
      <c r="A1111" s="372" t="s">
        <v>4187</v>
      </c>
      <c r="B1111" s="201" t="s">
        <v>3775</v>
      </c>
      <c r="C1111" s="379" t="s">
        <v>181</v>
      </c>
      <c r="D1111" s="424">
        <v>10</v>
      </c>
      <c r="E1111" s="856"/>
      <c r="F1111" s="419" t="str">
        <f t="shared" si="6"/>
        <v/>
      </c>
      <c r="H1111" s="580"/>
    </row>
    <row r="1112" spans="1:8" x14ac:dyDescent="0.3">
      <c r="A1112" s="372" t="s">
        <v>4188</v>
      </c>
      <c r="B1112" s="201" t="s">
        <v>3776</v>
      </c>
      <c r="C1112" s="379" t="s">
        <v>181</v>
      </c>
      <c r="D1112" s="424">
        <v>10</v>
      </c>
      <c r="E1112" s="856"/>
      <c r="F1112" s="419" t="str">
        <f t="shared" si="6"/>
        <v/>
      </c>
      <c r="H1112" s="580"/>
    </row>
    <row r="1113" spans="1:8" x14ac:dyDescent="0.3">
      <c r="A1113" s="372" t="s">
        <v>479</v>
      </c>
      <c r="B1113" s="235" t="s">
        <v>4189</v>
      </c>
      <c r="C1113" s="379" t="s">
        <v>221</v>
      </c>
      <c r="D1113" s="424">
        <v>10</v>
      </c>
      <c r="E1113" s="856"/>
      <c r="F1113" s="419" t="str">
        <f t="shared" si="6"/>
        <v/>
      </c>
      <c r="H1113" s="580"/>
    </row>
    <row r="1114" spans="1:8" ht="14.4" customHeight="1" x14ac:dyDescent="0.3">
      <c r="A1114" s="372" t="s">
        <v>485</v>
      </c>
      <c r="B1114" s="235" t="s">
        <v>3779</v>
      </c>
      <c r="C1114" s="379"/>
      <c r="D1114" s="424"/>
      <c r="E1114" s="418"/>
      <c r="F1114" s="419" t="str">
        <f t="shared" si="6"/>
        <v/>
      </c>
      <c r="H1114" s="580"/>
    </row>
    <row r="1115" spans="1:8" x14ac:dyDescent="0.3">
      <c r="A1115" s="372" t="s">
        <v>487</v>
      </c>
      <c r="B1115" s="201" t="s">
        <v>3781</v>
      </c>
      <c r="C1115" s="379" t="s">
        <v>221</v>
      </c>
      <c r="D1115" s="424">
        <v>20</v>
      </c>
      <c r="E1115" s="856"/>
      <c r="F1115" s="419" t="str">
        <f t="shared" si="6"/>
        <v/>
      </c>
      <c r="H1115" s="580"/>
    </row>
    <row r="1116" spans="1:8" x14ac:dyDescent="0.3">
      <c r="A1116" s="372" t="s">
        <v>490</v>
      </c>
      <c r="B1116" s="201" t="s">
        <v>3782</v>
      </c>
      <c r="C1116" s="379" t="s">
        <v>221</v>
      </c>
      <c r="D1116" s="424">
        <v>20</v>
      </c>
      <c r="E1116" s="856"/>
      <c r="F1116" s="419" t="str">
        <f t="shared" si="6"/>
        <v/>
      </c>
      <c r="H1116" s="580"/>
    </row>
    <row r="1117" spans="1:8" x14ac:dyDescent="0.3">
      <c r="A1117" s="372" t="s">
        <v>491</v>
      </c>
      <c r="B1117" s="201" t="s">
        <v>3783</v>
      </c>
      <c r="C1117" s="379" t="s">
        <v>221</v>
      </c>
      <c r="D1117" s="424">
        <v>20</v>
      </c>
      <c r="E1117" s="856"/>
      <c r="F1117" s="419" t="str">
        <f t="shared" si="6"/>
        <v/>
      </c>
      <c r="H1117" s="580"/>
    </row>
    <row r="1118" spans="1:8" x14ac:dyDescent="0.3">
      <c r="A1118" s="372" t="s">
        <v>3780</v>
      </c>
      <c r="B1118" s="201" t="s">
        <v>3784</v>
      </c>
      <c r="C1118" s="379" t="s">
        <v>221</v>
      </c>
      <c r="D1118" s="424">
        <v>20</v>
      </c>
      <c r="E1118" s="856"/>
      <c r="F1118" s="419" t="str">
        <f t="shared" si="6"/>
        <v/>
      </c>
      <c r="H1118" s="580"/>
    </row>
    <row r="1119" spans="1:8" x14ac:dyDescent="0.3">
      <c r="A1119" s="372" t="s">
        <v>492</v>
      </c>
      <c r="B1119" s="235" t="s">
        <v>3957</v>
      </c>
      <c r="C1119" s="379"/>
      <c r="D1119" s="424"/>
      <c r="E1119" s="418"/>
      <c r="F1119" s="419" t="str">
        <f t="shared" si="6"/>
        <v/>
      </c>
      <c r="H1119" s="580"/>
    </row>
    <row r="1120" spans="1:8" x14ac:dyDescent="0.3">
      <c r="A1120" s="372" t="s">
        <v>494</v>
      </c>
      <c r="B1120" s="201" t="s">
        <v>3958</v>
      </c>
      <c r="C1120" s="379" t="s">
        <v>489</v>
      </c>
      <c r="D1120" s="424">
        <v>10</v>
      </c>
      <c r="E1120" s="856"/>
      <c r="F1120" s="419" t="str">
        <f t="shared" si="6"/>
        <v/>
      </c>
      <c r="H1120" s="580"/>
    </row>
    <row r="1121" spans="1:8" x14ac:dyDescent="0.3">
      <c r="A1121" s="372" t="s">
        <v>496</v>
      </c>
      <c r="B1121" s="201" t="s">
        <v>3732</v>
      </c>
      <c r="C1121" s="379" t="s">
        <v>489</v>
      </c>
      <c r="D1121" s="424">
        <v>10</v>
      </c>
      <c r="E1121" s="856"/>
      <c r="F1121" s="419" t="str">
        <f t="shared" si="6"/>
        <v/>
      </c>
      <c r="H1121" s="580"/>
    </row>
    <row r="1122" spans="1:8" x14ac:dyDescent="0.3">
      <c r="A1122" s="372" t="s">
        <v>3956</v>
      </c>
      <c r="B1122" s="201" t="s">
        <v>3733</v>
      </c>
      <c r="C1122" s="379" t="s">
        <v>489</v>
      </c>
      <c r="D1122" s="424">
        <v>10</v>
      </c>
      <c r="E1122" s="856"/>
      <c r="F1122" s="419" t="str">
        <f t="shared" si="6"/>
        <v/>
      </c>
      <c r="H1122" s="580"/>
    </row>
    <row r="1123" spans="1:8" x14ac:dyDescent="0.3">
      <c r="A1123" s="372" t="s">
        <v>498</v>
      </c>
      <c r="B1123" s="235" t="s">
        <v>493</v>
      </c>
      <c r="C1123" s="379"/>
      <c r="D1123" s="424"/>
      <c r="E1123" s="418"/>
      <c r="F1123" s="419" t="str">
        <f t="shared" si="6"/>
        <v/>
      </c>
      <c r="H1123" s="580"/>
    </row>
    <row r="1124" spans="1:8" x14ac:dyDescent="0.3">
      <c r="A1124" s="372" t="s">
        <v>500</v>
      </c>
      <c r="B1124" s="201" t="s">
        <v>495</v>
      </c>
      <c r="C1124" s="379" t="s">
        <v>489</v>
      </c>
      <c r="D1124" s="424">
        <v>200</v>
      </c>
      <c r="E1124" s="856"/>
      <c r="F1124" s="419" t="str">
        <f t="shared" si="6"/>
        <v/>
      </c>
      <c r="H1124" s="580"/>
    </row>
    <row r="1125" spans="1:8" x14ac:dyDescent="0.3">
      <c r="A1125" s="372" t="s">
        <v>502</v>
      </c>
      <c r="B1125" s="201" t="s">
        <v>497</v>
      </c>
      <c r="C1125" s="379" t="s">
        <v>489</v>
      </c>
      <c r="D1125" s="424">
        <v>500</v>
      </c>
      <c r="E1125" s="856"/>
      <c r="F1125" s="419" t="str">
        <f t="shared" si="6"/>
        <v/>
      </c>
      <c r="H1125" s="580"/>
    </row>
    <row r="1126" spans="1:8" x14ac:dyDescent="0.3">
      <c r="A1126" s="372" t="s">
        <v>506</v>
      </c>
      <c r="B1126" s="235" t="s">
        <v>499</v>
      </c>
      <c r="C1126" s="379"/>
      <c r="D1126" s="424"/>
      <c r="E1126" s="418"/>
      <c r="F1126" s="419" t="str">
        <f t="shared" si="6"/>
        <v/>
      </c>
      <c r="H1126" s="580"/>
    </row>
    <row r="1127" spans="1:8" x14ac:dyDescent="0.3">
      <c r="A1127" s="372" t="s">
        <v>508</v>
      </c>
      <c r="B1127" s="201" t="s">
        <v>501</v>
      </c>
      <c r="C1127" s="379" t="s">
        <v>221</v>
      </c>
      <c r="D1127" s="424">
        <v>10</v>
      </c>
      <c r="E1127" s="856"/>
      <c r="F1127" s="419" t="str">
        <f t="shared" si="6"/>
        <v/>
      </c>
      <c r="H1127" s="580"/>
    </row>
    <row r="1128" spans="1:8" x14ac:dyDescent="0.3">
      <c r="A1128" s="372" t="s">
        <v>510</v>
      </c>
      <c r="B1128" s="201" t="s">
        <v>503</v>
      </c>
      <c r="C1128" s="379" t="s">
        <v>221</v>
      </c>
      <c r="D1128" s="424">
        <v>20</v>
      </c>
      <c r="E1128" s="856"/>
      <c r="F1128" s="419" t="str">
        <f t="shared" si="6"/>
        <v/>
      </c>
      <c r="H1128" s="580"/>
    </row>
    <row r="1129" spans="1:8" x14ac:dyDescent="0.3">
      <c r="A1129" s="372" t="s">
        <v>3785</v>
      </c>
      <c r="B1129" s="281" t="s">
        <v>3786</v>
      </c>
      <c r="C1129" s="379"/>
      <c r="D1129" s="424"/>
      <c r="E1129" s="418"/>
      <c r="F1129" s="419" t="str">
        <f t="shared" si="6"/>
        <v/>
      </c>
      <c r="H1129" s="580"/>
    </row>
    <row r="1130" spans="1:8" x14ac:dyDescent="0.3">
      <c r="A1130" s="372" t="s">
        <v>3787</v>
      </c>
      <c r="B1130" s="282" t="s">
        <v>3786</v>
      </c>
      <c r="C1130" s="398" t="s">
        <v>16</v>
      </c>
      <c r="D1130" s="424">
        <v>1</v>
      </c>
      <c r="E1130" s="418">
        <v>100000</v>
      </c>
      <c r="F1130" s="419">
        <f t="shared" si="6"/>
        <v>100000</v>
      </c>
      <c r="H1130" s="580"/>
    </row>
    <row r="1131" spans="1:8" ht="14.4" customHeight="1" x14ac:dyDescent="0.3">
      <c r="A1131" s="383" t="s">
        <v>3788</v>
      </c>
      <c r="B1131" s="350" t="s">
        <v>3930</v>
      </c>
      <c r="C1131" s="386" t="s">
        <v>21</v>
      </c>
      <c r="D1131" s="424">
        <f>F1130</f>
        <v>100000</v>
      </c>
      <c r="E1131" s="855"/>
      <c r="F1131" s="419" t="str">
        <f t="shared" si="6"/>
        <v/>
      </c>
      <c r="H1131" s="580"/>
    </row>
    <row r="1132" spans="1:8" ht="14.4" customHeight="1" x14ac:dyDescent="0.3">
      <c r="A1132" s="383"/>
      <c r="B1132" s="350"/>
      <c r="C1132" s="386"/>
      <c r="D1132" s="431"/>
      <c r="E1132" s="432"/>
      <c r="F1132" s="433"/>
      <c r="H1132" s="370"/>
    </row>
    <row r="1133" spans="1:8" ht="14.4" customHeight="1" x14ac:dyDescent="0.3">
      <c r="A1133" s="383"/>
      <c r="B1133" s="350"/>
      <c r="C1133" s="386"/>
      <c r="D1133" s="431"/>
      <c r="E1133" s="432"/>
      <c r="F1133" s="433"/>
      <c r="H1133" s="370"/>
    </row>
    <row r="1134" spans="1:8" ht="14.4" customHeight="1" x14ac:dyDescent="0.3">
      <c r="A1134" s="383"/>
      <c r="B1134" s="350"/>
      <c r="C1134" s="386"/>
      <c r="D1134" s="431"/>
      <c r="E1134" s="432"/>
      <c r="F1134" s="433"/>
      <c r="H1134" s="370"/>
    </row>
    <row r="1135" spans="1:8" ht="14.4" customHeight="1" x14ac:dyDescent="0.3">
      <c r="A1135" s="383"/>
      <c r="B1135" s="350"/>
      <c r="C1135" s="386"/>
      <c r="D1135" s="431"/>
      <c r="E1135" s="432"/>
      <c r="F1135" s="433"/>
      <c r="H1135" s="370"/>
    </row>
    <row r="1136" spans="1:8" ht="14.4" customHeight="1" x14ac:dyDescent="0.3">
      <c r="A1136" s="383"/>
      <c r="B1136" s="350"/>
      <c r="C1136" s="386"/>
      <c r="D1136" s="431"/>
      <c r="E1136" s="432"/>
      <c r="F1136" s="433"/>
      <c r="H1136" s="370"/>
    </row>
    <row r="1137" spans="1:8" ht="14.4" customHeight="1" x14ac:dyDescent="0.3">
      <c r="A1137" s="383"/>
      <c r="B1137" s="350"/>
      <c r="C1137" s="386"/>
      <c r="D1137" s="431"/>
      <c r="E1137" s="432"/>
      <c r="F1137" s="433"/>
      <c r="H1137" s="370"/>
    </row>
    <row r="1138" spans="1:8" ht="14.4" customHeight="1" x14ac:dyDescent="0.3">
      <c r="A1138" s="383"/>
      <c r="B1138" s="350"/>
      <c r="C1138" s="386"/>
      <c r="D1138" s="431"/>
      <c r="E1138" s="432"/>
      <c r="F1138" s="433"/>
      <c r="H1138" s="370"/>
    </row>
    <row r="1139" spans="1:8" ht="14.4" customHeight="1" x14ac:dyDescent="0.3">
      <c r="A1139" s="383"/>
      <c r="B1139" s="350"/>
      <c r="C1139" s="386"/>
      <c r="D1139" s="431"/>
      <c r="E1139" s="432"/>
      <c r="F1139" s="433"/>
      <c r="H1139" s="370"/>
    </row>
    <row r="1140" spans="1:8" ht="14.4" customHeight="1" x14ac:dyDescent="0.3">
      <c r="A1140" s="383"/>
      <c r="B1140" s="350"/>
      <c r="C1140" s="386"/>
      <c r="D1140" s="431"/>
      <c r="E1140" s="432"/>
      <c r="F1140" s="433"/>
      <c r="H1140" s="370"/>
    </row>
    <row r="1141" spans="1:8" ht="14.4" customHeight="1" x14ac:dyDescent="0.3">
      <c r="A1141" s="383"/>
      <c r="B1141" s="350"/>
      <c r="C1141" s="386"/>
      <c r="D1141" s="431"/>
      <c r="E1141" s="432"/>
      <c r="F1141" s="433"/>
      <c r="H1141" s="370"/>
    </row>
    <row r="1142" spans="1:8" ht="14.4" customHeight="1" x14ac:dyDescent="0.3">
      <c r="A1142" s="383"/>
      <c r="B1142" s="350"/>
      <c r="C1142" s="386"/>
      <c r="D1142" s="431"/>
      <c r="E1142" s="432"/>
      <c r="F1142" s="433"/>
      <c r="H1142" s="370"/>
    </row>
    <row r="1143" spans="1:8" ht="14.4" customHeight="1" x14ac:dyDescent="0.3">
      <c r="A1143" s="383"/>
      <c r="B1143" s="350"/>
      <c r="C1143" s="386"/>
      <c r="D1143" s="431"/>
      <c r="E1143" s="432"/>
      <c r="F1143" s="433"/>
      <c r="H1143" s="370"/>
    </row>
    <row r="1144" spans="1:8" ht="14.4" customHeight="1" x14ac:dyDescent="0.3">
      <c r="A1144" s="383"/>
      <c r="B1144" s="350"/>
      <c r="C1144" s="386"/>
      <c r="D1144" s="431"/>
      <c r="E1144" s="432"/>
      <c r="F1144" s="433"/>
      <c r="H1144" s="370"/>
    </row>
    <row r="1145" spans="1:8" ht="14.4" customHeight="1" x14ac:dyDescent="0.3">
      <c r="A1145" s="383"/>
      <c r="B1145" s="350"/>
      <c r="C1145" s="386"/>
      <c r="D1145" s="431"/>
      <c r="E1145" s="432"/>
      <c r="F1145" s="433"/>
      <c r="H1145" s="370"/>
    </row>
    <row r="1146" spans="1:8" ht="14.4" customHeight="1" x14ac:dyDescent="0.3">
      <c r="A1146" s="383"/>
      <c r="B1146" s="350"/>
      <c r="C1146" s="386"/>
      <c r="D1146" s="431"/>
      <c r="E1146" s="432"/>
      <c r="F1146" s="433"/>
      <c r="H1146" s="370"/>
    </row>
    <row r="1147" spans="1:8" ht="14.4" customHeight="1" x14ac:dyDescent="0.3">
      <c r="A1147" s="383"/>
      <c r="B1147" s="350"/>
      <c r="C1147" s="386"/>
      <c r="D1147" s="431"/>
      <c r="E1147" s="432"/>
      <c r="F1147" s="433"/>
      <c r="H1147" s="370"/>
    </row>
    <row r="1148" spans="1:8" ht="14.4" customHeight="1" x14ac:dyDescent="0.3">
      <c r="A1148" s="383"/>
      <c r="B1148" s="350"/>
      <c r="C1148" s="386"/>
      <c r="D1148" s="431"/>
      <c r="E1148" s="432"/>
      <c r="F1148" s="433"/>
      <c r="H1148" s="370"/>
    </row>
    <row r="1149" spans="1:8" ht="14.4" customHeight="1" x14ac:dyDescent="0.3">
      <c r="A1149" s="383"/>
      <c r="B1149" s="350"/>
      <c r="C1149" s="386"/>
      <c r="D1149" s="431"/>
      <c r="E1149" s="432"/>
      <c r="F1149" s="433"/>
      <c r="H1149" s="370"/>
    </row>
    <row r="1150" spans="1:8" ht="14.4" customHeight="1" x14ac:dyDescent="0.3">
      <c r="A1150" s="383"/>
      <c r="B1150" s="350"/>
      <c r="C1150" s="386"/>
      <c r="D1150" s="431"/>
      <c r="E1150" s="432"/>
      <c r="F1150" s="433"/>
      <c r="H1150" s="370"/>
    </row>
    <row r="1151" spans="1:8" ht="14.4" customHeight="1" x14ac:dyDescent="0.3">
      <c r="A1151" s="383"/>
      <c r="B1151" s="350"/>
      <c r="C1151" s="386"/>
      <c r="D1151" s="431"/>
      <c r="E1151" s="432"/>
      <c r="F1151" s="433"/>
      <c r="H1151" s="370"/>
    </row>
    <row r="1152" spans="1:8" ht="14.4" customHeight="1" x14ac:dyDescent="0.3">
      <c r="A1152" s="383"/>
      <c r="B1152" s="350"/>
      <c r="C1152" s="386"/>
      <c r="D1152" s="431"/>
      <c r="E1152" s="432"/>
      <c r="F1152" s="433"/>
      <c r="H1152" s="370"/>
    </row>
    <row r="1153" spans="1:8" ht="14.4" customHeight="1" x14ac:dyDescent="0.3">
      <c r="A1153" s="383"/>
      <c r="B1153" s="350"/>
      <c r="C1153" s="386"/>
      <c r="D1153" s="431"/>
      <c r="E1153" s="432"/>
      <c r="F1153" s="433"/>
      <c r="H1153" s="370"/>
    </row>
    <row r="1154" spans="1:8" ht="14.4" customHeight="1" x14ac:dyDescent="0.3">
      <c r="A1154" s="383"/>
      <c r="B1154" s="350"/>
      <c r="C1154" s="386"/>
      <c r="D1154" s="431"/>
      <c r="E1154" s="432"/>
      <c r="F1154" s="433"/>
      <c r="H1154" s="370"/>
    </row>
    <row r="1155" spans="1:8" ht="14.4" customHeight="1" x14ac:dyDescent="0.3">
      <c r="A1155" s="383"/>
      <c r="B1155" s="350"/>
      <c r="C1155" s="386"/>
      <c r="D1155" s="431"/>
      <c r="E1155" s="432"/>
      <c r="F1155" s="433"/>
      <c r="H1155" s="370"/>
    </row>
    <row r="1156" spans="1:8" ht="14.4" customHeight="1" x14ac:dyDescent="0.3">
      <c r="A1156" s="383"/>
      <c r="B1156" s="350"/>
      <c r="C1156" s="386"/>
      <c r="D1156" s="431"/>
      <c r="E1156" s="432"/>
      <c r="F1156" s="433"/>
      <c r="H1156" s="370"/>
    </row>
    <row r="1157" spans="1:8" ht="14.4" customHeight="1" x14ac:dyDescent="0.3">
      <c r="A1157" s="383"/>
      <c r="B1157" s="350"/>
      <c r="C1157" s="386"/>
      <c r="D1157" s="431"/>
      <c r="E1157" s="432"/>
      <c r="F1157" s="433"/>
      <c r="H1157" s="370"/>
    </row>
    <row r="1158" spans="1:8" ht="14.4" customHeight="1" x14ac:dyDescent="0.3">
      <c r="A1158" s="383"/>
      <c r="B1158" s="350"/>
      <c r="C1158" s="386"/>
      <c r="D1158" s="431"/>
      <c r="E1158" s="432"/>
      <c r="F1158" s="433"/>
      <c r="H1158" s="370"/>
    </row>
    <row r="1159" spans="1:8" ht="14.4" customHeight="1" x14ac:dyDescent="0.3">
      <c r="A1159" s="383"/>
      <c r="B1159" s="350"/>
      <c r="C1159" s="386"/>
      <c r="D1159" s="431"/>
      <c r="E1159" s="432"/>
      <c r="F1159" s="433"/>
      <c r="H1159" s="370"/>
    </row>
    <row r="1160" spans="1:8" ht="14.4" customHeight="1" x14ac:dyDescent="0.3">
      <c r="A1160" s="383"/>
      <c r="B1160" s="350"/>
      <c r="C1160" s="386"/>
      <c r="D1160" s="431"/>
      <c r="E1160" s="432"/>
      <c r="F1160" s="433"/>
      <c r="H1160" s="370"/>
    </row>
    <row r="1161" spans="1:8" ht="14.4" customHeight="1" x14ac:dyDescent="0.3">
      <c r="A1161" s="383"/>
      <c r="B1161" s="350"/>
      <c r="C1161" s="386"/>
      <c r="D1161" s="431"/>
      <c r="E1161" s="432"/>
      <c r="F1161" s="433"/>
      <c r="H1161" s="370"/>
    </row>
    <row r="1162" spans="1:8" ht="14.4" customHeight="1" x14ac:dyDescent="0.3">
      <c r="A1162" s="383"/>
      <c r="B1162" s="350"/>
      <c r="C1162" s="386"/>
      <c r="D1162" s="431"/>
      <c r="E1162" s="432"/>
      <c r="F1162" s="433"/>
      <c r="H1162" s="370"/>
    </row>
    <row r="1163" spans="1:8" ht="14.4" customHeight="1" x14ac:dyDescent="0.3">
      <c r="A1163" s="383"/>
      <c r="B1163" s="350"/>
      <c r="C1163" s="386"/>
      <c r="D1163" s="431"/>
      <c r="E1163" s="432"/>
      <c r="F1163" s="433"/>
      <c r="H1163" s="370"/>
    </row>
    <row r="1164" spans="1:8" ht="14.4" customHeight="1" x14ac:dyDescent="0.3">
      <c r="A1164" s="383"/>
      <c r="B1164" s="350"/>
      <c r="C1164" s="386"/>
      <c r="D1164" s="431"/>
      <c r="E1164" s="432"/>
      <c r="F1164" s="433"/>
      <c r="H1164" s="370"/>
    </row>
    <row r="1165" spans="1:8" ht="14.4" customHeight="1" x14ac:dyDescent="0.3">
      <c r="A1165" s="383"/>
      <c r="B1165" s="350"/>
      <c r="C1165" s="386"/>
      <c r="D1165" s="431"/>
      <c r="E1165" s="432"/>
      <c r="F1165" s="433"/>
      <c r="H1165" s="370"/>
    </row>
    <row r="1166" spans="1:8" ht="14.4" customHeight="1" x14ac:dyDescent="0.3">
      <c r="A1166" s="383"/>
      <c r="B1166" s="350"/>
      <c r="C1166" s="386"/>
      <c r="D1166" s="431"/>
      <c r="E1166" s="432"/>
      <c r="F1166" s="433"/>
      <c r="H1166" s="370"/>
    </row>
    <row r="1167" spans="1:8" ht="14.4" customHeight="1" x14ac:dyDescent="0.3">
      <c r="A1167" s="383"/>
      <c r="B1167" s="350"/>
      <c r="C1167" s="386"/>
      <c r="D1167" s="431"/>
      <c r="E1167" s="432"/>
      <c r="F1167" s="433"/>
      <c r="H1167" s="370"/>
    </row>
    <row r="1168" spans="1:8" ht="14.4" customHeight="1" x14ac:dyDescent="0.3">
      <c r="A1168" s="383"/>
      <c r="B1168" s="350"/>
      <c r="C1168" s="386"/>
      <c r="D1168" s="431"/>
      <c r="E1168" s="432"/>
      <c r="F1168" s="433"/>
      <c r="H1168" s="370"/>
    </row>
    <row r="1169" spans="1:8" ht="14.4" customHeight="1" x14ac:dyDescent="0.3">
      <c r="A1169" s="383"/>
      <c r="B1169" s="350"/>
      <c r="C1169" s="386"/>
      <c r="D1169" s="431"/>
      <c r="E1169" s="432"/>
      <c r="F1169" s="433"/>
      <c r="H1169" s="370"/>
    </row>
    <row r="1170" spans="1:8" ht="14.4" customHeight="1" x14ac:dyDescent="0.3">
      <c r="A1170" s="383"/>
      <c r="B1170" s="350"/>
      <c r="C1170" s="386"/>
      <c r="D1170" s="431"/>
      <c r="E1170" s="432"/>
      <c r="F1170" s="433"/>
      <c r="H1170" s="370"/>
    </row>
    <row r="1171" spans="1:8" ht="14.4" customHeight="1" x14ac:dyDescent="0.3">
      <c r="A1171" s="383"/>
      <c r="B1171" s="350"/>
      <c r="C1171" s="386"/>
      <c r="D1171" s="431"/>
      <c r="E1171" s="432"/>
      <c r="F1171" s="433"/>
      <c r="H1171" s="370"/>
    </row>
    <row r="1172" spans="1:8" ht="14.4" customHeight="1" x14ac:dyDescent="0.3">
      <c r="A1172" s="383"/>
      <c r="B1172" s="350"/>
      <c r="C1172" s="386"/>
      <c r="D1172" s="431"/>
      <c r="E1172" s="432"/>
      <c r="F1172" s="433"/>
      <c r="H1172" s="370"/>
    </row>
    <row r="1173" spans="1:8" ht="14.4" customHeight="1" x14ac:dyDescent="0.3">
      <c r="A1173" s="383"/>
      <c r="B1173" s="350"/>
      <c r="C1173" s="386"/>
      <c r="D1173" s="431"/>
      <c r="E1173" s="432"/>
      <c r="F1173" s="433"/>
      <c r="H1173" s="370"/>
    </row>
    <row r="1174" spans="1:8" ht="14.4" customHeight="1" x14ac:dyDescent="0.3">
      <c r="A1174" s="383"/>
      <c r="B1174" s="350"/>
      <c r="C1174" s="386"/>
      <c r="D1174" s="431"/>
      <c r="E1174" s="432"/>
      <c r="F1174" s="433"/>
      <c r="H1174" s="370"/>
    </row>
    <row r="1175" spans="1:8" ht="14.4" customHeight="1" x14ac:dyDescent="0.3">
      <c r="A1175" s="383"/>
      <c r="B1175" s="350"/>
      <c r="C1175" s="386"/>
      <c r="D1175" s="431"/>
      <c r="E1175" s="432"/>
      <c r="F1175" s="433"/>
      <c r="H1175" s="370"/>
    </row>
    <row r="1176" spans="1:8" ht="14.4" customHeight="1" x14ac:dyDescent="0.3">
      <c r="A1176" s="383"/>
      <c r="B1176" s="350"/>
      <c r="C1176" s="386"/>
      <c r="D1176" s="431"/>
      <c r="E1176" s="432"/>
      <c r="F1176" s="433"/>
      <c r="H1176" s="370"/>
    </row>
    <row r="1177" spans="1:8" ht="14.4" customHeight="1" x14ac:dyDescent="0.3">
      <c r="A1177" s="383"/>
      <c r="B1177" s="350"/>
      <c r="C1177" s="386"/>
      <c r="D1177" s="431"/>
      <c r="E1177" s="432"/>
      <c r="F1177" s="433"/>
      <c r="H1177" s="370"/>
    </row>
    <row r="1178" spans="1:8" ht="14.4" customHeight="1" x14ac:dyDescent="0.3">
      <c r="A1178" s="383"/>
      <c r="B1178" s="350"/>
      <c r="C1178" s="386"/>
      <c r="D1178" s="431"/>
      <c r="E1178" s="432"/>
      <c r="F1178" s="433"/>
      <c r="H1178" s="370"/>
    </row>
    <row r="1179" spans="1:8" ht="14.4" customHeight="1" x14ac:dyDescent="0.3">
      <c r="A1179" s="383"/>
      <c r="B1179" s="350"/>
      <c r="C1179" s="386"/>
      <c r="D1179" s="431"/>
      <c r="E1179" s="432"/>
      <c r="F1179" s="433"/>
      <c r="H1179" s="370"/>
    </row>
    <row r="1180" spans="1:8" ht="14.4" customHeight="1" x14ac:dyDescent="0.3">
      <c r="A1180" s="383"/>
      <c r="B1180" s="350"/>
      <c r="C1180" s="386"/>
      <c r="D1180" s="431"/>
      <c r="E1180" s="432"/>
      <c r="F1180" s="433"/>
      <c r="H1180" s="370"/>
    </row>
    <row r="1181" spans="1:8" ht="14.4" customHeight="1" x14ac:dyDescent="0.3">
      <c r="A1181" s="383"/>
      <c r="B1181" s="350"/>
      <c r="C1181" s="386"/>
      <c r="D1181" s="431"/>
      <c r="E1181" s="432"/>
      <c r="F1181" s="433"/>
      <c r="H1181" s="370"/>
    </row>
    <row r="1182" spans="1:8" ht="14.4" customHeight="1" x14ac:dyDescent="0.3">
      <c r="A1182" s="383"/>
      <c r="B1182" s="350"/>
      <c r="C1182" s="386"/>
      <c r="D1182" s="431"/>
      <c r="E1182" s="432"/>
      <c r="F1182" s="433"/>
      <c r="H1182" s="370"/>
    </row>
    <row r="1183" spans="1:8" ht="14.4" customHeight="1" x14ac:dyDescent="0.3">
      <c r="A1183" s="383"/>
      <c r="B1183" s="350"/>
      <c r="C1183" s="386"/>
      <c r="D1183" s="431"/>
      <c r="E1183" s="432"/>
      <c r="F1183" s="433"/>
      <c r="H1183" s="370"/>
    </row>
    <row r="1184" spans="1:8" ht="14.4" customHeight="1" x14ac:dyDescent="0.3">
      <c r="A1184" s="383"/>
      <c r="B1184" s="350"/>
      <c r="C1184" s="386"/>
      <c r="D1184" s="431"/>
      <c r="E1184" s="432"/>
      <c r="F1184" s="433"/>
      <c r="H1184" s="370"/>
    </row>
    <row r="1185" spans="1:8" ht="14.4" customHeight="1" x14ac:dyDescent="0.3">
      <c r="A1185" s="383"/>
      <c r="B1185" s="350"/>
      <c r="C1185" s="386"/>
      <c r="D1185" s="431"/>
      <c r="E1185" s="432"/>
      <c r="F1185" s="433"/>
      <c r="H1185" s="370"/>
    </row>
    <row r="1186" spans="1:8" ht="14.4" customHeight="1" x14ac:dyDescent="0.3">
      <c r="A1186" s="383"/>
      <c r="B1186" s="350"/>
      <c r="C1186" s="386"/>
      <c r="D1186" s="431"/>
      <c r="E1186" s="432"/>
      <c r="F1186" s="433"/>
      <c r="H1186" s="370"/>
    </row>
    <row r="1187" spans="1:8" ht="14.4" customHeight="1" x14ac:dyDescent="0.3">
      <c r="A1187" s="383"/>
      <c r="B1187" s="350"/>
      <c r="C1187" s="386"/>
      <c r="D1187" s="431"/>
      <c r="E1187" s="432"/>
      <c r="F1187" s="433"/>
      <c r="H1187" s="370"/>
    </row>
    <row r="1188" spans="1:8" ht="14.4" customHeight="1" x14ac:dyDescent="0.3">
      <c r="A1188" s="383"/>
      <c r="B1188" s="350"/>
      <c r="C1188" s="386"/>
      <c r="D1188" s="431"/>
      <c r="E1188" s="432"/>
      <c r="F1188" s="433"/>
      <c r="H1188" s="370"/>
    </row>
    <row r="1189" spans="1:8" ht="14.4" customHeight="1" x14ac:dyDescent="0.3">
      <c r="A1189" s="383"/>
      <c r="B1189" s="350"/>
      <c r="C1189" s="386"/>
      <c r="D1189" s="431"/>
      <c r="E1189" s="432"/>
      <c r="F1189" s="433"/>
      <c r="H1189" s="370"/>
    </row>
    <row r="1190" spans="1:8" ht="14.4" customHeight="1" x14ac:dyDescent="0.3">
      <c r="A1190" s="383"/>
      <c r="B1190" s="350"/>
      <c r="C1190" s="386"/>
      <c r="D1190" s="431"/>
      <c r="E1190" s="432"/>
      <c r="F1190" s="433"/>
      <c r="H1190" s="370"/>
    </row>
    <row r="1191" spans="1:8" ht="14.4" customHeight="1" x14ac:dyDescent="0.3">
      <c r="A1191" s="383"/>
      <c r="B1191" s="350"/>
      <c r="C1191" s="386"/>
      <c r="D1191" s="431"/>
      <c r="E1191" s="432"/>
      <c r="F1191" s="433"/>
      <c r="H1191" s="370"/>
    </row>
    <row r="1192" spans="1:8" ht="14.4" customHeight="1" x14ac:dyDescent="0.3">
      <c r="A1192" s="383"/>
      <c r="B1192" s="350"/>
      <c r="C1192" s="386"/>
      <c r="D1192" s="431"/>
      <c r="E1192" s="432"/>
      <c r="F1192" s="433"/>
      <c r="H1192" s="370"/>
    </row>
    <row r="1193" spans="1:8" ht="14.4" customHeight="1" x14ac:dyDescent="0.3">
      <c r="A1193" s="383"/>
      <c r="B1193" s="350"/>
      <c r="C1193" s="386"/>
      <c r="D1193" s="431"/>
      <c r="E1193" s="432"/>
      <c r="F1193" s="433"/>
      <c r="H1193" s="370"/>
    </row>
    <row r="1194" spans="1:8" ht="14.4" customHeight="1" x14ac:dyDescent="0.3">
      <c r="A1194" s="383"/>
      <c r="B1194" s="350"/>
      <c r="C1194" s="386"/>
      <c r="D1194" s="431"/>
      <c r="E1194" s="432"/>
      <c r="F1194" s="433"/>
      <c r="H1194" s="370"/>
    </row>
    <row r="1195" spans="1:8" ht="14.4" customHeight="1" x14ac:dyDescent="0.3">
      <c r="A1195" s="383"/>
      <c r="B1195" s="350"/>
      <c r="C1195" s="386"/>
      <c r="D1195" s="431"/>
      <c r="E1195" s="432"/>
      <c r="F1195" s="433"/>
      <c r="H1195" s="370"/>
    </row>
    <row r="1196" spans="1:8" ht="14.4" customHeight="1" x14ac:dyDescent="0.3">
      <c r="A1196" s="383"/>
      <c r="B1196" s="350"/>
      <c r="C1196" s="386"/>
      <c r="D1196" s="431"/>
      <c r="E1196" s="432"/>
      <c r="F1196" s="433"/>
      <c r="H1196" s="370"/>
    </row>
    <row r="1197" spans="1:8" ht="14.4" customHeight="1" x14ac:dyDescent="0.3">
      <c r="A1197" s="383"/>
      <c r="B1197" s="350"/>
      <c r="C1197" s="386"/>
      <c r="D1197" s="431"/>
      <c r="E1197" s="432"/>
      <c r="F1197" s="433"/>
      <c r="H1197" s="370"/>
    </row>
    <row r="1198" spans="1:8" ht="14.4" customHeight="1" x14ac:dyDescent="0.3">
      <c r="A1198" s="383"/>
      <c r="B1198" s="350"/>
      <c r="C1198" s="386"/>
      <c r="D1198" s="431"/>
      <c r="E1198" s="432"/>
      <c r="F1198" s="433"/>
      <c r="H1198" s="370"/>
    </row>
    <row r="1199" spans="1:8" ht="14.4" customHeight="1" x14ac:dyDescent="0.3">
      <c r="A1199" s="383"/>
      <c r="B1199" s="350"/>
      <c r="C1199" s="386"/>
      <c r="D1199" s="431"/>
      <c r="E1199" s="432"/>
      <c r="F1199" s="433"/>
      <c r="H1199" s="370"/>
    </row>
    <row r="1200" spans="1:8" ht="14.4" customHeight="1" x14ac:dyDescent="0.3">
      <c r="A1200" s="383"/>
      <c r="B1200" s="350"/>
      <c r="C1200" s="386"/>
      <c r="D1200" s="431"/>
      <c r="E1200" s="432"/>
      <c r="F1200" s="433"/>
      <c r="H1200" s="370"/>
    </row>
    <row r="1201" spans="1:8" ht="14.4" customHeight="1" x14ac:dyDescent="0.3">
      <c r="A1201" s="383"/>
      <c r="B1201" s="350"/>
      <c r="C1201" s="386"/>
      <c r="D1201" s="431"/>
      <c r="E1201" s="432"/>
      <c r="F1201" s="433"/>
      <c r="H1201" s="370"/>
    </row>
    <row r="1202" spans="1:8" ht="14.4" customHeight="1" thickBot="1" x14ac:dyDescent="0.35">
      <c r="A1202" s="383"/>
      <c r="B1202" s="350"/>
      <c r="C1202" s="386"/>
      <c r="D1202" s="431"/>
      <c r="E1202" s="432"/>
      <c r="F1202" s="433"/>
      <c r="H1202" s="370"/>
    </row>
    <row r="1203" spans="1:8" ht="25.05" customHeight="1" thickBot="1" x14ac:dyDescent="0.35">
      <c r="A1203" s="448" t="s">
        <v>4054</v>
      </c>
      <c r="B1203" s="511" t="s">
        <v>4116</v>
      </c>
      <c r="C1203" s="489"/>
      <c r="D1203" s="583"/>
      <c r="E1203" s="584"/>
      <c r="F1203" s="585">
        <f>SUM(F1098:F1132)</f>
        <v>100000</v>
      </c>
      <c r="H1203" s="370"/>
    </row>
    <row r="1204" spans="1:8" ht="15" customHeight="1" x14ac:dyDescent="0.3">
      <c r="A1204" s="756" t="str">
        <f>A878</f>
        <v>CONTRACT SANRAL: NRA 2024/1323</v>
      </c>
      <c r="B1204" s="757"/>
      <c r="C1204" s="462"/>
      <c r="D1204" s="586"/>
      <c r="E1204" s="587"/>
      <c r="F1204" s="588"/>
    </row>
    <row r="1205" spans="1:8" ht="30" customHeight="1" thickBot="1" x14ac:dyDescent="0.35">
      <c r="A1205" s="754" t="str">
        <f>A879</f>
        <v>PANEL FOR ROUTINE ROAD MAINTENANCE WORKS ACROSS SOUTH AFRICA (FREE STATE PROVINCE)</v>
      </c>
      <c r="B1205" s="755"/>
      <c r="C1205" s="463"/>
      <c r="D1205" s="589"/>
      <c r="E1205" s="590"/>
      <c r="F1205" s="591"/>
    </row>
    <row r="1206" spans="1:8" ht="25.05" customHeight="1" thickBot="1" x14ac:dyDescent="0.35">
      <c r="A1206" s="449" t="s">
        <v>4111</v>
      </c>
      <c r="B1206" s="451" t="s">
        <v>4035</v>
      </c>
      <c r="C1206" s="451" t="s">
        <v>4112</v>
      </c>
      <c r="D1206" s="583" t="s">
        <v>4113</v>
      </c>
      <c r="E1206" s="583" t="s">
        <v>4114</v>
      </c>
      <c r="F1206" s="592" t="s">
        <v>4036</v>
      </c>
    </row>
    <row r="1207" spans="1:8" s="444" customFormat="1" ht="25.05" customHeight="1" x14ac:dyDescent="0.3">
      <c r="A1207" s="758" t="s">
        <v>512</v>
      </c>
      <c r="B1207" s="759"/>
      <c r="C1207" s="759"/>
      <c r="D1207" s="759"/>
      <c r="E1207" s="759"/>
      <c r="F1207" s="760"/>
    </row>
    <row r="1208" spans="1:8" ht="14.4" customHeight="1" x14ac:dyDescent="0.3">
      <c r="A1208" s="374" t="s">
        <v>513</v>
      </c>
      <c r="B1208" s="355" t="s">
        <v>514</v>
      </c>
      <c r="C1208" s="375"/>
      <c r="D1208" s="581"/>
      <c r="E1208" s="377"/>
      <c r="F1208" s="419"/>
      <c r="H1208" s="580"/>
    </row>
    <row r="1209" spans="1:8" x14ac:dyDescent="0.3">
      <c r="A1209" s="372" t="s">
        <v>515</v>
      </c>
      <c r="B1209" s="201" t="s">
        <v>516</v>
      </c>
      <c r="C1209" s="379" t="s">
        <v>363</v>
      </c>
      <c r="D1209" s="424">
        <v>100</v>
      </c>
      <c r="E1209" s="856"/>
      <c r="F1209" s="419" t="str">
        <f t="shared" ref="F1209:F1224" si="7">IF((D1209*E1209)&gt;0,(D1209*E1209),"")</f>
        <v/>
      </c>
      <c r="H1209" s="580"/>
    </row>
    <row r="1210" spans="1:8" x14ac:dyDescent="0.3">
      <c r="A1210" s="372" t="s">
        <v>517</v>
      </c>
      <c r="B1210" s="201" t="s">
        <v>518</v>
      </c>
      <c r="C1210" s="379"/>
      <c r="D1210" s="424"/>
      <c r="E1210" s="418"/>
      <c r="F1210" s="419" t="str">
        <f t="shared" si="7"/>
        <v/>
      </c>
      <c r="H1210" s="580"/>
    </row>
    <row r="1211" spans="1:8" x14ac:dyDescent="0.3">
      <c r="A1211" s="372" t="s">
        <v>519</v>
      </c>
      <c r="B1211" s="214" t="s">
        <v>4190</v>
      </c>
      <c r="C1211" s="379" t="s">
        <v>363</v>
      </c>
      <c r="D1211" s="424">
        <v>50</v>
      </c>
      <c r="E1211" s="856"/>
      <c r="F1211" s="419" t="str">
        <f t="shared" si="7"/>
        <v/>
      </c>
      <c r="H1211" s="580"/>
    </row>
    <row r="1212" spans="1:8" x14ac:dyDescent="0.3">
      <c r="A1212" s="372" t="s">
        <v>521</v>
      </c>
      <c r="B1212" s="214" t="s">
        <v>4191</v>
      </c>
      <c r="C1212" s="379" t="s">
        <v>363</v>
      </c>
      <c r="D1212" s="424">
        <v>50</v>
      </c>
      <c r="E1212" s="856"/>
      <c r="F1212" s="419" t="str">
        <f t="shared" si="7"/>
        <v/>
      </c>
      <c r="H1212" s="580"/>
    </row>
    <row r="1213" spans="1:8" x14ac:dyDescent="0.3">
      <c r="A1213" s="372" t="s">
        <v>523</v>
      </c>
      <c r="B1213" s="214" t="s">
        <v>4192</v>
      </c>
      <c r="C1213" s="379" t="s">
        <v>363</v>
      </c>
      <c r="D1213" s="424">
        <v>50</v>
      </c>
      <c r="E1213" s="856"/>
      <c r="F1213" s="419" t="str">
        <f t="shared" si="7"/>
        <v/>
      </c>
      <c r="H1213" s="580"/>
    </row>
    <row r="1214" spans="1:8" x14ac:dyDescent="0.3">
      <c r="A1214" s="372" t="s">
        <v>529</v>
      </c>
      <c r="B1214" s="201" t="s">
        <v>530</v>
      </c>
      <c r="C1214" s="379"/>
      <c r="D1214" s="424"/>
      <c r="E1214" s="418"/>
      <c r="F1214" s="419" t="str">
        <f t="shared" si="7"/>
        <v/>
      </c>
      <c r="H1214" s="580"/>
    </row>
    <row r="1215" spans="1:8" x14ac:dyDescent="0.3">
      <c r="A1215" s="372" t="s">
        <v>531</v>
      </c>
      <c r="B1215" s="214" t="s">
        <v>4190</v>
      </c>
      <c r="C1215" s="379" t="s">
        <v>363</v>
      </c>
      <c r="D1215" s="424">
        <v>50</v>
      </c>
      <c r="E1215" s="856"/>
      <c r="F1215" s="419" t="str">
        <f t="shared" si="7"/>
        <v/>
      </c>
      <c r="H1215" s="580"/>
    </row>
    <row r="1216" spans="1:8" x14ac:dyDescent="0.3">
      <c r="A1216" s="372" t="s">
        <v>532</v>
      </c>
      <c r="B1216" s="214" t="s">
        <v>4191</v>
      </c>
      <c r="C1216" s="379" t="s">
        <v>363</v>
      </c>
      <c r="D1216" s="424">
        <v>50</v>
      </c>
      <c r="E1216" s="856"/>
      <c r="F1216" s="419" t="str">
        <f t="shared" si="7"/>
        <v/>
      </c>
      <c r="H1216" s="580"/>
    </row>
    <row r="1217" spans="1:8" ht="25.05" customHeight="1" x14ac:dyDescent="0.3">
      <c r="A1217" s="372" t="s">
        <v>533</v>
      </c>
      <c r="B1217" s="214" t="s">
        <v>4192</v>
      </c>
      <c r="C1217" s="379" t="s">
        <v>363</v>
      </c>
      <c r="D1217" s="424">
        <v>50</v>
      </c>
      <c r="E1217" s="856"/>
      <c r="F1217" s="419" t="str">
        <f t="shared" si="7"/>
        <v/>
      </c>
      <c r="H1217" s="580"/>
    </row>
    <row r="1218" spans="1:8" ht="14.4" customHeight="1" x14ac:dyDescent="0.3">
      <c r="A1218" s="372" t="s">
        <v>536</v>
      </c>
      <c r="B1218" s="272" t="s">
        <v>385</v>
      </c>
      <c r="C1218" s="379"/>
      <c r="D1218" s="424"/>
      <c r="E1218" s="418"/>
      <c r="F1218" s="419" t="str">
        <f t="shared" si="7"/>
        <v/>
      </c>
      <c r="H1218" s="580"/>
    </row>
    <row r="1219" spans="1:8" x14ac:dyDescent="0.3">
      <c r="A1219" s="372" t="s">
        <v>538</v>
      </c>
      <c r="B1219" s="214" t="s">
        <v>362</v>
      </c>
      <c r="C1219" s="379" t="s">
        <v>9</v>
      </c>
      <c r="D1219" s="424">
        <v>5</v>
      </c>
      <c r="E1219" s="856"/>
      <c r="F1219" s="419" t="str">
        <f t="shared" si="7"/>
        <v/>
      </c>
      <c r="H1219" s="580"/>
    </row>
    <row r="1220" spans="1:8" ht="25.05" customHeight="1" x14ac:dyDescent="0.3">
      <c r="A1220" s="372" t="s">
        <v>541</v>
      </c>
      <c r="B1220" s="214" t="s">
        <v>3742</v>
      </c>
      <c r="C1220" s="379" t="s">
        <v>9</v>
      </c>
      <c r="D1220" s="424">
        <v>5</v>
      </c>
      <c r="E1220" s="856"/>
      <c r="F1220" s="419" t="str">
        <f t="shared" si="7"/>
        <v/>
      </c>
      <c r="H1220" s="580"/>
    </row>
    <row r="1221" spans="1:8" ht="25.05" customHeight="1" x14ac:dyDescent="0.3">
      <c r="A1221" s="372" t="s">
        <v>3219</v>
      </c>
      <c r="B1221" s="235" t="s">
        <v>537</v>
      </c>
      <c r="C1221" s="379"/>
      <c r="D1221" s="424"/>
      <c r="E1221" s="418"/>
      <c r="F1221" s="419" t="str">
        <f t="shared" si="7"/>
        <v/>
      </c>
      <c r="H1221" s="580"/>
    </row>
    <row r="1222" spans="1:8" x14ac:dyDescent="0.3">
      <c r="A1222" s="372" t="s">
        <v>4193</v>
      </c>
      <c r="B1222" s="201" t="s">
        <v>537</v>
      </c>
      <c r="C1222" s="379" t="s">
        <v>16</v>
      </c>
      <c r="D1222" s="424">
        <v>1</v>
      </c>
      <c r="E1222" s="418">
        <v>100000</v>
      </c>
      <c r="F1222" s="419">
        <f t="shared" si="7"/>
        <v>100000</v>
      </c>
      <c r="H1222" s="580"/>
    </row>
    <row r="1223" spans="1:8" ht="14.4" customHeight="1" x14ac:dyDescent="0.3">
      <c r="A1223" s="372" t="s">
        <v>4194</v>
      </c>
      <c r="B1223" s="201" t="s">
        <v>4195</v>
      </c>
      <c r="C1223" s="379" t="s">
        <v>21</v>
      </c>
      <c r="D1223" s="424">
        <f>F1222</f>
        <v>100000</v>
      </c>
      <c r="E1223" s="855"/>
      <c r="F1223" s="419" t="str">
        <f t="shared" si="7"/>
        <v/>
      </c>
      <c r="H1223" s="580"/>
    </row>
    <row r="1224" spans="1:8" x14ac:dyDescent="0.3">
      <c r="A1224" s="372" t="s">
        <v>4196</v>
      </c>
      <c r="B1224" s="272" t="s">
        <v>4197</v>
      </c>
      <c r="C1224" s="382" t="s">
        <v>4026</v>
      </c>
      <c r="D1224" s="424">
        <v>15000</v>
      </c>
      <c r="E1224" s="856"/>
      <c r="F1224" s="419" t="str">
        <f t="shared" si="7"/>
        <v/>
      </c>
      <c r="H1224" s="580"/>
    </row>
    <row r="1225" spans="1:8" ht="14.4" customHeight="1" x14ac:dyDescent="0.3">
      <c r="A1225" s="372"/>
      <c r="B1225" s="235"/>
      <c r="C1225" s="379"/>
      <c r="D1225" s="420"/>
      <c r="E1225" s="418"/>
      <c r="F1225" s="419"/>
    </row>
    <row r="1226" spans="1:8" ht="14.4" customHeight="1" x14ac:dyDescent="0.3">
      <c r="A1226" s="372"/>
      <c r="B1226" s="201"/>
      <c r="C1226" s="379"/>
      <c r="D1226" s="420"/>
      <c r="E1226" s="422"/>
      <c r="F1226" s="419"/>
    </row>
    <row r="1227" spans="1:8" ht="14.4" customHeight="1" x14ac:dyDescent="0.3">
      <c r="A1227" s="372"/>
      <c r="B1227" s="201"/>
      <c r="C1227" s="379"/>
      <c r="D1227" s="420"/>
      <c r="E1227" s="432"/>
      <c r="F1227" s="433"/>
    </row>
    <row r="1228" spans="1:8" ht="14.4" customHeight="1" x14ac:dyDescent="0.3">
      <c r="A1228" s="372"/>
      <c r="B1228" s="201"/>
      <c r="C1228" s="379"/>
      <c r="D1228" s="420"/>
      <c r="E1228" s="432"/>
      <c r="F1228" s="433"/>
    </row>
    <row r="1229" spans="1:8" ht="14.4" customHeight="1" x14ac:dyDescent="0.3">
      <c r="A1229" s="372"/>
      <c r="B1229" s="235"/>
      <c r="C1229" s="379"/>
      <c r="D1229" s="420"/>
      <c r="E1229" s="432"/>
      <c r="F1229" s="433"/>
    </row>
    <row r="1230" spans="1:8" ht="14.4" customHeight="1" x14ac:dyDescent="0.3">
      <c r="A1230" s="372"/>
      <c r="B1230" s="201"/>
      <c r="C1230" s="379"/>
      <c r="D1230" s="420"/>
      <c r="E1230" s="432"/>
      <c r="F1230" s="433"/>
    </row>
    <row r="1231" spans="1:8" ht="14.4" customHeight="1" x14ac:dyDescent="0.3">
      <c r="A1231" s="372"/>
      <c r="B1231" s="201"/>
      <c r="C1231" s="379"/>
      <c r="D1231" s="420"/>
      <c r="E1231" s="432"/>
      <c r="F1231" s="433"/>
    </row>
    <row r="1232" spans="1:8" ht="14.4" customHeight="1" x14ac:dyDescent="0.3">
      <c r="A1232" s="372"/>
      <c r="B1232" s="235"/>
      <c r="C1232" s="379"/>
      <c r="D1232" s="420"/>
      <c r="E1232" s="432"/>
      <c r="F1232" s="433"/>
    </row>
    <row r="1233" spans="1:6" ht="14.4" customHeight="1" x14ac:dyDescent="0.3">
      <c r="A1233" s="372"/>
      <c r="B1233" s="201"/>
      <c r="C1233" s="379"/>
      <c r="D1233" s="420"/>
      <c r="E1233" s="432"/>
      <c r="F1233" s="433"/>
    </row>
    <row r="1234" spans="1:6" ht="14.4" customHeight="1" x14ac:dyDescent="0.3">
      <c r="A1234" s="372"/>
      <c r="B1234" s="201"/>
      <c r="C1234" s="379"/>
      <c r="D1234" s="420"/>
      <c r="E1234" s="432"/>
      <c r="F1234" s="433"/>
    </row>
    <row r="1235" spans="1:6" ht="14.4" customHeight="1" x14ac:dyDescent="0.3">
      <c r="A1235" s="372"/>
      <c r="B1235" s="281"/>
      <c r="C1235" s="379"/>
      <c r="D1235" s="421"/>
      <c r="E1235" s="432"/>
      <c r="F1235" s="433"/>
    </row>
    <row r="1236" spans="1:6" ht="14.4" customHeight="1" x14ac:dyDescent="0.3">
      <c r="A1236" s="372"/>
      <c r="B1236" s="282"/>
      <c r="C1236" s="398"/>
      <c r="D1236" s="421"/>
      <c r="E1236" s="418"/>
      <c r="F1236" s="433"/>
    </row>
    <row r="1237" spans="1:6" ht="14.4" customHeight="1" x14ac:dyDescent="0.3">
      <c r="A1237" s="383"/>
      <c r="B1237" s="350"/>
      <c r="C1237" s="555"/>
      <c r="D1237" s="421"/>
      <c r="E1237" s="432"/>
      <c r="F1237" s="433"/>
    </row>
    <row r="1238" spans="1:6" ht="14.4" customHeight="1" x14ac:dyDescent="0.3">
      <c r="A1238" s="383"/>
      <c r="B1238" s="350"/>
      <c r="C1238" s="386"/>
      <c r="D1238" s="431"/>
      <c r="E1238" s="432"/>
      <c r="F1238" s="433"/>
    </row>
    <row r="1239" spans="1:6" ht="14.4" customHeight="1" x14ac:dyDescent="0.3">
      <c r="A1239" s="383"/>
      <c r="B1239" s="350"/>
      <c r="C1239" s="386"/>
      <c r="D1239" s="431"/>
      <c r="E1239" s="432"/>
      <c r="F1239" s="433"/>
    </row>
    <row r="1240" spans="1:6" ht="14.4" customHeight="1" x14ac:dyDescent="0.3">
      <c r="A1240" s="383"/>
      <c r="B1240" s="350"/>
      <c r="C1240" s="386"/>
      <c r="D1240" s="431"/>
      <c r="E1240" s="432"/>
      <c r="F1240" s="433"/>
    </row>
    <row r="1241" spans="1:6" ht="14.4" customHeight="1" x14ac:dyDescent="0.3">
      <c r="A1241" s="383"/>
      <c r="B1241" s="350"/>
      <c r="C1241" s="386"/>
      <c r="D1241" s="431"/>
      <c r="E1241" s="432"/>
      <c r="F1241" s="433"/>
    </row>
    <row r="1242" spans="1:6" ht="14.4" customHeight="1" x14ac:dyDescent="0.3">
      <c r="A1242" s="383"/>
      <c r="B1242" s="350"/>
      <c r="C1242" s="386"/>
      <c r="D1242" s="431"/>
      <c r="E1242" s="432"/>
      <c r="F1242" s="433"/>
    </row>
    <row r="1243" spans="1:6" ht="14.4" customHeight="1" x14ac:dyDescent="0.3">
      <c r="A1243" s="383"/>
      <c r="B1243" s="350"/>
      <c r="C1243" s="386"/>
      <c r="D1243" s="431"/>
      <c r="E1243" s="432"/>
      <c r="F1243" s="433"/>
    </row>
    <row r="1244" spans="1:6" ht="14.4" customHeight="1" x14ac:dyDescent="0.3">
      <c r="A1244" s="383"/>
      <c r="B1244" s="350"/>
      <c r="C1244" s="386"/>
      <c r="D1244" s="431"/>
      <c r="E1244" s="432"/>
      <c r="F1244" s="433"/>
    </row>
    <row r="1245" spans="1:6" ht="14.4" customHeight="1" x14ac:dyDescent="0.3">
      <c r="A1245" s="383"/>
      <c r="B1245" s="350"/>
      <c r="C1245" s="386"/>
      <c r="D1245" s="431"/>
      <c r="E1245" s="432"/>
      <c r="F1245" s="433"/>
    </row>
    <row r="1246" spans="1:6" ht="14.4" customHeight="1" x14ac:dyDescent="0.3">
      <c r="A1246" s="383"/>
      <c r="B1246" s="350"/>
      <c r="C1246" s="386"/>
      <c r="D1246" s="431"/>
      <c r="E1246" s="432"/>
      <c r="F1246" s="433"/>
    </row>
    <row r="1247" spans="1:6" ht="14.4" customHeight="1" x14ac:dyDescent="0.3">
      <c r="A1247" s="383"/>
      <c r="B1247" s="350"/>
      <c r="C1247" s="386"/>
      <c r="D1247" s="431"/>
      <c r="E1247" s="432"/>
      <c r="F1247" s="433"/>
    </row>
    <row r="1248" spans="1:6" ht="14.4" customHeight="1" x14ac:dyDescent="0.3">
      <c r="A1248" s="383"/>
      <c r="B1248" s="350"/>
      <c r="C1248" s="386"/>
      <c r="D1248" s="431"/>
      <c r="E1248" s="432"/>
      <c r="F1248" s="433"/>
    </row>
    <row r="1249" spans="1:6" ht="14.4" customHeight="1" x14ac:dyDescent="0.3">
      <c r="A1249" s="383"/>
      <c r="B1249" s="350"/>
      <c r="C1249" s="386"/>
      <c r="D1249" s="431"/>
      <c r="E1249" s="432"/>
      <c r="F1249" s="433"/>
    </row>
    <row r="1250" spans="1:6" ht="14.4" customHeight="1" x14ac:dyDescent="0.3">
      <c r="A1250" s="383"/>
      <c r="B1250" s="350"/>
      <c r="C1250" s="386"/>
      <c r="D1250" s="431"/>
      <c r="E1250" s="432"/>
      <c r="F1250" s="433"/>
    </row>
    <row r="1251" spans="1:6" ht="14.4" customHeight="1" x14ac:dyDescent="0.3">
      <c r="A1251" s="383"/>
      <c r="B1251" s="350"/>
      <c r="C1251" s="386"/>
      <c r="D1251" s="431"/>
      <c r="E1251" s="432"/>
      <c r="F1251" s="433"/>
    </row>
    <row r="1252" spans="1:6" ht="14.4" customHeight="1" x14ac:dyDescent="0.3">
      <c r="A1252" s="383"/>
      <c r="B1252" s="350"/>
      <c r="C1252" s="386"/>
      <c r="D1252" s="431"/>
      <c r="E1252" s="432"/>
      <c r="F1252" s="433"/>
    </row>
    <row r="1253" spans="1:6" ht="14.4" customHeight="1" x14ac:dyDescent="0.3">
      <c r="A1253" s="383"/>
      <c r="B1253" s="350"/>
      <c r="C1253" s="386"/>
      <c r="D1253" s="431"/>
      <c r="E1253" s="432"/>
      <c r="F1253" s="433"/>
    </row>
    <row r="1254" spans="1:6" ht="14.4" customHeight="1" x14ac:dyDescent="0.3">
      <c r="A1254" s="383"/>
      <c r="B1254" s="350"/>
      <c r="C1254" s="386"/>
      <c r="D1254" s="431"/>
      <c r="E1254" s="432"/>
      <c r="F1254" s="433"/>
    </row>
    <row r="1255" spans="1:6" ht="14.4" customHeight="1" x14ac:dyDescent="0.3">
      <c r="A1255" s="383"/>
      <c r="B1255" s="350"/>
      <c r="C1255" s="386"/>
      <c r="D1255" s="431"/>
      <c r="E1255" s="432"/>
      <c r="F1255" s="433"/>
    </row>
    <row r="1256" spans="1:6" ht="14.4" customHeight="1" x14ac:dyDescent="0.3">
      <c r="A1256" s="383"/>
      <c r="B1256" s="350"/>
      <c r="C1256" s="386"/>
      <c r="D1256" s="431"/>
      <c r="E1256" s="432"/>
      <c r="F1256" s="433"/>
    </row>
    <row r="1257" spans="1:6" ht="14.4" customHeight="1" x14ac:dyDescent="0.3">
      <c r="A1257" s="383"/>
      <c r="B1257" s="350"/>
      <c r="C1257" s="386"/>
      <c r="D1257" s="431"/>
      <c r="E1257" s="432"/>
      <c r="F1257" s="433"/>
    </row>
    <row r="1258" spans="1:6" ht="14.4" customHeight="1" x14ac:dyDescent="0.3">
      <c r="A1258" s="383"/>
      <c r="B1258" s="350"/>
      <c r="C1258" s="386"/>
      <c r="D1258" s="431"/>
      <c r="E1258" s="432"/>
      <c r="F1258" s="433"/>
    </row>
    <row r="1259" spans="1:6" ht="14.4" customHeight="1" x14ac:dyDescent="0.3">
      <c r="A1259" s="383"/>
      <c r="B1259" s="350"/>
      <c r="C1259" s="386"/>
      <c r="D1259" s="431"/>
      <c r="E1259" s="432"/>
      <c r="F1259" s="433"/>
    </row>
    <row r="1260" spans="1:6" ht="14.4" customHeight="1" x14ac:dyDescent="0.3">
      <c r="A1260" s="383"/>
      <c r="B1260" s="350"/>
      <c r="C1260" s="386"/>
      <c r="D1260" s="431"/>
      <c r="E1260" s="432"/>
      <c r="F1260" s="433"/>
    </row>
    <row r="1261" spans="1:6" ht="14.4" customHeight="1" x14ac:dyDescent="0.3">
      <c r="A1261" s="383"/>
      <c r="B1261" s="350"/>
      <c r="C1261" s="386"/>
      <c r="D1261" s="431"/>
      <c r="E1261" s="432"/>
      <c r="F1261" s="433"/>
    </row>
    <row r="1262" spans="1:6" ht="14.4" customHeight="1" x14ac:dyDescent="0.3">
      <c r="A1262" s="383"/>
      <c r="B1262" s="350"/>
      <c r="C1262" s="386"/>
      <c r="D1262" s="431"/>
      <c r="E1262" s="432"/>
      <c r="F1262" s="433"/>
    </row>
    <row r="1263" spans="1:6" ht="14.4" customHeight="1" x14ac:dyDescent="0.3">
      <c r="A1263" s="383"/>
      <c r="B1263" s="350"/>
      <c r="C1263" s="386"/>
      <c r="D1263" s="431"/>
      <c r="E1263" s="432"/>
      <c r="F1263" s="433"/>
    </row>
    <row r="1264" spans="1:6" ht="14.4" customHeight="1" x14ac:dyDescent="0.3">
      <c r="A1264" s="383"/>
      <c r="B1264" s="350"/>
      <c r="C1264" s="386"/>
      <c r="D1264" s="431"/>
      <c r="E1264" s="432"/>
      <c r="F1264" s="433"/>
    </row>
    <row r="1265" spans="1:6" ht="14.4" customHeight="1" x14ac:dyDescent="0.3">
      <c r="A1265" s="383"/>
      <c r="B1265" s="350"/>
      <c r="C1265" s="386"/>
      <c r="D1265" s="431"/>
      <c r="E1265" s="432"/>
      <c r="F1265" s="433"/>
    </row>
    <row r="1266" spans="1:6" ht="14.4" customHeight="1" x14ac:dyDescent="0.3">
      <c r="A1266" s="383"/>
      <c r="B1266" s="350"/>
      <c r="C1266" s="386"/>
      <c r="D1266" s="431"/>
      <c r="E1266" s="432"/>
      <c r="F1266" s="433"/>
    </row>
    <row r="1267" spans="1:6" ht="14.4" customHeight="1" x14ac:dyDescent="0.3">
      <c r="A1267" s="383"/>
      <c r="B1267" s="350"/>
      <c r="C1267" s="386"/>
      <c r="D1267" s="431"/>
      <c r="E1267" s="432"/>
      <c r="F1267" s="433"/>
    </row>
    <row r="1268" spans="1:6" ht="14.4" customHeight="1" x14ac:dyDescent="0.3">
      <c r="A1268" s="383"/>
      <c r="B1268" s="350"/>
      <c r="C1268" s="386"/>
      <c r="D1268" s="431"/>
      <c r="E1268" s="432"/>
      <c r="F1268" s="433"/>
    </row>
    <row r="1269" spans="1:6" ht="14.4" customHeight="1" x14ac:dyDescent="0.3">
      <c r="A1269" s="383"/>
      <c r="B1269" s="350"/>
      <c r="C1269" s="386"/>
      <c r="D1269" s="431"/>
      <c r="E1269" s="432"/>
      <c r="F1269" s="433"/>
    </row>
    <row r="1270" spans="1:6" ht="14.4" customHeight="1" x14ac:dyDescent="0.3">
      <c r="A1270" s="383"/>
      <c r="B1270" s="350"/>
      <c r="C1270" s="386"/>
      <c r="D1270" s="431"/>
      <c r="E1270" s="432"/>
      <c r="F1270" s="433"/>
    </row>
    <row r="1271" spans="1:6" ht="14.4" customHeight="1" x14ac:dyDescent="0.3">
      <c r="A1271" s="383"/>
      <c r="B1271" s="350"/>
      <c r="C1271" s="386"/>
      <c r="D1271" s="431"/>
      <c r="E1271" s="432"/>
      <c r="F1271" s="433"/>
    </row>
    <row r="1272" spans="1:6" ht="14.4" customHeight="1" x14ac:dyDescent="0.3">
      <c r="A1272" s="383"/>
      <c r="B1272" s="350"/>
      <c r="C1272" s="386"/>
      <c r="D1272" s="431"/>
      <c r="E1272" s="432"/>
      <c r="F1272" s="433"/>
    </row>
    <row r="1273" spans="1:6" ht="14.4" customHeight="1" x14ac:dyDescent="0.3">
      <c r="A1273" s="383"/>
      <c r="B1273" s="350"/>
      <c r="C1273" s="386"/>
      <c r="D1273" s="431"/>
      <c r="E1273" s="432"/>
      <c r="F1273" s="433"/>
    </row>
    <row r="1274" spans="1:6" ht="14.4" customHeight="1" x14ac:dyDescent="0.3">
      <c r="A1274" s="383"/>
      <c r="B1274" s="350"/>
      <c r="C1274" s="386"/>
      <c r="D1274" s="431"/>
      <c r="E1274" s="432"/>
      <c r="F1274" s="433"/>
    </row>
    <row r="1275" spans="1:6" ht="14.4" customHeight="1" x14ac:dyDescent="0.3">
      <c r="A1275" s="383"/>
      <c r="B1275" s="350"/>
      <c r="C1275" s="386"/>
      <c r="D1275" s="431"/>
      <c r="E1275" s="432"/>
      <c r="F1275" s="433"/>
    </row>
    <row r="1276" spans="1:6" ht="14.4" customHeight="1" x14ac:dyDescent="0.3">
      <c r="A1276" s="383"/>
      <c r="B1276" s="350"/>
      <c r="C1276" s="386"/>
      <c r="D1276" s="431"/>
      <c r="E1276" s="432"/>
      <c r="F1276" s="433"/>
    </row>
    <row r="1277" spans="1:6" ht="14.4" customHeight="1" x14ac:dyDescent="0.3">
      <c r="A1277" s="383"/>
      <c r="B1277" s="350"/>
      <c r="C1277" s="386"/>
      <c r="D1277" s="431"/>
      <c r="E1277" s="432"/>
      <c r="F1277" s="433"/>
    </row>
    <row r="1278" spans="1:6" ht="14.4" customHeight="1" x14ac:dyDescent="0.3">
      <c r="A1278" s="383"/>
      <c r="B1278" s="350"/>
      <c r="C1278" s="386"/>
      <c r="D1278" s="431"/>
      <c r="E1278" s="432"/>
      <c r="F1278" s="433"/>
    </row>
    <row r="1279" spans="1:6" ht="14.4" customHeight="1" x14ac:dyDescent="0.3">
      <c r="A1279" s="383"/>
      <c r="B1279" s="350"/>
      <c r="C1279" s="386"/>
      <c r="D1279" s="431"/>
      <c r="E1279" s="432"/>
      <c r="F1279" s="433"/>
    </row>
    <row r="1280" spans="1:6" ht="14.4" customHeight="1" x14ac:dyDescent="0.3">
      <c r="A1280" s="383"/>
      <c r="B1280" s="350"/>
      <c r="C1280" s="386"/>
      <c r="D1280" s="431"/>
      <c r="E1280" s="432"/>
      <c r="F1280" s="433"/>
    </row>
    <row r="1281" spans="1:6" ht="14.4" customHeight="1" x14ac:dyDescent="0.3">
      <c r="A1281" s="383"/>
      <c r="B1281" s="350"/>
      <c r="C1281" s="386"/>
      <c r="D1281" s="431"/>
      <c r="E1281" s="432"/>
      <c r="F1281" s="433"/>
    </row>
    <row r="1282" spans="1:6" ht="14.4" customHeight="1" x14ac:dyDescent="0.3">
      <c r="A1282" s="383"/>
      <c r="B1282" s="350"/>
      <c r="C1282" s="386"/>
      <c r="D1282" s="431"/>
      <c r="E1282" s="432"/>
      <c r="F1282" s="433"/>
    </row>
    <row r="1283" spans="1:6" ht="14.4" customHeight="1" x14ac:dyDescent="0.3">
      <c r="A1283" s="383"/>
      <c r="B1283" s="350"/>
      <c r="C1283" s="386"/>
      <c r="D1283" s="431"/>
      <c r="E1283" s="432"/>
      <c r="F1283" s="433"/>
    </row>
    <row r="1284" spans="1:6" ht="14.4" customHeight="1" x14ac:dyDescent="0.3">
      <c r="A1284" s="383"/>
      <c r="B1284" s="350"/>
      <c r="C1284" s="386"/>
      <c r="D1284" s="431"/>
      <c r="E1284" s="432"/>
      <c r="F1284" s="433"/>
    </row>
    <row r="1285" spans="1:6" ht="14.4" customHeight="1" x14ac:dyDescent="0.3">
      <c r="A1285" s="383"/>
      <c r="B1285" s="350"/>
      <c r="C1285" s="386"/>
      <c r="D1285" s="431"/>
      <c r="E1285" s="432"/>
      <c r="F1285" s="433"/>
    </row>
    <row r="1286" spans="1:6" ht="14.4" customHeight="1" x14ac:dyDescent="0.3">
      <c r="A1286" s="383"/>
      <c r="B1286" s="350"/>
      <c r="C1286" s="386"/>
      <c r="D1286" s="431"/>
      <c r="E1286" s="432"/>
      <c r="F1286" s="433"/>
    </row>
    <row r="1287" spans="1:6" ht="14.4" customHeight="1" x14ac:dyDescent="0.3">
      <c r="A1287" s="383"/>
      <c r="B1287" s="350"/>
      <c r="C1287" s="386"/>
      <c r="D1287" s="431"/>
      <c r="E1287" s="432"/>
      <c r="F1287" s="433"/>
    </row>
    <row r="1288" spans="1:6" ht="14.4" customHeight="1" x14ac:dyDescent="0.3">
      <c r="A1288" s="383"/>
      <c r="B1288" s="350"/>
      <c r="C1288" s="386"/>
      <c r="D1288" s="431"/>
      <c r="E1288" s="432"/>
      <c r="F1288" s="433"/>
    </row>
    <row r="1289" spans="1:6" ht="14.4" customHeight="1" x14ac:dyDescent="0.3">
      <c r="A1289" s="383"/>
      <c r="B1289" s="350"/>
      <c r="C1289" s="386"/>
      <c r="D1289" s="431"/>
      <c r="E1289" s="432"/>
      <c r="F1289" s="433"/>
    </row>
    <row r="1290" spans="1:6" ht="14.4" customHeight="1" x14ac:dyDescent="0.3">
      <c r="A1290" s="383"/>
      <c r="B1290" s="350"/>
      <c r="C1290" s="386"/>
      <c r="D1290" s="431"/>
      <c r="E1290" s="432"/>
      <c r="F1290" s="433"/>
    </row>
    <row r="1291" spans="1:6" ht="14.4" customHeight="1" x14ac:dyDescent="0.3">
      <c r="A1291" s="383"/>
      <c r="B1291" s="350"/>
      <c r="C1291" s="386"/>
      <c r="D1291" s="431"/>
      <c r="E1291" s="432"/>
      <c r="F1291" s="433"/>
    </row>
    <row r="1292" spans="1:6" ht="14.4" customHeight="1" x14ac:dyDescent="0.3">
      <c r="A1292" s="383"/>
      <c r="B1292" s="350"/>
      <c r="C1292" s="386"/>
      <c r="D1292" s="431"/>
      <c r="E1292" s="432"/>
      <c r="F1292" s="433"/>
    </row>
    <row r="1293" spans="1:6" ht="14.4" customHeight="1" x14ac:dyDescent="0.3">
      <c r="A1293" s="383"/>
      <c r="B1293" s="350"/>
      <c r="C1293" s="386"/>
      <c r="D1293" s="431"/>
      <c r="E1293" s="432"/>
      <c r="F1293" s="433"/>
    </row>
    <row r="1294" spans="1:6" ht="14.4" customHeight="1" x14ac:dyDescent="0.3">
      <c r="A1294" s="383"/>
      <c r="B1294" s="350"/>
      <c r="C1294" s="386"/>
      <c r="D1294" s="431"/>
      <c r="E1294" s="432"/>
      <c r="F1294" s="433"/>
    </row>
    <row r="1295" spans="1:6" ht="14.4" customHeight="1" x14ac:dyDescent="0.3">
      <c r="A1295" s="383"/>
      <c r="B1295" s="350"/>
      <c r="C1295" s="386"/>
      <c r="D1295" s="431"/>
      <c r="E1295" s="432"/>
      <c r="F1295" s="433"/>
    </row>
    <row r="1296" spans="1:6" ht="14.4" customHeight="1" x14ac:dyDescent="0.3">
      <c r="A1296" s="383"/>
      <c r="B1296" s="350"/>
      <c r="C1296" s="386"/>
      <c r="D1296" s="431"/>
      <c r="E1296" s="432"/>
      <c r="F1296" s="433"/>
    </row>
    <row r="1297" spans="1:8" ht="14.4" customHeight="1" x14ac:dyDescent="0.3">
      <c r="A1297" s="383"/>
      <c r="B1297" s="350"/>
      <c r="C1297" s="386"/>
      <c r="D1297" s="431"/>
      <c r="E1297" s="432"/>
      <c r="F1297" s="433"/>
    </row>
    <row r="1298" spans="1:8" ht="14.4" customHeight="1" x14ac:dyDescent="0.3">
      <c r="A1298" s="383"/>
      <c r="B1298" s="350"/>
      <c r="C1298" s="386"/>
      <c r="D1298" s="431"/>
      <c r="E1298" s="432"/>
      <c r="F1298" s="433"/>
    </row>
    <row r="1299" spans="1:8" ht="14.4" customHeight="1" x14ac:dyDescent="0.3">
      <c r="A1299" s="383"/>
      <c r="B1299" s="350"/>
      <c r="C1299" s="386"/>
      <c r="D1299" s="431"/>
      <c r="E1299" s="432"/>
      <c r="F1299" s="433"/>
    </row>
    <row r="1300" spans="1:8" ht="14.4" customHeight="1" x14ac:dyDescent="0.3">
      <c r="A1300" s="383"/>
      <c r="B1300" s="350"/>
      <c r="C1300" s="386"/>
      <c r="D1300" s="431"/>
      <c r="E1300" s="432"/>
      <c r="F1300" s="433"/>
    </row>
    <row r="1301" spans="1:8" ht="14.4" customHeight="1" x14ac:dyDescent="0.3">
      <c r="A1301" s="383"/>
      <c r="B1301" s="350"/>
      <c r="C1301" s="386"/>
      <c r="D1301" s="431"/>
      <c r="E1301" s="432"/>
      <c r="F1301" s="433"/>
    </row>
    <row r="1302" spans="1:8" ht="14.4" customHeight="1" x14ac:dyDescent="0.3">
      <c r="A1302" s="383"/>
      <c r="B1302" s="350"/>
      <c r="C1302" s="386"/>
      <c r="D1302" s="431"/>
      <c r="E1302" s="432"/>
      <c r="F1302" s="433"/>
    </row>
    <row r="1303" spans="1:8" ht="14.4" customHeight="1" x14ac:dyDescent="0.3">
      <c r="A1303" s="383"/>
      <c r="B1303" s="350"/>
      <c r="C1303" s="386"/>
      <c r="D1303" s="431"/>
      <c r="E1303" s="432"/>
      <c r="F1303" s="433"/>
    </row>
    <row r="1304" spans="1:8" ht="14.4" customHeight="1" x14ac:dyDescent="0.3">
      <c r="A1304" s="383"/>
      <c r="B1304" s="350"/>
      <c r="C1304" s="386"/>
      <c r="D1304" s="431"/>
      <c r="E1304" s="432"/>
      <c r="F1304" s="433"/>
    </row>
    <row r="1305" spans="1:8" ht="14.4" customHeight="1" x14ac:dyDescent="0.3">
      <c r="A1305" s="383"/>
      <c r="B1305" s="350"/>
      <c r="C1305" s="386"/>
      <c r="D1305" s="431"/>
      <c r="E1305" s="432"/>
      <c r="F1305" s="433"/>
    </row>
    <row r="1306" spans="1:8" ht="14.4" customHeight="1" x14ac:dyDescent="0.3">
      <c r="A1306" s="383"/>
      <c r="B1306" s="350"/>
      <c r="C1306" s="386"/>
      <c r="D1306" s="431"/>
      <c r="E1306" s="432"/>
      <c r="F1306" s="433"/>
    </row>
    <row r="1307" spans="1:8" ht="15" customHeight="1" thickBot="1" x14ac:dyDescent="0.35">
      <c r="A1307" s="383"/>
      <c r="B1307" s="350"/>
      <c r="C1307" s="386"/>
      <c r="D1307" s="431"/>
      <c r="E1307" s="432"/>
      <c r="F1307" s="433"/>
    </row>
    <row r="1308" spans="1:8" ht="15" customHeight="1" thickBot="1" x14ac:dyDescent="0.35">
      <c r="A1308" s="448" t="s">
        <v>4198</v>
      </c>
      <c r="B1308" s="511" t="s">
        <v>4116</v>
      </c>
      <c r="C1308" s="489"/>
      <c r="D1308" s="583"/>
      <c r="E1308" s="584"/>
      <c r="F1308" s="585">
        <f>SUM(F1208:F1235)</f>
        <v>100000</v>
      </c>
    </row>
    <row r="1309" spans="1:8" ht="25.05" customHeight="1" x14ac:dyDescent="0.3">
      <c r="A1309" s="756" t="str">
        <f>A768</f>
        <v>CONTRACT SANRAL: NRA 2024/1323</v>
      </c>
      <c r="B1309" s="757"/>
      <c r="C1309" s="462"/>
      <c r="D1309" s="586"/>
      <c r="E1309" s="587"/>
      <c r="F1309" s="588"/>
    </row>
    <row r="1310" spans="1:8" s="444" customFormat="1" ht="33" customHeight="1" thickBot="1" x14ac:dyDescent="0.35">
      <c r="A1310" s="754" t="str">
        <f>A769</f>
        <v>PANEL FOR ROUTINE ROAD MAINTENANCE WORKS ACROSS SOUTH AFRICA (FREE STATE PROVINCE)</v>
      </c>
      <c r="B1310" s="755"/>
      <c r="C1310" s="463"/>
      <c r="D1310" s="589"/>
      <c r="E1310" s="590"/>
      <c r="F1310" s="591"/>
      <c r="H1310" s="515"/>
    </row>
    <row r="1311" spans="1:8" ht="14.4" customHeight="1" thickBot="1" x14ac:dyDescent="0.35">
      <c r="A1311" s="449" t="s">
        <v>4111</v>
      </c>
      <c r="B1311" s="451" t="s">
        <v>4035</v>
      </c>
      <c r="C1311" s="451" t="s">
        <v>4112</v>
      </c>
      <c r="D1311" s="583" t="s">
        <v>4113</v>
      </c>
      <c r="E1311" s="583" t="s">
        <v>4114</v>
      </c>
      <c r="F1311" s="592" t="s">
        <v>4036</v>
      </c>
      <c r="H1311" s="370"/>
    </row>
    <row r="1312" spans="1:8" ht="14.4" customHeight="1" x14ac:dyDescent="0.3">
      <c r="A1312" s="758" t="s">
        <v>548</v>
      </c>
      <c r="B1312" s="759"/>
      <c r="C1312" s="759"/>
      <c r="D1312" s="759"/>
      <c r="E1312" s="759"/>
      <c r="F1312" s="760"/>
    </row>
    <row r="1313" spans="1:8" x14ac:dyDescent="0.3">
      <c r="A1313" s="374" t="s">
        <v>549</v>
      </c>
      <c r="B1313" s="345" t="s">
        <v>550</v>
      </c>
      <c r="C1313" s="375"/>
      <c r="D1313" s="420"/>
      <c r="E1313" s="418"/>
      <c r="F1313" s="419"/>
      <c r="H1313" s="580"/>
    </row>
    <row r="1314" spans="1:8" x14ac:dyDescent="0.3">
      <c r="A1314" s="372" t="s">
        <v>551</v>
      </c>
      <c r="B1314" s="201" t="s">
        <v>564</v>
      </c>
      <c r="C1314" s="379" t="s">
        <v>489</v>
      </c>
      <c r="D1314" s="424">
        <v>10000</v>
      </c>
      <c r="E1314" s="856"/>
      <c r="F1314" s="419" t="str">
        <f t="shared" ref="F1314:F1320" si="8">IF((D1314*E1314)&gt;0,(D1314*E1314),"")</f>
        <v/>
      </c>
      <c r="H1314" s="580"/>
    </row>
    <row r="1315" spans="1:8" ht="22.8" x14ac:dyDescent="0.3">
      <c r="A1315" s="372" t="s">
        <v>553</v>
      </c>
      <c r="B1315" s="201" t="s">
        <v>4320</v>
      </c>
      <c r="C1315" s="379"/>
      <c r="D1315" s="424"/>
      <c r="E1315" s="418"/>
      <c r="F1315" s="419" t="str">
        <f t="shared" si="8"/>
        <v/>
      </c>
      <c r="H1315" s="580"/>
    </row>
    <row r="1316" spans="1:8" ht="14.4" customHeight="1" x14ac:dyDescent="0.3">
      <c r="A1316" s="372" t="s">
        <v>555</v>
      </c>
      <c r="B1316" s="201" t="s">
        <v>3893</v>
      </c>
      <c r="C1316" s="379" t="s">
        <v>221</v>
      </c>
      <c r="D1316" s="424">
        <v>500</v>
      </c>
      <c r="E1316" s="856"/>
      <c r="F1316" s="419" t="str">
        <f t="shared" si="8"/>
        <v/>
      </c>
      <c r="H1316" s="580"/>
    </row>
    <row r="1317" spans="1:8" x14ac:dyDescent="0.3">
      <c r="A1317" s="372" t="s">
        <v>557</v>
      </c>
      <c r="B1317" s="201" t="s">
        <v>558</v>
      </c>
      <c r="C1317" s="379" t="s">
        <v>221</v>
      </c>
      <c r="D1317" s="424">
        <v>150</v>
      </c>
      <c r="E1317" s="856"/>
      <c r="F1317" s="419" t="str">
        <f t="shared" si="8"/>
        <v/>
      </c>
      <c r="H1317" s="580"/>
    </row>
    <row r="1318" spans="1:8" ht="22.8" x14ac:dyDescent="0.3">
      <c r="A1318" s="372" t="s">
        <v>4199</v>
      </c>
      <c r="B1318" s="201" t="s">
        <v>4200</v>
      </c>
      <c r="C1318" s="379"/>
      <c r="D1318" s="424"/>
      <c r="E1318" s="418"/>
      <c r="F1318" s="419" t="str">
        <f t="shared" si="8"/>
        <v/>
      </c>
      <c r="H1318" s="580"/>
    </row>
    <row r="1319" spans="1:8" x14ac:dyDescent="0.3">
      <c r="A1319" s="372" t="s">
        <v>4201</v>
      </c>
      <c r="B1319" s="201" t="s">
        <v>3893</v>
      </c>
      <c r="C1319" s="379" t="s">
        <v>221</v>
      </c>
      <c r="D1319" s="424">
        <v>300</v>
      </c>
      <c r="E1319" s="856"/>
      <c r="F1319" s="419" t="str">
        <f t="shared" si="8"/>
        <v/>
      </c>
      <c r="H1319" s="580"/>
    </row>
    <row r="1320" spans="1:8" ht="14.4" customHeight="1" x14ac:dyDescent="0.3">
      <c r="A1320" s="372" t="s">
        <v>4202</v>
      </c>
      <c r="B1320" s="201" t="s">
        <v>558</v>
      </c>
      <c r="C1320" s="379" t="s">
        <v>221</v>
      </c>
      <c r="D1320" s="424">
        <v>100</v>
      </c>
      <c r="E1320" s="856"/>
      <c r="F1320" s="419" t="str">
        <f t="shared" si="8"/>
        <v/>
      </c>
      <c r="H1320" s="580"/>
    </row>
    <row r="1321" spans="1:8" ht="22.8" x14ac:dyDescent="0.3">
      <c r="A1321" s="372" t="s">
        <v>3951</v>
      </c>
      <c r="B1321" s="201" t="s">
        <v>3953</v>
      </c>
      <c r="C1321" s="379"/>
      <c r="D1321" s="424"/>
      <c r="E1321" s="418"/>
      <c r="F1321" s="419"/>
    </row>
    <row r="1322" spans="1:8" ht="14.4" customHeight="1" x14ac:dyDescent="0.3">
      <c r="A1322" s="372" t="s">
        <v>3952</v>
      </c>
      <c r="B1322" s="201" t="s">
        <v>3893</v>
      </c>
      <c r="C1322" s="379" t="s">
        <v>221</v>
      </c>
      <c r="D1322" s="424">
        <v>50</v>
      </c>
      <c r="E1322" s="856"/>
      <c r="F1322" s="419"/>
    </row>
    <row r="1323" spans="1:8" ht="14.4" customHeight="1" x14ac:dyDescent="0.3">
      <c r="A1323" s="372" t="s">
        <v>4203</v>
      </c>
      <c r="B1323" s="201" t="s">
        <v>558</v>
      </c>
      <c r="C1323" s="379" t="s">
        <v>221</v>
      </c>
      <c r="D1323" s="424">
        <v>50</v>
      </c>
      <c r="E1323" s="856"/>
      <c r="F1323" s="419"/>
    </row>
    <row r="1324" spans="1:8" ht="22.8" x14ac:dyDescent="0.3">
      <c r="A1324" s="372" t="s">
        <v>4204</v>
      </c>
      <c r="B1324" s="201" t="s">
        <v>4205</v>
      </c>
      <c r="C1324" s="379"/>
      <c r="D1324" s="424"/>
      <c r="E1324" s="418"/>
      <c r="F1324" s="419"/>
    </row>
    <row r="1325" spans="1:8" ht="14.4" customHeight="1" x14ac:dyDescent="0.3">
      <c r="A1325" s="372" t="s">
        <v>4206</v>
      </c>
      <c r="B1325" s="201" t="s">
        <v>3893</v>
      </c>
      <c r="C1325" s="379" t="s">
        <v>221</v>
      </c>
      <c r="D1325" s="424">
        <v>50</v>
      </c>
      <c r="E1325" s="856"/>
      <c r="F1325" s="419"/>
    </row>
    <row r="1326" spans="1:8" ht="14.4" customHeight="1" x14ac:dyDescent="0.3">
      <c r="A1326" s="372" t="s">
        <v>4207</v>
      </c>
      <c r="B1326" s="201" t="s">
        <v>558</v>
      </c>
      <c r="C1326" s="379" t="s">
        <v>221</v>
      </c>
      <c r="D1326" s="424">
        <v>50</v>
      </c>
      <c r="E1326" s="856"/>
      <c r="F1326" s="419"/>
    </row>
    <row r="1327" spans="1:8" ht="14.4" customHeight="1" x14ac:dyDescent="0.3">
      <c r="A1327" s="372"/>
      <c r="B1327" s="201"/>
      <c r="C1327" s="379"/>
      <c r="D1327" s="424"/>
      <c r="E1327" s="418"/>
      <c r="F1327" s="419"/>
    </row>
    <row r="1328" spans="1:8" ht="14.4" customHeight="1" x14ac:dyDescent="0.3">
      <c r="A1328" s="372"/>
      <c r="B1328" s="201"/>
      <c r="C1328" s="379"/>
      <c r="D1328" s="424"/>
      <c r="E1328" s="418"/>
      <c r="F1328" s="419"/>
    </row>
    <row r="1329" spans="1:8" ht="14.4" customHeight="1" x14ac:dyDescent="0.3">
      <c r="A1329" s="372"/>
      <c r="B1329" s="201"/>
      <c r="C1329" s="379"/>
      <c r="D1329" s="424"/>
      <c r="E1329" s="418"/>
      <c r="F1329" s="419"/>
    </row>
    <row r="1330" spans="1:8" ht="14.4" customHeight="1" x14ac:dyDescent="0.3">
      <c r="A1330" s="788" t="s">
        <v>4155</v>
      </c>
      <c r="B1330" s="789"/>
      <c r="C1330" s="512"/>
      <c r="D1330" s="424"/>
      <c r="E1330" s="602"/>
      <c r="F1330" s="603"/>
    </row>
    <row r="1331" spans="1:8" x14ac:dyDescent="0.3">
      <c r="A1331" s="374" t="s">
        <v>570</v>
      </c>
      <c r="B1331" s="345" t="s">
        <v>571</v>
      </c>
      <c r="C1331" s="375"/>
      <c r="D1331" s="424"/>
      <c r="E1331" s="377"/>
      <c r="F1331" s="378"/>
      <c r="H1331" s="580"/>
    </row>
    <row r="1332" spans="1:8" x14ac:dyDescent="0.3">
      <c r="A1332" s="372" t="s">
        <v>572</v>
      </c>
      <c r="B1332" s="201" t="s">
        <v>564</v>
      </c>
      <c r="C1332" s="379" t="s">
        <v>489</v>
      </c>
      <c r="D1332" s="424">
        <v>5000</v>
      </c>
      <c r="E1332" s="856"/>
      <c r="F1332" s="419" t="str">
        <f>IF((D1332*E1332)&gt;0,(D1332*E1332),"")</f>
        <v/>
      </c>
      <c r="H1332" s="580"/>
    </row>
    <row r="1333" spans="1:8" ht="34.200000000000003" x14ac:dyDescent="0.3">
      <c r="A1333" s="372" t="s">
        <v>574</v>
      </c>
      <c r="B1333" s="201" t="s">
        <v>3954</v>
      </c>
      <c r="C1333" s="379" t="s">
        <v>221</v>
      </c>
      <c r="D1333" s="424">
        <v>40</v>
      </c>
      <c r="E1333" s="856"/>
      <c r="F1333" s="419" t="str">
        <f>IF((D1333*E1333)&gt;0,(D1333*E1333),"")</f>
        <v/>
      </c>
      <c r="H1333" s="580"/>
    </row>
    <row r="1334" spans="1:8" ht="34.200000000000003" x14ac:dyDescent="0.3">
      <c r="A1334" s="372" t="s">
        <v>576</v>
      </c>
      <c r="B1334" s="201" t="s">
        <v>3955</v>
      </c>
      <c r="C1334" s="379" t="s">
        <v>221</v>
      </c>
      <c r="D1334" s="424">
        <v>100</v>
      </c>
      <c r="E1334" s="856"/>
      <c r="F1334" s="419" t="str">
        <f>IF((D1334*E1334)&gt;0,(D1334*E1334),"")</f>
        <v/>
      </c>
      <c r="H1334" s="580"/>
    </row>
    <row r="1335" spans="1:8" ht="34.200000000000003" x14ac:dyDescent="0.3">
      <c r="A1335" s="372" t="s">
        <v>577</v>
      </c>
      <c r="B1335" s="201" t="s">
        <v>4208</v>
      </c>
      <c r="C1335" s="379" t="s">
        <v>221</v>
      </c>
      <c r="D1335" s="424">
        <v>2.5</v>
      </c>
      <c r="E1335" s="856"/>
      <c r="F1335" s="419" t="str">
        <f>IF((D1335*E1335)&gt;0,(D1335*E1335),"")</f>
        <v/>
      </c>
      <c r="H1335" s="580"/>
    </row>
    <row r="1336" spans="1:8" ht="34.200000000000003" x14ac:dyDescent="0.3">
      <c r="A1336" s="372" t="s">
        <v>4209</v>
      </c>
      <c r="B1336" s="201" t="s">
        <v>4210</v>
      </c>
      <c r="C1336" s="379" t="s">
        <v>221</v>
      </c>
      <c r="D1336" s="424">
        <v>1</v>
      </c>
      <c r="E1336" s="856"/>
      <c r="F1336" s="419" t="str">
        <f>IF((D1336*E1336)&gt;0,(D1336*E1336),"")</f>
        <v/>
      </c>
      <c r="H1336" s="580"/>
    </row>
    <row r="1337" spans="1:8" ht="34.200000000000003" x14ac:dyDescent="0.3">
      <c r="A1337" s="372" t="s">
        <v>4211</v>
      </c>
      <c r="B1337" s="201" t="s">
        <v>4212</v>
      </c>
      <c r="C1337" s="379" t="s">
        <v>221</v>
      </c>
      <c r="D1337" s="424">
        <v>25</v>
      </c>
      <c r="E1337" s="856"/>
      <c r="F1337" s="419" t="str">
        <f t="shared" ref="F1337:F1339" si="9">IF((D1337*E1337)&gt;0,(D1337*E1337),"")</f>
        <v/>
      </c>
    </row>
    <row r="1338" spans="1:8" ht="34.200000000000003" x14ac:dyDescent="0.3">
      <c r="A1338" s="372" t="s">
        <v>4213</v>
      </c>
      <c r="B1338" s="201" t="s">
        <v>4214</v>
      </c>
      <c r="C1338" s="379" t="s">
        <v>221</v>
      </c>
      <c r="D1338" s="424">
        <v>25</v>
      </c>
      <c r="E1338" s="856"/>
      <c r="F1338" s="419" t="str">
        <f t="shared" si="9"/>
        <v/>
      </c>
    </row>
    <row r="1339" spans="1:8" ht="34.200000000000003" x14ac:dyDescent="0.3">
      <c r="A1339" s="372" t="s">
        <v>4215</v>
      </c>
      <c r="B1339" s="201" t="s">
        <v>4216</v>
      </c>
      <c r="C1339" s="379" t="s">
        <v>221</v>
      </c>
      <c r="D1339" s="424">
        <v>20</v>
      </c>
      <c r="E1339" s="856"/>
      <c r="F1339" s="419" t="str">
        <f t="shared" si="9"/>
        <v/>
      </c>
    </row>
    <row r="1340" spans="1:8" ht="34.200000000000003" x14ac:dyDescent="0.3">
      <c r="A1340" s="372" t="s">
        <v>4217</v>
      </c>
      <c r="B1340" s="201" t="s">
        <v>4218</v>
      </c>
      <c r="C1340" s="379" t="s">
        <v>221</v>
      </c>
      <c r="D1340" s="424">
        <v>20</v>
      </c>
      <c r="E1340" s="856"/>
      <c r="F1340" s="419" t="str">
        <f>IF((D1340*E1340)&gt;0,(D1340*E1340),"")</f>
        <v/>
      </c>
    </row>
    <row r="1341" spans="1:8" x14ac:dyDescent="0.3">
      <c r="A1341" s="372" t="s">
        <v>4219</v>
      </c>
      <c r="B1341" s="201" t="s">
        <v>580</v>
      </c>
      <c r="C1341" s="379" t="s">
        <v>16</v>
      </c>
      <c r="D1341" s="424">
        <v>1</v>
      </c>
      <c r="E1341" s="418">
        <v>500000</v>
      </c>
      <c r="F1341" s="419">
        <f>IF((D1341*E1341)&gt;0,(D1341*E1341),"")</f>
        <v>500000</v>
      </c>
      <c r="H1341" s="580"/>
    </row>
    <row r="1342" spans="1:8" ht="22.8" x14ac:dyDescent="0.3">
      <c r="A1342" s="372" t="s">
        <v>4220</v>
      </c>
      <c r="B1342" s="201" t="s">
        <v>4221</v>
      </c>
      <c r="C1342" s="379" t="s">
        <v>21</v>
      </c>
      <c r="D1342" s="424">
        <f>F1341</f>
        <v>500000</v>
      </c>
      <c r="E1342" s="855"/>
      <c r="F1342" s="419" t="str">
        <f>IF((D1342*E1342)&gt;0,(D1342*E1342),"")</f>
        <v/>
      </c>
      <c r="H1342" s="580"/>
    </row>
    <row r="1343" spans="1:8" ht="14.4" customHeight="1" x14ac:dyDescent="0.3">
      <c r="A1343" s="383"/>
      <c r="B1343" s="202"/>
      <c r="C1343" s="386"/>
      <c r="D1343" s="434"/>
      <c r="E1343" s="435"/>
      <c r="F1343" s="433"/>
    </row>
    <row r="1344" spans="1:8" ht="14.4" customHeight="1" x14ac:dyDescent="0.3">
      <c r="A1344" s="383"/>
      <c r="B1344" s="202"/>
      <c r="C1344" s="386"/>
      <c r="D1344" s="434"/>
      <c r="E1344" s="435"/>
      <c r="F1344" s="433"/>
    </row>
    <row r="1345" spans="1:6" ht="14.4" customHeight="1" x14ac:dyDescent="0.3">
      <c r="A1345" s="383"/>
      <c r="B1345" s="202"/>
      <c r="C1345" s="386"/>
      <c r="D1345" s="434"/>
      <c r="E1345" s="435"/>
      <c r="F1345" s="433"/>
    </row>
    <row r="1346" spans="1:6" ht="14.4" customHeight="1" x14ac:dyDescent="0.3">
      <c r="A1346" s="383"/>
      <c r="B1346" s="202"/>
      <c r="C1346" s="386"/>
      <c r="D1346" s="434"/>
      <c r="E1346" s="435"/>
      <c r="F1346" s="433"/>
    </row>
    <row r="1347" spans="1:6" ht="14.4" customHeight="1" x14ac:dyDescent="0.3">
      <c r="A1347" s="383"/>
      <c r="B1347" s="202"/>
      <c r="C1347" s="386"/>
      <c r="D1347" s="434"/>
      <c r="E1347" s="435"/>
      <c r="F1347" s="433"/>
    </row>
    <row r="1348" spans="1:6" ht="14.4" customHeight="1" x14ac:dyDescent="0.3">
      <c r="A1348" s="383"/>
      <c r="B1348" s="202"/>
      <c r="C1348" s="386"/>
      <c r="D1348" s="434"/>
      <c r="E1348" s="435"/>
      <c r="F1348" s="433"/>
    </row>
    <row r="1349" spans="1:6" ht="14.4" customHeight="1" x14ac:dyDescent="0.3">
      <c r="A1349" s="383"/>
      <c r="B1349" s="202"/>
      <c r="C1349" s="386"/>
      <c r="D1349" s="434"/>
      <c r="E1349" s="435"/>
      <c r="F1349" s="433"/>
    </row>
    <row r="1350" spans="1:6" ht="14.4" customHeight="1" x14ac:dyDescent="0.3">
      <c r="A1350" s="383"/>
      <c r="B1350" s="202"/>
      <c r="C1350" s="386"/>
      <c r="D1350" s="434"/>
      <c r="E1350" s="435"/>
      <c r="F1350" s="433"/>
    </row>
    <row r="1351" spans="1:6" ht="14.4" customHeight="1" x14ac:dyDescent="0.3">
      <c r="A1351" s="383"/>
      <c r="B1351" s="202"/>
      <c r="C1351" s="386"/>
      <c r="D1351" s="434"/>
      <c r="E1351" s="435"/>
      <c r="F1351" s="433"/>
    </row>
    <row r="1352" spans="1:6" ht="14.4" customHeight="1" x14ac:dyDescent="0.3">
      <c r="A1352" s="383"/>
      <c r="B1352" s="202"/>
      <c r="C1352" s="386"/>
      <c r="D1352" s="434"/>
      <c r="E1352" s="435"/>
      <c r="F1352" s="433"/>
    </row>
    <row r="1353" spans="1:6" ht="14.4" customHeight="1" x14ac:dyDescent="0.3">
      <c r="A1353" s="383"/>
      <c r="B1353" s="202"/>
      <c r="C1353" s="386"/>
      <c r="D1353" s="434"/>
      <c r="E1353" s="435"/>
      <c r="F1353" s="433"/>
    </row>
    <row r="1354" spans="1:6" ht="14.4" customHeight="1" x14ac:dyDescent="0.3">
      <c r="A1354" s="383"/>
      <c r="B1354" s="202"/>
      <c r="C1354" s="386"/>
      <c r="D1354" s="434"/>
      <c r="E1354" s="435"/>
      <c r="F1354" s="433"/>
    </row>
    <row r="1355" spans="1:6" ht="14.4" customHeight="1" x14ac:dyDescent="0.3">
      <c r="A1355" s="383"/>
      <c r="B1355" s="202"/>
      <c r="C1355" s="386"/>
      <c r="D1355" s="434"/>
      <c r="E1355" s="435"/>
      <c r="F1355" s="433"/>
    </row>
    <row r="1356" spans="1:6" ht="14.4" customHeight="1" x14ac:dyDescent="0.3">
      <c r="A1356" s="383"/>
      <c r="B1356" s="202"/>
      <c r="C1356" s="386"/>
      <c r="D1356" s="434"/>
      <c r="E1356" s="435"/>
      <c r="F1356" s="433"/>
    </row>
    <row r="1357" spans="1:6" ht="14.4" customHeight="1" x14ac:dyDescent="0.3">
      <c r="A1357" s="383"/>
      <c r="B1357" s="202"/>
      <c r="C1357" s="386"/>
      <c r="D1357" s="434"/>
      <c r="E1357" s="435"/>
      <c r="F1357" s="433"/>
    </row>
    <row r="1358" spans="1:6" ht="14.4" customHeight="1" x14ac:dyDescent="0.3">
      <c r="A1358" s="383"/>
      <c r="B1358" s="202"/>
      <c r="C1358" s="386"/>
      <c r="D1358" s="434"/>
      <c r="E1358" s="435"/>
      <c r="F1358" s="433"/>
    </row>
    <row r="1359" spans="1:6" ht="14.4" customHeight="1" x14ac:dyDescent="0.3">
      <c r="A1359" s="383"/>
      <c r="B1359" s="202"/>
      <c r="C1359" s="386"/>
      <c r="D1359" s="434"/>
      <c r="E1359" s="435"/>
      <c r="F1359" s="433"/>
    </row>
    <row r="1360" spans="1:6" ht="14.4" customHeight="1" x14ac:dyDescent="0.3">
      <c r="A1360" s="383"/>
      <c r="B1360" s="202"/>
      <c r="C1360" s="386"/>
      <c r="D1360" s="434"/>
      <c r="E1360" s="435"/>
      <c r="F1360" s="433"/>
    </row>
    <row r="1361" spans="1:6" ht="14.4" customHeight="1" x14ac:dyDescent="0.3">
      <c r="A1361" s="383"/>
      <c r="B1361" s="202"/>
      <c r="C1361" s="386"/>
      <c r="D1361" s="434"/>
      <c r="E1361" s="435"/>
      <c r="F1361" s="433"/>
    </row>
    <row r="1362" spans="1:6" ht="14.4" customHeight="1" x14ac:dyDescent="0.3">
      <c r="A1362" s="383"/>
      <c r="B1362" s="202"/>
      <c r="C1362" s="386"/>
      <c r="D1362" s="434"/>
      <c r="E1362" s="435"/>
      <c r="F1362" s="433"/>
    </row>
    <row r="1363" spans="1:6" ht="14.4" customHeight="1" x14ac:dyDescent="0.3">
      <c r="A1363" s="383"/>
      <c r="B1363" s="202"/>
      <c r="C1363" s="386"/>
      <c r="D1363" s="434"/>
      <c r="E1363" s="435"/>
      <c r="F1363" s="433"/>
    </row>
    <row r="1364" spans="1:6" ht="14.4" customHeight="1" x14ac:dyDescent="0.3">
      <c r="A1364" s="383"/>
      <c r="B1364" s="202"/>
      <c r="C1364" s="386"/>
      <c r="D1364" s="434"/>
      <c r="E1364" s="435"/>
      <c r="F1364" s="433"/>
    </row>
    <row r="1365" spans="1:6" ht="14.4" customHeight="1" x14ac:dyDescent="0.3">
      <c r="A1365" s="383"/>
      <c r="B1365" s="202"/>
      <c r="C1365" s="386"/>
      <c r="D1365" s="434"/>
      <c r="E1365" s="435"/>
      <c r="F1365" s="433"/>
    </row>
    <row r="1366" spans="1:6" ht="14.4" customHeight="1" x14ac:dyDescent="0.3">
      <c r="A1366" s="383"/>
      <c r="B1366" s="202"/>
      <c r="C1366" s="386"/>
      <c r="D1366" s="434"/>
      <c r="E1366" s="435"/>
      <c r="F1366" s="433"/>
    </row>
    <row r="1367" spans="1:6" ht="14.4" customHeight="1" x14ac:dyDescent="0.3">
      <c r="A1367" s="383"/>
      <c r="B1367" s="202"/>
      <c r="C1367" s="386"/>
      <c r="D1367" s="434"/>
      <c r="E1367" s="435"/>
      <c r="F1367" s="433"/>
    </row>
    <row r="1368" spans="1:6" ht="14.4" customHeight="1" x14ac:dyDescent="0.3">
      <c r="A1368" s="383"/>
      <c r="B1368" s="202"/>
      <c r="C1368" s="386"/>
      <c r="D1368" s="434"/>
      <c r="E1368" s="435"/>
      <c r="F1368" s="433"/>
    </row>
    <row r="1369" spans="1:6" ht="14.4" customHeight="1" x14ac:dyDescent="0.3">
      <c r="A1369" s="383"/>
      <c r="B1369" s="202"/>
      <c r="C1369" s="386"/>
      <c r="D1369" s="434"/>
      <c r="E1369" s="435"/>
      <c r="F1369" s="433"/>
    </row>
    <row r="1370" spans="1:6" ht="14.4" customHeight="1" x14ac:dyDescent="0.3">
      <c r="A1370" s="383"/>
      <c r="B1370" s="202"/>
      <c r="C1370" s="386"/>
      <c r="D1370" s="434"/>
      <c r="E1370" s="435"/>
      <c r="F1370" s="433"/>
    </row>
    <row r="1371" spans="1:6" ht="14.4" customHeight="1" x14ac:dyDescent="0.3">
      <c r="A1371" s="383"/>
      <c r="B1371" s="202"/>
      <c r="C1371" s="386"/>
      <c r="D1371" s="434"/>
      <c r="E1371" s="435"/>
      <c r="F1371" s="433"/>
    </row>
    <row r="1372" spans="1:6" ht="14.4" customHeight="1" x14ac:dyDescent="0.3">
      <c r="A1372" s="383"/>
      <c r="B1372" s="202"/>
      <c r="C1372" s="386"/>
      <c r="D1372" s="434"/>
      <c r="E1372" s="435"/>
      <c r="F1372" s="433"/>
    </row>
    <row r="1373" spans="1:6" ht="14.4" customHeight="1" x14ac:dyDescent="0.3">
      <c r="A1373" s="383"/>
      <c r="B1373" s="202"/>
      <c r="C1373" s="386"/>
      <c r="D1373" s="434"/>
      <c r="E1373" s="435"/>
      <c r="F1373" s="433"/>
    </row>
    <row r="1374" spans="1:6" ht="14.4" customHeight="1" x14ac:dyDescent="0.3">
      <c r="A1374" s="383"/>
      <c r="B1374" s="202"/>
      <c r="C1374" s="386"/>
      <c r="D1374" s="434"/>
      <c r="E1374" s="435"/>
      <c r="F1374" s="433"/>
    </row>
    <row r="1375" spans="1:6" ht="14.4" customHeight="1" x14ac:dyDescent="0.3">
      <c r="A1375" s="383"/>
      <c r="B1375" s="202"/>
      <c r="C1375" s="386"/>
      <c r="D1375" s="434"/>
      <c r="E1375" s="435"/>
      <c r="F1375" s="433"/>
    </row>
    <row r="1376" spans="1:6" ht="14.4" customHeight="1" x14ac:dyDescent="0.3">
      <c r="A1376" s="383"/>
      <c r="B1376" s="202"/>
      <c r="C1376" s="386"/>
      <c r="D1376" s="434"/>
      <c r="E1376" s="435"/>
      <c r="F1376" s="433"/>
    </row>
    <row r="1377" spans="1:6" ht="14.4" customHeight="1" x14ac:dyDescent="0.3">
      <c r="A1377" s="383"/>
      <c r="B1377" s="202"/>
      <c r="C1377" s="386"/>
      <c r="D1377" s="434"/>
      <c r="E1377" s="435"/>
      <c r="F1377" s="433"/>
    </row>
    <row r="1378" spans="1:6" ht="14.4" customHeight="1" x14ac:dyDescent="0.3">
      <c r="A1378" s="383"/>
      <c r="B1378" s="202"/>
      <c r="C1378" s="386"/>
      <c r="D1378" s="434"/>
      <c r="E1378" s="435"/>
      <c r="F1378" s="433"/>
    </row>
    <row r="1379" spans="1:6" ht="14.4" customHeight="1" x14ac:dyDescent="0.3">
      <c r="A1379" s="383"/>
      <c r="B1379" s="202"/>
      <c r="C1379" s="386"/>
      <c r="D1379" s="434"/>
      <c r="E1379" s="435"/>
      <c r="F1379" s="433"/>
    </row>
    <row r="1380" spans="1:6" ht="14.4" customHeight="1" x14ac:dyDescent="0.3">
      <c r="A1380" s="383"/>
      <c r="B1380" s="202"/>
      <c r="C1380" s="386"/>
      <c r="D1380" s="434"/>
      <c r="E1380" s="435"/>
      <c r="F1380" s="433"/>
    </row>
    <row r="1381" spans="1:6" ht="14.4" customHeight="1" x14ac:dyDescent="0.3">
      <c r="A1381" s="383"/>
      <c r="B1381" s="202"/>
      <c r="C1381" s="386"/>
      <c r="D1381" s="434"/>
      <c r="E1381" s="435"/>
      <c r="F1381" s="433"/>
    </row>
    <row r="1382" spans="1:6" ht="14.4" customHeight="1" x14ac:dyDescent="0.3">
      <c r="A1382" s="383"/>
      <c r="B1382" s="202"/>
      <c r="C1382" s="386"/>
      <c r="D1382" s="434"/>
      <c r="E1382" s="435"/>
      <c r="F1382" s="433"/>
    </row>
    <row r="1383" spans="1:6" ht="14.4" customHeight="1" x14ac:dyDescent="0.3">
      <c r="A1383" s="383"/>
      <c r="B1383" s="202"/>
      <c r="C1383" s="386"/>
      <c r="D1383" s="434"/>
      <c r="E1383" s="435"/>
      <c r="F1383" s="433"/>
    </row>
    <row r="1384" spans="1:6" ht="14.4" customHeight="1" x14ac:dyDescent="0.3">
      <c r="A1384" s="383"/>
      <c r="B1384" s="202"/>
      <c r="C1384" s="386"/>
      <c r="D1384" s="434"/>
      <c r="E1384" s="435"/>
      <c r="F1384" s="433"/>
    </row>
    <row r="1385" spans="1:6" ht="14.4" customHeight="1" x14ac:dyDescent="0.3">
      <c r="A1385" s="383"/>
      <c r="B1385" s="202"/>
      <c r="C1385" s="386"/>
      <c r="D1385" s="434"/>
      <c r="E1385" s="435"/>
      <c r="F1385" s="433"/>
    </row>
    <row r="1386" spans="1:6" ht="14.4" customHeight="1" x14ac:dyDescent="0.3">
      <c r="A1386" s="383"/>
      <c r="B1386" s="202"/>
      <c r="C1386" s="386"/>
      <c r="D1386" s="434"/>
      <c r="E1386" s="435"/>
      <c r="F1386" s="433"/>
    </row>
    <row r="1387" spans="1:6" ht="14.4" customHeight="1" x14ac:dyDescent="0.3">
      <c r="A1387" s="383"/>
      <c r="B1387" s="202"/>
      <c r="C1387" s="386"/>
      <c r="D1387" s="434"/>
      <c r="E1387" s="435"/>
      <c r="F1387" s="433"/>
    </row>
    <row r="1388" spans="1:6" ht="14.4" customHeight="1" x14ac:dyDescent="0.3">
      <c r="A1388" s="383"/>
      <c r="B1388" s="202"/>
      <c r="C1388" s="386"/>
      <c r="D1388" s="434"/>
      <c r="E1388" s="435"/>
      <c r="F1388" s="433"/>
    </row>
    <row r="1389" spans="1:6" ht="14.4" customHeight="1" x14ac:dyDescent="0.3">
      <c r="A1389" s="383"/>
      <c r="B1389" s="202"/>
      <c r="C1389" s="386"/>
      <c r="D1389" s="434"/>
      <c r="E1389" s="435"/>
      <c r="F1389" s="433"/>
    </row>
    <row r="1390" spans="1:6" ht="14.4" customHeight="1" x14ac:dyDescent="0.3">
      <c r="A1390" s="383"/>
      <c r="B1390" s="202"/>
      <c r="C1390" s="386"/>
      <c r="D1390" s="434"/>
      <c r="E1390" s="435"/>
      <c r="F1390" s="433"/>
    </row>
    <row r="1391" spans="1:6" ht="14.4" customHeight="1" x14ac:dyDescent="0.3">
      <c r="A1391" s="383"/>
      <c r="B1391" s="202"/>
      <c r="C1391" s="386"/>
      <c r="D1391" s="434"/>
      <c r="E1391" s="435"/>
      <c r="F1391" s="433"/>
    </row>
    <row r="1392" spans="1:6" ht="14.4" customHeight="1" x14ac:dyDescent="0.3">
      <c r="A1392" s="383"/>
      <c r="B1392" s="202"/>
      <c r="C1392" s="386"/>
      <c r="D1392" s="434"/>
      <c r="E1392" s="435"/>
      <c r="F1392" s="433"/>
    </row>
    <row r="1393" spans="1:6" ht="14.4" customHeight="1" x14ac:dyDescent="0.3">
      <c r="A1393" s="383"/>
      <c r="B1393" s="202"/>
      <c r="C1393" s="386"/>
      <c r="D1393" s="434"/>
      <c r="E1393" s="435"/>
      <c r="F1393" s="433"/>
    </row>
    <row r="1394" spans="1:6" ht="14.4" customHeight="1" x14ac:dyDescent="0.3">
      <c r="A1394" s="383"/>
      <c r="B1394" s="202"/>
      <c r="C1394" s="386"/>
      <c r="D1394" s="434"/>
      <c r="E1394" s="435"/>
      <c r="F1394" s="433"/>
    </row>
    <row r="1395" spans="1:6" ht="14.4" customHeight="1" x14ac:dyDescent="0.3">
      <c r="A1395" s="383"/>
      <c r="B1395" s="202"/>
      <c r="C1395" s="386"/>
      <c r="D1395" s="434"/>
      <c r="E1395" s="435"/>
      <c r="F1395" s="433"/>
    </row>
    <row r="1396" spans="1:6" ht="14.4" customHeight="1" x14ac:dyDescent="0.3">
      <c r="A1396" s="383"/>
      <c r="B1396" s="202"/>
      <c r="C1396" s="386"/>
      <c r="D1396" s="434"/>
      <c r="E1396" s="435"/>
      <c r="F1396" s="433"/>
    </row>
    <row r="1397" spans="1:6" ht="14.4" customHeight="1" x14ac:dyDescent="0.3">
      <c r="A1397" s="383"/>
      <c r="B1397" s="202"/>
      <c r="C1397" s="386"/>
      <c r="D1397" s="434"/>
      <c r="E1397" s="435"/>
      <c r="F1397" s="433"/>
    </row>
    <row r="1398" spans="1:6" ht="14.4" customHeight="1" x14ac:dyDescent="0.3">
      <c r="A1398" s="383"/>
      <c r="B1398" s="202"/>
      <c r="C1398" s="386"/>
      <c r="D1398" s="434"/>
      <c r="E1398" s="435"/>
      <c r="F1398" s="433"/>
    </row>
    <row r="1399" spans="1:6" ht="14.4" customHeight="1" x14ac:dyDescent="0.3">
      <c r="A1399" s="383"/>
      <c r="B1399" s="202"/>
      <c r="C1399" s="386"/>
      <c r="D1399" s="434"/>
      <c r="E1399" s="435"/>
      <c r="F1399" s="433"/>
    </row>
    <row r="1400" spans="1:6" ht="14.4" customHeight="1" x14ac:dyDescent="0.3">
      <c r="A1400" s="383"/>
      <c r="B1400" s="202"/>
      <c r="C1400" s="386"/>
      <c r="D1400" s="434"/>
      <c r="E1400" s="435"/>
      <c r="F1400" s="433"/>
    </row>
    <row r="1401" spans="1:6" ht="14.4" customHeight="1" x14ac:dyDescent="0.3">
      <c r="A1401" s="383"/>
      <c r="B1401" s="202"/>
      <c r="C1401" s="386"/>
      <c r="D1401" s="434"/>
      <c r="E1401" s="435"/>
      <c r="F1401" s="433"/>
    </row>
    <row r="1402" spans="1:6" ht="14.4" customHeight="1" x14ac:dyDescent="0.3">
      <c r="A1402" s="383"/>
      <c r="B1402" s="202"/>
      <c r="C1402" s="386"/>
      <c r="D1402" s="434"/>
      <c r="E1402" s="435"/>
      <c r="F1402" s="433"/>
    </row>
    <row r="1403" spans="1:6" ht="14.4" customHeight="1" x14ac:dyDescent="0.3">
      <c r="A1403" s="383"/>
      <c r="B1403" s="202"/>
      <c r="C1403" s="386"/>
      <c r="D1403" s="434"/>
      <c r="E1403" s="435"/>
      <c r="F1403" s="433"/>
    </row>
    <row r="1404" spans="1:6" ht="14.4" customHeight="1" x14ac:dyDescent="0.3">
      <c r="A1404" s="383"/>
      <c r="B1404" s="202"/>
      <c r="C1404" s="386"/>
      <c r="D1404" s="434"/>
      <c r="E1404" s="435"/>
      <c r="F1404" s="433"/>
    </row>
    <row r="1405" spans="1:6" ht="14.4" customHeight="1" x14ac:dyDescent="0.3">
      <c r="A1405" s="383"/>
      <c r="B1405" s="202"/>
      <c r="C1405" s="386"/>
      <c r="D1405" s="434"/>
      <c r="E1405" s="435"/>
      <c r="F1405" s="433"/>
    </row>
    <row r="1406" spans="1:6" ht="14.4" customHeight="1" x14ac:dyDescent="0.3">
      <c r="A1406" s="383"/>
      <c r="B1406" s="202"/>
      <c r="C1406" s="386"/>
      <c r="D1406" s="434"/>
      <c r="E1406" s="435"/>
      <c r="F1406" s="433"/>
    </row>
    <row r="1407" spans="1:6" ht="14.4" customHeight="1" x14ac:dyDescent="0.3">
      <c r="A1407" s="383"/>
      <c r="B1407" s="202"/>
      <c r="C1407" s="386"/>
      <c r="D1407" s="434"/>
      <c r="E1407" s="435"/>
      <c r="F1407" s="433"/>
    </row>
    <row r="1408" spans="1:6" ht="14.4" customHeight="1" x14ac:dyDescent="0.3">
      <c r="A1408" s="383"/>
      <c r="B1408" s="202"/>
      <c r="C1408" s="386"/>
      <c r="D1408" s="434"/>
      <c r="E1408" s="435"/>
      <c r="F1408" s="433"/>
    </row>
    <row r="1409" spans="1:8" ht="14.4" customHeight="1" x14ac:dyDescent="0.3">
      <c r="A1409" s="383"/>
      <c r="B1409" s="202"/>
      <c r="C1409" s="386"/>
      <c r="D1409" s="434"/>
      <c r="E1409" s="435"/>
      <c r="F1409" s="433"/>
    </row>
    <row r="1410" spans="1:8" ht="14.4" customHeight="1" x14ac:dyDescent="0.3">
      <c r="A1410" s="383"/>
      <c r="B1410" s="202"/>
      <c r="C1410" s="386"/>
      <c r="D1410" s="434"/>
      <c r="E1410" s="435"/>
      <c r="F1410" s="433"/>
    </row>
    <row r="1411" spans="1:8" ht="14.4" customHeight="1" x14ac:dyDescent="0.3">
      <c r="A1411" s="383"/>
      <c r="B1411" s="202"/>
      <c r="C1411" s="386"/>
      <c r="D1411" s="434"/>
      <c r="E1411" s="435"/>
      <c r="F1411" s="433"/>
    </row>
    <row r="1412" spans="1:8" ht="14.4" customHeight="1" x14ac:dyDescent="0.3">
      <c r="A1412" s="383"/>
      <c r="B1412" s="202"/>
      <c r="C1412" s="386"/>
      <c r="D1412" s="434"/>
      <c r="E1412" s="435"/>
      <c r="F1412" s="433"/>
    </row>
    <row r="1413" spans="1:8" ht="14.4" customHeight="1" x14ac:dyDescent="0.3">
      <c r="A1413" s="383"/>
      <c r="B1413" s="202"/>
      <c r="C1413" s="386"/>
      <c r="D1413" s="434"/>
      <c r="E1413" s="435"/>
      <c r="F1413" s="433"/>
    </row>
    <row r="1414" spans="1:8" ht="14.4" customHeight="1" x14ac:dyDescent="0.3">
      <c r="A1414" s="383"/>
      <c r="B1414" s="202"/>
      <c r="C1414" s="386"/>
      <c r="D1414" s="434"/>
      <c r="E1414" s="435"/>
      <c r="F1414" s="433"/>
    </row>
    <row r="1415" spans="1:8" ht="14.4" customHeight="1" x14ac:dyDescent="0.3">
      <c r="A1415" s="383"/>
      <c r="B1415" s="202"/>
      <c r="C1415" s="386"/>
      <c r="D1415" s="434"/>
      <c r="E1415" s="435"/>
      <c r="F1415" s="433"/>
    </row>
    <row r="1416" spans="1:8" ht="14.4" customHeight="1" x14ac:dyDescent="0.3">
      <c r="A1416" s="383"/>
      <c r="B1416" s="202"/>
      <c r="C1416" s="386"/>
      <c r="D1416" s="434"/>
      <c r="E1416" s="435"/>
      <c r="F1416" s="433"/>
    </row>
    <row r="1417" spans="1:8" ht="14.4" customHeight="1" x14ac:dyDescent="0.3">
      <c r="A1417" s="383"/>
      <c r="B1417" s="202"/>
      <c r="C1417" s="386"/>
      <c r="D1417" s="434"/>
      <c r="E1417" s="435"/>
      <c r="F1417" s="433"/>
    </row>
    <row r="1418" spans="1:8" ht="14.4" customHeight="1" thickBot="1" x14ac:dyDescent="0.35">
      <c r="A1418" s="383"/>
      <c r="B1418" s="202"/>
      <c r="C1418" s="386"/>
      <c r="D1418" s="434"/>
      <c r="E1418" s="435"/>
      <c r="F1418" s="433"/>
    </row>
    <row r="1419" spans="1:8" ht="25.05" customHeight="1" thickBot="1" x14ac:dyDescent="0.35">
      <c r="A1419" s="448" t="s">
        <v>4056</v>
      </c>
      <c r="B1419" s="511" t="s">
        <v>4116</v>
      </c>
      <c r="C1419" s="489"/>
      <c r="D1419" s="583"/>
      <c r="E1419" s="584"/>
      <c r="F1419" s="585">
        <f>SUM(F1314:F1345)</f>
        <v>500000</v>
      </c>
    </row>
    <row r="1420" spans="1:8" ht="15" customHeight="1" x14ac:dyDescent="0.3">
      <c r="A1420" s="756" t="str">
        <f>A768</f>
        <v>CONTRACT SANRAL: NRA 2024/1323</v>
      </c>
      <c r="B1420" s="757"/>
      <c r="C1420" s="462"/>
      <c r="D1420" s="586"/>
      <c r="E1420" s="587"/>
      <c r="F1420" s="588"/>
    </row>
    <row r="1421" spans="1:8" ht="34.200000000000003" customHeight="1" thickBot="1" x14ac:dyDescent="0.35">
      <c r="A1421" s="754" t="str">
        <f>A769</f>
        <v>PANEL FOR ROUTINE ROAD MAINTENANCE WORKS ACROSS SOUTH AFRICA (FREE STATE PROVINCE)</v>
      </c>
      <c r="B1421" s="755"/>
      <c r="C1421" s="463"/>
      <c r="D1421" s="589"/>
      <c r="E1421" s="590"/>
      <c r="F1421" s="591"/>
    </row>
    <row r="1422" spans="1:8" ht="25.05" customHeight="1" thickBot="1" x14ac:dyDescent="0.35">
      <c r="A1422" s="449" t="s">
        <v>4111</v>
      </c>
      <c r="B1422" s="451" t="s">
        <v>4035</v>
      </c>
      <c r="C1422" s="451" t="s">
        <v>4112</v>
      </c>
      <c r="D1422" s="583" t="s">
        <v>4113</v>
      </c>
      <c r="E1422" s="583" t="s">
        <v>4114</v>
      </c>
      <c r="F1422" s="592" t="s">
        <v>4036</v>
      </c>
    </row>
    <row r="1423" spans="1:8" s="444" customFormat="1" ht="25.05" customHeight="1" x14ac:dyDescent="0.3">
      <c r="A1423" s="758" t="s">
        <v>587</v>
      </c>
      <c r="B1423" s="759"/>
      <c r="C1423" s="759"/>
      <c r="D1423" s="759"/>
      <c r="E1423" s="759"/>
      <c r="F1423" s="760"/>
    </row>
    <row r="1424" spans="1:8" x14ac:dyDescent="0.3">
      <c r="A1424" s="374" t="s">
        <v>588</v>
      </c>
      <c r="B1424" s="345" t="s">
        <v>589</v>
      </c>
      <c r="C1424" s="375"/>
      <c r="D1424" s="579"/>
      <c r="E1424" s="377"/>
      <c r="F1424" s="378"/>
      <c r="H1424" s="580"/>
    </row>
    <row r="1425" spans="1:8" ht="22.8" x14ac:dyDescent="0.3">
      <c r="A1425" s="372" t="s">
        <v>590</v>
      </c>
      <c r="B1425" s="214" t="s">
        <v>3894</v>
      </c>
      <c r="C1425" s="379"/>
      <c r="D1425" s="601"/>
      <c r="E1425" s="392"/>
      <c r="F1425" s="397"/>
      <c r="H1425" s="580"/>
    </row>
    <row r="1426" spans="1:8" x14ac:dyDescent="0.3">
      <c r="A1426" s="372" t="s">
        <v>592</v>
      </c>
      <c r="B1426" s="201" t="s">
        <v>593</v>
      </c>
      <c r="C1426" s="379" t="s">
        <v>221</v>
      </c>
      <c r="D1426" s="424">
        <v>100</v>
      </c>
      <c r="E1426" s="856"/>
      <c r="F1426" s="419" t="str">
        <f t="shared" ref="F1426:F1447" si="10">IF((D1426*E1426)&gt;0,(D1426*E1426),"")</f>
        <v/>
      </c>
      <c r="H1426" s="580"/>
    </row>
    <row r="1427" spans="1:8" x14ac:dyDescent="0.3">
      <c r="A1427" s="372" t="s">
        <v>594</v>
      </c>
      <c r="B1427" s="201" t="s">
        <v>595</v>
      </c>
      <c r="C1427" s="379" t="s">
        <v>221</v>
      </c>
      <c r="D1427" s="424">
        <v>50</v>
      </c>
      <c r="E1427" s="856"/>
      <c r="F1427" s="419" t="str">
        <f t="shared" si="10"/>
        <v/>
      </c>
      <c r="H1427" s="580"/>
    </row>
    <row r="1428" spans="1:8" x14ac:dyDescent="0.3">
      <c r="A1428" s="372" t="s">
        <v>596</v>
      </c>
      <c r="B1428" s="201" t="s">
        <v>597</v>
      </c>
      <c r="C1428" s="379" t="s">
        <v>221</v>
      </c>
      <c r="D1428" s="424">
        <v>80</v>
      </c>
      <c r="E1428" s="856"/>
      <c r="F1428" s="419" t="str">
        <f t="shared" si="10"/>
        <v/>
      </c>
      <c r="H1428" s="580"/>
    </row>
    <row r="1429" spans="1:8" x14ac:dyDescent="0.3">
      <c r="A1429" s="372" t="s">
        <v>598</v>
      </c>
      <c r="B1429" s="201" t="s">
        <v>599</v>
      </c>
      <c r="C1429" s="379" t="s">
        <v>221</v>
      </c>
      <c r="D1429" s="424">
        <v>50</v>
      </c>
      <c r="E1429" s="856"/>
      <c r="F1429" s="419" t="str">
        <f t="shared" si="10"/>
        <v/>
      </c>
      <c r="H1429" s="580"/>
    </row>
    <row r="1430" spans="1:8" x14ac:dyDescent="0.3">
      <c r="A1430" s="372" t="s">
        <v>600</v>
      </c>
      <c r="B1430" s="201" t="s">
        <v>601</v>
      </c>
      <c r="C1430" s="379" t="s">
        <v>221</v>
      </c>
      <c r="D1430" s="424">
        <v>100</v>
      </c>
      <c r="E1430" s="856"/>
      <c r="F1430" s="419" t="str">
        <f t="shared" si="10"/>
        <v/>
      </c>
      <c r="H1430" s="580"/>
    </row>
    <row r="1431" spans="1:8" x14ac:dyDescent="0.3">
      <c r="A1431" s="372" t="s">
        <v>602</v>
      </c>
      <c r="B1431" s="201" t="s">
        <v>603</v>
      </c>
      <c r="C1431" s="379"/>
      <c r="D1431" s="424"/>
      <c r="E1431" s="418"/>
      <c r="F1431" s="419" t="str">
        <f t="shared" si="10"/>
        <v/>
      </c>
      <c r="H1431" s="580"/>
    </row>
    <row r="1432" spans="1:8" x14ac:dyDescent="0.3">
      <c r="A1432" s="372" t="s">
        <v>604</v>
      </c>
      <c r="B1432" s="201" t="s">
        <v>605</v>
      </c>
      <c r="C1432" s="379" t="s">
        <v>221</v>
      </c>
      <c r="D1432" s="424">
        <v>100</v>
      </c>
      <c r="E1432" s="856"/>
      <c r="F1432" s="419" t="str">
        <f t="shared" si="10"/>
        <v/>
      </c>
      <c r="H1432" s="580"/>
    </row>
    <row r="1433" spans="1:8" ht="22.8" x14ac:dyDescent="0.3">
      <c r="A1433" s="372" t="s">
        <v>606</v>
      </c>
      <c r="B1433" s="201" t="s">
        <v>607</v>
      </c>
      <c r="C1433" s="379" t="s">
        <v>221</v>
      </c>
      <c r="D1433" s="424">
        <v>100</v>
      </c>
      <c r="E1433" s="856"/>
      <c r="F1433" s="419" t="str">
        <f t="shared" si="10"/>
        <v/>
      </c>
      <c r="H1433" s="580"/>
    </row>
    <row r="1434" spans="1:8" ht="14.4" customHeight="1" x14ac:dyDescent="0.3">
      <c r="A1434" s="372" t="s">
        <v>610</v>
      </c>
      <c r="B1434" s="235" t="s">
        <v>611</v>
      </c>
      <c r="C1434" s="379"/>
      <c r="D1434" s="424"/>
      <c r="E1434" s="418"/>
      <c r="F1434" s="419" t="str">
        <f t="shared" si="10"/>
        <v/>
      </c>
      <c r="H1434" s="580"/>
    </row>
    <row r="1435" spans="1:8" x14ac:dyDescent="0.3">
      <c r="A1435" s="372" t="s">
        <v>612</v>
      </c>
      <c r="B1435" s="201" t="s">
        <v>613</v>
      </c>
      <c r="C1435" s="379" t="s">
        <v>221</v>
      </c>
      <c r="D1435" s="424">
        <v>20</v>
      </c>
      <c r="E1435" s="856"/>
      <c r="F1435" s="419" t="str">
        <f t="shared" si="10"/>
        <v/>
      </c>
      <c r="H1435" s="580"/>
    </row>
    <row r="1436" spans="1:8" x14ac:dyDescent="0.3">
      <c r="A1436" s="372" t="s">
        <v>618</v>
      </c>
      <c r="B1436" s="201" t="s">
        <v>619</v>
      </c>
      <c r="C1436" s="379" t="s">
        <v>221</v>
      </c>
      <c r="D1436" s="424">
        <v>20</v>
      </c>
      <c r="E1436" s="856"/>
      <c r="F1436" s="419" t="str">
        <f t="shared" si="10"/>
        <v/>
      </c>
      <c r="H1436" s="580"/>
    </row>
    <row r="1437" spans="1:8" x14ac:dyDescent="0.3">
      <c r="A1437" s="372" t="s">
        <v>620</v>
      </c>
      <c r="B1437" s="201" t="s">
        <v>621</v>
      </c>
      <c r="C1437" s="379" t="s">
        <v>221</v>
      </c>
      <c r="D1437" s="424">
        <v>20</v>
      </c>
      <c r="E1437" s="856"/>
      <c r="F1437" s="419" t="str">
        <f t="shared" si="10"/>
        <v/>
      </c>
      <c r="H1437" s="580"/>
    </row>
    <row r="1438" spans="1:8" x14ac:dyDescent="0.3">
      <c r="A1438" s="372" t="s">
        <v>622</v>
      </c>
      <c r="B1438" s="201" t="s">
        <v>3789</v>
      </c>
      <c r="C1438" s="379" t="s">
        <v>221</v>
      </c>
      <c r="D1438" s="424">
        <v>50</v>
      </c>
      <c r="E1438" s="856"/>
      <c r="F1438" s="419" t="str">
        <f t="shared" si="10"/>
        <v/>
      </c>
      <c r="H1438" s="580"/>
    </row>
    <row r="1439" spans="1:8" x14ac:dyDescent="0.3">
      <c r="A1439" s="372" t="s">
        <v>624</v>
      </c>
      <c r="B1439" s="201" t="s">
        <v>3790</v>
      </c>
      <c r="C1439" s="379" t="s">
        <v>221</v>
      </c>
      <c r="D1439" s="424">
        <v>50</v>
      </c>
      <c r="E1439" s="856"/>
      <c r="F1439" s="419" t="str">
        <f t="shared" si="10"/>
        <v/>
      </c>
      <c r="H1439" s="580"/>
    </row>
    <row r="1440" spans="1:8" x14ac:dyDescent="0.3">
      <c r="A1440" s="372" t="s">
        <v>626</v>
      </c>
      <c r="B1440" s="201" t="s">
        <v>3791</v>
      </c>
      <c r="C1440" s="379" t="s">
        <v>221</v>
      </c>
      <c r="D1440" s="424">
        <v>50</v>
      </c>
      <c r="E1440" s="856"/>
      <c r="F1440" s="419" t="str">
        <f t="shared" si="10"/>
        <v/>
      </c>
      <c r="H1440" s="580"/>
    </row>
    <row r="1441" spans="1:8" ht="14.4" customHeight="1" x14ac:dyDescent="0.3">
      <c r="A1441" s="372" t="s">
        <v>636</v>
      </c>
      <c r="B1441" s="235" t="s">
        <v>637</v>
      </c>
      <c r="C1441" s="379"/>
      <c r="D1441" s="424"/>
      <c r="E1441" s="418"/>
      <c r="F1441" s="419" t="str">
        <f t="shared" si="10"/>
        <v/>
      </c>
      <c r="H1441" s="580"/>
    </row>
    <row r="1442" spans="1:8" ht="14.4" customHeight="1" x14ac:dyDescent="0.3">
      <c r="A1442" s="372" t="s">
        <v>638</v>
      </c>
      <c r="B1442" s="201" t="s">
        <v>639</v>
      </c>
      <c r="C1442" s="379" t="s">
        <v>489</v>
      </c>
      <c r="D1442" s="424">
        <v>20</v>
      </c>
      <c r="E1442" s="856"/>
      <c r="F1442" s="419" t="str">
        <f t="shared" si="10"/>
        <v/>
      </c>
      <c r="H1442" s="580"/>
    </row>
    <row r="1443" spans="1:8" x14ac:dyDescent="0.3">
      <c r="A1443" s="372" t="s">
        <v>640</v>
      </c>
      <c r="B1443" s="201" t="s">
        <v>3916</v>
      </c>
      <c r="C1443" s="379" t="s">
        <v>489</v>
      </c>
      <c r="D1443" s="424">
        <v>20</v>
      </c>
      <c r="E1443" s="856"/>
      <c r="F1443" s="419" t="str">
        <f t="shared" si="10"/>
        <v/>
      </c>
      <c r="H1443" s="580"/>
    </row>
    <row r="1444" spans="1:8" x14ac:dyDescent="0.3">
      <c r="A1444" s="372" t="s">
        <v>642</v>
      </c>
      <c r="B1444" s="235" t="s">
        <v>4030</v>
      </c>
      <c r="C1444" s="379" t="s">
        <v>316</v>
      </c>
      <c r="D1444" s="424">
        <v>1500</v>
      </c>
      <c r="E1444" s="856"/>
      <c r="F1444" s="419" t="str">
        <f t="shared" si="10"/>
        <v/>
      </c>
      <c r="H1444" s="580"/>
    </row>
    <row r="1445" spans="1:8" x14ac:dyDescent="0.3">
      <c r="A1445" s="372" t="s">
        <v>646</v>
      </c>
      <c r="B1445" s="235" t="s">
        <v>647</v>
      </c>
      <c r="C1445" s="379"/>
      <c r="D1445" s="424"/>
      <c r="E1445" s="418"/>
      <c r="F1445" s="419" t="str">
        <f t="shared" si="10"/>
        <v/>
      </c>
      <c r="H1445" s="580"/>
    </row>
    <row r="1446" spans="1:8" x14ac:dyDescent="0.3">
      <c r="A1446" s="372" t="s">
        <v>648</v>
      </c>
      <c r="B1446" s="201" t="s">
        <v>649</v>
      </c>
      <c r="C1446" s="379" t="s">
        <v>16</v>
      </c>
      <c r="D1446" s="424">
        <v>1</v>
      </c>
      <c r="E1446" s="418">
        <v>200000</v>
      </c>
      <c r="F1446" s="419">
        <f t="shared" si="10"/>
        <v>200000</v>
      </c>
      <c r="H1446" s="580"/>
    </row>
    <row r="1447" spans="1:8" ht="22.8" x14ac:dyDescent="0.3">
      <c r="A1447" s="383" t="s">
        <v>651</v>
      </c>
      <c r="B1447" s="202" t="s">
        <v>652</v>
      </c>
      <c r="C1447" s="386" t="s">
        <v>21</v>
      </c>
      <c r="D1447" s="424">
        <f>F1446</f>
        <v>200000</v>
      </c>
      <c r="E1447" s="855"/>
      <c r="F1447" s="419" t="str">
        <f t="shared" si="10"/>
        <v/>
      </c>
      <c r="H1447" s="580"/>
    </row>
    <row r="1448" spans="1:8" ht="14.4" customHeight="1" x14ac:dyDescent="0.3">
      <c r="A1448" s="383"/>
      <c r="B1448" s="202"/>
      <c r="C1448" s="386"/>
      <c r="D1448" s="431"/>
      <c r="E1448" s="432"/>
      <c r="F1448" s="433"/>
    </row>
    <row r="1449" spans="1:8" ht="14.4" customHeight="1" x14ac:dyDescent="0.3">
      <c r="A1449" s="383"/>
      <c r="B1449" s="202"/>
      <c r="C1449" s="386"/>
      <c r="D1449" s="431"/>
      <c r="E1449" s="432"/>
      <c r="F1449" s="433"/>
    </row>
    <row r="1450" spans="1:8" ht="14.4" customHeight="1" x14ac:dyDescent="0.3">
      <c r="A1450" s="383"/>
      <c r="B1450" s="202"/>
      <c r="C1450" s="386"/>
      <c r="D1450" s="431"/>
      <c r="E1450" s="432"/>
      <c r="F1450" s="433"/>
    </row>
    <row r="1451" spans="1:8" ht="14.4" customHeight="1" x14ac:dyDescent="0.3">
      <c r="A1451" s="383"/>
      <c r="B1451" s="202"/>
      <c r="C1451" s="386"/>
      <c r="D1451" s="431"/>
      <c r="E1451" s="432"/>
      <c r="F1451" s="433"/>
    </row>
    <row r="1452" spans="1:8" ht="14.4" customHeight="1" x14ac:dyDescent="0.3">
      <c r="A1452" s="383"/>
      <c r="B1452" s="202"/>
      <c r="C1452" s="386"/>
      <c r="D1452" s="431"/>
      <c r="E1452" s="432"/>
      <c r="F1452" s="433"/>
    </row>
    <row r="1453" spans="1:8" ht="14.4" customHeight="1" x14ac:dyDescent="0.3">
      <c r="A1453" s="383"/>
      <c r="B1453" s="202"/>
      <c r="C1453" s="386"/>
      <c r="D1453" s="431"/>
      <c r="E1453" s="432"/>
      <c r="F1453" s="433"/>
    </row>
    <row r="1454" spans="1:8" ht="14.4" customHeight="1" x14ac:dyDescent="0.3">
      <c r="A1454" s="383"/>
      <c r="B1454" s="202"/>
      <c r="C1454" s="386"/>
      <c r="D1454" s="431"/>
      <c r="E1454" s="432"/>
      <c r="F1454" s="433"/>
    </row>
    <row r="1455" spans="1:8" ht="14.4" customHeight="1" x14ac:dyDescent="0.3">
      <c r="A1455" s="383"/>
      <c r="B1455" s="202"/>
      <c r="C1455" s="386"/>
      <c r="D1455" s="431"/>
      <c r="E1455" s="432"/>
      <c r="F1455" s="433"/>
    </row>
    <row r="1456" spans="1:8" ht="14.4" customHeight="1" x14ac:dyDescent="0.3">
      <c r="A1456" s="383"/>
      <c r="B1456" s="202"/>
      <c r="C1456" s="386"/>
      <c r="D1456" s="431"/>
      <c r="E1456" s="432"/>
      <c r="F1456" s="433"/>
    </row>
    <row r="1457" spans="1:6" ht="14.4" customHeight="1" x14ac:dyDescent="0.3">
      <c r="A1457" s="383"/>
      <c r="B1457" s="202"/>
      <c r="C1457" s="386"/>
      <c r="D1457" s="431"/>
      <c r="E1457" s="432"/>
      <c r="F1457" s="433"/>
    </row>
    <row r="1458" spans="1:6" ht="14.4" customHeight="1" x14ac:dyDescent="0.3">
      <c r="A1458" s="383"/>
      <c r="B1458" s="202"/>
      <c r="C1458" s="386"/>
      <c r="D1458" s="431"/>
      <c r="E1458" s="432"/>
      <c r="F1458" s="433"/>
    </row>
    <row r="1459" spans="1:6" ht="14.4" customHeight="1" x14ac:dyDescent="0.3">
      <c r="A1459" s="383"/>
      <c r="B1459" s="202"/>
      <c r="C1459" s="386"/>
      <c r="D1459" s="431"/>
      <c r="E1459" s="432"/>
      <c r="F1459" s="433"/>
    </row>
    <row r="1460" spans="1:6" ht="14.4" customHeight="1" x14ac:dyDescent="0.3">
      <c r="A1460" s="383"/>
      <c r="B1460" s="202"/>
      <c r="C1460" s="386"/>
      <c r="D1460" s="431"/>
      <c r="E1460" s="432"/>
      <c r="F1460" s="433"/>
    </row>
    <row r="1461" spans="1:6" ht="14.4" customHeight="1" x14ac:dyDescent="0.3">
      <c r="A1461" s="383"/>
      <c r="B1461" s="202"/>
      <c r="C1461" s="386"/>
      <c r="D1461" s="431"/>
      <c r="E1461" s="432"/>
      <c r="F1461" s="433"/>
    </row>
    <row r="1462" spans="1:6" ht="14.4" customHeight="1" x14ac:dyDescent="0.3">
      <c r="A1462" s="383"/>
      <c r="B1462" s="202"/>
      <c r="C1462" s="386"/>
      <c r="D1462" s="431"/>
      <c r="E1462" s="432"/>
      <c r="F1462" s="433"/>
    </row>
    <row r="1463" spans="1:6" ht="14.4" customHeight="1" x14ac:dyDescent="0.3">
      <c r="A1463" s="383"/>
      <c r="B1463" s="202"/>
      <c r="C1463" s="386"/>
      <c r="D1463" s="431"/>
      <c r="E1463" s="432"/>
      <c r="F1463" s="433"/>
    </row>
    <row r="1464" spans="1:6" ht="14.4" customHeight="1" x14ac:dyDescent="0.3">
      <c r="A1464" s="383"/>
      <c r="B1464" s="202"/>
      <c r="C1464" s="386"/>
      <c r="D1464" s="431"/>
      <c r="E1464" s="432"/>
      <c r="F1464" s="433"/>
    </row>
    <row r="1465" spans="1:6" ht="14.4" customHeight="1" x14ac:dyDescent="0.3">
      <c r="A1465" s="383"/>
      <c r="B1465" s="202"/>
      <c r="C1465" s="386"/>
      <c r="D1465" s="431"/>
      <c r="E1465" s="432"/>
      <c r="F1465" s="433"/>
    </row>
    <row r="1466" spans="1:6" ht="14.4" customHeight="1" x14ac:dyDescent="0.3">
      <c r="A1466" s="383"/>
      <c r="B1466" s="202"/>
      <c r="C1466" s="386"/>
      <c r="D1466" s="431"/>
      <c r="E1466" s="432"/>
      <c r="F1466" s="433"/>
    </row>
    <row r="1467" spans="1:6" ht="14.4" customHeight="1" x14ac:dyDescent="0.3">
      <c r="A1467" s="383"/>
      <c r="B1467" s="202"/>
      <c r="C1467" s="386"/>
      <c r="D1467" s="431"/>
      <c r="E1467" s="432"/>
      <c r="F1467" s="433"/>
    </row>
    <row r="1468" spans="1:6" ht="14.4" customHeight="1" x14ac:dyDescent="0.3">
      <c r="A1468" s="383"/>
      <c r="B1468" s="202"/>
      <c r="C1468" s="386"/>
      <c r="D1468" s="431"/>
      <c r="E1468" s="432"/>
      <c r="F1468" s="433"/>
    </row>
    <row r="1469" spans="1:6" ht="14.4" customHeight="1" x14ac:dyDescent="0.3">
      <c r="A1469" s="383"/>
      <c r="B1469" s="202"/>
      <c r="C1469" s="386"/>
      <c r="D1469" s="431"/>
      <c r="E1469" s="432"/>
      <c r="F1469" s="433"/>
    </row>
    <row r="1470" spans="1:6" ht="14.4" customHeight="1" x14ac:dyDescent="0.3">
      <c r="A1470" s="383"/>
      <c r="B1470" s="202"/>
      <c r="C1470" s="386"/>
      <c r="D1470" s="431"/>
      <c r="E1470" s="432"/>
      <c r="F1470" s="433"/>
    </row>
    <row r="1471" spans="1:6" ht="14.4" customHeight="1" x14ac:dyDescent="0.3">
      <c r="A1471" s="383"/>
      <c r="B1471" s="202"/>
      <c r="C1471" s="386"/>
      <c r="D1471" s="431"/>
      <c r="E1471" s="432"/>
      <c r="F1471" s="433"/>
    </row>
    <row r="1472" spans="1:6" ht="14.4" customHeight="1" x14ac:dyDescent="0.3">
      <c r="A1472" s="383"/>
      <c r="B1472" s="202"/>
      <c r="C1472" s="386"/>
      <c r="D1472" s="431"/>
      <c r="E1472" s="432"/>
      <c r="F1472" s="433"/>
    </row>
    <row r="1473" spans="1:6" ht="14.4" customHeight="1" x14ac:dyDescent="0.3">
      <c r="A1473" s="383"/>
      <c r="B1473" s="202"/>
      <c r="C1473" s="386"/>
      <c r="D1473" s="431"/>
      <c r="E1473" s="432"/>
      <c r="F1473" s="433"/>
    </row>
    <row r="1474" spans="1:6" ht="14.4" customHeight="1" x14ac:dyDescent="0.3">
      <c r="A1474" s="383"/>
      <c r="B1474" s="202"/>
      <c r="C1474" s="386"/>
      <c r="D1474" s="431"/>
      <c r="E1474" s="432"/>
      <c r="F1474" s="433"/>
    </row>
    <row r="1475" spans="1:6" ht="14.4" customHeight="1" x14ac:dyDescent="0.3">
      <c r="A1475" s="383"/>
      <c r="B1475" s="202"/>
      <c r="C1475" s="386"/>
      <c r="D1475" s="431"/>
      <c r="E1475" s="432"/>
      <c r="F1475" s="433"/>
    </row>
    <row r="1476" spans="1:6" ht="14.4" customHeight="1" x14ac:dyDescent="0.3">
      <c r="A1476" s="383"/>
      <c r="B1476" s="202"/>
      <c r="C1476" s="386"/>
      <c r="D1476" s="431"/>
      <c r="E1476" s="432"/>
      <c r="F1476" s="433"/>
    </row>
    <row r="1477" spans="1:6" ht="14.4" customHeight="1" x14ac:dyDescent="0.3">
      <c r="A1477" s="383"/>
      <c r="B1477" s="202"/>
      <c r="C1477" s="386"/>
      <c r="D1477" s="431"/>
      <c r="E1477" s="432"/>
      <c r="F1477" s="433"/>
    </row>
    <row r="1478" spans="1:6" ht="14.4" customHeight="1" x14ac:dyDescent="0.3">
      <c r="A1478" s="383"/>
      <c r="B1478" s="202"/>
      <c r="C1478" s="386"/>
      <c r="D1478" s="431"/>
      <c r="E1478" s="432"/>
      <c r="F1478" s="433"/>
    </row>
    <row r="1479" spans="1:6" ht="14.4" customHeight="1" x14ac:dyDescent="0.3">
      <c r="A1479" s="383"/>
      <c r="B1479" s="202"/>
      <c r="C1479" s="386"/>
      <c r="D1479" s="431"/>
      <c r="E1479" s="432"/>
      <c r="F1479" s="433"/>
    </row>
    <row r="1480" spans="1:6" ht="14.4" customHeight="1" x14ac:dyDescent="0.3">
      <c r="A1480" s="383"/>
      <c r="B1480" s="202"/>
      <c r="C1480" s="386"/>
      <c r="D1480" s="431"/>
      <c r="E1480" s="432"/>
      <c r="F1480" s="433"/>
    </row>
    <row r="1481" spans="1:6" ht="14.4" customHeight="1" x14ac:dyDescent="0.3">
      <c r="A1481" s="383"/>
      <c r="B1481" s="202"/>
      <c r="C1481" s="386"/>
      <c r="D1481" s="431"/>
      <c r="E1481" s="432"/>
      <c r="F1481" s="433"/>
    </row>
    <row r="1482" spans="1:6" ht="14.4" customHeight="1" x14ac:dyDescent="0.3">
      <c r="A1482" s="383"/>
      <c r="B1482" s="202"/>
      <c r="C1482" s="386"/>
      <c r="D1482" s="431"/>
      <c r="E1482" s="432"/>
      <c r="F1482" s="433"/>
    </row>
    <row r="1483" spans="1:6" ht="14.4" customHeight="1" x14ac:dyDescent="0.3">
      <c r="A1483" s="383"/>
      <c r="B1483" s="202"/>
      <c r="C1483" s="386"/>
      <c r="D1483" s="431"/>
      <c r="E1483" s="432"/>
      <c r="F1483" s="433"/>
    </row>
    <row r="1484" spans="1:6" ht="14.4" customHeight="1" x14ac:dyDescent="0.3">
      <c r="A1484" s="383"/>
      <c r="B1484" s="202"/>
      <c r="C1484" s="386"/>
      <c r="D1484" s="431"/>
      <c r="E1484" s="432"/>
      <c r="F1484" s="433"/>
    </row>
    <row r="1485" spans="1:6" ht="14.4" customHeight="1" x14ac:dyDescent="0.3">
      <c r="A1485" s="383"/>
      <c r="B1485" s="202"/>
      <c r="C1485" s="386"/>
      <c r="D1485" s="431"/>
      <c r="E1485" s="432"/>
      <c r="F1485" s="433"/>
    </row>
    <row r="1486" spans="1:6" ht="14.4" customHeight="1" x14ac:dyDescent="0.3">
      <c r="A1486" s="383"/>
      <c r="B1486" s="202"/>
      <c r="C1486" s="386"/>
      <c r="D1486" s="431"/>
      <c r="E1486" s="432"/>
      <c r="F1486" s="433"/>
    </row>
    <row r="1487" spans="1:6" ht="14.4" customHeight="1" x14ac:dyDescent="0.3">
      <c r="A1487" s="383"/>
      <c r="B1487" s="202"/>
      <c r="C1487" s="386"/>
      <c r="D1487" s="431"/>
      <c r="E1487" s="432"/>
      <c r="F1487" s="433"/>
    </row>
    <row r="1488" spans="1:6" ht="14.4" customHeight="1" x14ac:dyDescent="0.3">
      <c r="A1488" s="383"/>
      <c r="B1488" s="202"/>
      <c r="C1488" s="386"/>
      <c r="D1488" s="431"/>
      <c r="E1488" s="432"/>
      <c r="F1488" s="433"/>
    </row>
    <row r="1489" spans="1:6" ht="14.4" customHeight="1" x14ac:dyDescent="0.3">
      <c r="A1489" s="383"/>
      <c r="B1489" s="202"/>
      <c r="C1489" s="386"/>
      <c r="D1489" s="431"/>
      <c r="E1489" s="432"/>
      <c r="F1489" s="433"/>
    </row>
    <row r="1490" spans="1:6" ht="14.4" customHeight="1" x14ac:dyDescent="0.3">
      <c r="A1490" s="383"/>
      <c r="B1490" s="202"/>
      <c r="C1490" s="386"/>
      <c r="D1490" s="431"/>
      <c r="E1490" s="432"/>
      <c r="F1490" s="433"/>
    </row>
    <row r="1491" spans="1:6" ht="14.4" customHeight="1" x14ac:dyDescent="0.3">
      <c r="A1491" s="383"/>
      <c r="B1491" s="202"/>
      <c r="C1491" s="386"/>
      <c r="D1491" s="431"/>
      <c r="E1491" s="432"/>
      <c r="F1491" s="433"/>
    </row>
    <row r="1492" spans="1:6" ht="14.4" customHeight="1" x14ac:dyDescent="0.3">
      <c r="A1492" s="383"/>
      <c r="B1492" s="202"/>
      <c r="C1492" s="386"/>
      <c r="D1492" s="431"/>
      <c r="E1492" s="432"/>
      <c r="F1492" s="433"/>
    </row>
    <row r="1493" spans="1:6" ht="14.4" customHeight="1" x14ac:dyDescent="0.3">
      <c r="A1493" s="383"/>
      <c r="B1493" s="202"/>
      <c r="C1493" s="386"/>
      <c r="D1493" s="431"/>
      <c r="E1493" s="432"/>
      <c r="F1493" s="433"/>
    </row>
    <row r="1494" spans="1:6" ht="14.4" customHeight="1" x14ac:dyDescent="0.3">
      <c r="A1494" s="383"/>
      <c r="B1494" s="202"/>
      <c r="C1494" s="386"/>
      <c r="D1494" s="431"/>
      <c r="E1494" s="432"/>
      <c r="F1494" s="433"/>
    </row>
    <row r="1495" spans="1:6" ht="14.4" customHeight="1" x14ac:dyDescent="0.3">
      <c r="A1495" s="383"/>
      <c r="B1495" s="202"/>
      <c r="C1495" s="386"/>
      <c r="D1495" s="431"/>
      <c r="E1495" s="432"/>
      <c r="F1495" s="433"/>
    </row>
    <row r="1496" spans="1:6" ht="14.4" customHeight="1" x14ac:dyDescent="0.3">
      <c r="A1496" s="383"/>
      <c r="B1496" s="202"/>
      <c r="C1496" s="386"/>
      <c r="D1496" s="431"/>
      <c r="E1496" s="432"/>
      <c r="F1496" s="433"/>
    </row>
    <row r="1497" spans="1:6" ht="14.4" customHeight="1" x14ac:dyDescent="0.3">
      <c r="A1497" s="383"/>
      <c r="B1497" s="202"/>
      <c r="C1497" s="386"/>
      <c r="D1497" s="431"/>
      <c r="E1497" s="432"/>
      <c r="F1497" s="433"/>
    </row>
    <row r="1498" spans="1:6" ht="14.4" customHeight="1" x14ac:dyDescent="0.3">
      <c r="A1498" s="383"/>
      <c r="B1498" s="202"/>
      <c r="C1498" s="386"/>
      <c r="D1498" s="431"/>
      <c r="E1498" s="432"/>
      <c r="F1498" s="433"/>
    </row>
    <row r="1499" spans="1:6" ht="14.4" customHeight="1" x14ac:dyDescent="0.3">
      <c r="A1499" s="383"/>
      <c r="B1499" s="202"/>
      <c r="C1499" s="386"/>
      <c r="D1499" s="431"/>
      <c r="E1499" s="432"/>
      <c r="F1499" s="433"/>
    </row>
    <row r="1500" spans="1:6" ht="14.4" customHeight="1" x14ac:dyDescent="0.3">
      <c r="A1500" s="383"/>
      <c r="B1500" s="202"/>
      <c r="C1500" s="386"/>
      <c r="D1500" s="431"/>
      <c r="E1500" s="432"/>
      <c r="F1500" s="433"/>
    </row>
    <row r="1501" spans="1:6" ht="14.4" customHeight="1" x14ac:dyDescent="0.3">
      <c r="A1501" s="383"/>
      <c r="B1501" s="202"/>
      <c r="C1501" s="386"/>
      <c r="D1501" s="431"/>
      <c r="E1501" s="432"/>
      <c r="F1501" s="433"/>
    </row>
    <row r="1502" spans="1:6" ht="14.4" customHeight="1" x14ac:dyDescent="0.3">
      <c r="A1502" s="383"/>
      <c r="B1502" s="202"/>
      <c r="C1502" s="386"/>
      <c r="D1502" s="431"/>
      <c r="E1502" s="432"/>
      <c r="F1502" s="433"/>
    </row>
    <row r="1503" spans="1:6" ht="14.4" customHeight="1" x14ac:dyDescent="0.3">
      <c r="A1503" s="383"/>
      <c r="B1503" s="202"/>
      <c r="C1503" s="386"/>
      <c r="D1503" s="431"/>
      <c r="E1503" s="432"/>
      <c r="F1503" s="433"/>
    </row>
    <row r="1504" spans="1:6" ht="14.4" customHeight="1" x14ac:dyDescent="0.3">
      <c r="A1504" s="383"/>
      <c r="B1504" s="202"/>
      <c r="C1504" s="386"/>
      <c r="D1504" s="431"/>
      <c r="E1504" s="432"/>
      <c r="F1504" s="433"/>
    </row>
    <row r="1505" spans="1:6" ht="14.4" customHeight="1" x14ac:dyDescent="0.3">
      <c r="A1505" s="383"/>
      <c r="B1505" s="202"/>
      <c r="C1505" s="386"/>
      <c r="D1505" s="431"/>
      <c r="E1505" s="432"/>
      <c r="F1505" s="433"/>
    </row>
    <row r="1506" spans="1:6" ht="14.4" customHeight="1" x14ac:dyDescent="0.3">
      <c r="A1506" s="383"/>
      <c r="B1506" s="202"/>
      <c r="C1506" s="386"/>
      <c r="D1506" s="431"/>
      <c r="E1506" s="432"/>
      <c r="F1506" s="433"/>
    </row>
    <row r="1507" spans="1:6" ht="14.4" customHeight="1" x14ac:dyDescent="0.3">
      <c r="A1507" s="383"/>
      <c r="B1507" s="202"/>
      <c r="C1507" s="386"/>
      <c r="D1507" s="431"/>
      <c r="E1507" s="432"/>
      <c r="F1507" s="433"/>
    </row>
    <row r="1508" spans="1:6" ht="14.4" customHeight="1" x14ac:dyDescent="0.3">
      <c r="A1508" s="383"/>
      <c r="B1508" s="202"/>
      <c r="C1508" s="386"/>
      <c r="D1508" s="431"/>
      <c r="E1508" s="432"/>
      <c r="F1508" s="433"/>
    </row>
    <row r="1509" spans="1:6" ht="14.4" customHeight="1" x14ac:dyDescent="0.3">
      <c r="A1509" s="383"/>
      <c r="B1509" s="202"/>
      <c r="C1509" s="386"/>
      <c r="D1509" s="431"/>
      <c r="E1509" s="432"/>
      <c r="F1509" s="433"/>
    </row>
    <row r="1510" spans="1:6" ht="14.4" customHeight="1" x14ac:dyDescent="0.3">
      <c r="A1510" s="383"/>
      <c r="B1510" s="202"/>
      <c r="C1510" s="386"/>
      <c r="D1510" s="431"/>
      <c r="E1510" s="432"/>
      <c r="F1510" s="433"/>
    </row>
    <row r="1511" spans="1:6" ht="14.4" customHeight="1" x14ac:dyDescent="0.3">
      <c r="A1511" s="383"/>
      <c r="B1511" s="202"/>
      <c r="C1511" s="386"/>
      <c r="D1511" s="431"/>
      <c r="E1511" s="432"/>
      <c r="F1511" s="433"/>
    </row>
    <row r="1512" spans="1:6" ht="14.4" customHeight="1" x14ac:dyDescent="0.3">
      <c r="A1512" s="383"/>
      <c r="B1512" s="202"/>
      <c r="C1512" s="386"/>
      <c r="D1512" s="431"/>
      <c r="E1512" s="432"/>
      <c r="F1512" s="433"/>
    </row>
    <row r="1513" spans="1:6" ht="14.4" customHeight="1" x14ac:dyDescent="0.3">
      <c r="A1513" s="383"/>
      <c r="B1513" s="202"/>
      <c r="C1513" s="386"/>
      <c r="D1513" s="431"/>
      <c r="E1513" s="432"/>
      <c r="F1513" s="433"/>
    </row>
    <row r="1514" spans="1:6" ht="14.4" customHeight="1" x14ac:dyDescent="0.3">
      <c r="A1514" s="383"/>
      <c r="B1514" s="202"/>
      <c r="C1514" s="386"/>
      <c r="D1514" s="431"/>
      <c r="E1514" s="432"/>
      <c r="F1514" s="433"/>
    </row>
    <row r="1515" spans="1:6" ht="14.4" customHeight="1" x14ac:dyDescent="0.3">
      <c r="A1515" s="383"/>
      <c r="B1515" s="202"/>
      <c r="C1515" s="386"/>
      <c r="D1515" s="431"/>
      <c r="E1515" s="432"/>
      <c r="F1515" s="433"/>
    </row>
    <row r="1516" spans="1:6" ht="14.4" customHeight="1" x14ac:dyDescent="0.3">
      <c r="A1516" s="383"/>
      <c r="B1516" s="202"/>
      <c r="C1516" s="386"/>
      <c r="D1516" s="431"/>
      <c r="E1516" s="432"/>
      <c r="F1516" s="433"/>
    </row>
    <row r="1517" spans="1:6" ht="14.4" customHeight="1" x14ac:dyDescent="0.3">
      <c r="A1517" s="383"/>
      <c r="B1517" s="202"/>
      <c r="C1517" s="386"/>
      <c r="D1517" s="431"/>
      <c r="E1517" s="432"/>
      <c r="F1517" s="433"/>
    </row>
    <row r="1518" spans="1:6" ht="14.4" customHeight="1" x14ac:dyDescent="0.3">
      <c r="A1518" s="383"/>
      <c r="B1518" s="202"/>
      <c r="C1518" s="386"/>
      <c r="D1518" s="431"/>
      <c r="E1518" s="432"/>
      <c r="F1518" s="433"/>
    </row>
    <row r="1519" spans="1:6" ht="14.4" customHeight="1" x14ac:dyDescent="0.3">
      <c r="A1519" s="383"/>
      <c r="B1519" s="202"/>
      <c r="C1519" s="386"/>
      <c r="D1519" s="431"/>
      <c r="E1519" s="432"/>
      <c r="F1519" s="433"/>
    </row>
    <row r="1520" spans="1:6" ht="14.4" customHeight="1" x14ac:dyDescent="0.3">
      <c r="A1520" s="383"/>
      <c r="B1520" s="202"/>
      <c r="C1520" s="386"/>
      <c r="D1520" s="431"/>
      <c r="E1520" s="432"/>
      <c r="F1520" s="433"/>
    </row>
    <row r="1521" spans="1:8" ht="14.4" customHeight="1" x14ac:dyDescent="0.3">
      <c r="A1521" s="383"/>
      <c r="B1521" s="202"/>
      <c r="C1521" s="386"/>
      <c r="D1521" s="431"/>
      <c r="E1521" s="432"/>
      <c r="F1521" s="433"/>
    </row>
    <row r="1522" spans="1:8" ht="14.4" customHeight="1" x14ac:dyDescent="0.3">
      <c r="A1522" s="383"/>
      <c r="B1522" s="202"/>
      <c r="C1522" s="386"/>
      <c r="D1522" s="431"/>
      <c r="E1522" s="432"/>
      <c r="F1522" s="433"/>
    </row>
    <row r="1523" spans="1:8" ht="14.4" customHeight="1" x14ac:dyDescent="0.3">
      <c r="A1523" s="383"/>
      <c r="B1523" s="202"/>
      <c r="C1523" s="386"/>
      <c r="D1523" s="431"/>
      <c r="E1523" s="432"/>
      <c r="F1523" s="433"/>
    </row>
    <row r="1524" spans="1:8" ht="14.4" customHeight="1" x14ac:dyDescent="0.3">
      <c r="A1524" s="383"/>
      <c r="B1524" s="202"/>
      <c r="C1524" s="386"/>
      <c r="D1524" s="431"/>
      <c r="E1524" s="432"/>
      <c r="F1524" s="433"/>
    </row>
    <row r="1525" spans="1:8" ht="14.4" customHeight="1" x14ac:dyDescent="0.3">
      <c r="A1525" s="383"/>
      <c r="B1525" s="202"/>
      <c r="C1525" s="386"/>
      <c r="D1525" s="431"/>
      <c r="E1525" s="432"/>
      <c r="F1525" s="433"/>
    </row>
    <row r="1526" spans="1:8" ht="14.4" customHeight="1" x14ac:dyDescent="0.3">
      <c r="A1526" s="383"/>
      <c r="B1526" s="202"/>
      <c r="C1526" s="386"/>
      <c r="D1526" s="431"/>
      <c r="E1526" s="432"/>
      <c r="F1526" s="433"/>
    </row>
    <row r="1527" spans="1:8" ht="14.4" customHeight="1" x14ac:dyDescent="0.3">
      <c r="A1527" s="383"/>
      <c r="B1527" s="202"/>
      <c r="C1527" s="386"/>
      <c r="D1527" s="431"/>
      <c r="E1527" s="432"/>
      <c r="F1527" s="433"/>
    </row>
    <row r="1528" spans="1:8" ht="14.4" customHeight="1" thickBot="1" x14ac:dyDescent="0.35">
      <c r="A1528" s="383"/>
      <c r="B1528" s="202"/>
      <c r="C1528" s="386"/>
      <c r="D1528" s="431"/>
      <c r="E1528" s="432"/>
      <c r="F1528" s="433"/>
    </row>
    <row r="1529" spans="1:8" ht="25.05" customHeight="1" thickBot="1" x14ac:dyDescent="0.35">
      <c r="A1529" s="448" t="s">
        <v>4058</v>
      </c>
      <c r="B1529" s="511" t="s">
        <v>4116</v>
      </c>
      <c r="C1529" s="489"/>
      <c r="D1529" s="583"/>
      <c r="E1529" s="584"/>
      <c r="F1529" s="585">
        <f>SUM(F1426:F1456)</f>
        <v>200000</v>
      </c>
    </row>
    <row r="1530" spans="1:8" ht="15" customHeight="1" x14ac:dyDescent="0.3">
      <c r="A1530" s="756" t="str">
        <f>A768</f>
        <v>CONTRACT SANRAL: NRA 2024/1323</v>
      </c>
      <c r="B1530" s="757"/>
      <c r="C1530" s="462"/>
      <c r="D1530" s="586"/>
      <c r="E1530" s="587"/>
      <c r="F1530" s="588"/>
    </row>
    <row r="1531" spans="1:8" ht="27.6" customHeight="1" thickBot="1" x14ac:dyDescent="0.35">
      <c r="A1531" s="754" t="str">
        <f>A769</f>
        <v>PANEL FOR ROUTINE ROAD MAINTENANCE WORKS ACROSS SOUTH AFRICA (FREE STATE PROVINCE)</v>
      </c>
      <c r="B1531" s="755"/>
      <c r="C1531" s="463"/>
      <c r="D1531" s="589"/>
      <c r="E1531" s="590"/>
      <c r="F1531" s="591"/>
    </row>
    <row r="1532" spans="1:8" ht="25.05" customHeight="1" thickBot="1" x14ac:dyDescent="0.35">
      <c r="A1532" s="449" t="s">
        <v>4111</v>
      </c>
      <c r="B1532" s="451" t="s">
        <v>4035</v>
      </c>
      <c r="C1532" s="451" t="s">
        <v>4112</v>
      </c>
      <c r="D1532" s="583" t="s">
        <v>4113</v>
      </c>
      <c r="E1532" s="583" t="s">
        <v>4114</v>
      </c>
      <c r="F1532" s="592" t="s">
        <v>4036</v>
      </c>
    </row>
    <row r="1533" spans="1:8" ht="25.05" customHeight="1" x14ac:dyDescent="0.3">
      <c r="A1533" s="785" t="s">
        <v>653</v>
      </c>
      <c r="B1533" s="786"/>
      <c r="C1533" s="786"/>
      <c r="D1533" s="786"/>
      <c r="E1533" s="786"/>
      <c r="F1533" s="787"/>
    </row>
    <row r="1534" spans="1:8" x14ac:dyDescent="0.3">
      <c r="A1534" s="374" t="s">
        <v>654</v>
      </c>
      <c r="B1534" s="345" t="s">
        <v>655</v>
      </c>
      <c r="C1534" s="375"/>
      <c r="D1534" s="579"/>
      <c r="E1534" s="377"/>
      <c r="F1534" s="378"/>
      <c r="H1534" s="580"/>
    </row>
    <row r="1535" spans="1:8" ht="14.4" customHeight="1" x14ac:dyDescent="0.3">
      <c r="A1535" s="372" t="s">
        <v>656</v>
      </c>
      <c r="B1535" s="201" t="s">
        <v>657</v>
      </c>
      <c r="C1535" s="379" t="s">
        <v>221</v>
      </c>
      <c r="D1535" s="424">
        <v>100</v>
      </c>
      <c r="E1535" s="856"/>
      <c r="F1535" s="419" t="str">
        <f t="shared" ref="F1535:F1573" si="11">IF((D1535*E1535)&gt;0,(D1535*E1535),"")</f>
        <v/>
      </c>
      <c r="H1535" s="580"/>
    </row>
    <row r="1536" spans="1:8" x14ac:dyDescent="0.3">
      <c r="A1536" s="372" t="s">
        <v>658</v>
      </c>
      <c r="B1536" s="201" t="s">
        <v>659</v>
      </c>
      <c r="C1536" s="379" t="s">
        <v>221</v>
      </c>
      <c r="D1536" s="424">
        <v>50</v>
      </c>
      <c r="E1536" s="856"/>
      <c r="F1536" s="419" t="str">
        <f t="shared" si="11"/>
        <v/>
      </c>
      <c r="H1536" s="580"/>
    </row>
    <row r="1537" spans="1:8" x14ac:dyDescent="0.3">
      <c r="A1537" s="372" t="s">
        <v>660</v>
      </c>
      <c r="B1537" s="235" t="s">
        <v>661</v>
      </c>
      <c r="C1537" s="379"/>
      <c r="D1537" s="424"/>
      <c r="E1537" s="418"/>
      <c r="F1537" s="419" t="str">
        <f t="shared" si="11"/>
        <v/>
      </c>
      <c r="H1537" s="580"/>
    </row>
    <row r="1538" spans="1:8" x14ac:dyDescent="0.3">
      <c r="A1538" s="372" t="s">
        <v>662</v>
      </c>
      <c r="B1538" s="201" t="s">
        <v>663</v>
      </c>
      <c r="C1538" s="379" t="s">
        <v>221</v>
      </c>
      <c r="D1538" s="424">
        <v>100</v>
      </c>
      <c r="E1538" s="856"/>
      <c r="F1538" s="419" t="str">
        <f t="shared" si="11"/>
        <v/>
      </c>
      <c r="H1538" s="580"/>
    </row>
    <row r="1539" spans="1:8" x14ac:dyDescent="0.3">
      <c r="A1539" s="372" t="s">
        <v>664</v>
      </c>
      <c r="B1539" s="201" t="s">
        <v>665</v>
      </c>
      <c r="C1539" s="379" t="s">
        <v>221</v>
      </c>
      <c r="D1539" s="424">
        <v>60</v>
      </c>
      <c r="E1539" s="856"/>
      <c r="F1539" s="419" t="str">
        <f t="shared" si="11"/>
        <v/>
      </c>
      <c r="H1539" s="580"/>
    </row>
    <row r="1540" spans="1:8" x14ac:dyDescent="0.3">
      <c r="A1540" s="372" t="s">
        <v>666</v>
      </c>
      <c r="B1540" s="235" t="s">
        <v>667</v>
      </c>
      <c r="C1540" s="379"/>
      <c r="D1540" s="424"/>
      <c r="E1540" s="418"/>
      <c r="F1540" s="419" t="str">
        <f t="shared" si="11"/>
        <v/>
      </c>
      <c r="H1540" s="580"/>
    </row>
    <row r="1541" spans="1:8" x14ac:dyDescent="0.3">
      <c r="A1541" s="372" t="s">
        <v>668</v>
      </c>
      <c r="B1541" s="201" t="s">
        <v>669</v>
      </c>
      <c r="C1541" s="379"/>
      <c r="D1541" s="424"/>
      <c r="E1541" s="418"/>
      <c r="F1541" s="419" t="str">
        <f t="shared" si="11"/>
        <v/>
      </c>
      <c r="H1541" s="580"/>
    </row>
    <row r="1542" spans="1:8" x14ac:dyDescent="0.3">
      <c r="A1542" s="372" t="s">
        <v>3796</v>
      </c>
      <c r="B1542" s="201" t="s">
        <v>3792</v>
      </c>
      <c r="C1542" s="379" t="s">
        <v>221</v>
      </c>
      <c r="D1542" s="424">
        <v>30</v>
      </c>
      <c r="E1542" s="856"/>
      <c r="F1542" s="419" t="str">
        <f t="shared" si="11"/>
        <v/>
      </c>
      <c r="H1542" s="580"/>
    </row>
    <row r="1543" spans="1:8" x14ac:dyDescent="0.3">
      <c r="A1543" s="372" t="s">
        <v>3797</v>
      </c>
      <c r="B1543" s="201" t="s">
        <v>3793</v>
      </c>
      <c r="C1543" s="379" t="s">
        <v>221</v>
      </c>
      <c r="D1543" s="424">
        <v>20</v>
      </c>
      <c r="E1543" s="856"/>
      <c r="F1543" s="419" t="str">
        <f t="shared" si="11"/>
        <v/>
      </c>
      <c r="H1543" s="580"/>
    </row>
    <row r="1544" spans="1:8" x14ac:dyDescent="0.3">
      <c r="A1544" s="372" t="s">
        <v>3798</v>
      </c>
      <c r="B1544" s="201" t="s">
        <v>3794</v>
      </c>
      <c r="C1544" s="379" t="s">
        <v>221</v>
      </c>
      <c r="D1544" s="424">
        <v>30</v>
      </c>
      <c r="E1544" s="856"/>
      <c r="F1544" s="419" t="str">
        <f t="shared" si="11"/>
        <v/>
      </c>
      <c r="H1544" s="580"/>
    </row>
    <row r="1545" spans="1:8" ht="14.4" customHeight="1" x14ac:dyDescent="0.3">
      <c r="A1545" s="372" t="s">
        <v>3799</v>
      </c>
      <c r="B1545" s="201" t="s">
        <v>3795</v>
      </c>
      <c r="C1545" s="379" t="s">
        <v>221</v>
      </c>
      <c r="D1545" s="424">
        <v>10</v>
      </c>
      <c r="E1545" s="856"/>
      <c r="F1545" s="419" t="str">
        <f t="shared" si="11"/>
        <v/>
      </c>
      <c r="H1545" s="580"/>
    </row>
    <row r="1546" spans="1:8" ht="14.4" customHeight="1" x14ac:dyDescent="0.3">
      <c r="A1546" s="372" t="s">
        <v>670</v>
      </c>
      <c r="B1546" s="201" t="s">
        <v>671</v>
      </c>
      <c r="C1546" s="379" t="s">
        <v>221</v>
      </c>
      <c r="D1546" s="424">
        <v>70</v>
      </c>
      <c r="E1546" s="856"/>
      <c r="F1546" s="419" t="str">
        <f t="shared" si="11"/>
        <v/>
      </c>
      <c r="H1546" s="580"/>
    </row>
    <row r="1547" spans="1:8" x14ac:dyDescent="0.3">
      <c r="A1547" s="372" t="s">
        <v>672</v>
      </c>
      <c r="B1547" s="201" t="s">
        <v>673</v>
      </c>
      <c r="C1547" s="379" t="s">
        <v>181</v>
      </c>
      <c r="D1547" s="424">
        <v>30</v>
      </c>
      <c r="E1547" s="856"/>
      <c r="F1547" s="419" t="str">
        <f t="shared" si="11"/>
        <v/>
      </c>
      <c r="H1547" s="580"/>
    </row>
    <row r="1548" spans="1:8" x14ac:dyDescent="0.3">
      <c r="A1548" s="372" t="s">
        <v>674</v>
      </c>
      <c r="B1548" s="201" t="s">
        <v>675</v>
      </c>
      <c r="C1548" s="379"/>
      <c r="D1548" s="424"/>
      <c r="E1548" s="418"/>
      <c r="F1548" s="419" t="str">
        <f t="shared" si="11"/>
        <v/>
      </c>
      <c r="H1548" s="580"/>
    </row>
    <row r="1549" spans="1:8" x14ac:dyDescent="0.3">
      <c r="A1549" s="372" t="s">
        <v>676</v>
      </c>
      <c r="B1549" s="201" t="s">
        <v>677</v>
      </c>
      <c r="C1549" s="604" t="s">
        <v>16</v>
      </c>
      <c r="D1549" s="424">
        <v>1</v>
      </c>
      <c r="E1549" s="418">
        <v>50000</v>
      </c>
      <c r="F1549" s="419">
        <f t="shared" si="11"/>
        <v>50000</v>
      </c>
      <c r="H1549" s="580"/>
    </row>
    <row r="1550" spans="1:8" ht="22.8" x14ac:dyDescent="0.3">
      <c r="A1550" s="372" t="s">
        <v>678</v>
      </c>
      <c r="B1550" s="201" t="s">
        <v>3696</v>
      </c>
      <c r="C1550" s="605" t="s">
        <v>21</v>
      </c>
      <c r="D1550" s="424">
        <f>F1549</f>
        <v>50000</v>
      </c>
      <c r="E1550" s="855"/>
      <c r="F1550" s="419" t="str">
        <f t="shared" si="11"/>
        <v/>
      </c>
      <c r="H1550" s="580"/>
    </row>
    <row r="1551" spans="1:8" x14ac:dyDescent="0.3">
      <c r="A1551" s="372" t="s">
        <v>691</v>
      </c>
      <c r="B1551" s="235" t="s">
        <v>692</v>
      </c>
      <c r="C1551" s="597"/>
      <c r="D1551" s="424"/>
      <c r="E1551" s="418"/>
      <c r="F1551" s="419" t="str">
        <f t="shared" si="11"/>
        <v/>
      </c>
      <c r="H1551" s="580"/>
    </row>
    <row r="1552" spans="1:8" x14ac:dyDescent="0.3">
      <c r="A1552" s="372" t="s">
        <v>693</v>
      </c>
      <c r="B1552" s="201" t="s">
        <v>694</v>
      </c>
      <c r="C1552" s="379" t="s">
        <v>221</v>
      </c>
      <c r="D1552" s="424">
        <v>30</v>
      </c>
      <c r="E1552" s="856"/>
      <c r="F1552" s="419" t="str">
        <f t="shared" si="11"/>
        <v/>
      </c>
      <c r="H1552" s="580"/>
    </row>
    <row r="1553" spans="1:8" x14ac:dyDescent="0.3">
      <c r="A1553" s="372" t="s">
        <v>695</v>
      </c>
      <c r="B1553" s="201" t="s">
        <v>696</v>
      </c>
      <c r="C1553" s="379" t="s">
        <v>221</v>
      </c>
      <c r="D1553" s="424">
        <v>20</v>
      </c>
      <c r="E1553" s="856"/>
      <c r="F1553" s="419" t="str">
        <f t="shared" si="11"/>
        <v/>
      </c>
      <c r="H1553" s="580"/>
    </row>
    <row r="1554" spans="1:8" ht="25.05" customHeight="1" x14ac:dyDescent="0.3">
      <c r="A1554" s="372" t="s">
        <v>697</v>
      </c>
      <c r="B1554" s="201" t="s">
        <v>698</v>
      </c>
      <c r="C1554" s="379" t="s">
        <v>221</v>
      </c>
      <c r="D1554" s="424">
        <v>50</v>
      </c>
      <c r="E1554" s="856"/>
      <c r="F1554" s="419" t="str">
        <f t="shared" si="11"/>
        <v/>
      </c>
      <c r="H1554" s="580"/>
    </row>
    <row r="1555" spans="1:8" x14ac:dyDescent="0.3">
      <c r="A1555" s="372" t="s">
        <v>699</v>
      </c>
      <c r="B1555" s="201" t="s">
        <v>700</v>
      </c>
      <c r="C1555" s="379" t="s">
        <v>221</v>
      </c>
      <c r="D1555" s="424">
        <v>30</v>
      </c>
      <c r="E1555" s="856"/>
      <c r="F1555" s="419" t="str">
        <f t="shared" si="11"/>
        <v/>
      </c>
      <c r="H1555" s="580"/>
    </row>
    <row r="1556" spans="1:8" x14ac:dyDescent="0.3">
      <c r="A1556" s="372" t="s">
        <v>701</v>
      </c>
      <c r="B1556" s="235" t="s">
        <v>702</v>
      </c>
      <c r="C1556" s="379"/>
      <c r="D1556" s="424"/>
      <c r="E1556" s="418"/>
      <c r="F1556" s="419" t="str">
        <f t="shared" si="11"/>
        <v/>
      </c>
      <c r="H1556" s="580"/>
    </row>
    <row r="1557" spans="1:8" x14ac:dyDescent="0.3">
      <c r="A1557" s="372" t="s">
        <v>703</v>
      </c>
      <c r="B1557" s="201" t="s">
        <v>704</v>
      </c>
      <c r="C1557" s="379"/>
      <c r="D1557" s="424"/>
      <c r="E1557" s="418"/>
      <c r="F1557" s="419" t="str">
        <f t="shared" si="11"/>
        <v/>
      </c>
      <c r="H1557" s="580"/>
    </row>
    <row r="1558" spans="1:8" x14ac:dyDescent="0.3">
      <c r="A1558" s="372" t="s">
        <v>3800</v>
      </c>
      <c r="B1558" s="201" t="s">
        <v>3792</v>
      </c>
      <c r="C1558" s="379" t="s">
        <v>221</v>
      </c>
      <c r="D1558" s="424">
        <v>25</v>
      </c>
      <c r="E1558" s="856"/>
      <c r="F1558" s="419" t="str">
        <f t="shared" si="11"/>
        <v/>
      </c>
      <c r="H1558" s="580"/>
    </row>
    <row r="1559" spans="1:8" x14ac:dyDescent="0.3">
      <c r="A1559" s="372" t="s">
        <v>3801</v>
      </c>
      <c r="B1559" s="201" t="s">
        <v>3793</v>
      </c>
      <c r="C1559" s="379" t="s">
        <v>221</v>
      </c>
      <c r="D1559" s="424">
        <v>50</v>
      </c>
      <c r="E1559" s="856"/>
      <c r="F1559" s="419" t="str">
        <f t="shared" si="11"/>
        <v/>
      </c>
      <c r="H1559" s="580"/>
    </row>
    <row r="1560" spans="1:8" x14ac:dyDescent="0.3">
      <c r="A1560" s="372" t="s">
        <v>3802</v>
      </c>
      <c r="B1560" s="201" t="s">
        <v>3794</v>
      </c>
      <c r="C1560" s="379" t="s">
        <v>221</v>
      </c>
      <c r="D1560" s="424">
        <v>50</v>
      </c>
      <c r="E1560" s="856"/>
      <c r="F1560" s="419" t="str">
        <f t="shared" si="11"/>
        <v/>
      </c>
      <c r="H1560" s="580"/>
    </row>
    <row r="1561" spans="1:8" x14ac:dyDescent="0.3">
      <c r="A1561" s="372" t="s">
        <v>3803</v>
      </c>
      <c r="B1561" s="201" t="s">
        <v>3795</v>
      </c>
      <c r="C1561" s="379" t="s">
        <v>221</v>
      </c>
      <c r="D1561" s="424">
        <v>25</v>
      </c>
      <c r="E1561" s="856"/>
      <c r="F1561" s="419" t="str">
        <f t="shared" si="11"/>
        <v/>
      </c>
      <c r="H1561" s="580"/>
    </row>
    <row r="1562" spans="1:8" x14ac:dyDescent="0.3">
      <c r="A1562" s="372" t="s">
        <v>705</v>
      </c>
      <c r="B1562" s="201" t="s">
        <v>698</v>
      </c>
      <c r="C1562" s="379" t="s">
        <v>221</v>
      </c>
      <c r="D1562" s="424">
        <v>25</v>
      </c>
      <c r="E1562" s="856"/>
      <c r="F1562" s="419" t="str">
        <f t="shared" si="11"/>
        <v/>
      </c>
      <c r="H1562" s="580"/>
    </row>
    <row r="1563" spans="1:8" x14ac:dyDescent="0.3">
      <c r="A1563" s="372" t="s">
        <v>707</v>
      </c>
      <c r="B1563" s="201" t="s">
        <v>708</v>
      </c>
      <c r="C1563" s="379"/>
      <c r="D1563" s="424"/>
      <c r="E1563" s="418"/>
      <c r="F1563" s="419" t="str">
        <f t="shared" si="11"/>
        <v/>
      </c>
      <c r="H1563" s="580"/>
    </row>
    <row r="1564" spans="1:8" x14ac:dyDescent="0.3">
      <c r="A1564" s="372" t="s">
        <v>709</v>
      </c>
      <c r="B1564" s="201" t="s">
        <v>710</v>
      </c>
      <c r="C1564" s="379" t="s">
        <v>221</v>
      </c>
      <c r="D1564" s="424">
        <v>50</v>
      </c>
      <c r="E1564" s="856"/>
      <c r="F1564" s="419" t="str">
        <f t="shared" si="11"/>
        <v/>
      </c>
      <c r="H1564" s="580"/>
    </row>
    <row r="1565" spans="1:8" x14ac:dyDescent="0.3">
      <c r="A1565" s="372" t="s">
        <v>711</v>
      </c>
      <c r="B1565" s="201" t="s">
        <v>381</v>
      </c>
      <c r="C1565" s="379" t="s">
        <v>221</v>
      </c>
      <c r="D1565" s="424">
        <v>50</v>
      </c>
      <c r="E1565" s="856"/>
      <c r="F1565" s="419" t="str">
        <f t="shared" si="11"/>
        <v/>
      </c>
      <c r="H1565" s="580"/>
    </row>
    <row r="1566" spans="1:8" x14ac:dyDescent="0.3">
      <c r="A1566" s="372" t="s">
        <v>712</v>
      </c>
      <c r="B1566" s="201" t="s">
        <v>673</v>
      </c>
      <c r="C1566" s="379" t="s">
        <v>181</v>
      </c>
      <c r="D1566" s="424">
        <v>50</v>
      </c>
      <c r="E1566" s="856"/>
      <c r="F1566" s="419" t="str">
        <f t="shared" si="11"/>
        <v/>
      </c>
      <c r="H1566" s="580"/>
    </row>
    <row r="1567" spans="1:8" x14ac:dyDescent="0.3">
      <c r="A1567" s="372" t="s">
        <v>713</v>
      </c>
      <c r="B1567" s="235" t="s">
        <v>714</v>
      </c>
      <c r="C1567" s="379"/>
      <c r="D1567" s="424"/>
      <c r="E1567" s="418"/>
      <c r="F1567" s="419" t="str">
        <f t="shared" si="11"/>
        <v/>
      </c>
      <c r="H1567" s="580"/>
    </row>
    <row r="1568" spans="1:8" x14ac:dyDescent="0.3">
      <c r="A1568" s="372" t="s">
        <v>715</v>
      </c>
      <c r="B1568" s="201" t="s">
        <v>716</v>
      </c>
      <c r="C1568" s="379" t="s">
        <v>262</v>
      </c>
      <c r="D1568" s="424">
        <v>2</v>
      </c>
      <c r="E1568" s="856"/>
      <c r="F1568" s="419" t="str">
        <f t="shared" si="11"/>
        <v/>
      </c>
      <c r="H1568" s="580"/>
    </row>
    <row r="1569" spans="1:8" x14ac:dyDescent="0.3">
      <c r="A1569" s="372" t="s">
        <v>717</v>
      </c>
      <c r="B1569" s="201" t="s">
        <v>718</v>
      </c>
      <c r="C1569" s="379" t="s">
        <v>262</v>
      </c>
      <c r="D1569" s="424">
        <v>1</v>
      </c>
      <c r="E1569" s="856"/>
      <c r="F1569" s="419" t="str">
        <f t="shared" si="11"/>
        <v/>
      </c>
      <c r="H1569" s="580"/>
    </row>
    <row r="1570" spans="1:8" x14ac:dyDescent="0.3">
      <c r="A1570" s="372" t="s">
        <v>719</v>
      </c>
      <c r="B1570" s="201" t="s">
        <v>720</v>
      </c>
      <c r="C1570" s="379" t="s">
        <v>721</v>
      </c>
      <c r="D1570" s="424">
        <v>500</v>
      </c>
      <c r="E1570" s="856"/>
      <c r="F1570" s="419" t="str">
        <f t="shared" si="11"/>
        <v/>
      </c>
      <c r="H1570" s="580"/>
    </row>
    <row r="1571" spans="1:8" x14ac:dyDescent="0.3">
      <c r="A1571" s="372" t="s">
        <v>727</v>
      </c>
      <c r="B1571" s="235" t="s">
        <v>728</v>
      </c>
      <c r="C1571" s="379"/>
      <c r="D1571" s="424"/>
      <c r="E1571" s="418"/>
      <c r="F1571" s="419" t="str">
        <f t="shared" si="11"/>
        <v/>
      </c>
      <c r="H1571" s="580"/>
    </row>
    <row r="1572" spans="1:8" x14ac:dyDescent="0.3">
      <c r="A1572" s="372" t="s">
        <v>729</v>
      </c>
      <c r="B1572" s="201" t="s">
        <v>730</v>
      </c>
      <c r="C1572" s="379" t="s">
        <v>316</v>
      </c>
      <c r="D1572" s="424">
        <v>1500</v>
      </c>
      <c r="E1572" s="856"/>
      <c r="F1572" s="419" t="str">
        <f t="shared" si="11"/>
        <v/>
      </c>
      <c r="H1572" s="580"/>
    </row>
    <row r="1573" spans="1:8" x14ac:dyDescent="0.3">
      <c r="A1573" s="383" t="s">
        <v>731</v>
      </c>
      <c r="B1573" s="202" t="s">
        <v>732</v>
      </c>
      <c r="C1573" s="386" t="s">
        <v>316</v>
      </c>
      <c r="D1573" s="424">
        <v>400</v>
      </c>
      <c r="E1573" s="856"/>
      <c r="F1573" s="419" t="str">
        <f t="shared" si="11"/>
        <v/>
      </c>
      <c r="H1573" s="580"/>
    </row>
    <row r="1574" spans="1:8" ht="14.4" customHeight="1" x14ac:dyDescent="0.3">
      <c r="A1574" s="383"/>
      <c r="B1574" s="202"/>
      <c r="C1574" s="386"/>
      <c r="D1574" s="434"/>
      <c r="E1574" s="435"/>
      <c r="F1574" s="433"/>
    </row>
    <row r="1575" spans="1:8" ht="14.4" customHeight="1" x14ac:dyDescent="0.3">
      <c r="A1575" s="383"/>
      <c r="B1575" s="202"/>
      <c r="C1575" s="386"/>
      <c r="D1575" s="434"/>
      <c r="E1575" s="435"/>
      <c r="F1575" s="433"/>
    </row>
    <row r="1576" spans="1:8" ht="14.4" customHeight="1" x14ac:dyDescent="0.3">
      <c r="A1576" s="383"/>
      <c r="B1576" s="202"/>
      <c r="C1576" s="386"/>
      <c r="D1576" s="434"/>
      <c r="E1576" s="435"/>
      <c r="F1576" s="433"/>
    </row>
    <row r="1577" spans="1:8" ht="14.4" customHeight="1" x14ac:dyDescent="0.3">
      <c r="A1577" s="383"/>
      <c r="B1577" s="202"/>
      <c r="C1577" s="386"/>
      <c r="D1577" s="434"/>
      <c r="E1577" s="435"/>
      <c r="F1577" s="433"/>
    </row>
    <row r="1578" spans="1:8" ht="14.4" customHeight="1" x14ac:dyDescent="0.3">
      <c r="A1578" s="383"/>
      <c r="B1578" s="202"/>
      <c r="C1578" s="386"/>
      <c r="D1578" s="434"/>
      <c r="E1578" s="435"/>
      <c r="F1578" s="433"/>
    </row>
    <row r="1579" spans="1:8" ht="14.4" customHeight="1" x14ac:dyDescent="0.3">
      <c r="A1579" s="383"/>
      <c r="B1579" s="202"/>
      <c r="C1579" s="386"/>
      <c r="D1579" s="434"/>
      <c r="E1579" s="435"/>
      <c r="F1579" s="433"/>
    </row>
    <row r="1580" spans="1:8" ht="14.4" customHeight="1" x14ac:dyDescent="0.3">
      <c r="A1580" s="383"/>
      <c r="B1580" s="202"/>
      <c r="C1580" s="386"/>
      <c r="D1580" s="434"/>
      <c r="E1580" s="435"/>
      <c r="F1580" s="433"/>
    </row>
    <row r="1581" spans="1:8" ht="14.4" customHeight="1" x14ac:dyDescent="0.3">
      <c r="A1581" s="383"/>
      <c r="B1581" s="202"/>
      <c r="C1581" s="386"/>
      <c r="D1581" s="434"/>
      <c r="E1581" s="435"/>
      <c r="F1581" s="433"/>
    </row>
    <row r="1582" spans="1:8" ht="14.4" customHeight="1" x14ac:dyDescent="0.3">
      <c r="A1582" s="383"/>
      <c r="B1582" s="202"/>
      <c r="C1582" s="386"/>
      <c r="D1582" s="434"/>
      <c r="E1582" s="435"/>
      <c r="F1582" s="433"/>
    </row>
    <row r="1583" spans="1:8" ht="14.4" customHeight="1" x14ac:dyDescent="0.3">
      <c r="A1583" s="383"/>
      <c r="B1583" s="202"/>
      <c r="C1583" s="386"/>
      <c r="D1583" s="434"/>
      <c r="E1583" s="435"/>
      <c r="F1583" s="433"/>
    </row>
    <row r="1584" spans="1:8" ht="14.4" customHeight="1" x14ac:dyDescent="0.3">
      <c r="A1584" s="383"/>
      <c r="B1584" s="202"/>
      <c r="C1584" s="386"/>
      <c r="D1584" s="434"/>
      <c r="E1584" s="435"/>
      <c r="F1584" s="433"/>
    </row>
    <row r="1585" spans="1:6" ht="14.4" customHeight="1" x14ac:dyDescent="0.3">
      <c r="A1585" s="383"/>
      <c r="B1585" s="202"/>
      <c r="C1585" s="386"/>
      <c r="D1585" s="434"/>
      <c r="E1585" s="435"/>
      <c r="F1585" s="433"/>
    </row>
    <row r="1586" spans="1:6" ht="14.4" customHeight="1" x14ac:dyDescent="0.3">
      <c r="A1586" s="383"/>
      <c r="B1586" s="202"/>
      <c r="C1586" s="386"/>
      <c r="D1586" s="434"/>
      <c r="E1586" s="435"/>
      <c r="F1586" s="433"/>
    </row>
    <row r="1587" spans="1:6" ht="14.4" customHeight="1" x14ac:dyDescent="0.3">
      <c r="A1587" s="383"/>
      <c r="B1587" s="202"/>
      <c r="C1587" s="386"/>
      <c r="D1587" s="434"/>
      <c r="E1587" s="435"/>
      <c r="F1587" s="433"/>
    </row>
    <row r="1588" spans="1:6" ht="14.4" customHeight="1" x14ac:dyDescent="0.3">
      <c r="A1588" s="383"/>
      <c r="B1588" s="202"/>
      <c r="C1588" s="386"/>
      <c r="D1588" s="434"/>
      <c r="E1588" s="435"/>
      <c r="F1588" s="433"/>
    </row>
    <row r="1589" spans="1:6" ht="14.4" customHeight="1" x14ac:dyDescent="0.3">
      <c r="A1589" s="383"/>
      <c r="B1589" s="202"/>
      <c r="C1589" s="386"/>
      <c r="D1589" s="434"/>
      <c r="E1589" s="435"/>
      <c r="F1589" s="433"/>
    </row>
    <row r="1590" spans="1:6" ht="14.4" customHeight="1" x14ac:dyDescent="0.3">
      <c r="A1590" s="383"/>
      <c r="B1590" s="202"/>
      <c r="C1590" s="386"/>
      <c r="D1590" s="434"/>
      <c r="E1590" s="435"/>
      <c r="F1590" s="433"/>
    </row>
    <row r="1591" spans="1:6" ht="14.4" customHeight="1" x14ac:dyDescent="0.3">
      <c r="A1591" s="383"/>
      <c r="B1591" s="202"/>
      <c r="C1591" s="386"/>
      <c r="D1591" s="434"/>
      <c r="E1591" s="435"/>
      <c r="F1591" s="433"/>
    </row>
    <row r="1592" spans="1:6" ht="14.4" customHeight="1" x14ac:dyDescent="0.3">
      <c r="A1592" s="383"/>
      <c r="B1592" s="202"/>
      <c r="C1592" s="386"/>
      <c r="D1592" s="434"/>
      <c r="E1592" s="435"/>
      <c r="F1592" s="433"/>
    </row>
    <row r="1593" spans="1:6" ht="14.4" customHeight="1" x14ac:dyDescent="0.3">
      <c r="A1593" s="383"/>
      <c r="B1593" s="202"/>
      <c r="C1593" s="386"/>
      <c r="D1593" s="434"/>
      <c r="E1593" s="435"/>
      <c r="F1593" s="433"/>
    </row>
    <row r="1594" spans="1:6" ht="14.4" customHeight="1" x14ac:dyDescent="0.3">
      <c r="A1594" s="383"/>
      <c r="B1594" s="202"/>
      <c r="C1594" s="386"/>
      <c r="D1594" s="434"/>
      <c r="E1594" s="435"/>
      <c r="F1594" s="433"/>
    </row>
    <row r="1595" spans="1:6" ht="14.4" customHeight="1" x14ac:dyDescent="0.3">
      <c r="A1595" s="383"/>
      <c r="B1595" s="202"/>
      <c r="C1595" s="386"/>
      <c r="D1595" s="434"/>
      <c r="E1595" s="435"/>
      <c r="F1595" s="433"/>
    </row>
    <row r="1596" spans="1:6" ht="14.4" customHeight="1" x14ac:dyDescent="0.3">
      <c r="A1596" s="383"/>
      <c r="B1596" s="202"/>
      <c r="C1596" s="386"/>
      <c r="D1596" s="434"/>
      <c r="E1596" s="435"/>
      <c r="F1596" s="433"/>
    </row>
    <row r="1597" spans="1:6" ht="14.4" customHeight="1" x14ac:dyDescent="0.3">
      <c r="A1597" s="383"/>
      <c r="B1597" s="202"/>
      <c r="C1597" s="386"/>
      <c r="D1597" s="434"/>
      <c r="E1597" s="435"/>
      <c r="F1597" s="433"/>
    </row>
    <row r="1598" spans="1:6" ht="14.4" customHeight="1" x14ac:dyDescent="0.3">
      <c r="A1598" s="383"/>
      <c r="B1598" s="202"/>
      <c r="C1598" s="386"/>
      <c r="D1598" s="434"/>
      <c r="E1598" s="435"/>
      <c r="F1598" s="433"/>
    </row>
    <row r="1599" spans="1:6" ht="14.4" customHeight="1" x14ac:dyDescent="0.3">
      <c r="A1599" s="383"/>
      <c r="B1599" s="202"/>
      <c r="C1599" s="386"/>
      <c r="D1599" s="434"/>
      <c r="E1599" s="435"/>
      <c r="F1599" s="433"/>
    </row>
    <row r="1600" spans="1:6" ht="14.4" customHeight="1" x14ac:dyDescent="0.3">
      <c r="A1600" s="383"/>
      <c r="B1600" s="202"/>
      <c r="C1600" s="386"/>
      <c r="D1600" s="434"/>
      <c r="E1600" s="435"/>
      <c r="F1600" s="433"/>
    </row>
    <row r="1601" spans="1:6" ht="14.4" customHeight="1" x14ac:dyDescent="0.3">
      <c r="A1601" s="383"/>
      <c r="B1601" s="202"/>
      <c r="C1601" s="386"/>
      <c r="D1601" s="434"/>
      <c r="E1601" s="435"/>
      <c r="F1601" s="433"/>
    </row>
    <row r="1602" spans="1:6" ht="14.4" customHeight="1" x14ac:dyDescent="0.3">
      <c r="A1602" s="383"/>
      <c r="B1602" s="202"/>
      <c r="C1602" s="386"/>
      <c r="D1602" s="434"/>
      <c r="E1602" s="435"/>
      <c r="F1602" s="433"/>
    </row>
    <row r="1603" spans="1:6" ht="14.4" customHeight="1" x14ac:dyDescent="0.3">
      <c r="A1603" s="383"/>
      <c r="B1603" s="202"/>
      <c r="C1603" s="386"/>
      <c r="D1603" s="434"/>
      <c r="E1603" s="435"/>
      <c r="F1603" s="433"/>
    </row>
    <row r="1604" spans="1:6" ht="14.4" customHeight="1" x14ac:dyDescent="0.3">
      <c r="A1604" s="383"/>
      <c r="B1604" s="202"/>
      <c r="C1604" s="386"/>
      <c r="D1604" s="434"/>
      <c r="E1604" s="435"/>
      <c r="F1604" s="433"/>
    </row>
    <row r="1605" spans="1:6" ht="14.4" customHeight="1" x14ac:dyDescent="0.3">
      <c r="A1605" s="383"/>
      <c r="B1605" s="202"/>
      <c r="C1605" s="386"/>
      <c r="D1605" s="434"/>
      <c r="E1605" s="435"/>
      <c r="F1605" s="433"/>
    </row>
    <row r="1606" spans="1:6" ht="14.4" customHeight="1" x14ac:dyDescent="0.3">
      <c r="A1606" s="383"/>
      <c r="B1606" s="202"/>
      <c r="C1606" s="386"/>
      <c r="D1606" s="434"/>
      <c r="E1606" s="435"/>
      <c r="F1606" s="433"/>
    </row>
    <row r="1607" spans="1:6" ht="14.4" customHeight="1" x14ac:dyDescent="0.3">
      <c r="A1607" s="383"/>
      <c r="B1607" s="202"/>
      <c r="C1607" s="386"/>
      <c r="D1607" s="434"/>
      <c r="E1607" s="435"/>
      <c r="F1607" s="433"/>
    </row>
    <row r="1608" spans="1:6" ht="14.4" customHeight="1" x14ac:dyDescent="0.3">
      <c r="A1608" s="383"/>
      <c r="B1608" s="202"/>
      <c r="C1608" s="386"/>
      <c r="D1608" s="434"/>
      <c r="E1608" s="435"/>
      <c r="F1608" s="433"/>
    </row>
    <row r="1609" spans="1:6" ht="14.4" customHeight="1" x14ac:dyDescent="0.3">
      <c r="A1609" s="383"/>
      <c r="B1609" s="202"/>
      <c r="C1609" s="386"/>
      <c r="D1609" s="434"/>
      <c r="E1609" s="435"/>
      <c r="F1609" s="433"/>
    </row>
    <row r="1610" spans="1:6" ht="14.4" customHeight="1" x14ac:dyDescent="0.3">
      <c r="A1610" s="383"/>
      <c r="B1610" s="202"/>
      <c r="C1610" s="386"/>
      <c r="D1610" s="434"/>
      <c r="E1610" s="435"/>
      <c r="F1610" s="433"/>
    </row>
    <row r="1611" spans="1:6" ht="14.4" customHeight="1" x14ac:dyDescent="0.3">
      <c r="A1611" s="383"/>
      <c r="B1611" s="202"/>
      <c r="C1611" s="386"/>
      <c r="D1611" s="434"/>
      <c r="E1611" s="435"/>
      <c r="F1611" s="433"/>
    </row>
    <row r="1612" spans="1:6" ht="14.4" customHeight="1" x14ac:dyDescent="0.3">
      <c r="A1612" s="383"/>
      <c r="B1612" s="202"/>
      <c r="C1612" s="386"/>
      <c r="D1612" s="434"/>
      <c r="E1612" s="435"/>
      <c r="F1612" s="433"/>
    </row>
    <row r="1613" spans="1:6" ht="14.4" customHeight="1" x14ac:dyDescent="0.3">
      <c r="A1613" s="383"/>
      <c r="B1613" s="202"/>
      <c r="C1613" s="386"/>
      <c r="D1613" s="434"/>
      <c r="E1613" s="435"/>
      <c r="F1613" s="433"/>
    </row>
    <row r="1614" spans="1:6" ht="14.4" customHeight="1" x14ac:dyDescent="0.3">
      <c r="A1614" s="383"/>
      <c r="B1614" s="202"/>
      <c r="C1614" s="386"/>
      <c r="D1614" s="434"/>
      <c r="E1614" s="435"/>
      <c r="F1614" s="433"/>
    </row>
    <row r="1615" spans="1:6" ht="14.4" customHeight="1" x14ac:dyDescent="0.3">
      <c r="A1615" s="383"/>
      <c r="B1615" s="202"/>
      <c r="C1615" s="386"/>
      <c r="D1615" s="434"/>
      <c r="E1615" s="435"/>
      <c r="F1615" s="433"/>
    </row>
    <row r="1616" spans="1:6" ht="14.4" customHeight="1" x14ac:dyDescent="0.3">
      <c r="A1616" s="383"/>
      <c r="B1616" s="202"/>
      <c r="C1616" s="386"/>
      <c r="D1616" s="434"/>
      <c r="E1616" s="435"/>
      <c r="F1616" s="433"/>
    </row>
    <row r="1617" spans="1:6" ht="14.4" customHeight="1" x14ac:dyDescent="0.3">
      <c r="A1617" s="383"/>
      <c r="B1617" s="202"/>
      <c r="C1617" s="386"/>
      <c r="D1617" s="434"/>
      <c r="E1617" s="435"/>
      <c r="F1617" s="433"/>
    </row>
    <row r="1618" spans="1:6" ht="14.4" customHeight="1" x14ac:dyDescent="0.3">
      <c r="A1618" s="383"/>
      <c r="B1618" s="202"/>
      <c r="C1618" s="386"/>
      <c r="D1618" s="434"/>
      <c r="E1618" s="435"/>
      <c r="F1618" s="433"/>
    </row>
    <row r="1619" spans="1:6" ht="14.4" customHeight="1" x14ac:dyDescent="0.3">
      <c r="A1619" s="383"/>
      <c r="B1619" s="202"/>
      <c r="C1619" s="386"/>
      <c r="D1619" s="434"/>
      <c r="E1619" s="435"/>
      <c r="F1619" s="433"/>
    </row>
    <row r="1620" spans="1:6" ht="14.4" customHeight="1" x14ac:dyDescent="0.3">
      <c r="A1620" s="383"/>
      <c r="B1620" s="202"/>
      <c r="C1620" s="386"/>
      <c r="D1620" s="434"/>
      <c r="E1620" s="435"/>
      <c r="F1620" s="433"/>
    </row>
    <row r="1621" spans="1:6" ht="14.4" customHeight="1" x14ac:dyDescent="0.3">
      <c r="A1621" s="383"/>
      <c r="B1621" s="202"/>
      <c r="C1621" s="386"/>
      <c r="D1621" s="434"/>
      <c r="E1621" s="435"/>
      <c r="F1621" s="433"/>
    </row>
    <row r="1622" spans="1:6" ht="14.4" customHeight="1" x14ac:dyDescent="0.3">
      <c r="A1622" s="383"/>
      <c r="B1622" s="202"/>
      <c r="C1622" s="386"/>
      <c r="D1622" s="434"/>
      <c r="E1622" s="435"/>
      <c r="F1622" s="433"/>
    </row>
    <row r="1623" spans="1:6" ht="14.4" customHeight="1" x14ac:dyDescent="0.3">
      <c r="A1623" s="383"/>
      <c r="B1623" s="202"/>
      <c r="C1623" s="386"/>
      <c r="D1623" s="434"/>
      <c r="E1623" s="435"/>
      <c r="F1623" s="433"/>
    </row>
    <row r="1624" spans="1:6" ht="14.4" customHeight="1" x14ac:dyDescent="0.3">
      <c r="A1624" s="383"/>
      <c r="B1624" s="202"/>
      <c r="C1624" s="386"/>
      <c r="D1624" s="434"/>
      <c r="E1624" s="435"/>
      <c r="F1624" s="433"/>
    </row>
    <row r="1625" spans="1:6" ht="14.4" customHeight="1" x14ac:dyDescent="0.3">
      <c r="A1625" s="383"/>
      <c r="B1625" s="202"/>
      <c r="C1625" s="386"/>
      <c r="D1625" s="434"/>
      <c r="E1625" s="435"/>
      <c r="F1625" s="433"/>
    </row>
    <row r="1626" spans="1:6" ht="14.4" customHeight="1" x14ac:dyDescent="0.3">
      <c r="A1626" s="383"/>
      <c r="B1626" s="202"/>
      <c r="C1626" s="386"/>
      <c r="D1626" s="434"/>
      <c r="E1626" s="435"/>
      <c r="F1626" s="433"/>
    </row>
    <row r="1627" spans="1:6" ht="14.4" customHeight="1" x14ac:dyDescent="0.3">
      <c r="A1627" s="383"/>
      <c r="B1627" s="202"/>
      <c r="C1627" s="386"/>
      <c r="D1627" s="434"/>
      <c r="E1627" s="435"/>
      <c r="F1627" s="433"/>
    </row>
    <row r="1628" spans="1:6" ht="14.4" customHeight="1" x14ac:dyDescent="0.3">
      <c r="A1628" s="383"/>
      <c r="B1628" s="202"/>
      <c r="C1628" s="386"/>
      <c r="D1628" s="434"/>
      <c r="E1628" s="435"/>
      <c r="F1628" s="433"/>
    </row>
    <row r="1629" spans="1:6" ht="14.4" customHeight="1" x14ac:dyDescent="0.3">
      <c r="A1629" s="383"/>
      <c r="B1629" s="202"/>
      <c r="C1629" s="386"/>
      <c r="D1629" s="434"/>
      <c r="E1629" s="435"/>
      <c r="F1629" s="433"/>
    </row>
    <row r="1630" spans="1:6" ht="14.4" customHeight="1" x14ac:dyDescent="0.3">
      <c r="A1630" s="383"/>
      <c r="B1630" s="202"/>
      <c r="C1630" s="386"/>
      <c r="D1630" s="434"/>
      <c r="E1630" s="435"/>
      <c r="F1630" s="433"/>
    </row>
    <row r="1631" spans="1:6" ht="14.4" customHeight="1" x14ac:dyDescent="0.3">
      <c r="A1631" s="383"/>
      <c r="B1631" s="202"/>
      <c r="C1631" s="386"/>
      <c r="D1631" s="434"/>
      <c r="E1631" s="435"/>
      <c r="F1631" s="433"/>
    </row>
    <row r="1632" spans="1:6" ht="14.4" customHeight="1" x14ac:dyDescent="0.3">
      <c r="A1632" s="383"/>
      <c r="B1632" s="202"/>
      <c r="C1632" s="386"/>
      <c r="D1632" s="434"/>
      <c r="E1632" s="435"/>
      <c r="F1632" s="433"/>
    </row>
    <row r="1633" spans="1:8" ht="14.4" customHeight="1" thickBot="1" x14ac:dyDescent="0.35">
      <c r="A1633" s="383"/>
      <c r="B1633" s="202"/>
      <c r="C1633" s="386"/>
      <c r="D1633" s="434"/>
      <c r="E1633" s="435"/>
      <c r="F1633" s="433"/>
    </row>
    <row r="1634" spans="1:8" ht="15" customHeight="1" thickBot="1" x14ac:dyDescent="0.35">
      <c r="A1634" s="448" t="s">
        <v>4060</v>
      </c>
      <c r="B1634" s="511" t="s">
        <v>4116</v>
      </c>
      <c r="C1634" s="489"/>
      <c r="D1634" s="583"/>
      <c r="E1634" s="584"/>
      <c r="F1634" s="585">
        <f>SUM(F1535:F1573)</f>
        <v>50000</v>
      </c>
    </row>
    <row r="1635" spans="1:8" ht="15" customHeight="1" x14ac:dyDescent="0.3">
      <c r="A1635" s="756" t="str">
        <f>A768</f>
        <v>CONTRACT SANRAL: NRA 2024/1323</v>
      </c>
      <c r="B1635" s="757"/>
      <c r="C1635" s="462"/>
      <c r="D1635" s="586"/>
      <c r="E1635" s="587"/>
      <c r="F1635" s="588"/>
    </row>
    <row r="1636" spans="1:8" ht="31.2" customHeight="1" thickBot="1" x14ac:dyDescent="0.35">
      <c r="A1636" s="754" t="str">
        <f>A769</f>
        <v>PANEL FOR ROUTINE ROAD MAINTENANCE WORKS ACROSS SOUTH AFRICA (FREE STATE PROVINCE)</v>
      </c>
      <c r="B1636" s="755"/>
      <c r="C1636" s="463"/>
      <c r="D1636" s="589"/>
      <c r="E1636" s="590"/>
      <c r="F1636" s="591"/>
    </row>
    <row r="1637" spans="1:8" s="444" customFormat="1" ht="25.05" customHeight="1" thickBot="1" x14ac:dyDescent="0.35">
      <c r="A1637" s="449" t="s">
        <v>4111</v>
      </c>
      <c r="B1637" s="451" t="s">
        <v>4035</v>
      </c>
      <c r="C1637" s="451" t="s">
        <v>4112</v>
      </c>
      <c r="D1637" s="583" t="s">
        <v>4113</v>
      </c>
      <c r="E1637" s="583" t="s">
        <v>4114</v>
      </c>
      <c r="F1637" s="592" t="s">
        <v>4036</v>
      </c>
    </row>
    <row r="1638" spans="1:8" ht="14.4" customHeight="1" x14ac:dyDescent="0.3">
      <c r="A1638" s="758" t="s">
        <v>733</v>
      </c>
      <c r="B1638" s="759"/>
      <c r="C1638" s="759"/>
      <c r="D1638" s="759"/>
      <c r="E1638" s="759"/>
      <c r="F1638" s="760"/>
    </row>
    <row r="1639" spans="1:8" x14ac:dyDescent="0.3">
      <c r="A1639" s="374" t="s">
        <v>734</v>
      </c>
      <c r="B1639" s="345" t="s">
        <v>655</v>
      </c>
      <c r="C1639" s="375"/>
      <c r="D1639" s="579"/>
      <c r="E1639" s="377"/>
      <c r="F1639" s="378"/>
      <c r="H1639" s="580"/>
    </row>
    <row r="1640" spans="1:8" ht="14.4" customHeight="1" x14ac:dyDescent="0.3">
      <c r="A1640" s="372" t="s">
        <v>735</v>
      </c>
      <c r="B1640" s="201" t="s">
        <v>657</v>
      </c>
      <c r="C1640" s="379" t="s">
        <v>221</v>
      </c>
      <c r="D1640" s="424">
        <v>90</v>
      </c>
      <c r="E1640" s="856"/>
      <c r="F1640" s="419" t="str">
        <f t="shared" ref="F1640:F1670" si="12">IF((D1640*E1640)&gt;0,(D1640*E1640),"")</f>
        <v/>
      </c>
      <c r="H1640" s="580"/>
    </row>
    <row r="1641" spans="1:8" x14ac:dyDescent="0.3">
      <c r="A1641" s="372" t="s">
        <v>736</v>
      </c>
      <c r="B1641" s="201" t="s">
        <v>659</v>
      </c>
      <c r="C1641" s="379" t="s">
        <v>221</v>
      </c>
      <c r="D1641" s="424">
        <v>90</v>
      </c>
      <c r="E1641" s="856"/>
      <c r="F1641" s="419" t="str">
        <f t="shared" si="12"/>
        <v/>
      </c>
      <c r="H1641" s="580"/>
    </row>
    <row r="1642" spans="1:8" x14ac:dyDescent="0.3">
      <c r="A1642" s="372" t="s">
        <v>737</v>
      </c>
      <c r="B1642" s="235" t="s">
        <v>738</v>
      </c>
      <c r="C1642" s="379" t="s">
        <v>221</v>
      </c>
      <c r="D1642" s="424">
        <v>90</v>
      </c>
      <c r="E1642" s="856"/>
      <c r="F1642" s="419" t="str">
        <f t="shared" si="12"/>
        <v/>
      </c>
      <c r="H1642" s="580"/>
    </row>
    <row r="1643" spans="1:8" x14ac:dyDescent="0.3">
      <c r="A1643" s="372" t="s">
        <v>739</v>
      </c>
      <c r="B1643" s="235" t="s">
        <v>740</v>
      </c>
      <c r="C1643" s="379"/>
      <c r="D1643" s="424"/>
      <c r="E1643" s="418"/>
      <c r="F1643" s="419" t="str">
        <f t="shared" si="12"/>
        <v/>
      </c>
      <c r="H1643" s="580"/>
    </row>
    <row r="1644" spans="1:8" x14ac:dyDescent="0.3">
      <c r="A1644" s="372" t="s">
        <v>741</v>
      </c>
      <c r="B1644" s="201" t="s">
        <v>742</v>
      </c>
      <c r="C1644" s="379"/>
      <c r="D1644" s="424"/>
      <c r="E1644" s="418"/>
      <c r="F1644" s="419" t="str">
        <f t="shared" si="12"/>
        <v/>
      </c>
      <c r="H1644" s="580"/>
    </row>
    <row r="1645" spans="1:8" x14ac:dyDescent="0.3">
      <c r="A1645" s="372" t="s">
        <v>743</v>
      </c>
      <c r="B1645" s="201" t="s">
        <v>3804</v>
      </c>
      <c r="C1645" s="379" t="s">
        <v>221</v>
      </c>
      <c r="D1645" s="424">
        <v>50</v>
      </c>
      <c r="E1645" s="856"/>
      <c r="F1645" s="419" t="str">
        <f t="shared" si="12"/>
        <v/>
      </c>
      <c r="H1645" s="580"/>
    </row>
    <row r="1646" spans="1:8" x14ac:dyDescent="0.3">
      <c r="A1646" s="372" t="s">
        <v>745</v>
      </c>
      <c r="B1646" s="201" t="s">
        <v>3805</v>
      </c>
      <c r="C1646" s="379" t="s">
        <v>221</v>
      </c>
      <c r="D1646" s="424">
        <v>50</v>
      </c>
      <c r="E1646" s="856"/>
      <c r="F1646" s="419" t="str">
        <f t="shared" si="12"/>
        <v/>
      </c>
      <c r="H1646" s="580"/>
    </row>
    <row r="1647" spans="1:8" x14ac:dyDescent="0.3">
      <c r="A1647" s="372" t="s">
        <v>747</v>
      </c>
      <c r="B1647" s="201" t="s">
        <v>748</v>
      </c>
      <c r="C1647" s="379" t="s">
        <v>221</v>
      </c>
      <c r="D1647" s="424">
        <v>50</v>
      </c>
      <c r="E1647" s="856"/>
      <c r="F1647" s="419" t="str">
        <f t="shared" si="12"/>
        <v/>
      </c>
      <c r="H1647" s="580"/>
    </row>
    <row r="1648" spans="1:8" x14ac:dyDescent="0.3">
      <c r="A1648" s="372" t="s">
        <v>749</v>
      </c>
      <c r="B1648" s="201" t="s">
        <v>3804</v>
      </c>
      <c r="C1648" s="379" t="s">
        <v>221</v>
      </c>
      <c r="D1648" s="424">
        <v>30</v>
      </c>
      <c r="E1648" s="856"/>
      <c r="F1648" s="419" t="str">
        <f t="shared" si="12"/>
        <v/>
      </c>
      <c r="H1648" s="580"/>
    </row>
    <row r="1649" spans="1:8" x14ac:dyDescent="0.3">
      <c r="A1649" s="372" t="s">
        <v>750</v>
      </c>
      <c r="B1649" s="201" t="s">
        <v>3805</v>
      </c>
      <c r="C1649" s="379" t="s">
        <v>221</v>
      </c>
      <c r="D1649" s="424">
        <v>30</v>
      </c>
      <c r="E1649" s="856"/>
      <c r="F1649" s="419" t="str">
        <f t="shared" si="12"/>
        <v/>
      </c>
      <c r="H1649" s="580"/>
    </row>
    <row r="1650" spans="1:8" ht="14.4" customHeight="1" x14ac:dyDescent="0.3">
      <c r="A1650" s="372" t="s">
        <v>751</v>
      </c>
      <c r="B1650" s="201" t="s">
        <v>752</v>
      </c>
      <c r="C1650" s="379" t="s">
        <v>221</v>
      </c>
      <c r="D1650" s="424">
        <v>30</v>
      </c>
      <c r="E1650" s="856"/>
      <c r="F1650" s="419" t="str">
        <f t="shared" si="12"/>
        <v/>
      </c>
      <c r="H1650" s="580"/>
    </row>
    <row r="1651" spans="1:8" ht="14.4" customHeight="1" x14ac:dyDescent="0.3">
      <c r="A1651" s="372" t="s">
        <v>3806</v>
      </c>
      <c r="B1651" s="201" t="s">
        <v>3804</v>
      </c>
      <c r="C1651" s="379"/>
      <c r="D1651" s="424"/>
      <c r="E1651" s="418"/>
      <c r="F1651" s="419" t="str">
        <f t="shared" si="12"/>
        <v/>
      </c>
      <c r="H1651" s="580"/>
    </row>
    <row r="1652" spans="1:8" x14ac:dyDescent="0.3">
      <c r="A1652" s="372" t="s">
        <v>3807</v>
      </c>
      <c r="B1652" s="201" t="s">
        <v>3805</v>
      </c>
      <c r="C1652" s="379"/>
      <c r="D1652" s="424"/>
      <c r="E1652" s="418"/>
      <c r="F1652" s="419" t="str">
        <f t="shared" si="12"/>
        <v/>
      </c>
      <c r="H1652" s="580"/>
    </row>
    <row r="1653" spans="1:8" x14ac:dyDescent="0.3">
      <c r="A1653" s="372" t="s">
        <v>755</v>
      </c>
      <c r="B1653" s="235" t="s">
        <v>756</v>
      </c>
      <c r="C1653" s="379"/>
      <c r="D1653" s="424"/>
      <c r="E1653" s="418"/>
      <c r="F1653" s="419" t="str">
        <f t="shared" si="12"/>
        <v/>
      </c>
      <c r="H1653" s="580"/>
    </row>
    <row r="1654" spans="1:8" x14ac:dyDescent="0.3">
      <c r="A1654" s="372" t="s">
        <v>757</v>
      </c>
      <c r="B1654" s="201" t="s">
        <v>3990</v>
      </c>
      <c r="C1654" s="379"/>
      <c r="D1654" s="424"/>
      <c r="E1654" s="418"/>
      <c r="F1654" s="419" t="str">
        <f t="shared" si="12"/>
        <v/>
      </c>
      <c r="H1654" s="580"/>
    </row>
    <row r="1655" spans="1:8" x14ac:dyDescent="0.3">
      <c r="A1655" s="372" t="s">
        <v>3812</v>
      </c>
      <c r="B1655" s="201" t="s">
        <v>3808</v>
      </c>
      <c r="C1655" s="379" t="s">
        <v>363</v>
      </c>
      <c r="D1655" s="424">
        <v>100</v>
      </c>
      <c r="E1655" s="856"/>
      <c r="F1655" s="419" t="str">
        <f t="shared" si="12"/>
        <v/>
      </c>
      <c r="H1655" s="580"/>
    </row>
    <row r="1656" spans="1:8" ht="14.4" customHeight="1" x14ac:dyDescent="0.3">
      <c r="A1656" s="372" t="s">
        <v>3813</v>
      </c>
      <c r="B1656" s="201" t="s">
        <v>3809</v>
      </c>
      <c r="C1656" s="379" t="s">
        <v>363</v>
      </c>
      <c r="D1656" s="424">
        <v>20</v>
      </c>
      <c r="E1656" s="856"/>
      <c r="F1656" s="419" t="str">
        <f t="shared" si="12"/>
        <v/>
      </c>
      <c r="H1656" s="580"/>
    </row>
    <row r="1657" spans="1:8" ht="14.4" customHeight="1" x14ac:dyDescent="0.3">
      <c r="A1657" s="372" t="s">
        <v>3814</v>
      </c>
      <c r="B1657" s="201" t="s">
        <v>3810</v>
      </c>
      <c r="C1657" s="379" t="s">
        <v>363</v>
      </c>
      <c r="D1657" s="424">
        <v>100</v>
      </c>
      <c r="E1657" s="856"/>
      <c r="F1657" s="419" t="str">
        <f t="shared" si="12"/>
        <v/>
      </c>
      <c r="H1657" s="580"/>
    </row>
    <row r="1658" spans="1:8" ht="14.4" customHeight="1" x14ac:dyDescent="0.3">
      <c r="A1658" s="372" t="s">
        <v>3815</v>
      </c>
      <c r="B1658" s="201" t="s">
        <v>3811</v>
      </c>
      <c r="C1658" s="379" t="s">
        <v>363</v>
      </c>
      <c r="D1658" s="424">
        <v>100</v>
      </c>
      <c r="E1658" s="856"/>
      <c r="F1658" s="419" t="str">
        <f t="shared" si="12"/>
        <v/>
      </c>
      <c r="H1658" s="580"/>
    </row>
    <row r="1659" spans="1:8" ht="22.8" x14ac:dyDescent="0.3">
      <c r="A1659" s="372" t="s">
        <v>759</v>
      </c>
      <c r="B1659" s="201" t="s">
        <v>760</v>
      </c>
      <c r="C1659" s="379"/>
      <c r="D1659" s="424"/>
      <c r="E1659" s="418"/>
      <c r="F1659" s="419" t="str">
        <f t="shared" si="12"/>
        <v/>
      </c>
      <c r="H1659" s="580"/>
    </row>
    <row r="1660" spans="1:8" ht="14.4" customHeight="1" x14ac:dyDescent="0.3">
      <c r="A1660" s="372" t="s">
        <v>3818</v>
      </c>
      <c r="B1660" s="201" t="s">
        <v>3816</v>
      </c>
      <c r="C1660" s="379" t="s">
        <v>363</v>
      </c>
      <c r="D1660" s="424">
        <v>100</v>
      </c>
      <c r="E1660" s="856"/>
      <c r="F1660" s="419" t="str">
        <f t="shared" si="12"/>
        <v/>
      </c>
      <c r="H1660" s="580"/>
    </row>
    <row r="1661" spans="1:8" ht="14.4" customHeight="1" x14ac:dyDescent="0.3">
      <c r="A1661" s="372" t="s">
        <v>3819</v>
      </c>
      <c r="B1661" s="201" t="s">
        <v>3817</v>
      </c>
      <c r="C1661" s="379" t="s">
        <v>363</v>
      </c>
      <c r="D1661" s="424">
        <v>20</v>
      </c>
      <c r="E1661" s="856"/>
      <c r="F1661" s="419" t="str">
        <f t="shared" si="12"/>
        <v/>
      </c>
      <c r="H1661" s="580"/>
    </row>
    <row r="1662" spans="1:8" ht="14.4" customHeight="1" x14ac:dyDescent="0.3">
      <c r="A1662" s="372" t="s">
        <v>761</v>
      </c>
      <c r="B1662" s="235" t="s">
        <v>762</v>
      </c>
      <c r="C1662" s="379" t="s">
        <v>181</v>
      </c>
      <c r="D1662" s="424">
        <v>50</v>
      </c>
      <c r="E1662" s="856"/>
      <c r="F1662" s="419" t="str">
        <f t="shared" si="12"/>
        <v/>
      </c>
      <c r="H1662" s="580"/>
    </row>
    <row r="1663" spans="1:8" ht="14.4" customHeight="1" x14ac:dyDescent="0.3">
      <c r="A1663" s="372" t="s">
        <v>763</v>
      </c>
      <c r="B1663" s="235" t="s">
        <v>3931</v>
      </c>
      <c r="C1663" s="379" t="s">
        <v>181</v>
      </c>
      <c r="D1663" s="424">
        <v>50</v>
      </c>
      <c r="E1663" s="856"/>
      <c r="F1663" s="419" t="str">
        <f t="shared" si="12"/>
        <v/>
      </c>
      <c r="H1663" s="580"/>
    </row>
    <row r="1664" spans="1:8" x14ac:dyDescent="0.3">
      <c r="A1664" s="372" t="s">
        <v>769</v>
      </c>
      <c r="B1664" s="235" t="s">
        <v>4222</v>
      </c>
      <c r="C1664" s="379" t="s">
        <v>363</v>
      </c>
      <c r="D1664" s="424">
        <v>20</v>
      </c>
      <c r="E1664" s="856"/>
      <c r="F1664" s="419" t="str">
        <f t="shared" si="12"/>
        <v/>
      </c>
      <c r="H1664" s="580"/>
    </row>
    <row r="1665" spans="1:8" x14ac:dyDescent="0.3">
      <c r="A1665" s="372" t="s">
        <v>771</v>
      </c>
      <c r="B1665" s="235" t="s">
        <v>772</v>
      </c>
      <c r="C1665" s="379"/>
      <c r="D1665" s="424"/>
      <c r="E1665" s="418"/>
      <c r="F1665" s="419" t="str">
        <f t="shared" si="12"/>
        <v/>
      </c>
      <c r="H1665" s="580"/>
    </row>
    <row r="1666" spans="1:8" x14ac:dyDescent="0.3">
      <c r="A1666" s="372" t="s">
        <v>773</v>
      </c>
      <c r="B1666" s="201" t="s">
        <v>774</v>
      </c>
      <c r="C1666" s="379" t="s">
        <v>9</v>
      </c>
      <c r="D1666" s="424">
        <v>10</v>
      </c>
      <c r="E1666" s="856"/>
      <c r="F1666" s="419" t="str">
        <f t="shared" si="12"/>
        <v/>
      </c>
      <c r="H1666" s="580"/>
    </row>
    <row r="1667" spans="1:8" x14ac:dyDescent="0.3">
      <c r="A1667" s="372" t="s">
        <v>775</v>
      </c>
      <c r="B1667" s="201" t="s">
        <v>776</v>
      </c>
      <c r="C1667" s="379" t="s">
        <v>9</v>
      </c>
      <c r="D1667" s="424">
        <v>50</v>
      </c>
      <c r="E1667" s="856"/>
      <c r="F1667" s="419" t="str">
        <f t="shared" si="12"/>
        <v/>
      </c>
      <c r="H1667" s="580"/>
    </row>
    <row r="1668" spans="1:8" x14ac:dyDescent="0.3">
      <c r="A1668" s="372" t="s">
        <v>777</v>
      </c>
      <c r="B1668" s="235" t="s">
        <v>778</v>
      </c>
      <c r="C1668" s="379" t="s">
        <v>221</v>
      </c>
      <c r="D1668" s="424">
        <v>100</v>
      </c>
      <c r="E1668" s="856"/>
      <c r="F1668" s="419" t="str">
        <f t="shared" si="12"/>
        <v/>
      </c>
      <c r="H1668" s="580"/>
    </row>
    <row r="1669" spans="1:8" x14ac:dyDescent="0.3">
      <c r="A1669" s="372" t="s">
        <v>779</v>
      </c>
      <c r="B1669" s="235" t="s">
        <v>780</v>
      </c>
      <c r="C1669" s="379" t="s">
        <v>363</v>
      </c>
      <c r="D1669" s="424">
        <v>8550</v>
      </c>
      <c r="E1669" s="856"/>
      <c r="F1669" s="419" t="str">
        <f t="shared" si="12"/>
        <v/>
      </c>
      <c r="H1669" s="580"/>
    </row>
    <row r="1670" spans="1:8" x14ac:dyDescent="0.3">
      <c r="A1670" s="372" t="s">
        <v>781</v>
      </c>
      <c r="B1670" s="235" t="s">
        <v>782</v>
      </c>
      <c r="C1670" s="386" t="s">
        <v>316</v>
      </c>
      <c r="D1670" s="424">
        <v>1500</v>
      </c>
      <c r="E1670" s="856"/>
      <c r="F1670" s="419" t="str">
        <f t="shared" si="12"/>
        <v/>
      </c>
      <c r="H1670" s="580"/>
    </row>
    <row r="1671" spans="1:8" ht="14.4" customHeight="1" x14ac:dyDescent="0.3">
      <c r="A1671" s="383"/>
      <c r="B1671" s="412"/>
      <c r="C1671" s="386"/>
      <c r="D1671" s="434"/>
      <c r="E1671" s="435"/>
      <c r="F1671" s="433"/>
    </row>
    <row r="1672" spans="1:8" ht="14.4" customHeight="1" x14ac:dyDescent="0.3">
      <c r="A1672" s="383"/>
      <c r="B1672" s="412"/>
      <c r="C1672" s="386"/>
      <c r="D1672" s="434"/>
      <c r="E1672" s="435"/>
      <c r="F1672" s="433"/>
    </row>
    <row r="1673" spans="1:8" ht="14.4" customHeight="1" x14ac:dyDescent="0.3">
      <c r="A1673" s="383"/>
      <c r="B1673" s="412"/>
      <c r="C1673" s="386"/>
      <c r="D1673" s="434"/>
      <c r="E1673" s="435"/>
      <c r="F1673" s="433"/>
    </row>
    <row r="1674" spans="1:8" ht="14.4" customHeight="1" x14ac:dyDescent="0.3">
      <c r="A1674" s="383"/>
      <c r="B1674" s="412"/>
      <c r="C1674" s="386"/>
      <c r="D1674" s="434"/>
      <c r="E1674" s="435"/>
      <c r="F1674" s="433"/>
    </row>
    <row r="1675" spans="1:8" ht="14.4" customHeight="1" x14ac:dyDescent="0.3">
      <c r="A1675" s="383"/>
      <c r="B1675" s="412"/>
      <c r="C1675" s="386"/>
      <c r="D1675" s="434"/>
      <c r="E1675" s="435"/>
      <c r="F1675" s="433"/>
    </row>
    <row r="1676" spans="1:8" ht="14.4" customHeight="1" x14ac:dyDescent="0.3">
      <c r="A1676" s="383"/>
      <c r="B1676" s="412"/>
      <c r="C1676" s="386"/>
      <c r="D1676" s="434"/>
      <c r="E1676" s="435"/>
      <c r="F1676" s="433"/>
    </row>
    <row r="1677" spans="1:8" ht="14.4" customHeight="1" x14ac:dyDescent="0.3">
      <c r="A1677" s="383"/>
      <c r="B1677" s="412"/>
      <c r="C1677" s="386"/>
      <c r="D1677" s="434"/>
      <c r="E1677" s="435"/>
      <c r="F1677" s="433"/>
    </row>
    <row r="1678" spans="1:8" ht="14.4" customHeight="1" x14ac:dyDescent="0.3">
      <c r="A1678" s="383"/>
      <c r="B1678" s="412"/>
      <c r="C1678" s="386"/>
      <c r="D1678" s="434"/>
      <c r="E1678" s="435"/>
      <c r="F1678" s="433"/>
    </row>
    <row r="1679" spans="1:8" ht="14.4" customHeight="1" x14ac:dyDescent="0.3">
      <c r="A1679" s="383"/>
      <c r="B1679" s="412"/>
      <c r="C1679" s="386"/>
      <c r="D1679" s="434"/>
      <c r="E1679" s="435"/>
      <c r="F1679" s="433"/>
    </row>
    <row r="1680" spans="1:8" ht="14.4" customHeight="1" x14ac:dyDescent="0.3">
      <c r="A1680" s="383"/>
      <c r="B1680" s="412"/>
      <c r="C1680" s="386"/>
      <c r="D1680" s="434"/>
      <c r="E1680" s="435"/>
      <c r="F1680" s="433"/>
    </row>
    <row r="1681" spans="1:6" ht="14.4" customHeight="1" x14ac:dyDescent="0.3">
      <c r="A1681" s="383"/>
      <c r="B1681" s="412"/>
      <c r="C1681" s="386"/>
      <c r="D1681" s="434"/>
      <c r="E1681" s="435"/>
      <c r="F1681" s="433"/>
    </row>
    <row r="1682" spans="1:6" ht="14.4" customHeight="1" x14ac:dyDescent="0.3">
      <c r="A1682" s="383"/>
      <c r="B1682" s="412"/>
      <c r="C1682" s="386"/>
      <c r="D1682" s="434"/>
      <c r="E1682" s="435"/>
      <c r="F1682" s="433"/>
    </row>
    <row r="1683" spans="1:6" ht="14.4" customHeight="1" x14ac:dyDescent="0.3">
      <c r="A1683" s="383"/>
      <c r="B1683" s="412"/>
      <c r="C1683" s="386"/>
      <c r="D1683" s="434"/>
      <c r="E1683" s="435"/>
      <c r="F1683" s="433"/>
    </row>
    <row r="1684" spans="1:6" ht="14.4" customHeight="1" x14ac:dyDescent="0.3">
      <c r="A1684" s="383"/>
      <c r="B1684" s="412"/>
      <c r="C1684" s="386"/>
      <c r="D1684" s="434"/>
      <c r="E1684" s="435"/>
      <c r="F1684" s="433"/>
    </row>
    <row r="1685" spans="1:6" ht="14.4" customHeight="1" x14ac:dyDescent="0.3">
      <c r="A1685" s="383"/>
      <c r="B1685" s="412"/>
      <c r="C1685" s="386"/>
      <c r="D1685" s="434"/>
      <c r="E1685" s="435"/>
      <c r="F1685" s="433"/>
    </row>
    <row r="1686" spans="1:6" ht="14.4" customHeight="1" x14ac:dyDescent="0.3">
      <c r="A1686" s="383"/>
      <c r="B1686" s="412"/>
      <c r="C1686" s="386"/>
      <c r="D1686" s="434"/>
      <c r="E1686" s="435"/>
      <c r="F1686" s="433"/>
    </row>
    <row r="1687" spans="1:6" ht="14.4" customHeight="1" x14ac:dyDescent="0.3">
      <c r="A1687" s="383"/>
      <c r="B1687" s="412"/>
      <c r="C1687" s="386"/>
      <c r="D1687" s="434"/>
      <c r="E1687" s="435"/>
      <c r="F1687" s="433"/>
    </row>
    <row r="1688" spans="1:6" ht="14.4" customHeight="1" x14ac:dyDescent="0.3">
      <c r="A1688" s="383"/>
      <c r="B1688" s="412"/>
      <c r="C1688" s="386"/>
      <c r="D1688" s="434"/>
      <c r="E1688" s="435"/>
      <c r="F1688" s="433"/>
    </row>
    <row r="1689" spans="1:6" ht="14.4" customHeight="1" x14ac:dyDescent="0.3">
      <c r="A1689" s="383"/>
      <c r="B1689" s="412"/>
      <c r="C1689" s="386"/>
      <c r="D1689" s="434"/>
      <c r="E1689" s="435"/>
      <c r="F1689" s="433"/>
    </row>
    <row r="1690" spans="1:6" ht="14.4" customHeight="1" x14ac:dyDescent="0.3">
      <c r="A1690" s="383"/>
      <c r="B1690" s="412"/>
      <c r="C1690" s="386"/>
      <c r="D1690" s="434"/>
      <c r="E1690" s="435"/>
      <c r="F1690" s="433"/>
    </row>
    <row r="1691" spans="1:6" ht="14.4" customHeight="1" x14ac:dyDescent="0.3">
      <c r="A1691" s="383"/>
      <c r="B1691" s="412"/>
      <c r="C1691" s="386"/>
      <c r="D1691" s="434"/>
      <c r="E1691" s="435"/>
      <c r="F1691" s="433"/>
    </row>
    <row r="1692" spans="1:6" ht="14.4" customHeight="1" x14ac:dyDescent="0.3">
      <c r="A1692" s="383"/>
      <c r="B1692" s="412"/>
      <c r="C1692" s="386"/>
      <c r="D1692" s="434"/>
      <c r="E1692" s="435"/>
      <c r="F1692" s="433"/>
    </row>
    <row r="1693" spans="1:6" ht="14.4" customHeight="1" x14ac:dyDescent="0.3">
      <c r="A1693" s="383"/>
      <c r="B1693" s="412"/>
      <c r="C1693" s="386"/>
      <c r="D1693" s="434"/>
      <c r="E1693" s="435"/>
      <c r="F1693" s="433"/>
    </row>
    <row r="1694" spans="1:6" ht="14.4" customHeight="1" x14ac:dyDescent="0.3">
      <c r="A1694" s="383"/>
      <c r="B1694" s="412"/>
      <c r="C1694" s="386"/>
      <c r="D1694" s="434"/>
      <c r="E1694" s="435"/>
      <c r="F1694" s="433"/>
    </row>
    <row r="1695" spans="1:6" ht="14.4" customHeight="1" x14ac:dyDescent="0.3">
      <c r="A1695" s="383"/>
      <c r="B1695" s="412"/>
      <c r="C1695" s="386"/>
      <c r="D1695" s="434"/>
      <c r="E1695" s="435"/>
      <c r="F1695" s="433"/>
    </row>
    <row r="1696" spans="1:6" ht="14.4" customHeight="1" x14ac:dyDescent="0.3">
      <c r="A1696" s="383"/>
      <c r="B1696" s="412"/>
      <c r="C1696" s="386"/>
      <c r="D1696" s="434"/>
      <c r="E1696" s="435"/>
      <c r="F1696" s="433"/>
    </row>
    <row r="1697" spans="1:6" ht="14.4" customHeight="1" x14ac:dyDescent="0.3">
      <c r="A1697" s="383"/>
      <c r="B1697" s="412"/>
      <c r="C1697" s="386"/>
      <c r="D1697" s="434"/>
      <c r="E1697" s="435"/>
      <c r="F1697" s="433"/>
    </row>
    <row r="1698" spans="1:6" ht="14.4" customHeight="1" x14ac:dyDescent="0.3">
      <c r="A1698" s="383"/>
      <c r="B1698" s="412"/>
      <c r="C1698" s="386"/>
      <c r="D1698" s="434"/>
      <c r="E1698" s="435"/>
      <c r="F1698" s="433"/>
    </row>
    <row r="1699" spans="1:6" ht="14.4" customHeight="1" x14ac:dyDescent="0.3">
      <c r="A1699" s="383"/>
      <c r="B1699" s="412"/>
      <c r="C1699" s="386"/>
      <c r="D1699" s="434"/>
      <c r="E1699" s="435"/>
      <c r="F1699" s="433"/>
    </row>
    <row r="1700" spans="1:6" ht="14.4" customHeight="1" x14ac:dyDescent="0.3">
      <c r="A1700" s="383"/>
      <c r="B1700" s="412"/>
      <c r="C1700" s="386"/>
      <c r="D1700" s="434"/>
      <c r="E1700" s="435"/>
      <c r="F1700" s="433"/>
    </row>
    <row r="1701" spans="1:6" ht="14.4" customHeight="1" x14ac:dyDescent="0.3">
      <c r="A1701" s="383"/>
      <c r="B1701" s="412"/>
      <c r="C1701" s="386"/>
      <c r="D1701" s="434"/>
      <c r="E1701" s="435"/>
      <c r="F1701" s="433"/>
    </row>
    <row r="1702" spans="1:6" ht="14.4" customHeight="1" x14ac:dyDescent="0.3">
      <c r="A1702" s="383"/>
      <c r="B1702" s="412"/>
      <c r="C1702" s="386"/>
      <c r="D1702" s="434"/>
      <c r="E1702" s="435"/>
      <c r="F1702" s="433"/>
    </row>
    <row r="1703" spans="1:6" ht="14.4" customHeight="1" x14ac:dyDescent="0.3">
      <c r="A1703" s="383"/>
      <c r="B1703" s="412"/>
      <c r="C1703" s="386"/>
      <c r="D1703" s="434"/>
      <c r="E1703" s="435"/>
      <c r="F1703" s="433"/>
    </row>
    <row r="1704" spans="1:6" ht="14.4" customHeight="1" x14ac:dyDescent="0.3">
      <c r="A1704" s="383"/>
      <c r="B1704" s="412"/>
      <c r="C1704" s="386"/>
      <c r="D1704" s="434"/>
      <c r="E1704" s="435"/>
      <c r="F1704" s="433"/>
    </row>
    <row r="1705" spans="1:6" ht="14.4" customHeight="1" x14ac:dyDescent="0.3">
      <c r="A1705" s="383"/>
      <c r="B1705" s="412"/>
      <c r="C1705" s="386"/>
      <c r="D1705" s="434"/>
      <c r="E1705" s="435"/>
      <c r="F1705" s="433"/>
    </row>
    <row r="1706" spans="1:6" ht="14.4" customHeight="1" x14ac:dyDescent="0.3">
      <c r="A1706" s="383"/>
      <c r="B1706" s="412"/>
      <c r="C1706" s="386"/>
      <c r="D1706" s="434"/>
      <c r="E1706" s="435"/>
      <c r="F1706" s="433"/>
    </row>
    <row r="1707" spans="1:6" ht="14.4" customHeight="1" x14ac:dyDescent="0.3">
      <c r="A1707" s="383"/>
      <c r="B1707" s="412"/>
      <c r="C1707" s="386"/>
      <c r="D1707" s="434"/>
      <c r="E1707" s="435"/>
      <c r="F1707" s="433"/>
    </row>
    <row r="1708" spans="1:6" ht="14.4" customHeight="1" x14ac:dyDescent="0.3">
      <c r="A1708" s="383"/>
      <c r="B1708" s="412"/>
      <c r="C1708" s="386"/>
      <c r="D1708" s="434"/>
      <c r="E1708" s="435"/>
      <c r="F1708" s="433"/>
    </row>
    <row r="1709" spans="1:6" ht="14.4" customHeight="1" x14ac:dyDescent="0.3">
      <c r="A1709" s="383"/>
      <c r="B1709" s="412"/>
      <c r="C1709" s="386"/>
      <c r="D1709" s="434"/>
      <c r="E1709" s="435"/>
      <c r="F1709" s="433"/>
    </row>
    <row r="1710" spans="1:6" ht="14.4" customHeight="1" x14ac:dyDescent="0.3">
      <c r="A1710" s="383"/>
      <c r="B1710" s="412"/>
      <c r="C1710" s="386"/>
      <c r="D1710" s="434"/>
      <c r="E1710" s="435"/>
      <c r="F1710" s="433"/>
    </row>
    <row r="1711" spans="1:6" ht="14.4" customHeight="1" x14ac:dyDescent="0.3">
      <c r="A1711" s="383"/>
      <c r="B1711" s="412"/>
      <c r="C1711" s="386"/>
      <c r="D1711" s="434"/>
      <c r="E1711" s="435"/>
      <c r="F1711" s="433"/>
    </row>
    <row r="1712" spans="1:6" ht="14.4" customHeight="1" x14ac:dyDescent="0.3">
      <c r="A1712" s="383"/>
      <c r="B1712" s="412"/>
      <c r="C1712" s="386"/>
      <c r="D1712" s="434"/>
      <c r="E1712" s="435"/>
      <c r="F1712" s="433"/>
    </row>
    <row r="1713" spans="1:6" ht="14.4" customHeight="1" x14ac:dyDescent="0.3">
      <c r="A1713" s="383"/>
      <c r="B1713" s="412"/>
      <c r="C1713" s="386"/>
      <c r="D1713" s="434"/>
      <c r="E1713" s="435"/>
      <c r="F1713" s="433"/>
    </row>
    <row r="1714" spans="1:6" ht="14.4" customHeight="1" x14ac:dyDescent="0.3">
      <c r="A1714" s="383"/>
      <c r="B1714" s="412"/>
      <c r="C1714" s="386"/>
      <c r="D1714" s="434"/>
      <c r="E1714" s="435"/>
      <c r="F1714" s="433"/>
    </row>
    <row r="1715" spans="1:6" ht="14.4" customHeight="1" x14ac:dyDescent="0.3">
      <c r="A1715" s="383"/>
      <c r="B1715" s="412"/>
      <c r="C1715" s="386"/>
      <c r="D1715" s="434"/>
      <c r="E1715" s="435"/>
      <c r="F1715" s="433"/>
    </row>
    <row r="1716" spans="1:6" ht="14.4" customHeight="1" x14ac:dyDescent="0.3">
      <c r="A1716" s="383"/>
      <c r="B1716" s="412"/>
      <c r="C1716" s="386"/>
      <c r="D1716" s="434"/>
      <c r="E1716" s="435"/>
      <c r="F1716" s="433"/>
    </row>
    <row r="1717" spans="1:6" ht="14.4" customHeight="1" x14ac:dyDescent="0.3">
      <c r="A1717" s="383"/>
      <c r="B1717" s="412"/>
      <c r="C1717" s="386"/>
      <c r="D1717" s="434"/>
      <c r="E1717" s="435"/>
      <c r="F1717" s="433"/>
    </row>
    <row r="1718" spans="1:6" ht="14.4" customHeight="1" x14ac:dyDescent="0.3">
      <c r="A1718" s="383"/>
      <c r="B1718" s="412"/>
      <c r="C1718" s="386"/>
      <c r="D1718" s="434"/>
      <c r="E1718" s="435"/>
      <c r="F1718" s="433"/>
    </row>
    <row r="1719" spans="1:6" ht="14.4" customHeight="1" x14ac:dyDescent="0.3">
      <c r="A1719" s="383"/>
      <c r="B1719" s="412"/>
      <c r="C1719" s="386"/>
      <c r="D1719" s="434"/>
      <c r="E1719" s="435"/>
      <c r="F1719" s="433"/>
    </row>
    <row r="1720" spans="1:6" ht="14.4" customHeight="1" x14ac:dyDescent="0.3">
      <c r="A1720" s="383"/>
      <c r="B1720" s="412"/>
      <c r="C1720" s="386"/>
      <c r="D1720" s="434"/>
      <c r="E1720" s="435"/>
      <c r="F1720" s="433"/>
    </row>
    <row r="1721" spans="1:6" ht="14.4" customHeight="1" x14ac:dyDescent="0.3">
      <c r="A1721" s="383"/>
      <c r="B1721" s="412"/>
      <c r="C1721" s="386"/>
      <c r="D1721" s="434"/>
      <c r="E1721" s="435"/>
      <c r="F1721" s="433"/>
    </row>
    <row r="1722" spans="1:6" ht="14.4" customHeight="1" x14ac:dyDescent="0.3">
      <c r="A1722" s="383"/>
      <c r="B1722" s="412"/>
      <c r="C1722" s="386"/>
      <c r="D1722" s="434"/>
      <c r="E1722" s="435"/>
      <c r="F1722" s="433"/>
    </row>
    <row r="1723" spans="1:6" ht="14.4" customHeight="1" x14ac:dyDescent="0.3">
      <c r="A1723" s="383"/>
      <c r="B1723" s="412"/>
      <c r="C1723" s="386"/>
      <c r="D1723" s="434"/>
      <c r="E1723" s="435"/>
      <c r="F1723" s="433"/>
    </row>
    <row r="1724" spans="1:6" ht="14.4" customHeight="1" x14ac:dyDescent="0.3">
      <c r="A1724" s="383"/>
      <c r="B1724" s="412"/>
      <c r="C1724" s="386"/>
      <c r="D1724" s="434"/>
      <c r="E1724" s="435"/>
      <c r="F1724" s="433"/>
    </row>
    <row r="1725" spans="1:6" ht="14.4" customHeight="1" x14ac:dyDescent="0.3">
      <c r="A1725" s="383"/>
      <c r="B1725" s="412"/>
      <c r="C1725" s="386"/>
      <c r="D1725" s="434"/>
      <c r="E1725" s="435"/>
      <c r="F1725" s="433"/>
    </row>
    <row r="1726" spans="1:6" ht="14.4" customHeight="1" x14ac:dyDescent="0.3">
      <c r="A1726" s="383"/>
      <c r="B1726" s="412"/>
      <c r="C1726" s="386"/>
      <c r="D1726" s="434"/>
      <c r="E1726" s="435"/>
      <c r="F1726" s="433"/>
    </row>
    <row r="1727" spans="1:6" ht="14.4" customHeight="1" x14ac:dyDescent="0.3">
      <c r="A1727" s="383"/>
      <c r="B1727" s="412"/>
      <c r="C1727" s="386"/>
      <c r="D1727" s="434"/>
      <c r="E1727" s="435"/>
      <c r="F1727" s="433"/>
    </row>
    <row r="1728" spans="1:6" ht="14.4" customHeight="1" x14ac:dyDescent="0.3">
      <c r="A1728" s="383"/>
      <c r="B1728" s="412"/>
      <c r="C1728" s="386"/>
      <c r="D1728" s="434"/>
      <c r="E1728" s="435"/>
      <c r="F1728" s="433"/>
    </row>
    <row r="1729" spans="1:6" ht="14.4" customHeight="1" x14ac:dyDescent="0.3">
      <c r="A1729" s="383"/>
      <c r="B1729" s="412"/>
      <c r="C1729" s="386"/>
      <c r="D1729" s="434"/>
      <c r="E1729" s="435"/>
      <c r="F1729" s="433"/>
    </row>
    <row r="1730" spans="1:6" ht="14.4" customHeight="1" x14ac:dyDescent="0.3">
      <c r="A1730" s="383"/>
      <c r="B1730" s="412"/>
      <c r="C1730" s="386"/>
      <c r="D1730" s="434"/>
      <c r="E1730" s="435"/>
      <c r="F1730" s="433"/>
    </row>
    <row r="1731" spans="1:6" ht="14.4" customHeight="1" x14ac:dyDescent="0.3">
      <c r="A1731" s="383"/>
      <c r="B1731" s="412"/>
      <c r="C1731" s="386"/>
      <c r="D1731" s="434"/>
      <c r="E1731" s="435"/>
      <c r="F1731" s="433"/>
    </row>
    <row r="1732" spans="1:6" ht="14.4" customHeight="1" x14ac:dyDescent="0.3">
      <c r="A1732" s="383"/>
      <c r="B1732" s="412"/>
      <c r="C1732" s="386"/>
      <c r="D1732" s="434"/>
      <c r="E1732" s="435"/>
      <c r="F1732" s="433"/>
    </row>
    <row r="1733" spans="1:6" ht="14.4" customHeight="1" x14ac:dyDescent="0.3">
      <c r="A1733" s="383"/>
      <c r="B1733" s="412"/>
      <c r="C1733" s="386"/>
      <c r="D1733" s="434"/>
      <c r="E1733" s="435"/>
      <c r="F1733" s="433"/>
    </row>
    <row r="1734" spans="1:6" ht="14.4" customHeight="1" x14ac:dyDescent="0.3">
      <c r="A1734" s="383"/>
      <c r="B1734" s="412"/>
      <c r="C1734" s="386"/>
      <c r="D1734" s="434"/>
      <c r="E1734" s="435"/>
      <c r="F1734" s="433"/>
    </row>
    <row r="1735" spans="1:6" ht="14.4" customHeight="1" x14ac:dyDescent="0.3">
      <c r="A1735" s="383"/>
      <c r="B1735" s="412"/>
      <c r="C1735" s="386"/>
      <c r="D1735" s="434"/>
      <c r="E1735" s="435"/>
      <c r="F1735" s="433"/>
    </row>
    <row r="1736" spans="1:6" ht="14.4" customHeight="1" x14ac:dyDescent="0.3">
      <c r="A1736" s="383"/>
      <c r="B1736" s="412"/>
      <c r="C1736" s="386"/>
      <c r="D1736" s="434"/>
      <c r="E1736" s="435"/>
      <c r="F1736" s="433"/>
    </row>
    <row r="1737" spans="1:6" ht="14.4" customHeight="1" x14ac:dyDescent="0.3">
      <c r="A1737" s="383"/>
      <c r="B1737" s="412"/>
      <c r="C1737" s="386"/>
      <c r="D1737" s="434"/>
      <c r="E1737" s="435"/>
      <c r="F1737" s="433"/>
    </row>
    <row r="1738" spans="1:6" ht="14.4" customHeight="1" x14ac:dyDescent="0.3">
      <c r="A1738" s="383"/>
      <c r="B1738" s="412"/>
      <c r="C1738" s="386"/>
      <c r="D1738" s="434"/>
      <c r="E1738" s="435"/>
      <c r="F1738" s="433"/>
    </row>
    <row r="1739" spans="1:6" ht="14.4" customHeight="1" x14ac:dyDescent="0.3">
      <c r="A1739" s="383"/>
      <c r="B1739" s="412"/>
      <c r="C1739" s="386"/>
      <c r="D1739" s="434"/>
      <c r="E1739" s="435"/>
      <c r="F1739" s="433"/>
    </row>
    <row r="1740" spans="1:6" ht="14.4" customHeight="1" x14ac:dyDescent="0.3">
      <c r="A1740" s="383"/>
      <c r="B1740" s="412"/>
      <c r="C1740" s="386"/>
      <c r="D1740" s="434"/>
      <c r="E1740" s="435"/>
      <c r="F1740" s="433"/>
    </row>
    <row r="1741" spans="1:6" ht="14.4" customHeight="1" x14ac:dyDescent="0.3">
      <c r="A1741" s="383"/>
      <c r="B1741" s="412"/>
      <c r="C1741" s="386"/>
      <c r="D1741" s="434"/>
      <c r="E1741" s="435"/>
      <c r="F1741" s="433"/>
    </row>
    <row r="1742" spans="1:6" ht="14.4" customHeight="1" x14ac:dyDescent="0.3">
      <c r="A1742" s="383"/>
      <c r="B1742" s="412"/>
      <c r="C1742" s="386"/>
      <c r="D1742" s="434"/>
      <c r="E1742" s="435"/>
      <c r="F1742" s="433"/>
    </row>
    <row r="1743" spans="1:6" ht="14.4" customHeight="1" thickBot="1" x14ac:dyDescent="0.35">
      <c r="A1743" s="383"/>
      <c r="B1743" s="412"/>
      <c r="C1743" s="386"/>
      <c r="D1743" s="434"/>
      <c r="E1743" s="435"/>
      <c r="F1743" s="433"/>
    </row>
    <row r="1744" spans="1:6" ht="25.05" customHeight="1" thickBot="1" x14ac:dyDescent="0.35">
      <c r="A1744" s="448" t="s">
        <v>4062</v>
      </c>
      <c r="B1744" s="511" t="s">
        <v>4116</v>
      </c>
      <c r="C1744" s="489"/>
      <c r="D1744" s="583"/>
      <c r="E1744" s="584"/>
      <c r="F1744" s="585">
        <f>SUM(F1640:F1684)</f>
        <v>0</v>
      </c>
    </row>
    <row r="1745" spans="1:8" ht="15" customHeight="1" x14ac:dyDescent="0.3">
      <c r="A1745" s="756" t="str">
        <f>A768</f>
        <v>CONTRACT SANRAL: NRA 2024/1323</v>
      </c>
      <c r="B1745" s="757"/>
      <c r="C1745" s="462"/>
      <c r="D1745" s="586"/>
      <c r="E1745" s="587"/>
      <c r="F1745" s="588"/>
    </row>
    <row r="1746" spans="1:8" ht="30" customHeight="1" thickBot="1" x14ac:dyDescent="0.35">
      <c r="A1746" s="754" t="str">
        <f>A769</f>
        <v>PANEL FOR ROUTINE ROAD MAINTENANCE WORKS ACROSS SOUTH AFRICA (FREE STATE PROVINCE)</v>
      </c>
      <c r="B1746" s="755"/>
      <c r="C1746" s="463"/>
      <c r="D1746" s="589"/>
      <c r="E1746" s="590"/>
      <c r="F1746" s="591"/>
    </row>
    <row r="1747" spans="1:8" s="450" customFormat="1" ht="25.05" customHeight="1" thickBot="1" x14ac:dyDescent="0.35">
      <c r="A1747" s="448" t="s">
        <v>4111</v>
      </c>
      <c r="B1747" s="489" t="s">
        <v>4035</v>
      </c>
      <c r="C1747" s="489" t="s">
        <v>4112</v>
      </c>
      <c r="D1747" s="583" t="s">
        <v>4113</v>
      </c>
      <c r="E1747" s="583" t="s">
        <v>4114</v>
      </c>
      <c r="F1747" s="592" t="s">
        <v>4036</v>
      </c>
    </row>
    <row r="1748" spans="1:8" s="444" customFormat="1" ht="25.05" customHeight="1" x14ac:dyDescent="0.3">
      <c r="A1748" s="758" t="s">
        <v>784</v>
      </c>
      <c r="B1748" s="759"/>
      <c r="C1748" s="759"/>
      <c r="D1748" s="759"/>
      <c r="E1748" s="759"/>
      <c r="F1748" s="760"/>
    </row>
    <row r="1749" spans="1:8" x14ac:dyDescent="0.3">
      <c r="A1749" s="374" t="s">
        <v>785</v>
      </c>
      <c r="B1749" s="345" t="s">
        <v>786</v>
      </c>
      <c r="C1749" s="375"/>
      <c r="D1749" s="579"/>
      <c r="E1749" s="377"/>
      <c r="F1749" s="378"/>
      <c r="H1749" s="580"/>
    </row>
    <row r="1750" spans="1:8" ht="14.4" customHeight="1" x14ac:dyDescent="0.3">
      <c r="A1750" s="372" t="s">
        <v>787</v>
      </c>
      <c r="B1750" s="201" t="s">
        <v>788</v>
      </c>
      <c r="C1750" s="379" t="s">
        <v>16</v>
      </c>
      <c r="D1750" s="424">
        <v>1</v>
      </c>
      <c r="E1750" s="418">
        <v>1500000</v>
      </c>
      <c r="F1750" s="419">
        <f>IF((D1750*E1750)&gt;0,(D1750*E1750),"")</f>
        <v>1500000</v>
      </c>
      <c r="H1750" s="580"/>
    </row>
    <row r="1751" spans="1:8" ht="22.8" x14ac:dyDescent="0.3">
      <c r="A1751" s="372" t="s">
        <v>794</v>
      </c>
      <c r="B1751" s="201" t="s">
        <v>795</v>
      </c>
      <c r="C1751" s="379" t="s">
        <v>21</v>
      </c>
      <c r="D1751" s="424">
        <f>F1750</f>
        <v>1500000</v>
      </c>
      <c r="E1751" s="855"/>
      <c r="F1751" s="419" t="str">
        <f>IF((D1751*E1751)&gt;0,(D1751*E1751),"")</f>
        <v/>
      </c>
      <c r="H1751" s="580"/>
    </row>
    <row r="1752" spans="1:8" ht="14.4" customHeight="1" x14ac:dyDescent="0.3">
      <c r="A1752" s="383"/>
      <c r="B1752" s="202"/>
      <c r="C1752" s="386"/>
      <c r="D1752" s="431"/>
      <c r="E1752" s="432"/>
      <c r="F1752" s="433"/>
    </row>
    <row r="1753" spans="1:8" ht="14.4" customHeight="1" x14ac:dyDescent="0.3">
      <c r="A1753" s="383"/>
      <c r="B1753" s="202"/>
      <c r="C1753" s="386"/>
      <c r="D1753" s="431"/>
      <c r="E1753" s="432"/>
      <c r="F1753" s="433"/>
    </row>
    <row r="1754" spans="1:8" ht="14.4" customHeight="1" x14ac:dyDescent="0.3">
      <c r="A1754" s="383"/>
      <c r="B1754" s="202"/>
      <c r="C1754" s="386"/>
      <c r="D1754" s="431"/>
      <c r="E1754" s="432"/>
      <c r="F1754" s="433"/>
    </row>
    <row r="1755" spans="1:8" ht="14.4" customHeight="1" x14ac:dyDescent="0.3">
      <c r="A1755" s="383"/>
      <c r="B1755" s="202"/>
      <c r="C1755" s="386"/>
      <c r="D1755" s="431"/>
      <c r="E1755" s="432"/>
      <c r="F1755" s="433"/>
    </row>
    <row r="1756" spans="1:8" ht="14.4" customHeight="1" x14ac:dyDescent="0.3">
      <c r="A1756" s="383"/>
      <c r="B1756" s="202"/>
      <c r="C1756" s="386"/>
      <c r="D1756" s="431"/>
      <c r="E1756" s="432"/>
      <c r="F1756" s="433"/>
    </row>
    <row r="1757" spans="1:8" ht="14.4" customHeight="1" x14ac:dyDescent="0.3">
      <c r="A1757" s="383"/>
      <c r="B1757" s="202"/>
      <c r="C1757" s="386"/>
      <c r="D1757" s="431"/>
      <c r="E1757" s="432"/>
      <c r="F1757" s="433"/>
    </row>
    <row r="1758" spans="1:8" ht="14.4" customHeight="1" x14ac:dyDescent="0.3">
      <c r="A1758" s="383"/>
      <c r="B1758" s="202"/>
      <c r="C1758" s="386"/>
      <c r="D1758" s="431"/>
      <c r="E1758" s="432"/>
      <c r="F1758" s="433"/>
    </row>
    <row r="1759" spans="1:8" ht="14.4" customHeight="1" x14ac:dyDescent="0.3">
      <c r="A1759" s="383"/>
      <c r="B1759" s="202"/>
      <c r="C1759" s="386"/>
      <c r="D1759" s="431"/>
      <c r="E1759" s="432"/>
      <c r="F1759" s="433"/>
    </row>
    <row r="1760" spans="1:8" ht="14.4" customHeight="1" x14ac:dyDescent="0.3">
      <c r="A1760" s="383"/>
      <c r="B1760" s="202"/>
      <c r="C1760" s="386"/>
      <c r="D1760" s="431"/>
      <c r="E1760" s="432"/>
      <c r="F1760" s="433"/>
    </row>
    <row r="1761" spans="1:6" ht="14.4" customHeight="1" x14ac:dyDescent="0.3">
      <c r="A1761" s="383"/>
      <c r="B1761" s="202"/>
      <c r="C1761" s="386"/>
      <c r="D1761" s="431"/>
      <c r="E1761" s="432"/>
      <c r="F1761" s="433"/>
    </row>
    <row r="1762" spans="1:6" ht="14.4" customHeight="1" x14ac:dyDescent="0.3">
      <c r="A1762" s="383"/>
      <c r="B1762" s="202"/>
      <c r="C1762" s="386"/>
      <c r="D1762" s="431"/>
      <c r="E1762" s="432"/>
      <c r="F1762" s="433"/>
    </row>
    <row r="1763" spans="1:6" ht="14.4" customHeight="1" x14ac:dyDescent="0.3">
      <c r="A1763" s="383"/>
      <c r="B1763" s="202"/>
      <c r="C1763" s="386"/>
      <c r="D1763" s="431"/>
      <c r="E1763" s="432"/>
      <c r="F1763" s="433"/>
    </row>
    <row r="1764" spans="1:6" ht="14.4" customHeight="1" x14ac:dyDescent="0.3">
      <c r="A1764" s="383"/>
      <c r="B1764" s="202"/>
      <c r="C1764" s="386"/>
      <c r="D1764" s="431"/>
      <c r="E1764" s="432"/>
      <c r="F1764" s="433"/>
    </row>
    <row r="1765" spans="1:6" ht="14.4" customHeight="1" x14ac:dyDescent="0.3">
      <c r="A1765" s="383"/>
      <c r="B1765" s="202"/>
      <c r="C1765" s="386"/>
      <c r="D1765" s="431"/>
      <c r="E1765" s="432"/>
      <c r="F1765" s="433"/>
    </row>
    <row r="1766" spans="1:6" ht="14.4" customHeight="1" x14ac:dyDescent="0.3">
      <c r="A1766" s="383"/>
      <c r="B1766" s="202"/>
      <c r="C1766" s="386"/>
      <c r="D1766" s="431"/>
      <c r="E1766" s="432"/>
      <c r="F1766" s="433"/>
    </row>
    <row r="1767" spans="1:6" ht="14.4" customHeight="1" x14ac:dyDescent="0.3">
      <c r="A1767" s="383"/>
      <c r="B1767" s="202"/>
      <c r="C1767" s="386"/>
      <c r="D1767" s="431"/>
      <c r="E1767" s="432"/>
      <c r="F1767" s="433"/>
    </row>
    <row r="1768" spans="1:6" ht="14.4" customHeight="1" x14ac:dyDescent="0.3">
      <c r="A1768" s="383"/>
      <c r="B1768" s="202"/>
      <c r="C1768" s="386"/>
      <c r="D1768" s="431"/>
      <c r="E1768" s="432"/>
      <c r="F1768" s="433"/>
    </row>
    <row r="1769" spans="1:6" ht="14.4" customHeight="1" x14ac:dyDescent="0.3">
      <c r="A1769" s="383"/>
      <c r="B1769" s="202"/>
      <c r="C1769" s="386"/>
      <c r="D1769" s="431"/>
      <c r="E1769" s="432"/>
      <c r="F1769" s="433"/>
    </row>
    <row r="1770" spans="1:6" ht="14.4" customHeight="1" x14ac:dyDescent="0.3">
      <c r="A1770" s="383"/>
      <c r="B1770" s="202"/>
      <c r="C1770" s="386"/>
      <c r="D1770" s="431"/>
      <c r="E1770" s="432"/>
      <c r="F1770" s="433"/>
    </row>
    <row r="1771" spans="1:6" ht="14.4" customHeight="1" x14ac:dyDescent="0.3">
      <c r="A1771" s="383"/>
      <c r="B1771" s="202"/>
      <c r="C1771" s="386"/>
      <c r="D1771" s="431"/>
      <c r="E1771" s="432"/>
      <c r="F1771" s="433"/>
    </row>
    <row r="1772" spans="1:6" ht="14.4" customHeight="1" x14ac:dyDescent="0.3">
      <c r="A1772" s="383"/>
      <c r="B1772" s="202"/>
      <c r="C1772" s="386"/>
      <c r="D1772" s="431"/>
      <c r="E1772" s="432"/>
      <c r="F1772" s="433"/>
    </row>
    <row r="1773" spans="1:6" ht="14.4" customHeight="1" x14ac:dyDescent="0.3">
      <c r="A1773" s="383"/>
      <c r="B1773" s="202"/>
      <c r="C1773" s="386"/>
      <c r="D1773" s="431"/>
      <c r="E1773" s="432"/>
      <c r="F1773" s="433"/>
    </row>
    <row r="1774" spans="1:6" ht="14.4" customHeight="1" x14ac:dyDescent="0.3">
      <c r="A1774" s="383"/>
      <c r="B1774" s="202"/>
      <c r="C1774" s="386"/>
      <c r="D1774" s="431"/>
      <c r="E1774" s="432"/>
      <c r="F1774" s="433"/>
    </row>
    <row r="1775" spans="1:6" ht="14.4" customHeight="1" x14ac:dyDescent="0.3">
      <c r="A1775" s="383"/>
      <c r="B1775" s="202"/>
      <c r="C1775" s="386"/>
      <c r="D1775" s="431"/>
      <c r="E1775" s="432"/>
      <c r="F1775" s="433"/>
    </row>
    <row r="1776" spans="1:6" ht="14.4" customHeight="1" x14ac:dyDescent="0.3">
      <c r="A1776" s="383"/>
      <c r="B1776" s="202"/>
      <c r="C1776" s="386"/>
      <c r="D1776" s="431"/>
      <c r="E1776" s="432"/>
      <c r="F1776" s="433"/>
    </row>
    <row r="1777" spans="1:6" ht="14.4" customHeight="1" x14ac:dyDescent="0.3">
      <c r="A1777" s="383"/>
      <c r="B1777" s="202"/>
      <c r="C1777" s="386"/>
      <c r="D1777" s="431"/>
      <c r="E1777" s="432"/>
      <c r="F1777" s="433"/>
    </row>
    <row r="1778" spans="1:6" ht="14.4" customHeight="1" x14ac:dyDescent="0.3">
      <c r="A1778" s="383"/>
      <c r="B1778" s="202"/>
      <c r="C1778" s="386"/>
      <c r="D1778" s="431"/>
      <c r="E1778" s="432"/>
      <c r="F1778" s="433"/>
    </row>
    <row r="1779" spans="1:6" ht="14.4" customHeight="1" x14ac:dyDescent="0.3">
      <c r="A1779" s="383"/>
      <c r="B1779" s="202"/>
      <c r="C1779" s="386"/>
      <c r="D1779" s="431"/>
      <c r="E1779" s="432"/>
      <c r="F1779" s="433"/>
    </row>
    <row r="1780" spans="1:6" ht="14.4" customHeight="1" x14ac:dyDescent="0.3">
      <c r="A1780" s="383"/>
      <c r="B1780" s="202"/>
      <c r="C1780" s="386"/>
      <c r="D1780" s="431"/>
      <c r="E1780" s="432"/>
      <c r="F1780" s="433"/>
    </row>
    <row r="1781" spans="1:6" ht="14.4" customHeight="1" x14ac:dyDescent="0.3">
      <c r="A1781" s="383"/>
      <c r="B1781" s="202"/>
      <c r="C1781" s="386"/>
      <c r="D1781" s="431"/>
      <c r="E1781" s="432"/>
      <c r="F1781" s="433"/>
    </row>
    <row r="1782" spans="1:6" ht="14.4" customHeight="1" x14ac:dyDescent="0.3">
      <c r="A1782" s="383"/>
      <c r="B1782" s="202"/>
      <c r="C1782" s="386"/>
      <c r="D1782" s="431"/>
      <c r="E1782" s="432"/>
      <c r="F1782" s="433"/>
    </row>
    <row r="1783" spans="1:6" ht="14.4" customHeight="1" x14ac:dyDescent="0.3">
      <c r="A1783" s="383"/>
      <c r="B1783" s="202"/>
      <c r="C1783" s="386"/>
      <c r="D1783" s="431"/>
      <c r="E1783" s="432"/>
      <c r="F1783" s="433"/>
    </row>
    <row r="1784" spans="1:6" ht="14.4" customHeight="1" x14ac:dyDescent="0.3">
      <c r="A1784" s="383"/>
      <c r="B1784" s="202"/>
      <c r="C1784" s="386"/>
      <c r="D1784" s="431"/>
      <c r="E1784" s="432"/>
      <c r="F1784" s="433"/>
    </row>
    <row r="1785" spans="1:6" ht="14.4" customHeight="1" x14ac:dyDescent="0.3">
      <c r="A1785" s="383"/>
      <c r="B1785" s="202"/>
      <c r="C1785" s="386"/>
      <c r="D1785" s="431"/>
      <c r="E1785" s="432"/>
      <c r="F1785" s="433"/>
    </row>
    <row r="1786" spans="1:6" ht="14.4" customHeight="1" x14ac:dyDescent="0.3">
      <c r="A1786" s="383"/>
      <c r="B1786" s="202"/>
      <c r="C1786" s="386"/>
      <c r="D1786" s="431"/>
      <c r="E1786" s="432"/>
      <c r="F1786" s="433"/>
    </row>
    <row r="1787" spans="1:6" ht="14.4" customHeight="1" x14ac:dyDescent="0.3">
      <c r="A1787" s="383"/>
      <c r="B1787" s="202"/>
      <c r="C1787" s="386"/>
      <c r="D1787" s="431"/>
      <c r="E1787" s="432"/>
      <c r="F1787" s="433"/>
    </row>
    <row r="1788" spans="1:6" ht="14.4" customHeight="1" x14ac:dyDescent="0.3">
      <c r="A1788" s="383"/>
      <c r="B1788" s="202"/>
      <c r="C1788" s="386"/>
      <c r="D1788" s="431"/>
      <c r="E1788" s="432"/>
      <c r="F1788" s="433"/>
    </row>
    <row r="1789" spans="1:6" ht="14.4" customHeight="1" x14ac:dyDescent="0.3">
      <c r="A1789" s="383"/>
      <c r="B1789" s="202"/>
      <c r="C1789" s="386"/>
      <c r="D1789" s="431"/>
      <c r="E1789" s="432"/>
      <c r="F1789" s="433"/>
    </row>
    <row r="1790" spans="1:6" ht="14.4" customHeight="1" x14ac:dyDescent="0.3">
      <c r="A1790" s="383"/>
      <c r="B1790" s="202"/>
      <c r="C1790" s="386"/>
      <c r="D1790" s="431"/>
      <c r="E1790" s="432"/>
      <c r="F1790" s="433"/>
    </row>
    <row r="1791" spans="1:6" ht="14.4" customHeight="1" x14ac:dyDescent="0.3">
      <c r="A1791" s="383"/>
      <c r="B1791" s="202"/>
      <c r="C1791" s="386"/>
      <c r="D1791" s="431"/>
      <c r="E1791" s="432"/>
      <c r="F1791" s="433"/>
    </row>
    <row r="1792" spans="1:6" ht="14.4" customHeight="1" x14ac:dyDescent="0.3">
      <c r="A1792" s="383"/>
      <c r="B1792" s="202"/>
      <c r="C1792" s="386"/>
      <c r="D1792" s="431"/>
      <c r="E1792" s="432"/>
      <c r="F1792" s="433"/>
    </row>
    <row r="1793" spans="1:6" ht="14.4" customHeight="1" x14ac:dyDescent="0.3">
      <c r="A1793" s="383"/>
      <c r="B1793" s="202"/>
      <c r="C1793" s="386"/>
      <c r="D1793" s="431"/>
      <c r="E1793" s="432"/>
      <c r="F1793" s="433"/>
    </row>
    <row r="1794" spans="1:6" ht="14.4" customHeight="1" x14ac:dyDescent="0.3">
      <c r="A1794" s="383"/>
      <c r="B1794" s="202"/>
      <c r="C1794" s="386"/>
      <c r="D1794" s="431"/>
      <c r="E1794" s="432"/>
      <c r="F1794" s="433"/>
    </row>
    <row r="1795" spans="1:6" ht="14.4" customHeight="1" x14ac:dyDescent="0.3">
      <c r="A1795" s="383"/>
      <c r="B1795" s="202"/>
      <c r="C1795" s="386"/>
      <c r="D1795" s="431"/>
      <c r="E1795" s="432"/>
      <c r="F1795" s="433"/>
    </row>
    <row r="1796" spans="1:6" ht="14.4" customHeight="1" x14ac:dyDescent="0.3">
      <c r="A1796" s="383"/>
      <c r="B1796" s="202"/>
      <c r="C1796" s="386"/>
      <c r="D1796" s="431"/>
      <c r="E1796" s="432"/>
      <c r="F1796" s="433"/>
    </row>
    <row r="1797" spans="1:6" ht="14.4" customHeight="1" x14ac:dyDescent="0.3">
      <c r="A1797" s="383"/>
      <c r="B1797" s="202"/>
      <c r="C1797" s="386"/>
      <c r="D1797" s="431"/>
      <c r="E1797" s="432"/>
      <c r="F1797" s="433"/>
    </row>
    <row r="1798" spans="1:6" ht="14.4" customHeight="1" x14ac:dyDescent="0.3">
      <c r="A1798" s="383"/>
      <c r="B1798" s="202"/>
      <c r="C1798" s="386"/>
      <c r="D1798" s="431"/>
      <c r="E1798" s="432"/>
      <c r="F1798" s="433"/>
    </row>
    <row r="1799" spans="1:6" ht="14.4" customHeight="1" x14ac:dyDescent="0.3">
      <c r="A1799" s="383"/>
      <c r="B1799" s="202"/>
      <c r="C1799" s="386"/>
      <c r="D1799" s="431"/>
      <c r="E1799" s="432"/>
      <c r="F1799" s="433"/>
    </row>
    <row r="1800" spans="1:6" ht="14.4" customHeight="1" x14ac:dyDescent="0.3">
      <c r="A1800" s="383"/>
      <c r="B1800" s="202"/>
      <c r="C1800" s="386"/>
      <c r="D1800" s="431"/>
      <c r="E1800" s="432"/>
      <c r="F1800" s="433"/>
    </row>
    <row r="1801" spans="1:6" ht="14.4" customHeight="1" x14ac:dyDescent="0.3">
      <c r="A1801" s="383"/>
      <c r="B1801" s="202"/>
      <c r="C1801" s="386"/>
      <c r="D1801" s="431"/>
      <c r="E1801" s="432"/>
      <c r="F1801" s="433"/>
    </row>
    <row r="1802" spans="1:6" ht="14.4" customHeight="1" x14ac:dyDescent="0.3">
      <c r="A1802" s="383"/>
      <c r="B1802" s="202"/>
      <c r="C1802" s="386"/>
      <c r="D1802" s="431"/>
      <c r="E1802" s="432"/>
      <c r="F1802" s="433"/>
    </row>
    <row r="1803" spans="1:6" ht="14.4" customHeight="1" x14ac:dyDescent="0.3">
      <c r="A1803" s="383"/>
      <c r="B1803" s="202"/>
      <c r="C1803" s="386"/>
      <c r="D1803" s="431"/>
      <c r="E1803" s="432"/>
      <c r="F1803" s="433"/>
    </row>
    <row r="1804" spans="1:6" ht="14.4" customHeight="1" x14ac:dyDescent="0.3">
      <c r="A1804" s="383"/>
      <c r="B1804" s="202"/>
      <c r="C1804" s="386"/>
      <c r="D1804" s="431"/>
      <c r="E1804" s="432"/>
      <c r="F1804" s="433"/>
    </row>
    <row r="1805" spans="1:6" ht="14.4" customHeight="1" x14ac:dyDescent="0.3">
      <c r="A1805" s="383"/>
      <c r="B1805" s="202"/>
      <c r="C1805" s="386"/>
      <c r="D1805" s="431"/>
      <c r="E1805" s="432"/>
      <c r="F1805" s="433"/>
    </row>
    <row r="1806" spans="1:6" ht="14.4" customHeight="1" x14ac:dyDescent="0.3">
      <c r="A1806" s="383"/>
      <c r="B1806" s="202"/>
      <c r="C1806" s="386"/>
      <c r="D1806" s="431"/>
      <c r="E1806" s="432"/>
      <c r="F1806" s="433"/>
    </row>
    <row r="1807" spans="1:6" ht="14.4" customHeight="1" x14ac:dyDescent="0.3">
      <c r="A1807" s="383"/>
      <c r="B1807" s="202"/>
      <c r="C1807" s="386"/>
      <c r="D1807" s="431"/>
      <c r="E1807" s="432"/>
      <c r="F1807" s="433"/>
    </row>
    <row r="1808" spans="1:6" ht="14.4" customHeight="1" x14ac:dyDescent="0.3">
      <c r="A1808" s="383"/>
      <c r="B1808" s="202"/>
      <c r="C1808" s="386"/>
      <c r="D1808" s="431"/>
      <c r="E1808" s="432"/>
      <c r="F1808" s="433"/>
    </row>
    <row r="1809" spans="1:6" ht="14.4" customHeight="1" x14ac:dyDescent="0.3">
      <c r="A1809" s="383"/>
      <c r="B1809" s="202"/>
      <c r="C1809" s="386"/>
      <c r="D1809" s="431"/>
      <c r="E1809" s="432"/>
      <c r="F1809" s="433"/>
    </row>
    <row r="1810" spans="1:6" ht="14.4" customHeight="1" x14ac:dyDescent="0.3">
      <c r="A1810" s="383"/>
      <c r="B1810" s="202"/>
      <c r="C1810" s="386"/>
      <c r="D1810" s="431"/>
      <c r="E1810" s="432"/>
      <c r="F1810" s="433"/>
    </row>
    <row r="1811" spans="1:6" ht="14.4" customHeight="1" x14ac:dyDescent="0.3">
      <c r="A1811" s="383"/>
      <c r="B1811" s="202"/>
      <c r="C1811" s="386"/>
      <c r="D1811" s="431"/>
      <c r="E1811" s="432"/>
      <c r="F1811" s="433"/>
    </row>
    <row r="1812" spans="1:6" ht="14.4" customHeight="1" x14ac:dyDescent="0.3">
      <c r="A1812" s="383"/>
      <c r="B1812" s="202"/>
      <c r="C1812" s="386"/>
      <c r="D1812" s="431"/>
      <c r="E1812" s="432"/>
      <c r="F1812" s="433"/>
    </row>
    <row r="1813" spans="1:6" ht="14.4" customHeight="1" x14ac:dyDescent="0.3">
      <c r="A1813" s="383"/>
      <c r="B1813" s="202"/>
      <c r="C1813" s="386"/>
      <c r="D1813" s="431"/>
      <c r="E1813" s="432"/>
      <c r="F1813" s="433"/>
    </row>
    <row r="1814" spans="1:6" ht="14.4" customHeight="1" x14ac:dyDescent="0.3">
      <c r="A1814" s="383"/>
      <c r="B1814" s="202"/>
      <c r="C1814" s="386"/>
      <c r="D1814" s="431"/>
      <c r="E1814" s="432"/>
      <c r="F1814" s="433"/>
    </row>
    <row r="1815" spans="1:6" ht="14.4" customHeight="1" x14ac:dyDescent="0.3">
      <c r="A1815" s="383"/>
      <c r="B1815" s="202"/>
      <c r="C1815" s="386"/>
      <c r="D1815" s="431"/>
      <c r="E1815" s="432"/>
      <c r="F1815" s="433"/>
    </row>
    <row r="1816" spans="1:6" ht="14.4" customHeight="1" x14ac:dyDescent="0.3">
      <c r="A1816" s="383"/>
      <c r="B1816" s="202"/>
      <c r="C1816" s="386"/>
      <c r="D1816" s="431"/>
      <c r="E1816" s="432"/>
      <c r="F1816" s="433"/>
    </row>
    <row r="1817" spans="1:6" ht="14.4" customHeight="1" x14ac:dyDescent="0.3">
      <c r="A1817" s="383"/>
      <c r="B1817" s="202"/>
      <c r="C1817" s="386"/>
      <c r="D1817" s="431"/>
      <c r="E1817" s="432"/>
      <c r="F1817" s="433"/>
    </row>
    <row r="1818" spans="1:6" ht="14.4" customHeight="1" x14ac:dyDescent="0.3">
      <c r="A1818" s="383"/>
      <c r="B1818" s="202"/>
      <c r="C1818" s="386"/>
      <c r="D1818" s="431"/>
      <c r="E1818" s="432"/>
      <c r="F1818" s="433"/>
    </row>
    <row r="1819" spans="1:6" ht="14.4" customHeight="1" x14ac:dyDescent="0.3">
      <c r="A1819" s="383"/>
      <c r="B1819" s="202"/>
      <c r="C1819" s="386"/>
      <c r="D1819" s="431"/>
      <c r="E1819" s="432"/>
      <c r="F1819" s="433"/>
    </row>
    <row r="1820" spans="1:6" ht="14.4" customHeight="1" x14ac:dyDescent="0.3">
      <c r="A1820" s="383"/>
      <c r="B1820" s="202"/>
      <c r="C1820" s="386"/>
      <c r="D1820" s="431"/>
      <c r="E1820" s="432"/>
      <c r="F1820" s="433"/>
    </row>
    <row r="1821" spans="1:6" ht="14.4" customHeight="1" x14ac:dyDescent="0.3">
      <c r="A1821" s="383"/>
      <c r="B1821" s="202"/>
      <c r="C1821" s="386"/>
      <c r="D1821" s="431"/>
      <c r="E1821" s="432"/>
      <c r="F1821" s="433"/>
    </row>
    <row r="1822" spans="1:6" ht="14.4" customHeight="1" x14ac:dyDescent="0.3">
      <c r="A1822" s="383"/>
      <c r="B1822" s="202"/>
      <c r="C1822" s="386"/>
      <c r="D1822" s="431"/>
      <c r="E1822" s="432"/>
      <c r="F1822" s="433"/>
    </row>
    <row r="1823" spans="1:6" ht="14.4" customHeight="1" x14ac:dyDescent="0.3">
      <c r="A1823" s="383"/>
      <c r="B1823" s="202"/>
      <c r="C1823" s="386"/>
      <c r="D1823" s="431"/>
      <c r="E1823" s="432"/>
      <c r="F1823" s="433"/>
    </row>
    <row r="1824" spans="1:6" ht="14.4" customHeight="1" x14ac:dyDescent="0.3">
      <c r="A1824" s="383"/>
      <c r="B1824" s="202"/>
      <c r="C1824" s="386"/>
      <c r="D1824" s="431"/>
      <c r="E1824" s="432"/>
      <c r="F1824" s="433"/>
    </row>
    <row r="1825" spans="1:6" ht="14.4" customHeight="1" x14ac:dyDescent="0.3">
      <c r="A1825" s="383"/>
      <c r="B1825" s="202"/>
      <c r="C1825" s="386"/>
      <c r="D1825" s="431"/>
      <c r="E1825" s="432"/>
      <c r="F1825" s="433"/>
    </row>
    <row r="1826" spans="1:6" ht="14.4" customHeight="1" x14ac:dyDescent="0.3">
      <c r="A1826" s="383"/>
      <c r="B1826" s="202"/>
      <c r="C1826" s="386"/>
      <c r="D1826" s="431"/>
      <c r="E1826" s="432"/>
      <c r="F1826" s="433"/>
    </row>
    <row r="1827" spans="1:6" ht="14.4" customHeight="1" x14ac:dyDescent="0.3">
      <c r="A1827" s="383"/>
      <c r="B1827" s="202"/>
      <c r="C1827" s="386"/>
      <c r="D1827" s="431"/>
      <c r="E1827" s="432"/>
      <c r="F1827" s="433"/>
    </row>
    <row r="1828" spans="1:6" ht="14.4" customHeight="1" x14ac:dyDescent="0.3">
      <c r="A1828" s="383"/>
      <c r="B1828" s="202"/>
      <c r="C1828" s="386"/>
      <c r="D1828" s="431"/>
      <c r="E1828" s="432"/>
      <c r="F1828" s="433"/>
    </row>
    <row r="1829" spans="1:6" ht="14.4" customHeight="1" x14ac:dyDescent="0.3">
      <c r="A1829" s="383"/>
      <c r="B1829" s="202"/>
      <c r="C1829" s="386"/>
      <c r="D1829" s="431"/>
      <c r="E1829" s="432"/>
      <c r="F1829" s="433"/>
    </row>
    <row r="1830" spans="1:6" ht="14.4" customHeight="1" x14ac:dyDescent="0.3">
      <c r="A1830" s="383"/>
      <c r="B1830" s="202"/>
      <c r="C1830" s="386"/>
      <c r="D1830" s="431"/>
      <c r="E1830" s="432"/>
      <c r="F1830" s="433"/>
    </row>
    <row r="1831" spans="1:6" ht="14.4" customHeight="1" x14ac:dyDescent="0.3">
      <c r="A1831" s="383"/>
      <c r="B1831" s="202"/>
      <c r="C1831" s="386"/>
      <c r="D1831" s="431"/>
      <c r="E1831" s="432"/>
      <c r="F1831" s="433"/>
    </row>
    <row r="1832" spans="1:6" ht="14.4" customHeight="1" x14ac:dyDescent="0.3">
      <c r="A1832" s="383"/>
      <c r="B1832" s="202"/>
      <c r="C1832" s="386"/>
      <c r="D1832" s="431"/>
      <c r="E1832" s="432"/>
      <c r="F1832" s="433"/>
    </row>
    <row r="1833" spans="1:6" ht="14.4" customHeight="1" x14ac:dyDescent="0.3">
      <c r="A1833" s="383"/>
      <c r="B1833" s="202"/>
      <c r="C1833" s="386"/>
      <c r="D1833" s="431"/>
      <c r="E1833" s="432"/>
      <c r="F1833" s="433"/>
    </row>
    <row r="1834" spans="1:6" ht="14.4" customHeight="1" x14ac:dyDescent="0.3">
      <c r="A1834" s="383"/>
      <c r="B1834" s="202"/>
      <c r="C1834" s="386"/>
      <c r="D1834" s="431"/>
      <c r="E1834" s="432"/>
      <c r="F1834" s="433"/>
    </row>
    <row r="1835" spans="1:6" ht="14.4" customHeight="1" x14ac:dyDescent="0.3">
      <c r="A1835" s="383"/>
      <c r="B1835" s="202"/>
      <c r="C1835" s="386"/>
      <c r="D1835" s="431"/>
      <c r="E1835" s="432"/>
      <c r="F1835" s="433"/>
    </row>
    <row r="1836" spans="1:6" ht="14.4" customHeight="1" x14ac:dyDescent="0.3">
      <c r="A1836" s="383"/>
      <c r="B1836" s="202"/>
      <c r="C1836" s="386"/>
      <c r="D1836" s="431"/>
      <c r="E1836" s="432"/>
      <c r="F1836" s="433"/>
    </row>
    <row r="1837" spans="1:6" ht="14.4" customHeight="1" x14ac:dyDescent="0.3">
      <c r="A1837" s="383"/>
      <c r="B1837" s="202"/>
      <c r="C1837" s="386"/>
      <c r="D1837" s="431"/>
      <c r="E1837" s="432"/>
      <c r="F1837" s="433"/>
    </row>
    <row r="1838" spans="1:6" ht="14.4" customHeight="1" x14ac:dyDescent="0.3">
      <c r="A1838" s="383"/>
      <c r="B1838" s="202"/>
      <c r="C1838" s="386"/>
      <c r="D1838" s="431"/>
      <c r="E1838" s="432"/>
      <c r="F1838" s="433"/>
    </row>
    <row r="1839" spans="1:6" ht="14.4" customHeight="1" x14ac:dyDescent="0.3">
      <c r="A1839" s="383"/>
      <c r="B1839" s="202"/>
      <c r="C1839" s="386"/>
      <c r="D1839" s="431"/>
      <c r="E1839" s="432"/>
      <c r="F1839" s="433"/>
    </row>
    <row r="1840" spans="1:6" ht="14.4" customHeight="1" x14ac:dyDescent="0.3">
      <c r="A1840" s="383"/>
      <c r="B1840" s="202"/>
      <c r="C1840" s="386"/>
      <c r="D1840" s="431"/>
      <c r="E1840" s="432"/>
      <c r="F1840" s="433"/>
    </row>
    <row r="1841" spans="1:6" ht="14.4" customHeight="1" x14ac:dyDescent="0.3">
      <c r="A1841" s="383"/>
      <c r="B1841" s="202"/>
      <c r="C1841" s="386"/>
      <c r="D1841" s="431"/>
      <c r="E1841" s="432"/>
      <c r="F1841" s="433"/>
    </row>
    <row r="1842" spans="1:6" ht="14.4" customHeight="1" x14ac:dyDescent="0.3">
      <c r="A1842" s="383"/>
      <c r="B1842" s="202"/>
      <c r="C1842" s="386"/>
      <c r="D1842" s="431"/>
      <c r="E1842" s="432"/>
      <c r="F1842" s="433"/>
    </row>
    <row r="1843" spans="1:6" ht="14.4" customHeight="1" x14ac:dyDescent="0.3">
      <c r="A1843" s="383"/>
      <c r="B1843" s="202"/>
      <c r="C1843" s="386"/>
      <c r="D1843" s="431"/>
      <c r="E1843" s="432"/>
      <c r="F1843" s="433"/>
    </row>
    <row r="1844" spans="1:6" ht="14.4" customHeight="1" x14ac:dyDescent="0.3">
      <c r="A1844" s="383"/>
      <c r="B1844" s="202"/>
      <c r="C1844" s="386"/>
      <c r="D1844" s="431"/>
      <c r="E1844" s="432"/>
      <c r="F1844" s="433"/>
    </row>
    <row r="1845" spans="1:6" ht="14.4" customHeight="1" x14ac:dyDescent="0.3">
      <c r="A1845" s="383"/>
      <c r="B1845" s="202"/>
      <c r="C1845" s="386"/>
      <c r="D1845" s="431"/>
      <c r="E1845" s="432"/>
      <c r="F1845" s="433"/>
    </row>
    <row r="1846" spans="1:6" ht="14.4" customHeight="1" x14ac:dyDescent="0.3">
      <c r="A1846" s="383"/>
      <c r="B1846" s="202"/>
      <c r="C1846" s="386"/>
      <c r="D1846" s="431"/>
      <c r="E1846" s="432"/>
      <c r="F1846" s="433"/>
    </row>
    <row r="1847" spans="1:6" ht="14.4" customHeight="1" x14ac:dyDescent="0.3">
      <c r="A1847" s="383"/>
      <c r="B1847" s="202"/>
      <c r="C1847" s="386"/>
      <c r="D1847" s="431"/>
      <c r="E1847" s="432"/>
      <c r="F1847" s="433"/>
    </row>
    <row r="1848" spans="1:6" ht="14.4" customHeight="1" x14ac:dyDescent="0.3">
      <c r="A1848" s="383"/>
      <c r="B1848" s="202"/>
      <c r="C1848" s="386"/>
      <c r="D1848" s="431"/>
      <c r="E1848" s="432"/>
      <c r="F1848" s="433"/>
    </row>
    <row r="1849" spans="1:6" ht="14.4" customHeight="1" x14ac:dyDescent="0.3">
      <c r="A1849" s="383"/>
      <c r="B1849" s="202"/>
      <c r="C1849" s="386"/>
      <c r="D1849" s="431"/>
      <c r="E1849" s="432"/>
      <c r="F1849" s="433"/>
    </row>
    <row r="1850" spans="1:6" ht="14.4" customHeight="1" x14ac:dyDescent="0.3">
      <c r="A1850" s="383"/>
      <c r="B1850" s="202"/>
      <c r="C1850" s="386"/>
      <c r="D1850" s="431"/>
      <c r="E1850" s="432"/>
      <c r="F1850" s="433"/>
    </row>
    <row r="1851" spans="1:6" ht="14.4" customHeight="1" x14ac:dyDescent="0.3">
      <c r="A1851" s="383"/>
      <c r="B1851" s="202"/>
      <c r="C1851" s="386"/>
      <c r="D1851" s="431"/>
      <c r="E1851" s="432"/>
      <c r="F1851" s="433"/>
    </row>
    <row r="1852" spans="1:6" ht="14.4" customHeight="1" x14ac:dyDescent="0.3">
      <c r="A1852" s="383"/>
      <c r="B1852" s="202"/>
      <c r="C1852" s="386"/>
      <c r="D1852" s="431"/>
      <c r="E1852" s="432"/>
      <c r="F1852" s="433"/>
    </row>
    <row r="1853" spans="1:6" ht="14.4" customHeight="1" thickBot="1" x14ac:dyDescent="0.35">
      <c r="A1853" s="383"/>
      <c r="B1853" s="202"/>
      <c r="C1853" s="386"/>
      <c r="D1853" s="431"/>
      <c r="E1853" s="432"/>
      <c r="F1853" s="433"/>
    </row>
    <row r="1854" spans="1:6" ht="25.05" customHeight="1" thickBot="1" x14ac:dyDescent="0.35">
      <c r="A1854" s="448" t="s">
        <v>4064</v>
      </c>
      <c r="B1854" s="511" t="s">
        <v>4116</v>
      </c>
      <c r="C1854" s="489"/>
      <c r="D1854" s="583"/>
      <c r="E1854" s="584"/>
      <c r="F1854" s="585">
        <f>SUM(F1750:F1770)</f>
        <v>1500000</v>
      </c>
    </row>
    <row r="1855" spans="1:6" ht="15" customHeight="1" x14ac:dyDescent="0.3">
      <c r="A1855" s="756" t="str">
        <f>A768</f>
        <v>CONTRACT SANRAL: NRA 2024/1323</v>
      </c>
      <c r="B1855" s="757"/>
      <c r="C1855" s="462"/>
      <c r="D1855" s="586"/>
      <c r="E1855" s="587"/>
      <c r="F1855" s="588"/>
    </row>
    <row r="1856" spans="1:6" ht="30.6" customHeight="1" thickBot="1" x14ac:dyDescent="0.35">
      <c r="A1856" s="754" t="str">
        <f>A769</f>
        <v>PANEL FOR ROUTINE ROAD MAINTENANCE WORKS ACROSS SOUTH AFRICA (FREE STATE PROVINCE)</v>
      </c>
      <c r="B1856" s="755"/>
      <c r="C1856" s="463"/>
      <c r="D1856" s="589"/>
      <c r="E1856" s="590"/>
      <c r="F1856" s="591"/>
    </row>
    <row r="1857" spans="1:8" ht="25.05" customHeight="1" thickBot="1" x14ac:dyDescent="0.35">
      <c r="A1857" s="449" t="s">
        <v>4111</v>
      </c>
      <c r="B1857" s="451" t="s">
        <v>4035</v>
      </c>
      <c r="C1857" s="451" t="s">
        <v>4112</v>
      </c>
      <c r="D1857" s="583" t="s">
        <v>4113</v>
      </c>
      <c r="E1857" s="583" t="s">
        <v>4114</v>
      </c>
      <c r="F1857" s="592" t="s">
        <v>4036</v>
      </c>
    </row>
    <row r="1858" spans="1:8" s="450" customFormat="1" ht="25.05" customHeight="1" x14ac:dyDescent="0.3">
      <c r="A1858" s="758" t="s">
        <v>798</v>
      </c>
      <c r="B1858" s="759"/>
      <c r="C1858" s="759"/>
      <c r="D1858" s="759"/>
      <c r="E1858" s="759"/>
      <c r="F1858" s="760"/>
    </row>
    <row r="1859" spans="1:8" x14ac:dyDescent="0.3">
      <c r="A1859" s="374" t="s">
        <v>799</v>
      </c>
      <c r="B1859" s="345" t="s">
        <v>800</v>
      </c>
      <c r="C1859" s="375"/>
      <c r="D1859" s="579"/>
      <c r="E1859" s="377"/>
      <c r="F1859" s="378"/>
      <c r="H1859" s="580"/>
    </row>
    <row r="1860" spans="1:8" ht="14.4" customHeight="1" x14ac:dyDescent="0.3">
      <c r="A1860" s="372" t="s">
        <v>801</v>
      </c>
      <c r="B1860" s="201" t="s">
        <v>802</v>
      </c>
      <c r="C1860" s="379"/>
      <c r="D1860" s="601"/>
      <c r="E1860" s="392"/>
      <c r="F1860" s="397"/>
      <c r="H1860" s="580"/>
    </row>
    <row r="1861" spans="1:8" x14ac:dyDescent="0.3">
      <c r="A1861" s="372" t="s">
        <v>803</v>
      </c>
      <c r="B1861" s="201" t="s">
        <v>804</v>
      </c>
      <c r="C1861" s="379" t="s">
        <v>1627</v>
      </c>
      <c r="D1861" s="424">
        <v>2600</v>
      </c>
      <c r="E1861" s="856"/>
      <c r="F1861" s="419" t="str">
        <f>IF((D1861*E1861)&gt;0,(D1861*E1861),"")</f>
        <v/>
      </c>
      <c r="H1861" s="580"/>
    </row>
    <row r="1862" spans="1:8" x14ac:dyDescent="0.3">
      <c r="A1862" s="372" t="s">
        <v>805</v>
      </c>
      <c r="B1862" s="201" t="s">
        <v>806</v>
      </c>
      <c r="C1862" s="379" t="s">
        <v>1627</v>
      </c>
      <c r="D1862" s="424">
        <v>860</v>
      </c>
      <c r="E1862" s="856"/>
      <c r="F1862" s="419" t="str">
        <f>IF((D1862*E1862)&gt;0,(D1862*E1862),"")</f>
        <v/>
      </c>
      <c r="H1862" s="580"/>
    </row>
    <row r="1863" spans="1:8" ht="14.4" customHeight="1" x14ac:dyDescent="0.3">
      <c r="A1863" s="372" t="s">
        <v>807</v>
      </c>
      <c r="B1863" s="201" t="s">
        <v>808</v>
      </c>
      <c r="C1863" s="379" t="s">
        <v>1627</v>
      </c>
      <c r="D1863" s="424">
        <v>2600</v>
      </c>
      <c r="E1863" s="856"/>
      <c r="F1863" s="419" t="str">
        <f>IF((D1863*E1863)&gt;0,(D1863*E1863),"")</f>
        <v/>
      </c>
      <c r="H1863" s="580"/>
    </row>
    <row r="1864" spans="1:8" ht="14.4" customHeight="1" x14ac:dyDescent="0.3">
      <c r="A1864" s="372" t="s">
        <v>809</v>
      </c>
      <c r="B1864" s="201" t="s">
        <v>3697</v>
      </c>
      <c r="C1864" s="379" t="s">
        <v>1627</v>
      </c>
      <c r="D1864" s="424">
        <v>860</v>
      </c>
      <c r="E1864" s="856"/>
      <c r="F1864" s="419" t="str">
        <f>IF((D1864*E1864)&gt;0,(D1864*E1864),"")</f>
        <v/>
      </c>
      <c r="H1864" s="580"/>
    </row>
    <row r="1865" spans="1:8" ht="14.4" customHeight="1" x14ac:dyDescent="0.3">
      <c r="A1865" s="383"/>
      <c r="B1865" s="202"/>
      <c r="C1865" s="386"/>
      <c r="D1865" s="434"/>
      <c r="E1865" s="435"/>
      <c r="F1865" s="433"/>
    </row>
    <row r="1866" spans="1:8" ht="14.4" customHeight="1" x14ac:dyDescent="0.3">
      <c r="A1866" s="383"/>
      <c r="B1866" s="202"/>
      <c r="C1866" s="386"/>
      <c r="D1866" s="434"/>
      <c r="E1866" s="435"/>
      <c r="F1866" s="433"/>
    </row>
    <row r="1867" spans="1:8" ht="14.4" customHeight="1" x14ac:dyDescent="0.3">
      <c r="A1867" s="383"/>
      <c r="B1867" s="202"/>
      <c r="C1867" s="386"/>
      <c r="D1867" s="434"/>
      <c r="E1867" s="435"/>
      <c r="F1867" s="433"/>
    </row>
    <row r="1868" spans="1:8" ht="14.4" customHeight="1" x14ac:dyDescent="0.3">
      <c r="A1868" s="383"/>
      <c r="B1868" s="202"/>
      <c r="C1868" s="386"/>
      <c r="D1868" s="434"/>
      <c r="E1868" s="435"/>
      <c r="F1868" s="433"/>
    </row>
    <row r="1869" spans="1:8" ht="14.4" customHeight="1" x14ac:dyDescent="0.3">
      <c r="A1869" s="383"/>
      <c r="B1869" s="202"/>
      <c r="C1869" s="386"/>
      <c r="D1869" s="434"/>
      <c r="E1869" s="435"/>
      <c r="F1869" s="433"/>
    </row>
    <row r="1870" spans="1:8" ht="14.4" customHeight="1" x14ac:dyDescent="0.3">
      <c r="A1870" s="383"/>
      <c r="B1870" s="202"/>
      <c r="C1870" s="386"/>
      <c r="D1870" s="434"/>
      <c r="E1870" s="435"/>
      <c r="F1870" s="433"/>
    </row>
    <row r="1871" spans="1:8" ht="14.4" customHeight="1" x14ac:dyDescent="0.3">
      <c r="A1871" s="383"/>
      <c r="B1871" s="202"/>
      <c r="C1871" s="386"/>
      <c r="D1871" s="434"/>
      <c r="E1871" s="435"/>
      <c r="F1871" s="433"/>
    </row>
    <row r="1872" spans="1:8" ht="14.4" customHeight="1" x14ac:dyDescent="0.3">
      <c r="A1872" s="383"/>
      <c r="B1872" s="202"/>
      <c r="C1872" s="386"/>
      <c r="D1872" s="434"/>
      <c r="E1872" s="435"/>
      <c r="F1872" s="433"/>
    </row>
    <row r="1873" spans="1:6" ht="14.4" customHeight="1" x14ac:dyDescent="0.3">
      <c r="A1873" s="383"/>
      <c r="B1873" s="202"/>
      <c r="C1873" s="386"/>
      <c r="D1873" s="434"/>
      <c r="E1873" s="435"/>
      <c r="F1873" s="433"/>
    </row>
    <row r="1874" spans="1:6" ht="14.4" customHeight="1" x14ac:dyDescent="0.3">
      <c r="A1874" s="383"/>
      <c r="B1874" s="202"/>
      <c r="C1874" s="386"/>
      <c r="D1874" s="434"/>
      <c r="E1874" s="435"/>
      <c r="F1874" s="433"/>
    </row>
    <row r="1875" spans="1:6" ht="14.4" customHeight="1" x14ac:dyDescent="0.3">
      <c r="A1875" s="383"/>
      <c r="B1875" s="202"/>
      <c r="C1875" s="386"/>
      <c r="D1875" s="434"/>
      <c r="E1875" s="435"/>
      <c r="F1875" s="433"/>
    </row>
    <row r="1876" spans="1:6" ht="14.4" customHeight="1" x14ac:dyDescent="0.3">
      <c r="A1876" s="383"/>
      <c r="B1876" s="202"/>
      <c r="C1876" s="386"/>
      <c r="D1876" s="434"/>
      <c r="E1876" s="435"/>
      <c r="F1876" s="433"/>
    </row>
    <row r="1877" spans="1:6" ht="14.4" customHeight="1" x14ac:dyDescent="0.3">
      <c r="A1877" s="383"/>
      <c r="B1877" s="202"/>
      <c r="C1877" s="386"/>
      <c r="D1877" s="434"/>
      <c r="E1877" s="435"/>
      <c r="F1877" s="433"/>
    </row>
    <row r="1878" spans="1:6" ht="14.4" customHeight="1" x14ac:dyDescent="0.3">
      <c r="A1878" s="383"/>
      <c r="B1878" s="202"/>
      <c r="C1878" s="386"/>
      <c r="D1878" s="434"/>
      <c r="E1878" s="435"/>
      <c r="F1878" s="433"/>
    </row>
    <row r="1879" spans="1:6" ht="14.4" customHeight="1" x14ac:dyDescent="0.3">
      <c r="A1879" s="383"/>
      <c r="B1879" s="202"/>
      <c r="C1879" s="386"/>
      <c r="D1879" s="434"/>
      <c r="E1879" s="435"/>
      <c r="F1879" s="433"/>
    </row>
    <row r="1880" spans="1:6" ht="14.4" customHeight="1" x14ac:dyDescent="0.3">
      <c r="A1880" s="383"/>
      <c r="B1880" s="202"/>
      <c r="C1880" s="386"/>
      <c r="D1880" s="434"/>
      <c r="E1880" s="435"/>
      <c r="F1880" s="433"/>
    </row>
    <row r="1881" spans="1:6" ht="14.4" customHeight="1" x14ac:dyDescent="0.3">
      <c r="A1881" s="383"/>
      <c r="B1881" s="202"/>
      <c r="C1881" s="386"/>
      <c r="D1881" s="434"/>
      <c r="E1881" s="435"/>
      <c r="F1881" s="433"/>
    </row>
    <row r="1882" spans="1:6" ht="14.4" customHeight="1" x14ac:dyDescent="0.3">
      <c r="A1882" s="383"/>
      <c r="B1882" s="202"/>
      <c r="C1882" s="386"/>
      <c r="D1882" s="434"/>
      <c r="E1882" s="435"/>
      <c r="F1882" s="433"/>
    </row>
    <row r="1883" spans="1:6" ht="14.4" customHeight="1" x14ac:dyDescent="0.3">
      <c r="A1883" s="383"/>
      <c r="B1883" s="202"/>
      <c r="C1883" s="386"/>
      <c r="D1883" s="434"/>
      <c r="E1883" s="435"/>
      <c r="F1883" s="433"/>
    </row>
    <row r="1884" spans="1:6" ht="14.4" customHeight="1" x14ac:dyDescent="0.3">
      <c r="A1884" s="383"/>
      <c r="B1884" s="202"/>
      <c r="C1884" s="386"/>
      <c r="D1884" s="434"/>
      <c r="E1884" s="435"/>
      <c r="F1884" s="433"/>
    </row>
    <row r="1885" spans="1:6" ht="14.4" customHeight="1" x14ac:dyDescent="0.3">
      <c r="A1885" s="383"/>
      <c r="B1885" s="202"/>
      <c r="C1885" s="386"/>
      <c r="D1885" s="434"/>
      <c r="E1885" s="435"/>
      <c r="F1885" s="433"/>
    </row>
    <row r="1886" spans="1:6" ht="14.4" customHeight="1" x14ac:dyDescent="0.3">
      <c r="A1886" s="383"/>
      <c r="B1886" s="202"/>
      <c r="C1886" s="386"/>
      <c r="D1886" s="434"/>
      <c r="E1886" s="435"/>
      <c r="F1886" s="433"/>
    </row>
    <row r="1887" spans="1:6" ht="14.4" customHeight="1" x14ac:dyDescent="0.3">
      <c r="A1887" s="383"/>
      <c r="B1887" s="202"/>
      <c r="C1887" s="386"/>
      <c r="D1887" s="434"/>
      <c r="E1887" s="435"/>
      <c r="F1887" s="433"/>
    </row>
    <row r="1888" spans="1:6" ht="14.4" customHeight="1" x14ac:dyDescent="0.3">
      <c r="A1888" s="383"/>
      <c r="B1888" s="202"/>
      <c r="C1888" s="386"/>
      <c r="D1888" s="434"/>
      <c r="E1888" s="435"/>
      <c r="F1888" s="433"/>
    </row>
    <row r="1889" spans="1:6" ht="14.4" customHeight="1" x14ac:dyDescent="0.3">
      <c r="A1889" s="383"/>
      <c r="B1889" s="202"/>
      <c r="C1889" s="386"/>
      <c r="D1889" s="434"/>
      <c r="E1889" s="435"/>
      <c r="F1889" s="433"/>
    </row>
    <row r="1890" spans="1:6" ht="14.4" customHeight="1" x14ac:dyDescent="0.3">
      <c r="A1890" s="383"/>
      <c r="B1890" s="202"/>
      <c r="C1890" s="386"/>
      <c r="D1890" s="434"/>
      <c r="E1890" s="435"/>
      <c r="F1890" s="433"/>
    </row>
    <row r="1891" spans="1:6" ht="14.4" customHeight="1" x14ac:dyDescent="0.3">
      <c r="A1891" s="383"/>
      <c r="B1891" s="202"/>
      <c r="C1891" s="386"/>
      <c r="D1891" s="434"/>
      <c r="E1891" s="435"/>
      <c r="F1891" s="433"/>
    </row>
    <row r="1892" spans="1:6" ht="14.4" customHeight="1" x14ac:dyDescent="0.3">
      <c r="A1892" s="383"/>
      <c r="B1892" s="202"/>
      <c r="C1892" s="386"/>
      <c r="D1892" s="434"/>
      <c r="E1892" s="435"/>
      <c r="F1892" s="433"/>
    </row>
    <row r="1893" spans="1:6" ht="14.4" customHeight="1" x14ac:dyDescent="0.3">
      <c r="A1893" s="383"/>
      <c r="B1893" s="202"/>
      <c r="C1893" s="386"/>
      <c r="D1893" s="434"/>
      <c r="E1893" s="435"/>
      <c r="F1893" s="433"/>
    </row>
    <row r="1894" spans="1:6" ht="14.4" customHeight="1" x14ac:dyDescent="0.3">
      <c r="A1894" s="383"/>
      <c r="B1894" s="202"/>
      <c r="C1894" s="386"/>
      <c r="D1894" s="434"/>
      <c r="E1894" s="435"/>
      <c r="F1894" s="433"/>
    </row>
    <row r="1895" spans="1:6" ht="14.4" customHeight="1" x14ac:dyDescent="0.3">
      <c r="A1895" s="383"/>
      <c r="B1895" s="202"/>
      <c r="C1895" s="386"/>
      <c r="D1895" s="434"/>
      <c r="E1895" s="435"/>
      <c r="F1895" s="433"/>
    </row>
    <row r="1896" spans="1:6" ht="14.4" customHeight="1" x14ac:dyDescent="0.3">
      <c r="A1896" s="383"/>
      <c r="B1896" s="202"/>
      <c r="C1896" s="386"/>
      <c r="D1896" s="434"/>
      <c r="E1896" s="435"/>
      <c r="F1896" s="433"/>
    </row>
    <row r="1897" spans="1:6" ht="14.4" customHeight="1" x14ac:dyDescent="0.3">
      <c r="A1897" s="383"/>
      <c r="B1897" s="202"/>
      <c r="C1897" s="386"/>
      <c r="D1897" s="434"/>
      <c r="E1897" s="435"/>
      <c r="F1897" s="433"/>
    </row>
    <row r="1898" spans="1:6" ht="14.4" customHeight="1" x14ac:dyDescent="0.3">
      <c r="A1898" s="383"/>
      <c r="B1898" s="202"/>
      <c r="C1898" s="386"/>
      <c r="D1898" s="434"/>
      <c r="E1898" s="435"/>
      <c r="F1898" s="433"/>
    </row>
    <row r="1899" spans="1:6" ht="14.4" customHeight="1" x14ac:dyDescent="0.3">
      <c r="A1899" s="383"/>
      <c r="B1899" s="202"/>
      <c r="C1899" s="386"/>
      <c r="D1899" s="434"/>
      <c r="E1899" s="435"/>
      <c r="F1899" s="433"/>
    </row>
    <row r="1900" spans="1:6" ht="14.4" customHeight="1" x14ac:dyDescent="0.3">
      <c r="A1900" s="383"/>
      <c r="B1900" s="202"/>
      <c r="C1900" s="386"/>
      <c r="D1900" s="434"/>
      <c r="E1900" s="435"/>
      <c r="F1900" s="433"/>
    </row>
    <row r="1901" spans="1:6" ht="14.4" customHeight="1" x14ac:dyDescent="0.3">
      <c r="A1901" s="383"/>
      <c r="B1901" s="202"/>
      <c r="C1901" s="386"/>
      <c r="D1901" s="434"/>
      <c r="E1901" s="435"/>
      <c r="F1901" s="433"/>
    </row>
    <row r="1902" spans="1:6" ht="14.4" customHeight="1" x14ac:dyDescent="0.3">
      <c r="A1902" s="383"/>
      <c r="B1902" s="202"/>
      <c r="C1902" s="386"/>
      <c r="D1902" s="434"/>
      <c r="E1902" s="435"/>
      <c r="F1902" s="433"/>
    </row>
    <row r="1903" spans="1:6" ht="14.4" customHeight="1" x14ac:dyDescent="0.3">
      <c r="A1903" s="383"/>
      <c r="B1903" s="202"/>
      <c r="C1903" s="386"/>
      <c r="D1903" s="434"/>
      <c r="E1903" s="435"/>
      <c r="F1903" s="433"/>
    </row>
    <row r="1904" spans="1:6" ht="14.4" customHeight="1" x14ac:dyDescent="0.3">
      <c r="A1904" s="383"/>
      <c r="B1904" s="202"/>
      <c r="C1904" s="386"/>
      <c r="D1904" s="434"/>
      <c r="E1904" s="435"/>
      <c r="F1904" s="433"/>
    </row>
    <row r="1905" spans="1:6" ht="14.4" customHeight="1" x14ac:dyDescent="0.3">
      <c r="A1905" s="383"/>
      <c r="B1905" s="202"/>
      <c r="C1905" s="386"/>
      <c r="D1905" s="434"/>
      <c r="E1905" s="435"/>
      <c r="F1905" s="433"/>
    </row>
    <row r="1906" spans="1:6" ht="14.4" customHeight="1" x14ac:dyDescent="0.3">
      <c r="A1906" s="383"/>
      <c r="B1906" s="202"/>
      <c r="C1906" s="386"/>
      <c r="D1906" s="434"/>
      <c r="E1906" s="435"/>
      <c r="F1906" s="433"/>
    </row>
    <row r="1907" spans="1:6" ht="14.4" customHeight="1" x14ac:dyDescent="0.3">
      <c r="A1907" s="383"/>
      <c r="B1907" s="202"/>
      <c r="C1907" s="386"/>
      <c r="D1907" s="434"/>
      <c r="E1907" s="435"/>
      <c r="F1907" s="433"/>
    </row>
    <row r="1908" spans="1:6" ht="14.4" customHeight="1" x14ac:dyDescent="0.3">
      <c r="A1908" s="383"/>
      <c r="B1908" s="202"/>
      <c r="C1908" s="386"/>
      <c r="D1908" s="434"/>
      <c r="E1908" s="435"/>
      <c r="F1908" s="433"/>
    </row>
    <row r="1909" spans="1:6" ht="14.4" customHeight="1" x14ac:dyDescent="0.3">
      <c r="A1909" s="383"/>
      <c r="B1909" s="202"/>
      <c r="C1909" s="386"/>
      <c r="D1909" s="434"/>
      <c r="E1909" s="435"/>
      <c r="F1909" s="433"/>
    </row>
    <row r="1910" spans="1:6" ht="14.4" customHeight="1" x14ac:dyDescent="0.3">
      <c r="A1910" s="383"/>
      <c r="B1910" s="202"/>
      <c r="C1910" s="386"/>
      <c r="D1910" s="434"/>
      <c r="E1910" s="435"/>
      <c r="F1910" s="433"/>
    </row>
    <row r="1911" spans="1:6" ht="14.4" customHeight="1" x14ac:dyDescent="0.3">
      <c r="A1911" s="383"/>
      <c r="B1911" s="202"/>
      <c r="C1911" s="386"/>
      <c r="D1911" s="434"/>
      <c r="E1911" s="435"/>
      <c r="F1911" s="433"/>
    </row>
    <row r="1912" spans="1:6" ht="14.4" customHeight="1" x14ac:dyDescent="0.3">
      <c r="A1912" s="383"/>
      <c r="B1912" s="202"/>
      <c r="C1912" s="386"/>
      <c r="D1912" s="434"/>
      <c r="E1912" s="435"/>
      <c r="F1912" s="433"/>
    </row>
    <row r="1913" spans="1:6" ht="14.4" customHeight="1" x14ac:dyDescent="0.3">
      <c r="A1913" s="383"/>
      <c r="B1913" s="202"/>
      <c r="C1913" s="386"/>
      <c r="D1913" s="434"/>
      <c r="E1913" s="435"/>
      <c r="F1913" s="433"/>
    </row>
    <row r="1914" spans="1:6" ht="14.4" customHeight="1" x14ac:dyDescent="0.3">
      <c r="A1914" s="383"/>
      <c r="B1914" s="202"/>
      <c r="C1914" s="386"/>
      <c r="D1914" s="434"/>
      <c r="E1914" s="435"/>
      <c r="F1914" s="433"/>
    </row>
    <row r="1915" spans="1:6" ht="14.4" customHeight="1" x14ac:dyDescent="0.3">
      <c r="A1915" s="383"/>
      <c r="B1915" s="202"/>
      <c r="C1915" s="386"/>
      <c r="D1915" s="434"/>
      <c r="E1915" s="435"/>
      <c r="F1915" s="433"/>
    </row>
    <row r="1916" spans="1:6" ht="14.4" customHeight="1" x14ac:dyDescent="0.3">
      <c r="A1916" s="383"/>
      <c r="B1916" s="202"/>
      <c r="C1916" s="386"/>
      <c r="D1916" s="434"/>
      <c r="E1916" s="435"/>
      <c r="F1916" s="433"/>
    </row>
    <row r="1917" spans="1:6" ht="14.4" customHeight="1" x14ac:dyDescent="0.3">
      <c r="A1917" s="383"/>
      <c r="B1917" s="202"/>
      <c r="C1917" s="386"/>
      <c r="D1917" s="434"/>
      <c r="E1917" s="435"/>
      <c r="F1917" s="433"/>
    </row>
    <row r="1918" spans="1:6" ht="14.4" customHeight="1" x14ac:dyDescent="0.3">
      <c r="A1918" s="383"/>
      <c r="B1918" s="202"/>
      <c r="C1918" s="386"/>
      <c r="D1918" s="434"/>
      <c r="E1918" s="435"/>
      <c r="F1918" s="433"/>
    </row>
    <row r="1919" spans="1:6" ht="14.4" customHeight="1" x14ac:dyDescent="0.3">
      <c r="A1919" s="383"/>
      <c r="B1919" s="202"/>
      <c r="C1919" s="386"/>
      <c r="D1919" s="434"/>
      <c r="E1919" s="435"/>
      <c r="F1919" s="433"/>
    </row>
    <row r="1920" spans="1:6" ht="14.4" customHeight="1" x14ac:dyDescent="0.3">
      <c r="A1920" s="383"/>
      <c r="B1920" s="202"/>
      <c r="C1920" s="386"/>
      <c r="D1920" s="434"/>
      <c r="E1920" s="435"/>
      <c r="F1920" s="433"/>
    </row>
    <row r="1921" spans="1:6" ht="14.4" customHeight="1" x14ac:dyDescent="0.3">
      <c r="A1921" s="383"/>
      <c r="B1921" s="202"/>
      <c r="C1921" s="386"/>
      <c r="D1921" s="434"/>
      <c r="E1921" s="435"/>
      <c r="F1921" s="433"/>
    </row>
    <row r="1922" spans="1:6" ht="14.4" customHeight="1" x14ac:dyDescent="0.3">
      <c r="A1922" s="383"/>
      <c r="B1922" s="202"/>
      <c r="C1922" s="386"/>
      <c r="D1922" s="434"/>
      <c r="E1922" s="435"/>
      <c r="F1922" s="433"/>
    </row>
    <row r="1923" spans="1:6" ht="14.4" customHeight="1" x14ac:dyDescent="0.3">
      <c r="A1923" s="383"/>
      <c r="B1923" s="202"/>
      <c r="C1923" s="386"/>
      <c r="D1923" s="434"/>
      <c r="E1923" s="435"/>
      <c r="F1923" s="433"/>
    </row>
    <row r="1924" spans="1:6" ht="14.4" customHeight="1" x14ac:dyDescent="0.3">
      <c r="A1924" s="383"/>
      <c r="B1924" s="202"/>
      <c r="C1924" s="386"/>
      <c r="D1924" s="434"/>
      <c r="E1924" s="435"/>
      <c r="F1924" s="433"/>
    </row>
    <row r="1925" spans="1:6" ht="14.4" customHeight="1" x14ac:dyDescent="0.3">
      <c r="A1925" s="383"/>
      <c r="B1925" s="202"/>
      <c r="C1925" s="386"/>
      <c r="D1925" s="434"/>
      <c r="E1925" s="435"/>
      <c r="F1925" s="433"/>
    </row>
    <row r="1926" spans="1:6" ht="14.4" customHeight="1" x14ac:dyDescent="0.3">
      <c r="A1926" s="383"/>
      <c r="B1926" s="202"/>
      <c r="C1926" s="386"/>
      <c r="D1926" s="434"/>
      <c r="E1926" s="435"/>
      <c r="F1926" s="433"/>
    </row>
    <row r="1927" spans="1:6" ht="14.4" customHeight="1" x14ac:dyDescent="0.3">
      <c r="A1927" s="383"/>
      <c r="B1927" s="202"/>
      <c r="C1927" s="386"/>
      <c r="D1927" s="434"/>
      <c r="E1927" s="435"/>
      <c r="F1927" s="433"/>
    </row>
    <row r="1928" spans="1:6" ht="14.4" customHeight="1" x14ac:dyDescent="0.3">
      <c r="A1928" s="383"/>
      <c r="B1928" s="202"/>
      <c r="C1928" s="386"/>
      <c r="D1928" s="434"/>
      <c r="E1928" s="435"/>
      <c r="F1928" s="433"/>
    </row>
    <row r="1929" spans="1:6" ht="14.4" customHeight="1" x14ac:dyDescent="0.3">
      <c r="A1929" s="383"/>
      <c r="B1929" s="202"/>
      <c r="C1929" s="386"/>
      <c r="D1929" s="434"/>
      <c r="E1929" s="435"/>
      <c r="F1929" s="433"/>
    </row>
    <row r="1930" spans="1:6" ht="14.4" customHeight="1" x14ac:dyDescent="0.3">
      <c r="A1930" s="383"/>
      <c r="B1930" s="202"/>
      <c r="C1930" s="386"/>
      <c r="D1930" s="434"/>
      <c r="E1930" s="435"/>
      <c r="F1930" s="433"/>
    </row>
    <row r="1931" spans="1:6" ht="14.4" customHeight="1" x14ac:dyDescent="0.3">
      <c r="A1931" s="383"/>
      <c r="B1931" s="202"/>
      <c r="C1931" s="386"/>
      <c r="D1931" s="434"/>
      <c r="E1931" s="435"/>
      <c r="F1931" s="433"/>
    </row>
    <row r="1932" spans="1:6" ht="14.4" customHeight="1" x14ac:dyDescent="0.3">
      <c r="A1932" s="383"/>
      <c r="B1932" s="202"/>
      <c r="C1932" s="386"/>
      <c r="D1932" s="434"/>
      <c r="E1932" s="435"/>
      <c r="F1932" s="433"/>
    </row>
    <row r="1933" spans="1:6" ht="14.4" customHeight="1" x14ac:dyDescent="0.3">
      <c r="A1933" s="383"/>
      <c r="B1933" s="202"/>
      <c r="C1933" s="386"/>
      <c r="D1933" s="434"/>
      <c r="E1933" s="435"/>
      <c r="F1933" s="433"/>
    </row>
    <row r="1934" spans="1:6" ht="14.4" customHeight="1" x14ac:dyDescent="0.3">
      <c r="A1934" s="383"/>
      <c r="B1934" s="202"/>
      <c r="C1934" s="386"/>
      <c r="D1934" s="434"/>
      <c r="E1934" s="435"/>
      <c r="F1934" s="433"/>
    </row>
    <row r="1935" spans="1:6" ht="14.4" customHeight="1" x14ac:dyDescent="0.3">
      <c r="A1935" s="383"/>
      <c r="B1935" s="202"/>
      <c r="C1935" s="386"/>
      <c r="D1935" s="434"/>
      <c r="E1935" s="435"/>
      <c r="F1935" s="433"/>
    </row>
    <row r="1936" spans="1:6" ht="14.4" customHeight="1" x14ac:dyDescent="0.3">
      <c r="A1936" s="383"/>
      <c r="B1936" s="202"/>
      <c r="C1936" s="386"/>
      <c r="D1936" s="434"/>
      <c r="E1936" s="435"/>
      <c r="F1936" s="433"/>
    </row>
    <row r="1937" spans="1:6" ht="14.4" customHeight="1" x14ac:dyDescent="0.3">
      <c r="A1937" s="383"/>
      <c r="B1937" s="202"/>
      <c r="C1937" s="386"/>
      <c r="D1937" s="434"/>
      <c r="E1937" s="435"/>
      <c r="F1937" s="433"/>
    </row>
    <row r="1938" spans="1:6" ht="14.4" customHeight="1" x14ac:dyDescent="0.3">
      <c r="A1938" s="383"/>
      <c r="B1938" s="202"/>
      <c r="C1938" s="386"/>
      <c r="D1938" s="434"/>
      <c r="E1938" s="435"/>
      <c r="F1938" s="433"/>
    </row>
    <row r="1939" spans="1:6" ht="14.4" customHeight="1" x14ac:dyDescent="0.3">
      <c r="A1939" s="383"/>
      <c r="B1939" s="202"/>
      <c r="C1939" s="386"/>
      <c r="D1939" s="434"/>
      <c r="E1939" s="435"/>
      <c r="F1939" s="433"/>
    </row>
    <row r="1940" spans="1:6" ht="14.4" customHeight="1" x14ac:dyDescent="0.3">
      <c r="A1940" s="383"/>
      <c r="B1940" s="202"/>
      <c r="C1940" s="386"/>
      <c r="D1940" s="434"/>
      <c r="E1940" s="435"/>
      <c r="F1940" s="433"/>
    </row>
    <row r="1941" spans="1:6" ht="14.4" customHeight="1" x14ac:dyDescent="0.3">
      <c r="A1941" s="383"/>
      <c r="B1941" s="202"/>
      <c r="C1941" s="386"/>
      <c r="D1941" s="434"/>
      <c r="E1941" s="435"/>
      <c r="F1941" s="433"/>
    </row>
    <row r="1942" spans="1:6" ht="14.4" customHeight="1" x14ac:dyDescent="0.3">
      <c r="A1942" s="383"/>
      <c r="B1942" s="202"/>
      <c r="C1942" s="386"/>
      <c r="D1942" s="434"/>
      <c r="E1942" s="435"/>
      <c r="F1942" s="433"/>
    </row>
    <row r="1943" spans="1:6" ht="14.4" customHeight="1" x14ac:dyDescent="0.3">
      <c r="A1943" s="383"/>
      <c r="B1943" s="202"/>
      <c r="C1943" s="386"/>
      <c r="D1943" s="434"/>
      <c r="E1943" s="435"/>
      <c r="F1943" s="433"/>
    </row>
    <row r="1944" spans="1:6" ht="14.4" customHeight="1" x14ac:dyDescent="0.3">
      <c r="A1944" s="383"/>
      <c r="B1944" s="202"/>
      <c r="C1944" s="386"/>
      <c r="D1944" s="434"/>
      <c r="E1944" s="435"/>
      <c r="F1944" s="433"/>
    </row>
    <row r="1945" spans="1:6" ht="14.4" customHeight="1" x14ac:dyDescent="0.3">
      <c r="A1945" s="383"/>
      <c r="B1945" s="202"/>
      <c r="C1945" s="386"/>
      <c r="D1945" s="434"/>
      <c r="E1945" s="435"/>
      <c r="F1945" s="433"/>
    </row>
    <row r="1946" spans="1:6" ht="14.4" customHeight="1" x14ac:dyDescent="0.3">
      <c r="A1946" s="383"/>
      <c r="B1946" s="202"/>
      <c r="C1946" s="386"/>
      <c r="D1946" s="434"/>
      <c r="E1946" s="435"/>
      <c r="F1946" s="433"/>
    </row>
    <row r="1947" spans="1:6" ht="14.4" customHeight="1" x14ac:dyDescent="0.3">
      <c r="A1947" s="383"/>
      <c r="B1947" s="202"/>
      <c r="C1947" s="386"/>
      <c r="D1947" s="434"/>
      <c r="E1947" s="435"/>
      <c r="F1947" s="433"/>
    </row>
    <row r="1948" spans="1:6" ht="14.4" customHeight="1" x14ac:dyDescent="0.3">
      <c r="A1948" s="383"/>
      <c r="B1948" s="202"/>
      <c r="C1948" s="386"/>
      <c r="D1948" s="434"/>
      <c r="E1948" s="435"/>
      <c r="F1948" s="433"/>
    </row>
    <row r="1949" spans="1:6" ht="14.4" customHeight="1" x14ac:dyDescent="0.3">
      <c r="A1949" s="383"/>
      <c r="B1949" s="202"/>
      <c r="C1949" s="386"/>
      <c r="D1949" s="434"/>
      <c r="E1949" s="435"/>
      <c r="F1949" s="433"/>
    </row>
    <row r="1950" spans="1:6" ht="14.4" customHeight="1" x14ac:dyDescent="0.3">
      <c r="A1950" s="383"/>
      <c r="B1950" s="202"/>
      <c r="C1950" s="386"/>
      <c r="D1950" s="434"/>
      <c r="E1950" s="435"/>
      <c r="F1950" s="433"/>
    </row>
    <row r="1951" spans="1:6" ht="14.4" customHeight="1" x14ac:dyDescent="0.3">
      <c r="A1951" s="383"/>
      <c r="B1951" s="202"/>
      <c r="C1951" s="386"/>
      <c r="D1951" s="434"/>
      <c r="E1951" s="435"/>
      <c r="F1951" s="433"/>
    </row>
    <row r="1952" spans="1:6" ht="14.4" customHeight="1" x14ac:dyDescent="0.3">
      <c r="A1952" s="383"/>
      <c r="B1952" s="202"/>
      <c r="C1952" s="386"/>
      <c r="D1952" s="434"/>
      <c r="E1952" s="435"/>
      <c r="F1952" s="433"/>
    </row>
    <row r="1953" spans="1:6" ht="14.4" customHeight="1" x14ac:dyDescent="0.3">
      <c r="A1953" s="383"/>
      <c r="B1953" s="202"/>
      <c r="C1953" s="386"/>
      <c r="D1953" s="434"/>
      <c r="E1953" s="435"/>
      <c r="F1953" s="433"/>
    </row>
    <row r="1954" spans="1:6" ht="14.4" customHeight="1" x14ac:dyDescent="0.3">
      <c r="A1954" s="383"/>
      <c r="B1954" s="202"/>
      <c r="C1954" s="386"/>
      <c r="D1954" s="434"/>
      <c r="E1954" s="435"/>
      <c r="F1954" s="433"/>
    </row>
    <row r="1955" spans="1:6" ht="14.4" customHeight="1" x14ac:dyDescent="0.3">
      <c r="A1955" s="383"/>
      <c r="B1955" s="202"/>
      <c r="C1955" s="386"/>
      <c r="D1955" s="434"/>
      <c r="E1955" s="435"/>
      <c r="F1955" s="433"/>
    </row>
    <row r="1956" spans="1:6" ht="14.4" customHeight="1" x14ac:dyDescent="0.3">
      <c r="A1956" s="383"/>
      <c r="B1956" s="202"/>
      <c r="C1956" s="386"/>
      <c r="D1956" s="434"/>
      <c r="E1956" s="435"/>
      <c r="F1956" s="433"/>
    </row>
    <row r="1957" spans="1:6" ht="14.4" customHeight="1" x14ac:dyDescent="0.3">
      <c r="A1957" s="383"/>
      <c r="B1957" s="202"/>
      <c r="C1957" s="386"/>
      <c r="D1957" s="434"/>
      <c r="E1957" s="435"/>
      <c r="F1957" s="433"/>
    </row>
    <row r="1958" spans="1:6" ht="14.4" customHeight="1" x14ac:dyDescent="0.3">
      <c r="A1958" s="383"/>
      <c r="B1958" s="202"/>
      <c r="C1958" s="386"/>
      <c r="D1958" s="434"/>
      <c r="E1958" s="435"/>
      <c r="F1958" s="433"/>
    </row>
    <row r="1959" spans="1:6" ht="14.4" customHeight="1" x14ac:dyDescent="0.3">
      <c r="A1959" s="383"/>
      <c r="B1959" s="202"/>
      <c r="C1959" s="386"/>
      <c r="D1959" s="434"/>
      <c r="E1959" s="435"/>
      <c r="F1959" s="433"/>
    </row>
    <row r="1960" spans="1:6" ht="14.4" customHeight="1" x14ac:dyDescent="0.3">
      <c r="A1960" s="383"/>
      <c r="B1960" s="202"/>
      <c r="C1960" s="386"/>
      <c r="D1960" s="434"/>
      <c r="E1960" s="435"/>
      <c r="F1960" s="433"/>
    </row>
    <row r="1961" spans="1:6" ht="14.4" customHeight="1" x14ac:dyDescent="0.3">
      <c r="A1961" s="383"/>
      <c r="B1961" s="202"/>
      <c r="C1961" s="386"/>
      <c r="D1961" s="434"/>
      <c r="E1961" s="435"/>
      <c r="F1961" s="433"/>
    </row>
    <row r="1962" spans="1:6" ht="14.4" customHeight="1" x14ac:dyDescent="0.3">
      <c r="A1962" s="383"/>
      <c r="B1962" s="202"/>
      <c r="C1962" s="386"/>
      <c r="D1962" s="434"/>
      <c r="E1962" s="435"/>
      <c r="F1962" s="433"/>
    </row>
    <row r="1963" spans="1:6" ht="14.4" customHeight="1" thickBot="1" x14ac:dyDescent="0.35">
      <c r="A1963" s="383"/>
      <c r="B1963" s="202"/>
      <c r="C1963" s="386"/>
      <c r="D1963" s="434"/>
      <c r="E1963" s="435"/>
      <c r="F1963" s="433"/>
    </row>
    <row r="1964" spans="1:6" ht="25.05" customHeight="1" thickBot="1" x14ac:dyDescent="0.35">
      <c r="A1964" s="448" t="s">
        <v>4066</v>
      </c>
      <c r="B1964" s="511" t="s">
        <v>4116</v>
      </c>
      <c r="C1964" s="489"/>
      <c r="D1964" s="583"/>
      <c r="E1964" s="584"/>
      <c r="F1964" s="585">
        <f>SUM(F1860:F1878)</f>
        <v>0</v>
      </c>
    </row>
    <row r="1965" spans="1:6" ht="15" customHeight="1" x14ac:dyDescent="0.3">
      <c r="A1965" s="756" t="str">
        <f>A768</f>
        <v>CONTRACT SANRAL: NRA 2024/1323</v>
      </c>
      <c r="B1965" s="757"/>
      <c r="C1965" s="462"/>
      <c r="D1965" s="586"/>
      <c r="E1965" s="587"/>
      <c r="F1965" s="588"/>
    </row>
    <row r="1966" spans="1:6" ht="31.8" customHeight="1" thickBot="1" x14ac:dyDescent="0.35">
      <c r="A1966" s="754" t="str">
        <f>A769</f>
        <v>PANEL FOR ROUTINE ROAD MAINTENANCE WORKS ACROSS SOUTH AFRICA (FREE STATE PROVINCE)</v>
      </c>
      <c r="B1966" s="755"/>
      <c r="C1966" s="463"/>
      <c r="D1966" s="589"/>
      <c r="E1966" s="590"/>
      <c r="F1966" s="591"/>
    </row>
    <row r="1967" spans="1:6" ht="25.05" customHeight="1" thickBot="1" x14ac:dyDescent="0.35">
      <c r="A1967" s="449" t="s">
        <v>4111</v>
      </c>
      <c r="B1967" s="451" t="s">
        <v>4035</v>
      </c>
      <c r="C1967" s="451" t="s">
        <v>4112</v>
      </c>
      <c r="D1967" s="583" t="s">
        <v>4113</v>
      </c>
      <c r="E1967" s="583" t="s">
        <v>4114</v>
      </c>
      <c r="F1967" s="592" t="s">
        <v>4036</v>
      </c>
    </row>
    <row r="1968" spans="1:6" s="444" customFormat="1" ht="25.05" customHeight="1" x14ac:dyDescent="0.3">
      <c r="A1968" s="782" t="s">
        <v>847</v>
      </c>
      <c r="B1968" s="783"/>
      <c r="C1968" s="783"/>
      <c r="D1968" s="783"/>
      <c r="E1968" s="783"/>
      <c r="F1968" s="784"/>
    </row>
    <row r="1969" spans="1:8" ht="14.4" customHeight="1" x14ac:dyDescent="0.3">
      <c r="A1969" s="372" t="s">
        <v>848</v>
      </c>
      <c r="B1969" s="281" t="s">
        <v>849</v>
      </c>
      <c r="C1969" s="399"/>
      <c r="D1969" s="606"/>
      <c r="E1969" s="439"/>
      <c r="F1969" s="440"/>
      <c r="H1969" s="580"/>
    </row>
    <row r="1970" spans="1:8" ht="14.4" customHeight="1" x14ac:dyDescent="0.3">
      <c r="A1970" s="374" t="s">
        <v>3686</v>
      </c>
      <c r="B1970" s="345" t="s">
        <v>3699</v>
      </c>
      <c r="C1970" s="379" t="s">
        <v>363</v>
      </c>
      <c r="D1970" s="424">
        <v>102600</v>
      </c>
      <c r="E1970" s="856"/>
      <c r="F1970" s="419" t="str">
        <f t="shared" ref="F1970:F1978" si="13">IF((D1970*E1970)&gt;0,(D1970*E1970),"")</f>
        <v/>
      </c>
      <c r="H1970" s="580"/>
    </row>
    <row r="1971" spans="1:8" ht="14.4" customHeight="1" x14ac:dyDescent="0.3">
      <c r="A1971" s="372" t="s">
        <v>860</v>
      </c>
      <c r="B1971" s="201" t="s">
        <v>897</v>
      </c>
      <c r="C1971" s="379" t="s">
        <v>363</v>
      </c>
      <c r="D1971" s="424">
        <v>1710</v>
      </c>
      <c r="E1971" s="856"/>
      <c r="F1971" s="419" t="str">
        <f t="shared" si="13"/>
        <v/>
      </c>
      <c r="H1971" s="580"/>
    </row>
    <row r="1972" spans="1:8" x14ac:dyDescent="0.3">
      <c r="A1972" s="372" t="s">
        <v>873</v>
      </c>
      <c r="B1972" s="235" t="s">
        <v>3698</v>
      </c>
      <c r="C1972" s="379"/>
      <c r="D1972" s="424"/>
      <c r="E1972" s="418"/>
      <c r="F1972" s="419" t="str">
        <f t="shared" si="13"/>
        <v/>
      </c>
      <c r="H1972" s="580"/>
    </row>
    <row r="1973" spans="1:8" x14ac:dyDescent="0.3">
      <c r="A1973" s="372" t="s">
        <v>875</v>
      </c>
      <c r="B1973" s="282" t="s">
        <v>894</v>
      </c>
      <c r="C1973" t="s">
        <v>363</v>
      </c>
      <c r="D1973" s="424">
        <v>85500</v>
      </c>
      <c r="E1973" s="856"/>
      <c r="F1973" s="419" t="str">
        <f t="shared" si="13"/>
        <v/>
      </c>
      <c r="H1973" s="580"/>
    </row>
    <row r="1974" spans="1:8" x14ac:dyDescent="0.3">
      <c r="A1974" s="372" t="s">
        <v>891</v>
      </c>
      <c r="B1974" s="282" t="s">
        <v>4223</v>
      </c>
      <c r="C1974" s="379" t="s">
        <v>955</v>
      </c>
      <c r="D1974" s="424">
        <v>855</v>
      </c>
      <c r="E1974" s="856"/>
      <c r="F1974" s="419" t="str">
        <f t="shared" si="13"/>
        <v/>
      </c>
      <c r="H1974" s="580"/>
    </row>
    <row r="1975" spans="1:8" x14ac:dyDescent="0.3">
      <c r="A1975" s="372" t="s">
        <v>896</v>
      </c>
      <c r="B1975" s="282" t="s">
        <v>4224</v>
      </c>
      <c r="C1975" s="379" t="s">
        <v>4225</v>
      </c>
      <c r="D1975" s="424">
        <v>8550</v>
      </c>
      <c r="E1975" s="856"/>
      <c r="F1975" s="419" t="str">
        <f t="shared" si="13"/>
        <v/>
      </c>
      <c r="H1975" s="580"/>
    </row>
    <row r="1976" spans="1:8" x14ac:dyDescent="0.3">
      <c r="A1976" s="372" t="s">
        <v>4226</v>
      </c>
      <c r="B1976" s="282" t="s">
        <v>4227</v>
      </c>
      <c r="C1976" s="379" t="s">
        <v>4225</v>
      </c>
      <c r="D1976" s="424">
        <v>171</v>
      </c>
      <c r="E1976" s="856"/>
      <c r="F1976" s="419" t="str">
        <f t="shared" si="13"/>
        <v/>
      </c>
      <c r="H1976" s="580"/>
    </row>
    <row r="1977" spans="1:8" x14ac:dyDescent="0.3">
      <c r="A1977" s="372" t="s">
        <v>900</v>
      </c>
      <c r="B1977" s="281" t="s">
        <v>902</v>
      </c>
      <c r="C1977" s="379"/>
      <c r="D1977" s="424"/>
      <c r="E1977" s="418"/>
      <c r="F1977" s="419" t="str">
        <f t="shared" si="13"/>
        <v/>
      </c>
      <c r="H1977" s="580"/>
    </row>
    <row r="1978" spans="1:8" ht="14.4" customHeight="1" x14ac:dyDescent="0.3">
      <c r="A1978" s="372" t="s">
        <v>3700</v>
      </c>
      <c r="B1978" s="282" t="s">
        <v>4003</v>
      </c>
      <c r="C1978" s="379" t="s">
        <v>363</v>
      </c>
      <c r="D1978" s="424">
        <v>8550</v>
      </c>
      <c r="E1978" s="856"/>
      <c r="F1978" s="419" t="str">
        <f t="shared" si="13"/>
        <v/>
      </c>
      <c r="H1978" s="580"/>
    </row>
    <row r="1979" spans="1:8" ht="14.4" customHeight="1" x14ac:dyDescent="0.3">
      <c r="A1979" s="383"/>
      <c r="B1979" s="350"/>
      <c r="C1979" s="386"/>
      <c r="D1979" s="434"/>
      <c r="E1979" s="435"/>
      <c r="F1979" s="433"/>
    </row>
    <row r="1980" spans="1:8" ht="14.4" customHeight="1" x14ac:dyDescent="0.3">
      <c r="A1980" s="383"/>
      <c r="B1980" s="350"/>
      <c r="C1980" s="386"/>
      <c r="D1980" s="434"/>
      <c r="E1980" s="435"/>
      <c r="F1980" s="433"/>
    </row>
    <row r="1981" spans="1:8" ht="14.4" customHeight="1" x14ac:dyDescent="0.3">
      <c r="A1981" s="383"/>
      <c r="B1981" s="350"/>
      <c r="C1981" s="386"/>
      <c r="D1981" s="434"/>
      <c r="E1981" s="435"/>
      <c r="F1981" s="433"/>
    </row>
    <row r="1982" spans="1:8" ht="14.4" customHeight="1" x14ac:dyDescent="0.3">
      <c r="A1982" s="383"/>
      <c r="B1982" s="350"/>
      <c r="C1982" s="386"/>
      <c r="D1982" s="434"/>
      <c r="E1982" s="435"/>
      <c r="F1982" s="433"/>
    </row>
    <row r="1983" spans="1:8" ht="14.4" customHeight="1" x14ac:dyDescent="0.3">
      <c r="A1983" s="383"/>
      <c r="B1983" s="350"/>
      <c r="C1983" s="386"/>
      <c r="D1983" s="434"/>
      <c r="E1983" s="435"/>
      <c r="F1983" s="433"/>
    </row>
    <row r="1984" spans="1:8" ht="14.4" customHeight="1" x14ac:dyDescent="0.3">
      <c r="A1984" s="383"/>
      <c r="B1984" s="350"/>
      <c r="C1984" s="386"/>
      <c r="D1984" s="434"/>
      <c r="E1984" s="435"/>
      <c r="F1984" s="433"/>
    </row>
    <row r="1985" spans="1:6" ht="14.4" customHeight="1" x14ac:dyDescent="0.3">
      <c r="A1985" s="383"/>
      <c r="B1985" s="350"/>
      <c r="C1985" s="386"/>
      <c r="D1985" s="434"/>
      <c r="E1985" s="435"/>
      <c r="F1985" s="433"/>
    </row>
    <row r="1986" spans="1:6" ht="14.4" customHeight="1" x14ac:dyDescent="0.3">
      <c r="A1986" s="383"/>
      <c r="B1986" s="350"/>
      <c r="C1986" s="386"/>
      <c r="D1986" s="434"/>
      <c r="E1986" s="435"/>
      <c r="F1986" s="433"/>
    </row>
    <row r="1987" spans="1:6" ht="14.4" customHeight="1" x14ac:dyDescent="0.3">
      <c r="A1987" s="383"/>
      <c r="B1987" s="350"/>
      <c r="C1987" s="386"/>
      <c r="D1987" s="434"/>
      <c r="E1987" s="435"/>
      <c r="F1987" s="433"/>
    </row>
    <row r="1988" spans="1:6" ht="14.4" customHeight="1" x14ac:dyDescent="0.3">
      <c r="A1988" s="383"/>
      <c r="B1988" s="350"/>
      <c r="C1988" s="386"/>
      <c r="D1988" s="434"/>
      <c r="E1988" s="435"/>
      <c r="F1988" s="433"/>
    </row>
    <row r="1989" spans="1:6" ht="14.4" customHeight="1" x14ac:dyDescent="0.3">
      <c r="A1989" s="383"/>
      <c r="B1989" s="350"/>
      <c r="C1989" s="386"/>
      <c r="D1989" s="434"/>
      <c r="E1989" s="435"/>
      <c r="F1989" s="433"/>
    </row>
    <row r="1990" spans="1:6" ht="14.4" customHeight="1" x14ac:dyDescent="0.3">
      <c r="A1990" s="383"/>
      <c r="B1990" s="350"/>
      <c r="C1990" s="386"/>
      <c r="D1990" s="434"/>
      <c r="E1990" s="435"/>
      <c r="F1990" s="433"/>
    </row>
    <row r="1991" spans="1:6" ht="14.4" customHeight="1" x14ac:dyDescent="0.3">
      <c r="A1991" s="383"/>
      <c r="B1991" s="350"/>
      <c r="C1991" s="386"/>
      <c r="D1991" s="434"/>
      <c r="E1991" s="435"/>
      <c r="F1991" s="433"/>
    </row>
    <row r="1992" spans="1:6" ht="14.4" customHeight="1" x14ac:dyDescent="0.3">
      <c r="A1992" s="383"/>
      <c r="B1992" s="350"/>
      <c r="C1992" s="386"/>
      <c r="D1992" s="434"/>
      <c r="E1992" s="435"/>
      <c r="F1992" s="433"/>
    </row>
    <row r="1993" spans="1:6" ht="14.4" customHeight="1" x14ac:dyDescent="0.3">
      <c r="A1993" s="383"/>
      <c r="B1993" s="350"/>
      <c r="C1993" s="386"/>
      <c r="D1993" s="434"/>
      <c r="E1993" s="435"/>
      <c r="F1993" s="433"/>
    </row>
    <row r="1994" spans="1:6" ht="14.4" customHeight="1" x14ac:dyDescent="0.3">
      <c r="A1994" s="383"/>
      <c r="B1994" s="350"/>
      <c r="C1994" s="386"/>
      <c r="D1994" s="434"/>
      <c r="E1994" s="435"/>
      <c r="F1994" s="433"/>
    </row>
    <row r="1995" spans="1:6" ht="14.4" customHeight="1" x14ac:dyDescent="0.3">
      <c r="A1995" s="383"/>
      <c r="B1995" s="350"/>
      <c r="C1995" s="386"/>
      <c r="D1995" s="434"/>
      <c r="E1995" s="435"/>
      <c r="F1995" s="433"/>
    </row>
    <row r="1996" spans="1:6" ht="14.4" customHeight="1" x14ac:dyDescent="0.3">
      <c r="A1996" s="383"/>
      <c r="B1996" s="350"/>
      <c r="C1996" s="386"/>
      <c r="D1996" s="434"/>
      <c r="E1996" s="435"/>
      <c r="F1996" s="433"/>
    </row>
    <row r="1997" spans="1:6" ht="14.4" customHeight="1" x14ac:dyDescent="0.3">
      <c r="A1997" s="383"/>
      <c r="B1997" s="350"/>
      <c r="C1997" s="386"/>
      <c r="D1997" s="434"/>
      <c r="E1997" s="435"/>
      <c r="F1997" s="433"/>
    </row>
    <row r="1998" spans="1:6" ht="14.4" customHeight="1" x14ac:dyDescent="0.3">
      <c r="A1998" s="383"/>
      <c r="B1998" s="350"/>
      <c r="C1998" s="386"/>
      <c r="D1998" s="434"/>
      <c r="E1998" s="435"/>
      <c r="F1998" s="433"/>
    </row>
    <row r="1999" spans="1:6" ht="14.4" customHeight="1" x14ac:dyDescent="0.3">
      <c r="A1999" s="383"/>
      <c r="B1999" s="350"/>
      <c r="C1999" s="386"/>
      <c r="D1999" s="434"/>
      <c r="E1999" s="435"/>
      <c r="F1999" s="433"/>
    </row>
    <row r="2000" spans="1:6" ht="14.4" customHeight="1" x14ac:dyDescent="0.3">
      <c r="A2000" s="383"/>
      <c r="B2000" s="350"/>
      <c r="C2000" s="386"/>
      <c r="D2000" s="434"/>
      <c r="E2000" s="435"/>
      <c r="F2000" s="433"/>
    </row>
    <row r="2001" spans="1:6" ht="14.4" customHeight="1" x14ac:dyDescent="0.3">
      <c r="A2001" s="383"/>
      <c r="B2001" s="350"/>
      <c r="C2001" s="386"/>
      <c r="D2001" s="434"/>
      <c r="E2001" s="435"/>
      <c r="F2001" s="433"/>
    </row>
    <row r="2002" spans="1:6" ht="14.4" customHeight="1" x14ac:dyDescent="0.3">
      <c r="A2002" s="383"/>
      <c r="B2002" s="350"/>
      <c r="C2002" s="386"/>
      <c r="D2002" s="434"/>
      <c r="E2002" s="435"/>
      <c r="F2002" s="433"/>
    </row>
    <row r="2003" spans="1:6" ht="14.4" customHeight="1" x14ac:dyDescent="0.3">
      <c r="A2003" s="383"/>
      <c r="B2003" s="350"/>
      <c r="C2003" s="386"/>
      <c r="D2003" s="434"/>
      <c r="E2003" s="435"/>
      <c r="F2003" s="433"/>
    </row>
    <row r="2004" spans="1:6" ht="14.4" customHeight="1" x14ac:dyDescent="0.3">
      <c r="A2004" s="383"/>
      <c r="B2004" s="350"/>
      <c r="C2004" s="386"/>
      <c r="D2004" s="434"/>
      <c r="E2004" s="435"/>
      <c r="F2004" s="433"/>
    </row>
    <row r="2005" spans="1:6" ht="14.4" customHeight="1" x14ac:dyDescent="0.3">
      <c r="A2005" s="383"/>
      <c r="B2005" s="350"/>
      <c r="C2005" s="386"/>
      <c r="D2005" s="434"/>
      <c r="E2005" s="435"/>
      <c r="F2005" s="433"/>
    </row>
    <row r="2006" spans="1:6" ht="14.4" customHeight="1" x14ac:dyDescent="0.3">
      <c r="A2006" s="383"/>
      <c r="B2006" s="350"/>
      <c r="C2006" s="386"/>
      <c r="D2006" s="434"/>
      <c r="E2006" s="435"/>
      <c r="F2006" s="433"/>
    </row>
    <row r="2007" spans="1:6" ht="14.4" customHeight="1" x14ac:dyDescent="0.3">
      <c r="A2007" s="383"/>
      <c r="B2007" s="350"/>
      <c r="C2007" s="386"/>
      <c r="D2007" s="434"/>
      <c r="E2007" s="435"/>
      <c r="F2007" s="433"/>
    </row>
    <row r="2008" spans="1:6" ht="14.4" customHeight="1" x14ac:dyDescent="0.3">
      <c r="A2008" s="383"/>
      <c r="B2008" s="350"/>
      <c r="C2008" s="386"/>
      <c r="D2008" s="434"/>
      <c r="E2008" s="435"/>
      <c r="F2008" s="433"/>
    </row>
    <row r="2009" spans="1:6" ht="14.4" customHeight="1" x14ac:dyDescent="0.3">
      <c r="A2009" s="383"/>
      <c r="B2009" s="350"/>
      <c r="C2009" s="386"/>
      <c r="D2009" s="434"/>
      <c r="E2009" s="435"/>
      <c r="F2009" s="433"/>
    </row>
    <row r="2010" spans="1:6" ht="14.4" customHeight="1" x14ac:dyDescent="0.3">
      <c r="A2010" s="383"/>
      <c r="B2010" s="350"/>
      <c r="C2010" s="386"/>
      <c r="D2010" s="434"/>
      <c r="E2010" s="435"/>
      <c r="F2010" s="433"/>
    </row>
    <row r="2011" spans="1:6" ht="14.4" customHeight="1" x14ac:dyDescent="0.3">
      <c r="A2011" s="383"/>
      <c r="B2011" s="350"/>
      <c r="C2011" s="386"/>
      <c r="D2011" s="434"/>
      <c r="E2011" s="435"/>
      <c r="F2011" s="433"/>
    </row>
    <row r="2012" spans="1:6" ht="14.4" customHeight="1" x14ac:dyDescent="0.3">
      <c r="A2012" s="383"/>
      <c r="B2012" s="350"/>
      <c r="C2012" s="386"/>
      <c r="D2012" s="434"/>
      <c r="E2012" s="435"/>
      <c r="F2012" s="433"/>
    </row>
    <row r="2013" spans="1:6" ht="14.4" customHeight="1" x14ac:dyDescent="0.3">
      <c r="A2013" s="383"/>
      <c r="B2013" s="350"/>
      <c r="C2013" s="386"/>
      <c r="D2013" s="434"/>
      <c r="E2013" s="435"/>
      <c r="F2013" s="433"/>
    </row>
    <row r="2014" spans="1:6" ht="14.4" customHeight="1" x14ac:dyDescent="0.3">
      <c r="A2014" s="383"/>
      <c r="B2014" s="350"/>
      <c r="C2014" s="386"/>
      <c r="D2014" s="434"/>
      <c r="E2014" s="435"/>
      <c r="F2014" s="433"/>
    </row>
    <row r="2015" spans="1:6" ht="14.4" customHeight="1" x14ac:dyDescent="0.3">
      <c r="A2015" s="383"/>
      <c r="B2015" s="350"/>
      <c r="C2015" s="386"/>
      <c r="D2015" s="434"/>
      <c r="E2015" s="435"/>
      <c r="F2015" s="433"/>
    </row>
    <row r="2016" spans="1:6" ht="14.4" customHeight="1" x14ac:dyDescent="0.3">
      <c r="A2016" s="383"/>
      <c r="B2016" s="350"/>
      <c r="C2016" s="386"/>
      <c r="D2016" s="434"/>
      <c r="E2016" s="435"/>
      <c r="F2016" s="433"/>
    </row>
    <row r="2017" spans="1:6" ht="14.4" customHeight="1" x14ac:dyDescent="0.3">
      <c r="A2017" s="383"/>
      <c r="B2017" s="350"/>
      <c r="C2017" s="386"/>
      <c r="D2017" s="434"/>
      <c r="E2017" s="435"/>
      <c r="F2017" s="433"/>
    </row>
    <row r="2018" spans="1:6" ht="14.4" customHeight="1" x14ac:dyDescent="0.3">
      <c r="A2018" s="383"/>
      <c r="B2018" s="350"/>
      <c r="C2018" s="386"/>
      <c r="D2018" s="434"/>
      <c r="E2018" s="435"/>
      <c r="F2018" s="433"/>
    </row>
    <row r="2019" spans="1:6" ht="14.4" customHeight="1" x14ac:dyDescent="0.3">
      <c r="A2019" s="383"/>
      <c r="B2019" s="350"/>
      <c r="C2019" s="386"/>
      <c r="D2019" s="434"/>
      <c r="E2019" s="435"/>
      <c r="F2019" s="433"/>
    </row>
    <row r="2020" spans="1:6" ht="14.4" customHeight="1" x14ac:dyDescent="0.3">
      <c r="A2020" s="383"/>
      <c r="B2020" s="350"/>
      <c r="C2020" s="386"/>
      <c r="D2020" s="434"/>
      <c r="E2020" s="435"/>
      <c r="F2020" s="433"/>
    </row>
    <row r="2021" spans="1:6" ht="14.4" customHeight="1" x14ac:dyDescent="0.3">
      <c r="A2021" s="383"/>
      <c r="B2021" s="350"/>
      <c r="C2021" s="386"/>
      <c r="D2021" s="434"/>
      <c r="E2021" s="435"/>
      <c r="F2021" s="433"/>
    </row>
    <row r="2022" spans="1:6" ht="14.4" customHeight="1" x14ac:dyDescent="0.3">
      <c r="A2022" s="383"/>
      <c r="B2022" s="350"/>
      <c r="C2022" s="386"/>
      <c r="D2022" s="434"/>
      <c r="E2022" s="435"/>
      <c r="F2022" s="433"/>
    </row>
    <row r="2023" spans="1:6" ht="14.4" customHeight="1" x14ac:dyDescent="0.3">
      <c r="A2023" s="383"/>
      <c r="B2023" s="350"/>
      <c r="C2023" s="386"/>
      <c r="D2023" s="434"/>
      <c r="E2023" s="435"/>
      <c r="F2023" s="433"/>
    </row>
    <row r="2024" spans="1:6" ht="14.4" customHeight="1" x14ac:dyDescent="0.3">
      <c r="A2024" s="383"/>
      <c r="B2024" s="350"/>
      <c r="C2024" s="386"/>
      <c r="D2024" s="434"/>
      <c r="E2024" s="435"/>
      <c r="F2024" s="433"/>
    </row>
    <row r="2025" spans="1:6" ht="14.4" customHeight="1" x14ac:dyDescent="0.3">
      <c r="A2025" s="383"/>
      <c r="B2025" s="350"/>
      <c r="C2025" s="386"/>
      <c r="D2025" s="434"/>
      <c r="E2025" s="435"/>
      <c r="F2025" s="433"/>
    </row>
    <row r="2026" spans="1:6" ht="14.4" customHeight="1" x14ac:dyDescent="0.3">
      <c r="A2026" s="383"/>
      <c r="B2026" s="350"/>
      <c r="C2026" s="386"/>
      <c r="D2026" s="434"/>
      <c r="E2026" s="435"/>
      <c r="F2026" s="433"/>
    </row>
    <row r="2027" spans="1:6" ht="14.4" customHeight="1" x14ac:dyDescent="0.3">
      <c r="A2027" s="383"/>
      <c r="B2027" s="350"/>
      <c r="C2027" s="386"/>
      <c r="D2027" s="434"/>
      <c r="E2027" s="435"/>
      <c r="F2027" s="433"/>
    </row>
    <row r="2028" spans="1:6" ht="14.4" customHeight="1" x14ac:dyDescent="0.3">
      <c r="A2028" s="383"/>
      <c r="B2028" s="350"/>
      <c r="C2028" s="386"/>
      <c r="D2028" s="434"/>
      <c r="E2028" s="435"/>
      <c r="F2028" s="433"/>
    </row>
    <row r="2029" spans="1:6" ht="14.4" customHeight="1" x14ac:dyDescent="0.3">
      <c r="A2029" s="383"/>
      <c r="B2029" s="350"/>
      <c r="C2029" s="386"/>
      <c r="D2029" s="434"/>
      <c r="E2029" s="435"/>
      <c r="F2029" s="433"/>
    </row>
    <row r="2030" spans="1:6" ht="14.4" customHeight="1" x14ac:dyDescent="0.3">
      <c r="A2030" s="383"/>
      <c r="B2030" s="350"/>
      <c r="C2030" s="386"/>
      <c r="D2030" s="434"/>
      <c r="E2030" s="435"/>
      <c r="F2030" s="433"/>
    </row>
    <row r="2031" spans="1:6" ht="14.4" customHeight="1" x14ac:dyDescent="0.3">
      <c r="A2031" s="383"/>
      <c r="B2031" s="350"/>
      <c r="C2031" s="386"/>
      <c r="D2031" s="434"/>
      <c r="E2031" s="435"/>
      <c r="F2031" s="433"/>
    </row>
    <row r="2032" spans="1:6" ht="14.4" customHeight="1" x14ac:dyDescent="0.3">
      <c r="A2032" s="383"/>
      <c r="B2032" s="350"/>
      <c r="C2032" s="386"/>
      <c r="D2032" s="434"/>
      <c r="E2032" s="435"/>
      <c r="F2032" s="433"/>
    </row>
    <row r="2033" spans="1:6" ht="14.4" customHeight="1" x14ac:dyDescent="0.3">
      <c r="A2033" s="383"/>
      <c r="B2033" s="350"/>
      <c r="C2033" s="386"/>
      <c r="D2033" s="434"/>
      <c r="E2033" s="435"/>
      <c r="F2033" s="433"/>
    </row>
    <row r="2034" spans="1:6" ht="14.4" customHeight="1" x14ac:dyDescent="0.3">
      <c r="A2034" s="383"/>
      <c r="B2034" s="350"/>
      <c r="C2034" s="386"/>
      <c r="D2034" s="434"/>
      <c r="E2034" s="435"/>
      <c r="F2034" s="433"/>
    </row>
    <row r="2035" spans="1:6" ht="14.4" customHeight="1" x14ac:dyDescent="0.3">
      <c r="A2035" s="383"/>
      <c r="B2035" s="350"/>
      <c r="C2035" s="386"/>
      <c r="D2035" s="434"/>
      <c r="E2035" s="435"/>
      <c r="F2035" s="433"/>
    </row>
    <row r="2036" spans="1:6" ht="14.4" customHeight="1" x14ac:dyDescent="0.3">
      <c r="A2036" s="383"/>
      <c r="B2036" s="350"/>
      <c r="C2036" s="386"/>
      <c r="D2036" s="434"/>
      <c r="E2036" s="435"/>
      <c r="F2036" s="433"/>
    </row>
    <row r="2037" spans="1:6" ht="14.4" customHeight="1" x14ac:dyDescent="0.3">
      <c r="A2037" s="383"/>
      <c r="B2037" s="350"/>
      <c r="C2037" s="386"/>
      <c r="D2037" s="434"/>
      <c r="E2037" s="435"/>
      <c r="F2037" s="433"/>
    </row>
    <row r="2038" spans="1:6" ht="14.4" customHeight="1" x14ac:dyDescent="0.3">
      <c r="A2038" s="383"/>
      <c r="B2038" s="350"/>
      <c r="C2038" s="386"/>
      <c r="D2038" s="434"/>
      <c r="E2038" s="435"/>
      <c r="F2038" s="433"/>
    </row>
    <row r="2039" spans="1:6" ht="14.4" customHeight="1" x14ac:dyDescent="0.3">
      <c r="A2039" s="383"/>
      <c r="B2039" s="350"/>
      <c r="C2039" s="386"/>
      <c r="D2039" s="434"/>
      <c r="E2039" s="435"/>
      <c r="F2039" s="433"/>
    </row>
    <row r="2040" spans="1:6" ht="14.4" customHeight="1" x14ac:dyDescent="0.3">
      <c r="A2040" s="383"/>
      <c r="B2040" s="350"/>
      <c r="C2040" s="386"/>
      <c r="D2040" s="434"/>
      <c r="E2040" s="435"/>
      <c r="F2040" s="433"/>
    </row>
    <row r="2041" spans="1:6" ht="14.4" customHeight="1" x14ac:dyDescent="0.3">
      <c r="A2041" s="383"/>
      <c r="B2041" s="350"/>
      <c r="C2041" s="386"/>
      <c r="D2041" s="434"/>
      <c r="E2041" s="435"/>
      <c r="F2041" s="433"/>
    </row>
    <row r="2042" spans="1:6" ht="14.4" customHeight="1" x14ac:dyDescent="0.3">
      <c r="A2042" s="383"/>
      <c r="B2042" s="350"/>
      <c r="C2042" s="386"/>
      <c r="D2042" s="434"/>
      <c r="E2042" s="435"/>
      <c r="F2042" s="433"/>
    </row>
    <row r="2043" spans="1:6" ht="14.4" customHeight="1" x14ac:dyDescent="0.3">
      <c r="A2043" s="383"/>
      <c r="B2043" s="350"/>
      <c r="C2043" s="386"/>
      <c r="D2043" s="434"/>
      <c r="E2043" s="435"/>
      <c r="F2043" s="433"/>
    </row>
    <row r="2044" spans="1:6" ht="14.4" customHeight="1" x14ac:dyDescent="0.3">
      <c r="A2044" s="383"/>
      <c r="B2044" s="350"/>
      <c r="C2044" s="386"/>
      <c r="D2044" s="434"/>
      <c r="E2044" s="435"/>
      <c r="F2044" s="433"/>
    </row>
    <row r="2045" spans="1:6" ht="14.4" customHeight="1" x14ac:dyDescent="0.3">
      <c r="A2045" s="383"/>
      <c r="B2045" s="350"/>
      <c r="C2045" s="386"/>
      <c r="D2045" s="434"/>
      <c r="E2045" s="435"/>
      <c r="F2045" s="433"/>
    </row>
    <row r="2046" spans="1:6" ht="14.4" customHeight="1" x14ac:dyDescent="0.3">
      <c r="A2046" s="383"/>
      <c r="B2046" s="350"/>
      <c r="C2046" s="386"/>
      <c r="D2046" s="434"/>
      <c r="E2046" s="435"/>
      <c r="F2046" s="433"/>
    </row>
    <row r="2047" spans="1:6" ht="14.4" customHeight="1" x14ac:dyDescent="0.3">
      <c r="A2047" s="383"/>
      <c r="B2047" s="350"/>
      <c r="C2047" s="386"/>
      <c r="D2047" s="434"/>
      <c r="E2047" s="435"/>
      <c r="F2047" s="433"/>
    </row>
    <row r="2048" spans="1:6" ht="14.4" customHeight="1" x14ac:dyDescent="0.3">
      <c r="A2048" s="383"/>
      <c r="B2048" s="350"/>
      <c r="C2048" s="386"/>
      <c r="D2048" s="434"/>
      <c r="E2048" s="435"/>
      <c r="F2048" s="433"/>
    </row>
    <row r="2049" spans="1:6" ht="14.4" customHeight="1" x14ac:dyDescent="0.3">
      <c r="A2049" s="383"/>
      <c r="B2049" s="350"/>
      <c r="C2049" s="386"/>
      <c r="D2049" s="434"/>
      <c r="E2049" s="435"/>
      <c r="F2049" s="433"/>
    </row>
    <row r="2050" spans="1:6" ht="14.4" customHeight="1" x14ac:dyDescent="0.3">
      <c r="A2050" s="383"/>
      <c r="B2050" s="350"/>
      <c r="C2050" s="386"/>
      <c r="D2050" s="434"/>
      <c r="E2050" s="435"/>
      <c r="F2050" s="433"/>
    </row>
    <row r="2051" spans="1:6" ht="14.4" customHeight="1" x14ac:dyDescent="0.3">
      <c r="A2051" s="383"/>
      <c r="B2051" s="350"/>
      <c r="C2051" s="386"/>
      <c r="D2051" s="434"/>
      <c r="E2051" s="435"/>
      <c r="F2051" s="433"/>
    </row>
    <row r="2052" spans="1:6" ht="14.4" customHeight="1" x14ac:dyDescent="0.3">
      <c r="A2052" s="383"/>
      <c r="B2052" s="350"/>
      <c r="C2052" s="386"/>
      <c r="D2052" s="434"/>
      <c r="E2052" s="435"/>
      <c r="F2052" s="433"/>
    </row>
    <row r="2053" spans="1:6" ht="14.4" customHeight="1" x14ac:dyDescent="0.3">
      <c r="A2053" s="383"/>
      <c r="B2053" s="350"/>
      <c r="C2053" s="386"/>
      <c r="D2053" s="434"/>
      <c r="E2053" s="435"/>
      <c r="F2053" s="433"/>
    </row>
    <row r="2054" spans="1:6" ht="14.4" customHeight="1" x14ac:dyDescent="0.3">
      <c r="A2054" s="383"/>
      <c r="B2054" s="350"/>
      <c r="C2054" s="386"/>
      <c r="D2054" s="434"/>
      <c r="E2054" s="435"/>
      <c r="F2054" s="433"/>
    </row>
    <row r="2055" spans="1:6" ht="14.4" customHeight="1" x14ac:dyDescent="0.3">
      <c r="A2055" s="383"/>
      <c r="B2055" s="350"/>
      <c r="C2055" s="386"/>
      <c r="D2055" s="434"/>
      <c r="E2055" s="435"/>
      <c r="F2055" s="433"/>
    </row>
    <row r="2056" spans="1:6" ht="14.4" customHeight="1" x14ac:dyDescent="0.3">
      <c r="A2056" s="383"/>
      <c r="B2056" s="350"/>
      <c r="C2056" s="386"/>
      <c r="D2056" s="434"/>
      <c r="E2056" s="435"/>
      <c r="F2056" s="433"/>
    </row>
    <row r="2057" spans="1:6" ht="14.4" customHeight="1" x14ac:dyDescent="0.3">
      <c r="A2057" s="383"/>
      <c r="B2057" s="350"/>
      <c r="C2057" s="386"/>
      <c r="D2057" s="434"/>
      <c r="E2057" s="435"/>
      <c r="F2057" s="433"/>
    </row>
    <row r="2058" spans="1:6" ht="14.4" customHeight="1" x14ac:dyDescent="0.3">
      <c r="A2058" s="383"/>
      <c r="B2058" s="350"/>
      <c r="C2058" s="386"/>
      <c r="D2058" s="434"/>
      <c r="E2058" s="435"/>
      <c r="F2058" s="433"/>
    </row>
    <row r="2059" spans="1:6" ht="14.4" customHeight="1" x14ac:dyDescent="0.3">
      <c r="A2059" s="383"/>
      <c r="B2059" s="350"/>
      <c r="C2059" s="386"/>
      <c r="D2059" s="434"/>
      <c r="E2059" s="435"/>
      <c r="F2059" s="433"/>
    </row>
    <row r="2060" spans="1:6" ht="14.4" customHeight="1" x14ac:dyDescent="0.3">
      <c r="A2060" s="383"/>
      <c r="B2060" s="350"/>
      <c r="C2060" s="386"/>
      <c r="D2060" s="434"/>
      <c r="E2060" s="435"/>
      <c r="F2060" s="433"/>
    </row>
    <row r="2061" spans="1:6" ht="14.4" customHeight="1" x14ac:dyDescent="0.3">
      <c r="A2061" s="383"/>
      <c r="B2061" s="350"/>
      <c r="C2061" s="386"/>
      <c r="D2061" s="434"/>
      <c r="E2061" s="435"/>
      <c r="F2061" s="433"/>
    </row>
    <row r="2062" spans="1:6" ht="14.4" customHeight="1" x14ac:dyDescent="0.3">
      <c r="A2062" s="383"/>
      <c r="B2062" s="350"/>
      <c r="C2062" s="386"/>
      <c r="D2062" s="434"/>
      <c r="E2062" s="435"/>
      <c r="F2062" s="433"/>
    </row>
    <row r="2063" spans="1:6" ht="14.4" customHeight="1" x14ac:dyDescent="0.3">
      <c r="A2063" s="383"/>
      <c r="B2063" s="350"/>
      <c r="C2063" s="386"/>
      <c r="D2063" s="434"/>
      <c r="E2063" s="435"/>
      <c r="F2063" s="433"/>
    </row>
    <row r="2064" spans="1:6" ht="14.4" customHeight="1" x14ac:dyDescent="0.3">
      <c r="A2064" s="383"/>
      <c r="B2064" s="350"/>
      <c r="C2064" s="386"/>
      <c r="D2064" s="434"/>
      <c r="E2064" s="435"/>
      <c r="F2064" s="433"/>
    </row>
    <row r="2065" spans="1:8" ht="14.4" customHeight="1" x14ac:dyDescent="0.3">
      <c r="A2065" s="383"/>
      <c r="B2065" s="350"/>
      <c r="C2065" s="386"/>
      <c r="D2065" s="434"/>
      <c r="E2065" s="435"/>
      <c r="F2065" s="433"/>
    </row>
    <row r="2066" spans="1:8" ht="14.4" customHeight="1" x14ac:dyDescent="0.3">
      <c r="A2066" s="383"/>
      <c r="B2066" s="350"/>
      <c r="C2066" s="386"/>
      <c r="D2066" s="434"/>
      <c r="E2066" s="435"/>
      <c r="F2066" s="433"/>
    </row>
    <row r="2067" spans="1:8" ht="14.4" customHeight="1" x14ac:dyDescent="0.3">
      <c r="A2067" s="383"/>
      <c r="B2067" s="350"/>
      <c r="C2067" s="386"/>
      <c r="D2067" s="434"/>
      <c r="E2067" s="435"/>
      <c r="F2067" s="433"/>
    </row>
    <row r="2068" spans="1:8" ht="14.4" customHeight="1" x14ac:dyDescent="0.3">
      <c r="A2068" s="383"/>
      <c r="B2068" s="350"/>
      <c r="C2068" s="386"/>
      <c r="D2068" s="434"/>
      <c r="E2068" s="435"/>
      <c r="F2068" s="433"/>
    </row>
    <row r="2069" spans="1:8" ht="14.4" customHeight="1" x14ac:dyDescent="0.3">
      <c r="A2069" s="383"/>
      <c r="B2069" s="350"/>
      <c r="C2069" s="386"/>
      <c r="D2069" s="434"/>
      <c r="E2069" s="435"/>
      <c r="F2069" s="433"/>
    </row>
    <row r="2070" spans="1:8" ht="14.4" customHeight="1" x14ac:dyDescent="0.3">
      <c r="A2070" s="383"/>
      <c r="B2070" s="350"/>
      <c r="C2070" s="386"/>
      <c r="D2070" s="434"/>
      <c r="E2070" s="435"/>
      <c r="F2070" s="433"/>
    </row>
    <row r="2071" spans="1:8" ht="14.4" customHeight="1" thickBot="1" x14ac:dyDescent="0.35">
      <c r="A2071" s="383"/>
      <c r="B2071" s="350"/>
      <c r="C2071" s="386"/>
      <c r="D2071" s="434"/>
      <c r="E2071" s="435"/>
      <c r="F2071" s="433"/>
    </row>
    <row r="2072" spans="1:8" ht="25.05" customHeight="1" thickBot="1" x14ac:dyDescent="0.35">
      <c r="A2072" s="448" t="s">
        <v>4068</v>
      </c>
      <c r="B2072" s="511" t="s">
        <v>4116</v>
      </c>
      <c r="C2072" s="489"/>
      <c r="D2072" s="583"/>
      <c r="E2072" s="584"/>
      <c r="F2072" s="585">
        <f>SUM(F1970:F1981)</f>
        <v>0</v>
      </c>
    </row>
    <row r="2073" spans="1:8" ht="15" customHeight="1" x14ac:dyDescent="0.3">
      <c r="A2073" s="756" t="str">
        <f>A768</f>
        <v>CONTRACT SANRAL: NRA 2024/1323</v>
      </c>
      <c r="B2073" s="757"/>
      <c r="C2073" s="462"/>
      <c r="D2073" s="586"/>
      <c r="E2073" s="587"/>
      <c r="F2073" s="588"/>
    </row>
    <row r="2074" spans="1:8" ht="32.4" customHeight="1" thickBot="1" x14ac:dyDescent="0.35">
      <c r="A2074" s="754" t="str">
        <f>A769</f>
        <v>PANEL FOR ROUTINE ROAD MAINTENANCE WORKS ACROSS SOUTH AFRICA (FREE STATE PROVINCE)</v>
      </c>
      <c r="B2074" s="755"/>
      <c r="C2074" s="463"/>
      <c r="D2074" s="589"/>
      <c r="E2074" s="590"/>
      <c r="F2074" s="591"/>
    </row>
    <row r="2075" spans="1:8" ht="25.05" customHeight="1" thickBot="1" x14ac:dyDescent="0.35">
      <c r="A2075" s="449" t="s">
        <v>4111</v>
      </c>
      <c r="B2075" s="451" t="s">
        <v>4035</v>
      </c>
      <c r="C2075" s="451" t="s">
        <v>4112</v>
      </c>
      <c r="D2075" s="583" t="s">
        <v>4113</v>
      </c>
      <c r="E2075" s="583" t="s">
        <v>4114</v>
      </c>
      <c r="F2075" s="592" t="s">
        <v>4036</v>
      </c>
    </row>
    <row r="2076" spans="1:8" s="444" customFormat="1" ht="25.05" customHeight="1" x14ac:dyDescent="0.3">
      <c r="A2076" s="758" t="s">
        <v>926</v>
      </c>
      <c r="B2076" s="759"/>
      <c r="C2076" s="759"/>
      <c r="D2076" s="759"/>
      <c r="E2076" s="759"/>
      <c r="F2076" s="760"/>
    </row>
    <row r="2077" spans="1:8" ht="15.75" customHeight="1" x14ac:dyDescent="0.3">
      <c r="A2077" s="374" t="s">
        <v>927</v>
      </c>
      <c r="B2077" s="345" t="s">
        <v>928</v>
      </c>
      <c r="C2077" s="379" t="s">
        <v>221</v>
      </c>
      <c r="D2077" s="424">
        <v>25650</v>
      </c>
      <c r="E2077" s="856"/>
      <c r="F2077" s="419" t="str">
        <f>IF((D2077*E2077)&gt;0,(D2077*E2077),"")</f>
        <v/>
      </c>
      <c r="H2077" s="580"/>
    </row>
    <row r="2078" spans="1:8" x14ac:dyDescent="0.3">
      <c r="A2078" s="372" t="s">
        <v>935</v>
      </c>
      <c r="B2078" s="235" t="s">
        <v>936</v>
      </c>
      <c r="C2078" s="379" t="s">
        <v>221</v>
      </c>
      <c r="D2078" s="424">
        <v>25650</v>
      </c>
      <c r="E2078" s="856"/>
      <c r="F2078" s="419" t="str">
        <f>IF((D2078*E2078)&gt;0,(D2078*E2078),"")</f>
        <v/>
      </c>
      <c r="H2078" s="580"/>
    </row>
    <row r="2079" spans="1:8" x14ac:dyDescent="0.3">
      <c r="A2079" s="372" t="s">
        <v>937</v>
      </c>
      <c r="B2079" s="235" t="s">
        <v>938</v>
      </c>
      <c r="C2079" s="379" t="s">
        <v>221</v>
      </c>
      <c r="D2079" s="424">
        <v>8550</v>
      </c>
      <c r="E2079" s="856"/>
      <c r="F2079" s="419" t="str">
        <f>IF((D2079*E2079)&gt;0,(D2079*E2079),"")</f>
        <v/>
      </c>
      <c r="H2079" s="580"/>
    </row>
    <row r="2080" spans="1:8" ht="24" customHeight="1" x14ac:dyDescent="0.3">
      <c r="A2080" s="372" t="s">
        <v>939</v>
      </c>
      <c r="B2080" s="235" t="s">
        <v>944</v>
      </c>
      <c r="C2080" s="379" t="s">
        <v>221</v>
      </c>
      <c r="D2080" s="424">
        <v>8550</v>
      </c>
      <c r="E2080" s="856"/>
      <c r="F2080" s="419" t="str">
        <f>IF((D2080*E2080)&gt;0,(D2080*E2080),"")</f>
        <v/>
      </c>
      <c r="H2080" s="580"/>
    </row>
    <row r="2081" spans="1:8" x14ac:dyDescent="0.3">
      <c r="A2081" s="372" t="s">
        <v>943</v>
      </c>
      <c r="B2081" s="235" t="s">
        <v>940</v>
      </c>
      <c r="C2081" s="379" t="s">
        <v>316</v>
      </c>
      <c r="D2081" s="424">
        <v>100000</v>
      </c>
      <c r="E2081" s="856"/>
      <c r="F2081" s="419" t="str">
        <f>IF((D2081*E2081)&gt;0,(D2081*E2081),"")</f>
        <v/>
      </c>
      <c r="H2081" s="580"/>
    </row>
    <row r="2082" spans="1:8" ht="14.4" customHeight="1" x14ac:dyDescent="0.3">
      <c r="A2082" s="383"/>
      <c r="B2082" s="412"/>
      <c r="C2082" s="386"/>
      <c r="D2082" s="434"/>
      <c r="E2082" s="435"/>
      <c r="F2082" s="433"/>
    </row>
    <row r="2083" spans="1:8" ht="14.4" customHeight="1" x14ac:dyDescent="0.3">
      <c r="A2083" s="383"/>
      <c r="B2083" s="412"/>
      <c r="C2083" s="386"/>
      <c r="D2083" s="434"/>
      <c r="E2083" s="435"/>
      <c r="F2083" s="433"/>
    </row>
    <row r="2084" spans="1:8" ht="14.4" customHeight="1" x14ac:dyDescent="0.3">
      <c r="A2084" s="383"/>
      <c r="B2084" s="412"/>
      <c r="C2084" s="386"/>
      <c r="D2084" s="434"/>
      <c r="E2084" s="435"/>
      <c r="F2084" s="433"/>
    </row>
    <row r="2085" spans="1:8" ht="14.4" customHeight="1" x14ac:dyDescent="0.3">
      <c r="A2085" s="383"/>
      <c r="B2085" s="412"/>
      <c r="C2085" s="386"/>
      <c r="D2085" s="434"/>
      <c r="E2085" s="435"/>
      <c r="F2085" s="433"/>
    </row>
    <row r="2086" spans="1:8" ht="14.4" customHeight="1" x14ac:dyDescent="0.3">
      <c r="A2086" s="383"/>
      <c r="B2086" s="412"/>
      <c r="C2086" s="386"/>
      <c r="D2086" s="434"/>
      <c r="E2086" s="435"/>
      <c r="F2086" s="433"/>
    </row>
    <row r="2087" spans="1:8" ht="14.4" customHeight="1" x14ac:dyDescent="0.3">
      <c r="A2087" s="383"/>
      <c r="B2087" s="412"/>
      <c r="C2087" s="386"/>
      <c r="D2087" s="434"/>
      <c r="E2087" s="435"/>
      <c r="F2087" s="433"/>
    </row>
    <row r="2088" spans="1:8" ht="14.4" customHeight="1" x14ac:dyDescent="0.3">
      <c r="A2088" s="383"/>
      <c r="B2088" s="412"/>
      <c r="C2088" s="386"/>
      <c r="D2088" s="434"/>
      <c r="E2088" s="435"/>
      <c r="F2088" s="433"/>
    </row>
    <row r="2089" spans="1:8" ht="14.4" customHeight="1" x14ac:dyDescent="0.3">
      <c r="A2089" s="383"/>
      <c r="B2089" s="412"/>
      <c r="C2089" s="386"/>
      <c r="D2089" s="434"/>
      <c r="E2089" s="435"/>
      <c r="F2089" s="433"/>
    </row>
    <row r="2090" spans="1:8" ht="14.4" customHeight="1" x14ac:dyDescent="0.3">
      <c r="A2090" s="383"/>
      <c r="B2090" s="412"/>
      <c r="C2090" s="386"/>
      <c r="D2090" s="434"/>
      <c r="E2090" s="435"/>
      <c r="F2090" s="433"/>
    </row>
    <row r="2091" spans="1:8" ht="14.4" customHeight="1" x14ac:dyDescent="0.3">
      <c r="A2091" s="383"/>
      <c r="B2091" s="412"/>
      <c r="C2091" s="386"/>
      <c r="D2091" s="434"/>
      <c r="E2091" s="435"/>
      <c r="F2091" s="433"/>
    </row>
    <row r="2092" spans="1:8" ht="14.4" customHeight="1" x14ac:dyDescent="0.3">
      <c r="A2092" s="383"/>
      <c r="B2092" s="412"/>
      <c r="C2092" s="386"/>
      <c r="D2092" s="434"/>
      <c r="E2092" s="435"/>
      <c r="F2092" s="433"/>
    </row>
    <row r="2093" spans="1:8" ht="14.4" customHeight="1" x14ac:dyDescent="0.3">
      <c r="A2093" s="383"/>
      <c r="B2093" s="412"/>
      <c r="C2093" s="386"/>
      <c r="D2093" s="434"/>
      <c r="E2093" s="435"/>
      <c r="F2093" s="433"/>
    </row>
    <row r="2094" spans="1:8" ht="14.4" customHeight="1" x14ac:dyDescent="0.3">
      <c r="A2094" s="383"/>
      <c r="B2094" s="412"/>
      <c r="C2094" s="386"/>
      <c r="D2094" s="434"/>
      <c r="E2094" s="435"/>
      <c r="F2094" s="433"/>
    </row>
    <row r="2095" spans="1:8" ht="14.4" customHeight="1" x14ac:dyDescent="0.3">
      <c r="A2095" s="383"/>
      <c r="B2095" s="412"/>
      <c r="C2095" s="386"/>
      <c r="D2095" s="434"/>
      <c r="E2095" s="435"/>
      <c r="F2095" s="433"/>
    </row>
    <row r="2096" spans="1:8" ht="14.4" customHeight="1" x14ac:dyDescent="0.3">
      <c r="A2096" s="383"/>
      <c r="B2096" s="412"/>
      <c r="C2096" s="386"/>
      <c r="D2096" s="434"/>
      <c r="E2096" s="435"/>
      <c r="F2096" s="433"/>
    </row>
    <row r="2097" spans="1:6" ht="14.4" customHeight="1" x14ac:dyDescent="0.3">
      <c r="A2097" s="383"/>
      <c r="B2097" s="412"/>
      <c r="C2097" s="386"/>
      <c r="D2097" s="434"/>
      <c r="E2097" s="435"/>
      <c r="F2097" s="433"/>
    </row>
    <row r="2098" spans="1:6" ht="14.4" customHeight="1" x14ac:dyDescent="0.3">
      <c r="A2098" s="383"/>
      <c r="B2098" s="412"/>
      <c r="C2098" s="386"/>
      <c r="D2098" s="434"/>
      <c r="E2098" s="435"/>
      <c r="F2098" s="433"/>
    </row>
    <row r="2099" spans="1:6" ht="14.4" customHeight="1" x14ac:dyDescent="0.3">
      <c r="A2099" s="383"/>
      <c r="B2099" s="412"/>
      <c r="C2099" s="386"/>
      <c r="D2099" s="434"/>
      <c r="E2099" s="435"/>
      <c r="F2099" s="433"/>
    </row>
    <row r="2100" spans="1:6" ht="14.4" customHeight="1" x14ac:dyDescent="0.3">
      <c r="A2100" s="383"/>
      <c r="B2100" s="412"/>
      <c r="C2100" s="386"/>
      <c r="D2100" s="434"/>
      <c r="E2100" s="435"/>
      <c r="F2100" s="433"/>
    </row>
    <row r="2101" spans="1:6" ht="14.4" customHeight="1" x14ac:dyDescent="0.3">
      <c r="A2101" s="383"/>
      <c r="B2101" s="412"/>
      <c r="C2101" s="386"/>
      <c r="D2101" s="434"/>
      <c r="E2101" s="435"/>
      <c r="F2101" s="433"/>
    </row>
    <row r="2102" spans="1:6" ht="14.4" customHeight="1" x14ac:dyDescent="0.3">
      <c r="A2102" s="383"/>
      <c r="B2102" s="412"/>
      <c r="C2102" s="386"/>
      <c r="D2102" s="434"/>
      <c r="E2102" s="435"/>
      <c r="F2102" s="433"/>
    </row>
    <row r="2103" spans="1:6" ht="14.4" customHeight="1" x14ac:dyDescent="0.3">
      <c r="A2103" s="383"/>
      <c r="B2103" s="412"/>
      <c r="C2103" s="386"/>
      <c r="D2103" s="434"/>
      <c r="E2103" s="435"/>
      <c r="F2103" s="433"/>
    </row>
    <row r="2104" spans="1:6" ht="14.4" customHeight="1" x14ac:dyDescent="0.3">
      <c r="A2104" s="383"/>
      <c r="B2104" s="412"/>
      <c r="C2104" s="386"/>
      <c r="D2104" s="434"/>
      <c r="E2104" s="435"/>
      <c r="F2104" s="433"/>
    </row>
    <row r="2105" spans="1:6" ht="14.4" customHeight="1" x14ac:dyDescent="0.3">
      <c r="A2105" s="383"/>
      <c r="B2105" s="412"/>
      <c r="C2105" s="386"/>
      <c r="D2105" s="434"/>
      <c r="E2105" s="435"/>
      <c r="F2105" s="433"/>
    </row>
    <row r="2106" spans="1:6" ht="14.4" customHeight="1" x14ac:dyDescent="0.3">
      <c r="A2106" s="383"/>
      <c r="B2106" s="412"/>
      <c r="C2106" s="386"/>
      <c r="D2106" s="434"/>
      <c r="E2106" s="435"/>
      <c r="F2106" s="433"/>
    </row>
    <row r="2107" spans="1:6" ht="14.4" customHeight="1" x14ac:dyDescent="0.3">
      <c r="A2107" s="383"/>
      <c r="B2107" s="412"/>
      <c r="C2107" s="386"/>
      <c r="D2107" s="434"/>
      <c r="E2107" s="435"/>
      <c r="F2107" s="433"/>
    </row>
    <row r="2108" spans="1:6" ht="14.4" customHeight="1" x14ac:dyDescent="0.3">
      <c r="A2108" s="383"/>
      <c r="B2108" s="412"/>
      <c r="C2108" s="386"/>
      <c r="D2108" s="434"/>
      <c r="E2108" s="435"/>
      <c r="F2108" s="433"/>
    </row>
    <row r="2109" spans="1:6" ht="14.4" customHeight="1" x14ac:dyDescent="0.3">
      <c r="A2109" s="383"/>
      <c r="B2109" s="412"/>
      <c r="C2109" s="386"/>
      <c r="D2109" s="434"/>
      <c r="E2109" s="435"/>
      <c r="F2109" s="433"/>
    </row>
    <row r="2110" spans="1:6" ht="14.4" customHeight="1" x14ac:dyDescent="0.3">
      <c r="A2110" s="383"/>
      <c r="B2110" s="412"/>
      <c r="C2110" s="386"/>
      <c r="D2110" s="434"/>
      <c r="E2110" s="435"/>
      <c r="F2110" s="433"/>
    </row>
    <row r="2111" spans="1:6" ht="14.4" customHeight="1" x14ac:dyDescent="0.3">
      <c r="A2111" s="383"/>
      <c r="B2111" s="412"/>
      <c r="C2111" s="386"/>
      <c r="D2111" s="434"/>
      <c r="E2111" s="435"/>
      <c r="F2111" s="433"/>
    </row>
    <row r="2112" spans="1:6" ht="14.4" customHeight="1" x14ac:dyDescent="0.3">
      <c r="A2112" s="383"/>
      <c r="B2112" s="412"/>
      <c r="C2112" s="386"/>
      <c r="D2112" s="434"/>
      <c r="E2112" s="435"/>
      <c r="F2112" s="433"/>
    </row>
    <row r="2113" spans="1:6" ht="14.4" customHeight="1" x14ac:dyDescent="0.3">
      <c r="A2113" s="383"/>
      <c r="B2113" s="412"/>
      <c r="C2113" s="386"/>
      <c r="D2113" s="434"/>
      <c r="E2113" s="435"/>
      <c r="F2113" s="433"/>
    </row>
    <row r="2114" spans="1:6" ht="14.4" customHeight="1" x14ac:dyDescent="0.3">
      <c r="A2114" s="383"/>
      <c r="B2114" s="412"/>
      <c r="C2114" s="386"/>
      <c r="D2114" s="434"/>
      <c r="E2114" s="435"/>
      <c r="F2114" s="433"/>
    </row>
    <row r="2115" spans="1:6" ht="14.4" customHeight="1" x14ac:dyDescent="0.3">
      <c r="A2115" s="383"/>
      <c r="B2115" s="412"/>
      <c r="C2115" s="386"/>
      <c r="D2115" s="434"/>
      <c r="E2115" s="435"/>
      <c r="F2115" s="433"/>
    </row>
    <row r="2116" spans="1:6" ht="14.4" customHeight="1" x14ac:dyDescent="0.3">
      <c r="A2116" s="383"/>
      <c r="B2116" s="412"/>
      <c r="C2116" s="386"/>
      <c r="D2116" s="434"/>
      <c r="E2116" s="435"/>
      <c r="F2116" s="433"/>
    </row>
    <row r="2117" spans="1:6" ht="14.4" customHeight="1" x14ac:dyDescent="0.3">
      <c r="A2117" s="383"/>
      <c r="B2117" s="412"/>
      <c r="C2117" s="386"/>
      <c r="D2117" s="434"/>
      <c r="E2117" s="435"/>
      <c r="F2117" s="433"/>
    </row>
    <row r="2118" spans="1:6" ht="14.4" customHeight="1" x14ac:dyDescent="0.3">
      <c r="A2118" s="383"/>
      <c r="B2118" s="412"/>
      <c r="C2118" s="386"/>
      <c r="D2118" s="434"/>
      <c r="E2118" s="435"/>
      <c r="F2118" s="433"/>
    </row>
    <row r="2119" spans="1:6" ht="14.4" customHeight="1" x14ac:dyDescent="0.3">
      <c r="A2119" s="383"/>
      <c r="B2119" s="412"/>
      <c r="C2119" s="386"/>
      <c r="D2119" s="434"/>
      <c r="E2119" s="435"/>
      <c r="F2119" s="433"/>
    </row>
    <row r="2120" spans="1:6" ht="14.4" customHeight="1" x14ac:dyDescent="0.3">
      <c r="A2120" s="383"/>
      <c r="B2120" s="412"/>
      <c r="C2120" s="386"/>
      <c r="D2120" s="434"/>
      <c r="E2120" s="435"/>
      <c r="F2120" s="433"/>
    </row>
    <row r="2121" spans="1:6" ht="14.4" customHeight="1" x14ac:dyDescent="0.3">
      <c r="A2121" s="383"/>
      <c r="B2121" s="412"/>
      <c r="C2121" s="386"/>
      <c r="D2121" s="434"/>
      <c r="E2121" s="435"/>
      <c r="F2121" s="433"/>
    </row>
    <row r="2122" spans="1:6" ht="14.4" customHeight="1" x14ac:dyDescent="0.3">
      <c r="A2122" s="383"/>
      <c r="B2122" s="412"/>
      <c r="C2122" s="386"/>
      <c r="D2122" s="434"/>
      <c r="E2122" s="435"/>
      <c r="F2122" s="433"/>
    </row>
    <row r="2123" spans="1:6" ht="14.4" customHeight="1" x14ac:dyDescent="0.3">
      <c r="A2123" s="383"/>
      <c r="B2123" s="412"/>
      <c r="C2123" s="386"/>
      <c r="D2123" s="434"/>
      <c r="E2123" s="435"/>
      <c r="F2123" s="433"/>
    </row>
    <row r="2124" spans="1:6" ht="14.4" customHeight="1" x14ac:dyDescent="0.3">
      <c r="A2124" s="383"/>
      <c r="B2124" s="412"/>
      <c r="C2124" s="386"/>
      <c r="D2124" s="434"/>
      <c r="E2124" s="435"/>
      <c r="F2124" s="433"/>
    </row>
    <row r="2125" spans="1:6" ht="14.4" customHeight="1" x14ac:dyDescent="0.3">
      <c r="A2125" s="383"/>
      <c r="B2125" s="412"/>
      <c r="C2125" s="386"/>
      <c r="D2125" s="434"/>
      <c r="E2125" s="435"/>
      <c r="F2125" s="433"/>
    </row>
    <row r="2126" spans="1:6" ht="14.4" customHeight="1" x14ac:dyDescent="0.3">
      <c r="A2126" s="383"/>
      <c r="B2126" s="412"/>
      <c r="C2126" s="386"/>
      <c r="D2126" s="434"/>
      <c r="E2126" s="435"/>
      <c r="F2126" s="433"/>
    </row>
    <row r="2127" spans="1:6" ht="14.4" customHeight="1" x14ac:dyDescent="0.3">
      <c r="A2127" s="383"/>
      <c r="B2127" s="412"/>
      <c r="C2127" s="386"/>
      <c r="D2127" s="434"/>
      <c r="E2127" s="435"/>
      <c r="F2127" s="433"/>
    </row>
    <row r="2128" spans="1:6" ht="14.4" customHeight="1" x14ac:dyDescent="0.3">
      <c r="A2128" s="383"/>
      <c r="B2128" s="412"/>
      <c r="C2128" s="386"/>
      <c r="D2128" s="434"/>
      <c r="E2128" s="435"/>
      <c r="F2128" s="433"/>
    </row>
    <row r="2129" spans="1:6" ht="14.4" customHeight="1" x14ac:dyDescent="0.3">
      <c r="A2129" s="383"/>
      <c r="B2129" s="412"/>
      <c r="C2129" s="386"/>
      <c r="D2129" s="434"/>
      <c r="E2129" s="435"/>
      <c r="F2129" s="433"/>
    </row>
    <row r="2130" spans="1:6" ht="14.4" customHeight="1" x14ac:dyDescent="0.3">
      <c r="A2130" s="383"/>
      <c r="B2130" s="412"/>
      <c r="C2130" s="386"/>
      <c r="D2130" s="434"/>
      <c r="E2130" s="435"/>
      <c r="F2130" s="433"/>
    </row>
    <row r="2131" spans="1:6" ht="14.4" customHeight="1" x14ac:dyDescent="0.3">
      <c r="A2131" s="383"/>
      <c r="B2131" s="412"/>
      <c r="C2131" s="386"/>
      <c r="D2131" s="434"/>
      <c r="E2131" s="435"/>
      <c r="F2131" s="433"/>
    </row>
    <row r="2132" spans="1:6" ht="14.4" customHeight="1" x14ac:dyDescent="0.3">
      <c r="A2132" s="383"/>
      <c r="B2132" s="412"/>
      <c r="C2132" s="386"/>
      <c r="D2132" s="434"/>
      <c r="E2132" s="435"/>
      <c r="F2132" s="433"/>
    </row>
    <row r="2133" spans="1:6" ht="14.4" customHeight="1" x14ac:dyDescent="0.3">
      <c r="A2133" s="383"/>
      <c r="B2133" s="412"/>
      <c r="C2133" s="386"/>
      <c r="D2133" s="434"/>
      <c r="E2133" s="435"/>
      <c r="F2133" s="433"/>
    </row>
    <row r="2134" spans="1:6" ht="14.4" customHeight="1" x14ac:dyDescent="0.3">
      <c r="A2134" s="383"/>
      <c r="B2134" s="412"/>
      <c r="C2134" s="386"/>
      <c r="D2134" s="434"/>
      <c r="E2134" s="435"/>
      <c r="F2134" s="433"/>
    </row>
    <row r="2135" spans="1:6" ht="14.4" customHeight="1" x14ac:dyDescent="0.3">
      <c r="A2135" s="383"/>
      <c r="B2135" s="412"/>
      <c r="C2135" s="386"/>
      <c r="D2135" s="434"/>
      <c r="E2135" s="435"/>
      <c r="F2135" s="433"/>
    </row>
    <row r="2136" spans="1:6" ht="14.4" customHeight="1" x14ac:dyDescent="0.3">
      <c r="A2136" s="383"/>
      <c r="B2136" s="412"/>
      <c r="C2136" s="386"/>
      <c r="D2136" s="434"/>
      <c r="E2136" s="435"/>
      <c r="F2136" s="433"/>
    </row>
    <row r="2137" spans="1:6" ht="14.4" customHeight="1" x14ac:dyDescent="0.3">
      <c r="A2137" s="383"/>
      <c r="B2137" s="412"/>
      <c r="C2137" s="386"/>
      <c r="D2137" s="434"/>
      <c r="E2137" s="435"/>
      <c r="F2137" s="433"/>
    </row>
    <row r="2138" spans="1:6" ht="14.4" customHeight="1" x14ac:dyDescent="0.3">
      <c r="A2138" s="383"/>
      <c r="B2138" s="412"/>
      <c r="C2138" s="386"/>
      <c r="D2138" s="434"/>
      <c r="E2138" s="435"/>
      <c r="F2138" s="433"/>
    </row>
    <row r="2139" spans="1:6" ht="14.4" customHeight="1" x14ac:dyDescent="0.3">
      <c r="A2139" s="383"/>
      <c r="B2139" s="412"/>
      <c r="C2139" s="386"/>
      <c r="D2139" s="434"/>
      <c r="E2139" s="435"/>
      <c r="F2139" s="433"/>
    </row>
    <row r="2140" spans="1:6" ht="14.4" customHeight="1" x14ac:dyDescent="0.3">
      <c r="A2140" s="383"/>
      <c r="B2140" s="412"/>
      <c r="C2140" s="386"/>
      <c r="D2140" s="434"/>
      <c r="E2140" s="435"/>
      <c r="F2140" s="433"/>
    </row>
    <row r="2141" spans="1:6" ht="14.4" customHeight="1" x14ac:dyDescent="0.3">
      <c r="A2141" s="383"/>
      <c r="B2141" s="412"/>
      <c r="C2141" s="386"/>
      <c r="D2141" s="434"/>
      <c r="E2141" s="435"/>
      <c r="F2141" s="433"/>
    </row>
    <row r="2142" spans="1:6" ht="14.4" customHeight="1" x14ac:dyDescent="0.3">
      <c r="A2142" s="383"/>
      <c r="B2142" s="412"/>
      <c r="C2142" s="386"/>
      <c r="D2142" s="434"/>
      <c r="E2142" s="435"/>
      <c r="F2142" s="433"/>
    </row>
    <row r="2143" spans="1:6" ht="14.4" customHeight="1" x14ac:dyDescent="0.3">
      <c r="A2143" s="383"/>
      <c r="B2143" s="412"/>
      <c r="C2143" s="386"/>
      <c r="D2143" s="434"/>
      <c r="E2143" s="435"/>
      <c r="F2143" s="433"/>
    </row>
    <row r="2144" spans="1:6" ht="14.4" customHeight="1" x14ac:dyDescent="0.3">
      <c r="A2144" s="383"/>
      <c r="B2144" s="412"/>
      <c r="C2144" s="386"/>
      <c r="D2144" s="434"/>
      <c r="E2144" s="435"/>
      <c r="F2144" s="433"/>
    </row>
    <row r="2145" spans="1:6" ht="14.4" customHeight="1" x14ac:dyDescent="0.3">
      <c r="A2145" s="383"/>
      <c r="B2145" s="412"/>
      <c r="C2145" s="386"/>
      <c r="D2145" s="434"/>
      <c r="E2145" s="435"/>
      <c r="F2145" s="433"/>
    </row>
    <row r="2146" spans="1:6" ht="14.4" customHeight="1" x14ac:dyDescent="0.3">
      <c r="A2146" s="383"/>
      <c r="B2146" s="412"/>
      <c r="C2146" s="386"/>
      <c r="D2146" s="434"/>
      <c r="E2146" s="435"/>
      <c r="F2146" s="433"/>
    </row>
    <row r="2147" spans="1:6" ht="14.4" customHeight="1" x14ac:dyDescent="0.3">
      <c r="A2147" s="383"/>
      <c r="B2147" s="412"/>
      <c r="C2147" s="386"/>
      <c r="D2147" s="434"/>
      <c r="E2147" s="435"/>
      <c r="F2147" s="433"/>
    </row>
    <row r="2148" spans="1:6" ht="14.4" customHeight="1" x14ac:dyDescent="0.3">
      <c r="A2148" s="383"/>
      <c r="B2148" s="412"/>
      <c r="C2148" s="386"/>
      <c r="D2148" s="434"/>
      <c r="E2148" s="435"/>
      <c r="F2148" s="433"/>
    </row>
    <row r="2149" spans="1:6" ht="14.4" customHeight="1" x14ac:dyDescent="0.3">
      <c r="A2149" s="383"/>
      <c r="B2149" s="412"/>
      <c r="C2149" s="386"/>
      <c r="D2149" s="434"/>
      <c r="E2149" s="435"/>
      <c r="F2149" s="433"/>
    </row>
    <row r="2150" spans="1:6" ht="14.4" customHeight="1" x14ac:dyDescent="0.3">
      <c r="A2150" s="383"/>
      <c r="B2150" s="412"/>
      <c r="C2150" s="386"/>
      <c r="D2150" s="434"/>
      <c r="E2150" s="435"/>
      <c r="F2150" s="433"/>
    </row>
    <row r="2151" spans="1:6" ht="14.4" customHeight="1" x14ac:dyDescent="0.3">
      <c r="A2151" s="383"/>
      <c r="B2151" s="412"/>
      <c r="C2151" s="386"/>
      <c r="D2151" s="434"/>
      <c r="E2151" s="435"/>
      <c r="F2151" s="433"/>
    </row>
    <row r="2152" spans="1:6" ht="14.4" customHeight="1" x14ac:dyDescent="0.3">
      <c r="A2152" s="383"/>
      <c r="B2152" s="412"/>
      <c r="C2152" s="386"/>
      <c r="D2152" s="434"/>
      <c r="E2152" s="435"/>
      <c r="F2152" s="433"/>
    </row>
    <row r="2153" spans="1:6" ht="14.4" customHeight="1" x14ac:dyDescent="0.3">
      <c r="A2153" s="383"/>
      <c r="B2153" s="412"/>
      <c r="C2153" s="386"/>
      <c r="D2153" s="434"/>
      <c r="E2153" s="435"/>
      <c r="F2153" s="433"/>
    </row>
    <row r="2154" spans="1:6" ht="14.4" customHeight="1" x14ac:dyDescent="0.3">
      <c r="A2154" s="383"/>
      <c r="B2154" s="412"/>
      <c r="C2154" s="386"/>
      <c r="D2154" s="434"/>
      <c r="E2154" s="435"/>
      <c r="F2154" s="433"/>
    </row>
    <row r="2155" spans="1:6" ht="14.4" customHeight="1" x14ac:dyDescent="0.3">
      <c r="A2155" s="383"/>
      <c r="B2155" s="412"/>
      <c r="C2155" s="386"/>
      <c r="D2155" s="434"/>
      <c r="E2155" s="435"/>
      <c r="F2155" s="433"/>
    </row>
    <row r="2156" spans="1:6" ht="14.4" customHeight="1" x14ac:dyDescent="0.3">
      <c r="A2156" s="383"/>
      <c r="B2156" s="412"/>
      <c r="C2156" s="386"/>
      <c r="D2156" s="434"/>
      <c r="E2156" s="435"/>
      <c r="F2156" s="433"/>
    </row>
    <row r="2157" spans="1:6" ht="14.4" customHeight="1" x14ac:dyDescent="0.3">
      <c r="A2157" s="383"/>
      <c r="B2157" s="412"/>
      <c r="C2157" s="386"/>
      <c r="D2157" s="434"/>
      <c r="E2157" s="435"/>
      <c r="F2157" s="433"/>
    </row>
    <row r="2158" spans="1:6" ht="14.4" customHeight="1" x14ac:dyDescent="0.3">
      <c r="A2158" s="383"/>
      <c r="B2158" s="412"/>
      <c r="C2158" s="386"/>
      <c r="D2158" s="434"/>
      <c r="E2158" s="435"/>
      <c r="F2158" s="433"/>
    </row>
    <row r="2159" spans="1:6" ht="14.4" customHeight="1" x14ac:dyDescent="0.3">
      <c r="A2159" s="383"/>
      <c r="B2159" s="412"/>
      <c r="C2159" s="386"/>
      <c r="D2159" s="434"/>
      <c r="E2159" s="435"/>
      <c r="F2159" s="433"/>
    </row>
    <row r="2160" spans="1:6" ht="14.4" customHeight="1" x14ac:dyDescent="0.3">
      <c r="A2160" s="383"/>
      <c r="B2160" s="412"/>
      <c r="C2160" s="386"/>
      <c r="D2160" s="434"/>
      <c r="E2160" s="435"/>
      <c r="F2160" s="433"/>
    </row>
    <row r="2161" spans="1:6" ht="14.4" customHeight="1" x14ac:dyDescent="0.3">
      <c r="A2161" s="383"/>
      <c r="B2161" s="412"/>
      <c r="C2161" s="386"/>
      <c r="D2161" s="434"/>
      <c r="E2161" s="435"/>
      <c r="F2161" s="433"/>
    </row>
    <row r="2162" spans="1:6" ht="14.4" customHeight="1" x14ac:dyDescent="0.3">
      <c r="A2162" s="383"/>
      <c r="B2162" s="412"/>
      <c r="C2162" s="386"/>
      <c r="D2162" s="434"/>
      <c r="E2162" s="435"/>
      <c r="F2162" s="433"/>
    </row>
    <row r="2163" spans="1:6" ht="14.4" customHeight="1" x14ac:dyDescent="0.3">
      <c r="A2163" s="383"/>
      <c r="B2163" s="412"/>
      <c r="C2163" s="386"/>
      <c r="D2163" s="434"/>
      <c r="E2163" s="435"/>
      <c r="F2163" s="433"/>
    </row>
    <row r="2164" spans="1:6" ht="14.4" customHeight="1" x14ac:dyDescent="0.3">
      <c r="A2164" s="383"/>
      <c r="B2164" s="412"/>
      <c r="C2164" s="386"/>
      <c r="D2164" s="434"/>
      <c r="E2164" s="435"/>
      <c r="F2164" s="433"/>
    </row>
    <row r="2165" spans="1:6" ht="14.4" customHeight="1" x14ac:dyDescent="0.3">
      <c r="A2165" s="383"/>
      <c r="B2165" s="412"/>
      <c r="C2165" s="386"/>
      <c r="D2165" s="434"/>
      <c r="E2165" s="435"/>
      <c r="F2165" s="433"/>
    </row>
    <row r="2166" spans="1:6" ht="14.4" customHeight="1" x14ac:dyDescent="0.3">
      <c r="A2166" s="383"/>
      <c r="B2166" s="412"/>
      <c r="C2166" s="386"/>
      <c r="D2166" s="434"/>
      <c r="E2166" s="435"/>
      <c r="F2166" s="433"/>
    </row>
    <row r="2167" spans="1:6" ht="14.4" customHeight="1" x14ac:dyDescent="0.3">
      <c r="A2167" s="383"/>
      <c r="B2167" s="412"/>
      <c r="C2167" s="386"/>
      <c r="D2167" s="434"/>
      <c r="E2167" s="435"/>
      <c r="F2167" s="433"/>
    </row>
    <row r="2168" spans="1:6" ht="14.4" customHeight="1" x14ac:dyDescent="0.3">
      <c r="A2168" s="383"/>
      <c r="B2168" s="412"/>
      <c r="C2168" s="386"/>
      <c r="D2168" s="434"/>
      <c r="E2168" s="435"/>
      <c r="F2168" s="433"/>
    </row>
    <row r="2169" spans="1:6" ht="14.4" customHeight="1" x14ac:dyDescent="0.3">
      <c r="A2169" s="383"/>
      <c r="B2169" s="412"/>
      <c r="C2169" s="386"/>
      <c r="D2169" s="434"/>
      <c r="E2169" s="435"/>
      <c r="F2169" s="433"/>
    </row>
    <row r="2170" spans="1:6" ht="14.4" customHeight="1" x14ac:dyDescent="0.3">
      <c r="A2170" s="383"/>
      <c r="B2170" s="412"/>
      <c r="C2170" s="386"/>
      <c r="D2170" s="434"/>
      <c r="E2170" s="435"/>
      <c r="F2170" s="433"/>
    </row>
    <row r="2171" spans="1:6" ht="14.4" customHeight="1" x14ac:dyDescent="0.3">
      <c r="A2171" s="383"/>
      <c r="B2171" s="412"/>
      <c r="C2171" s="386"/>
      <c r="D2171" s="434"/>
      <c r="E2171" s="435"/>
      <c r="F2171" s="433"/>
    </row>
    <row r="2172" spans="1:6" ht="14.4" customHeight="1" x14ac:dyDescent="0.3">
      <c r="A2172" s="383"/>
      <c r="B2172" s="412"/>
      <c r="C2172" s="386"/>
      <c r="D2172" s="434"/>
      <c r="E2172" s="435"/>
      <c r="F2172" s="433"/>
    </row>
    <row r="2173" spans="1:6" ht="14.4" customHeight="1" x14ac:dyDescent="0.3">
      <c r="A2173" s="383"/>
      <c r="B2173" s="412"/>
      <c r="C2173" s="386"/>
      <c r="D2173" s="434"/>
      <c r="E2173" s="435"/>
      <c r="F2173" s="433"/>
    </row>
    <row r="2174" spans="1:6" ht="14.4" customHeight="1" x14ac:dyDescent="0.3">
      <c r="A2174" s="383"/>
      <c r="B2174" s="412"/>
      <c r="C2174" s="386"/>
      <c r="D2174" s="434"/>
      <c r="E2174" s="435"/>
      <c r="F2174" s="433"/>
    </row>
    <row r="2175" spans="1:6" ht="14.4" customHeight="1" x14ac:dyDescent="0.3">
      <c r="A2175" s="383"/>
      <c r="B2175" s="412"/>
      <c r="C2175" s="386"/>
      <c r="D2175" s="434"/>
      <c r="E2175" s="435"/>
      <c r="F2175" s="433"/>
    </row>
    <row r="2176" spans="1:6" ht="14.4" customHeight="1" x14ac:dyDescent="0.3">
      <c r="A2176" s="383"/>
      <c r="B2176" s="412"/>
      <c r="C2176" s="386"/>
      <c r="D2176" s="434"/>
      <c r="E2176" s="435"/>
      <c r="F2176" s="433"/>
    </row>
    <row r="2177" spans="1:8" ht="14.4" customHeight="1" x14ac:dyDescent="0.3">
      <c r="A2177" s="383"/>
      <c r="B2177" s="412"/>
      <c r="C2177" s="386"/>
      <c r="D2177" s="434"/>
      <c r="E2177" s="435"/>
      <c r="F2177" s="433"/>
    </row>
    <row r="2178" spans="1:8" ht="14.4" customHeight="1" x14ac:dyDescent="0.3">
      <c r="A2178" s="383"/>
      <c r="B2178" s="412"/>
      <c r="C2178" s="386"/>
      <c r="D2178" s="434"/>
      <c r="E2178" s="435"/>
      <c r="F2178" s="433"/>
    </row>
    <row r="2179" spans="1:8" ht="14.4" customHeight="1" x14ac:dyDescent="0.3">
      <c r="A2179" s="383"/>
      <c r="B2179" s="412"/>
      <c r="C2179" s="386"/>
      <c r="D2179" s="434"/>
      <c r="E2179" s="435"/>
      <c r="F2179" s="433"/>
    </row>
    <row r="2180" spans="1:8" ht="14.4" customHeight="1" x14ac:dyDescent="0.3">
      <c r="A2180" s="383"/>
      <c r="B2180" s="412"/>
      <c r="C2180" s="386"/>
      <c r="D2180" s="434"/>
      <c r="E2180" s="435"/>
      <c r="F2180" s="433"/>
    </row>
    <row r="2181" spans="1:8" ht="14.4" customHeight="1" thickBot="1" x14ac:dyDescent="0.35">
      <c r="A2181" s="383"/>
      <c r="B2181" s="412"/>
      <c r="C2181" s="386"/>
      <c r="D2181" s="434"/>
      <c r="E2181" s="435"/>
      <c r="F2181" s="433"/>
    </row>
    <row r="2182" spans="1:8" ht="25.05" customHeight="1" thickBot="1" x14ac:dyDescent="0.35">
      <c r="A2182" s="448" t="s">
        <v>4070</v>
      </c>
      <c r="B2182" s="511" t="s">
        <v>4116</v>
      </c>
      <c r="C2182" s="489"/>
      <c r="D2182" s="607"/>
      <c r="E2182" s="584"/>
      <c r="F2182" s="585">
        <f>SUM(F2077:F2101)</f>
        <v>0</v>
      </c>
    </row>
    <row r="2183" spans="1:8" ht="15" customHeight="1" x14ac:dyDescent="0.3">
      <c r="A2183" s="756" t="str">
        <f>A768</f>
        <v>CONTRACT SANRAL: NRA 2024/1323</v>
      </c>
      <c r="B2183" s="757"/>
      <c r="C2183" s="462"/>
      <c r="D2183" s="586"/>
      <c r="E2183" s="587"/>
      <c r="F2183" s="588"/>
    </row>
    <row r="2184" spans="1:8" ht="33.6" customHeight="1" thickBot="1" x14ac:dyDescent="0.35">
      <c r="A2184" s="754" t="str">
        <f>A769</f>
        <v>PANEL FOR ROUTINE ROAD MAINTENANCE WORKS ACROSS SOUTH AFRICA (FREE STATE PROVINCE)</v>
      </c>
      <c r="B2184" s="755"/>
      <c r="C2184" s="463"/>
      <c r="D2184" s="589"/>
      <c r="E2184" s="590"/>
      <c r="F2184" s="591"/>
    </row>
    <row r="2185" spans="1:8" ht="25.05" customHeight="1" thickBot="1" x14ac:dyDescent="0.35">
      <c r="A2185" s="449" t="s">
        <v>4111</v>
      </c>
      <c r="B2185" s="451" t="s">
        <v>4035</v>
      </c>
      <c r="C2185" s="451" t="s">
        <v>4112</v>
      </c>
      <c r="D2185" s="583" t="s">
        <v>4113</v>
      </c>
      <c r="E2185" s="583" t="s">
        <v>4114</v>
      </c>
      <c r="F2185" s="592" t="s">
        <v>4036</v>
      </c>
    </row>
    <row r="2186" spans="1:8" ht="25.05" customHeight="1" x14ac:dyDescent="0.3">
      <c r="A2186" s="758" t="s">
        <v>945</v>
      </c>
      <c r="B2186" s="759"/>
      <c r="C2186" s="759"/>
      <c r="D2186" s="759"/>
      <c r="E2186" s="759"/>
      <c r="F2186" s="760"/>
    </row>
    <row r="2187" spans="1:8" x14ac:dyDescent="0.3">
      <c r="A2187" s="374" t="s">
        <v>946</v>
      </c>
      <c r="B2187" s="345" t="s">
        <v>947</v>
      </c>
      <c r="C2187" s="375"/>
      <c r="D2187" s="581"/>
      <c r="E2187" s="418"/>
      <c r="F2187" s="419"/>
      <c r="H2187" s="580"/>
    </row>
    <row r="2188" spans="1:8" x14ac:dyDescent="0.3">
      <c r="A2188" s="372" t="s">
        <v>948</v>
      </c>
      <c r="B2188" s="201" t="s">
        <v>947</v>
      </c>
      <c r="C2188" s="379"/>
      <c r="D2188" s="581"/>
      <c r="E2188" s="418"/>
      <c r="F2188" s="419"/>
      <c r="H2188" s="580"/>
    </row>
    <row r="2189" spans="1:8" x14ac:dyDescent="0.3">
      <c r="A2189" s="372" t="s">
        <v>949</v>
      </c>
      <c r="B2189" s="201" t="s">
        <v>950</v>
      </c>
      <c r="C2189" s="379" t="s">
        <v>363</v>
      </c>
      <c r="D2189" s="424">
        <v>35000</v>
      </c>
      <c r="E2189" s="856"/>
      <c r="F2189" s="419" t="str">
        <f>IF((D2189*E2189)&gt;0,(D2189*E2189),"")</f>
        <v/>
      </c>
      <c r="H2189" s="580"/>
    </row>
    <row r="2190" spans="1:8" ht="14.4" customHeight="1" x14ac:dyDescent="0.3">
      <c r="A2190" s="372" t="s">
        <v>951</v>
      </c>
      <c r="B2190" s="201" t="s">
        <v>952</v>
      </c>
      <c r="C2190" s="379" t="s">
        <v>363</v>
      </c>
      <c r="D2190" s="424">
        <v>35000</v>
      </c>
      <c r="E2190" s="856"/>
      <c r="F2190" s="419" t="str">
        <f>IF((D2190*E2190)&gt;0,(D2190*E2190),"")</f>
        <v/>
      </c>
      <c r="H2190" s="580"/>
    </row>
    <row r="2191" spans="1:8" x14ac:dyDescent="0.3">
      <c r="A2191" s="372" t="s">
        <v>953</v>
      </c>
      <c r="B2191" s="201" t="s">
        <v>954</v>
      </c>
      <c r="C2191" s="379" t="s">
        <v>955</v>
      </c>
      <c r="D2191" s="424">
        <v>15000</v>
      </c>
      <c r="E2191" s="856"/>
      <c r="F2191" s="419" t="str">
        <f>IF((D2191*E2191)&gt;0,(D2191*E2191),"")</f>
        <v/>
      </c>
      <c r="H2191" s="580"/>
    </row>
    <row r="2192" spans="1:8" x14ac:dyDescent="0.3">
      <c r="A2192" s="372" t="s">
        <v>956</v>
      </c>
      <c r="B2192" s="201" t="s">
        <v>3701</v>
      </c>
      <c r="C2192" s="379" t="s">
        <v>955</v>
      </c>
      <c r="D2192" s="424">
        <v>8550</v>
      </c>
      <c r="E2192" s="856"/>
      <c r="F2192" s="419" t="str">
        <f>IF((D2192*E2192)&gt;0,(D2192*E2192),"")</f>
        <v/>
      </c>
      <c r="H2192" s="580"/>
    </row>
    <row r="2193" spans="1:8" x14ac:dyDescent="0.3">
      <c r="A2193" s="372" t="s">
        <v>960</v>
      </c>
      <c r="B2193" s="235" t="s">
        <v>962</v>
      </c>
      <c r="C2193" s="379" t="s">
        <v>316</v>
      </c>
      <c r="D2193" s="424">
        <v>2000</v>
      </c>
      <c r="E2193" s="856"/>
      <c r="F2193" s="419" t="str">
        <f>IF((D2193*E2193)&gt;0,(D2193*E2193),"")</f>
        <v/>
      </c>
      <c r="H2193" s="580"/>
    </row>
    <row r="2194" spans="1:8" ht="14.4" customHeight="1" x14ac:dyDescent="0.3">
      <c r="A2194" s="383"/>
      <c r="B2194" s="412"/>
      <c r="C2194" s="386"/>
      <c r="D2194" s="434"/>
      <c r="E2194" s="435"/>
      <c r="F2194" s="433"/>
    </row>
    <row r="2195" spans="1:8" ht="14.4" customHeight="1" x14ac:dyDescent="0.3">
      <c r="A2195" s="383"/>
      <c r="B2195" s="412"/>
      <c r="C2195" s="386"/>
      <c r="D2195" s="434"/>
      <c r="E2195" s="435"/>
      <c r="F2195" s="433"/>
    </row>
    <row r="2196" spans="1:8" ht="14.4" customHeight="1" x14ac:dyDescent="0.3">
      <c r="A2196" s="383"/>
      <c r="B2196" s="412"/>
      <c r="C2196" s="386"/>
      <c r="D2196" s="434"/>
      <c r="E2196" s="435"/>
      <c r="F2196" s="433"/>
    </row>
    <row r="2197" spans="1:8" ht="14.4" customHeight="1" x14ac:dyDescent="0.3">
      <c r="A2197" s="383"/>
      <c r="B2197" s="412"/>
      <c r="C2197" s="386"/>
      <c r="D2197" s="434"/>
      <c r="E2197" s="435"/>
      <c r="F2197" s="433"/>
    </row>
    <row r="2198" spans="1:8" ht="14.4" customHeight="1" x14ac:dyDescent="0.3">
      <c r="A2198" s="383"/>
      <c r="B2198" s="412"/>
      <c r="C2198" s="386"/>
      <c r="D2198" s="434"/>
      <c r="E2198" s="435"/>
      <c r="F2198" s="433"/>
    </row>
    <row r="2199" spans="1:8" ht="14.4" customHeight="1" x14ac:dyDescent="0.3">
      <c r="A2199" s="383"/>
      <c r="B2199" s="412"/>
      <c r="C2199" s="386"/>
      <c r="D2199" s="434"/>
      <c r="E2199" s="435"/>
      <c r="F2199" s="433"/>
    </row>
    <row r="2200" spans="1:8" ht="14.4" customHeight="1" x14ac:dyDescent="0.3">
      <c r="A2200" s="383"/>
      <c r="B2200" s="412"/>
      <c r="C2200" s="386"/>
      <c r="D2200" s="434"/>
      <c r="E2200" s="435"/>
      <c r="F2200" s="433"/>
    </row>
    <row r="2201" spans="1:8" ht="14.4" customHeight="1" x14ac:dyDescent="0.3">
      <c r="A2201" s="383"/>
      <c r="B2201" s="412"/>
      <c r="C2201" s="386"/>
      <c r="D2201" s="434"/>
      <c r="E2201" s="435"/>
      <c r="F2201" s="433"/>
    </row>
    <row r="2202" spans="1:8" ht="14.4" customHeight="1" x14ac:dyDescent="0.3">
      <c r="A2202" s="383"/>
      <c r="B2202" s="412"/>
      <c r="C2202" s="386"/>
      <c r="D2202" s="434"/>
      <c r="E2202" s="435"/>
      <c r="F2202" s="433"/>
    </row>
    <row r="2203" spans="1:8" ht="14.4" customHeight="1" x14ac:dyDescent="0.3">
      <c r="A2203" s="383"/>
      <c r="B2203" s="412"/>
      <c r="C2203" s="386"/>
      <c r="D2203" s="434"/>
      <c r="E2203" s="435"/>
      <c r="F2203" s="433"/>
    </row>
    <row r="2204" spans="1:8" ht="14.4" customHeight="1" x14ac:dyDescent="0.3">
      <c r="A2204" s="383"/>
      <c r="B2204" s="412"/>
      <c r="C2204" s="386"/>
      <c r="D2204" s="434"/>
      <c r="E2204" s="435"/>
      <c r="F2204" s="433"/>
    </row>
    <row r="2205" spans="1:8" ht="14.4" customHeight="1" x14ac:dyDescent="0.3">
      <c r="A2205" s="383"/>
      <c r="B2205" s="412"/>
      <c r="C2205" s="386"/>
      <c r="D2205" s="434"/>
      <c r="E2205" s="435"/>
      <c r="F2205" s="433"/>
    </row>
    <row r="2206" spans="1:8" ht="14.4" customHeight="1" x14ac:dyDescent="0.3">
      <c r="A2206" s="383"/>
      <c r="B2206" s="412"/>
      <c r="C2206" s="386"/>
      <c r="D2206" s="434"/>
      <c r="E2206" s="435"/>
      <c r="F2206" s="433"/>
    </row>
    <row r="2207" spans="1:8" ht="14.4" customHeight="1" x14ac:dyDescent="0.3">
      <c r="A2207" s="383"/>
      <c r="B2207" s="412"/>
      <c r="C2207" s="386"/>
      <c r="D2207" s="434"/>
      <c r="E2207" s="435"/>
      <c r="F2207" s="433"/>
    </row>
    <row r="2208" spans="1:8" ht="14.4" customHeight="1" x14ac:dyDescent="0.3">
      <c r="A2208" s="383"/>
      <c r="B2208" s="412"/>
      <c r="C2208" s="386"/>
      <c r="D2208" s="434"/>
      <c r="E2208" s="435"/>
      <c r="F2208" s="433"/>
    </row>
    <row r="2209" spans="1:6" ht="14.4" customHeight="1" x14ac:dyDescent="0.3">
      <c r="A2209" s="383"/>
      <c r="B2209" s="412"/>
      <c r="C2209" s="386"/>
      <c r="D2209" s="434"/>
      <c r="E2209" s="435"/>
      <c r="F2209" s="433"/>
    </row>
    <row r="2210" spans="1:6" ht="14.4" customHeight="1" x14ac:dyDescent="0.3">
      <c r="A2210" s="383"/>
      <c r="B2210" s="412"/>
      <c r="C2210" s="386"/>
      <c r="D2210" s="434"/>
      <c r="E2210" s="435"/>
      <c r="F2210" s="433"/>
    </row>
    <row r="2211" spans="1:6" ht="14.4" customHeight="1" x14ac:dyDescent="0.3">
      <c r="A2211" s="383"/>
      <c r="B2211" s="412"/>
      <c r="C2211" s="386"/>
      <c r="D2211" s="434"/>
      <c r="E2211" s="435"/>
      <c r="F2211" s="433"/>
    </row>
    <row r="2212" spans="1:6" ht="14.4" customHeight="1" x14ac:dyDescent="0.3">
      <c r="A2212" s="383"/>
      <c r="B2212" s="412"/>
      <c r="C2212" s="386"/>
      <c r="D2212" s="434"/>
      <c r="E2212" s="435"/>
      <c r="F2212" s="433"/>
    </row>
    <row r="2213" spans="1:6" ht="14.4" customHeight="1" x14ac:dyDescent="0.3">
      <c r="A2213" s="383"/>
      <c r="B2213" s="412"/>
      <c r="C2213" s="386"/>
      <c r="D2213" s="434"/>
      <c r="E2213" s="435"/>
      <c r="F2213" s="433"/>
    </row>
    <row r="2214" spans="1:6" ht="14.4" customHeight="1" x14ac:dyDescent="0.3">
      <c r="A2214" s="383"/>
      <c r="B2214" s="412"/>
      <c r="C2214" s="386"/>
      <c r="D2214" s="434"/>
      <c r="E2214" s="435"/>
      <c r="F2214" s="433"/>
    </row>
    <row r="2215" spans="1:6" s="368" customFormat="1" ht="14.4" customHeight="1" x14ac:dyDescent="0.3">
      <c r="A2215" s="383"/>
      <c r="B2215" s="412"/>
      <c r="C2215" s="386"/>
      <c r="D2215" s="434"/>
      <c r="E2215" s="435"/>
      <c r="F2215" s="433"/>
    </row>
    <row r="2216" spans="1:6" ht="14.4" customHeight="1" x14ac:dyDescent="0.3">
      <c r="A2216" s="383"/>
      <c r="B2216" s="412"/>
      <c r="C2216" s="386"/>
      <c r="D2216" s="434"/>
      <c r="E2216" s="435"/>
      <c r="F2216" s="433"/>
    </row>
    <row r="2217" spans="1:6" ht="14.4" customHeight="1" x14ac:dyDescent="0.3">
      <c r="A2217" s="383"/>
      <c r="B2217" s="412"/>
      <c r="C2217" s="386"/>
      <c r="D2217" s="434"/>
      <c r="E2217" s="435"/>
      <c r="F2217" s="433"/>
    </row>
    <row r="2218" spans="1:6" ht="14.4" customHeight="1" x14ac:dyDescent="0.3">
      <c r="A2218" s="383"/>
      <c r="B2218" s="412"/>
      <c r="C2218" s="386"/>
      <c r="D2218" s="434"/>
      <c r="E2218" s="435"/>
      <c r="F2218" s="433"/>
    </row>
    <row r="2219" spans="1:6" ht="14.4" customHeight="1" x14ac:dyDescent="0.3">
      <c r="A2219" s="383"/>
      <c r="B2219" s="412"/>
      <c r="C2219" s="386"/>
      <c r="D2219" s="434"/>
      <c r="E2219" s="435"/>
      <c r="F2219" s="433"/>
    </row>
    <row r="2220" spans="1:6" ht="14.4" customHeight="1" x14ac:dyDescent="0.3">
      <c r="A2220" s="383"/>
      <c r="B2220" s="412"/>
      <c r="C2220" s="386"/>
      <c r="D2220" s="434"/>
      <c r="E2220" s="435"/>
      <c r="F2220" s="433"/>
    </row>
    <row r="2221" spans="1:6" ht="14.4" customHeight="1" x14ac:dyDescent="0.3">
      <c r="A2221" s="383"/>
      <c r="B2221" s="412"/>
      <c r="C2221" s="386"/>
      <c r="D2221" s="434"/>
      <c r="E2221" s="435"/>
      <c r="F2221" s="433"/>
    </row>
    <row r="2222" spans="1:6" ht="14.4" customHeight="1" x14ac:dyDescent="0.3">
      <c r="A2222" s="383"/>
      <c r="B2222" s="412"/>
      <c r="C2222" s="386"/>
      <c r="D2222" s="434"/>
      <c r="E2222" s="435"/>
      <c r="F2222" s="433"/>
    </row>
    <row r="2223" spans="1:6" ht="14.4" customHeight="1" x14ac:dyDescent="0.3">
      <c r="A2223" s="383"/>
      <c r="B2223" s="412"/>
      <c r="C2223" s="386"/>
      <c r="D2223" s="434"/>
      <c r="E2223" s="435"/>
      <c r="F2223" s="433"/>
    </row>
    <row r="2224" spans="1:6" ht="14.4" customHeight="1" x14ac:dyDescent="0.3">
      <c r="A2224" s="383"/>
      <c r="B2224" s="412"/>
      <c r="C2224" s="386"/>
      <c r="D2224" s="434"/>
      <c r="E2224" s="435"/>
      <c r="F2224" s="433"/>
    </row>
    <row r="2225" spans="1:6" ht="14.4" customHeight="1" x14ac:dyDescent="0.3">
      <c r="A2225" s="383"/>
      <c r="B2225" s="412"/>
      <c r="C2225" s="386"/>
      <c r="D2225" s="434"/>
      <c r="E2225" s="435"/>
      <c r="F2225" s="433"/>
    </row>
    <row r="2226" spans="1:6" ht="14.4" customHeight="1" x14ac:dyDescent="0.3">
      <c r="A2226" s="383"/>
      <c r="B2226" s="412"/>
      <c r="C2226" s="386"/>
      <c r="D2226" s="434"/>
      <c r="E2226" s="435"/>
      <c r="F2226" s="433"/>
    </row>
    <row r="2227" spans="1:6" ht="14.4" customHeight="1" x14ac:dyDescent="0.3">
      <c r="A2227" s="383"/>
      <c r="B2227" s="412"/>
      <c r="C2227" s="386"/>
      <c r="D2227" s="434"/>
      <c r="E2227" s="435"/>
      <c r="F2227" s="433"/>
    </row>
    <row r="2228" spans="1:6" ht="14.4" customHeight="1" x14ac:dyDescent="0.3">
      <c r="A2228" s="383"/>
      <c r="B2228" s="412"/>
      <c r="C2228" s="386"/>
      <c r="D2228" s="434"/>
      <c r="E2228" s="435"/>
      <c r="F2228" s="433"/>
    </row>
    <row r="2229" spans="1:6" ht="14.4" customHeight="1" x14ac:dyDescent="0.3">
      <c r="A2229" s="383"/>
      <c r="B2229" s="412"/>
      <c r="C2229" s="386"/>
      <c r="D2229" s="434"/>
      <c r="E2229" s="435"/>
      <c r="F2229" s="433"/>
    </row>
    <row r="2230" spans="1:6" ht="14.4" customHeight="1" x14ac:dyDescent="0.3">
      <c r="A2230" s="383"/>
      <c r="B2230" s="412"/>
      <c r="C2230" s="386"/>
      <c r="D2230" s="434"/>
      <c r="E2230" s="435"/>
      <c r="F2230" s="433"/>
    </row>
    <row r="2231" spans="1:6" ht="14.4" customHeight="1" x14ac:dyDescent="0.3">
      <c r="A2231" s="383"/>
      <c r="B2231" s="412"/>
      <c r="C2231" s="386"/>
      <c r="D2231" s="434"/>
      <c r="E2231" s="435"/>
      <c r="F2231" s="433"/>
    </row>
    <row r="2232" spans="1:6" ht="14.4" customHeight="1" x14ac:dyDescent="0.3">
      <c r="A2232" s="383"/>
      <c r="B2232" s="412"/>
      <c r="C2232" s="386"/>
      <c r="D2232" s="434"/>
      <c r="E2232" s="435"/>
      <c r="F2232" s="433"/>
    </row>
    <row r="2233" spans="1:6" ht="14.4" customHeight="1" x14ac:dyDescent="0.3">
      <c r="A2233" s="383"/>
      <c r="B2233" s="412"/>
      <c r="C2233" s="386"/>
      <c r="D2233" s="434"/>
      <c r="E2233" s="435"/>
      <c r="F2233" s="433"/>
    </row>
    <row r="2234" spans="1:6" ht="14.4" customHeight="1" x14ac:dyDescent="0.3">
      <c r="A2234" s="383"/>
      <c r="B2234" s="412"/>
      <c r="C2234" s="386"/>
      <c r="D2234" s="434"/>
      <c r="E2234" s="435"/>
      <c r="F2234" s="433"/>
    </row>
    <row r="2235" spans="1:6" ht="14.4" customHeight="1" x14ac:dyDescent="0.3">
      <c r="A2235" s="383"/>
      <c r="B2235" s="412"/>
      <c r="C2235" s="386"/>
      <c r="D2235" s="434"/>
      <c r="E2235" s="435"/>
      <c r="F2235" s="433"/>
    </row>
    <row r="2236" spans="1:6" ht="14.4" customHeight="1" x14ac:dyDescent="0.3">
      <c r="A2236" s="383"/>
      <c r="B2236" s="412"/>
      <c r="C2236" s="386"/>
      <c r="D2236" s="434"/>
      <c r="E2236" s="435"/>
      <c r="F2236" s="433"/>
    </row>
    <row r="2237" spans="1:6" ht="14.4" customHeight="1" x14ac:dyDescent="0.3">
      <c r="A2237" s="383"/>
      <c r="B2237" s="412"/>
      <c r="C2237" s="386"/>
      <c r="D2237" s="434"/>
      <c r="E2237" s="435"/>
      <c r="F2237" s="433"/>
    </row>
    <row r="2238" spans="1:6" ht="14.4" customHeight="1" x14ac:dyDescent="0.3">
      <c r="A2238" s="383"/>
      <c r="B2238" s="412"/>
      <c r="C2238" s="386"/>
      <c r="D2238" s="434"/>
      <c r="E2238" s="435"/>
      <c r="F2238" s="433"/>
    </row>
    <row r="2239" spans="1:6" ht="14.4" customHeight="1" x14ac:dyDescent="0.3">
      <c r="A2239" s="383"/>
      <c r="B2239" s="412"/>
      <c r="C2239" s="386"/>
      <c r="D2239" s="434"/>
      <c r="E2239" s="435"/>
      <c r="F2239" s="433"/>
    </row>
    <row r="2240" spans="1:6" ht="14.4" customHeight="1" x14ac:dyDescent="0.3">
      <c r="A2240" s="383"/>
      <c r="B2240" s="412"/>
      <c r="C2240" s="386"/>
      <c r="D2240" s="434"/>
      <c r="E2240" s="435"/>
      <c r="F2240" s="433"/>
    </row>
    <row r="2241" spans="1:6" ht="14.4" customHeight="1" x14ac:dyDescent="0.3">
      <c r="A2241" s="383"/>
      <c r="B2241" s="412"/>
      <c r="C2241" s="386"/>
      <c r="D2241" s="434"/>
      <c r="E2241" s="435"/>
      <c r="F2241" s="433"/>
    </row>
    <row r="2242" spans="1:6" ht="14.4" customHeight="1" x14ac:dyDescent="0.3">
      <c r="A2242" s="383"/>
      <c r="B2242" s="412"/>
      <c r="C2242" s="386"/>
      <c r="D2242" s="434"/>
      <c r="E2242" s="435"/>
      <c r="F2242" s="433"/>
    </row>
    <row r="2243" spans="1:6" ht="14.4" customHeight="1" x14ac:dyDescent="0.3">
      <c r="A2243" s="383"/>
      <c r="B2243" s="412"/>
      <c r="C2243" s="386"/>
      <c r="D2243" s="434"/>
      <c r="E2243" s="435"/>
      <c r="F2243" s="433"/>
    </row>
    <row r="2244" spans="1:6" ht="14.4" customHeight="1" x14ac:dyDescent="0.3">
      <c r="A2244" s="383"/>
      <c r="B2244" s="412"/>
      <c r="C2244" s="386"/>
      <c r="D2244" s="434"/>
      <c r="E2244" s="435"/>
      <c r="F2244" s="433"/>
    </row>
    <row r="2245" spans="1:6" ht="14.4" customHeight="1" x14ac:dyDescent="0.3">
      <c r="A2245" s="383"/>
      <c r="B2245" s="412"/>
      <c r="C2245" s="386"/>
      <c r="D2245" s="434"/>
      <c r="E2245" s="435"/>
      <c r="F2245" s="433"/>
    </row>
    <row r="2246" spans="1:6" ht="14.4" customHeight="1" x14ac:dyDescent="0.3">
      <c r="A2246" s="383"/>
      <c r="B2246" s="412"/>
      <c r="C2246" s="386"/>
      <c r="D2246" s="434"/>
      <c r="E2246" s="435"/>
      <c r="F2246" s="433"/>
    </row>
    <row r="2247" spans="1:6" ht="14.4" customHeight="1" x14ac:dyDescent="0.3">
      <c r="A2247" s="383"/>
      <c r="B2247" s="412"/>
      <c r="C2247" s="386"/>
      <c r="D2247" s="434"/>
      <c r="E2247" s="435"/>
      <c r="F2247" s="433"/>
    </row>
    <row r="2248" spans="1:6" ht="14.4" customHeight="1" x14ac:dyDescent="0.3">
      <c r="A2248" s="383"/>
      <c r="B2248" s="412"/>
      <c r="C2248" s="386"/>
      <c r="D2248" s="434"/>
      <c r="E2248" s="435"/>
      <c r="F2248" s="433"/>
    </row>
    <row r="2249" spans="1:6" ht="14.4" customHeight="1" x14ac:dyDescent="0.3">
      <c r="A2249" s="383"/>
      <c r="B2249" s="412"/>
      <c r="C2249" s="386"/>
      <c r="D2249" s="434"/>
      <c r="E2249" s="435"/>
      <c r="F2249" s="433"/>
    </row>
    <row r="2250" spans="1:6" ht="14.4" customHeight="1" x14ac:dyDescent="0.3">
      <c r="A2250" s="383"/>
      <c r="B2250" s="412"/>
      <c r="C2250" s="386"/>
      <c r="D2250" s="434"/>
      <c r="E2250" s="435"/>
      <c r="F2250" s="433"/>
    </row>
    <row r="2251" spans="1:6" ht="14.4" customHeight="1" x14ac:dyDescent="0.3">
      <c r="A2251" s="383"/>
      <c r="B2251" s="412"/>
      <c r="C2251" s="386"/>
      <c r="D2251" s="434"/>
      <c r="E2251" s="435"/>
      <c r="F2251" s="433"/>
    </row>
    <row r="2252" spans="1:6" ht="14.4" customHeight="1" x14ac:dyDescent="0.3">
      <c r="A2252" s="383"/>
      <c r="B2252" s="412"/>
      <c r="C2252" s="386"/>
      <c r="D2252" s="434"/>
      <c r="E2252" s="435"/>
      <c r="F2252" s="433"/>
    </row>
    <row r="2253" spans="1:6" ht="14.4" customHeight="1" x14ac:dyDescent="0.3">
      <c r="A2253" s="383"/>
      <c r="B2253" s="412"/>
      <c r="C2253" s="386"/>
      <c r="D2253" s="434"/>
      <c r="E2253" s="435"/>
      <c r="F2253" s="433"/>
    </row>
    <row r="2254" spans="1:6" ht="14.4" customHeight="1" x14ac:dyDescent="0.3">
      <c r="A2254" s="383"/>
      <c r="B2254" s="412"/>
      <c r="C2254" s="386"/>
      <c r="D2254" s="434"/>
      <c r="E2254" s="435"/>
      <c r="F2254" s="433"/>
    </row>
    <row r="2255" spans="1:6" ht="14.4" customHeight="1" x14ac:dyDescent="0.3">
      <c r="A2255" s="383"/>
      <c r="B2255" s="412"/>
      <c r="C2255" s="386"/>
      <c r="D2255" s="434"/>
      <c r="E2255" s="435"/>
      <c r="F2255" s="433"/>
    </row>
    <row r="2256" spans="1:6" ht="14.4" customHeight="1" x14ac:dyDescent="0.3">
      <c r="A2256" s="383"/>
      <c r="B2256" s="412"/>
      <c r="C2256" s="386"/>
      <c r="D2256" s="434"/>
      <c r="E2256" s="435"/>
      <c r="F2256" s="433"/>
    </row>
    <row r="2257" spans="1:6" ht="14.4" customHeight="1" x14ac:dyDescent="0.3">
      <c r="A2257" s="383"/>
      <c r="B2257" s="412"/>
      <c r="C2257" s="386"/>
      <c r="D2257" s="434"/>
      <c r="E2257" s="435"/>
      <c r="F2257" s="433"/>
    </row>
    <row r="2258" spans="1:6" ht="14.4" customHeight="1" x14ac:dyDescent="0.3">
      <c r="A2258" s="383"/>
      <c r="B2258" s="412"/>
      <c r="C2258" s="386"/>
      <c r="D2258" s="434"/>
      <c r="E2258" s="435"/>
      <c r="F2258" s="433"/>
    </row>
    <row r="2259" spans="1:6" ht="14.4" customHeight="1" x14ac:dyDescent="0.3">
      <c r="A2259" s="383"/>
      <c r="B2259" s="412"/>
      <c r="C2259" s="386"/>
      <c r="D2259" s="434"/>
      <c r="E2259" s="435"/>
      <c r="F2259" s="433"/>
    </row>
    <row r="2260" spans="1:6" ht="14.4" customHeight="1" x14ac:dyDescent="0.3">
      <c r="A2260" s="383"/>
      <c r="B2260" s="412"/>
      <c r="C2260" s="386"/>
      <c r="D2260" s="434"/>
      <c r="E2260" s="435"/>
      <c r="F2260" s="433"/>
    </row>
    <row r="2261" spans="1:6" ht="14.4" customHeight="1" x14ac:dyDescent="0.3">
      <c r="A2261" s="383"/>
      <c r="B2261" s="412"/>
      <c r="C2261" s="386"/>
      <c r="D2261" s="434"/>
      <c r="E2261" s="435"/>
      <c r="F2261" s="433"/>
    </row>
    <row r="2262" spans="1:6" ht="14.4" customHeight="1" x14ac:dyDescent="0.3">
      <c r="A2262" s="383"/>
      <c r="B2262" s="412"/>
      <c r="C2262" s="386"/>
      <c r="D2262" s="434"/>
      <c r="E2262" s="435"/>
      <c r="F2262" s="433"/>
    </row>
    <row r="2263" spans="1:6" ht="14.4" customHeight="1" x14ac:dyDescent="0.3">
      <c r="A2263" s="383"/>
      <c r="B2263" s="412"/>
      <c r="C2263" s="386"/>
      <c r="D2263" s="434"/>
      <c r="E2263" s="435"/>
      <c r="F2263" s="433"/>
    </row>
    <row r="2264" spans="1:6" ht="14.4" customHeight="1" x14ac:dyDescent="0.3">
      <c r="A2264" s="383"/>
      <c r="B2264" s="412"/>
      <c r="C2264" s="386"/>
      <c r="D2264" s="434"/>
      <c r="E2264" s="435"/>
      <c r="F2264" s="433"/>
    </row>
    <row r="2265" spans="1:6" ht="14.4" customHeight="1" x14ac:dyDescent="0.3">
      <c r="A2265" s="383"/>
      <c r="B2265" s="412"/>
      <c r="C2265" s="386"/>
      <c r="D2265" s="434"/>
      <c r="E2265" s="435"/>
      <c r="F2265" s="433"/>
    </row>
    <row r="2266" spans="1:6" ht="14.4" customHeight="1" x14ac:dyDescent="0.3">
      <c r="A2266" s="383"/>
      <c r="B2266" s="412"/>
      <c r="C2266" s="386"/>
      <c r="D2266" s="434"/>
      <c r="E2266" s="435"/>
      <c r="F2266" s="433"/>
    </row>
    <row r="2267" spans="1:6" ht="14.4" customHeight="1" x14ac:dyDescent="0.3">
      <c r="A2267" s="383"/>
      <c r="B2267" s="412"/>
      <c r="C2267" s="386"/>
      <c r="D2267" s="434"/>
      <c r="E2267" s="435"/>
      <c r="F2267" s="433"/>
    </row>
    <row r="2268" spans="1:6" ht="14.4" customHeight="1" x14ac:dyDescent="0.3">
      <c r="A2268" s="383"/>
      <c r="B2268" s="412"/>
      <c r="C2268" s="386"/>
      <c r="D2268" s="434"/>
      <c r="E2268" s="435"/>
      <c r="F2268" s="433"/>
    </row>
    <row r="2269" spans="1:6" ht="14.4" customHeight="1" x14ac:dyDescent="0.3">
      <c r="A2269" s="383"/>
      <c r="B2269" s="412"/>
      <c r="C2269" s="386"/>
      <c r="D2269" s="434"/>
      <c r="E2269" s="435"/>
      <c r="F2269" s="433"/>
    </row>
    <row r="2270" spans="1:6" ht="14.4" customHeight="1" x14ac:dyDescent="0.3">
      <c r="A2270" s="383"/>
      <c r="B2270" s="412"/>
      <c r="C2270" s="386"/>
      <c r="D2270" s="434"/>
      <c r="E2270" s="435"/>
      <c r="F2270" s="433"/>
    </row>
    <row r="2271" spans="1:6" ht="14.4" customHeight="1" x14ac:dyDescent="0.3">
      <c r="A2271" s="383"/>
      <c r="B2271" s="412"/>
      <c r="C2271" s="386"/>
      <c r="D2271" s="434"/>
      <c r="E2271" s="435"/>
      <c r="F2271" s="433"/>
    </row>
    <row r="2272" spans="1:6" ht="14.4" customHeight="1" x14ac:dyDescent="0.3">
      <c r="A2272" s="383"/>
      <c r="B2272" s="412"/>
      <c r="C2272" s="386"/>
      <c r="D2272" s="434"/>
      <c r="E2272" s="435"/>
      <c r="F2272" s="433"/>
    </row>
    <row r="2273" spans="1:6" ht="14.4" customHeight="1" x14ac:dyDescent="0.3">
      <c r="A2273" s="383"/>
      <c r="B2273" s="412"/>
      <c r="C2273" s="386"/>
      <c r="D2273" s="434"/>
      <c r="E2273" s="435"/>
      <c r="F2273" s="433"/>
    </row>
    <row r="2274" spans="1:6" ht="14.4" customHeight="1" x14ac:dyDescent="0.3">
      <c r="A2274" s="383"/>
      <c r="B2274" s="412"/>
      <c r="C2274" s="386"/>
      <c r="D2274" s="434"/>
      <c r="E2274" s="435"/>
      <c r="F2274" s="433"/>
    </row>
    <row r="2275" spans="1:6" ht="14.4" customHeight="1" x14ac:dyDescent="0.3">
      <c r="A2275" s="383"/>
      <c r="B2275" s="412"/>
      <c r="C2275" s="386"/>
      <c r="D2275" s="434"/>
      <c r="E2275" s="435"/>
      <c r="F2275" s="433"/>
    </row>
    <row r="2276" spans="1:6" ht="14.4" customHeight="1" x14ac:dyDescent="0.3">
      <c r="A2276" s="383"/>
      <c r="B2276" s="412"/>
      <c r="C2276" s="386"/>
      <c r="D2276" s="434"/>
      <c r="E2276" s="435"/>
      <c r="F2276" s="433"/>
    </row>
    <row r="2277" spans="1:6" ht="14.4" customHeight="1" x14ac:dyDescent="0.3">
      <c r="A2277" s="383"/>
      <c r="B2277" s="412"/>
      <c r="C2277" s="386"/>
      <c r="D2277" s="434"/>
      <c r="E2277" s="435"/>
      <c r="F2277" s="433"/>
    </row>
    <row r="2278" spans="1:6" ht="14.4" customHeight="1" x14ac:dyDescent="0.3">
      <c r="A2278" s="383"/>
      <c r="B2278" s="412"/>
      <c r="C2278" s="386"/>
      <c r="D2278" s="434"/>
      <c r="E2278" s="435"/>
      <c r="F2278" s="433"/>
    </row>
    <row r="2279" spans="1:6" ht="14.4" customHeight="1" x14ac:dyDescent="0.3">
      <c r="A2279" s="383"/>
      <c r="B2279" s="412"/>
      <c r="C2279" s="386"/>
      <c r="D2279" s="434"/>
      <c r="E2279" s="435"/>
      <c r="F2279" s="433"/>
    </row>
    <row r="2280" spans="1:6" ht="14.4" customHeight="1" x14ac:dyDescent="0.3">
      <c r="A2280" s="383"/>
      <c r="B2280" s="412"/>
      <c r="C2280" s="386"/>
      <c r="D2280" s="434"/>
      <c r="E2280" s="435"/>
      <c r="F2280" s="433"/>
    </row>
    <row r="2281" spans="1:6" ht="14.4" customHeight="1" x14ac:dyDescent="0.3">
      <c r="A2281" s="383"/>
      <c r="B2281" s="412"/>
      <c r="C2281" s="386"/>
      <c r="D2281" s="434"/>
      <c r="E2281" s="435"/>
      <c r="F2281" s="433"/>
    </row>
    <row r="2282" spans="1:6" ht="14.4" customHeight="1" x14ac:dyDescent="0.3">
      <c r="A2282" s="383"/>
      <c r="B2282" s="412"/>
      <c r="C2282" s="386"/>
      <c r="D2282" s="434"/>
      <c r="E2282" s="435"/>
      <c r="F2282" s="433"/>
    </row>
    <row r="2283" spans="1:6" ht="14.4" customHeight="1" x14ac:dyDescent="0.3">
      <c r="A2283" s="383"/>
      <c r="B2283" s="412"/>
      <c r="C2283" s="386"/>
      <c r="D2283" s="434"/>
      <c r="E2283" s="435"/>
      <c r="F2283" s="433"/>
    </row>
    <row r="2284" spans="1:6" ht="14.4" customHeight="1" x14ac:dyDescent="0.3">
      <c r="A2284" s="383"/>
      <c r="B2284" s="412"/>
      <c r="C2284" s="386"/>
      <c r="D2284" s="434"/>
      <c r="E2284" s="435"/>
      <c r="F2284" s="433"/>
    </row>
    <row r="2285" spans="1:6" ht="14.4" customHeight="1" x14ac:dyDescent="0.3">
      <c r="A2285" s="383"/>
      <c r="B2285" s="412"/>
      <c r="C2285" s="386"/>
      <c r="D2285" s="434"/>
      <c r="E2285" s="435"/>
      <c r="F2285" s="433"/>
    </row>
    <row r="2286" spans="1:6" ht="14.4" customHeight="1" x14ac:dyDescent="0.3">
      <c r="A2286" s="383"/>
      <c r="B2286" s="412"/>
      <c r="C2286" s="386"/>
      <c r="D2286" s="434"/>
      <c r="E2286" s="435"/>
      <c r="F2286" s="433"/>
    </row>
    <row r="2287" spans="1:6" ht="14.4" customHeight="1" x14ac:dyDescent="0.3">
      <c r="A2287" s="383"/>
      <c r="B2287" s="412"/>
      <c r="C2287" s="386"/>
      <c r="D2287" s="434"/>
      <c r="E2287" s="435"/>
      <c r="F2287" s="433"/>
    </row>
    <row r="2288" spans="1:6" ht="14.4" customHeight="1" x14ac:dyDescent="0.3">
      <c r="A2288" s="383"/>
      <c r="B2288" s="412"/>
      <c r="C2288" s="386"/>
      <c r="D2288" s="434"/>
      <c r="E2288" s="435"/>
      <c r="F2288" s="433"/>
    </row>
    <row r="2289" spans="1:8" ht="14.4" customHeight="1" x14ac:dyDescent="0.3">
      <c r="A2289" s="383"/>
      <c r="B2289" s="412"/>
      <c r="C2289" s="386"/>
      <c r="D2289" s="434"/>
      <c r="E2289" s="435"/>
      <c r="F2289" s="433"/>
    </row>
    <row r="2290" spans="1:8" ht="14.4" customHeight="1" x14ac:dyDescent="0.3">
      <c r="A2290" s="383"/>
      <c r="B2290" s="412"/>
      <c r="C2290" s="386"/>
      <c r="D2290" s="434"/>
      <c r="E2290" s="435"/>
      <c r="F2290" s="433"/>
    </row>
    <row r="2291" spans="1:8" ht="14.4" customHeight="1" thickBot="1" x14ac:dyDescent="0.35">
      <c r="A2291" s="383"/>
      <c r="B2291" s="412"/>
      <c r="C2291" s="386"/>
      <c r="D2291" s="434"/>
      <c r="E2291" s="435"/>
      <c r="F2291" s="433"/>
    </row>
    <row r="2292" spans="1:8" ht="25.05" customHeight="1" thickBot="1" x14ac:dyDescent="0.35">
      <c r="A2292" s="448" t="s">
        <v>4071</v>
      </c>
      <c r="B2292" s="511" t="s">
        <v>4116</v>
      </c>
      <c r="C2292" s="489"/>
      <c r="D2292" s="583"/>
      <c r="E2292" s="584"/>
      <c r="F2292" s="585">
        <f>SUM(F2189:F2207)</f>
        <v>0</v>
      </c>
    </row>
    <row r="2293" spans="1:8" ht="15" customHeight="1" x14ac:dyDescent="0.3">
      <c r="A2293" s="756" t="str">
        <f>A768</f>
        <v>CONTRACT SANRAL: NRA 2024/1323</v>
      </c>
      <c r="B2293" s="757"/>
      <c r="C2293" s="462"/>
      <c r="D2293" s="586"/>
      <c r="E2293" s="587"/>
      <c r="F2293" s="588"/>
    </row>
    <row r="2294" spans="1:8" ht="30.6" customHeight="1" thickBot="1" x14ac:dyDescent="0.35">
      <c r="A2294" s="754" t="str">
        <f>A769</f>
        <v>PANEL FOR ROUTINE ROAD MAINTENANCE WORKS ACROSS SOUTH AFRICA (FREE STATE PROVINCE)</v>
      </c>
      <c r="B2294" s="755"/>
      <c r="C2294" s="463"/>
      <c r="D2294" s="589"/>
      <c r="E2294" s="590"/>
      <c r="F2294" s="591"/>
    </row>
    <row r="2295" spans="1:8" ht="25.05" customHeight="1" thickBot="1" x14ac:dyDescent="0.35">
      <c r="A2295" s="449" t="s">
        <v>4111</v>
      </c>
      <c r="B2295" s="451" t="s">
        <v>4035</v>
      </c>
      <c r="C2295" s="451" t="s">
        <v>4112</v>
      </c>
      <c r="D2295" s="583" t="s">
        <v>4113</v>
      </c>
      <c r="E2295" s="583" t="s">
        <v>4114</v>
      </c>
      <c r="F2295" s="592" t="s">
        <v>4036</v>
      </c>
    </row>
    <row r="2296" spans="1:8" s="444" customFormat="1" ht="25.05" customHeight="1" x14ac:dyDescent="0.3">
      <c r="A2296" s="758" t="s">
        <v>973</v>
      </c>
      <c r="B2296" s="759"/>
      <c r="C2296" s="759"/>
      <c r="D2296" s="759"/>
      <c r="E2296" s="759"/>
      <c r="F2296" s="760"/>
    </row>
    <row r="2297" spans="1:8" ht="14.4" customHeight="1" x14ac:dyDescent="0.3">
      <c r="A2297" s="374" t="s">
        <v>974</v>
      </c>
      <c r="B2297" s="345" t="s">
        <v>655</v>
      </c>
      <c r="C2297" s="375"/>
      <c r="D2297" s="579"/>
      <c r="E2297" s="377"/>
      <c r="F2297" s="378"/>
      <c r="H2297" s="580"/>
    </row>
    <row r="2298" spans="1:8" ht="14.4" customHeight="1" x14ac:dyDescent="0.3">
      <c r="A2298" s="372" t="s">
        <v>975</v>
      </c>
      <c r="B2298" s="201" t="s">
        <v>976</v>
      </c>
      <c r="C2298" s="379"/>
      <c r="D2298" s="601"/>
      <c r="E2298" s="392"/>
      <c r="F2298" s="397"/>
      <c r="H2298" s="580"/>
    </row>
    <row r="2299" spans="1:8" x14ac:dyDescent="0.3">
      <c r="A2299" s="372" t="s">
        <v>977</v>
      </c>
      <c r="B2299" s="201" t="s">
        <v>593</v>
      </c>
      <c r="C2299" s="379" t="s">
        <v>221</v>
      </c>
      <c r="D2299" s="424">
        <v>600</v>
      </c>
      <c r="E2299" s="856"/>
      <c r="F2299" s="419" t="str">
        <f t="shared" ref="F2299:F2330" si="14">IF((D2299*E2299)&gt;0,(D2299*E2299),"")</f>
        <v/>
      </c>
      <c r="H2299" s="580"/>
    </row>
    <row r="2300" spans="1:8" ht="14.4" customHeight="1" x14ac:dyDescent="0.3">
      <c r="A2300" s="372" t="s">
        <v>978</v>
      </c>
      <c r="B2300" s="201" t="s">
        <v>979</v>
      </c>
      <c r="C2300" s="379" t="s">
        <v>221</v>
      </c>
      <c r="D2300" s="424">
        <v>550</v>
      </c>
      <c r="E2300" s="856"/>
      <c r="F2300" s="419" t="str">
        <f t="shared" si="14"/>
        <v/>
      </c>
      <c r="H2300" s="580"/>
    </row>
    <row r="2301" spans="1:8" x14ac:dyDescent="0.3">
      <c r="A2301" s="372" t="s">
        <v>980</v>
      </c>
      <c r="B2301" s="201" t="s">
        <v>3932</v>
      </c>
      <c r="C2301" s="379"/>
      <c r="D2301" s="424"/>
      <c r="E2301" s="418"/>
      <c r="F2301" s="419" t="str">
        <f t="shared" si="14"/>
        <v/>
      </c>
      <c r="H2301" s="580"/>
    </row>
    <row r="2302" spans="1:8" x14ac:dyDescent="0.3">
      <c r="A2302" s="372" t="s">
        <v>982</v>
      </c>
      <c r="B2302" s="201" t="s">
        <v>593</v>
      </c>
      <c r="C2302" s="379" t="s">
        <v>221</v>
      </c>
      <c r="D2302" s="424">
        <v>300</v>
      </c>
      <c r="E2302" s="856"/>
      <c r="F2302" s="419" t="str">
        <f t="shared" si="14"/>
        <v/>
      </c>
      <c r="H2302" s="580"/>
    </row>
    <row r="2303" spans="1:8" x14ac:dyDescent="0.3">
      <c r="A2303" s="372" t="s">
        <v>983</v>
      </c>
      <c r="B2303" s="201" t="s">
        <v>979</v>
      </c>
      <c r="C2303" s="379" t="s">
        <v>221</v>
      </c>
      <c r="D2303" s="424">
        <v>150</v>
      </c>
      <c r="E2303" s="856"/>
      <c r="F2303" s="419" t="str">
        <f t="shared" si="14"/>
        <v/>
      </c>
      <c r="H2303" s="580"/>
    </row>
    <row r="2304" spans="1:8" x14ac:dyDescent="0.3">
      <c r="A2304" s="372" t="s">
        <v>984</v>
      </c>
      <c r="B2304" s="235" t="s">
        <v>985</v>
      </c>
      <c r="C2304" s="379"/>
      <c r="D2304" s="424"/>
      <c r="E2304" s="418"/>
      <c r="F2304" s="419" t="str">
        <f t="shared" si="14"/>
        <v/>
      </c>
      <c r="H2304" s="580"/>
    </row>
    <row r="2305" spans="1:8" x14ac:dyDescent="0.3">
      <c r="A2305" s="372" t="s">
        <v>986</v>
      </c>
      <c r="B2305" s="201" t="s">
        <v>987</v>
      </c>
      <c r="C2305" s="379" t="s">
        <v>221</v>
      </c>
      <c r="D2305" s="424">
        <v>300</v>
      </c>
      <c r="E2305" s="856"/>
      <c r="F2305" s="419" t="str">
        <f t="shared" si="14"/>
        <v/>
      </c>
      <c r="H2305" s="580"/>
    </row>
    <row r="2306" spans="1:8" x14ac:dyDescent="0.3">
      <c r="A2306" s="372" t="s">
        <v>988</v>
      </c>
      <c r="B2306" s="201" t="s">
        <v>989</v>
      </c>
      <c r="C2306" s="379" t="s">
        <v>221</v>
      </c>
      <c r="D2306" s="424">
        <v>100</v>
      </c>
      <c r="E2306" s="856"/>
      <c r="F2306" s="419" t="str">
        <f t="shared" si="14"/>
        <v/>
      </c>
      <c r="H2306" s="580"/>
    </row>
    <row r="2307" spans="1:8" x14ac:dyDescent="0.3">
      <c r="A2307" s="372" t="s">
        <v>990</v>
      </c>
      <c r="B2307" s="201" t="s">
        <v>991</v>
      </c>
      <c r="C2307" s="379" t="s">
        <v>221</v>
      </c>
      <c r="D2307" s="424">
        <v>100</v>
      </c>
      <c r="E2307" s="856"/>
      <c r="F2307" s="419" t="str">
        <f t="shared" si="14"/>
        <v/>
      </c>
      <c r="H2307" s="580"/>
    </row>
    <row r="2308" spans="1:8" x14ac:dyDescent="0.3">
      <c r="A2308" s="372" t="s">
        <v>992</v>
      </c>
      <c r="B2308" s="201" t="s">
        <v>993</v>
      </c>
      <c r="C2308" s="379" t="s">
        <v>221</v>
      </c>
      <c r="D2308" s="424">
        <v>100</v>
      </c>
      <c r="E2308" s="856"/>
      <c r="F2308" s="419" t="str">
        <f t="shared" si="14"/>
        <v/>
      </c>
      <c r="H2308" s="580"/>
    </row>
    <row r="2309" spans="1:8" x14ac:dyDescent="0.3">
      <c r="A2309" s="372" t="s">
        <v>994</v>
      </c>
      <c r="B2309" s="235" t="s">
        <v>995</v>
      </c>
      <c r="C2309" s="379" t="s">
        <v>221</v>
      </c>
      <c r="D2309" s="424">
        <v>100</v>
      </c>
      <c r="E2309" s="856"/>
      <c r="F2309" s="419" t="str">
        <f t="shared" si="14"/>
        <v/>
      </c>
      <c r="H2309" s="580"/>
    </row>
    <row r="2310" spans="1:8" ht="14.4" customHeight="1" x14ac:dyDescent="0.3">
      <c r="A2310" s="372" t="s">
        <v>996</v>
      </c>
      <c r="B2310" s="235" t="s">
        <v>997</v>
      </c>
      <c r="C2310" s="379"/>
      <c r="D2310" s="424"/>
      <c r="E2310" s="418"/>
      <c r="F2310" s="419" t="str">
        <f t="shared" si="14"/>
        <v/>
      </c>
      <c r="H2310" s="580"/>
    </row>
    <row r="2311" spans="1:8" ht="14.4" customHeight="1" x14ac:dyDescent="0.3">
      <c r="A2311" s="372" t="s">
        <v>998</v>
      </c>
      <c r="B2311" s="201" t="s">
        <v>999</v>
      </c>
      <c r="C2311" s="379"/>
      <c r="D2311" s="424"/>
      <c r="E2311" s="418"/>
      <c r="F2311" s="419" t="str">
        <f t="shared" si="14"/>
        <v/>
      </c>
      <c r="H2311" s="580"/>
    </row>
    <row r="2312" spans="1:8" x14ac:dyDescent="0.3">
      <c r="A2312" s="372" t="s">
        <v>1006</v>
      </c>
      <c r="B2312" s="221" t="s">
        <v>1007</v>
      </c>
      <c r="C2312" s="379" t="s">
        <v>363</v>
      </c>
      <c r="D2312" s="424">
        <v>250</v>
      </c>
      <c r="E2312" s="856"/>
      <c r="F2312" s="419" t="str">
        <f t="shared" si="14"/>
        <v/>
      </c>
      <c r="H2312" s="580"/>
    </row>
    <row r="2313" spans="1:8" x14ac:dyDescent="0.3">
      <c r="A2313" s="372" t="s">
        <v>1008</v>
      </c>
      <c r="B2313" s="235" t="s">
        <v>714</v>
      </c>
      <c r="C2313" s="379"/>
      <c r="D2313" s="424"/>
      <c r="E2313" s="418"/>
      <c r="F2313" s="419" t="str">
        <f t="shared" si="14"/>
        <v/>
      </c>
      <c r="H2313" s="580"/>
    </row>
    <row r="2314" spans="1:8" x14ac:dyDescent="0.3">
      <c r="A2314" s="372" t="s">
        <v>1009</v>
      </c>
      <c r="B2314" s="201" t="s">
        <v>716</v>
      </c>
      <c r="C2314" s="379" t="s">
        <v>262</v>
      </c>
      <c r="D2314" s="424">
        <v>10</v>
      </c>
      <c r="E2314" s="856"/>
      <c r="F2314" s="419" t="str">
        <f t="shared" si="14"/>
        <v/>
      </c>
      <c r="H2314" s="580"/>
    </row>
    <row r="2315" spans="1:8" x14ac:dyDescent="0.3">
      <c r="A2315" s="372" t="s">
        <v>1010</v>
      </c>
      <c r="B2315" s="201" t="s">
        <v>718</v>
      </c>
      <c r="C2315" s="379" t="s">
        <v>262</v>
      </c>
      <c r="D2315" s="424">
        <v>5</v>
      </c>
      <c r="E2315" s="856"/>
      <c r="F2315" s="419" t="str">
        <f t="shared" si="14"/>
        <v/>
      </c>
      <c r="H2315" s="580"/>
    </row>
    <row r="2316" spans="1:8" x14ac:dyDescent="0.3">
      <c r="A2316" s="372" t="s">
        <v>1011</v>
      </c>
      <c r="B2316" s="201" t="s">
        <v>720</v>
      </c>
      <c r="C2316" s="379" t="s">
        <v>721</v>
      </c>
      <c r="D2316" s="424">
        <v>5</v>
      </c>
      <c r="E2316" s="856"/>
      <c r="F2316" s="419" t="str">
        <f t="shared" si="14"/>
        <v/>
      </c>
      <c r="H2316" s="580"/>
    </row>
    <row r="2317" spans="1:8" ht="24" x14ac:dyDescent="0.3">
      <c r="A2317" s="372" t="s">
        <v>1012</v>
      </c>
      <c r="B2317" s="235" t="s">
        <v>1013</v>
      </c>
      <c r="C2317" s="379" t="s">
        <v>363</v>
      </c>
      <c r="D2317" s="424">
        <v>855</v>
      </c>
      <c r="E2317" s="856"/>
      <c r="F2317" s="419" t="str">
        <f t="shared" si="14"/>
        <v/>
      </c>
      <c r="H2317" s="580"/>
    </row>
    <row r="2318" spans="1:8" x14ac:dyDescent="0.3">
      <c r="A2318" s="372" t="s">
        <v>1014</v>
      </c>
      <c r="B2318" s="235" t="s">
        <v>1015</v>
      </c>
      <c r="C2318" s="379"/>
      <c r="D2318" s="424"/>
      <c r="E2318" s="418"/>
      <c r="F2318" s="419" t="str">
        <f t="shared" si="14"/>
        <v/>
      </c>
      <c r="H2318" s="580"/>
    </row>
    <row r="2319" spans="1:8" x14ac:dyDescent="0.3">
      <c r="A2319" s="372" t="s">
        <v>1016</v>
      </c>
      <c r="B2319" s="201" t="s">
        <v>694</v>
      </c>
      <c r="C2319" s="379" t="s">
        <v>221</v>
      </c>
      <c r="D2319" s="424">
        <v>100</v>
      </c>
      <c r="E2319" s="856"/>
      <c r="F2319" s="419" t="str">
        <f t="shared" si="14"/>
        <v/>
      </c>
      <c r="H2319" s="580"/>
    </row>
    <row r="2320" spans="1:8" x14ac:dyDescent="0.3">
      <c r="A2320" s="372" t="s">
        <v>1017</v>
      </c>
      <c r="B2320" s="201" t="s">
        <v>696</v>
      </c>
      <c r="C2320" s="379" t="s">
        <v>221</v>
      </c>
      <c r="D2320" s="424">
        <v>100</v>
      </c>
      <c r="E2320" s="856"/>
      <c r="F2320" s="419" t="str">
        <f t="shared" si="14"/>
        <v/>
      </c>
      <c r="H2320" s="580"/>
    </row>
    <row r="2321" spans="1:8" ht="14.4" customHeight="1" x14ac:dyDescent="0.3">
      <c r="A2321" s="372" t="s">
        <v>1018</v>
      </c>
      <c r="B2321" s="201" t="s">
        <v>1019</v>
      </c>
      <c r="C2321" s="379" t="s">
        <v>221</v>
      </c>
      <c r="D2321" s="424">
        <v>855</v>
      </c>
      <c r="E2321" s="856"/>
      <c r="F2321" s="419" t="str">
        <f t="shared" si="14"/>
        <v/>
      </c>
      <c r="H2321" s="580"/>
    </row>
    <row r="2322" spans="1:8" x14ac:dyDescent="0.3">
      <c r="A2322" s="372" t="s">
        <v>3702</v>
      </c>
      <c r="B2322" s="221" t="s">
        <v>3703</v>
      </c>
      <c r="C2322" s="379" t="s">
        <v>221</v>
      </c>
      <c r="D2322" s="424">
        <v>855</v>
      </c>
      <c r="E2322" s="856"/>
      <c r="F2322" s="419" t="str">
        <f t="shared" si="14"/>
        <v/>
      </c>
      <c r="H2322" s="580"/>
    </row>
    <row r="2323" spans="1:8" x14ac:dyDescent="0.3">
      <c r="A2323" s="402" t="s">
        <v>1020</v>
      </c>
      <c r="B2323" s="235" t="s">
        <v>1021</v>
      </c>
      <c r="C2323" s="396"/>
      <c r="D2323" s="424"/>
      <c r="E2323" s="418"/>
      <c r="F2323" s="419" t="str">
        <f t="shared" si="14"/>
        <v/>
      </c>
      <c r="H2323" s="580"/>
    </row>
    <row r="2324" spans="1:8" x14ac:dyDescent="0.3">
      <c r="A2324" s="372" t="s">
        <v>1022</v>
      </c>
      <c r="B2324" s="201" t="s">
        <v>1023</v>
      </c>
      <c r="C2324" s="379" t="s">
        <v>363</v>
      </c>
      <c r="D2324" s="424">
        <v>100</v>
      </c>
      <c r="E2324" s="856"/>
      <c r="F2324" s="419" t="str">
        <f t="shared" si="14"/>
        <v/>
      </c>
      <c r="H2324" s="580"/>
    </row>
    <row r="2325" spans="1:8" x14ac:dyDescent="0.3">
      <c r="A2325" s="372" t="s">
        <v>1024</v>
      </c>
      <c r="B2325" s="201" t="s">
        <v>1025</v>
      </c>
      <c r="C2325" s="379" t="s">
        <v>363</v>
      </c>
      <c r="D2325" s="424">
        <v>10</v>
      </c>
      <c r="E2325" s="856"/>
      <c r="F2325" s="419" t="str">
        <f t="shared" si="14"/>
        <v/>
      </c>
      <c r="H2325" s="580"/>
    </row>
    <row r="2326" spans="1:8" x14ac:dyDescent="0.3">
      <c r="A2326" s="372" t="s">
        <v>1026</v>
      </c>
      <c r="B2326" s="201" t="s">
        <v>3991</v>
      </c>
      <c r="C2326" s="379" t="s">
        <v>363</v>
      </c>
      <c r="D2326" s="424">
        <v>100</v>
      </c>
      <c r="E2326" s="856"/>
      <c r="F2326" s="419" t="str">
        <f t="shared" si="14"/>
        <v/>
      </c>
      <c r="H2326" s="580"/>
    </row>
    <row r="2327" spans="1:8" s="368" customFormat="1" x14ac:dyDescent="0.3">
      <c r="A2327" s="372" t="s">
        <v>1028</v>
      </c>
      <c r="B2327" s="235" t="s">
        <v>1029</v>
      </c>
      <c r="C2327" s="379"/>
      <c r="D2327" s="424"/>
      <c r="E2327" s="418"/>
      <c r="F2327" s="419" t="str">
        <f t="shared" si="14"/>
        <v/>
      </c>
      <c r="H2327" s="608"/>
    </row>
    <row r="2328" spans="1:8" x14ac:dyDescent="0.3">
      <c r="A2328" s="372" t="s">
        <v>1030</v>
      </c>
      <c r="B2328" s="201" t="s">
        <v>730</v>
      </c>
      <c r="C2328" s="379" t="s">
        <v>316</v>
      </c>
      <c r="D2328" s="424">
        <v>300</v>
      </c>
      <c r="E2328" s="856"/>
      <c r="F2328" s="419" t="str">
        <f t="shared" si="14"/>
        <v/>
      </c>
      <c r="H2328" s="580"/>
    </row>
    <row r="2329" spans="1:8" x14ac:dyDescent="0.3">
      <c r="A2329" s="372" t="s">
        <v>1031</v>
      </c>
      <c r="B2329" s="201" t="s">
        <v>732</v>
      </c>
      <c r="C2329" s="379" t="s">
        <v>316</v>
      </c>
      <c r="D2329" s="424">
        <v>300</v>
      </c>
      <c r="E2329" s="856"/>
      <c r="F2329" s="419" t="str">
        <f t="shared" si="14"/>
        <v/>
      </c>
      <c r="H2329" s="580"/>
    </row>
    <row r="2330" spans="1:8" x14ac:dyDescent="0.3">
      <c r="A2330" s="372" t="s">
        <v>1032</v>
      </c>
      <c r="B2330" s="235" t="s">
        <v>1033</v>
      </c>
      <c r="C2330" s="379" t="s">
        <v>262</v>
      </c>
      <c r="D2330" s="424">
        <v>100</v>
      </c>
      <c r="E2330" s="856"/>
      <c r="F2330" s="419" t="str">
        <f t="shared" si="14"/>
        <v/>
      </c>
      <c r="H2330" s="580"/>
    </row>
    <row r="2331" spans="1:8" ht="14.4" customHeight="1" x14ac:dyDescent="0.3">
      <c r="A2331" s="383"/>
      <c r="B2331" s="412"/>
      <c r="C2331" s="386"/>
      <c r="D2331" s="434"/>
      <c r="E2331" s="435"/>
      <c r="F2331" s="433"/>
    </row>
    <row r="2332" spans="1:8" ht="14.4" customHeight="1" x14ac:dyDescent="0.3">
      <c r="A2332" s="383"/>
      <c r="B2332" s="412"/>
      <c r="C2332" s="386"/>
      <c r="D2332" s="434"/>
      <c r="E2332" s="435"/>
      <c r="F2332" s="433"/>
    </row>
    <row r="2333" spans="1:8" ht="14.4" customHeight="1" x14ac:dyDescent="0.3">
      <c r="A2333" s="383"/>
      <c r="B2333" s="412"/>
      <c r="C2333" s="386"/>
      <c r="D2333" s="434"/>
      <c r="E2333" s="435"/>
      <c r="F2333" s="433"/>
    </row>
    <row r="2334" spans="1:8" ht="14.4" customHeight="1" x14ac:dyDescent="0.3">
      <c r="A2334" s="383"/>
      <c r="B2334" s="412"/>
      <c r="C2334" s="386"/>
      <c r="D2334" s="434"/>
      <c r="E2334" s="435"/>
      <c r="F2334" s="433"/>
    </row>
    <row r="2335" spans="1:8" ht="14.4" customHeight="1" x14ac:dyDescent="0.3">
      <c r="A2335" s="383"/>
      <c r="B2335" s="412"/>
      <c r="C2335" s="386"/>
      <c r="D2335" s="434"/>
      <c r="E2335" s="435"/>
      <c r="F2335" s="433"/>
    </row>
    <row r="2336" spans="1:8" ht="14.4" customHeight="1" x14ac:dyDescent="0.3">
      <c r="A2336" s="383"/>
      <c r="B2336" s="412"/>
      <c r="C2336" s="386"/>
      <c r="D2336" s="434"/>
      <c r="E2336" s="435"/>
      <c r="F2336" s="433"/>
    </row>
    <row r="2337" spans="1:6" ht="14.4" customHeight="1" x14ac:dyDescent="0.3">
      <c r="A2337" s="383"/>
      <c r="B2337" s="412"/>
      <c r="C2337" s="386"/>
      <c r="D2337" s="434"/>
      <c r="E2337" s="435"/>
      <c r="F2337" s="433"/>
    </row>
    <row r="2338" spans="1:6" ht="14.4" customHeight="1" x14ac:dyDescent="0.3">
      <c r="A2338" s="383"/>
      <c r="B2338" s="412"/>
      <c r="C2338" s="386"/>
      <c r="D2338" s="434"/>
      <c r="E2338" s="435"/>
      <c r="F2338" s="433"/>
    </row>
    <row r="2339" spans="1:6" ht="14.4" customHeight="1" x14ac:dyDescent="0.3">
      <c r="A2339" s="383"/>
      <c r="B2339" s="412"/>
      <c r="C2339" s="386"/>
      <c r="D2339" s="434"/>
      <c r="E2339" s="435"/>
      <c r="F2339" s="433"/>
    </row>
    <row r="2340" spans="1:6" ht="14.4" customHeight="1" x14ac:dyDescent="0.3">
      <c r="A2340" s="383"/>
      <c r="B2340" s="412"/>
      <c r="C2340" s="386"/>
      <c r="D2340" s="434"/>
      <c r="E2340" s="435"/>
      <c r="F2340" s="433"/>
    </row>
    <row r="2341" spans="1:6" ht="14.4" customHeight="1" x14ac:dyDescent="0.3">
      <c r="A2341" s="383"/>
      <c r="B2341" s="412"/>
      <c r="C2341" s="386"/>
      <c r="D2341" s="434"/>
      <c r="E2341" s="435"/>
      <c r="F2341" s="433"/>
    </row>
    <row r="2342" spans="1:6" ht="14.4" customHeight="1" x14ac:dyDescent="0.3">
      <c r="A2342" s="383"/>
      <c r="B2342" s="412"/>
      <c r="C2342" s="386"/>
      <c r="D2342" s="434"/>
      <c r="E2342" s="435"/>
      <c r="F2342" s="433"/>
    </row>
    <row r="2343" spans="1:6" ht="14.4" customHeight="1" x14ac:dyDescent="0.3">
      <c r="A2343" s="383"/>
      <c r="B2343" s="412"/>
      <c r="C2343" s="386"/>
      <c r="D2343" s="434"/>
      <c r="E2343" s="435"/>
      <c r="F2343" s="433"/>
    </row>
    <row r="2344" spans="1:6" ht="14.4" customHeight="1" x14ac:dyDescent="0.3">
      <c r="A2344" s="383"/>
      <c r="B2344" s="412"/>
      <c r="C2344" s="386"/>
      <c r="D2344" s="434"/>
      <c r="E2344" s="435"/>
      <c r="F2344" s="433"/>
    </row>
    <row r="2345" spans="1:6" ht="14.4" customHeight="1" x14ac:dyDescent="0.3">
      <c r="A2345" s="383"/>
      <c r="B2345" s="412"/>
      <c r="C2345" s="386"/>
      <c r="D2345" s="434"/>
      <c r="E2345" s="435"/>
      <c r="F2345" s="433"/>
    </row>
    <row r="2346" spans="1:6" ht="14.4" customHeight="1" x14ac:dyDescent="0.3">
      <c r="A2346" s="383"/>
      <c r="B2346" s="412"/>
      <c r="C2346" s="386"/>
      <c r="D2346" s="434"/>
      <c r="E2346" s="435"/>
      <c r="F2346" s="433"/>
    </row>
    <row r="2347" spans="1:6" ht="14.4" customHeight="1" x14ac:dyDescent="0.3">
      <c r="A2347" s="383"/>
      <c r="B2347" s="412"/>
      <c r="C2347" s="386"/>
      <c r="D2347" s="434"/>
      <c r="E2347" s="435"/>
      <c r="F2347" s="433"/>
    </row>
    <row r="2348" spans="1:6" ht="14.4" customHeight="1" x14ac:dyDescent="0.3">
      <c r="A2348" s="383"/>
      <c r="B2348" s="412"/>
      <c r="C2348" s="386"/>
      <c r="D2348" s="434"/>
      <c r="E2348" s="435"/>
      <c r="F2348" s="433"/>
    </row>
    <row r="2349" spans="1:6" ht="14.4" customHeight="1" x14ac:dyDescent="0.3">
      <c r="A2349" s="383"/>
      <c r="B2349" s="412"/>
      <c r="C2349" s="386"/>
      <c r="D2349" s="434"/>
      <c r="E2349" s="435"/>
      <c r="F2349" s="433"/>
    </row>
    <row r="2350" spans="1:6" ht="14.4" customHeight="1" x14ac:dyDescent="0.3">
      <c r="A2350" s="383"/>
      <c r="B2350" s="412"/>
      <c r="C2350" s="386"/>
      <c r="D2350" s="434"/>
      <c r="E2350" s="435"/>
      <c r="F2350" s="433"/>
    </row>
    <row r="2351" spans="1:6" ht="14.4" customHeight="1" x14ac:dyDescent="0.3">
      <c r="A2351" s="383"/>
      <c r="B2351" s="412"/>
      <c r="C2351" s="386"/>
      <c r="D2351" s="434"/>
      <c r="E2351" s="435"/>
      <c r="F2351" s="433"/>
    </row>
    <row r="2352" spans="1:6" ht="14.4" customHeight="1" x14ac:dyDescent="0.3">
      <c r="A2352" s="383"/>
      <c r="B2352" s="412"/>
      <c r="C2352" s="386"/>
      <c r="D2352" s="434"/>
      <c r="E2352" s="435"/>
      <c r="F2352" s="433"/>
    </row>
    <row r="2353" spans="1:6" ht="14.4" customHeight="1" x14ac:dyDescent="0.3">
      <c r="A2353" s="383"/>
      <c r="B2353" s="412"/>
      <c r="C2353" s="386"/>
      <c r="D2353" s="434"/>
      <c r="E2353" s="435"/>
      <c r="F2353" s="433"/>
    </row>
    <row r="2354" spans="1:6" ht="14.4" customHeight="1" x14ac:dyDescent="0.3">
      <c r="A2354" s="383"/>
      <c r="B2354" s="412"/>
      <c r="C2354" s="386"/>
      <c r="D2354" s="434"/>
      <c r="E2354" s="435"/>
      <c r="F2354" s="433"/>
    </row>
    <row r="2355" spans="1:6" ht="14.4" customHeight="1" x14ac:dyDescent="0.3">
      <c r="A2355" s="383"/>
      <c r="B2355" s="412"/>
      <c r="C2355" s="386"/>
      <c r="D2355" s="434"/>
      <c r="E2355" s="435"/>
      <c r="F2355" s="433"/>
    </row>
    <row r="2356" spans="1:6" ht="14.4" customHeight="1" x14ac:dyDescent="0.3">
      <c r="A2356" s="383"/>
      <c r="B2356" s="412"/>
      <c r="C2356" s="386"/>
      <c r="D2356" s="434"/>
      <c r="E2356" s="435"/>
      <c r="F2356" s="433"/>
    </row>
    <row r="2357" spans="1:6" ht="14.4" customHeight="1" x14ac:dyDescent="0.3">
      <c r="A2357" s="383"/>
      <c r="B2357" s="412"/>
      <c r="C2357" s="386"/>
      <c r="D2357" s="434"/>
      <c r="E2357" s="435"/>
      <c r="F2357" s="433"/>
    </row>
    <row r="2358" spans="1:6" ht="14.4" customHeight="1" x14ac:dyDescent="0.3">
      <c r="A2358" s="383"/>
      <c r="B2358" s="412"/>
      <c r="C2358" s="386"/>
      <c r="D2358" s="434"/>
      <c r="E2358" s="435"/>
      <c r="F2358" s="433"/>
    </row>
    <row r="2359" spans="1:6" ht="14.4" customHeight="1" x14ac:dyDescent="0.3">
      <c r="A2359" s="383"/>
      <c r="B2359" s="412"/>
      <c r="C2359" s="386"/>
      <c r="D2359" s="434"/>
      <c r="E2359" s="435"/>
      <c r="F2359" s="433"/>
    </row>
    <row r="2360" spans="1:6" ht="14.4" customHeight="1" x14ac:dyDescent="0.3">
      <c r="A2360" s="383"/>
      <c r="B2360" s="412"/>
      <c r="C2360" s="386"/>
      <c r="D2360" s="434"/>
      <c r="E2360" s="435"/>
      <c r="F2360" s="433"/>
    </row>
    <row r="2361" spans="1:6" ht="14.4" customHeight="1" x14ac:dyDescent="0.3">
      <c r="A2361" s="383"/>
      <c r="B2361" s="412"/>
      <c r="C2361" s="386"/>
      <c r="D2361" s="434"/>
      <c r="E2361" s="435"/>
      <c r="F2361" s="433"/>
    </row>
    <row r="2362" spans="1:6" ht="14.4" customHeight="1" x14ac:dyDescent="0.3">
      <c r="A2362" s="383"/>
      <c r="B2362" s="412"/>
      <c r="C2362" s="386"/>
      <c r="D2362" s="434"/>
      <c r="E2362" s="435"/>
      <c r="F2362" s="433"/>
    </row>
    <row r="2363" spans="1:6" ht="14.4" customHeight="1" x14ac:dyDescent="0.3">
      <c r="A2363" s="383"/>
      <c r="B2363" s="412"/>
      <c r="C2363" s="386"/>
      <c r="D2363" s="434"/>
      <c r="E2363" s="435"/>
      <c r="F2363" s="433"/>
    </row>
    <row r="2364" spans="1:6" ht="14.4" customHeight="1" x14ac:dyDescent="0.3">
      <c r="A2364" s="383"/>
      <c r="B2364" s="412"/>
      <c r="C2364" s="386"/>
      <c r="D2364" s="434"/>
      <c r="E2364" s="435"/>
      <c r="F2364" s="433"/>
    </row>
    <row r="2365" spans="1:6" ht="14.4" customHeight="1" x14ac:dyDescent="0.3">
      <c r="A2365" s="383"/>
      <c r="B2365" s="412"/>
      <c r="C2365" s="386"/>
      <c r="D2365" s="434"/>
      <c r="E2365" s="435"/>
      <c r="F2365" s="433"/>
    </row>
    <row r="2366" spans="1:6" ht="14.4" customHeight="1" x14ac:dyDescent="0.3">
      <c r="A2366" s="383"/>
      <c r="B2366" s="412"/>
      <c r="C2366" s="386"/>
      <c r="D2366" s="434"/>
      <c r="E2366" s="435"/>
      <c r="F2366" s="433"/>
    </row>
    <row r="2367" spans="1:6" ht="14.4" customHeight="1" x14ac:dyDescent="0.3">
      <c r="A2367" s="383"/>
      <c r="B2367" s="412"/>
      <c r="C2367" s="386"/>
      <c r="D2367" s="434"/>
      <c r="E2367" s="435"/>
      <c r="F2367" s="433"/>
    </row>
    <row r="2368" spans="1:6" ht="14.4" customHeight="1" x14ac:dyDescent="0.3">
      <c r="A2368" s="383"/>
      <c r="B2368" s="412"/>
      <c r="C2368" s="386"/>
      <c r="D2368" s="434"/>
      <c r="E2368" s="435"/>
      <c r="F2368" s="433"/>
    </row>
    <row r="2369" spans="1:6" ht="14.4" customHeight="1" x14ac:dyDescent="0.3">
      <c r="A2369" s="383"/>
      <c r="B2369" s="412"/>
      <c r="C2369" s="386"/>
      <c r="D2369" s="434"/>
      <c r="E2369" s="435"/>
      <c r="F2369" s="433"/>
    </row>
    <row r="2370" spans="1:6" ht="14.4" customHeight="1" x14ac:dyDescent="0.3">
      <c r="A2370" s="383"/>
      <c r="B2370" s="412"/>
      <c r="C2370" s="386"/>
      <c r="D2370" s="434"/>
      <c r="E2370" s="435"/>
      <c r="F2370" s="433"/>
    </row>
    <row r="2371" spans="1:6" ht="14.4" customHeight="1" x14ac:dyDescent="0.3">
      <c r="A2371" s="383"/>
      <c r="B2371" s="412"/>
      <c r="C2371" s="386"/>
      <c r="D2371" s="434"/>
      <c r="E2371" s="435"/>
      <c r="F2371" s="433"/>
    </row>
    <row r="2372" spans="1:6" ht="14.4" customHeight="1" x14ac:dyDescent="0.3">
      <c r="A2372" s="383"/>
      <c r="B2372" s="412"/>
      <c r="C2372" s="386"/>
      <c r="D2372" s="434"/>
      <c r="E2372" s="435"/>
      <c r="F2372" s="433"/>
    </row>
    <row r="2373" spans="1:6" ht="14.4" customHeight="1" x14ac:dyDescent="0.3">
      <c r="A2373" s="383"/>
      <c r="B2373" s="412"/>
      <c r="C2373" s="386"/>
      <c r="D2373" s="434"/>
      <c r="E2373" s="435"/>
      <c r="F2373" s="433"/>
    </row>
    <row r="2374" spans="1:6" ht="14.4" customHeight="1" x14ac:dyDescent="0.3">
      <c r="A2374" s="383"/>
      <c r="B2374" s="412"/>
      <c r="C2374" s="386"/>
      <c r="D2374" s="434"/>
      <c r="E2374" s="435"/>
      <c r="F2374" s="433"/>
    </row>
    <row r="2375" spans="1:6" ht="14.4" customHeight="1" x14ac:dyDescent="0.3">
      <c r="A2375" s="383"/>
      <c r="B2375" s="412"/>
      <c r="C2375" s="386"/>
      <c r="D2375" s="434"/>
      <c r="E2375" s="435"/>
      <c r="F2375" s="433"/>
    </row>
    <row r="2376" spans="1:6" ht="14.4" customHeight="1" x14ac:dyDescent="0.3">
      <c r="A2376" s="383"/>
      <c r="B2376" s="412"/>
      <c r="C2376" s="386"/>
      <c r="D2376" s="434"/>
      <c r="E2376" s="435"/>
      <c r="F2376" s="433"/>
    </row>
    <row r="2377" spans="1:6" ht="14.4" customHeight="1" x14ac:dyDescent="0.3">
      <c r="A2377" s="383"/>
      <c r="B2377" s="412"/>
      <c r="C2377" s="386"/>
      <c r="D2377" s="434"/>
      <c r="E2377" s="435"/>
      <c r="F2377" s="433"/>
    </row>
    <row r="2378" spans="1:6" ht="14.4" customHeight="1" x14ac:dyDescent="0.3">
      <c r="A2378" s="383"/>
      <c r="B2378" s="412"/>
      <c r="C2378" s="386"/>
      <c r="D2378" s="434"/>
      <c r="E2378" s="435"/>
      <c r="F2378" s="433"/>
    </row>
    <row r="2379" spans="1:6" ht="14.4" customHeight="1" x14ac:dyDescent="0.3">
      <c r="A2379" s="383"/>
      <c r="B2379" s="412"/>
      <c r="C2379" s="386"/>
      <c r="D2379" s="434"/>
      <c r="E2379" s="435"/>
      <c r="F2379" s="433"/>
    </row>
    <row r="2380" spans="1:6" ht="14.4" customHeight="1" x14ac:dyDescent="0.3">
      <c r="A2380" s="383"/>
      <c r="B2380" s="412"/>
      <c r="C2380" s="386"/>
      <c r="D2380" s="434"/>
      <c r="E2380" s="435"/>
      <c r="F2380" s="433"/>
    </row>
    <row r="2381" spans="1:6" ht="14.4" customHeight="1" x14ac:dyDescent="0.3">
      <c r="A2381" s="383"/>
      <c r="B2381" s="412"/>
      <c r="C2381" s="386"/>
      <c r="D2381" s="434"/>
      <c r="E2381" s="435"/>
      <c r="F2381" s="433"/>
    </row>
    <row r="2382" spans="1:6" ht="14.4" customHeight="1" x14ac:dyDescent="0.3">
      <c r="A2382" s="383"/>
      <c r="B2382" s="412"/>
      <c r="C2382" s="386"/>
      <c r="D2382" s="434"/>
      <c r="E2382" s="435"/>
      <c r="F2382" s="433"/>
    </row>
    <row r="2383" spans="1:6" ht="14.4" customHeight="1" x14ac:dyDescent="0.3">
      <c r="A2383" s="383"/>
      <c r="B2383" s="412"/>
      <c r="C2383" s="386"/>
      <c r="D2383" s="434"/>
      <c r="E2383" s="435"/>
      <c r="F2383" s="433"/>
    </row>
    <row r="2384" spans="1:6" ht="14.4" customHeight="1" x14ac:dyDescent="0.3">
      <c r="A2384" s="383"/>
      <c r="B2384" s="412"/>
      <c r="C2384" s="386"/>
      <c r="D2384" s="434"/>
      <c r="E2384" s="435"/>
      <c r="F2384" s="433"/>
    </row>
    <row r="2385" spans="1:6" ht="14.4" customHeight="1" x14ac:dyDescent="0.3">
      <c r="A2385" s="383"/>
      <c r="B2385" s="412"/>
      <c r="C2385" s="386"/>
      <c r="D2385" s="434"/>
      <c r="E2385" s="435"/>
      <c r="F2385" s="433"/>
    </row>
    <row r="2386" spans="1:6" ht="14.4" customHeight="1" x14ac:dyDescent="0.3">
      <c r="A2386" s="383"/>
      <c r="B2386" s="412"/>
      <c r="C2386" s="386"/>
      <c r="D2386" s="434"/>
      <c r="E2386" s="435"/>
      <c r="F2386" s="433"/>
    </row>
    <row r="2387" spans="1:6" ht="14.4" customHeight="1" x14ac:dyDescent="0.3">
      <c r="A2387" s="383"/>
      <c r="B2387" s="412"/>
      <c r="C2387" s="386"/>
      <c r="D2387" s="434"/>
      <c r="E2387" s="435"/>
      <c r="F2387" s="433"/>
    </row>
    <row r="2388" spans="1:6" ht="14.4" customHeight="1" x14ac:dyDescent="0.3">
      <c r="A2388" s="383"/>
      <c r="B2388" s="412"/>
      <c r="C2388" s="386"/>
      <c r="D2388" s="434"/>
      <c r="E2388" s="435"/>
      <c r="F2388" s="433"/>
    </row>
    <row r="2389" spans="1:6" ht="14.4" customHeight="1" x14ac:dyDescent="0.3">
      <c r="A2389" s="383"/>
      <c r="B2389" s="412"/>
      <c r="C2389" s="386"/>
      <c r="D2389" s="434"/>
      <c r="E2389" s="435"/>
      <c r="F2389" s="433"/>
    </row>
    <row r="2390" spans="1:6" ht="14.4" customHeight="1" x14ac:dyDescent="0.3">
      <c r="A2390" s="383"/>
      <c r="B2390" s="412"/>
      <c r="C2390" s="386"/>
      <c r="D2390" s="434"/>
      <c r="E2390" s="435"/>
      <c r="F2390" s="433"/>
    </row>
    <row r="2391" spans="1:6" ht="14.4" customHeight="1" x14ac:dyDescent="0.3">
      <c r="A2391" s="383"/>
      <c r="B2391" s="412"/>
      <c r="C2391" s="386"/>
      <c r="D2391" s="434"/>
      <c r="E2391" s="435"/>
      <c r="F2391" s="433"/>
    </row>
    <row r="2392" spans="1:6" ht="14.4" customHeight="1" x14ac:dyDescent="0.3">
      <c r="A2392" s="383"/>
      <c r="B2392" s="412"/>
      <c r="C2392" s="386"/>
      <c r="D2392" s="434"/>
      <c r="E2392" s="435"/>
      <c r="F2392" s="433"/>
    </row>
    <row r="2393" spans="1:6" ht="14.4" customHeight="1" x14ac:dyDescent="0.3">
      <c r="A2393" s="383"/>
      <c r="B2393" s="412"/>
      <c r="C2393" s="386"/>
      <c r="D2393" s="434"/>
      <c r="E2393" s="435"/>
      <c r="F2393" s="433"/>
    </row>
    <row r="2394" spans="1:6" ht="14.4" customHeight="1" x14ac:dyDescent="0.3">
      <c r="A2394" s="383"/>
      <c r="B2394" s="412"/>
      <c r="C2394" s="386"/>
      <c r="D2394" s="434"/>
      <c r="E2394" s="435"/>
      <c r="F2394" s="433"/>
    </row>
    <row r="2395" spans="1:6" ht="14.4" customHeight="1" x14ac:dyDescent="0.3">
      <c r="A2395" s="383"/>
      <c r="B2395" s="412"/>
      <c r="C2395" s="386"/>
      <c r="D2395" s="434"/>
      <c r="E2395" s="435"/>
      <c r="F2395" s="433"/>
    </row>
    <row r="2396" spans="1:6" ht="14.4" customHeight="1" x14ac:dyDescent="0.3">
      <c r="A2396" s="383"/>
      <c r="B2396" s="412"/>
      <c r="C2396" s="386"/>
      <c r="D2396" s="434"/>
      <c r="E2396" s="435"/>
      <c r="F2396" s="433"/>
    </row>
    <row r="2397" spans="1:6" ht="14.4" customHeight="1" x14ac:dyDescent="0.3">
      <c r="A2397" s="383"/>
      <c r="B2397" s="412"/>
      <c r="C2397" s="386"/>
      <c r="D2397" s="434"/>
      <c r="E2397" s="435"/>
      <c r="F2397" s="433"/>
    </row>
    <row r="2398" spans="1:6" ht="14.4" customHeight="1" x14ac:dyDescent="0.3">
      <c r="A2398" s="383"/>
      <c r="B2398" s="412"/>
      <c r="C2398" s="386"/>
      <c r="D2398" s="434"/>
      <c r="E2398" s="435"/>
      <c r="F2398" s="433"/>
    </row>
    <row r="2399" spans="1:6" ht="14.4" customHeight="1" x14ac:dyDescent="0.3">
      <c r="A2399" s="383"/>
      <c r="B2399" s="412"/>
      <c r="C2399" s="386"/>
      <c r="D2399" s="434"/>
      <c r="E2399" s="435"/>
      <c r="F2399" s="433"/>
    </row>
    <row r="2400" spans="1:6" ht="14.4" customHeight="1" x14ac:dyDescent="0.3">
      <c r="A2400" s="383"/>
      <c r="B2400" s="412"/>
      <c r="C2400" s="386"/>
      <c r="D2400" s="434"/>
      <c r="E2400" s="435"/>
      <c r="F2400" s="433"/>
    </row>
    <row r="2401" spans="1:8" ht="14.4" customHeight="1" thickBot="1" x14ac:dyDescent="0.35">
      <c r="A2401" s="383"/>
      <c r="B2401" s="412"/>
      <c r="C2401" s="386"/>
      <c r="D2401" s="434"/>
      <c r="E2401" s="435"/>
      <c r="F2401" s="433"/>
    </row>
    <row r="2402" spans="1:8" ht="25.05" customHeight="1" thickBot="1" x14ac:dyDescent="0.35">
      <c r="A2402" s="448" t="s">
        <v>4073</v>
      </c>
      <c r="B2402" s="519" t="s">
        <v>4116</v>
      </c>
      <c r="C2402" s="489"/>
      <c r="D2402" s="583"/>
      <c r="E2402" s="584"/>
      <c r="F2402" s="585">
        <f>SUM(F2299:F2340)</f>
        <v>0</v>
      </c>
    </row>
    <row r="2403" spans="1:8" ht="15" customHeight="1" x14ac:dyDescent="0.3">
      <c r="A2403" s="756" t="str">
        <f>A768</f>
        <v>CONTRACT SANRAL: NRA 2024/1323</v>
      </c>
      <c r="B2403" s="757"/>
      <c r="C2403" s="462"/>
      <c r="D2403" s="586"/>
      <c r="E2403" s="587"/>
      <c r="F2403" s="588"/>
    </row>
    <row r="2404" spans="1:8" ht="30" customHeight="1" thickBot="1" x14ac:dyDescent="0.35">
      <c r="A2404" s="754" t="str">
        <f>A769</f>
        <v>PANEL FOR ROUTINE ROAD MAINTENANCE WORKS ACROSS SOUTH AFRICA (FREE STATE PROVINCE)</v>
      </c>
      <c r="B2404" s="755"/>
      <c r="C2404" s="463"/>
      <c r="D2404" s="589"/>
      <c r="E2404" s="590"/>
      <c r="F2404" s="591"/>
    </row>
    <row r="2405" spans="1:8" ht="25.05" customHeight="1" thickBot="1" x14ac:dyDescent="0.35">
      <c r="A2405" s="449" t="s">
        <v>4111</v>
      </c>
      <c r="B2405" s="451" t="s">
        <v>4035</v>
      </c>
      <c r="C2405" s="451" t="s">
        <v>4112</v>
      </c>
      <c r="D2405" s="451" t="s">
        <v>4113</v>
      </c>
      <c r="E2405" s="451" t="s">
        <v>4114</v>
      </c>
      <c r="F2405" s="451" t="s">
        <v>4036</v>
      </c>
    </row>
    <row r="2406" spans="1:8" s="444" customFormat="1" ht="25.05" customHeight="1" x14ac:dyDescent="0.3">
      <c r="A2406" s="758" t="s">
        <v>2951</v>
      </c>
      <c r="B2406" s="759"/>
      <c r="C2406" s="759"/>
      <c r="D2406" s="759"/>
      <c r="E2406" s="759"/>
      <c r="F2406" s="760"/>
    </row>
    <row r="2407" spans="1:8" x14ac:dyDescent="0.3">
      <c r="A2407" s="374" t="s">
        <v>1041</v>
      </c>
      <c r="B2407" s="345" t="s">
        <v>1042</v>
      </c>
      <c r="C2407" s="375"/>
      <c r="D2407" s="579"/>
      <c r="E2407" s="418"/>
      <c r="F2407" s="419"/>
      <c r="H2407" s="580"/>
    </row>
    <row r="2408" spans="1:8" x14ac:dyDescent="0.3">
      <c r="A2408" s="372" t="s">
        <v>1043</v>
      </c>
      <c r="B2408" s="201" t="s">
        <v>1044</v>
      </c>
      <c r="C2408" s="379" t="s">
        <v>955</v>
      </c>
      <c r="D2408" s="424">
        <v>700</v>
      </c>
      <c r="E2408" s="856"/>
      <c r="F2408" s="419" t="str">
        <f t="shared" ref="F2408:F2471" si="15">IF((D2408*E2408)&gt;0,(D2408*E2408),"")</f>
        <v/>
      </c>
      <c r="H2408" s="580"/>
    </row>
    <row r="2409" spans="1:8" x14ac:dyDescent="0.3">
      <c r="A2409" s="372" t="s">
        <v>1045</v>
      </c>
      <c r="B2409" s="201" t="s">
        <v>1046</v>
      </c>
      <c r="C2409" s="379" t="s">
        <v>955</v>
      </c>
      <c r="D2409" s="424">
        <v>300</v>
      </c>
      <c r="E2409" s="856"/>
      <c r="F2409" s="419" t="str">
        <f t="shared" si="15"/>
        <v/>
      </c>
      <c r="H2409" s="580"/>
    </row>
    <row r="2410" spans="1:8" ht="24" customHeight="1" x14ac:dyDescent="0.3">
      <c r="A2410" s="372" t="s">
        <v>1049</v>
      </c>
      <c r="B2410" s="235" t="s">
        <v>1050</v>
      </c>
      <c r="C2410" s="379"/>
      <c r="D2410" s="424"/>
      <c r="E2410" s="418"/>
      <c r="F2410" s="419" t="str">
        <f t="shared" si="15"/>
        <v/>
      </c>
      <c r="H2410" s="580"/>
    </row>
    <row r="2411" spans="1:8" x14ac:dyDescent="0.3">
      <c r="A2411" s="372" t="s">
        <v>1051</v>
      </c>
      <c r="B2411" s="201" t="s">
        <v>1052</v>
      </c>
      <c r="C2411" s="379" t="s">
        <v>363</v>
      </c>
      <c r="D2411" s="424">
        <v>35000</v>
      </c>
      <c r="E2411" s="856"/>
      <c r="F2411" s="419" t="str">
        <f t="shared" si="15"/>
        <v/>
      </c>
      <c r="H2411" s="580"/>
    </row>
    <row r="2412" spans="1:8" x14ac:dyDescent="0.3">
      <c r="A2412" s="372" t="s">
        <v>1053</v>
      </c>
      <c r="B2412" s="201" t="s">
        <v>1054</v>
      </c>
      <c r="C2412" s="379" t="s">
        <v>363</v>
      </c>
      <c r="D2412" s="424">
        <v>3000</v>
      </c>
      <c r="E2412" s="856"/>
      <c r="F2412" s="419" t="str">
        <f t="shared" si="15"/>
        <v/>
      </c>
      <c r="H2412" s="580"/>
    </row>
    <row r="2413" spans="1:8" x14ac:dyDescent="0.3">
      <c r="A2413" s="372" t="s">
        <v>1055</v>
      </c>
      <c r="B2413" s="201" t="s">
        <v>1056</v>
      </c>
      <c r="C2413" s="379" t="s">
        <v>363</v>
      </c>
      <c r="D2413" s="424">
        <v>1000</v>
      </c>
      <c r="E2413" s="856"/>
      <c r="F2413" s="419" t="str">
        <f t="shared" si="15"/>
        <v/>
      </c>
      <c r="H2413" s="580"/>
    </row>
    <row r="2414" spans="1:8" ht="15" customHeight="1" x14ac:dyDescent="0.3">
      <c r="A2414" s="372" t="s">
        <v>1057</v>
      </c>
      <c r="B2414" s="201" t="s">
        <v>1058</v>
      </c>
      <c r="C2414" s="379" t="s">
        <v>363</v>
      </c>
      <c r="D2414" s="424">
        <v>1000</v>
      </c>
      <c r="E2414" s="856"/>
      <c r="F2414" s="419" t="str">
        <f t="shared" si="15"/>
        <v/>
      </c>
      <c r="H2414" s="580"/>
    </row>
    <row r="2415" spans="1:8" x14ac:dyDescent="0.3">
      <c r="A2415" s="372" t="s">
        <v>1059</v>
      </c>
      <c r="B2415" s="201" t="s">
        <v>1060</v>
      </c>
      <c r="C2415" s="379" t="s">
        <v>363</v>
      </c>
      <c r="D2415" s="424">
        <v>500</v>
      </c>
      <c r="E2415" s="856"/>
      <c r="F2415" s="419" t="str">
        <f t="shared" si="15"/>
        <v/>
      </c>
      <c r="H2415" s="580"/>
    </row>
    <row r="2416" spans="1:8" x14ac:dyDescent="0.3">
      <c r="A2416" s="372" t="s">
        <v>1061</v>
      </c>
      <c r="B2416" s="201" t="s">
        <v>1062</v>
      </c>
      <c r="C2416" s="379"/>
      <c r="D2416" s="424"/>
      <c r="E2416" s="418"/>
      <c r="F2416" s="419" t="str">
        <f t="shared" si="15"/>
        <v/>
      </c>
      <c r="H2416" s="580"/>
    </row>
    <row r="2417" spans="1:8" x14ac:dyDescent="0.3">
      <c r="A2417" s="372" t="s">
        <v>4228</v>
      </c>
      <c r="B2417" s="201" t="s">
        <v>4229</v>
      </c>
      <c r="C2417" s="379" t="s">
        <v>363</v>
      </c>
      <c r="D2417" s="424">
        <v>1500</v>
      </c>
      <c r="E2417" s="856"/>
      <c r="F2417" s="419" t="str">
        <f t="shared" si="15"/>
        <v/>
      </c>
      <c r="H2417" s="580"/>
    </row>
    <row r="2418" spans="1:8" x14ac:dyDescent="0.3">
      <c r="A2418" s="372" t="s">
        <v>1063</v>
      </c>
      <c r="B2418" s="201" t="s">
        <v>1064</v>
      </c>
      <c r="C2418" s="379" t="s">
        <v>363</v>
      </c>
      <c r="D2418" s="424">
        <v>300</v>
      </c>
      <c r="E2418" s="856"/>
      <c r="F2418" s="419" t="str">
        <f t="shared" si="15"/>
        <v/>
      </c>
      <c r="H2418" s="580"/>
    </row>
    <row r="2419" spans="1:8" x14ac:dyDescent="0.3">
      <c r="A2419" s="372" t="s">
        <v>1070</v>
      </c>
      <c r="B2419" s="201" t="s">
        <v>1071</v>
      </c>
      <c r="C2419" s="379" t="s">
        <v>363</v>
      </c>
      <c r="D2419" s="424">
        <v>300</v>
      </c>
      <c r="E2419" s="856"/>
      <c r="F2419" s="419" t="str">
        <f t="shared" si="15"/>
        <v/>
      </c>
      <c r="H2419" s="580"/>
    </row>
    <row r="2420" spans="1:8" x14ac:dyDescent="0.3">
      <c r="A2420" s="372" t="s">
        <v>1072</v>
      </c>
      <c r="B2420" s="201" t="s">
        <v>1073</v>
      </c>
      <c r="C2420" s="379" t="s">
        <v>363</v>
      </c>
      <c r="D2420" s="424">
        <v>300</v>
      </c>
      <c r="E2420" s="856"/>
      <c r="F2420" s="419" t="str">
        <f t="shared" si="15"/>
        <v/>
      </c>
      <c r="H2420" s="580"/>
    </row>
    <row r="2421" spans="1:8" x14ac:dyDescent="0.3">
      <c r="A2421" s="372" t="s">
        <v>1074</v>
      </c>
      <c r="B2421" s="201" t="s">
        <v>1075</v>
      </c>
      <c r="C2421" s="379" t="s">
        <v>363</v>
      </c>
      <c r="D2421" s="424">
        <v>300</v>
      </c>
      <c r="E2421" s="856"/>
      <c r="F2421" s="419" t="str">
        <f t="shared" si="15"/>
        <v/>
      </c>
      <c r="H2421" s="580"/>
    </row>
    <row r="2422" spans="1:8" x14ac:dyDescent="0.3">
      <c r="A2422" s="372" t="s">
        <v>1076</v>
      </c>
      <c r="B2422" s="201" t="s">
        <v>1077</v>
      </c>
      <c r="C2422" s="379" t="s">
        <v>363</v>
      </c>
      <c r="D2422" s="424">
        <v>100</v>
      </c>
      <c r="E2422" s="856"/>
      <c r="F2422" s="419" t="str">
        <f t="shared" si="15"/>
        <v/>
      </c>
      <c r="H2422" s="580"/>
    </row>
    <row r="2423" spans="1:8" x14ac:dyDescent="0.3">
      <c r="A2423" s="372" t="s">
        <v>1078</v>
      </c>
      <c r="B2423" s="201" t="s">
        <v>4230</v>
      </c>
      <c r="C2423" s="379" t="s">
        <v>363</v>
      </c>
      <c r="D2423" s="424">
        <v>100</v>
      </c>
      <c r="E2423" s="856"/>
      <c r="F2423" s="419" t="str">
        <f t="shared" si="15"/>
        <v/>
      </c>
      <c r="H2423" s="580"/>
    </row>
    <row r="2424" spans="1:8" x14ac:dyDescent="0.3">
      <c r="A2424" s="372" t="s">
        <v>1080</v>
      </c>
      <c r="B2424" s="235" t="s">
        <v>1081</v>
      </c>
      <c r="C2424" s="379"/>
      <c r="D2424" s="424"/>
      <c r="E2424" s="418"/>
      <c r="F2424" s="419" t="str">
        <f t="shared" si="15"/>
        <v/>
      </c>
      <c r="H2424" s="580"/>
    </row>
    <row r="2425" spans="1:8" x14ac:dyDescent="0.3">
      <c r="A2425" s="372" t="s">
        <v>1082</v>
      </c>
      <c r="B2425" s="201" t="s">
        <v>1052</v>
      </c>
      <c r="C2425" s="379" t="s">
        <v>363</v>
      </c>
      <c r="D2425" s="424">
        <v>35000</v>
      </c>
      <c r="E2425" s="856"/>
      <c r="F2425" s="419" t="str">
        <f t="shared" si="15"/>
        <v/>
      </c>
      <c r="H2425" s="580"/>
    </row>
    <row r="2426" spans="1:8" x14ac:dyDescent="0.3">
      <c r="A2426" s="372" t="s">
        <v>1083</v>
      </c>
      <c r="B2426" s="201" t="s">
        <v>1054</v>
      </c>
      <c r="C2426" s="379" t="s">
        <v>363</v>
      </c>
      <c r="D2426" s="424">
        <v>1710</v>
      </c>
      <c r="E2426" s="856"/>
      <c r="F2426" s="419" t="str">
        <f t="shared" si="15"/>
        <v/>
      </c>
      <c r="H2426" s="580"/>
    </row>
    <row r="2427" spans="1:8" x14ac:dyDescent="0.3">
      <c r="A2427" s="372" t="s">
        <v>1084</v>
      </c>
      <c r="B2427" s="201" t="s">
        <v>1056</v>
      </c>
      <c r="C2427" s="379" t="s">
        <v>363</v>
      </c>
      <c r="D2427" s="424">
        <v>855</v>
      </c>
      <c r="E2427" s="856"/>
      <c r="F2427" s="419" t="str">
        <f t="shared" si="15"/>
        <v/>
      </c>
      <c r="H2427" s="580"/>
    </row>
    <row r="2428" spans="1:8" x14ac:dyDescent="0.3">
      <c r="A2428" s="372" t="s">
        <v>1085</v>
      </c>
      <c r="B2428" s="201" t="s">
        <v>1058</v>
      </c>
      <c r="C2428" s="379" t="s">
        <v>363</v>
      </c>
      <c r="D2428" s="424">
        <v>855</v>
      </c>
      <c r="E2428" s="856"/>
      <c r="F2428" s="419" t="str">
        <f t="shared" si="15"/>
        <v/>
      </c>
      <c r="H2428" s="580"/>
    </row>
    <row r="2429" spans="1:8" x14ac:dyDescent="0.3">
      <c r="A2429" s="372" t="s">
        <v>1086</v>
      </c>
      <c r="B2429" s="201" t="s">
        <v>1087</v>
      </c>
      <c r="C2429" s="379" t="s">
        <v>363</v>
      </c>
      <c r="D2429" s="424">
        <v>855</v>
      </c>
      <c r="E2429" s="856"/>
      <c r="F2429" s="419" t="str">
        <f t="shared" si="15"/>
        <v/>
      </c>
      <c r="H2429" s="580"/>
    </row>
    <row r="2430" spans="1:8" x14ac:dyDescent="0.3">
      <c r="A2430" s="372" t="s">
        <v>1088</v>
      </c>
      <c r="B2430" s="201" t="s">
        <v>1089</v>
      </c>
      <c r="C2430" s="379" t="s">
        <v>363</v>
      </c>
      <c r="D2430" s="424">
        <v>100</v>
      </c>
      <c r="E2430" s="856"/>
      <c r="F2430" s="419" t="str">
        <f t="shared" si="15"/>
        <v/>
      </c>
      <c r="H2430" s="580"/>
    </row>
    <row r="2431" spans="1:8" x14ac:dyDescent="0.3">
      <c r="A2431" s="372" t="s">
        <v>4231</v>
      </c>
      <c r="B2431" s="201" t="s">
        <v>4229</v>
      </c>
      <c r="C2431" s="379" t="s">
        <v>363</v>
      </c>
      <c r="D2431" s="424">
        <v>100</v>
      </c>
      <c r="E2431" s="856"/>
      <c r="F2431" s="419" t="str">
        <f t="shared" si="15"/>
        <v/>
      </c>
      <c r="H2431" s="580"/>
    </row>
    <row r="2432" spans="1:8" x14ac:dyDescent="0.3">
      <c r="A2432" s="372" t="s">
        <v>3933</v>
      </c>
      <c r="B2432" s="201" t="s">
        <v>1064</v>
      </c>
      <c r="C2432" s="379" t="s">
        <v>363</v>
      </c>
      <c r="D2432" s="424">
        <v>100</v>
      </c>
      <c r="E2432" s="856"/>
      <c r="F2432" s="419" t="str">
        <f t="shared" si="15"/>
        <v/>
      </c>
      <c r="H2432" s="580"/>
    </row>
    <row r="2433" spans="1:8" x14ac:dyDescent="0.3">
      <c r="A2433" s="372" t="s">
        <v>1092</v>
      </c>
      <c r="B2433" s="201" t="s">
        <v>1071</v>
      </c>
      <c r="C2433" s="379" t="s">
        <v>363</v>
      </c>
      <c r="D2433" s="424">
        <v>100</v>
      </c>
      <c r="E2433" s="856"/>
      <c r="F2433" s="419" t="str">
        <f t="shared" si="15"/>
        <v/>
      </c>
      <c r="H2433" s="580"/>
    </row>
    <row r="2434" spans="1:8" x14ac:dyDescent="0.3">
      <c r="A2434" s="372" t="s">
        <v>1090</v>
      </c>
      <c r="B2434" s="201" t="s">
        <v>1073</v>
      </c>
      <c r="C2434" s="379" t="s">
        <v>363</v>
      </c>
      <c r="D2434" s="424">
        <v>100</v>
      </c>
      <c r="E2434" s="856"/>
      <c r="F2434" s="419" t="str">
        <f t="shared" si="15"/>
        <v/>
      </c>
      <c r="H2434" s="580"/>
    </row>
    <row r="2435" spans="1:8" x14ac:dyDescent="0.3">
      <c r="A2435" s="372" t="s">
        <v>1091</v>
      </c>
      <c r="B2435" s="201" t="s">
        <v>1075</v>
      </c>
      <c r="C2435" s="379" t="s">
        <v>363</v>
      </c>
      <c r="D2435" s="424">
        <v>100</v>
      </c>
      <c r="E2435" s="856"/>
      <c r="F2435" s="419" t="str">
        <f t="shared" si="15"/>
        <v/>
      </c>
      <c r="H2435" s="580"/>
    </row>
    <row r="2436" spans="1:8" x14ac:dyDescent="0.3">
      <c r="A2436" s="372" t="s">
        <v>1093</v>
      </c>
      <c r="B2436" s="201" t="s">
        <v>1077</v>
      </c>
      <c r="C2436" s="379" t="s">
        <v>363</v>
      </c>
      <c r="D2436" s="424">
        <v>10</v>
      </c>
      <c r="E2436" s="856"/>
      <c r="F2436" s="419" t="str">
        <f t="shared" si="15"/>
        <v/>
      </c>
      <c r="H2436" s="580"/>
    </row>
    <row r="2437" spans="1:8" x14ac:dyDescent="0.3">
      <c r="A2437" s="372" t="s">
        <v>1095</v>
      </c>
      <c r="B2437" s="235" t="s">
        <v>1096</v>
      </c>
      <c r="C2437" s="379"/>
      <c r="D2437" s="424"/>
      <c r="E2437" s="418"/>
      <c r="F2437" s="419" t="str">
        <f t="shared" si="15"/>
        <v/>
      </c>
      <c r="H2437" s="580"/>
    </row>
    <row r="2438" spans="1:8" x14ac:dyDescent="0.3">
      <c r="A2438" s="372" t="s">
        <v>1097</v>
      </c>
      <c r="B2438" s="201" t="s">
        <v>1052</v>
      </c>
      <c r="C2438" s="379" t="s">
        <v>363</v>
      </c>
      <c r="D2438" s="424">
        <v>35000</v>
      </c>
      <c r="E2438" s="856"/>
      <c r="F2438" s="419" t="str">
        <f t="shared" si="15"/>
        <v/>
      </c>
      <c r="H2438" s="580"/>
    </row>
    <row r="2439" spans="1:8" x14ac:dyDescent="0.3">
      <c r="A2439" s="372" t="s">
        <v>1098</v>
      </c>
      <c r="B2439" s="201" t="s">
        <v>1054</v>
      </c>
      <c r="C2439" s="379" t="s">
        <v>363</v>
      </c>
      <c r="D2439" s="424">
        <v>1710</v>
      </c>
      <c r="E2439" s="856"/>
      <c r="F2439" s="419" t="str">
        <f t="shared" si="15"/>
        <v/>
      </c>
      <c r="H2439" s="580"/>
    </row>
    <row r="2440" spans="1:8" x14ac:dyDescent="0.3">
      <c r="A2440" s="372" t="s">
        <v>1099</v>
      </c>
      <c r="B2440" s="201" t="s">
        <v>1100</v>
      </c>
      <c r="C2440" s="379" t="s">
        <v>363</v>
      </c>
      <c r="D2440" s="424">
        <v>855</v>
      </c>
      <c r="E2440" s="856"/>
      <c r="F2440" s="419" t="str">
        <f t="shared" si="15"/>
        <v/>
      </c>
      <c r="H2440" s="580"/>
    </row>
    <row r="2441" spans="1:8" x14ac:dyDescent="0.3">
      <c r="A2441" s="372" t="s">
        <v>1101</v>
      </c>
      <c r="B2441" s="201" t="s">
        <v>1058</v>
      </c>
      <c r="C2441" s="379" t="s">
        <v>363</v>
      </c>
      <c r="D2441" s="424">
        <v>855</v>
      </c>
      <c r="E2441" s="856"/>
      <c r="F2441" s="419" t="str">
        <f t="shared" si="15"/>
        <v/>
      </c>
      <c r="H2441" s="580"/>
    </row>
    <row r="2442" spans="1:8" x14ac:dyDescent="0.3">
      <c r="A2442" s="372" t="s">
        <v>1102</v>
      </c>
      <c r="B2442" s="201" t="s">
        <v>1087</v>
      </c>
      <c r="C2442" s="379" t="s">
        <v>363</v>
      </c>
      <c r="D2442" s="424">
        <v>100</v>
      </c>
      <c r="E2442" s="856"/>
      <c r="F2442" s="419" t="str">
        <f t="shared" si="15"/>
        <v/>
      </c>
      <c r="H2442" s="580"/>
    </row>
    <row r="2443" spans="1:8" x14ac:dyDescent="0.3">
      <c r="A2443" s="372" t="s">
        <v>1103</v>
      </c>
      <c r="B2443" s="201" t="s">
        <v>1089</v>
      </c>
      <c r="C2443" s="379" t="s">
        <v>363</v>
      </c>
      <c r="D2443" s="424">
        <v>100</v>
      </c>
      <c r="E2443" s="856"/>
      <c r="F2443" s="419" t="str">
        <f t="shared" si="15"/>
        <v/>
      </c>
      <c r="H2443" s="580"/>
    </row>
    <row r="2444" spans="1:8" x14ac:dyDescent="0.3">
      <c r="A2444" s="372" t="s">
        <v>4232</v>
      </c>
      <c r="B2444" s="201" t="s">
        <v>4229</v>
      </c>
      <c r="C2444" s="379" t="s">
        <v>363</v>
      </c>
      <c r="D2444" s="424">
        <v>100</v>
      </c>
      <c r="E2444" s="856"/>
      <c r="F2444" s="419" t="str">
        <f t="shared" si="15"/>
        <v/>
      </c>
      <c r="H2444" s="580"/>
    </row>
    <row r="2445" spans="1:8" x14ac:dyDescent="0.3">
      <c r="A2445" s="372" t="s">
        <v>1104</v>
      </c>
      <c r="B2445" s="201" t="s">
        <v>1064</v>
      </c>
      <c r="C2445" s="379" t="s">
        <v>363</v>
      </c>
      <c r="D2445" s="424">
        <v>100</v>
      </c>
      <c r="E2445" s="856"/>
      <c r="F2445" s="419" t="str">
        <f t="shared" si="15"/>
        <v/>
      </c>
      <c r="H2445" s="580"/>
    </row>
    <row r="2446" spans="1:8" x14ac:dyDescent="0.3">
      <c r="A2446" s="372" t="s">
        <v>1108</v>
      </c>
      <c r="B2446" s="201" t="s">
        <v>1071</v>
      </c>
      <c r="C2446" s="379" t="s">
        <v>363</v>
      </c>
      <c r="D2446" s="424">
        <v>100</v>
      </c>
      <c r="E2446" s="856"/>
      <c r="F2446" s="419" t="str">
        <f t="shared" si="15"/>
        <v/>
      </c>
      <c r="H2446" s="580"/>
    </row>
    <row r="2447" spans="1:8" x14ac:dyDescent="0.3">
      <c r="A2447" s="372" t="s">
        <v>1109</v>
      </c>
      <c r="B2447" s="201" t="s">
        <v>1073</v>
      </c>
      <c r="C2447" s="379" t="s">
        <v>363</v>
      </c>
      <c r="D2447" s="424">
        <v>256.5</v>
      </c>
      <c r="E2447" s="856"/>
      <c r="F2447" s="419" t="str">
        <f t="shared" si="15"/>
        <v/>
      </c>
      <c r="H2447" s="580"/>
    </row>
    <row r="2448" spans="1:8" x14ac:dyDescent="0.3">
      <c r="A2448" s="372" t="s">
        <v>1110</v>
      </c>
      <c r="B2448" s="201" t="s">
        <v>1075</v>
      </c>
      <c r="C2448" s="379" t="s">
        <v>363</v>
      </c>
      <c r="D2448" s="424">
        <v>100</v>
      </c>
      <c r="E2448" s="856"/>
      <c r="F2448" s="419" t="str">
        <f t="shared" si="15"/>
        <v/>
      </c>
      <c r="H2448" s="580"/>
    </row>
    <row r="2449" spans="1:8" x14ac:dyDescent="0.3">
      <c r="A2449" s="372" t="s">
        <v>1111</v>
      </c>
      <c r="B2449" s="201" t="s">
        <v>1077</v>
      </c>
      <c r="C2449" s="379" t="s">
        <v>363</v>
      </c>
      <c r="D2449" s="424">
        <v>10</v>
      </c>
      <c r="E2449" s="856"/>
      <c r="F2449" s="419" t="str">
        <f t="shared" si="15"/>
        <v/>
      </c>
      <c r="H2449" s="580"/>
    </row>
    <row r="2450" spans="1:8" x14ac:dyDescent="0.3">
      <c r="A2450" s="372" t="s">
        <v>1113</v>
      </c>
      <c r="B2450" s="235" t="s">
        <v>3704</v>
      </c>
      <c r="C2450" s="379"/>
      <c r="D2450" s="424"/>
      <c r="E2450" s="418"/>
      <c r="F2450" s="419" t="str">
        <f t="shared" si="15"/>
        <v/>
      </c>
      <c r="H2450" s="580"/>
    </row>
    <row r="2451" spans="1:8" x14ac:dyDescent="0.3">
      <c r="A2451" s="372" t="s">
        <v>1115</v>
      </c>
      <c r="B2451" s="201" t="s">
        <v>3992</v>
      </c>
      <c r="C2451" s="379"/>
      <c r="D2451" s="424"/>
      <c r="E2451" s="418"/>
      <c r="F2451" s="419" t="str">
        <f t="shared" si="15"/>
        <v/>
      </c>
      <c r="H2451" s="580"/>
    </row>
    <row r="2452" spans="1:8" x14ac:dyDescent="0.3">
      <c r="A2452" s="372" t="s">
        <v>1117</v>
      </c>
      <c r="B2452" s="201" t="s">
        <v>3704</v>
      </c>
      <c r="C2452" s="379" t="s">
        <v>16</v>
      </c>
      <c r="D2452" s="424">
        <v>1</v>
      </c>
      <c r="E2452" s="418">
        <v>2500000</v>
      </c>
      <c r="F2452" s="419">
        <f t="shared" si="15"/>
        <v>2500000</v>
      </c>
      <c r="H2452" s="580"/>
    </row>
    <row r="2453" spans="1:8" x14ac:dyDescent="0.3">
      <c r="A2453" s="372" t="s">
        <v>1118</v>
      </c>
      <c r="B2453" s="403" t="s">
        <v>4004</v>
      </c>
      <c r="C2453" s="379" t="s">
        <v>21</v>
      </c>
      <c r="D2453" s="424">
        <f>E2452</f>
        <v>2500000</v>
      </c>
      <c r="E2453" s="855"/>
      <c r="F2453" s="419" t="str">
        <f t="shared" si="15"/>
        <v/>
      </c>
      <c r="H2453" s="580"/>
    </row>
    <row r="2454" spans="1:8" x14ac:dyDescent="0.3">
      <c r="A2454" s="372" t="s">
        <v>3314</v>
      </c>
      <c r="B2454" s="201" t="s">
        <v>3315</v>
      </c>
      <c r="C2454" s="379" t="s">
        <v>221</v>
      </c>
      <c r="D2454" s="424">
        <v>855</v>
      </c>
      <c r="E2454" s="856"/>
      <c r="F2454" s="419" t="str">
        <f t="shared" si="15"/>
        <v/>
      </c>
      <c r="H2454" s="580"/>
    </row>
    <row r="2455" spans="1:8" x14ac:dyDescent="0.3">
      <c r="A2455" s="372" t="s">
        <v>1122</v>
      </c>
      <c r="B2455" s="235" t="s">
        <v>1130</v>
      </c>
      <c r="C2455" s="379"/>
      <c r="D2455" s="424"/>
      <c r="E2455" s="418"/>
      <c r="F2455" s="419" t="str">
        <f t="shared" si="15"/>
        <v/>
      </c>
      <c r="H2455" s="580"/>
    </row>
    <row r="2456" spans="1:8" x14ac:dyDescent="0.3">
      <c r="A2456" s="372" t="s">
        <v>1124</v>
      </c>
      <c r="B2456" s="201" t="s">
        <v>1132</v>
      </c>
      <c r="C2456" s="379" t="s">
        <v>9</v>
      </c>
      <c r="D2456" s="424">
        <v>1000</v>
      </c>
      <c r="E2456" s="856"/>
      <c r="F2456" s="419" t="str">
        <f t="shared" si="15"/>
        <v/>
      </c>
      <c r="H2456" s="580"/>
    </row>
    <row r="2457" spans="1:8" x14ac:dyDescent="0.3">
      <c r="A2457" s="372" t="s">
        <v>1126</v>
      </c>
      <c r="B2457" s="201" t="s">
        <v>1052</v>
      </c>
      <c r="C2457" s="379" t="s">
        <v>9</v>
      </c>
      <c r="D2457" s="424">
        <v>1000</v>
      </c>
      <c r="E2457" s="856"/>
      <c r="F2457" s="419" t="str">
        <f t="shared" si="15"/>
        <v/>
      </c>
      <c r="H2457" s="580"/>
    </row>
    <row r="2458" spans="1:8" x14ac:dyDescent="0.3">
      <c r="A2458" s="372" t="s">
        <v>4233</v>
      </c>
      <c r="B2458" s="201" t="s">
        <v>1054</v>
      </c>
      <c r="C2458" s="379" t="s">
        <v>9</v>
      </c>
      <c r="D2458" s="424">
        <v>1000</v>
      </c>
      <c r="E2458" s="856"/>
      <c r="F2458" s="419" t="str">
        <f t="shared" si="15"/>
        <v/>
      </c>
      <c r="H2458" s="580"/>
    </row>
    <row r="2459" spans="1:8" x14ac:dyDescent="0.3">
      <c r="A2459" s="372" t="s">
        <v>4234</v>
      </c>
      <c r="B2459" s="201" t="s">
        <v>1136</v>
      </c>
      <c r="C2459" s="379" t="s">
        <v>9</v>
      </c>
      <c r="D2459" s="424">
        <v>500</v>
      </c>
      <c r="E2459" s="856"/>
      <c r="F2459" s="419" t="str">
        <f t="shared" si="15"/>
        <v/>
      </c>
      <c r="H2459" s="580"/>
    </row>
    <row r="2460" spans="1:8" x14ac:dyDescent="0.3">
      <c r="A2460" s="372" t="s">
        <v>4235</v>
      </c>
      <c r="B2460" s="201" t="s">
        <v>1058</v>
      </c>
      <c r="C2460" s="379" t="s">
        <v>9</v>
      </c>
      <c r="D2460" s="424">
        <v>500</v>
      </c>
      <c r="E2460" s="856"/>
      <c r="F2460" s="419" t="str">
        <f t="shared" si="15"/>
        <v/>
      </c>
      <c r="H2460" s="580"/>
    </row>
    <row r="2461" spans="1:8" x14ac:dyDescent="0.3">
      <c r="A2461" s="372" t="s">
        <v>1127</v>
      </c>
      <c r="B2461" s="201" t="s">
        <v>1139</v>
      </c>
      <c r="C2461" s="379"/>
      <c r="D2461" s="424"/>
      <c r="E2461" s="418"/>
      <c r="F2461" s="419" t="str">
        <f t="shared" si="15"/>
        <v/>
      </c>
      <c r="H2461" s="580"/>
    </row>
    <row r="2462" spans="1:8" x14ac:dyDescent="0.3">
      <c r="A2462" s="372" t="s">
        <v>4236</v>
      </c>
      <c r="B2462" s="201" t="s">
        <v>1052</v>
      </c>
      <c r="C2462" s="379" t="s">
        <v>9</v>
      </c>
      <c r="D2462" s="424">
        <v>1000</v>
      </c>
      <c r="E2462" s="856"/>
      <c r="F2462" s="419" t="str">
        <f t="shared" si="15"/>
        <v/>
      </c>
      <c r="H2462" s="580"/>
    </row>
    <row r="2463" spans="1:8" x14ac:dyDescent="0.3">
      <c r="A2463" s="372" t="s">
        <v>4237</v>
      </c>
      <c r="B2463" s="201" t="s">
        <v>1054</v>
      </c>
      <c r="C2463" s="379" t="s">
        <v>9</v>
      </c>
      <c r="D2463" s="424">
        <v>1000</v>
      </c>
      <c r="E2463" s="856"/>
      <c r="F2463" s="419" t="str">
        <f t="shared" si="15"/>
        <v/>
      </c>
      <c r="H2463" s="580"/>
    </row>
    <row r="2464" spans="1:8" x14ac:dyDescent="0.3">
      <c r="A2464" s="372" t="s">
        <v>1129</v>
      </c>
      <c r="B2464" s="235" t="s">
        <v>1143</v>
      </c>
      <c r="C2464" s="379"/>
      <c r="D2464" s="424"/>
      <c r="E2464" s="418"/>
      <c r="F2464" s="419" t="str">
        <f t="shared" si="15"/>
        <v/>
      </c>
      <c r="H2464" s="580"/>
    </row>
    <row r="2465" spans="1:8" x14ac:dyDescent="0.3">
      <c r="A2465" s="372" t="s">
        <v>1131</v>
      </c>
      <c r="B2465" s="201" t="s">
        <v>1145</v>
      </c>
      <c r="C2465" s="379" t="s">
        <v>363</v>
      </c>
      <c r="D2465" s="424">
        <v>500</v>
      </c>
      <c r="E2465" s="856"/>
      <c r="F2465" s="419" t="str">
        <f t="shared" si="15"/>
        <v/>
      </c>
      <c r="H2465" s="580"/>
    </row>
    <row r="2466" spans="1:8" x14ac:dyDescent="0.3">
      <c r="A2466" s="372" t="s">
        <v>1133</v>
      </c>
      <c r="B2466" s="201" t="s">
        <v>1052</v>
      </c>
      <c r="C2466" s="379" t="s">
        <v>363</v>
      </c>
      <c r="D2466" s="424">
        <v>2565</v>
      </c>
      <c r="E2466" s="856"/>
      <c r="F2466" s="419" t="str">
        <f t="shared" si="15"/>
        <v/>
      </c>
      <c r="H2466" s="580"/>
    </row>
    <row r="2467" spans="1:8" x14ac:dyDescent="0.3">
      <c r="A2467" s="372" t="s">
        <v>1134</v>
      </c>
      <c r="B2467" s="201" t="s">
        <v>1054</v>
      </c>
      <c r="C2467" s="379" t="s">
        <v>363</v>
      </c>
      <c r="D2467" s="424">
        <v>100</v>
      </c>
      <c r="E2467" s="856"/>
      <c r="F2467" s="419" t="str">
        <f t="shared" si="15"/>
        <v/>
      </c>
      <c r="H2467" s="580"/>
    </row>
    <row r="2468" spans="1:8" x14ac:dyDescent="0.3">
      <c r="A2468" s="372" t="s">
        <v>1135</v>
      </c>
      <c r="B2468" s="201" t="s">
        <v>1100</v>
      </c>
      <c r="C2468" s="379" t="s">
        <v>363</v>
      </c>
      <c r="D2468" s="424">
        <v>100</v>
      </c>
      <c r="E2468" s="856"/>
      <c r="F2468" s="419" t="str">
        <f t="shared" si="15"/>
        <v/>
      </c>
      <c r="H2468" s="580"/>
    </row>
    <row r="2469" spans="1:8" x14ac:dyDescent="0.3">
      <c r="A2469" s="372" t="s">
        <v>1137</v>
      </c>
      <c r="B2469" s="201" t="s">
        <v>1058</v>
      </c>
      <c r="C2469" s="379" t="s">
        <v>363</v>
      </c>
      <c r="D2469" s="424">
        <v>100</v>
      </c>
      <c r="E2469" s="856"/>
      <c r="F2469" s="419" t="str">
        <f t="shared" si="15"/>
        <v/>
      </c>
      <c r="H2469" s="580"/>
    </row>
    <row r="2470" spans="1:8" x14ac:dyDescent="0.3">
      <c r="A2470" s="372" t="s">
        <v>4238</v>
      </c>
      <c r="B2470" s="201" t="s">
        <v>1087</v>
      </c>
      <c r="C2470" s="379" t="s">
        <v>363</v>
      </c>
      <c r="D2470" s="424">
        <v>100</v>
      </c>
      <c r="E2470" s="856"/>
      <c r="F2470" s="419" t="str">
        <f t="shared" si="15"/>
        <v/>
      </c>
      <c r="H2470" s="580"/>
    </row>
    <row r="2471" spans="1:8" x14ac:dyDescent="0.3">
      <c r="A2471" s="372" t="s">
        <v>4239</v>
      </c>
      <c r="B2471" s="201" t="s">
        <v>1089</v>
      </c>
      <c r="C2471" s="379" t="s">
        <v>363</v>
      </c>
      <c r="D2471" s="424">
        <v>100</v>
      </c>
      <c r="E2471" s="856"/>
      <c r="F2471" s="419" t="str">
        <f t="shared" si="15"/>
        <v/>
      </c>
      <c r="H2471" s="580"/>
    </row>
    <row r="2472" spans="1:8" x14ac:dyDescent="0.3">
      <c r="A2472" s="372" t="s">
        <v>4240</v>
      </c>
      <c r="B2472" s="201" t="s">
        <v>1071</v>
      </c>
      <c r="C2472" s="379" t="s">
        <v>363</v>
      </c>
      <c r="D2472" s="424">
        <v>100</v>
      </c>
      <c r="E2472" s="856"/>
      <c r="F2472" s="419" t="str">
        <f t="shared" ref="F2472:F2479" si="16">IF((D2472*E2472)&gt;0,(D2472*E2472),"")</f>
        <v/>
      </c>
      <c r="H2472" s="580"/>
    </row>
    <row r="2473" spans="1:8" x14ac:dyDescent="0.3">
      <c r="A2473" s="372" t="s">
        <v>4241</v>
      </c>
      <c r="B2473" s="201" t="s">
        <v>1077</v>
      </c>
      <c r="C2473" s="379" t="s">
        <v>363</v>
      </c>
      <c r="D2473" s="424">
        <v>100</v>
      </c>
      <c r="E2473" s="856"/>
      <c r="F2473" s="419" t="str">
        <f t="shared" si="16"/>
        <v/>
      </c>
      <c r="H2473" s="580"/>
    </row>
    <row r="2474" spans="1:8" x14ac:dyDescent="0.3">
      <c r="A2474" s="372" t="s">
        <v>1138</v>
      </c>
      <c r="B2474" s="201" t="s">
        <v>1157</v>
      </c>
      <c r="C2474" s="379" t="s">
        <v>9</v>
      </c>
      <c r="D2474" s="424">
        <v>100</v>
      </c>
      <c r="E2474" s="856"/>
      <c r="F2474" s="419" t="str">
        <f t="shared" si="16"/>
        <v/>
      </c>
      <c r="H2474" s="580"/>
    </row>
    <row r="2475" spans="1:8" x14ac:dyDescent="0.3">
      <c r="A2475" s="372" t="s">
        <v>1142</v>
      </c>
      <c r="B2475" s="235" t="s">
        <v>1159</v>
      </c>
      <c r="C2475" s="379" t="s">
        <v>363</v>
      </c>
      <c r="D2475" s="424">
        <v>51300</v>
      </c>
      <c r="E2475" s="856"/>
      <c r="F2475" s="419" t="str">
        <f t="shared" si="16"/>
        <v/>
      </c>
      <c r="H2475" s="580"/>
    </row>
    <row r="2476" spans="1:8" x14ac:dyDescent="0.3">
      <c r="A2476" s="372" t="s">
        <v>1158</v>
      </c>
      <c r="B2476" s="235" t="s">
        <v>1169</v>
      </c>
      <c r="C2476" s="379" t="s">
        <v>9</v>
      </c>
      <c r="D2476" s="424">
        <v>200</v>
      </c>
      <c r="E2476" s="856"/>
      <c r="F2476" s="419" t="str">
        <f t="shared" si="16"/>
        <v/>
      </c>
      <c r="H2476" s="580"/>
    </row>
    <row r="2477" spans="1:8" x14ac:dyDescent="0.3">
      <c r="A2477" s="372" t="s">
        <v>1168</v>
      </c>
      <c r="B2477" s="235" t="s">
        <v>1182</v>
      </c>
      <c r="C2477" s="379"/>
      <c r="D2477" s="424"/>
      <c r="E2477" s="418"/>
      <c r="F2477" s="419" t="str">
        <f t="shared" si="16"/>
        <v/>
      </c>
      <c r="H2477" s="580"/>
    </row>
    <row r="2478" spans="1:8" x14ac:dyDescent="0.3">
      <c r="A2478" s="372" t="s">
        <v>4242</v>
      </c>
      <c r="B2478" s="201" t="s">
        <v>4243</v>
      </c>
      <c r="C2478" s="379" t="s">
        <v>16</v>
      </c>
      <c r="D2478" s="424">
        <v>1</v>
      </c>
      <c r="E2478" s="418">
        <v>100000</v>
      </c>
      <c r="F2478" s="419">
        <f t="shared" si="16"/>
        <v>100000</v>
      </c>
      <c r="H2478" s="580"/>
    </row>
    <row r="2479" spans="1:8" ht="22.8" x14ac:dyDescent="0.3">
      <c r="A2479" s="372" t="s">
        <v>4244</v>
      </c>
      <c r="B2479" s="201" t="s">
        <v>4245</v>
      </c>
      <c r="C2479" s="379" t="s">
        <v>21</v>
      </c>
      <c r="D2479" s="424">
        <f>E2478</f>
        <v>100000</v>
      </c>
      <c r="E2479" s="855"/>
      <c r="F2479" s="419" t="str">
        <f t="shared" si="16"/>
        <v/>
      </c>
      <c r="H2479" s="580"/>
    </row>
    <row r="2480" spans="1:8" ht="14.4" customHeight="1" x14ac:dyDescent="0.3">
      <c r="A2480" s="383"/>
      <c r="B2480" s="412"/>
      <c r="C2480" s="386"/>
      <c r="D2480" s="434"/>
      <c r="E2480" s="435"/>
      <c r="F2480" s="433"/>
    </row>
    <row r="2481" spans="1:6" ht="14.4" customHeight="1" x14ac:dyDescent="0.3">
      <c r="A2481" s="383"/>
      <c r="B2481" s="412"/>
      <c r="C2481" s="386"/>
      <c r="D2481" s="434"/>
      <c r="E2481" s="435"/>
      <c r="F2481" s="433"/>
    </row>
    <row r="2482" spans="1:6" ht="14.4" customHeight="1" x14ac:dyDescent="0.3">
      <c r="A2482" s="383"/>
      <c r="B2482" s="412"/>
      <c r="C2482" s="386"/>
      <c r="D2482" s="434"/>
      <c r="E2482" s="435"/>
      <c r="F2482" s="433"/>
    </row>
    <row r="2483" spans="1:6" ht="14.4" customHeight="1" x14ac:dyDescent="0.3">
      <c r="A2483" s="383"/>
      <c r="B2483" s="412"/>
      <c r="C2483" s="386"/>
      <c r="D2483" s="434"/>
      <c r="E2483" s="435"/>
      <c r="F2483" s="433"/>
    </row>
    <row r="2484" spans="1:6" ht="14.4" customHeight="1" x14ac:dyDescent="0.3">
      <c r="A2484" s="383"/>
      <c r="B2484" s="412"/>
      <c r="C2484" s="386"/>
      <c r="D2484" s="434"/>
      <c r="E2484" s="435"/>
      <c r="F2484" s="433"/>
    </row>
    <row r="2485" spans="1:6" ht="14.4" customHeight="1" x14ac:dyDescent="0.3">
      <c r="A2485" s="383"/>
      <c r="B2485" s="412"/>
      <c r="C2485" s="386"/>
      <c r="D2485" s="434"/>
      <c r="E2485" s="435"/>
      <c r="F2485" s="433"/>
    </row>
    <row r="2486" spans="1:6" ht="14.4" customHeight="1" x14ac:dyDescent="0.3">
      <c r="A2486" s="383"/>
      <c r="B2486" s="412"/>
      <c r="C2486" s="386"/>
      <c r="D2486" s="434"/>
      <c r="E2486" s="435"/>
      <c r="F2486" s="433"/>
    </row>
    <row r="2487" spans="1:6" ht="14.4" customHeight="1" x14ac:dyDescent="0.3">
      <c r="A2487" s="383"/>
      <c r="B2487" s="412"/>
      <c r="C2487" s="386"/>
      <c r="D2487" s="434"/>
      <c r="E2487" s="435"/>
      <c r="F2487" s="433"/>
    </row>
    <row r="2488" spans="1:6" ht="14.4" customHeight="1" x14ac:dyDescent="0.3">
      <c r="A2488" s="383"/>
      <c r="B2488" s="412"/>
      <c r="C2488" s="386"/>
      <c r="D2488" s="434"/>
      <c r="E2488" s="435"/>
      <c r="F2488" s="433"/>
    </row>
    <row r="2489" spans="1:6" ht="14.4" customHeight="1" x14ac:dyDescent="0.3">
      <c r="A2489" s="383"/>
      <c r="B2489" s="412"/>
      <c r="C2489" s="386"/>
      <c r="D2489" s="434"/>
      <c r="E2489" s="435"/>
      <c r="F2489" s="433"/>
    </row>
    <row r="2490" spans="1:6" ht="14.4" customHeight="1" x14ac:dyDescent="0.3">
      <c r="A2490" s="383"/>
      <c r="B2490" s="412"/>
      <c r="C2490" s="386"/>
      <c r="D2490" s="434"/>
      <c r="E2490" s="435"/>
      <c r="F2490" s="433"/>
    </row>
    <row r="2491" spans="1:6" ht="14.4" customHeight="1" x14ac:dyDescent="0.3">
      <c r="A2491" s="383"/>
      <c r="B2491" s="412"/>
      <c r="C2491" s="386"/>
      <c r="D2491" s="434"/>
      <c r="E2491" s="435"/>
      <c r="F2491" s="433"/>
    </row>
    <row r="2492" spans="1:6" ht="14.4" customHeight="1" x14ac:dyDescent="0.3">
      <c r="A2492" s="383"/>
      <c r="B2492" s="412"/>
      <c r="C2492" s="386"/>
      <c r="D2492" s="434"/>
      <c r="E2492" s="435"/>
      <c r="F2492" s="433"/>
    </row>
    <row r="2493" spans="1:6" ht="14.4" customHeight="1" x14ac:dyDescent="0.3">
      <c r="A2493" s="383"/>
      <c r="B2493" s="412"/>
      <c r="C2493" s="386"/>
      <c r="D2493" s="434"/>
      <c r="E2493" s="435"/>
      <c r="F2493" s="433"/>
    </row>
    <row r="2494" spans="1:6" ht="14.4" customHeight="1" x14ac:dyDescent="0.3">
      <c r="A2494" s="383"/>
      <c r="B2494" s="412"/>
      <c r="C2494" s="386"/>
      <c r="D2494" s="434"/>
      <c r="E2494" s="435"/>
      <c r="F2494" s="433"/>
    </row>
    <row r="2495" spans="1:6" ht="14.4" customHeight="1" x14ac:dyDescent="0.3">
      <c r="A2495" s="383"/>
      <c r="B2495" s="412"/>
      <c r="C2495" s="386"/>
      <c r="D2495" s="434"/>
      <c r="E2495" s="435"/>
      <c r="F2495" s="433"/>
    </row>
    <row r="2496" spans="1:6" ht="14.4" customHeight="1" x14ac:dyDescent="0.3">
      <c r="A2496" s="383"/>
      <c r="B2496" s="412"/>
      <c r="C2496" s="386"/>
      <c r="D2496" s="434"/>
      <c r="E2496" s="435"/>
      <c r="F2496" s="433"/>
    </row>
    <row r="2497" spans="1:6" ht="14.4" customHeight="1" x14ac:dyDescent="0.3">
      <c r="A2497" s="383"/>
      <c r="B2497" s="412"/>
      <c r="C2497" s="386"/>
      <c r="D2497" s="434"/>
      <c r="E2497" s="435"/>
      <c r="F2497" s="433"/>
    </row>
    <row r="2498" spans="1:6" ht="14.4" customHeight="1" x14ac:dyDescent="0.3">
      <c r="A2498" s="383"/>
      <c r="B2498" s="412"/>
      <c r="C2498" s="386"/>
      <c r="D2498" s="434"/>
      <c r="E2498" s="435"/>
      <c r="F2498" s="433"/>
    </row>
    <row r="2499" spans="1:6" ht="14.4" customHeight="1" x14ac:dyDescent="0.3">
      <c r="A2499" s="383"/>
      <c r="B2499" s="412"/>
      <c r="C2499" s="386"/>
      <c r="D2499" s="434"/>
      <c r="E2499" s="435"/>
      <c r="F2499" s="433"/>
    </row>
    <row r="2500" spans="1:6" ht="14.4" customHeight="1" x14ac:dyDescent="0.3">
      <c r="A2500" s="383"/>
      <c r="B2500" s="412"/>
      <c r="C2500" s="386"/>
      <c r="D2500" s="434"/>
      <c r="E2500" s="435"/>
      <c r="F2500" s="433"/>
    </row>
    <row r="2501" spans="1:6" ht="14.4" customHeight="1" x14ac:dyDescent="0.3">
      <c r="A2501" s="383"/>
      <c r="B2501" s="412"/>
      <c r="C2501" s="386"/>
      <c r="D2501" s="434"/>
      <c r="E2501" s="435"/>
      <c r="F2501" s="433"/>
    </row>
    <row r="2502" spans="1:6" ht="14.4" customHeight="1" x14ac:dyDescent="0.3">
      <c r="A2502" s="383"/>
      <c r="B2502" s="412"/>
      <c r="C2502" s="386"/>
      <c r="D2502" s="434"/>
      <c r="E2502" s="435"/>
      <c r="F2502" s="433"/>
    </row>
    <row r="2503" spans="1:6" ht="14.4" customHeight="1" x14ac:dyDescent="0.3">
      <c r="A2503" s="383"/>
      <c r="B2503" s="412"/>
      <c r="C2503" s="386"/>
      <c r="D2503" s="434"/>
      <c r="E2503" s="435"/>
      <c r="F2503" s="433"/>
    </row>
    <row r="2504" spans="1:6" ht="14.4" customHeight="1" x14ac:dyDescent="0.3">
      <c r="A2504" s="383"/>
      <c r="B2504" s="412"/>
      <c r="C2504" s="386"/>
      <c r="D2504" s="434"/>
      <c r="E2504" s="435"/>
      <c r="F2504" s="433"/>
    </row>
    <row r="2505" spans="1:6" ht="14.4" customHeight="1" x14ac:dyDescent="0.3">
      <c r="A2505" s="383"/>
      <c r="B2505" s="412"/>
      <c r="C2505" s="386"/>
      <c r="D2505" s="434"/>
      <c r="E2505" s="435"/>
      <c r="F2505" s="433"/>
    </row>
    <row r="2506" spans="1:6" ht="14.4" customHeight="1" x14ac:dyDescent="0.3">
      <c r="A2506" s="383"/>
      <c r="B2506" s="412"/>
      <c r="C2506" s="386"/>
      <c r="D2506" s="434"/>
      <c r="E2506" s="435"/>
      <c r="F2506" s="433"/>
    </row>
    <row r="2507" spans="1:6" ht="14.4" customHeight="1" x14ac:dyDescent="0.3">
      <c r="A2507" s="383"/>
      <c r="B2507" s="412"/>
      <c r="C2507" s="386"/>
      <c r="D2507" s="434"/>
      <c r="E2507" s="435"/>
      <c r="F2507" s="433"/>
    </row>
    <row r="2508" spans="1:6" ht="14.4" customHeight="1" x14ac:dyDescent="0.3">
      <c r="A2508" s="383"/>
      <c r="B2508" s="412"/>
      <c r="C2508" s="386"/>
      <c r="D2508" s="434"/>
      <c r="E2508" s="435"/>
      <c r="F2508" s="433"/>
    </row>
    <row r="2509" spans="1:6" ht="14.4" customHeight="1" x14ac:dyDescent="0.3">
      <c r="A2509" s="383"/>
      <c r="B2509" s="412"/>
      <c r="C2509" s="386"/>
      <c r="D2509" s="434"/>
      <c r="E2509" s="435"/>
      <c r="F2509" s="433"/>
    </row>
    <row r="2510" spans="1:6" ht="14.4" customHeight="1" x14ac:dyDescent="0.3">
      <c r="A2510" s="383"/>
      <c r="B2510" s="412"/>
      <c r="C2510" s="386"/>
      <c r="D2510" s="434"/>
      <c r="E2510" s="435"/>
      <c r="F2510" s="433"/>
    </row>
    <row r="2511" spans="1:6" ht="14.4" customHeight="1" x14ac:dyDescent="0.3">
      <c r="A2511" s="383"/>
      <c r="B2511" s="412"/>
      <c r="C2511" s="386"/>
      <c r="D2511" s="434"/>
      <c r="E2511" s="435"/>
      <c r="F2511" s="433"/>
    </row>
    <row r="2512" spans="1:6" ht="14.4" customHeight="1" x14ac:dyDescent="0.3">
      <c r="A2512" s="383"/>
      <c r="B2512" s="412"/>
      <c r="C2512" s="386"/>
      <c r="D2512" s="434"/>
      <c r="E2512" s="435"/>
      <c r="F2512" s="433"/>
    </row>
    <row r="2513" spans="1:8" ht="14.4" customHeight="1" thickBot="1" x14ac:dyDescent="0.35">
      <c r="A2513" s="383"/>
      <c r="B2513" s="412"/>
      <c r="C2513" s="386"/>
      <c r="D2513" s="434"/>
      <c r="E2513" s="435"/>
      <c r="F2513" s="433"/>
    </row>
    <row r="2514" spans="1:8" ht="25.05" customHeight="1" thickBot="1" x14ac:dyDescent="0.35">
      <c r="A2514" s="448" t="s">
        <v>4074</v>
      </c>
      <c r="B2514" s="511" t="s">
        <v>4116</v>
      </c>
      <c r="C2514" s="489"/>
      <c r="D2514" s="583"/>
      <c r="E2514" s="584"/>
      <c r="F2514" s="585">
        <f>SUM(F2408:F2476)</f>
        <v>2500000</v>
      </c>
    </row>
    <row r="2515" spans="1:8" ht="15" customHeight="1" x14ac:dyDescent="0.3">
      <c r="A2515" s="756" t="str">
        <f>A768</f>
        <v>CONTRACT SANRAL: NRA 2024/1323</v>
      </c>
      <c r="B2515" s="757"/>
      <c r="C2515" s="462"/>
      <c r="D2515" s="586"/>
      <c r="E2515" s="587"/>
      <c r="F2515" s="588"/>
    </row>
    <row r="2516" spans="1:8" ht="33" customHeight="1" thickBot="1" x14ac:dyDescent="0.35">
      <c r="A2516" s="754" t="str">
        <f>A769</f>
        <v>PANEL FOR ROUTINE ROAD MAINTENANCE WORKS ACROSS SOUTH AFRICA (FREE STATE PROVINCE)</v>
      </c>
      <c r="B2516" s="755"/>
      <c r="C2516" s="463"/>
      <c r="D2516" s="589"/>
      <c r="E2516" s="590"/>
      <c r="F2516" s="591"/>
    </row>
    <row r="2517" spans="1:8" ht="25.05" customHeight="1" thickBot="1" x14ac:dyDescent="0.35">
      <c r="A2517" s="449" t="s">
        <v>4111</v>
      </c>
      <c r="B2517" s="451" t="s">
        <v>4035</v>
      </c>
      <c r="C2517" s="451" t="s">
        <v>4112</v>
      </c>
      <c r="D2517" s="583" t="s">
        <v>4113</v>
      </c>
      <c r="E2517" s="583" t="s">
        <v>4114</v>
      </c>
      <c r="F2517" s="592" t="s">
        <v>4036</v>
      </c>
    </row>
    <row r="2518" spans="1:8" ht="25.05" customHeight="1" x14ac:dyDescent="0.3">
      <c r="A2518" s="758" t="s">
        <v>1216</v>
      </c>
      <c r="B2518" s="759"/>
      <c r="C2518" s="759"/>
      <c r="D2518" s="759"/>
      <c r="E2518" s="759"/>
      <c r="F2518" s="760"/>
    </row>
    <row r="2519" spans="1:8" x14ac:dyDescent="0.3">
      <c r="A2519" s="372" t="s">
        <v>1236</v>
      </c>
      <c r="B2519" s="235" t="s">
        <v>3705</v>
      </c>
      <c r="C2519" s="379"/>
      <c r="D2519" s="581"/>
      <c r="E2519" s="418"/>
      <c r="F2519" s="419"/>
      <c r="H2519" s="580"/>
    </row>
    <row r="2520" spans="1:8" x14ac:dyDescent="0.3">
      <c r="A2520" s="372" t="s">
        <v>1238</v>
      </c>
      <c r="B2520" s="201" t="s">
        <v>1220</v>
      </c>
      <c r="C2520" s="382"/>
      <c r="D2520" s="581"/>
      <c r="E2520" s="418"/>
      <c r="F2520" s="419"/>
      <c r="H2520" s="580"/>
    </row>
    <row r="2521" spans="1:8" ht="14.4" customHeight="1" x14ac:dyDescent="0.3">
      <c r="A2521" s="372" t="s">
        <v>1239</v>
      </c>
      <c r="B2521" s="201" t="s">
        <v>3993</v>
      </c>
      <c r="C2521" s="379" t="s">
        <v>955</v>
      </c>
      <c r="D2521" s="424">
        <f>5200/4</f>
        <v>1300</v>
      </c>
      <c r="E2521" s="856"/>
      <c r="F2521" s="419" t="str">
        <f t="shared" ref="F2521:F2534" si="17">IF((D2521*E2521)&gt;0,(D2521*E2521),"")</f>
        <v/>
      </c>
      <c r="H2521" s="580"/>
    </row>
    <row r="2522" spans="1:8" x14ac:dyDescent="0.3">
      <c r="A2522" s="372" t="s">
        <v>1245</v>
      </c>
      <c r="B2522" s="201" t="s">
        <v>1246</v>
      </c>
      <c r="C2522" s="379"/>
      <c r="D2522" s="424"/>
      <c r="E2522" s="418"/>
      <c r="F2522" s="419" t="str">
        <f t="shared" si="17"/>
        <v/>
      </c>
      <c r="H2522" s="580"/>
    </row>
    <row r="2523" spans="1:8" x14ac:dyDescent="0.3">
      <c r="A2523" s="372" t="s">
        <v>1247</v>
      </c>
      <c r="B2523" s="201" t="s">
        <v>3993</v>
      </c>
      <c r="C2523" s="379" t="s">
        <v>955</v>
      </c>
      <c r="D2523" s="424">
        <v>5200</v>
      </c>
      <c r="E2523" s="856"/>
      <c r="F2523" s="419" t="str">
        <f t="shared" si="17"/>
        <v/>
      </c>
      <c r="H2523" s="580"/>
    </row>
    <row r="2524" spans="1:8" x14ac:dyDescent="0.3">
      <c r="A2524" s="372" t="s">
        <v>1253</v>
      </c>
      <c r="B2524" s="201" t="s">
        <v>1229</v>
      </c>
      <c r="C2524" s="379"/>
      <c r="D2524" s="424"/>
      <c r="E2524" s="418"/>
      <c r="F2524" s="419" t="str">
        <f t="shared" si="17"/>
        <v/>
      </c>
      <c r="H2524" s="580"/>
    </row>
    <row r="2525" spans="1:8" x14ac:dyDescent="0.3">
      <c r="A2525" s="372" t="s">
        <v>1254</v>
      </c>
      <c r="B2525" s="201" t="s">
        <v>3993</v>
      </c>
      <c r="C2525" s="379" t="s">
        <v>955</v>
      </c>
      <c r="D2525" s="424">
        <v>15000</v>
      </c>
      <c r="E2525" s="856"/>
      <c r="F2525" s="419" t="str">
        <f t="shared" si="17"/>
        <v/>
      </c>
      <c r="H2525" s="580"/>
    </row>
    <row r="2526" spans="1:8" x14ac:dyDescent="0.3">
      <c r="A2526" s="372" t="s">
        <v>1260</v>
      </c>
      <c r="B2526" s="235" t="s">
        <v>1261</v>
      </c>
      <c r="C2526" s="379"/>
      <c r="D2526" s="424"/>
      <c r="E2526" s="418"/>
      <c r="F2526" s="419" t="str">
        <f t="shared" si="17"/>
        <v/>
      </c>
      <c r="H2526" s="580"/>
    </row>
    <row r="2527" spans="1:8" x14ac:dyDescent="0.3">
      <c r="A2527" s="372" t="s">
        <v>1262</v>
      </c>
      <c r="B2527" s="201" t="s">
        <v>1263</v>
      </c>
      <c r="C2527" s="379" t="s">
        <v>9</v>
      </c>
      <c r="D2527" s="424">
        <v>1000</v>
      </c>
      <c r="E2527" s="856"/>
      <c r="F2527" s="419" t="str">
        <f t="shared" si="17"/>
        <v/>
      </c>
      <c r="H2527" s="580"/>
    </row>
    <row r="2528" spans="1:8" x14ac:dyDescent="0.3">
      <c r="A2528" s="372" t="s">
        <v>1264</v>
      </c>
      <c r="B2528" s="235" t="s">
        <v>4246</v>
      </c>
      <c r="C2528" s="379"/>
      <c r="D2528" s="424"/>
      <c r="E2528" s="418"/>
      <c r="F2528" s="419" t="str">
        <f t="shared" si="17"/>
        <v/>
      </c>
      <c r="H2528" s="580"/>
    </row>
    <row r="2529" spans="1:8" x14ac:dyDescent="0.3">
      <c r="A2529" s="372" t="s">
        <v>1266</v>
      </c>
      <c r="B2529" s="201" t="s">
        <v>4247</v>
      </c>
      <c r="C2529" s="379" t="s">
        <v>9</v>
      </c>
      <c r="D2529" s="424">
        <v>100</v>
      </c>
      <c r="E2529" s="856"/>
      <c r="F2529" s="419" t="str">
        <f t="shared" si="17"/>
        <v/>
      </c>
      <c r="H2529" s="580"/>
    </row>
    <row r="2530" spans="1:8" ht="14.4" customHeight="1" x14ac:dyDescent="0.3">
      <c r="A2530" s="372" t="s">
        <v>1274</v>
      </c>
      <c r="B2530" s="235" t="s">
        <v>1265</v>
      </c>
      <c r="C2530" s="379"/>
      <c r="D2530" s="424"/>
      <c r="E2530" s="418"/>
      <c r="F2530" s="419" t="str">
        <f t="shared" si="17"/>
        <v/>
      </c>
      <c r="H2530" s="580"/>
    </row>
    <row r="2531" spans="1:8" ht="14.4" customHeight="1" x14ac:dyDescent="0.3">
      <c r="A2531" s="372" t="s">
        <v>3687</v>
      </c>
      <c r="B2531" s="201" t="s">
        <v>4324</v>
      </c>
      <c r="C2531" s="379" t="s">
        <v>9</v>
      </c>
      <c r="D2531" s="424">
        <v>550</v>
      </c>
      <c r="E2531" s="856"/>
      <c r="F2531" s="419" t="str">
        <f t="shared" si="17"/>
        <v/>
      </c>
      <c r="H2531" s="580"/>
    </row>
    <row r="2532" spans="1:8" ht="14.4" customHeight="1" x14ac:dyDescent="0.3">
      <c r="A2532" s="372" t="s">
        <v>4012</v>
      </c>
      <c r="B2532" s="235" t="s">
        <v>4013</v>
      </c>
      <c r="C2532" s="379"/>
      <c r="D2532" s="424"/>
      <c r="E2532" s="418"/>
      <c r="F2532" s="419" t="str">
        <f t="shared" si="17"/>
        <v/>
      </c>
      <c r="H2532" s="580"/>
    </row>
    <row r="2533" spans="1:8" ht="14.4" customHeight="1" x14ac:dyDescent="0.3">
      <c r="A2533" s="372" t="s">
        <v>4014</v>
      </c>
      <c r="B2533" s="201" t="s">
        <v>4016</v>
      </c>
      <c r="C2533" s="379" t="s">
        <v>221</v>
      </c>
      <c r="D2533" s="424">
        <v>15000</v>
      </c>
      <c r="E2533" s="856"/>
      <c r="F2533" s="419" t="str">
        <f t="shared" si="17"/>
        <v/>
      </c>
      <c r="H2533" s="580"/>
    </row>
    <row r="2534" spans="1:8" ht="14.4" customHeight="1" x14ac:dyDescent="0.3">
      <c r="A2534" s="372" t="s">
        <v>4015</v>
      </c>
      <c r="B2534" s="201" t="s">
        <v>962</v>
      </c>
      <c r="C2534" s="379" t="s">
        <v>1318</v>
      </c>
      <c r="D2534" s="424">
        <v>10000</v>
      </c>
      <c r="E2534" s="856"/>
      <c r="F2534" s="419" t="str">
        <f t="shared" si="17"/>
        <v/>
      </c>
      <c r="H2534" s="580"/>
    </row>
    <row r="2535" spans="1:8" ht="14.4" customHeight="1" x14ac:dyDescent="0.3">
      <c r="A2535" s="383"/>
      <c r="B2535" s="202"/>
      <c r="C2535" s="386"/>
      <c r="D2535" s="434"/>
      <c r="E2535" s="435"/>
      <c r="F2535" s="433"/>
    </row>
    <row r="2536" spans="1:8" ht="14.4" customHeight="1" x14ac:dyDescent="0.3">
      <c r="A2536" s="383"/>
      <c r="B2536" s="202"/>
      <c r="C2536" s="386"/>
      <c r="D2536" s="434"/>
      <c r="E2536" s="435"/>
      <c r="F2536" s="433"/>
    </row>
    <row r="2537" spans="1:8" ht="14.4" customHeight="1" x14ac:dyDescent="0.3">
      <c r="A2537" s="383"/>
      <c r="B2537" s="202"/>
      <c r="C2537" s="386"/>
      <c r="D2537" s="434"/>
      <c r="E2537" s="435"/>
      <c r="F2537" s="433"/>
    </row>
    <row r="2538" spans="1:8" ht="14.4" customHeight="1" x14ac:dyDescent="0.3">
      <c r="A2538" s="383"/>
      <c r="B2538" s="202"/>
      <c r="C2538" s="386"/>
      <c r="D2538" s="434"/>
      <c r="E2538" s="435"/>
      <c r="F2538" s="433"/>
    </row>
    <row r="2539" spans="1:8" ht="14.4" customHeight="1" x14ac:dyDescent="0.3">
      <c r="A2539" s="383"/>
      <c r="B2539" s="202"/>
      <c r="C2539" s="386"/>
      <c r="D2539" s="434"/>
      <c r="E2539" s="435"/>
      <c r="F2539" s="433"/>
    </row>
    <row r="2540" spans="1:8" ht="14.4" customHeight="1" x14ac:dyDescent="0.3">
      <c r="A2540" s="383"/>
      <c r="B2540" s="202"/>
      <c r="C2540" s="386"/>
      <c r="D2540" s="434"/>
      <c r="E2540" s="435"/>
      <c r="F2540" s="433"/>
    </row>
    <row r="2541" spans="1:8" ht="14.4" customHeight="1" x14ac:dyDescent="0.3">
      <c r="A2541" s="383"/>
      <c r="B2541" s="202"/>
      <c r="C2541" s="386"/>
      <c r="D2541" s="434"/>
      <c r="E2541" s="435"/>
      <c r="F2541" s="433"/>
    </row>
    <row r="2542" spans="1:8" ht="14.4" customHeight="1" x14ac:dyDescent="0.3">
      <c r="A2542" s="383"/>
      <c r="B2542" s="202"/>
      <c r="C2542" s="386"/>
      <c r="D2542" s="434"/>
      <c r="E2542" s="435"/>
      <c r="F2542" s="433"/>
    </row>
    <row r="2543" spans="1:8" ht="14.4" customHeight="1" x14ac:dyDescent="0.3">
      <c r="A2543" s="383"/>
      <c r="B2543" s="202"/>
      <c r="C2543" s="386"/>
      <c r="D2543" s="434"/>
      <c r="E2543" s="435"/>
      <c r="F2543" s="433"/>
    </row>
    <row r="2544" spans="1:8" ht="14.4" customHeight="1" x14ac:dyDescent="0.3">
      <c r="A2544" s="383"/>
      <c r="B2544" s="202"/>
      <c r="C2544" s="386"/>
      <c r="D2544" s="434"/>
      <c r="E2544" s="435"/>
      <c r="F2544" s="433"/>
    </row>
    <row r="2545" spans="1:6" ht="14.4" customHeight="1" x14ac:dyDescent="0.3">
      <c r="A2545" s="383"/>
      <c r="B2545" s="202"/>
      <c r="C2545" s="386"/>
      <c r="D2545" s="434"/>
      <c r="E2545" s="435"/>
      <c r="F2545" s="433"/>
    </row>
    <row r="2546" spans="1:6" ht="14.4" customHeight="1" x14ac:dyDescent="0.3">
      <c r="A2546" s="383"/>
      <c r="B2546" s="202"/>
      <c r="C2546" s="386"/>
      <c r="D2546" s="434"/>
      <c r="E2546" s="435"/>
      <c r="F2546" s="433"/>
    </row>
    <row r="2547" spans="1:6" ht="14.4" customHeight="1" x14ac:dyDescent="0.3">
      <c r="A2547" s="383"/>
      <c r="B2547" s="202"/>
      <c r="C2547" s="386"/>
      <c r="D2547" s="434"/>
      <c r="E2547" s="435"/>
      <c r="F2547" s="433"/>
    </row>
    <row r="2548" spans="1:6" ht="14.4" customHeight="1" x14ac:dyDescent="0.3">
      <c r="A2548" s="383"/>
      <c r="B2548" s="202"/>
      <c r="C2548" s="386"/>
      <c r="D2548" s="434"/>
      <c r="E2548" s="435"/>
      <c r="F2548" s="433"/>
    </row>
    <row r="2549" spans="1:6" ht="14.4" customHeight="1" x14ac:dyDescent="0.3">
      <c r="A2549" s="383"/>
      <c r="B2549" s="202"/>
      <c r="C2549" s="386"/>
      <c r="D2549" s="434"/>
      <c r="E2549" s="435"/>
      <c r="F2549" s="433"/>
    </row>
    <row r="2550" spans="1:6" ht="14.4" customHeight="1" x14ac:dyDescent="0.3">
      <c r="A2550" s="383"/>
      <c r="B2550" s="202"/>
      <c r="C2550" s="386"/>
      <c r="D2550" s="434"/>
      <c r="E2550" s="435"/>
      <c r="F2550" s="433"/>
    </row>
    <row r="2551" spans="1:6" ht="14.4" customHeight="1" x14ac:dyDescent="0.3">
      <c r="A2551" s="383"/>
      <c r="B2551" s="202"/>
      <c r="C2551" s="386"/>
      <c r="D2551" s="434"/>
      <c r="E2551" s="435"/>
      <c r="F2551" s="433"/>
    </row>
    <row r="2552" spans="1:6" ht="14.4" customHeight="1" x14ac:dyDescent="0.3">
      <c r="A2552" s="383"/>
      <c r="B2552" s="202"/>
      <c r="C2552" s="386"/>
      <c r="D2552" s="434"/>
      <c r="E2552" s="435"/>
      <c r="F2552" s="433"/>
    </row>
    <row r="2553" spans="1:6" ht="14.4" customHeight="1" x14ac:dyDescent="0.3">
      <c r="A2553" s="383"/>
      <c r="B2553" s="202"/>
      <c r="C2553" s="386"/>
      <c r="D2553" s="434"/>
      <c r="E2553" s="435"/>
      <c r="F2553" s="433"/>
    </row>
    <row r="2554" spans="1:6" ht="14.4" customHeight="1" x14ac:dyDescent="0.3">
      <c r="A2554" s="383"/>
      <c r="B2554" s="202"/>
      <c r="C2554" s="386"/>
      <c r="D2554" s="434"/>
      <c r="E2554" s="435"/>
      <c r="F2554" s="433"/>
    </row>
    <row r="2555" spans="1:6" ht="14.4" customHeight="1" x14ac:dyDescent="0.3">
      <c r="A2555" s="383"/>
      <c r="B2555" s="202"/>
      <c r="C2555" s="386"/>
      <c r="D2555" s="434"/>
      <c r="E2555" s="435"/>
      <c r="F2555" s="433"/>
    </row>
    <row r="2556" spans="1:6" ht="14.4" customHeight="1" x14ac:dyDescent="0.3">
      <c r="A2556" s="383"/>
      <c r="B2556" s="202"/>
      <c r="C2556" s="386"/>
      <c r="D2556" s="434"/>
      <c r="E2556" s="435"/>
      <c r="F2556" s="433"/>
    </row>
    <row r="2557" spans="1:6" ht="14.4" customHeight="1" x14ac:dyDescent="0.3">
      <c r="A2557" s="383"/>
      <c r="B2557" s="202"/>
      <c r="C2557" s="386"/>
      <c r="D2557" s="434"/>
      <c r="E2557" s="435"/>
      <c r="F2557" s="433"/>
    </row>
    <row r="2558" spans="1:6" ht="14.4" customHeight="1" x14ac:dyDescent="0.3">
      <c r="A2558" s="383"/>
      <c r="B2558" s="202"/>
      <c r="C2558" s="386"/>
      <c r="D2558" s="434"/>
      <c r="E2558" s="435"/>
      <c r="F2558" s="433"/>
    </row>
    <row r="2559" spans="1:6" ht="14.4" customHeight="1" x14ac:dyDescent="0.3">
      <c r="A2559" s="383"/>
      <c r="B2559" s="202"/>
      <c r="C2559" s="386"/>
      <c r="D2559" s="434"/>
      <c r="E2559" s="435"/>
      <c r="F2559" s="433"/>
    </row>
    <row r="2560" spans="1:6" ht="14.4" customHeight="1" x14ac:dyDescent="0.3">
      <c r="A2560" s="383"/>
      <c r="B2560" s="202"/>
      <c r="C2560" s="386"/>
      <c r="D2560" s="434"/>
      <c r="E2560" s="435"/>
      <c r="F2560" s="433"/>
    </row>
    <row r="2561" spans="1:6" ht="14.4" customHeight="1" x14ac:dyDescent="0.3">
      <c r="A2561" s="383"/>
      <c r="B2561" s="202"/>
      <c r="C2561" s="386"/>
      <c r="D2561" s="434"/>
      <c r="E2561" s="435"/>
      <c r="F2561" s="433"/>
    </row>
    <row r="2562" spans="1:6" ht="14.4" customHeight="1" x14ac:dyDescent="0.3">
      <c r="A2562" s="383"/>
      <c r="B2562" s="202"/>
      <c r="C2562" s="386"/>
      <c r="D2562" s="434"/>
      <c r="E2562" s="435"/>
      <c r="F2562" s="433"/>
    </row>
    <row r="2563" spans="1:6" ht="14.4" customHeight="1" x14ac:dyDescent="0.3">
      <c r="A2563" s="383"/>
      <c r="B2563" s="202"/>
      <c r="C2563" s="386"/>
      <c r="D2563" s="434"/>
      <c r="E2563" s="435"/>
      <c r="F2563" s="433"/>
    </row>
    <row r="2564" spans="1:6" ht="14.4" customHeight="1" x14ac:dyDescent="0.3">
      <c r="A2564" s="383"/>
      <c r="B2564" s="202"/>
      <c r="C2564" s="386"/>
      <c r="D2564" s="434"/>
      <c r="E2564" s="435"/>
      <c r="F2564" s="433"/>
    </row>
    <row r="2565" spans="1:6" ht="14.4" customHeight="1" x14ac:dyDescent="0.3">
      <c r="A2565" s="383"/>
      <c r="B2565" s="202"/>
      <c r="C2565" s="386"/>
      <c r="D2565" s="434"/>
      <c r="E2565" s="435"/>
      <c r="F2565" s="433"/>
    </row>
    <row r="2566" spans="1:6" ht="14.4" customHeight="1" x14ac:dyDescent="0.3">
      <c r="A2566" s="383"/>
      <c r="B2566" s="202"/>
      <c r="C2566" s="386"/>
      <c r="D2566" s="434"/>
      <c r="E2566" s="435"/>
      <c r="F2566" s="433"/>
    </row>
    <row r="2567" spans="1:6" ht="14.4" customHeight="1" x14ac:dyDescent="0.3">
      <c r="A2567" s="383"/>
      <c r="B2567" s="202"/>
      <c r="C2567" s="386"/>
      <c r="D2567" s="434"/>
      <c r="E2567" s="435"/>
      <c r="F2567" s="433"/>
    </row>
    <row r="2568" spans="1:6" ht="14.4" customHeight="1" x14ac:dyDescent="0.3">
      <c r="A2568" s="383"/>
      <c r="B2568" s="202"/>
      <c r="C2568" s="386"/>
      <c r="D2568" s="434"/>
      <c r="E2568" s="435"/>
      <c r="F2568" s="433"/>
    </row>
    <row r="2569" spans="1:6" ht="14.4" customHeight="1" x14ac:dyDescent="0.3">
      <c r="A2569" s="383"/>
      <c r="B2569" s="202"/>
      <c r="C2569" s="386"/>
      <c r="D2569" s="434"/>
      <c r="E2569" s="435"/>
      <c r="F2569" s="433"/>
    </row>
    <row r="2570" spans="1:6" ht="14.4" customHeight="1" x14ac:dyDescent="0.3">
      <c r="A2570" s="383"/>
      <c r="B2570" s="202"/>
      <c r="C2570" s="386"/>
      <c r="D2570" s="434"/>
      <c r="E2570" s="435"/>
      <c r="F2570" s="433"/>
    </row>
    <row r="2571" spans="1:6" ht="14.4" customHeight="1" x14ac:dyDescent="0.3">
      <c r="A2571" s="383"/>
      <c r="B2571" s="202"/>
      <c r="C2571" s="386"/>
      <c r="D2571" s="434"/>
      <c r="E2571" s="435"/>
      <c r="F2571" s="433"/>
    </row>
    <row r="2572" spans="1:6" ht="14.4" customHeight="1" x14ac:dyDescent="0.3">
      <c r="A2572" s="383"/>
      <c r="B2572" s="202"/>
      <c r="C2572" s="386"/>
      <c r="D2572" s="434"/>
      <c r="E2572" s="435"/>
      <c r="F2572" s="433"/>
    </row>
    <row r="2573" spans="1:6" ht="14.4" customHeight="1" x14ac:dyDescent="0.3">
      <c r="A2573" s="383"/>
      <c r="B2573" s="202"/>
      <c r="C2573" s="386"/>
      <c r="D2573" s="434"/>
      <c r="E2573" s="435"/>
      <c r="F2573" s="433"/>
    </row>
    <row r="2574" spans="1:6" ht="14.4" customHeight="1" x14ac:dyDescent="0.3">
      <c r="A2574" s="383"/>
      <c r="B2574" s="202"/>
      <c r="C2574" s="386"/>
      <c r="D2574" s="434"/>
      <c r="E2574" s="435"/>
      <c r="F2574" s="433"/>
    </row>
    <row r="2575" spans="1:6" ht="14.4" customHeight="1" x14ac:dyDescent="0.3">
      <c r="A2575" s="383"/>
      <c r="B2575" s="202"/>
      <c r="C2575" s="386"/>
      <c r="D2575" s="434"/>
      <c r="E2575" s="435"/>
      <c r="F2575" s="433"/>
    </row>
    <row r="2576" spans="1:6" ht="14.4" customHeight="1" x14ac:dyDescent="0.3">
      <c r="A2576" s="383"/>
      <c r="B2576" s="202"/>
      <c r="C2576" s="386"/>
      <c r="D2576" s="434"/>
      <c r="E2576" s="435"/>
      <c r="F2576" s="433"/>
    </row>
    <row r="2577" spans="1:6" ht="14.4" customHeight="1" x14ac:dyDescent="0.3">
      <c r="A2577" s="383"/>
      <c r="B2577" s="202"/>
      <c r="C2577" s="386"/>
      <c r="D2577" s="434"/>
      <c r="E2577" s="435"/>
      <c r="F2577" s="433"/>
    </row>
    <row r="2578" spans="1:6" ht="14.4" customHeight="1" x14ac:dyDescent="0.3">
      <c r="A2578" s="383"/>
      <c r="B2578" s="202"/>
      <c r="C2578" s="386"/>
      <c r="D2578" s="434"/>
      <c r="E2578" s="435"/>
      <c r="F2578" s="433"/>
    </row>
    <row r="2579" spans="1:6" ht="14.4" customHeight="1" x14ac:dyDescent="0.3">
      <c r="A2579" s="383"/>
      <c r="B2579" s="202"/>
      <c r="C2579" s="386"/>
      <c r="D2579" s="434"/>
      <c r="E2579" s="435"/>
      <c r="F2579" s="433"/>
    </row>
    <row r="2580" spans="1:6" ht="14.4" customHeight="1" x14ac:dyDescent="0.3">
      <c r="A2580" s="383"/>
      <c r="B2580" s="202"/>
      <c r="C2580" s="386"/>
      <c r="D2580" s="434"/>
      <c r="E2580" s="435"/>
      <c r="F2580" s="433"/>
    </row>
    <row r="2581" spans="1:6" ht="14.4" customHeight="1" x14ac:dyDescent="0.3">
      <c r="A2581" s="383"/>
      <c r="B2581" s="202"/>
      <c r="C2581" s="386"/>
      <c r="D2581" s="434"/>
      <c r="E2581" s="435"/>
      <c r="F2581" s="433"/>
    </row>
    <row r="2582" spans="1:6" ht="14.4" customHeight="1" x14ac:dyDescent="0.3">
      <c r="A2582" s="383"/>
      <c r="B2582" s="202"/>
      <c r="C2582" s="386"/>
      <c r="D2582" s="434"/>
      <c r="E2582" s="435"/>
      <c r="F2582" s="433"/>
    </row>
    <row r="2583" spans="1:6" ht="14.4" customHeight="1" x14ac:dyDescent="0.3">
      <c r="A2583" s="383"/>
      <c r="B2583" s="202"/>
      <c r="C2583" s="386"/>
      <c r="D2583" s="434"/>
      <c r="E2583" s="435"/>
      <c r="F2583" s="433"/>
    </row>
    <row r="2584" spans="1:6" ht="14.4" customHeight="1" x14ac:dyDescent="0.3">
      <c r="A2584" s="383"/>
      <c r="B2584" s="202"/>
      <c r="C2584" s="386"/>
      <c r="D2584" s="434"/>
      <c r="E2584" s="435"/>
      <c r="F2584" s="433"/>
    </row>
    <row r="2585" spans="1:6" ht="14.4" customHeight="1" x14ac:dyDescent="0.3">
      <c r="A2585" s="383"/>
      <c r="B2585" s="202"/>
      <c r="C2585" s="386"/>
      <c r="D2585" s="434"/>
      <c r="E2585" s="435"/>
      <c r="F2585" s="433"/>
    </row>
    <row r="2586" spans="1:6" ht="14.4" customHeight="1" x14ac:dyDescent="0.3">
      <c r="A2586" s="383"/>
      <c r="B2586" s="202"/>
      <c r="C2586" s="386"/>
      <c r="D2586" s="434"/>
      <c r="E2586" s="435"/>
      <c r="F2586" s="433"/>
    </row>
    <row r="2587" spans="1:6" ht="14.4" customHeight="1" x14ac:dyDescent="0.3">
      <c r="A2587" s="383"/>
      <c r="B2587" s="202"/>
      <c r="C2587" s="386"/>
      <c r="D2587" s="434"/>
      <c r="E2587" s="435"/>
      <c r="F2587" s="433"/>
    </row>
    <row r="2588" spans="1:6" ht="14.4" customHeight="1" x14ac:dyDescent="0.3">
      <c r="A2588" s="383"/>
      <c r="B2588" s="202"/>
      <c r="C2588" s="386"/>
      <c r="D2588" s="434"/>
      <c r="E2588" s="435"/>
      <c r="F2588" s="433"/>
    </row>
    <row r="2589" spans="1:6" ht="14.4" customHeight="1" x14ac:dyDescent="0.3">
      <c r="A2589" s="383"/>
      <c r="B2589" s="202"/>
      <c r="C2589" s="386"/>
      <c r="D2589" s="434"/>
      <c r="E2589" s="435"/>
      <c r="F2589" s="433"/>
    </row>
    <row r="2590" spans="1:6" ht="14.4" customHeight="1" x14ac:dyDescent="0.3">
      <c r="A2590" s="383"/>
      <c r="B2590" s="202"/>
      <c r="C2590" s="386"/>
      <c r="D2590" s="434"/>
      <c r="E2590" s="435"/>
      <c r="F2590" s="433"/>
    </row>
    <row r="2591" spans="1:6" ht="14.4" customHeight="1" x14ac:dyDescent="0.3">
      <c r="A2591" s="383"/>
      <c r="B2591" s="202"/>
      <c r="C2591" s="386"/>
      <c r="D2591" s="434"/>
      <c r="E2591" s="435"/>
      <c r="F2591" s="433"/>
    </row>
    <row r="2592" spans="1:6" ht="14.4" customHeight="1" x14ac:dyDescent="0.3">
      <c r="A2592" s="383"/>
      <c r="B2592" s="202"/>
      <c r="C2592" s="386"/>
      <c r="D2592" s="434"/>
      <c r="E2592" s="435"/>
      <c r="F2592" s="433"/>
    </row>
    <row r="2593" spans="1:6" ht="14.4" customHeight="1" x14ac:dyDescent="0.3">
      <c r="A2593" s="383"/>
      <c r="B2593" s="202"/>
      <c r="C2593" s="386"/>
      <c r="D2593" s="434"/>
      <c r="E2593" s="435"/>
      <c r="F2593" s="433"/>
    </row>
    <row r="2594" spans="1:6" ht="14.4" customHeight="1" x14ac:dyDescent="0.3">
      <c r="A2594" s="383"/>
      <c r="B2594" s="202"/>
      <c r="C2594" s="386"/>
      <c r="D2594" s="434"/>
      <c r="E2594" s="435"/>
      <c r="F2594" s="433"/>
    </row>
    <row r="2595" spans="1:6" ht="14.4" customHeight="1" x14ac:dyDescent="0.3">
      <c r="A2595" s="383"/>
      <c r="B2595" s="202"/>
      <c r="C2595" s="386"/>
      <c r="D2595" s="434"/>
      <c r="E2595" s="435"/>
      <c r="F2595" s="433"/>
    </row>
    <row r="2596" spans="1:6" ht="14.4" customHeight="1" x14ac:dyDescent="0.3">
      <c r="A2596" s="383"/>
      <c r="B2596" s="202"/>
      <c r="C2596" s="386"/>
      <c r="D2596" s="434"/>
      <c r="E2596" s="435"/>
      <c r="F2596" s="433"/>
    </row>
    <row r="2597" spans="1:6" ht="14.4" customHeight="1" x14ac:dyDescent="0.3">
      <c r="A2597" s="383"/>
      <c r="B2597" s="202"/>
      <c r="C2597" s="386"/>
      <c r="D2597" s="434"/>
      <c r="E2597" s="435"/>
      <c r="F2597" s="433"/>
    </row>
    <row r="2598" spans="1:6" ht="14.4" customHeight="1" x14ac:dyDescent="0.3">
      <c r="A2598" s="383"/>
      <c r="B2598" s="202"/>
      <c r="C2598" s="386"/>
      <c r="D2598" s="434"/>
      <c r="E2598" s="435"/>
      <c r="F2598" s="433"/>
    </row>
    <row r="2599" spans="1:6" ht="14.4" customHeight="1" x14ac:dyDescent="0.3">
      <c r="A2599" s="383"/>
      <c r="B2599" s="202"/>
      <c r="C2599" s="386"/>
      <c r="D2599" s="434"/>
      <c r="E2599" s="435"/>
      <c r="F2599" s="433"/>
    </row>
    <row r="2600" spans="1:6" ht="14.4" customHeight="1" x14ac:dyDescent="0.3">
      <c r="A2600" s="383"/>
      <c r="B2600" s="202"/>
      <c r="C2600" s="386"/>
      <c r="D2600" s="434"/>
      <c r="E2600" s="435"/>
      <c r="F2600" s="433"/>
    </row>
    <row r="2601" spans="1:6" ht="14.4" customHeight="1" x14ac:dyDescent="0.3">
      <c r="A2601" s="383"/>
      <c r="B2601" s="202"/>
      <c r="C2601" s="386"/>
      <c r="D2601" s="434"/>
      <c r="E2601" s="435"/>
      <c r="F2601" s="433"/>
    </row>
    <row r="2602" spans="1:6" ht="14.4" customHeight="1" x14ac:dyDescent="0.3">
      <c r="A2602" s="383"/>
      <c r="B2602" s="202"/>
      <c r="C2602" s="386"/>
      <c r="D2602" s="434"/>
      <c r="E2602" s="435"/>
      <c r="F2602" s="433"/>
    </row>
    <row r="2603" spans="1:6" ht="14.4" customHeight="1" x14ac:dyDescent="0.3">
      <c r="A2603" s="383"/>
      <c r="B2603" s="202"/>
      <c r="C2603" s="386"/>
      <c r="D2603" s="434"/>
      <c r="E2603" s="435"/>
      <c r="F2603" s="433"/>
    </row>
    <row r="2604" spans="1:6" ht="14.4" customHeight="1" x14ac:dyDescent="0.3">
      <c r="A2604" s="383"/>
      <c r="B2604" s="202"/>
      <c r="C2604" s="386"/>
      <c r="D2604" s="434"/>
      <c r="E2604" s="435"/>
      <c r="F2604" s="433"/>
    </row>
    <row r="2605" spans="1:6" ht="14.4" customHeight="1" x14ac:dyDescent="0.3">
      <c r="A2605" s="383"/>
      <c r="B2605" s="202"/>
      <c r="C2605" s="386"/>
      <c r="D2605" s="434"/>
      <c r="E2605" s="435"/>
      <c r="F2605" s="433"/>
    </row>
    <row r="2606" spans="1:6" ht="14.4" customHeight="1" x14ac:dyDescent="0.3">
      <c r="A2606" s="383"/>
      <c r="B2606" s="202"/>
      <c r="C2606" s="386"/>
      <c r="D2606" s="434"/>
      <c r="E2606" s="435"/>
      <c r="F2606" s="433"/>
    </row>
    <row r="2607" spans="1:6" ht="14.4" customHeight="1" x14ac:dyDescent="0.3">
      <c r="A2607" s="383"/>
      <c r="B2607" s="202"/>
      <c r="C2607" s="386"/>
      <c r="D2607" s="434"/>
      <c r="E2607" s="435"/>
      <c r="F2607" s="433"/>
    </row>
    <row r="2608" spans="1:6" ht="14.4" customHeight="1" x14ac:dyDescent="0.3">
      <c r="A2608" s="383"/>
      <c r="B2608" s="202"/>
      <c r="C2608" s="386"/>
      <c r="D2608" s="434"/>
      <c r="E2608" s="435"/>
      <c r="F2608" s="433"/>
    </row>
    <row r="2609" spans="1:6" ht="14.4" customHeight="1" x14ac:dyDescent="0.3">
      <c r="A2609" s="383"/>
      <c r="B2609" s="202"/>
      <c r="C2609" s="386"/>
      <c r="D2609" s="434"/>
      <c r="E2609" s="435"/>
      <c r="F2609" s="433"/>
    </row>
    <row r="2610" spans="1:6" ht="14.4" customHeight="1" x14ac:dyDescent="0.3">
      <c r="A2610" s="383"/>
      <c r="B2610" s="202"/>
      <c r="C2610" s="386"/>
      <c r="D2610" s="434"/>
      <c r="E2610" s="435"/>
      <c r="F2610" s="433"/>
    </row>
    <row r="2611" spans="1:6" ht="14.4" customHeight="1" x14ac:dyDescent="0.3">
      <c r="A2611" s="383"/>
      <c r="B2611" s="202"/>
      <c r="C2611" s="386"/>
      <c r="D2611" s="434"/>
      <c r="E2611" s="435"/>
      <c r="F2611" s="433"/>
    </row>
    <row r="2612" spans="1:6" ht="14.4" customHeight="1" x14ac:dyDescent="0.3">
      <c r="A2612" s="383"/>
      <c r="B2612" s="202"/>
      <c r="C2612" s="386"/>
      <c r="D2612" s="434"/>
      <c r="E2612" s="435"/>
      <c r="F2612" s="433"/>
    </row>
    <row r="2613" spans="1:6" ht="14.4" customHeight="1" x14ac:dyDescent="0.3">
      <c r="A2613" s="383"/>
      <c r="B2613" s="202"/>
      <c r="C2613" s="386"/>
      <c r="D2613" s="434"/>
      <c r="E2613" s="435"/>
      <c r="F2613" s="433"/>
    </row>
    <row r="2614" spans="1:6" ht="14.4" customHeight="1" x14ac:dyDescent="0.3">
      <c r="A2614" s="383"/>
      <c r="B2614" s="202"/>
      <c r="C2614" s="386"/>
      <c r="D2614" s="434"/>
      <c r="E2614" s="435"/>
      <c r="F2614" s="433"/>
    </row>
    <row r="2615" spans="1:6" ht="14.4" customHeight="1" x14ac:dyDescent="0.3">
      <c r="A2615" s="383"/>
      <c r="B2615" s="202"/>
      <c r="C2615" s="386"/>
      <c r="D2615" s="434"/>
      <c r="E2615" s="435"/>
      <c r="F2615" s="433"/>
    </row>
    <row r="2616" spans="1:6" ht="14.4" customHeight="1" x14ac:dyDescent="0.3">
      <c r="A2616" s="383"/>
      <c r="B2616" s="202"/>
      <c r="C2616" s="386"/>
      <c r="D2616" s="434"/>
      <c r="E2616" s="435"/>
      <c r="F2616" s="433"/>
    </row>
    <row r="2617" spans="1:6" ht="14.4" customHeight="1" x14ac:dyDescent="0.3">
      <c r="A2617" s="383"/>
      <c r="B2617" s="202"/>
      <c r="C2617" s="386"/>
      <c r="D2617" s="434"/>
      <c r="E2617" s="435"/>
      <c r="F2617" s="433"/>
    </row>
    <row r="2618" spans="1:6" ht="14.4" customHeight="1" x14ac:dyDescent="0.3">
      <c r="A2618" s="383"/>
      <c r="B2618" s="202"/>
      <c r="C2618" s="386"/>
      <c r="D2618" s="434"/>
      <c r="E2618" s="435"/>
      <c r="F2618" s="433"/>
    </row>
    <row r="2619" spans="1:6" ht="14.4" customHeight="1" x14ac:dyDescent="0.3">
      <c r="A2619" s="383"/>
      <c r="B2619" s="202"/>
      <c r="C2619" s="386"/>
      <c r="D2619" s="434"/>
      <c r="E2619" s="435"/>
      <c r="F2619" s="433"/>
    </row>
    <row r="2620" spans="1:6" ht="14.4" customHeight="1" x14ac:dyDescent="0.3">
      <c r="A2620" s="383"/>
      <c r="B2620" s="202"/>
      <c r="C2620" s="386"/>
      <c r="D2620" s="434"/>
      <c r="E2620" s="435"/>
      <c r="F2620" s="433"/>
    </row>
    <row r="2621" spans="1:6" ht="14.4" customHeight="1" thickBot="1" x14ac:dyDescent="0.35">
      <c r="A2621" s="383"/>
      <c r="B2621" s="202"/>
      <c r="C2621" s="386"/>
      <c r="D2621" s="434"/>
      <c r="E2621" s="435"/>
      <c r="F2621" s="433"/>
    </row>
    <row r="2622" spans="1:6" ht="25.05" customHeight="1" thickBot="1" x14ac:dyDescent="0.35">
      <c r="A2622" s="448" t="s">
        <v>4076</v>
      </c>
      <c r="B2622" s="511" t="s">
        <v>4116</v>
      </c>
      <c r="C2622" s="489"/>
      <c r="D2622" s="583"/>
      <c r="E2622" s="584"/>
      <c r="F2622" s="585">
        <f>SUM(F2519:F2555)</f>
        <v>0</v>
      </c>
    </row>
    <row r="2623" spans="1:6" ht="15" customHeight="1" x14ac:dyDescent="0.3">
      <c r="A2623" s="756" t="str">
        <f>A768</f>
        <v>CONTRACT SANRAL: NRA 2024/1323</v>
      </c>
      <c r="B2623" s="757"/>
      <c r="C2623" s="462"/>
      <c r="D2623" s="586"/>
      <c r="E2623" s="587"/>
      <c r="F2623" s="588"/>
    </row>
    <row r="2624" spans="1:6" ht="29.4" customHeight="1" thickBot="1" x14ac:dyDescent="0.35">
      <c r="A2624" s="754" t="str">
        <f>A769</f>
        <v>PANEL FOR ROUTINE ROAD MAINTENANCE WORKS ACROSS SOUTH AFRICA (FREE STATE PROVINCE)</v>
      </c>
      <c r="B2624" s="755"/>
      <c r="C2624" s="463"/>
      <c r="D2624" s="589"/>
      <c r="E2624" s="590"/>
      <c r="F2624" s="591"/>
    </row>
    <row r="2625" spans="1:8" s="450" customFormat="1" ht="25.05" customHeight="1" thickBot="1" x14ac:dyDescent="0.35">
      <c r="A2625" s="449" t="s">
        <v>4111</v>
      </c>
      <c r="B2625" s="451" t="s">
        <v>4035</v>
      </c>
      <c r="C2625" s="451" t="s">
        <v>4112</v>
      </c>
      <c r="D2625" s="583" t="s">
        <v>4113</v>
      </c>
      <c r="E2625" s="583" t="s">
        <v>4114</v>
      </c>
      <c r="F2625" s="592" t="s">
        <v>4036</v>
      </c>
    </row>
    <row r="2626" spans="1:8" ht="25.05" customHeight="1" x14ac:dyDescent="0.3">
      <c r="A2626" s="758" t="s">
        <v>1290</v>
      </c>
      <c r="B2626" s="759"/>
      <c r="C2626" s="759"/>
      <c r="D2626" s="759"/>
      <c r="E2626" s="759"/>
      <c r="F2626" s="760"/>
    </row>
    <row r="2627" spans="1:8" x14ac:dyDescent="0.3">
      <c r="A2627" s="609" t="s">
        <v>1291</v>
      </c>
      <c r="B2627" s="610" t="s">
        <v>1292</v>
      </c>
      <c r="C2627" s="611"/>
      <c r="D2627" s="579"/>
      <c r="E2627" s="612"/>
      <c r="F2627" s="613"/>
      <c r="H2627" s="580"/>
    </row>
    <row r="2628" spans="1:8" ht="24" x14ac:dyDescent="0.3">
      <c r="A2628" s="614" t="s">
        <v>1293</v>
      </c>
      <c r="B2628" s="615" t="s">
        <v>1294</v>
      </c>
      <c r="C2628" s="616" t="s">
        <v>221</v>
      </c>
      <c r="D2628" s="424">
        <v>8000</v>
      </c>
      <c r="E2628" s="856"/>
      <c r="F2628" s="618" t="str">
        <f t="shared" ref="F2628:F2646" si="18">IF((D2628*E2628)&gt;0,(D2628*E2628),"")</f>
        <v/>
      </c>
      <c r="H2628" s="580"/>
    </row>
    <row r="2629" spans="1:8" x14ac:dyDescent="0.3">
      <c r="A2629" s="614" t="s">
        <v>1301</v>
      </c>
      <c r="B2629" s="615" t="s">
        <v>3937</v>
      </c>
      <c r="C2629" s="616"/>
      <c r="D2629" s="424"/>
      <c r="E2629" s="617"/>
      <c r="F2629" s="618" t="str">
        <f t="shared" si="18"/>
        <v/>
      </c>
      <c r="H2629" s="580"/>
    </row>
    <row r="2630" spans="1:8" x14ac:dyDescent="0.3">
      <c r="A2630" s="614" t="s">
        <v>1303</v>
      </c>
      <c r="B2630" s="619" t="s">
        <v>1304</v>
      </c>
      <c r="C2630" s="616" t="s">
        <v>221</v>
      </c>
      <c r="D2630" s="424">
        <v>2000</v>
      </c>
      <c r="E2630" s="856"/>
      <c r="F2630" s="618" t="str">
        <f t="shared" si="18"/>
        <v/>
      </c>
      <c r="H2630" s="580"/>
    </row>
    <row r="2631" spans="1:8" x14ac:dyDescent="0.3">
      <c r="A2631" s="614" t="s">
        <v>1305</v>
      </c>
      <c r="B2631" s="619" t="s">
        <v>381</v>
      </c>
      <c r="C2631" s="616" t="s">
        <v>221</v>
      </c>
      <c r="D2631" s="424">
        <v>2000</v>
      </c>
      <c r="E2631" s="856"/>
      <c r="F2631" s="618" t="str">
        <f t="shared" si="18"/>
        <v/>
      </c>
      <c r="H2631" s="580"/>
    </row>
    <row r="2632" spans="1:8" ht="14.4" customHeight="1" x14ac:dyDescent="0.3">
      <c r="A2632" s="614" t="s">
        <v>1307</v>
      </c>
      <c r="B2632" s="619" t="s">
        <v>3688</v>
      </c>
      <c r="C2632" s="616" t="s">
        <v>221</v>
      </c>
      <c r="D2632" s="424">
        <v>200</v>
      </c>
      <c r="E2632" s="856"/>
      <c r="F2632" s="618" t="str">
        <f t="shared" si="18"/>
        <v/>
      </c>
      <c r="H2632" s="580"/>
    </row>
    <row r="2633" spans="1:8" x14ac:dyDescent="0.3">
      <c r="A2633" s="614" t="s">
        <v>1308</v>
      </c>
      <c r="B2633" s="615" t="s">
        <v>3938</v>
      </c>
      <c r="C2633" s="616" t="s">
        <v>221</v>
      </c>
      <c r="D2633" s="424">
        <v>100</v>
      </c>
      <c r="E2633" s="856"/>
      <c r="F2633" s="618" t="str">
        <f t="shared" si="18"/>
        <v/>
      </c>
      <c r="H2633" s="580"/>
    </row>
    <row r="2634" spans="1:8" ht="14.4" customHeight="1" x14ac:dyDescent="0.3">
      <c r="A2634" s="614" t="s">
        <v>1310</v>
      </c>
      <c r="B2634" s="615" t="s">
        <v>3939</v>
      </c>
      <c r="C2634" s="616"/>
      <c r="D2634" s="424"/>
      <c r="E2634" s="617"/>
      <c r="F2634" s="618" t="str">
        <f t="shared" si="18"/>
        <v/>
      </c>
      <c r="H2634" s="580"/>
    </row>
    <row r="2635" spans="1:8" x14ac:dyDescent="0.3">
      <c r="A2635" s="614" t="s">
        <v>3346</v>
      </c>
      <c r="B2635" s="619" t="s">
        <v>1326</v>
      </c>
      <c r="C2635" s="616" t="s">
        <v>262</v>
      </c>
      <c r="D2635" s="424">
        <v>25</v>
      </c>
      <c r="E2635" s="856"/>
      <c r="F2635" s="618" t="str">
        <f t="shared" si="18"/>
        <v/>
      </c>
      <c r="H2635" s="580"/>
    </row>
    <row r="2636" spans="1:8" x14ac:dyDescent="0.3">
      <c r="A2636" s="614" t="s">
        <v>3347</v>
      </c>
      <c r="B2636" s="619" t="s">
        <v>1328</v>
      </c>
      <c r="C2636" s="616" t="s">
        <v>262</v>
      </c>
      <c r="D2636" s="424">
        <v>25</v>
      </c>
      <c r="E2636" s="856"/>
      <c r="F2636" s="618" t="str">
        <f t="shared" si="18"/>
        <v/>
      </c>
      <c r="H2636" s="580"/>
    </row>
    <row r="2637" spans="1:8" ht="24" x14ac:dyDescent="0.3">
      <c r="A2637" s="614" t="s">
        <v>1312</v>
      </c>
      <c r="B2637" s="615" t="s">
        <v>3940</v>
      </c>
      <c r="C2637" s="616"/>
      <c r="D2637" s="424"/>
      <c r="E2637" s="617"/>
      <c r="F2637" s="618" t="str">
        <f t="shared" si="18"/>
        <v/>
      </c>
      <c r="H2637" s="580"/>
    </row>
    <row r="2638" spans="1:8" x14ac:dyDescent="0.3">
      <c r="A2638" s="614" t="s">
        <v>3941</v>
      </c>
      <c r="B2638" s="619" t="s">
        <v>3943</v>
      </c>
      <c r="C2638" s="616" t="s">
        <v>489</v>
      </c>
      <c r="D2638" s="424">
        <v>35000</v>
      </c>
      <c r="E2638" s="856"/>
      <c r="F2638" s="618" t="str">
        <f t="shared" si="18"/>
        <v/>
      </c>
      <c r="H2638" s="580"/>
    </row>
    <row r="2639" spans="1:8" x14ac:dyDescent="0.3">
      <c r="A2639" s="614" t="s">
        <v>3942</v>
      </c>
      <c r="B2639" s="619" t="s">
        <v>3944</v>
      </c>
      <c r="C2639" s="616" t="s">
        <v>489</v>
      </c>
      <c r="D2639" s="424">
        <v>35000</v>
      </c>
      <c r="E2639" s="856"/>
      <c r="F2639" s="618" t="str">
        <f t="shared" si="18"/>
        <v/>
      </c>
      <c r="H2639" s="580"/>
    </row>
    <row r="2640" spans="1:8" x14ac:dyDescent="0.3">
      <c r="A2640" s="614" t="s">
        <v>1316</v>
      </c>
      <c r="B2640" s="615" t="s">
        <v>3351</v>
      </c>
      <c r="C2640" s="620"/>
      <c r="D2640" s="424"/>
      <c r="E2640" s="617"/>
      <c r="F2640" s="618" t="str">
        <f t="shared" si="18"/>
        <v/>
      </c>
      <c r="H2640" s="580"/>
    </row>
    <row r="2641" spans="1:8" ht="14.4" customHeight="1" x14ac:dyDescent="0.3">
      <c r="A2641" s="614" t="s">
        <v>3352</v>
      </c>
      <c r="B2641" s="619" t="s">
        <v>3351</v>
      </c>
      <c r="C2641" s="616" t="s">
        <v>955</v>
      </c>
      <c r="D2641" s="424">
        <v>80</v>
      </c>
      <c r="E2641" s="856"/>
      <c r="F2641" s="618" t="str">
        <f t="shared" si="18"/>
        <v/>
      </c>
      <c r="H2641" s="580"/>
    </row>
    <row r="2642" spans="1:8" ht="14.4" customHeight="1" x14ac:dyDescent="0.3">
      <c r="A2642" s="614" t="s">
        <v>3353</v>
      </c>
      <c r="B2642" s="619" t="s">
        <v>1313</v>
      </c>
      <c r="C2642" s="616" t="s">
        <v>363</v>
      </c>
      <c r="D2642" s="424">
        <v>50000</v>
      </c>
      <c r="E2642" s="856"/>
      <c r="F2642" s="618" t="str">
        <f t="shared" si="18"/>
        <v/>
      </c>
      <c r="H2642" s="580"/>
    </row>
    <row r="2643" spans="1:8" x14ac:dyDescent="0.3">
      <c r="A2643" s="614" t="s">
        <v>1319</v>
      </c>
      <c r="B2643" s="615" t="s">
        <v>4249</v>
      </c>
      <c r="C2643" s="616"/>
      <c r="D2643" s="424"/>
      <c r="E2643" s="617"/>
      <c r="F2643" s="618" t="str">
        <f t="shared" si="18"/>
        <v/>
      </c>
      <c r="H2643" s="580"/>
    </row>
    <row r="2644" spans="1:8" x14ac:dyDescent="0.3">
      <c r="A2644" s="614" t="s">
        <v>1321</v>
      </c>
      <c r="B2644" s="619" t="s">
        <v>4250</v>
      </c>
      <c r="C2644" s="616" t="s">
        <v>955</v>
      </c>
      <c r="D2644" s="424">
        <v>100</v>
      </c>
      <c r="E2644" s="856"/>
      <c r="F2644" s="618" t="str">
        <f t="shared" si="18"/>
        <v/>
      </c>
      <c r="H2644" s="580"/>
    </row>
    <row r="2645" spans="1:8" x14ac:dyDescent="0.3">
      <c r="A2645" s="614" t="s">
        <v>3355</v>
      </c>
      <c r="B2645" s="619" t="s">
        <v>4251</v>
      </c>
      <c r="C2645" s="616" t="s">
        <v>955</v>
      </c>
      <c r="D2645" s="424">
        <v>150</v>
      </c>
      <c r="E2645" s="856"/>
      <c r="F2645" s="618" t="str">
        <f t="shared" si="18"/>
        <v/>
      </c>
      <c r="H2645" s="580"/>
    </row>
    <row r="2646" spans="1:8" x14ac:dyDescent="0.3">
      <c r="A2646" s="614" t="s">
        <v>1323</v>
      </c>
      <c r="B2646" s="615" t="s">
        <v>1317</v>
      </c>
      <c r="C2646" s="616" t="s">
        <v>1318</v>
      </c>
      <c r="D2646" s="424">
        <v>20000</v>
      </c>
      <c r="E2646" s="856"/>
      <c r="F2646" s="618" t="str">
        <f t="shared" si="18"/>
        <v/>
      </c>
      <c r="H2646" s="580"/>
    </row>
    <row r="2647" spans="1:8" ht="14.4" customHeight="1" x14ac:dyDescent="0.3">
      <c r="A2647" s="383"/>
      <c r="B2647" s="412"/>
      <c r="C2647" s="386"/>
      <c r="D2647" s="434"/>
      <c r="E2647" s="435"/>
      <c r="F2647" s="433"/>
    </row>
    <row r="2648" spans="1:8" ht="14.4" customHeight="1" x14ac:dyDescent="0.3">
      <c r="A2648" s="383"/>
      <c r="B2648" s="412"/>
      <c r="C2648" s="386"/>
      <c r="D2648" s="434"/>
      <c r="E2648" s="435"/>
      <c r="F2648" s="433"/>
    </row>
    <row r="2649" spans="1:8" ht="14.4" customHeight="1" x14ac:dyDescent="0.3">
      <c r="A2649" s="383"/>
      <c r="B2649" s="412"/>
      <c r="C2649" s="386"/>
      <c r="D2649" s="434"/>
      <c r="E2649" s="435"/>
      <c r="F2649" s="433"/>
    </row>
    <row r="2650" spans="1:8" ht="14.4" customHeight="1" x14ac:dyDescent="0.3">
      <c r="A2650" s="383"/>
      <c r="B2650" s="412"/>
      <c r="C2650" s="386"/>
      <c r="D2650" s="434"/>
      <c r="E2650" s="435"/>
      <c r="F2650" s="433"/>
    </row>
    <row r="2651" spans="1:8" ht="14.4" customHeight="1" x14ac:dyDescent="0.3">
      <c r="A2651" s="383"/>
      <c r="B2651" s="412"/>
      <c r="C2651" s="386"/>
      <c r="D2651" s="434"/>
      <c r="E2651" s="435"/>
      <c r="F2651" s="433"/>
    </row>
    <row r="2652" spans="1:8" ht="14.4" customHeight="1" x14ac:dyDescent="0.3">
      <c r="A2652" s="383"/>
      <c r="B2652" s="412"/>
      <c r="C2652" s="386"/>
      <c r="D2652" s="434"/>
      <c r="E2652" s="435"/>
      <c r="F2652" s="433"/>
    </row>
    <row r="2653" spans="1:8" ht="14.4" customHeight="1" x14ac:dyDescent="0.3">
      <c r="A2653" s="383"/>
      <c r="B2653" s="412"/>
      <c r="C2653" s="386"/>
      <c r="D2653" s="434"/>
      <c r="E2653" s="435"/>
      <c r="F2653" s="433"/>
    </row>
    <row r="2654" spans="1:8" ht="14.4" customHeight="1" x14ac:dyDescent="0.3">
      <c r="A2654" s="383"/>
      <c r="B2654" s="412"/>
      <c r="C2654" s="386"/>
      <c r="D2654" s="434"/>
      <c r="E2654" s="435"/>
      <c r="F2654" s="433"/>
    </row>
    <row r="2655" spans="1:8" ht="14.4" customHeight="1" x14ac:dyDescent="0.3">
      <c r="A2655" s="383"/>
      <c r="B2655" s="412"/>
      <c r="C2655" s="386"/>
      <c r="D2655" s="434"/>
      <c r="E2655" s="435"/>
      <c r="F2655" s="433"/>
    </row>
    <row r="2656" spans="1:8" ht="14.4" customHeight="1" x14ac:dyDescent="0.3">
      <c r="A2656" s="383"/>
      <c r="B2656" s="412"/>
      <c r="C2656" s="386"/>
      <c r="D2656" s="434"/>
      <c r="E2656" s="435"/>
      <c r="F2656" s="433"/>
    </row>
    <row r="2657" spans="1:6" ht="14.4" customHeight="1" x14ac:dyDescent="0.3">
      <c r="A2657" s="383"/>
      <c r="B2657" s="412"/>
      <c r="C2657" s="386"/>
      <c r="D2657" s="434"/>
      <c r="E2657" s="435"/>
      <c r="F2657" s="433"/>
    </row>
    <row r="2658" spans="1:6" ht="14.4" customHeight="1" x14ac:dyDescent="0.3">
      <c r="A2658" s="383"/>
      <c r="B2658" s="412"/>
      <c r="C2658" s="386"/>
      <c r="D2658" s="434"/>
      <c r="E2658" s="435"/>
      <c r="F2658" s="433"/>
    </row>
    <row r="2659" spans="1:6" ht="14.4" customHeight="1" x14ac:dyDescent="0.3">
      <c r="A2659" s="383"/>
      <c r="B2659" s="412"/>
      <c r="C2659" s="386"/>
      <c r="D2659" s="434"/>
      <c r="E2659" s="435"/>
      <c r="F2659" s="433"/>
    </row>
    <row r="2660" spans="1:6" ht="14.4" customHeight="1" x14ac:dyDescent="0.3">
      <c r="A2660" s="383"/>
      <c r="B2660" s="412"/>
      <c r="C2660" s="386"/>
      <c r="D2660" s="434"/>
      <c r="E2660" s="435"/>
      <c r="F2660" s="433"/>
    </row>
    <row r="2661" spans="1:6" ht="14.4" customHeight="1" x14ac:dyDescent="0.3">
      <c r="A2661" s="383"/>
      <c r="B2661" s="412"/>
      <c r="C2661" s="386"/>
      <c r="D2661" s="434"/>
      <c r="E2661" s="435"/>
      <c r="F2661" s="433"/>
    </row>
    <row r="2662" spans="1:6" ht="14.4" customHeight="1" x14ac:dyDescent="0.3">
      <c r="A2662" s="383"/>
      <c r="B2662" s="412"/>
      <c r="C2662" s="386"/>
      <c r="D2662" s="434"/>
      <c r="E2662" s="435"/>
      <c r="F2662" s="433"/>
    </row>
    <row r="2663" spans="1:6" ht="14.4" customHeight="1" x14ac:dyDescent="0.3">
      <c r="A2663" s="383"/>
      <c r="B2663" s="412"/>
      <c r="C2663" s="386"/>
      <c r="D2663" s="434"/>
      <c r="E2663" s="435"/>
      <c r="F2663" s="433"/>
    </row>
    <row r="2664" spans="1:6" ht="14.4" customHeight="1" x14ac:dyDescent="0.3">
      <c r="A2664" s="383"/>
      <c r="B2664" s="412"/>
      <c r="C2664" s="386"/>
      <c r="D2664" s="434"/>
      <c r="E2664" s="435"/>
      <c r="F2664" s="433"/>
    </row>
    <row r="2665" spans="1:6" ht="14.4" customHeight="1" x14ac:dyDescent="0.3">
      <c r="A2665" s="383"/>
      <c r="B2665" s="412"/>
      <c r="C2665" s="386"/>
      <c r="D2665" s="434"/>
      <c r="E2665" s="435"/>
      <c r="F2665" s="433"/>
    </row>
    <row r="2666" spans="1:6" ht="14.4" customHeight="1" x14ac:dyDescent="0.3">
      <c r="A2666" s="383"/>
      <c r="B2666" s="412"/>
      <c r="C2666" s="386"/>
      <c r="D2666" s="434"/>
      <c r="E2666" s="435"/>
      <c r="F2666" s="433"/>
    </row>
    <row r="2667" spans="1:6" ht="14.4" customHeight="1" x14ac:dyDescent="0.3">
      <c r="A2667" s="383"/>
      <c r="B2667" s="412"/>
      <c r="C2667" s="386"/>
      <c r="D2667" s="434"/>
      <c r="E2667" s="435"/>
      <c r="F2667" s="433"/>
    </row>
    <row r="2668" spans="1:6" ht="14.4" customHeight="1" x14ac:dyDescent="0.3">
      <c r="A2668" s="383"/>
      <c r="B2668" s="412"/>
      <c r="C2668" s="386"/>
      <c r="D2668" s="434"/>
      <c r="E2668" s="435"/>
      <c r="F2668" s="433"/>
    </row>
    <row r="2669" spans="1:6" ht="14.4" customHeight="1" x14ac:dyDescent="0.3">
      <c r="A2669" s="383"/>
      <c r="B2669" s="412"/>
      <c r="C2669" s="386"/>
      <c r="D2669" s="434"/>
      <c r="E2669" s="435"/>
      <c r="F2669" s="433"/>
    </row>
    <row r="2670" spans="1:6" ht="14.4" customHeight="1" x14ac:dyDescent="0.3">
      <c r="A2670" s="383"/>
      <c r="B2670" s="412"/>
      <c r="C2670" s="386"/>
      <c r="D2670" s="434"/>
      <c r="E2670" s="435"/>
      <c r="F2670" s="433"/>
    </row>
    <row r="2671" spans="1:6" ht="14.4" customHeight="1" x14ac:dyDescent="0.3">
      <c r="A2671" s="383"/>
      <c r="B2671" s="412"/>
      <c r="C2671" s="386"/>
      <c r="D2671" s="434"/>
      <c r="E2671" s="435"/>
      <c r="F2671" s="433"/>
    </row>
    <row r="2672" spans="1:6" ht="14.4" customHeight="1" x14ac:dyDescent="0.3">
      <c r="A2672" s="383"/>
      <c r="B2672" s="412"/>
      <c r="C2672" s="386"/>
      <c r="D2672" s="434"/>
      <c r="E2672" s="435"/>
      <c r="F2672" s="433"/>
    </row>
    <row r="2673" spans="1:6" ht="14.4" customHeight="1" x14ac:dyDescent="0.3">
      <c r="A2673" s="383"/>
      <c r="B2673" s="412"/>
      <c r="C2673" s="386"/>
      <c r="D2673" s="434"/>
      <c r="E2673" s="435"/>
      <c r="F2673" s="433"/>
    </row>
    <row r="2674" spans="1:6" ht="14.4" customHeight="1" x14ac:dyDescent="0.3">
      <c r="A2674" s="383"/>
      <c r="B2674" s="412"/>
      <c r="C2674" s="386"/>
      <c r="D2674" s="434"/>
      <c r="E2674" s="435"/>
      <c r="F2674" s="433"/>
    </row>
    <row r="2675" spans="1:6" ht="14.4" customHeight="1" x14ac:dyDescent="0.3">
      <c r="A2675" s="383"/>
      <c r="B2675" s="412"/>
      <c r="C2675" s="386"/>
      <c r="D2675" s="434"/>
      <c r="E2675" s="435"/>
      <c r="F2675" s="433"/>
    </row>
    <row r="2676" spans="1:6" ht="14.4" customHeight="1" x14ac:dyDescent="0.3">
      <c r="A2676" s="383"/>
      <c r="B2676" s="412"/>
      <c r="C2676" s="386"/>
      <c r="D2676" s="434"/>
      <c r="E2676" s="435"/>
      <c r="F2676" s="433"/>
    </row>
    <row r="2677" spans="1:6" ht="14.4" customHeight="1" x14ac:dyDescent="0.3">
      <c r="A2677" s="383"/>
      <c r="B2677" s="412"/>
      <c r="C2677" s="386"/>
      <c r="D2677" s="434"/>
      <c r="E2677" s="435"/>
      <c r="F2677" s="433"/>
    </row>
    <row r="2678" spans="1:6" ht="14.4" customHeight="1" x14ac:dyDescent="0.3">
      <c r="A2678" s="383"/>
      <c r="B2678" s="412"/>
      <c r="C2678" s="386"/>
      <c r="D2678" s="434"/>
      <c r="E2678" s="435"/>
      <c r="F2678" s="433"/>
    </row>
    <row r="2679" spans="1:6" ht="14.4" customHeight="1" x14ac:dyDescent="0.3">
      <c r="A2679" s="383"/>
      <c r="B2679" s="412"/>
      <c r="C2679" s="386"/>
      <c r="D2679" s="434"/>
      <c r="E2679" s="435"/>
      <c r="F2679" s="433"/>
    </row>
    <row r="2680" spans="1:6" ht="14.4" customHeight="1" x14ac:dyDescent="0.3">
      <c r="A2680" s="383"/>
      <c r="B2680" s="412"/>
      <c r="C2680" s="386"/>
      <c r="D2680" s="434"/>
      <c r="E2680" s="435"/>
      <c r="F2680" s="433"/>
    </row>
    <row r="2681" spans="1:6" ht="14.4" customHeight="1" x14ac:dyDescent="0.3">
      <c r="A2681" s="383"/>
      <c r="B2681" s="412"/>
      <c r="C2681" s="386"/>
      <c r="D2681" s="434"/>
      <c r="E2681" s="435"/>
      <c r="F2681" s="433"/>
    </row>
    <row r="2682" spans="1:6" ht="14.4" customHeight="1" x14ac:dyDescent="0.3">
      <c r="A2682" s="383"/>
      <c r="B2682" s="412"/>
      <c r="C2682" s="386"/>
      <c r="D2682" s="434"/>
      <c r="E2682" s="435"/>
      <c r="F2682" s="433"/>
    </row>
    <row r="2683" spans="1:6" ht="14.4" customHeight="1" x14ac:dyDescent="0.3">
      <c r="A2683" s="383"/>
      <c r="B2683" s="412"/>
      <c r="C2683" s="386"/>
      <c r="D2683" s="434"/>
      <c r="E2683" s="435"/>
      <c r="F2683" s="433"/>
    </row>
    <row r="2684" spans="1:6" ht="14.4" customHeight="1" x14ac:dyDescent="0.3">
      <c r="A2684" s="383"/>
      <c r="B2684" s="412"/>
      <c r="C2684" s="386"/>
      <c r="D2684" s="434"/>
      <c r="E2684" s="435"/>
      <c r="F2684" s="433"/>
    </row>
    <row r="2685" spans="1:6" ht="14.4" customHeight="1" x14ac:dyDescent="0.3">
      <c r="A2685" s="383"/>
      <c r="B2685" s="412"/>
      <c r="C2685" s="386"/>
      <c r="D2685" s="434"/>
      <c r="E2685" s="435"/>
      <c r="F2685" s="433"/>
    </row>
    <row r="2686" spans="1:6" ht="14.4" customHeight="1" x14ac:dyDescent="0.3">
      <c r="A2686" s="383"/>
      <c r="B2686" s="412"/>
      <c r="C2686" s="386"/>
      <c r="D2686" s="434"/>
      <c r="E2686" s="435"/>
      <c r="F2686" s="433"/>
    </row>
    <row r="2687" spans="1:6" ht="14.4" customHeight="1" x14ac:dyDescent="0.3">
      <c r="A2687" s="383"/>
      <c r="B2687" s="412"/>
      <c r="C2687" s="386"/>
      <c r="D2687" s="434"/>
      <c r="E2687" s="435"/>
      <c r="F2687" s="433"/>
    </row>
    <row r="2688" spans="1:6" ht="14.4" customHeight="1" x14ac:dyDescent="0.3">
      <c r="A2688" s="383"/>
      <c r="B2688" s="412"/>
      <c r="C2688" s="386"/>
      <c r="D2688" s="434"/>
      <c r="E2688" s="435"/>
      <c r="F2688" s="433"/>
    </row>
    <row r="2689" spans="1:6" ht="14.4" customHeight="1" x14ac:dyDescent="0.3">
      <c r="A2689" s="383"/>
      <c r="B2689" s="412"/>
      <c r="C2689" s="386"/>
      <c r="D2689" s="434"/>
      <c r="E2689" s="435"/>
      <c r="F2689" s="433"/>
    </row>
    <row r="2690" spans="1:6" ht="14.4" customHeight="1" x14ac:dyDescent="0.3">
      <c r="A2690" s="383"/>
      <c r="B2690" s="412"/>
      <c r="C2690" s="386"/>
      <c r="D2690" s="434"/>
      <c r="E2690" s="435"/>
      <c r="F2690" s="433"/>
    </row>
    <row r="2691" spans="1:6" ht="14.4" customHeight="1" x14ac:dyDescent="0.3">
      <c r="A2691" s="383"/>
      <c r="B2691" s="412"/>
      <c r="C2691" s="386"/>
      <c r="D2691" s="434"/>
      <c r="E2691" s="435"/>
      <c r="F2691" s="433"/>
    </row>
    <row r="2692" spans="1:6" ht="14.4" customHeight="1" x14ac:dyDescent="0.3">
      <c r="A2692" s="383"/>
      <c r="B2692" s="412"/>
      <c r="C2692" s="386"/>
      <c r="D2692" s="434"/>
      <c r="E2692" s="435"/>
      <c r="F2692" s="433"/>
    </row>
    <row r="2693" spans="1:6" ht="14.4" customHeight="1" x14ac:dyDescent="0.3">
      <c r="A2693" s="383"/>
      <c r="B2693" s="412"/>
      <c r="C2693" s="386"/>
      <c r="D2693" s="434"/>
      <c r="E2693" s="435"/>
      <c r="F2693" s="433"/>
    </row>
    <row r="2694" spans="1:6" ht="14.4" customHeight="1" x14ac:dyDescent="0.3">
      <c r="A2694" s="383"/>
      <c r="B2694" s="412"/>
      <c r="C2694" s="386"/>
      <c r="D2694" s="434"/>
      <c r="E2694" s="435"/>
      <c r="F2694" s="433"/>
    </row>
    <row r="2695" spans="1:6" ht="14.4" customHeight="1" x14ac:dyDescent="0.3">
      <c r="A2695" s="383"/>
      <c r="B2695" s="412"/>
      <c r="C2695" s="386"/>
      <c r="D2695" s="434"/>
      <c r="E2695" s="435"/>
      <c r="F2695" s="433"/>
    </row>
    <row r="2696" spans="1:6" ht="14.4" customHeight="1" x14ac:dyDescent="0.3">
      <c r="A2696" s="383"/>
      <c r="B2696" s="412"/>
      <c r="C2696" s="386"/>
      <c r="D2696" s="434"/>
      <c r="E2696" s="435"/>
      <c r="F2696" s="433"/>
    </row>
    <row r="2697" spans="1:6" ht="14.4" customHeight="1" x14ac:dyDescent="0.3">
      <c r="A2697" s="383"/>
      <c r="B2697" s="412"/>
      <c r="C2697" s="386"/>
      <c r="D2697" s="434"/>
      <c r="E2697" s="435"/>
      <c r="F2697" s="433"/>
    </row>
    <row r="2698" spans="1:6" ht="14.4" customHeight="1" x14ac:dyDescent="0.3">
      <c r="A2698" s="383"/>
      <c r="B2698" s="412"/>
      <c r="C2698" s="386"/>
      <c r="D2698" s="434"/>
      <c r="E2698" s="435"/>
      <c r="F2698" s="433"/>
    </row>
    <row r="2699" spans="1:6" ht="14.4" customHeight="1" x14ac:dyDescent="0.3">
      <c r="A2699" s="383"/>
      <c r="B2699" s="412"/>
      <c r="C2699" s="386"/>
      <c r="D2699" s="434"/>
      <c r="E2699" s="435"/>
      <c r="F2699" s="433"/>
    </row>
    <row r="2700" spans="1:6" ht="14.4" customHeight="1" x14ac:dyDescent="0.3">
      <c r="A2700" s="383"/>
      <c r="B2700" s="412"/>
      <c r="C2700" s="386"/>
      <c r="D2700" s="434"/>
      <c r="E2700" s="435"/>
      <c r="F2700" s="433"/>
    </row>
    <row r="2701" spans="1:6" ht="14.4" customHeight="1" x14ac:dyDescent="0.3">
      <c r="A2701" s="383"/>
      <c r="B2701" s="412"/>
      <c r="C2701" s="386"/>
      <c r="D2701" s="434"/>
      <c r="E2701" s="435"/>
      <c r="F2701" s="433"/>
    </row>
    <row r="2702" spans="1:6" ht="14.4" customHeight="1" x14ac:dyDescent="0.3">
      <c r="A2702" s="383"/>
      <c r="B2702" s="412"/>
      <c r="C2702" s="386"/>
      <c r="D2702" s="434"/>
      <c r="E2702" s="435"/>
      <c r="F2702" s="433"/>
    </row>
    <row r="2703" spans="1:6" ht="14.4" customHeight="1" x14ac:dyDescent="0.3">
      <c r="A2703" s="383"/>
      <c r="B2703" s="412"/>
      <c r="C2703" s="386"/>
      <c r="D2703" s="434"/>
      <c r="E2703" s="435"/>
      <c r="F2703" s="433"/>
    </row>
    <row r="2704" spans="1:6" ht="14.4" customHeight="1" x14ac:dyDescent="0.3">
      <c r="A2704" s="383"/>
      <c r="B2704" s="412"/>
      <c r="C2704" s="386"/>
      <c r="D2704" s="434"/>
      <c r="E2704" s="435"/>
      <c r="F2704" s="433"/>
    </row>
    <row r="2705" spans="1:6" ht="14.4" customHeight="1" x14ac:dyDescent="0.3">
      <c r="A2705" s="383"/>
      <c r="B2705" s="412"/>
      <c r="C2705" s="386"/>
      <c r="D2705" s="434"/>
      <c r="E2705" s="435"/>
      <c r="F2705" s="433"/>
    </row>
    <row r="2706" spans="1:6" ht="14.4" customHeight="1" x14ac:dyDescent="0.3">
      <c r="A2706" s="383"/>
      <c r="B2706" s="412"/>
      <c r="C2706" s="386"/>
      <c r="D2706" s="434"/>
      <c r="E2706" s="435"/>
      <c r="F2706" s="433"/>
    </row>
    <row r="2707" spans="1:6" ht="14.4" customHeight="1" x14ac:dyDescent="0.3">
      <c r="A2707" s="383"/>
      <c r="B2707" s="412"/>
      <c r="C2707" s="386"/>
      <c r="D2707" s="434"/>
      <c r="E2707" s="435"/>
      <c r="F2707" s="433"/>
    </row>
    <row r="2708" spans="1:6" ht="14.4" customHeight="1" x14ac:dyDescent="0.3">
      <c r="A2708" s="383"/>
      <c r="B2708" s="412"/>
      <c r="C2708" s="386"/>
      <c r="D2708" s="434"/>
      <c r="E2708" s="435"/>
      <c r="F2708" s="433"/>
    </row>
    <row r="2709" spans="1:6" ht="14.4" customHeight="1" x14ac:dyDescent="0.3">
      <c r="A2709" s="383"/>
      <c r="B2709" s="412"/>
      <c r="C2709" s="386"/>
      <c r="D2709" s="434"/>
      <c r="E2709" s="435"/>
      <c r="F2709" s="433"/>
    </row>
    <row r="2710" spans="1:6" ht="14.4" customHeight="1" x14ac:dyDescent="0.3">
      <c r="A2710" s="383"/>
      <c r="B2710" s="412"/>
      <c r="C2710" s="386"/>
      <c r="D2710" s="434"/>
      <c r="E2710" s="435"/>
      <c r="F2710" s="433"/>
    </row>
    <row r="2711" spans="1:6" ht="14.4" customHeight="1" x14ac:dyDescent="0.3">
      <c r="A2711" s="383"/>
      <c r="B2711" s="412"/>
      <c r="C2711" s="386"/>
      <c r="D2711" s="434"/>
      <c r="E2711" s="435"/>
      <c r="F2711" s="433"/>
    </row>
    <row r="2712" spans="1:6" ht="14.4" customHeight="1" x14ac:dyDescent="0.3">
      <c r="A2712" s="383"/>
      <c r="B2712" s="412"/>
      <c r="C2712" s="386"/>
      <c r="D2712" s="434"/>
      <c r="E2712" s="435"/>
      <c r="F2712" s="433"/>
    </row>
    <row r="2713" spans="1:6" ht="14.4" customHeight="1" x14ac:dyDescent="0.3">
      <c r="A2713" s="383"/>
      <c r="B2713" s="412"/>
      <c r="C2713" s="386"/>
      <c r="D2713" s="434"/>
      <c r="E2713" s="435"/>
      <c r="F2713" s="433"/>
    </row>
    <row r="2714" spans="1:6" ht="14.4" customHeight="1" x14ac:dyDescent="0.3">
      <c r="A2714" s="383"/>
      <c r="B2714" s="412"/>
      <c r="C2714" s="386"/>
      <c r="D2714" s="434"/>
      <c r="E2714" s="435"/>
      <c r="F2714" s="433"/>
    </row>
    <row r="2715" spans="1:6" ht="14.4" customHeight="1" x14ac:dyDescent="0.3">
      <c r="A2715" s="383"/>
      <c r="B2715" s="412"/>
      <c r="C2715" s="386"/>
      <c r="D2715" s="434"/>
      <c r="E2715" s="435"/>
      <c r="F2715" s="433"/>
    </row>
    <row r="2716" spans="1:6" ht="14.4" customHeight="1" x14ac:dyDescent="0.3">
      <c r="A2716" s="383"/>
      <c r="B2716" s="412"/>
      <c r="C2716" s="386"/>
      <c r="D2716" s="434"/>
      <c r="E2716" s="435"/>
      <c r="F2716" s="433"/>
    </row>
    <row r="2717" spans="1:6" ht="14.4" customHeight="1" x14ac:dyDescent="0.3">
      <c r="A2717" s="383"/>
      <c r="B2717" s="412"/>
      <c r="C2717" s="386"/>
      <c r="D2717" s="434"/>
      <c r="E2717" s="435"/>
      <c r="F2717" s="433"/>
    </row>
    <row r="2718" spans="1:6" ht="14.4" customHeight="1" x14ac:dyDescent="0.3">
      <c r="A2718" s="383"/>
      <c r="B2718" s="412"/>
      <c r="C2718" s="386"/>
      <c r="D2718" s="434"/>
      <c r="E2718" s="435"/>
      <c r="F2718" s="433"/>
    </row>
    <row r="2719" spans="1:6" ht="14.4" customHeight="1" x14ac:dyDescent="0.3">
      <c r="A2719" s="383"/>
      <c r="B2719" s="412"/>
      <c r="C2719" s="386"/>
      <c r="D2719" s="434"/>
      <c r="E2719" s="435"/>
      <c r="F2719" s="433"/>
    </row>
    <row r="2720" spans="1:6" ht="14.4" customHeight="1" x14ac:dyDescent="0.3">
      <c r="A2720" s="383"/>
      <c r="B2720" s="412"/>
      <c r="C2720" s="386"/>
      <c r="D2720" s="434"/>
      <c r="E2720" s="435"/>
      <c r="F2720" s="433"/>
    </row>
    <row r="2721" spans="1:6" ht="14.4" customHeight="1" x14ac:dyDescent="0.3">
      <c r="A2721" s="383"/>
      <c r="B2721" s="412"/>
      <c r="C2721" s="386"/>
      <c r="D2721" s="434"/>
      <c r="E2721" s="435"/>
      <c r="F2721" s="433"/>
    </row>
    <row r="2722" spans="1:6" ht="14.4" customHeight="1" x14ac:dyDescent="0.3">
      <c r="A2722" s="383"/>
      <c r="B2722" s="412"/>
      <c r="C2722" s="386"/>
      <c r="D2722" s="434"/>
      <c r="E2722" s="435"/>
      <c r="F2722" s="433"/>
    </row>
    <row r="2723" spans="1:6" ht="14.4" customHeight="1" x14ac:dyDescent="0.3">
      <c r="A2723" s="383"/>
      <c r="B2723" s="412"/>
      <c r="C2723" s="386"/>
      <c r="D2723" s="434"/>
      <c r="E2723" s="435"/>
      <c r="F2723" s="433"/>
    </row>
    <row r="2724" spans="1:6" ht="14.4" customHeight="1" x14ac:dyDescent="0.3">
      <c r="A2724" s="383"/>
      <c r="B2724" s="412"/>
      <c r="C2724" s="386"/>
      <c r="D2724" s="434"/>
      <c r="E2724" s="435"/>
      <c r="F2724" s="433"/>
    </row>
    <row r="2725" spans="1:6" ht="14.4" customHeight="1" x14ac:dyDescent="0.3">
      <c r="A2725" s="383"/>
      <c r="B2725" s="412"/>
      <c r="C2725" s="386"/>
      <c r="D2725" s="434"/>
      <c r="E2725" s="435"/>
      <c r="F2725" s="433"/>
    </row>
    <row r="2726" spans="1:6" ht="14.4" customHeight="1" x14ac:dyDescent="0.3">
      <c r="A2726" s="383"/>
      <c r="B2726" s="412"/>
      <c r="C2726" s="386"/>
      <c r="D2726" s="434"/>
      <c r="E2726" s="435"/>
      <c r="F2726" s="433"/>
    </row>
    <row r="2727" spans="1:6" ht="14.4" customHeight="1" x14ac:dyDescent="0.3">
      <c r="A2727" s="383"/>
      <c r="B2727" s="412"/>
      <c r="C2727" s="386"/>
      <c r="D2727" s="434"/>
      <c r="E2727" s="435"/>
      <c r="F2727" s="433"/>
    </row>
    <row r="2728" spans="1:6" ht="14.4" customHeight="1" x14ac:dyDescent="0.3">
      <c r="A2728" s="383"/>
      <c r="B2728" s="412"/>
      <c r="C2728" s="386"/>
      <c r="D2728" s="434"/>
      <c r="E2728" s="435"/>
      <c r="F2728" s="433"/>
    </row>
    <row r="2729" spans="1:6" ht="14.4" customHeight="1" x14ac:dyDescent="0.3">
      <c r="A2729" s="383"/>
      <c r="B2729" s="412"/>
      <c r="C2729" s="386"/>
      <c r="D2729" s="434"/>
      <c r="E2729" s="435"/>
      <c r="F2729" s="433"/>
    </row>
    <row r="2730" spans="1:6" ht="14.4" customHeight="1" thickBot="1" x14ac:dyDescent="0.35">
      <c r="A2730" s="383"/>
      <c r="B2730" s="412"/>
      <c r="C2730" s="386"/>
      <c r="D2730" s="434"/>
      <c r="E2730" s="435"/>
      <c r="F2730" s="433"/>
    </row>
    <row r="2731" spans="1:6" ht="25.05" customHeight="1" thickBot="1" x14ac:dyDescent="0.35">
      <c r="A2731" s="448" t="s">
        <v>4078</v>
      </c>
      <c r="B2731" s="511" t="s">
        <v>4116</v>
      </c>
      <c r="C2731" s="489"/>
      <c r="D2731" s="583"/>
      <c r="E2731" s="584"/>
      <c r="F2731" s="585">
        <f>SUM(F2628:F2658)</f>
        <v>0</v>
      </c>
    </row>
    <row r="2732" spans="1:6" ht="15" customHeight="1" x14ac:dyDescent="0.3">
      <c r="A2732" s="756" t="str">
        <f>A768</f>
        <v>CONTRACT SANRAL: NRA 2024/1323</v>
      </c>
      <c r="B2732" s="757"/>
      <c r="C2732" s="462"/>
      <c r="D2732" s="586"/>
      <c r="E2732" s="587"/>
      <c r="F2732" s="588"/>
    </row>
    <row r="2733" spans="1:6" ht="30.6" customHeight="1" thickBot="1" x14ac:dyDescent="0.35">
      <c r="A2733" s="754" t="str">
        <f>A769</f>
        <v>PANEL FOR ROUTINE ROAD MAINTENANCE WORKS ACROSS SOUTH AFRICA (FREE STATE PROVINCE)</v>
      </c>
      <c r="B2733" s="755"/>
      <c r="C2733" s="463"/>
      <c r="D2733" s="589"/>
      <c r="E2733" s="590"/>
      <c r="F2733" s="591"/>
    </row>
    <row r="2734" spans="1:6" ht="25.05" customHeight="1" thickBot="1" x14ac:dyDescent="0.35">
      <c r="A2734" s="449" t="s">
        <v>4111</v>
      </c>
      <c r="B2734" s="451" t="s">
        <v>4035</v>
      </c>
      <c r="C2734" s="451" t="s">
        <v>4112</v>
      </c>
      <c r="D2734" s="583" t="s">
        <v>4113</v>
      </c>
      <c r="E2734" s="583" t="s">
        <v>4114</v>
      </c>
      <c r="F2734" s="592" t="s">
        <v>4036</v>
      </c>
    </row>
    <row r="2735" spans="1:6" s="516" customFormat="1" ht="25.05" customHeight="1" x14ac:dyDescent="0.3">
      <c r="A2735" s="758" t="s">
        <v>1362</v>
      </c>
      <c r="B2735" s="759"/>
      <c r="C2735" s="759"/>
      <c r="D2735" s="759"/>
      <c r="E2735" s="759"/>
      <c r="F2735" s="760"/>
    </row>
    <row r="2736" spans="1:6" ht="14.4" customHeight="1" x14ac:dyDescent="0.3">
      <c r="A2736" s="374" t="s">
        <v>3363</v>
      </c>
      <c r="B2736" s="345" t="s">
        <v>3945</v>
      </c>
      <c r="C2736" s="375"/>
      <c r="D2736" s="501"/>
      <c r="E2736" s="502"/>
      <c r="F2736" s="503"/>
    </row>
    <row r="2737" spans="1:6" ht="22.8" x14ac:dyDescent="0.3">
      <c r="A2737" s="374" t="s">
        <v>1363</v>
      </c>
      <c r="B2737" s="343" t="s">
        <v>1364</v>
      </c>
      <c r="C2737" s="379" t="s">
        <v>181</v>
      </c>
      <c r="D2737" s="420">
        <v>500</v>
      </c>
      <c r="E2737" s="856"/>
      <c r="F2737" s="419" t="str">
        <f>IF((D2737*E2737)&gt;0,(D2737*E2737),"")</f>
        <v/>
      </c>
    </row>
    <row r="2738" spans="1:6" ht="14.4" customHeight="1" x14ac:dyDescent="0.3">
      <c r="A2738" s="372" t="s">
        <v>3692</v>
      </c>
      <c r="B2738" s="252" t="s">
        <v>1366</v>
      </c>
      <c r="C2738" s="405" t="s">
        <v>1367</v>
      </c>
      <c r="D2738" s="420">
        <v>100</v>
      </c>
      <c r="E2738" s="856"/>
      <c r="F2738" s="419" t="str">
        <f t="shared" ref="F2738:F2741" si="19">IF((D2738*E2738)&gt;0,(D2738*E2738),"")</f>
        <v/>
      </c>
    </row>
    <row r="2739" spans="1:6" ht="14.4" customHeight="1" x14ac:dyDescent="0.3">
      <c r="A2739" s="383" t="s">
        <v>1373</v>
      </c>
      <c r="B2739" s="381" t="s">
        <v>1376</v>
      </c>
      <c r="C2739" s="406"/>
      <c r="D2739" s="420"/>
      <c r="E2739" s="418"/>
      <c r="F2739" s="419" t="str">
        <f t="shared" si="19"/>
        <v/>
      </c>
    </row>
    <row r="2740" spans="1:6" ht="14.4" customHeight="1" x14ac:dyDescent="0.3">
      <c r="A2740" s="372" t="s">
        <v>1375</v>
      </c>
      <c r="B2740" s="221" t="s">
        <v>1376</v>
      </c>
      <c r="C2740" s="441" t="s">
        <v>1377</v>
      </c>
      <c r="D2740" s="420">
        <v>1</v>
      </c>
      <c r="E2740" s="418">
        <v>100000</v>
      </c>
      <c r="F2740" s="419">
        <f t="shared" si="19"/>
        <v>100000</v>
      </c>
    </row>
    <row r="2741" spans="1:6" ht="22.8" x14ac:dyDescent="0.3">
      <c r="A2741" s="372" t="s">
        <v>1379</v>
      </c>
      <c r="B2741" s="442" t="s">
        <v>1380</v>
      </c>
      <c r="C2741" s="406" t="s">
        <v>21</v>
      </c>
      <c r="D2741" s="421">
        <f>F2740</f>
        <v>100000</v>
      </c>
      <c r="E2741" s="855"/>
      <c r="F2741" s="419" t="str">
        <f t="shared" si="19"/>
        <v/>
      </c>
    </row>
    <row r="2742" spans="1:6" ht="14.4" customHeight="1" x14ac:dyDescent="0.3">
      <c r="A2742" s="383"/>
      <c r="B2742" s="442"/>
      <c r="C2742" s="406"/>
      <c r="D2742" s="431"/>
      <c r="E2742" s="432"/>
      <c r="F2742" s="433"/>
    </row>
    <row r="2743" spans="1:6" ht="14.4" customHeight="1" x14ac:dyDescent="0.3">
      <c r="A2743" s="383"/>
      <c r="B2743" s="442"/>
      <c r="C2743" s="406"/>
      <c r="D2743" s="431"/>
      <c r="E2743" s="432"/>
      <c r="F2743" s="433"/>
    </row>
    <row r="2744" spans="1:6" ht="14.4" customHeight="1" x14ac:dyDescent="0.3">
      <c r="A2744" s="383"/>
      <c r="B2744" s="442"/>
      <c r="C2744" s="406"/>
      <c r="D2744" s="431"/>
      <c r="E2744" s="432"/>
      <c r="F2744" s="433"/>
    </row>
    <row r="2745" spans="1:6" ht="14.4" customHeight="1" x14ac:dyDescent="0.3">
      <c r="A2745" s="383"/>
      <c r="B2745" s="442"/>
      <c r="C2745" s="406"/>
      <c r="D2745" s="431"/>
      <c r="E2745" s="432"/>
      <c r="F2745" s="433"/>
    </row>
    <row r="2746" spans="1:6" ht="14.4" customHeight="1" x14ac:dyDescent="0.3">
      <c r="A2746" s="383"/>
      <c r="B2746" s="442"/>
      <c r="C2746" s="406"/>
      <c r="D2746" s="431"/>
      <c r="E2746" s="432"/>
      <c r="F2746" s="433"/>
    </row>
    <row r="2747" spans="1:6" ht="14.4" customHeight="1" x14ac:dyDescent="0.3">
      <c r="A2747" s="383"/>
      <c r="B2747" s="442"/>
      <c r="C2747" s="406"/>
      <c r="D2747" s="431"/>
      <c r="E2747" s="432"/>
      <c r="F2747" s="433"/>
    </row>
    <row r="2748" spans="1:6" ht="14.4" customHeight="1" x14ac:dyDescent="0.3">
      <c r="A2748" s="383"/>
      <c r="B2748" s="442"/>
      <c r="C2748" s="406"/>
      <c r="D2748" s="431"/>
      <c r="E2748" s="432"/>
      <c r="F2748" s="433"/>
    </row>
    <row r="2749" spans="1:6" ht="14.4" customHeight="1" x14ac:dyDescent="0.3">
      <c r="A2749" s="383"/>
      <c r="B2749" s="442"/>
      <c r="C2749" s="406"/>
      <c r="D2749" s="431"/>
      <c r="E2749" s="432"/>
      <c r="F2749" s="433"/>
    </row>
    <row r="2750" spans="1:6" ht="14.4" customHeight="1" x14ac:dyDescent="0.3">
      <c r="A2750" s="383"/>
      <c r="B2750" s="442"/>
      <c r="C2750" s="406"/>
      <c r="D2750" s="431"/>
      <c r="E2750" s="432"/>
      <c r="F2750" s="433"/>
    </row>
    <row r="2751" spans="1:6" ht="14.4" customHeight="1" x14ac:dyDescent="0.3">
      <c r="A2751" s="383"/>
      <c r="B2751" s="442"/>
      <c r="C2751" s="406"/>
      <c r="D2751" s="431"/>
      <c r="E2751" s="432"/>
      <c r="F2751" s="433"/>
    </row>
    <row r="2752" spans="1:6" ht="14.4" customHeight="1" x14ac:dyDescent="0.3">
      <c r="A2752" s="383"/>
      <c r="B2752" s="442"/>
      <c r="C2752" s="406"/>
      <c r="D2752" s="431"/>
      <c r="E2752" s="432"/>
      <c r="F2752" s="433"/>
    </row>
    <row r="2753" spans="1:6" ht="14.4" customHeight="1" x14ac:dyDescent="0.3">
      <c r="A2753" s="383"/>
      <c r="B2753" s="442"/>
      <c r="C2753" s="406"/>
      <c r="D2753" s="431"/>
      <c r="E2753" s="432"/>
      <c r="F2753" s="433"/>
    </row>
    <row r="2754" spans="1:6" ht="14.4" customHeight="1" x14ac:dyDescent="0.3">
      <c r="A2754" s="383"/>
      <c r="B2754" s="442"/>
      <c r="C2754" s="406"/>
      <c r="D2754" s="431"/>
      <c r="E2754" s="432"/>
      <c r="F2754" s="433"/>
    </row>
    <row r="2755" spans="1:6" ht="14.4" customHeight="1" x14ac:dyDescent="0.3">
      <c r="A2755" s="383"/>
      <c r="B2755" s="442"/>
      <c r="C2755" s="406"/>
      <c r="D2755" s="431"/>
      <c r="E2755" s="432"/>
      <c r="F2755" s="433"/>
    </row>
    <row r="2756" spans="1:6" ht="14.4" customHeight="1" x14ac:dyDescent="0.3">
      <c r="A2756" s="383"/>
      <c r="B2756" s="442"/>
      <c r="C2756" s="406"/>
      <c r="D2756" s="431"/>
      <c r="E2756" s="432"/>
      <c r="F2756" s="433"/>
    </row>
    <row r="2757" spans="1:6" ht="14.4" customHeight="1" x14ac:dyDescent="0.3">
      <c r="A2757" s="383"/>
      <c r="B2757" s="442"/>
      <c r="C2757" s="406"/>
      <c r="D2757" s="431"/>
      <c r="E2757" s="432"/>
      <c r="F2757" s="433"/>
    </row>
    <row r="2758" spans="1:6" ht="14.4" customHeight="1" x14ac:dyDescent="0.3">
      <c r="A2758" s="383"/>
      <c r="B2758" s="442"/>
      <c r="C2758" s="406"/>
      <c r="D2758" s="431"/>
      <c r="E2758" s="432"/>
      <c r="F2758" s="433"/>
    </row>
    <row r="2759" spans="1:6" ht="14.4" customHeight="1" x14ac:dyDescent="0.3">
      <c r="A2759" s="383"/>
      <c r="B2759" s="442"/>
      <c r="C2759" s="406"/>
      <c r="D2759" s="431"/>
      <c r="E2759" s="432"/>
      <c r="F2759" s="433"/>
    </row>
    <row r="2760" spans="1:6" ht="14.4" customHeight="1" x14ac:dyDescent="0.3">
      <c r="A2760" s="383"/>
      <c r="B2760" s="442"/>
      <c r="C2760" s="406"/>
      <c r="D2760" s="431"/>
      <c r="E2760" s="432"/>
      <c r="F2760" s="433"/>
    </row>
    <row r="2761" spans="1:6" ht="14.4" customHeight="1" x14ac:dyDescent="0.3">
      <c r="A2761" s="383"/>
      <c r="B2761" s="442"/>
      <c r="C2761" s="406"/>
      <c r="D2761" s="431"/>
      <c r="E2761" s="432"/>
      <c r="F2761" s="433"/>
    </row>
    <row r="2762" spans="1:6" ht="14.4" customHeight="1" x14ac:dyDescent="0.3">
      <c r="A2762" s="383"/>
      <c r="B2762" s="442"/>
      <c r="C2762" s="406"/>
      <c r="D2762" s="431"/>
      <c r="E2762" s="432"/>
      <c r="F2762" s="433"/>
    </row>
    <row r="2763" spans="1:6" ht="14.4" customHeight="1" x14ac:dyDescent="0.3">
      <c r="A2763" s="383"/>
      <c r="B2763" s="442"/>
      <c r="C2763" s="406"/>
      <c r="D2763" s="431"/>
      <c r="E2763" s="432"/>
      <c r="F2763" s="433"/>
    </row>
    <row r="2764" spans="1:6" ht="14.4" customHeight="1" x14ac:dyDescent="0.3">
      <c r="A2764" s="383"/>
      <c r="B2764" s="442"/>
      <c r="C2764" s="406"/>
      <c r="D2764" s="431"/>
      <c r="E2764" s="432"/>
      <c r="F2764" s="433"/>
    </row>
    <row r="2765" spans="1:6" ht="14.4" customHeight="1" x14ac:dyDescent="0.3">
      <c r="A2765" s="383"/>
      <c r="B2765" s="442"/>
      <c r="C2765" s="406"/>
      <c r="D2765" s="431"/>
      <c r="E2765" s="432"/>
      <c r="F2765" s="433"/>
    </row>
    <row r="2766" spans="1:6" ht="14.4" customHeight="1" x14ac:dyDescent="0.3">
      <c r="A2766" s="383"/>
      <c r="B2766" s="442"/>
      <c r="C2766" s="406"/>
      <c r="D2766" s="431"/>
      <c r="E2766" s="432"/>
      <c r="F2766" s="433"/>
    </row>
    <row r="2767" spans="1:6" ht="14.4" customHeight="1" x14ac:dyDescent="0.3">
      <c r="A2767" s="383"/>
      <c r="B2767" s="442"/>
      <c r="C2767" s="406"/>
      <c r="D2767" s="431"/>
      <c r="E2767" s="432"/>
      <c r="F2767" s="433"/>
    </row>
    <row r="2768" spans="1:6" ht="14.4" customHeight="1" x14ac:dyDescent="0.3">
      <c r="A2768" s="383"/>
      <c r="B2768" s="442"/>
      <c r="C2768" s="406"/>
      <c r="D2768" s="431"/>
      <c r="E2768" s="432"/>
      <c r="F2768" s="433"/>
    </row>
    <row r="2769" spans="1:6" ht="14.4" customHeight="1" x14ac:dyDescent="0.3">
      <c r="A2769" s="383"/>
      <c r="B2769" s="442"/>
      <c r="C2769" s="406"/>
      <c r="D2769" s="431"/>
      <c r="E2769" s="432"/>
      <c r="F2769" s="433"/>
    </row>
    <row r="2770" spans="1:6" ht="14.4" customHeight="1" x14ac:dyDescent="0.3">
      <c r="A2770" s="383"/>
      <c r="B2770" s="442"/>
      <c r="C2770" s="406"/>
      <c r="D2770" s="431"/>
      <c r="E2770" s="432"/>
      <c r="F2770" s="433"/>
    </row>
    <row r="2771" spans="1:6" ht="14.4" customHeight="1" x14ac:dyDescent="0.3">
      <c r="A2771" s="383"/>
      <c r="B2771" s="442"/>
      <c r="C2771" s="406"/>
      <c r="D2771" s="431"/>
      <c r="E2771" s="432"/>
      <c r="F2771" s="433"/>
    </row>
    <row r="2772" spans="1:6" ht="14.4" customHeight="1" x14ac:dyDescent="0.3">
      <c r="A2772" s="383"/>
      <c r="B2772" s="442"/>
      <c r="C2772" s="406"/>
      <c r="D2772" s="431"/>
      <c r="E2772" s="432"/>
      <c r="F2772" s="433"/>
    </row>
    <row r="2773" spans="1:6" ht="14.4" customHeight="1" x14ac:dyDescent="0.3">
      <c r="A2773" s="383"/>
      <c r="B2773" s="442"/>
      <c r="C2773" s="406"/>
      <c r="D2773" s="431"/>
      <c r="E2773" s="432"/>
      <c r="F2773" s="433"/>
    </row>
    <row r="2774" spans="1:6" ht="14.4" customHeight="1" x14ac:dyDescent="0.3">
      <c r="A2774" s="383"/>
      <c r="B2774" s="442"/>
      <c r="C2774" s="406"/>
      <c r="D2774" s="431"/>
      <c r="E2774" s="432"/>
      <c r="F2774" s="433"/>
    </row>
    <row r="2775" spans="1:6" ht="14.4" customHeight="1" x14ac:dyDescent="0.3">
      <c r="A2775" s="383"/>
      <c r="B2775" s="442"/>
      <c r="C2775" s="406"/>
      <c r="D2775" s="431"/>
      <c r="E2775" s="432"/>
      <c r="F2775" s="433"/>
    </row>
    <row r="2776" spans="1:6" ht="14.4" customHeight="1" x14ac:dyDescent="0.3">
      <c r="A2776" s="383"/>
      <c r="B2776" s="442"/>
      <c r="C2776" s="406"/>
      <c r="D2776" s="431"/>
      <c r="E2776" s="432"/>
      <c r="F2776" s="433"/>
    </row>
    <row r="2777" spans="1:6" ht="14.4" customHeight="1" x14ac:dyDescent="0.3">
      <c r="A2777" s="383"/>
      <c r="B2777" s="442"/>
      <c r="C2777" s="406"/>
      <c r="D2777" s="431"/>
      <c r="E2777" s="432"/>
      <c r="F2777" s="433"/>
    </row>
    <row r="2778" spans="1:6" ht="14.4" customHeight="1" x14ac:dyDescent="0.3">
      <c r="A2778" s="383"/>
      <c r="B2778" s="442"/>
      <c r="C2778" s="406"/>
      <c r="D2778" s="431"/>
      <c r="E2778" s="432"/>
      <c r="F2778" s="433"/>
    </row>
    <row r="2779" spans="1:6" ht="14.4" customHeight="1" x14ac:dyDescent="0.3">
      <c r="A2779" s="383"/>
      <c r="B2779" s="442"/>
      <c r="C2779" s="406"/>
      <c r="D2779" s="431"/>
      <c r="E2779" s="432"/>
      <c r="F2779" s="433"/>
    </row>
    <row r="2780" spans="1:6" ht="14.4" customHeight="1" x14ac:dyDescent="0.3">
      <c r="A2780" s="383"/>
      <c r="B2780" s="442"/>
      <c r="C2780" s="406"/>
      <c r="D2780" s="431"/>
      <c r="E2780" s="432"/>
      <c r="F2780" s="433"/>
    </row>
    <row r="2781" spans="1:6" ht="14.4" customHeight="1" x14ac:dyDescent="0.3">
      <c r="A2781" s="383"/>
      <c r="B2781" s="442"/>
      <c r="C2781" s="406"/>
      <c r="D2781" s="431"/>
      <c r="E2781" s="432"/>
      <c r="F2781" s="433"/>
    </row>
    <row r="2782" spans="1:6" ht="14.4" customHeight="1" x14ac:dyDescent="0.3">
      <c r="A2782" s="383"/>
      <c r="B2782" s="442"/>
      <c r="C2782" s="406"/>
      <c r="D2782" s="431"/>
      <c r="E2782" s="432"/>
      <c r="F2782" s="433"/>
    </row>
    <row r="2783" spans="1:6" ht="14.4" customHeight="1" x14ac:dyDescent="0.3">
      <c r="A2783" s="383"/>
      <c r="B2783" s="442"/>
      <c r="C2783" s="406"/>
      <c r="D2783" s="431"/>
      <c r="E2783" s="432"/>
      <c r="F2783" s="433"/>
    </row>
    <row r="2784" spans="1:6" ht="14.4" customHeight="1" x14ac:dyDescent="0.3">
      <c r="A2784" s="383"/>
      <c r="B2784" s="442"/>
      <c r="C2784" s="406"/>
      <c r="D2784" s="431"/>
      <c r="E2784" s="432"/>
      <c r="F2784" s="433"/>
    </row>
    <row r="2785" spans="1:6" ht="14.4" customHeight="1" x14ac:dyDescent="0.3">
      <c r="A2785" s="383"/>
      <c r="B2785" s="442"/>
      <c r="C2785" s="406"/>
      <c r="D2785" s="431"/>
      <c r="E2785" s="432"/>
      <c r="F2785" s="433"/>
    </row>
    <row r="2786" spans="1:6" ht="14.4" customHeight="1" x14ac:dyDescent="0.3">
      <c r="A2786" s="383"/>
      <c r="B2786" s="442"/>
      <c r="C2786" s="406"/>
      <c r="D2786" s="431"/>
      <c r="E2786" s="432"/>
      <c r="F2786" s="433"/>
    </row>
    <row r="2787" spans="1:6" ht="14.4" customHeight="1" x14ac:dyDescent="0.3">
      <c r="A2787" s="383"/>
      <c r="B2787" s="442"/>
      <c r="C2787" s="406"/>
      <c r="D2787" s="431"/>
      <c r="E2787" s="432"/>
      <c r="F2787" s="433"/>
    </row>
    <row r="2788" spans="1:6" ht="14.4" customHeight="1" x14ac:dyDescent="0.3">
      <c r="A2788" s="383"/>
      <c r="B2788" s="442"/>
      <c r="C2788" s="406"/>
      <c r="D2788" s="431"/>
      <c r="E2788" s="432"/>
      <c r="F2788" s="433"/>
    </row>
    <row r="2789" spans="1:6" ht="14.4" customHeight="1" x14ac:dyDescent="0.3">
      <c r="A2789" s="383"/>
      <c r="B2789" s="442"/>
      <c r="C2789" s="406"/>
      <c r="D2789" s="431"/>
      <c r="E2789" s="432"/>
      <c r="F2789" s="433"/>
    </row>
    <row r="2790" spans="1:6" ht="14.4" customHeight="1" x14ac:dyDescent="0.3">
      <c r="A2790" s="383"/>
      <c r="B2790" s="442"/>
      <c r="C2790" s="406"/>
      <c r="D2790" s="431"/>
      <c r="E2790" s="432"/>
      <c r="F2790" s="433"/>
    </row>
    <row r="2791" spans="1:6" ht="14.4" customHeight="1" x14ac:dyDescent="0.3">
      <c r="A2791" s="383"/>
      <c r="B2791" s="442"/>
      <c r="C2791" s="406"/>
      <c r="D2791" s="431"/>
      <c r="E2791" s="432"/>
      <c r="F2791" s="433"/>
    </row>
    <row r="2792" spans="1:6" ht="14.4" customHeight="1" x14ac:dyDescent="0.3">
      <c r="A2792" s="383"/>
      <c r="B2792" s="442"/>
      <c r="C2792" s="406"/>
      <c r="D2792" s="431"/>
      <c r="E2792" s="432"/>
      <c r="F2792" s="433"/>
    </row>
    <row r="2793" spans="1:6" ht="14.4" customHeight="1" x14ac:dyDescent="0.3">
      <c r="A2793" s="383"/>
      <c r="B2793" s="442"/>
      <c r="C2793" s="406"/>
      <c r="D2793" s="431"/>
      <c r="E2793" s="432"/>
      <c r="F2793" s="433"/>
    </row>
    <row r="2794" spans="1:6" ht="14.4" customHeight="1" x14ac:dyDescent="0.3">
      <c r="A2794" s="383"/>
      <c r="B2794" s="442"/>
      <c r="C2794" s="406"/>
      <c r="D2794" s="431"/>
      <c r="E2794" s="432"/>
      <c r="F2794" s="433"/>
    </row>
    <row r="2795" spans="1:6" ht="14.4" customHeight="1" x14ac:dyDescent="0.3">
      <c r="A2795" s="383"/>
      <c r="B2795" s="442"/>
      <c r="C2795" s="406"/>
      <c r="D2795" s="431"/>
      <c r="E2795" s="432"/>
      <c r="F2795" s="433"/>
    </row>
    <row r="2796" spans="1:6" ht="14.4" customHeight="1" x14ac:dyDescent="0.3">
      <c r="A2796" s="383"/>
      <c r="B2796" s="442"/>
      <c r="C2796" s="406"/>
      <c r="D2796" s="431"/>
      <c r="E2796" s="432"/>
      <c r="F2796" s="433"/>
    </row>
    <row r="2797" spans="1:6" ht="14.4" customHeight="1" x14ac:dyDescent="0.3">
      <c r="A2797" s="383"/>
      <c r="B2797" s="442"/>
      <c r="C2797" s="406"/>
      <c r="D2797" s="431"/>
      <c r="E2797" s="432"/>
      <c r="F2797" s="433"/>
    </row>
    <row r="2798" spans="1:6" ht="14.4" customHeight="1" x14ac:dyDescent="0.3">
      <c r="A2798" s="383"/>
      <c r="B2798" s="442"/>
      <c r="C2798" s="406"/>
      <c r="D2798" s="431"/>
      <c r="E2798" s="432"/>
      <c r="F2798" s="433"/>
    </row>
    <row r="2799" spans="1:6" ht="14.4" customHeight="1" x14ac:dyDescent="0.3">
      <c r="A2799" s="383"/>
      <c r="B2799" s="442"/>
      <c r="C2799" s="406"/>
      <c r="D2799" s="431"/>
      <c r="E2799" s="432"/>
      <c r="F2799" s="433"/>
    </row>
    <row r="2800" spans="1:6" ht="14.4" customHeight="1" x14ac:dyDescent="0.3">
      <c r="A2800" s="383"/>
      <c r="B2800" s="442"/>
      <c r="C2800" s="406"/>
      <c r="D2800" s="431"/>
      <c r="E2800" s="432"/>
      <c r="F2800" s="433"/>
    </row>
    <row r="2801" spans="1:6" ht="14.4" customHeight="1" x14ac:dyDescent="0.3">
      <c r="A2801" s="383"/>
      <c r="B2801" s="442"/>
      <c r="C2801" s="406"/>
      <c r="D2801" s="431"/>
      <c r="E2801" s="432"/>
      <c r="F2801" s="433"/>
    </row>
    <row r="2802" spans="1:6" ht="14.4" customHeight="1" x14ac:dyDescent="0.3">
      <c r="A2802" s="383"/>
      <c r="B2802" s="442"/>
      <c r="C2802" s="406"/>
      <c r="D2802" s="431"/>
      <c r="E2802" s="432"/>
      <c r="F2802" s="433"/>
    </row>
    <row r="2803" spans="1:6" ht="14.4" customHeight="1" x14ac:dyDescent="0.3">
      <c r="A2803" s="383"/>
      <c r="B2803" s="442"/>
      <c r="C2803" s="406"/>
      <c r="D2803" s="431"/>
      <c r="E2803" s="432"/>
      <c r="F2803" s="433"/>
    </row>
    <row r="2804" spans="1:6" ht="14.4" customHeight="1" x14ac:dyDescent="0.3">
      <c r="A2804" s="383"/>
      <c r="B2804" s="442"/>
      <c r="C2804" s="406"/>
      <c r="D2804" s="431"/>
      <c r="E2804" s="432"/>
      <c r="F2804" s="433"/>
    </row>
    <row r="2805" spans="1:6" ht="14.4" customHeight="1" x14ac:dyDescent="0.3">
      <c r="A2805" s="383"/>
      <c r="B2805" s="442"/>
      <c r="C2805" s="406"/>
      <c r="D2805" s="431"/>
      <c r="E2805" s="432"/>
      <c r="F2805" s="433"/>
    </row>
    <row r="2806" spans="1:6" ht="14.4" customHeight="1" x14ac:dyDescent="0.3">
      <c r="A2806" s="383"/>
      <c r="B2806" s="442"/>
      <c r="C2806" s="406"/>
      <c r="D2806" s="431"/>
      <c r="E2806" s="432"/>
      <c r="F2806" s="433"/>
    </row>
    <row r="2807" spans="1:6" ht="14.4" customHeight="1" x14ac:dyDescent="0.3">
      <c r="A2807" s="383"/>
      <c r="B2807" s="442"/>
      <c r="C2807" s="406"/>
      <c r="D2807" s="431"/>
      <c r="E2807" s="432"/>
      <c r="F2807" s="433"/>
    </row>
    <row r="2808" spans="1:6" ht="14.4" customHeight="1" x14ac:dyDescent="0.3">
      <c r="A2808" s="383"/>
      <c r="B2808" s="442"/>
      <c r="C2808" s="406"/>
      <c r="D2808" s="431"/>
      <c r="E2808" s="432"/>
      <c r="F2808" s="433"/>
    </row>
    <row r="2809" spans="1:6" ht="14.4" customHeight="1" x14ac:dyDescent="0.3">
      <c r="A2809" s="383"/>
      <c r="B2809" s="442"/>
      <c r="C2809" s="406"/>
      <c r="D2809" s="431"/>
      <c r="E2809" s="432"/>
      <c r="F2809" s="433"/>
    </row>
    <row r="2810" spans="1:6" ht="14.4" customHeight="1" x14ac:dyDescent="0.3">
      <c r="A2810" s="383"/>
      <c r="B2810" s="442"/>
      <c r="C2810" s="406"/>
      <c r="D2810" s="431"/>
      <c r="E2810" s="432"/>
      <c r="F2810" s="433"/>
    </row>
    <row r="2811" spans="1:6" ht="14.4" customHeight="1" x14ac:dyDescent="0.3">
      <c r="A2811" s="383"/>
      <c r="B2811" s="442"/>
      <c r="C2811" s="406"/>
      <c r="D2811" s="431"/>
      <c r="E2811" s="432"/>
      <c r="F2811" s="433"/>
    </row>
    <row r="2812" spans="1:6" ht="14.4" customHeight="1" x14ac:dyDescent="0.3">
      <c r="A2812" s="383"/>
      <c r="B2812" s="442"/>
      <c r="C2812" s="406"/>
      <c r="D2812" s="431"/>
      <c r="E2812" s="432"/>
      <c r="F2812" s="433"/>
    </row>
    <row r="2813" spans="1:6" ht="14.4" customHeight="1" x14ac:dyDescent="0.3">
      <c r="A2813" s="383"/>
      <c r="B2813" s="442"/>
      <c r="C2813" s="406"/>
      <c r="D2813" s="431"/>
      <c r="E2813" s="432"/>
      <c r="F2813" s="433"/>
    </row>
    <row r="2814" spans="1:6" ht="14.4" customHeight="1" x14ac:dyDescent="0.3">
      <c r="A2814" s="383"/>
      <c r="B2814" s="442"/>
      <c r="C2814" s="406"/>
      <c r="D2814" s="431"/>
      <c r="E2814" s="432"/>
      <c r="F2814" s="433"/>
    </row>
    <row r="2815" spans="1:6" ht="14.4" customHeight="1" x14ac:dyDescent="0.3">
      <c r="A2815" s="383"/>
      <c r="B2815" s="442"/>
      <c r="C2815" s="406"/>
      <c r="D2815" s="431"/>
      <c r="E2815" s="432"/>
      <c r="F2815" s="433"/>
    </row>
    <row r="2816" spans="1:6" ht="14.4" customHeight="1" x14ac:dyDescent="0.3">
      <c r="A2816" s="383"/>
      <c r="B2816" s="442"/>
      <c r="C2816" s="406"/>
      <c r="D2816" s="431"/>
      <c r="E2816" s="432"/>
      <c r="F2816" s="433"/>
    </row>
    <row r="2817" spans="1:6" ht="14.4" customHeight="1" x14ac:dyDescent="0.3">
      <c r="A2817" s="383"/>
      <c r="B2817" s="442"/>
      <c r="C2817" s="406"/>
      <c r="D2817" s="431"/>
      <c r="E2817" s="432"/>
      <c r="F2817" s="433"/>
    </row>
    <row r="2818" spans="1:6" ht="14.4" customHeight="1" x14ac:dyDescent="0.3">
      <c r="A2818" s="383"/>
      <c r="B2818" s="442"/>
      <c r="C2818" s="406"/>
      <c r="D2818" s="431"/>
      <c r="E2818" s="432"/>
      <c r="F2818" s="433"/>
    </row>
    <row r="2819" spans="1:6" ht="14.4" customHeight="1" x14ac:dyDescent="0.3">
      <c r="A2819" s="383"/>
      <c r="B2819" s="442"/>
      <c r="C2819" s="406"/>
      <c r="D2819" s="431"/>
      <c r="E2819" s="432"/>
      <c r="F2819" s="433"/>
    </row>
    <row r="2820" spans="1:6" ht="14.4" customHeight="1" x14ac:dyDescent="0.3">
      <c r="A2820" s="383"/>
      <c r="B2820" s="442"/>
      <c r="C2820" s="406"/>
      <c r="D2820" s="431"/>
      <c r="E2820" s="432"/>
      <c r="F2820" s="433"/>
    </row>
    <row r="2821" spans="1:6" ht="14.4" customHeight="1" x14ac:dyDescent="0.3">
      <c r="A2821" s="383"/>
      <c r="B2821" s="442"/>
      <c r="C2821" s="406"/>
      <c r="D2821" s="431"/>
      <c r="E2821" s="432"/>
      <c r="F2821" s="433"/>
    </row>
    <row r="2822" spans="1:6" ht="14.4" customHeight="1" x14ac:dyDescent="0.3">
      <c r="A2822" s="383"/>
      <c r="B2822" s="442"/>
      <c r="C2822" s="406"/>
      <c r="D2822" s="431"/>
      <c r="E2822" s="432"/>
      <c r="F2822" s="433"/>
    </row>
    <row r="2823" spans="1:6" ht="14.4" customHeight="1" x14ac:dyDescent="0.3">
      <c r="A2823" s="383"/>
      <c r="B2823" s="442"/>
      <c r="C2823" s="406"/>
      <c r="D2823" s="431"/>
      <c r="E2823" s="432"/>
      <c r="F2823" s="433"/>
    </row>
    <row r="2824" spans="1:6" ht="14.4" customHeight="1" x14ac:dyDescent="0.3">
      <c r="A2824" s="383"/>
      <c r="B2824" s="442"/>
      <c r="C2824" s="406"/>
      <c r="D2824" s="431"/>
      <c r="E2824" s="432"/>
      <c r="F2824" s="433"/>
    </row>
    <row r="2825" spans="1:6" ht="14.4" customHeight="1" x14ac:dyDescent="0.3">
      <c r="A2825" s="383"/>
      <c r="B2825" s="442"/>
      <c r="C2825" s="406"/>
      <c r="D2825" s="431"/>
      <c r="E2825" s="432"/>
      <c r="F2825" s="433"/>
    </row>
    <row r="2826" spans="1:6" ht="14.4" customHeight="1" x14ac:dyDescent="0.3">
      <c r="A2826" s="383"/>
      <c r="B2826" s="442"/>
      <c r="C2826" s="406"/>
      <c r="D2826" s="431"/>
      <c r="E2826" s="432"/>
      <c r="F2826" s="433"/>
    </row>
    <row r="2827" spans="1:6" ht="14.4" customHeight="1" x14ac:dyDescent="0.3">
      <c r="A2827" s="383"/>
      <c r="B2827" s="442"/>
      <c r="C2827" s="406"/>
      <c r="D2827" s="431"/>
      <c r="E2827" s="432"/>
      <c r="F2827" s="433"/>
    </row>
    <row r="2828" spans="1:6" ht="14.4" customHeight="1" x14ac:dyDescent="0.3">
      <c r="A2828" s="383"/>
      <c r="B2828" s="442"/>
      <c r="C2828" s="406"/>
      <c r="D2828" s="431"/>
      <c r="E2828" s="432"/>
      <c r="F2828" s="433"/>
    </row>
    <row r="2829" spans="1:6" ht="14.4" customHeight="1" x14ac:dyDescent="0.3">
      <c r="A2829" s="383"/>
      <c r="B2829" s="442"/>
      <c r="C2829" s="406"/>
      <c r="D2829" s="431"/>
      <c r="E2829" s="432"/>
      <c r="F2829" s="433"/>
    </row>
    <row r="2830" spans="1:6" ht="14.4" customHeight="1" x14ac:dyDescent="0.3">
      <c r="A2830" s="383"/>
      <c r="B2830" s="442"/>
      <c r="C2830" s="406"/>
      <c r="D2830" s="431"/>
      <c r="E2830" s="432"/>
      <c r="F2830" s="433"/>
    </row>
    <row r="2831" spans="1:6" ht="14.4" customHeight="1" x14ac:dyDescent="0.3">
      <c r="A2831" s="383"/>
      <c r="B2831" s="442"/>
      <c r="C2831" s="406"/>
      <c r="D2831" s="431"/>
      <c r="E2831" s="432"/>
      <c r="F2831" s="433"/>
    </row>
    <row r="2832" spans="1:6" ht="14.4" customHeight="1" x14ac:dyDescent="0.3">
      <c r="A2832" s="383"/>
      <c r="B2832" s="442"/>
      <c r="C2832" s="406"/>
      <c r="D2832" s="431"/>
      <c r="E2832" s="432"/>
      <c r="F2832" s="433"/>
    </row>
    <row r="2833" spans="1:8" ht="14.4" customHeight="1" x14ac:dyDescent="0.3">
      <c r="A2833" s="383"/>
      <c r="B2833" s="442"/>
      <c r="C2833" s="406"/>
      <c r="D2833" s="431"/>
      <c r="E2833" s="432"/>
      <c r="F2833" s="433"/>
    </row>
    <row r="2834" spans="1:8" ht="14.4" customHeight="1" x14ac:dyDescent="0.3">
      <c r="A2834" s="383"/>
      <c r="B2834" s="442"/>
      <c r="C2834" s="406"/>
      <c r="D2834" s="431"/>
      <c r="E2834" s="432"/>
      <c r="F2834" s="433"/>
    </row>
    <row r="2835" spans="1:8" ht="14.4" customHeight="1" x14ac:dyDescent="0.3">
      <c r="A2835" s="383"/>
      <c r="B2835" s="442"/>
      <c r="C2835" s="406"/>
      <c r="D2835" s="431"/>
      <c r="E2835" s="432"/>
      <c r="F2835" s="433"/>
    </row>
    <row r="2836" spans="1:8" ht="14.4" customHeight="1" x14ac:dyDescent="0.3">
      <c r="A2836" s="383"/>
      <c r="B2836" s="442"/>
      <c r="C2836" s="406"/>
      <c r="D2836" s="431"/>
      <c r="E2836" s="432"/>
      <c r="F2836" s="433"/>
    </row>
    <row r="2837" spans="1:8" ht="14.4" customHeight="1" x14ac:dyDescent="0.3">
      <c r="A2837" s="383"/>
      <c r="B2837" s="442"/>
      <c r="C2837" s="406"/>
      <c r="D2837" s="431"/>
      <c r="E2837" s="432"/>
      <c r="F2837" s="433"/>
    </row>
    <row r="2838" spans="1:8" ht="14.4" customHeight="1" x14ac:dyDescent="0.3">
      <c r="A2838" s="383"/>
      <c r="B2838" s="442"/>
      <c r="C2838" s="406"/>
      <c r="D2838" s="431"/>
      <c r="E2838" s="432"/>
      <c r="F2838" s="433"/>
    </row>
    <row r="2839" spans="1:8" ht="14.4" customHeight="1" x14ac:dyDescent="0.3">
      <c r="A2839" s="383"/>
      <c r="B2839" s="442"/>
      <c r="C2839" s="406"/>
      <c r="D2839" s="431"/>
      <c r="E2839" s="432"/>
      <c r="F2839" s="433"/>
    </row>
    <row r="2840" spans="1:8" ht="14.4" customHeight="1" thickBot="1" x14ac:dyDescent="0.35">
      <c r="A2840" s="383"/>
      <c r="B2840" s="442"/>
      <c r="C2840" s="406"/>
      <c r="D2840" s="431"/>
      <c r="E2840" s="432"/>
      <c r="F2840" s="433"/>
    </row>
    <row r="2841" spans="1:8" ht="25.05" customHeight="1" thickBot="1" x14ac:dyDescent="0.35">
      <c r="A2841" s="448" t="s">
        <v>4132</v>
      </c>
      <c r="B2841" s="511" t="s">
        <v>4116</v>
      </c>
      <c r="C2841" s="489"/>
      <c r="D2841" s="583"/>
      <c r="E2841" s="584"/>
      <c r="F2841" s="585">
        <f>SUM(F2737:F2753)</f>
        <v>100000</v>
      </c>
    </row>
    <row r="2842" spans="1:8" ht="15" customHeight="1" x14ac:dyDescent="0.3">
      <c r="A2842" s="756" t="str">
        <f>A768</f>
        <v>CONTRACT SANRAL: NRA 2024/1323</v>
      </c>
      <c r="B2842" s="757"/>
      <c r="C2842" s="462"/>
      <c r="D2842" s="586"/>
      <c r="E2842" s="587"/>
      <c r="F2842" s="588"/>
    </row>
    <row r="2843" spans="1:8" ht="28.2" customHeight="1" thickBot="1" x14ac:dyDescent="0.35">
      <c r="A2843" s="754" t="str">
        <f>A769</f>
        <v>PANEL FOR ROUTINE ROAD MAINTENANCE WORKS ACROSS SOUTH AFRICA (FREE STATE PROVINCE)</v>
      </c>
      <c r="B2843" s="755"/>
      <c r="C2843" s="463"/>
      <c r="D2843" s="589"/>
      <c r="E2843" s="590"/>
      <c r="F2843" s="591"/>
    </row>
    <row r="2844" spans="1:8" ht="25.05" customHeight="1" thickBot="1" x14ac:dyDescent="0.35">
      <c r="A2844" s="449" t="s">
        <v>4111</v>
      </c>
      <c r="B2844" s="451" t="s">
        <v>4035</v>
      </c>
      <c r="C2844" s="451" t="s">
        <v>4112</v>
      </c>
      <c r="D2844" s="583" t="s">
        <v>4113</v>
      </c>
      <c r="E2844" s="583" t="s">
        <v>4114</v>
      </c>
      <c r="F2844" s="592" t="s">
        <v>4036</v>
      </c>
    </row>
    <row r="2845" spans="1:8" s="444" customFormat="1" ht="25.05" customHeight="1" x14ac:dyDescent="0.3">
      <c r="A2845" s="768" t="s">
        <v>1381</v>
      </c>
      <c r="B2845" s="769"/>
      <c r="C2845" s="769"/>
      <c r="D2845" s="769"/>
      <c r="E2845" s="769"/>
      <c r="F2845" s="770"/>
    </row>
    <row r="2846" spans="1:8" x14ac:dyDescent="0.3">
      <c r="A2846" s="374" t="s">
        <v>1382</v>
      </c>
      <c r="B2846" s="345" t="s">
        <v>1383</v>
      </c>
      <c r="C2846" s="375"/>
      <c r="D2846" s="579"/>
      <c r="E2846" s="377"/>
      <c r="F2846" s="378"/>
      <c r="H2846" s="621"/>
    </row>
    <row r="2847" spans="1:8" x14ac:dyDescent="0.3">
      <c r="A2847" s="372" t="s">
        <v>1384</v>
      </c>
      <c r="B2847" s="214" t="s">
        <v>1385</v>
      </c>
      <c r="C2847" s="379" t="s">
        <v>181</v>
      </c>
      <c r="D2847" s="420">
        <v>1500</v>
      </c>
      <c r="E2847" s="856"/>
      <c r="F2847" s="419" t="str">
        <f t="shared" ref="F2847:F2853" si="20">IF((D2847*E2847)&gt;0,(D2847*E2847),"")</f>
        <v/>
      </c>
      <c r="H2847" s="621"/>
    </row>
    <row r="2848" spans="1:8" x14ac:dyDescent="0.3">
      <c r="A2848" s="372" t="s">
        <v>1386</v>
      </c>
      <c r="B2848" s="201" t="s">
        <v>1387</v>
      </c>
      <c r="C2848" s="379" t="s">
        <v>181</v>
      </c>
      <c r="D2848" s="420">
        <v>1000</v>
      </c>
      <c r="E2848" s="856"/>
      <c r="F2848" s="419" t="str">
        <f t="shared" si="20"/>
        <v/>
      </c>
      <c r="H2848" s="621"/>
    </row>
    <row r="2849" spans="1:8" x14ac:dyDescent="0.3">
      <c r="A2849" s="372" t="s">
        <v>1392</v>
      </c>
      <c r="B2849" s="235" t="s">
        <v>1393</v>
      </c>
      <c r="C2849" s="379" t="s">
        <v>221</v>
      </c>
      <c r="D2849" s="420">
        <v>100</v>
      </c>
      <c r="E2849" s="856"/>
      <c r="F2849" s="419" t="str">
        <f t="shared" si="20"/>
        <v/>
      </c>
      <c r="H2849" s="621"/>
    </row>
    <row r="2850" spans="1:8" x14ac:dyDescent="0.3">
      <c r="A2850" s="372" t="s">
        <v>1394</v>
      </c>
      <c r="B2850" s="235" t="s">
        <v>1395</v>
      </c>
      <c r="C2850" s="379" t="s">
        <v>1318</v>
      </c>
      <c r="D2850" s="420">
        <v>3000</v>
      </c>
      <c r="E2850" s="856"/>
      <c r="F2850" s="419" t="str">
        <f t="shared" si="20"/>
        <v/>
      </c>
      <c r="H2850" s="621"/>
    </row>
    <row r="2851" spans="1:8" x14ac:dyDescent="0.3">
      <c r="A2851" s="372" t="s">
        <v>4252</v>
      </c>
      <c r="B2851" s="281" t="s">
        <v>1397</v>
      </c>
      <c r="C2851" s="379"/>
      <c r="D2851" s="420"/>
      <c r="E2851" s="392"/>
      <c r="F2851" s="419" t="str">
        <f t="shared" si="20"/>
        <v/>
      </c>
      <c r="H2851" s="621"/>
    </row>
    <row r="2852" spans="1:8" ht="14.4" customHeight="1" x14ac:dyDescent="0.3">
      <c r="A2852" s="372" t="s">
        <v>3706</v>
      </c>
      <c r="B2852" s="282" t="s">
        <v>1399</v>
      </c>
      <c r="C2852" s="398" t="s">
        <v>16</v>
      </c>
      <c r="D2852" s="420">
        <v>1</v>
      </c>
      <c r="E2852" s="418">
        <v>1500000</v>
      </c>
      <c r="F2852" s="419">
        <f t="shared" si="20"/>
        <v>1500000</v>
      </c>
      <c r="H2852" s="621"/>
    </row>
    <row r="2853" spans="1:8" ht="14.4" customHeight="1" x14ac:dyDescent="0.3">
      <c r="A2853" s="383" t="s">
        <v>3707</v>
      </c>
      <c r="B2853" s="341" t="s">
        <v>3980</v>
      </c>
      <c r="C2853" s="386" t="s">
        <v>21</v>
      </c>
      <c r="D2853" s="420">
        <f>F2852</f>
        <v>1500000</v>
      </c>
      <c r="E2853" s="855"/>
      <c r="F2853" s="419" t="str">
        <f t="shared" si="20"/>
        <v/>
      </c>
      <c r="H2853" s="621"/>
    </row>
    <row r="2854" spans="1:8" ht="14.4" customHeight="1" x14ac:dyDescent="0.3">
      <c r="A2854" s="383"/>
      <c r="B2854" s="341"/>
      <c r="C2854" s="386"/>
      <c r="D2854" s="431"/>
      <c r="E2854" s="432"/>
      <c r="F2854" s="433"/>
    </row>
    <row r="2855" spans="1:8" ht="14.4" customHeight="1" x14ac:dyDescent="0.3">
      <c r="A2855" s="383"/>
      <c r="B2855" s="341"/>
      <c r="C2855" s="386"/>
      <c r="D2855" s="431"/>
      <c r="E2855" s="432"/>
      <c r="F2855" s="433"/>
    </row>
    <row r="2856" spans="1:8" ht="14.4" customHeight="1" x14ac:dyDescent="0.3">
      <c r="A2856" s="383"/>
      <c r="B2856" s="341"/>
      <c r="C2856" s="386"/>
      <c r="D2856" s="431"/>
      <c r="E2856" s="432"/>
      <c r="F2856" s="433"/>
    </row>
    <row r="2857" spans="1:8" ht="14.4" customHeight="1" x14ac:dyDescent="0.3">
      <c r="A2857" s="383"/>
      <c r="B2857" s="341"/>
      <c r="C2857" s="386"/>
      <c r="D2857" s="431"/>
      <c r="E2857" s="432"/>
      <c r="F2857" s="433"/>
    </row>
    <row r="2858" spans="1:8" ht="14.4" customHeight="1" x14ac:dyDescent="0.3">
      <c r="A2858" s="383"/>
      <c r="B2858" s="341"/>
      <c r="C2858" s="386"/>
      <c r="D2858" s="431"/>
      <c r="E2858" s="432"/>
      <c r="F2858" s="433"/>
    </row>
    <row r="2859" spans="1:8" ht="14.4" customHeight="1" x14ac:dyDescent="0.3">
      <c r="A2859" s="383"/>
      <c r="B2859" s="341"/>
      <c r="C2859" s="386"/>
      <c r="D2859" s="431"/>
      <c r="E2859" s="432"/>
      <c r="F2859" s="433"/>
    </row>
    <row r="2860" spans="1:8" ht="14.4" customHeight="1" x14ac:dyDescent="0.3">
      <c r="A2860" s="383"/>
      <c r="B2860" s="341"/>
      <c r="C2860" s="386"/>
      <c r="D2860" s="431"/>
      <c r="E2860" s="432"/>
      <c r="F2860" s="433"/>
    </row>
    <row r="2861" spans="1:8" ht="14.4" customHeight="1" x14ac:dyDescent="0.3">
      <c r="A2861" s="383"/>
      <c r="B2861" s="341"/>
      <c r="C2861" s="386"/>
      <c r="D2861" s="431"/>
      <c r="E2861" s="432"/>
      <c r="F2861" s="433"/>
    </row>
    <row r="2862" spans="1:8" ht="14.4" customHeight="1" x14ac:dyDescent="0.3">
      <c r="A2862" s="383"/>
      <c r="B2862" s="341"/>
      <c r="C2862" s="386"/>
      <c r="D2862" s="431"/>
      <c r="E2862" s="432"/>
      <c r="F2862" s="433"/>
    </row>
    <row r="2863" spans="1:8" ht="14.4" customHeight="1" x14ac:dyDescent="0.3">
      <c r="A2863" s="383"/>
      <c r="B2863" s="341"/>
      <c r="C2863" s="386"/>
      <c r="D2863" s="431"/>
      <c r="E2863" s="432"/>
      <c r="F2863" s="433"/>
    </row>
    <row r="2864" spans="1:8" ht="14.4" customHeight="1" x14ac:dyDescent="0.3">
      <c r="A2864" s="383"/>
      <c r="B2864" s="341"/>
      <c r="C2864" s="386"/>
      <c r="D2864" s="431"/>
      <c r="E2864" s="432"/>
      <c r="F2864" s="433"/>
    </row>
    <row r="2865" spans="1:6" ht="14.4" customHeight="1" x14ac:dyDescent="0.3">
      <c r="A2865" s="383"/>
      <c r="B2865" s="341"/>
      <c r="C2865" s="386"/>
      <c r="D2865" s="431"/>
      <c r="E2865" s="432"/>
      <c r="F2865" s="433"/>
    </row>
    <row r="2866" spans="1:6" ht="14.4" customHeight="1" x14ac:dyDescent="0.3">
      <c r="A2866" s="383"/>
      <c r="B2866" s="341"/>
      <c r="C2866" s="386"/>
      <c r="D2866" s="431"/>
      <c r="E2866" s="432"/>
      <c r="F2866" s="433"/>
    </row>
    <row r="2867" spans="1:6" ht="14.4" customHeight="1" x14ac:dyDescent="0.3">
      <c r="A2867" s="383"/>
      <c r="B2867" s="341"/>
      <c r="C2867" s="386"/>
      <c r="D2867" s="431"/>
      <c r="E2867" s="432"/>
      <c r="F2867" s="433"/>
    </row>
    <row r="2868" spans="1:6" ht="14.4" customHeight="1" x14ac:dyDescent="0.3">
      <c r="A2868" s="383"/>
      <c r="B2868" s="341"/>
      <c r="C2868" s="386"/>
      <c r="D2868" s="431"/>
      <c r="E2868" s="432"/>
      <c r="F2868" s="433"/>
    </row>
    <row r="2869" spans="1:6" ht="14.4" customHeight="1" x14ac:dyDescent="0.3">
      <c r="A2869" s="383"/>
      <c r="B2869" s="341"/>
      <c r="C2869" s="386"/>
      <c r="D2869" s="431"/>
      <c r="E2869" s="432"/>
      <c r="F2869" s="433"/>
    </row>
    <row r="2870" spans="1:6" ht="14.4" customHeight="1" x14ac:dyDescent="0.3">
      <c r="A2870" s="383"/>
      <c r="B2870" s="341"/>
      <c r="C2870" s="386"/>
      <c r="D2870" s="431"/>
      <c r="E2870" s="432"/>
      <c r="F2870" s="433"/>
    </row>
    <row r="2871" spans="1:6" ht="14.4" customHeight="1" x14ac:dyDescent="0.3">
      <c r="A2871" s="383"/>
      <c r="B2871" s="341"/>
      <c r="C2871" s="386"/>
      <c r="D2871" s="431"/>
      <c r="E2871" s="432"/>
      <c r="F2871" s="433"/>
    </row>
    <row r="2872" spans="1:6" ht="14.4" customHeight="1" x14ac:dyDescent="0.3">
      <c r="A2872" s="383"/>
      <c r="B2872" s="341"/>
      <c r="C2872" s="386"/>
      <c r="D2872" s="431"/>
      <c r="E2872" s="432"/>
      <c r="F2872" s="433"/>
    </row>
    <row r="2873" spans="1:6" ht="14.4" customHeight="1" x14ac:dyDescent="0.3">
      <c r="A2873" s="383"/>
      <c r="B2873" s="341"/>
      <c r="C2873" s="386"/>
      <c r="D2873" s="431"/>
      <c r="E2873" s="432"/>
      <c r="F2873" s="433"/>
    </row>
    <row r="2874" spans="1:6" ht="14.4" customHeight="1" x14ac:dyDescent="0.3">
      <c r="A2874" s="383"/>
      <c r="B2874" s="341"/>
      <c r="C2874" s="386"/>
      <c r="D2874" s="431"/>
      <c r="E2874" s="432"/>
      <c r="F2874" s="433"/>
    </row>
    <row r="2875" spans="1:6" ht="14.4" customHeight="1" x14ac:dyDescent="0.3">
      <c r="A2875" s="383"/>
      <c r="B2875" s="341"/>
      <c r="C2875" s="386"/>
      <c r="D2875" s="431"/>
      <c r="E2875" s="432"/>
      <c r="F2875" s="433"/>
    </row>
    <row r="2876" spans="1:6" ht="14.4" customHeight="1" x14ac:dyDescent="0.3">
      <c r="A2876" s="383"/>
      <c r="B2876" s="341"/>
      <c r="C2876" s="386"/>
      <c r="D2876" s="431"/>
      <c r="E2876" s="432"/>
      <c r="F2876" s="433"/>
    </row>
    <row r="2877" spans="1:6" ht="14.4" customHeight="1" x14ac:dyDescent="0.3">
      <c r="A2877" s="383"/>
      <c r="B2877" s="341"/>
      <c r="C2877" s="386"/>
      <c r="D2877" s="431"/>
      <c r="E2877" s="432"/>
      <c r="F2877" s="433"/>
    </row>
    <row r="2878" spans="1:6" ht="14.4" customHeight="1" x14ac:dyDescent="0.3">
      <c r="A2878" s="383"/>
      <c r="B2878" s="341"/>
      <c r="C2878" s="386"/>
      <c r="D2878" s="431"/>
      <c r="E2878" s="432"/>
      <c r="F2878" s="433"/>
    </row>
    <row r="2879" spans="1:6" ht="14.4" customHeight="1" x14ac:dyDescent="0.3">
      <c r="A2879" s="383"/>
      <c r="B2879" s="341"/>
      <c r="C2879" s="386"/>
      <c r="D2879" s="431"/>
      <c r="E2879" s="432"/>
      <c r="F2879" s="433"/>
    </row>
    <row r="2880" spans="1:6" ht="14.4" customHeight="1" x14ac:dyDescent="0.3">
      <c r="A2880" s="383"/>
      <c r="B2880" s="341"/>
      <c r="C2880" s="386"/>
      <c r="D2880" s="431"/>
      <c r="E2880" s="432"/>
      <c r="F2880" s="433"/>
    </row>
    <row r="2881" spans="1:6" ht="14.4" customHeight="1" x14ac:dyDescent="0.3">
      <c r="A2881" s="383"/>
      <c r="B2881" s="341"/>
      <c r="C2881" s="386"/>
      <c r="D2881" s="431"/>
      <c r="E2881" s="432"/>
      <c r="F2881" s="433"/>
    </row>
    <row r="2882" spans="1:6" ht="14.4" customHeight="1" x14ac:dyDescent="0.3">
      <c r="A2882" s="383"/>
      <c r="B2882" s="341"/>
      <c r="C2882" s="386"/>
      <c r="D2882" s="431"/>
      <c r="E2882" s="432"/>
      <c r="F2882" s="433"/>
    </row>
    <row r="2883" spans="1:6" ht="14.4" customHeight="1" x14ac:dyDescent="0.3">
      <c r="A2883" s="383"/>
      <c r="B2883" s="341"/>
      <c r="C2883" s="386"/>
      <c r="D2883" s="431"/>
      <c r="E2883" s="432"/>
      <c r="F2883" s="433"/>
    </row>
    <row r="2884" spans="1:6" ht="14.4" customHeight="1" x14ac:dyDescent="0.3">
      <c r="A2884" s="383"/>
      <c r="B2884" s="341"/>
      <c r="C2884" s="386"/>
      <c r="D2884" s="431"/>
      <c r="E2884" s="432"/>
      <c r="F2884" s="433"/>
    </row>
    <row r="2885" spans="1:6" ht="14.4" customHeight="1" x14ac:dyDescent="0.3">
      <c r="A2885" s="383"/>
      <c r="B2885" s="341"/>
      <c r="C2885" s="386"/>
      <c r="D2885" s="431"/>
      <c r="E2885" s="432"/>
      <c r="F2885" s="433"/>
    </row>
    <row r="2886" spans="1:6" ht="14.4" customHeight="1" x14ac:dyDescent="0.3">
      <c r="A2886" s="383"/>
      <c r="B2886" s="341"/>
      <c r="C2886" s="386"/>
      <c r="D2886" s="431"/>
      <c r="E2886" s="432"/>
      <c r="F2886" s="433"/>
    </row>
    <row r="2887" spans="1:6" ht="14.4" customHeight="1" x14ac:dyDescent="0.3">
      <c r="A2887" s="383"/>
      <c r="B2887" s="341"/>
      <c r="C2887" s="386"/>
      <c r="D2887" s="431"/>
      <c r="E2887" s="432"/>
      <c r="F2887" s="433"/>
    </row>
    <row r="2888" spans="1:6" ht="14.4" customHeight="1" x14ac:dyDescent="0.3">
      <c r="A2888" s="383"/>
      <c r="B2888" s="341"/>
      <c r="C2888" s="386"/>
      <c r="D2888" s="431"/>
      <c r="E2888" s="432"/>
      <c r="F2888" s="433"/>
    </row>
    <row r="2889" spans="1:6" ht="14.4" customHeight="1" x14ac:dyDescent="0.3">
      <c r="A2889" s="383"/>
      <c r="B2889" s="341"/>
      <c r="C2889" s="386"/>
      <c r="D2889" s="431"/>
      <c r="E2889" s="432"/>
      <c r="F2889" s="433"/>
    </row>
    <row r="2890" spans="1:6" ht="14.4" customHeight="1" x14ac:dyDescent="0.3">
      <c r="A2890" s="383"/>
      <c r="B2890" s="341"/>
      <c r="C2890" s="386"/>
      <c r="D2890" s="431"/>
      <c r="E2890" s="432"/>
      <c r="F2890" s="433"/>
    </row>
    <row r="2891" spans="1:6" ht="14.4" customHeight="1" x14ac:dyDescent="0.3">
      <c r="A2891" s="383"/>
      <c r="B2891" s="341"/>
      <c r="C2891" s="386"/>
      <c r="D2891" s="431"/>
      <c r="E2891" s="432"/>
      <c r="F2891" s="433"/>
    </row>
    <row r="2892" spans="1:6" ht="14.4" customHeight="1" x14ac:dyDescent="0.3">
      <c r="A2892" s="383"/>
      <c r="B2892" s="341"/>
      <c r="C2892" s="386"/>
      <c r="D2892" s="431"/>
      <c r="E2892" s="432"/>
      <c r="F2892" s="433"/>
    </row>
    <row r="2893" spans="1:6" ht="14.4" customHeight="1" x14ac:dyDescent="0.3">
      <c r="A2893" s="383"/>
      <c r="B2893" s="341"/>
      <c r="C2893" s="386"/>
      <c r="D2893" s="431"/>
      <c r="E2893" s="432"/>
      <c r="F2893" s="433"/>
    </row>
    <row r="2894" spans="1:6" ht="14.4" customHeight="1" x14ac:dyDescent="0.3">
      <c r="A2894" s="383"/>
      <c r="B2894" s="341"/>
      <c r="C2894" s="386"/>
      <c r="D2894" s="431"/>
      <c r="E2894" s="432"/>
      <c r="F2894" s="433"/>
    </row>
    <row r="2895" spans="1:6" ht="14.4" customHeight="1" x14ac:dyDescent="0.3">
      <c r="A2895" s="383"/>
      <c r="B2895" s="341"/>
      <c r="C2895" s="386"/>
      <c r="D2895" s="431"/>
      <c r="E2895" s="432"/>
      <c r="F2895" s="433"/>
    </row>
    <row r="2896" spans="1:6" ht="14.4" customHeight="1" x14ac:dyDescent="0.3">
      <c r="A2896" s="383"/>
      <c r="B2896" s="341"/>
      <c r="C2896" s="386"/>
      <c r="D2896" s="431"/>
      <c r="E2896" s="432"/>
      <c r="F2896" s="433"/>
    </row>
    <row r="2897" spans="1:6" ht="14.4" customHeight="1" x14ac:dyDescent="0.3">
      <c r="A2897" s="383"/>
      <c r="B2897" s="341"/>
      <c r="C2897" s="386"/>
      <c r="D2897" s="431"/>
      <c r="E2897" s="432"/>
      <c r="F2897" s="433"/>
    </row>
    <row r="2898" spans="1:6" ht="14.4" customHeight="1" x14ac:dyDescent="0.3">
      <c r="A2898" s="383"/>
      <c r="B2898" s="341"/>
      <c r="C2898" s="386"/>
      <c r="D2898" s="431"/>
      <c r="E2898" s="432"/>
      <c r="F2898" s="433"/>
    </row>
    <row r="2899" spans="1:6" ht="14.4" customHeight="1" x14ac:dyDescent="0.3">
      <c r="A2899" s="383"/>
      <c r="B2899" s="341"/>
      <c r="C2899" s="386"/>
      <c r="D2899" s="431"/>
      <c r="E2899" s="432"/>
      <c r="F2899" s="433"/>
    </row>
    <row r="2900" spans="1:6" ht="14.4" customHeight="1" x14ac:dyDescent="0.3">
      <c r="A2900" s="383"/>
      <c r="B2900" s="341"/>
      <c r="C2900" s="386"/>
      <c r="D2900" s="431"/>
      <c r="E2900" s="432"/>
      <c r="F2900" s="433"/>
    </row>
    <row r="2901" spans="1:6" ht="14.4" customHeight="1" x14ac:dyDescent="0.3">
      <c r="A2901" s="383"/>
      <c r="B2901" s="341"/>
      <c r="C2901" s="386"/>
      <c r="D2901" s="431"/>
      <c r="E2901" s="432"/>
      <c r="F2901" s="433"/>
    </row>
    <row r="2902" spans="1:6" ht="14.4" customHeight="1" x14ac:dyDescent="0.3">
      <c r="A2902" s="383"/>
      <c r="B2902" s="341"/>
      <c r="C2902" s="386"/>
      <c r="D2902" s="431"/>
      <c r="E2902" s="432"/>
      <c r="F2902" s="433"/>
    </row>
    <row r="2903" spans="1:6" ht="14.4" customHeight="1" x14ac:dyDescent="0.3">
      <c r="A2903" s="383"/>
      <c r="B2903" s="341"/>
      <c r="C2903" s="386"/>
      <c r="D2903" s="431"/>
      <c r="E2903" s="432"/>
      <c r="F2903" s="433"/>
    </row>
    <row r="2904" spans="1:6" ht="14.4" customHeight="1" x14ac:dyDescent="0.3">
      <c r="A2904" s="383"/>
      <c r="B2904" s="341"/>
      <c r="C2904" s="386"/>
      <c r="D2904" s="431"/>
      <c r="E2904" s="432"/>
      <c r="F2904" s="433"/>
    </row>
    <row r="2905" spans="1:6" ht="14.4" customHeight="1" x14ac:dyDescent="0.3">
      <c r="A2905" s="383"/>
      <c r="B2905" s="341"/>
      <c r="C2905" s="386"/>
      <c r="D2905" s="431"/>
      <c r="E2905" s="432"/>
      <c r="F2905" s="433"/>
    </row>
    <row r="2906" spans="1:6" ht="14.4" customHeight="1" x14ac:dyDescent="0.3">
      <c r="A2906" s="383"/>
      <c r="B2906" s="341"/>
      <c r="C2906" s="386"/>
      <c r="D2906" s="431"/>
      <c r="E2906" s="432"/>
      <c r="F2906" s="433"/>
    </row>
    <row r="2907" spans="1:6" ht="14.4" customHeight="1" x14ac:dyDescent="0.3">
      <c r="A2907" s="383"/>
      <c r="B2907" s="341"/>
      <c r="C2907" s="386"/>
      <c r="D2907" s="431"/>
      <c r="E2907" s="432"/>
      <c r="F2907" s="433"/>
    </row>
    <row r="2908" spans="1:6" ht="14.4" customHeight="1" x14ac:dyDescent="0.3">
      <c r="A2908" s="383"/>
      <c r="B2908" s="341"/>
      <c r="C2908" s="386"/>
      <c r="D2908" s="431"/>
      <c r="E2908" s="432"/>
      <c r="F2908" s="433"/>
    </row>
    <row r="2909" spans="1:6" ht="14.4" customHeight="1" x14ac:dyDescent="0.3">
      <c r="A2909" s="383"/>
      <c r="B2909" s="341"/>
      <c r="C2909" s="386"/>
      <c r="D2909" s="431"/>
      <c r="E2909" s="432"/>
      <c r="F2909" s="433"/>
    </row>
    <row r="2910" spans="1:6" ht="14.4" customHeight="1" x14ac:dyDescent="0.3">
      <c r="A2910" s="383"/>
      <c r="B2910" s="341"/>
      <c r="C2910" s="386"/>
      <c r="D2910" s="431"/>
      <c r="E2910" s="432"/>
      <c r="F2910" s="433"/>
    </row>
    <row r="2911" spans="1:6" ht="14.4" customHeight="1" x14ac:dyDescent="0.3">
      <c r="A2911" s="383"/>
      <c r="B2911" s="341"/>
      <c r="C2911" s="386"/>
      <c r="D2911" s="431"/>
      <c r="E2911" s="432"/>
      <c r="F2911" s="433"/>
    </row>
    <row r="2912" spans="1:6" ht="14.4" customHeight="1" x14ac:dyDescent="0.3">
      <c r="A2912" s="383"/>
      <c r="B2912" s="341"/>
      <c r="C2912" s="386"/>
      <c r="D2912" s="431"/>
      <c r="E2912" s="432"/>
      <c r="F2912" s="433"/>
    </row>
    <row r="2913" spans="1:6" ht="14.4" customHeight="1" x14ac:dyDescent="0.3">
      <c r="A2913" s="383"/>
      <c r="B2913" s="341"/>
      <c r="C2913" s="386"/>
      <c r="D2913" s="431"/>
      <c r="E2913" s="432"/>
      <c r="F2913" s="433"/>
    </row>
    <row r="2914" spans="1:6" ht="14.4" customHeight="1" x14ac:dyDescent="0.3">
      <c r="A2914" s="383"/>
      <c r="B2914" s="341"/>
      <c r="C2914" s="386"/>
      <c r="D2914" s="431"/>
      <c r="E2914" s="432"/>
      <c r="F2914" s="433"/>
    </row>
    <row r="2915" spans="1:6" ht="14.4" customHeight="1" x14ac:dyDescent="0.3">
      <c r="A2915" s="383"/>
      <c r="B2915" s="341"/>
      <c r="C2915" s="386"/>
      <c r="D2915" s="431"/>
      <c r="E2915" s="432"/>
      <c r="F2915" s="433"/>
    </row>
    <row r="2916" spans="1:6" ht="14.4" customHeight="1" x14ac:dyDescent="0.3">
      <c r="A2916" s="383"/>
      <c r="B2916" s="341"/>
      <c r="C2916" s="386"/>
      <c r="D2916" s="431"/>
      <c r="E2916" s="432"/>
      <c r="F2916" s="433"/>
    </row>
    <row r="2917" spans="1:6" ht="14.4" customHeight="1" x14ac:dyDescent="0.3">
      <c r="A2917" s="383"/>
      <c r="B2917" s="341"/>
      <c r="C2917" s="386"/>
      <c r="D2917" s="431"/>
      <c r="E2917" s="432"/>
      <c r="F2917" s="433"/>
    </row>
    <row r="2918" spans="1:6" ht="14.4" customHeight="1" x14ac:dyDescent="0.3">
      <c r="A2918" s="383"/>
      <c r="B2918" s="341"/>
      <c r="C2918" s="386"/>
      <c r="D2918" s="431"/>
      <c r="E2918" s="432"/>
      <c r="F2918" s="433"/>
    </row>
    <row r="2919" spans="1:6" ht="14.4" customHeight="1" x14ac:dyDescent="0.3">
      <c r="A2919" s="383"/>
      <c r="B2919" s="341"/>
      <c r="C2919" s="386"/>
      <c r="D2919" s="431"/>
      <c r="E2919" s="432"/>
      <c r="F2919" s="433"/>
    </row>
    <row r="2920" spans="1:6" ht="14.4" customHeight="1" x14ac:dyDescent="0.3">
      <c r="A2920" s="383"/>
      <c r="B2920" s="341"/>
      <c r="C2920" s="386"/>
      <c r="D2920" s="431"/>
      <c r="E2920" s="432"/>
      <c r="F2920" s="433"/>
    </row>
    <row r="2921" spans="1:6" ht="14.4" customHeight="1" x14ac:dyDescent="0.3">
      <c r="A2921" s="383"/>
      <c r="B2921" s="341"/>
      <c r="C2921" s="386"/>
      <c r="D2921" s="431"/>
      <c r="E2921" s="432"/>
      <c r="F2921" s="433"/>
    </row>
    <row r="2922" spans="1:6" ht="14.4" customHeight="1" x14ac:dyDescent="0.3">
      <c r="A2922" s="383"/>
      <c r="B2922" s="341"/>
      <c r="C2922" s="386"/>
      <c r="D2922" s="431"/>
      <c r="E2922" s="432"/>
      <c r="F2922" s="433"/>
    </row>
    <row r="2923" spans="1:6" ht="14.4" customHeight="1" x14ac:dyDescent="0.3">
      <c r="A2923" s="383"/>
      <c r="B2923" s="341"/>
      <c r="C2923" s="386"/>
      <c r="D2923" s="431"/>
      <c r="E2923" s="432"/>
      <c r="F2923" s="433"/>
    </row>
    <row r="2924" spans="1:6" ht="14.4" customHeight="1" x14ac:dyDescent="0.3">
      <c r="A2924" s="383"/>
      <c r="B2924" s="341"/>
      <c r="C2924" s="386"/>
      <c r="D2924" s="431"/>
      <c r="E2924" s="432"/>
      <c r="F2924" s="433"/>
    </row>
    <row r="2925" spans="1:6" ht="14.4" customHeight="1" x14ac:dyDescent="0.3">
      <c r="A2925" s="383"/>
      <c r="B2925" s="341"/>
      <c r="C2925" s="386"/>
      <c r="D2925" s="431"/>
      <c r="E2925" s="432"/>
      <c r="F2925" s="433"/>
    </row>
    <row r="2926" spans="1:6" ht="14.4" customHeight="1" x14ac:dyDescent="0.3">
      <c r="A2926" s="383"/>
      <c r="B2926" s="341"/>
      <c r="C2926" s="386"/>
      <c r="D2926" s="431"/>
      <c r="E2926" s="432"/>
      <c r="F2926" s="433"/>
    </row>
    <row r="2927" spans="1:6" ht="14.4" customHeight="1" x14ac:dyDescent="0.3">
      <c r="A2927" s="383"/>
      <c r="B2927" s="341"/>
      <c r="C2927" s="386"/>
      <c r="D2927" s="431"/>
      <c r="E2927" s="432"/>
      <c r="F2927" s="433"/>
    </row>
    <row r="2928" spans="1:6" ht="14.4" customHeight="1" x14ac:dyDescent="0.3">
      <c r="A2928" s="383"/>
      <c r="B2928" s="341"/>
      <c r="C2928" s="386"/>
      <c r="D2928" s="431"/>
      <c r="E2928" s="432"/>
      <c r="F2928" s="433"/>
    </row>
    <row r="2929" spans="1:6" ht="14.4" customHeight="1" x14ac:dyDescent="0.3">
      <c r="A2929" s="383"/>
      <c r="B2929" s="341"/>
      <c r="C2929" s="386"/>
      <c r="D2929" s="431"/>
      <c r="E2929" s="432"/>
      <c r="F2929" s="433"/>
    </row>
    <row r="2930" spans="1:6" ht="14.4" customHeight="1" x14ac:dyDescent="0.3">
      <c r="A2930" s="383"/>
      <c r="B2930" s="341"/>
      <c r="C2930" s="386"/>
      <c r="D2930" s="431"/>
      <c r="E2930" s="432"/>
      <c r="F2930" s="433"/>
    </row>
    <row r="2931" spans="1:6" ht="14.4" customHeight="1" x14ac:dyDescent="0.3">
      <c r="A2931" s="383"/>
      <c r="B2931" s="341"/>
      <c r="C2931" s="386"/>
      <c r="D2931" s="431"/>
      <c r="E2931" s="432"/>
      <c r="F2931" s="433"/>
    </row>
    <row r="2932" spans="1:6" ht="14.4" customHeight="1" x14ac:dyDescent="0.3">
      <c r="A2932" s="383"/>
      <c r="B2932" s="341"/>
      <c r="C2932" s="386"/>
      <c r="D2932" s="431"/>
      <c r="E2932" s="432"/>
      <c r="F2932" s="433"/>
    </row>
    <row r="2933" spans="1:6" ht="14.4" customHeight="1" x14ac:dyDescent="0.3">
      <c r="A2933" s="383"/>
      <c r="B2933" s="341"/>
      <c r="C2933" s="386"/>
      <c r="D2933" s="431"/>
      <c r="E2933" s="432"/>
      <c r="F2933" s="433"/>
    </row>
    <row r="2934" spans="1:6" ht="14.4" customHeight="1" x14ac:dyDescent="0.3">
      <c r="A2934" s="383"/>
      <c r="B2934" s="341"/>
      <c r="C2934" s="386"/>
      <c r="D2934" s="431"/>
      <c r="E2934" s="432"/>
      <c r="F2934" s="433"/>
    </row>
    <row r="2935" spans="1:6" ht="14.4" customHeight="1" x14ac:dyDescent="0.3">
      <c r="A2935" s="383"/>
      <c r="B2935" s="341"/>
      <c r="C2935" s="386"/>
      <c r="D2935" s="431"/>
      <c r="E2935" s="432"/>
      <c r="F2935" s="433"/>
    </row>
    <row r="2936" spans="1:6" ht="14.4" customHeight="1" x14ac:dyDescent="0.3">
      <c r="A2936" s="383"/>
      <c r="B2936" s="341"/>
      <c r="C2936" s="386"/>
      <c r="D2936" s="431"/>
      <c r="E2936" s="432"/>
      <c r="F2936" s="433"/>
    </row>
    <row r="2937" spans="1:6" ht="14.4" customHeight="1" x14ac:dyDescent="0.3">
      <c r="A2937" s="383"/>
      <c r="B2937" s="341"/>
      <c r="C2937" s="386"/>
      <c r="D2937" s="431"/>
      <c r="E2937" s="432"/>
      <c r="F2937" s="433"/>
    </row>
    <row r="2938" spans="1:6" ht="14.4" customHeight="1" x14ac:dyDescent="0.3">
      <c r="A2938" s="383"/>
      <c r="B2938" s="341"/>
      <c r="C2938" s="386"/>
      <c r="D2938" s="431"/>
      <c r="E2938" s="432"/>
      <c r="F2938" s="433"/>
    </row>
    <row r="2939" spans="1:6" ht="14.4" customHeight="1" x14ac:dyDescent="0.3">
      <c r="A2939" s="383"/>
      <c r="B2939" s="341"/>
      <c r="C2939" s="386"/>
      <c r="D2939" s="431"/>
      <c r="E2939" s="432"/>
      <c r="F2939" s="433"/>
    </row>
    <row r="2940" spans="1:6" ht="14.4" customHeight="1" x14ac:dyDescent="0.3">
      <c r="A2940" s="383"/>
      <c r="B2940" s="341"/>
      <c r="C2940" s="386"/>
      <c r="D2940" s="431"/>
      <c r="E2940" s="432"/>
      <c r="F2940" s="433"/>
    </row>
    <row r="2941" spans="1:6" ht="14.4" customHeight="1" x14ac:dyDescent="0.3">
      <c r="A2941" s="383"/>
      <c r="B2941" s="341"/>
      <c r="C2941" s="386"/>
      <c r="D2941" s="431"/>
      <c r="E2941" s="432"/>
      <c r="F2941" s="433"/>
    </row>
    <row r="2942" spans="1:6" ht="14.4" customHeight="1" x14ac:dyDescent="0.3">
      <c r="A2942" s="383"/>
      <c r="B2942" s="341"/>
      <c r="C2942" s="386"/>
      <c r="D2942" s="431"/>
      <c r="E2942" s="432"/>
      <c r="F2942" s="433"/>
    </row>
    <row r="2943" spans="1:6" ht="14.4" customHeight="1" x14ac:dyDescent="0.3">
      <c r="A2943" s="383"/>
      <c r="B2943" s="341"/>
      <c r="C2943" s="386"/>
      <c r="D2943" s="431"/>
      <c r="E2943" s="432"/>
      <c r="F2943" s="433"/>
    </row>
    <row r="2944" spans="1:6" ht="14.4" customHeight="1" x14ac:dyDescent="0.3">
      <c r="A2944" s="383"/>
      <c r="B2944" s="341"/>
      <c r="C2944" s="386"/>
      <c r="D2944" s="431"/>
      <c r="E2944" s="432"/>
      <c r="F2944" s="433"/>
    </row>
    <row r="2945" spans="1:6" ht="14.4" customHeight="1" x14ac:dyDescent="0.3">
      <c r="A2945" s="383"/>
      <c r="B2945" s="341"/>
      <c r="C2945" s="386"/>
      <c r="D2945" s="431"/>
      <c r="E2945" s="432"/>
      <c r="F2945" s="433"/>
    </row>
    <row r="2946" spans="1:6" ht="14.4" customHeight="1" x14ac:dyDescent="0.3">
      <c r="A2946" s="383"/>
      <c r="B2946" s="341"/>
      <c r="C2946" s="386"/>
      <c r="D2946" s="431"/>
      <c r="E2946" s="432"/>
      <c r="F2946" s="433"/>
    </row>
    <row r="2947" spans="1:6" ht="14.4" customHeight="1" x14ac:dyDescent="0.3">
      <c r="A2947" s="383"/>
      <c r="B2947" s="341"/>
      <c r="C2947" s="386"/>
      <c r="D2947" s="431"/>
      <c r="E2947" s="432"/>
      <c r="F2947" s="433"/>
    </row>
    <row r="2948" spans="1:6" ht="14.4" customHeight="1" x14ac:dyDescent="0.3">
      <c r="A2948" s="383"/>
      <c r="B2948" s="341"/>
      <c r="C2948" s="386"/>
      <c r="D2948" s="431"/>
      <c r="E2948" s="432"/>
      <c r="F2948" s="433"/>
    </row>
    <row r="2949" spans="1:6" ht="14.4" customHeight="1" x14ac:dyDescent="0.3">
      <c r="A2949" s="383"/>
      <c r="B2949" s="341"/>
      <c r="C2949" s="386"/>
      <c r="D2949" s="431"/>
      <c r="E2949" s="432"/>
      <c r="F2949" s="433"/>
    </row>
    <row r="2950" spans="1:6" ht="14.4" customHeight="1" thickBot="1" x14ac:dyDescent="0.35">
      <c r="A2950" s="383"/>
      <c r="B2950" s="341"/>
      <c r="C2950" s="386"/>
      <c r="D2950" s="431"/>
      <c r="E2950" s="432"/>
      <c r="F2950" s="433"/>
    </row>
    <row r="2951" spans="1:6" s="450" customFormat="1" ht="25.05" customHeight="1" thickBot="1" x14ac:dyDescent="0.35">
      <c r="A2951" s="448" t="s">
        <v>4080</v>
      </c>
      <c r="B2951" s="511" t="s">
        <v>4116</v>
      </c>
      <c r="C2951" s="489"/>
      <c r="D2951" s="583"/>
      <c r="E2951" s="584"/>
      <c r="F2951" s="585">
        <f>SUM(F2846:F2861)</f>
        <v>1500000</v>
      </c>
    </row>
    <row r="2952" spans="1:6" ht="15" customHeight="1" x14ac:dyDescent="0.3">
      <c r="A2952" s="756" t="str">
        <f>A768</f>
        <v>CONTRACT SANRAL: NRA 2024/1323</v>
      </c>
      <c r="B2952" s="757"/>
      <c r="C2952" s="462"/>
      <c r="D2952" s="586"/>
      <c r="E2952" s="587"/>
      <c r="F2952" s="588"/>
    </row>
    <row r="2953" spans="1:6" ht="36" customHeight="1" thickBot="1" x14ac:dyDescent="0.35">
      <c r="A2953" s="754" t="str">
        <f>A769</f>
        <v>PANEL FOR ROUTINE ROAD MAINTENANCE WORKS ACROSS SOUTH AFRICA (FREE STATE PROVINCE)</v>
      </c>
      <c r="B2953" s="755"/>
      <c r="C2953" s="463"/>
      <c r="D2953" s="589"/>
      <c r="E2953" s="590"/>
      <c r="F2953" s="591"/>
    </row>
    <row r="2954" spans="1:6" ht="25.05" customHeight="1" thickBot="1" x14ac:dyDescent="0.35">
      <c r="A2954" s="449" t="s">
        <v>4111</v>
      </c>
      <c r="B2954" s="451" t="s">
        <v>4035</v>
      </c>
      <c r="C2954" s="451" t="s">
        <v>4112</v>
      </c>
      <c r="D2954" s="583" t="s">
        <v>4113</v>
      </c>
      <c r="E2954" s="583" t="s">
        <v>4114</v>
      </c>
      <c r="F2954" s="592" t="s">
        <v>4036</v>
      </c>
    </row>
    <row r="2955" spans="1:6" s="444" customFormat="1" ht="25.05" customHeight="1" x14ac:dyDescent="0.3">
      <c r="A2955" s="758" t="s">
        <v>1403</v>
      </c>
      <c r="B2955" s="759"/>
      <c r="C2955" s="759"/>
      <c r="D2955" s="759"/>
      <c r="E2955" s="759"/>
      <c r="F2955" s="760"/>
    </row>
    <row r="2956" spans="1:6" ht="14.4" customHeight="1" x14ac:dyDescent="0.3">
      <c r="A2956" s="374" t="s">
        <v>1404</v>
      </c>
      <c r="B2956" s="345" t="s">
        <v>1405</v>
      </c>
      <c r="C2956" s="375"/>
      <c r="D2956" s="376"/>
      <c r="E2956" s="377"/>
      <c r="F2956" s="503"/>
    </row>
    <row r="2957" spans="1:6" ht="14.4" customHeight="1" x14ac:dyDescent="0.3">
      <c r="A2957" s="372" t="s">
        <v>1406</v>
      </c>
      <c r="B2957" s="201" t="s">
        <v>1407</v>
      </c>
      <c r="C2957" s="379" t="s">
        <v>181</v>
      </c>
      <c r="D2957" s="421">
        <v>1500</v>
      </c>
      <c r="E2957" s="856"/>
      <c r="F2957" s="419" t="str">
        <f>IF((D2957*E2957)&gt;0,(D2957*E2957),"")</f>
        <v/>
      </c>
    </row>
    <row r="2958" spans="1:6" ht="14.4" customHeight="1" x14ac:dyDescent="0.3">
      <c r="A2958" s="372" t="s">
        <v>1408</v>
      </c>
      <c r="B2958" s="201" t="s">
        <v>1409</v>
      </c>
      <c r="C2958" s="379" t="s">
        <v>181</v>
      </c>
      <c r="D2958" s="421">
        <v>600</v>
      </c>
      <c r="E2958" s="856"/>
      <c r="F2958" s="419" t="str">
        <f t="shared" ref="F2958:F3014" si="21">IF((D2958*E2958)&gt;0,(D2958*E2958),"")</f>
        <v/>
      </c>
    </row>
    <row r="2959" spans="1:6" ht="14.4" customHeight="1" x14ac:dyDescent="0.3">
      <c r="A2959" s="372" t="s">
        <v>1410</v>
      </c>
      <c r="B2959" s="201" t="s">
        <v>1411</v>
      </c>
      <c r="C2959" s="379" t="s">
        <v>181</v>
      </c>
      <c r="D2959" s="421">
        <v>300</v>
      </c>
      <c r="E2959" s="856"/>
      <c r="F2959" s="419" t="str">
        <f t="shared" si="21"/>
        <v/>
      </c>
    </row>
    <row r="2960" spans="1:6" ht="14.4" customHeight="1" x14ac:dyDescent="0.3">
      <c r="A2960" s="372" t="s">
        <v>1412</v>
      </c>
      <c r="B2960" s="201" t="s">
        <v>1413</v>
      </c>
      <c r="C2960" s="379" t="s">
        <v>181</v>
      </c>
      <c r="D2960" s="421">
        <v>10</v>
      </c>
      <c r="E2960" s="856"/>
      <c r="F2960" s="419" t="str">
        <f t="shared" si="21"/>
        <v/>
      </c>
    </row>
    <row r="2961" spans="1:6" ht="14.4" customHeight="1" x14ac:dyDescent="0.3">
      <c r="A2961" s="372" t="s">
        <v>1414</v>
      </c>
      <c r="B2961" s="235" t="s">
        <v>3831</v>
      </c>
      <c r="C2961" s="379"/>
      <c r="D2961" s="421"/>
      <c r="E2961" s="418"/>
      <c r="F2961" s="419" t="str">
        <f t="shared" si="21"/>
        <v/>
      </c>
    </row>
    <row r="2962" spans="1:6" ht="14.4" customHeight="1" x14ac:dyDescent="0.3">
      <c r="A2962" s="372" t="s">
        <v>1416</v>
      </c>
      <c r="B2962" s="201" t="s">
        <v>3868</v>
      </c>
      <c r="C2962" s="379"/>
      <c r="D2962" s="421"/>
      <c r="E2962" s="418"/>
      <c r="F2962" s="419" t="str">
        <f t="shared" si="21"/>
        <v/>
      </c>
    </row>
    <row r="2963" spans="1:6" ht="14.4" customHeight="1" x14ac:dyDescent="0.3">
      <c r="A2963" s="372" t="s">
        <v>1418</v>
      </c>
      <c r="B2963" s="407" t="s">
        <v>4253</v>
      </c>
      <c r="C2963" s="379" t="s">
        <v>9</v>
      </c>
      <c r="D2963" s="421">
        <v>100</v>
      </c>
      <c r="E2963" s="856"/>
      <c r="F2963" s="419" t="str">
        <f t="shared" si="21"/>
        <v/>
      </c>
    </row>
    <row r="2964" spans="1:6" ht="14.4" customHeight="1" x14ac:dyDescent="0.3">
      <c r="A2964" s="372" t="s">
        <v>1420</v>
      </c>
      <c r="B2964" s="407" t="s">
        <v>3832</v>
      </c>
      <c r="C2964" s="379" t="s">
        <v>9</v>
      </c>
      <c r="D2964" s="421">
        <v>855</v>
      </c>
      <c r="E2964" s="856"/>
      <c r="F2964" s="419" t="str">
        <f t="shared" si="21"/>
        <v/>
      </c>
    </row>
    <row r="2965" spans="1:6" ht="14.4" customHeight="1" x14ac:dyDescent="0.3">
      <c r="A2965" s="372" t="s">
        <v>1422</v>
      </c>
      <c r="B2965" s="288" t="s">
        <v>3833</v>
      </c>
      <c r="C2965" s="379" t="s">
        <v>9</v>
      </c>
      <c r="D2965" s="421">
        <v>100</v>
      </c>
      <c r="E2965" s="856"/>
      <c r="F2965" s="419" t="str">
        <f t="shared" si="21"/>
        <v/>
      </c>
    </row>
    <row r="2966" spans="1:6" ht="14.4" customHeight="1" x14ac:dyDescent="0.3">
      <c r="A2966" s="372" t="s">
        <v>1434</v>
      </c>
      <c r="B2966" s="288" t="s">
        <v>3869</v>
      </c>
      <c r="C2966" s="379"/>
      <c r="D2966" s="421"/>
      <c r="E2966" s="418"/>
      <c r="F2966" s="419" t="str">
        <f t="shared" si="21"/>
        <v/>
      </c>
    </row>
    <row r="2967" spans="1:6" ht="14.4" customHeight="1" x14ac:dyDescent="0.3">
      <c r="A2967" s="372" t="s">
        <v>1436</v>
      </c>
      <c r="B2967" s="407" t="s">
        <v>4253</v>
      </c>
      <c r="C2967" s="379" t="s">
        <v>9</v>
      </c>
      <c r="D2967" s="421">
        <v>100</v>
      </c>
      <c r="E2967" s="856"/>
      <c r="F2967" s="419" t="str">
        <f t="shared" si="21"/>
        <v/>
      </c>
    </row>
    <row r="2968" spans="1:6" ht="14.4" customHeight="1" x14ac:dyDescent="0.3">
      <c r="A2968" s="372" t="s">
        <v>1438</v>
      </c>
      <c r="B2968" s="407" t="s">
        <v>3832</v>
      </c>
      <c r="C2968" s="379" t="s">
        <v>9</v>
      </c>
      <c r="D2968" s="421">
        <v>855</v>
      </c>
      <c r="E2968" s="856"/>
      <c r="F2968" s="419" t="str">
        <f t="shared" si="21"/>
        <v/>
      </c>
    </row>
    <row r="2969" spans="1:6" ht="14.4" customHeight="1" x14ac:dyDescent="0.3">
      <c r="A2969" s="372" t="s">
        <v>1440</v>
      </c>
      <c r="B2969" s="288" t="s">
        <v>3833</v>
      </c>
      <c r="C2969" s="379" t="s">
        <v>9</v>
      </c>
      <c r="D2969" s="421">
        <v>100</v>
      </c>
      <c r="E2969" s="856"/>
      <c r="F2969" s="419" t="str">
        <f t="shared" si="21"/>
        <v/>
      </c>
    </row>
    <row r="2970" spans="1:6" ht="14.4" customHeight="1" x14ac:dyDescent="0.3">
      <c r="A2970" s="372" t="s">
        <v>3867</v>
      </c>
      <c r="B2970" s="288" t="s">
        <v>3870</v>
      </c>
      <c r="C2970" s="379"/>
      <c r="D2970" s="421"/>
      <c r="E2970" s="418"/>
      <c r="F2970" s="419" t="str">
        <f t="shared" si="21"/>
        <v/>
      </c>
    </row>
    <row r="2971" spans="1:6" ht="14.4" customHeight="1" x14ac:dyDescent="0.3">
      <c r="A2971" s="372" t="s">
        <v>1464</v>
      </c>
      <c r="B2971" s="214" t="s">
        <v>1581</v>
      </c>
      <c r="C2971" s="379" t="s">
        <v>9</v>
      </c>
      <c r="D2971" s="421">
        <v>100</v>
      </c>
      <c r="E2971" s="856"/>
      <c r="F2971" s="419" t="str">
        <f t="shared" si="21"/>
        <v/>
      </c>
    </row>
    <row r="2972" spans="1:6" ht="14.4" customHeight="1" x14ac:dyDescent="0.3">
      <c r="A2972" s="372" t="s">
        <v>3871</v>
      </c>
      <c r="B2972" s="201" t="s">
        <v>1583</v>
      </c>
      <c r="C2972" s="379" t="s">
        <v>9</v>
      </c>
      <c r="D2972" s="421">
        <v>855</v>
      </c>
      <c r="E2972" s="856"/>
      <c r="F2972" s="419" t="str">
        <f t="shared" si="21"/>
        <v/>
      </c>
    </row>
    <row r="2973" spans="1:6" ht="14.4" customHeight="1" x14ac:dyDescent="0.3">
      <c r="A2973" s="372" t="s">
        <v>3872</v>
      </c>
      <c r="B2973" s="201" t="s">
        <v>1585</v>
      </c>
      <c r="C2973" s="379" t="s">
        <v>9</v>
      </c>
      <c r="D2973" s="421">
        <v>100</v>
      </c>
      <c r="E2973" s="856"/>
      <c r="F2973" s="419" t="str">
        <f t="shared" si="21"/>
        <v/>
      </c>
    </row>
    <row r="2974" spans="1:6" ht="14.4" customHeight="1" x14ac:dyDescent="0.3">
      <c r="A2974" s="372" t="s">
        <v>3873</v>
      </c>
      <c r="B2974" s="288" t="s">
        <v>3874</v>
      </c>
      <c r="C2974" s="379"/>
      <c r="D2974" s="421"/>
      <c r="E2974" s="418"/>
      <c r="F2974" s="419" t="str">
        <f t="shared" si="21"/>
        <v/>
      </c>
    </row>
    <row r="2975" spans="1:6" ht="14.4" customHeight="1" x14ac:dyDescent="0.3">
      <c r="A2975" s="372" t="s">
        <v>4254</v>
      </c>
      <c r="B2975" s="214" t="s">
        <v>1581</v>
      </c>
      <c r="C2975" s="379" t="s">
        <v>9</v>
      </c>
      <c r="D2975" s="421">
        <v>100</v>
      </c>
      <c r="E2975" s="856"/>
      <c r="F2975" s="419" t="str">
        <f t="shared" si="21"/>
        <v/>
      </c>
    </row>
    <row r="2976" spans="1:6" ht="14.4" customHeight="1" x14ac:dyDescent="0.3">
      <c r="A2976" s="372" t="s">
        <v>3875</v>
      </c>
      <c r="B2976" s="201" t="s">
        <v>1583</v>
      </c>
      <c r="C2976" s="379" t="s">
        <v>9</v>
      </c>
      <c r="D2976" s="421">
        <v>855</v>
      </c>
      <c r="E2976" s="856"/>
      <c r="F2976" s="419" t="str">
        <f t="shared" si="21"/>
        <v/>
      </c>
    </row>
    <row r="2977" spans="1:6" s="444" customFormat="1" ht="25.05" customHeight="1" x14ac:dyDescent="0.3">
      <c r="A2977" s="372" t="s">
        <v>3876</v>
      </c>
      <c r="B2977" s="201" t="s">
        <v>1585</v>
      </c>
      <c r="C2977" s="379" t="s">
        <v>9</v>
      </c>
      <c r="D2977" s="421">
        <v>100</v>
      </c>
      <c r="E2977" s="856"/>
      <c r="F2977" s="419" t="str">
        <f t="shared" si="21"/>
        <v/>
      </c>
    </row>
    <row r="2978" spans="1:6" ht="14.4" customHeight="1" x14ac:dyDescent="0.3">
      <c r="A2978" s="372" t="s">
        <v>1469</v>
      </c>
      <c r="B2978" s="235" t="s">
        <v>1470</v>
      </c>
      <c r="C2978" s="379"/>
      <c r="D2978" s="421"/>
      <c r="E2978" s="418"/>
      <c r="F2978" s="419" t="str">
        <f t="shared" si="21"/>
        <v/>
      </c>
    </row>
    <row r="2979" spans="1:6" ht="14.4" customHeight="1" x14ac:dyDescent="0.3">
      <c r="A2979" s="372" t="s">
        <v>1471</v>
      </c>
      <c r="B2979" s="201" t="s">
        <v>1472</v>
      </c>
      <c r="C2979" s="379" t="s">
        <v>9</v>
      </c>
      <c r="D2979" s="421">
        <v>100</v>
      </c>
      <c r="E2979" s="856"/>
      <c r="F2979" s="419" t="str">
        <f t="shared" si="21"/>
        <v/>
      </c>
    </row>
    <row r="2980" spans="1:6" ht="14.4" customHeight="1" x14ac:dyDescent="0.3">
      <c r="A2980" s="372" t="s">
        <v>1473</v>
      </c>
      <c r="B2980" s="408" t="s">
        <v>1474</v>
      </c>
      <c r="C2980" s="379" t="s">
        <v>9</v>
      </c>
      <c r="D2980" s="421">
        <v>855</v>
      </c>
      <c r="E2980" s="856"/>
      <c r="F2980" s="419" t="str">
        <f t="shared" si="21"/>
        <v/>
      </c>
    </row>
    <row r="2981" spans="1:6" ht="14.4" customHeight="1" x14ac:dyDescent="0.3">
      <c r="A2981" s="372" t="s">
        <v>1475</v>
      </c>
      <c r="B2981" s="408" t="s">
        <v>1476</v>
      </c>
      <c r="C2981" s="379" t="s">
        <v>9</v>
      </c>
      <c r="D2981" s="421">
        <v>100</v>
      </c>
      <c r="E2981" s="856"/>
      <c r="F2981" s="419" t="str">
        <f t="shared" si="21"/>
        <v/>
      </c>
    </row>
    <row r="2982" spans="1:6" ht="14.4" customHeight="1" x14ac:dyDescent="0.3">
      <c r="A2982" s="372" t="s">
        <v>1479</v>
      </c>
      <c r="B2982" s="201" t="s">
        <v>1480</v>
      </c>
      <c r="C2982" s="382"/>
      <c r="D2982" s="421"/>
      <c r="E2982" s="418"/>
      <c r="F2982" s="419" t="str">
        <f t="shared" si="21"/>
        <v/>
      </c>
    </row>
    <row r="2983" spans="1:6" ht="14.4" customHeight="1" x14ac:dyDescent="0.3">
      <c r="A2983" s="372" t="s">
        <v>1481</v>
      </c>
      <c r="B2983" s="408" t="s">
        <v>1474</v>
      </c>
      <c r="C2983" s="379" t="s">
        <v>9</v>
      </c>
      <c r="D2983" s="421">
        <v>550</v>
      </c>
      <c r="E2983" s="856"/>
      <c r="F2983" s="419" t="str">
        <f t="shared" si="21"/>
        <v/>
      </c>
    </row>
    <row r="2984" spans="1:6" ht="14.4" customHeight="1" x14ac:dyDescent="0.3">
      <c r="A2984" s="372" t="s">
        <v>1482</v>
      </c>
      <c r="B2984" s="408" t="s">
        <v>1476</v>
      </c>
      <c r="C2984" s="379" t="s">
        <v>9</v>
      </c>
      <c r="D2984" s="421">
        <v>200</v>
      </c>
      <c r="E2984" s="856"/>
      <c r="F2984" s="419" t="str">
        <f t="shared" si="21"/>
        <v/>
      </c>
    </row>
    <row r="2985" spans="1:6" ht="14.4" customHeight="1" x14ac:dyDescent="0.3">
      <c r="A2985" s="372" t="s">
        <v>1489</v>
      </c>
      <c r="B2985" s="235" t="s">
        <v>3834</v>
      </c>
      <c r="C2985" s="379" t="s">
        <v>221</v>
      </c>
      <c r="D2985" s="421">
        <v>550</v>
      </c>
      <c r="E2985" s="856"/>
      <c r="F2985" s="419" t="str">
        <f t="shared" si="21"/>
        <v/>
      </c>
    </row>
    <row r="2986" spans="1:6" ht="14.4" customHeight="1" x14ac:dyDescent="0.3">
      <c r="A2986" s="372" t="s">
        <v>4255</v>
      </c>
      <c r="B2986" s="201" t="s">
        <v>4256</v>
      </c>
      <c r="C2986" s="379" t="s">
        <v>363</v>
      </c>
      <c r="D2986" s="421">
        <v>300</v>
      </c>
      <c r="E2986" s="856"/>
      <c r="F2986" s="419" t="str">
        <f t="shared" si="21"/>
        <v/>
      </c>
    </row>
    <row r="2987" spans="1:6" ht="14.4" customHeight="1" x14ac:dyDescent="0.3">
      <c r="A2987" s="372" t="s">
        <v>3835</v>
      </c>
      <c r="B2987" s="201" t="s">
        <v>1977</v>
      </c>
      <c r="C2987" s="379"/>
      <c r="D2987" s="421"/>
      <c r="E2987" s="418"/>
      <c r="F2987" s="419" t="str">
        <f t="shared" si="21"/>
        <v/>
      </c>
    </row>
    <row r="2988" spans="1:6" ht="14.4" customHeight="1" x14ac:dyDescent="0.3">
      <c r="A2988" s="372" t="s">
        <v>3836</v>
      </c>
      <c r="B2988" s="201" t="s">
        <v>3837</v>
      </c>
      <c r="C2988" s="379" t="s">
        <v>363</v>
      </c>
      <c r="D2988" s="421">
        <v>6500</v>
      </c>
      <c r="E2988" s="856"/>
      <c r="F2988" s="419" t="str">
        <f t="shared" si="21"/>
        <v/>
      </c>
    </row>
    <row r="2989" spans="1:6" ht="14.4" customHeight="1" x14ac:dyDescent="0.3">
      <c r="A2989" s="372" t="s">
        <v>3842</v>
      </c>
      <c r="B2989" s="201" t="s">
        <v>3838</v>
      </c>
      <c r="C2989" s="379" t="s">
        <v>363</v>
      </c>
      <c r="D2989" s="421">
        <v>3000</v>
      </c>
      <c r="E2989" s="856"/>
      <c r="F2989" s="419" t="str">
        <f t="shared" si="21"/>
        <v/>
      </c>
    </row>
    <row r="2990" spans="1:6" ht="14.4" customHeight="1" x14ac:dyDescent="0.3">
      <c r="A2990" s="372" t="s">
        <v>3843</v>
      </c>
      <c r="B2990" s="201" t="s">
        <v>3839</v>
      </c>
      <c r="C2990" s="379" t="s">
        <v>363</v>
      </c>
      <c r="D2990" s="421">
        <v>855</v>
      </c>
      <c r="E2990" s="856"/>
      <c r="F2990" s="419" t="str">
        <f t="shared" si="21"/>
        <v/>
      </c>
    </row>
    <row r="2991" spans="1:6" ht="14.4" customHeight="1" x14ac:dyDescent="0.3">
      <c r="A2991" s="372" t="s">
        <v>3844</v>
      </c>
      <c r="B2991" s="201" t="s">
        <v>3840</v>
      </c>
      <c r="C2991" s="379" t="s">
        <v>363</v>
      </c>
      <c r="D2991" s="421">
        <v>300</v>
      </c>
      <c r="E2991" s="856"/>
      <c r="F2991" s="419" t="str">
        <f t="shared" si="21"/>
        <v/>
      </c>
    </row>
    <row r="2992" spans="1:6" ht="14.4" customHeight="1" x14ac:dyDescent="0.3">
      <c r="A2992" s="372" t="s">
        <v>3845</v>
      </c>
      <c r="B2992" s="201" t="s">
        <v>3841</v>
      </c>
      <c r="C2992" s="379" t="s">
        <v>363</v>
      </c>
      <c r="D2992" s="421">
        <v>100</v>
      </c>
      <c r="E2992" s="856"/>
      <c r="F2992" s="419" t="str">
        <f t="shared" si="21"/>
        <v/>
      </c>
    </row>
    <row r="2993" spans="1:6" ht="14.4" customHeight="1" x14ac:dyDescent="0.3">
      <c r="A2993" s="372" t="s">
        <v>1491</v>
      </c>
      <c r="B2993" s="235" t="s">
        <v>3846</v>
      </c>
      <c r="C2993" s="379"/>
      <c r="D2993" s="421"/>
      <c r="E2993" s="418"/>
      <c r="F2993" s="419" t="str">
        <f t="shared" si="21"/>
        <v/>
      </c>
    </row>
    <row r="2994" spans="1:6" ht="14.4" customHeight="1" x14ac:dyDescent="0.3">
      <c r="A2994" s="372" t="s">
        <v>1493</v>
      </c>
      <c r="B2994" s="201" t="s">
        <v>3849</v>
      </c>
      <c r="C2994" s="379" t="s">
        <v>221</v>
      </c>
      <c r="D2994" s="421">
        <v>1000</v>
      </c>
      <c r="E2994" s="856"/>
      <c r="F2994" s="419" t="str">
        <f t="shared" si="21"/>
        <v/>
      </c>
    </row>
    <row r="2995" spans="1:6" ht="14.4" customHeight="1" x14ac:dyDescent="0.3">
      <c r="A2995" s="372" t="s">
        <v>1495</v>
      </c>
      <c r="B2995" s="201" t="s">
        <v>3850</v>
      </c>
      <c r="C2995" s="379" t="s">
        <v>221</v>
      </c>
      <c r="D2995" s="421">
        <v>300</v>
      </c>
      <c r="E2995" s="856"/>
      <c r="F2995" s="419" t="str">
        <f t="shared" si="21"/>
        <v/>
      </c>
    </row>
    <row r="2996" spans="1:6" ht="14.4" customHeight="1" x14ac:dyDescent="0.3">
      <c r="A2996" s="372" t="s">
        <v>3847</v>
      </c>
      <c r="B2996" s="201" t="s">
        <v>3851</v>
      </c>
      <c r="C2996" s="379" t="s">
        <v>221</v>
      </c>
      <c r="D2996" s="421">
        <v>600</v>
      </c>
      <c r="E2996" s="856"/>
      <c r="F2996" s="419" t="str">
        <f t="shared" si="21"/>
        <v/>
      </c>
    </row>
    <row r="2997" spans="1:6" ht="14.4" customHeight="1" x14ac:dyDescent="0.3">
      <c r="A2997" s="372" t="s">
        <v>3848</v>
      </c>
      <c r="B2997" s="201" t="s">
        <v>3852</v>
      </c>
      <c r="C2997" s="379" t="s">
        <v>221</v>
      </c>
      <c r="D2997" s="421">
        <v>100</v>
      </c>
      <c r="E2997" s="856"/>
      <c r="F2997" s="419" t="str">
        <f t="shared" si="21"/>
        <v/>
      </c>
    </row>
    <row r="2998" spans="1:6" ht="14.4" customHeight="1" x14ac:dyDescent="0.3">
      <c r="A2998" s="372" t="s">
        <v>1499</v>
      </c>
      <c r="B2998" s="235" t="s">
        <v>1502</v>
      </c>
      <c r="C2998" s="379"/>
      <c r="D2998" s="421"/>
      <c r="E2998" s="418"/>
      <c r="F2998" s="419" t="str">
        <f t="shared" si="21"/>
        <v/>
      </c>
    </row>
    <row r="2999" spans="1:6" ht="14.4" customHeight="1" x14ac:dyDescent="0.3">
      <c r="A2999" s="372" t="s">
        <v>3853</v>
      </c>
      <c r="B2999" s="201" t="s">
        <v>1504</v>
      </c>
      <c r="C2999" s="379" t="s">
        <v>9</v>
      </c>
      <c r="D2999" s="421">
        <v>500</v>
      </c>
      <c r="E2999" s="856"/>
      <c r="F2999" s="419" t="str">
        <f t="shared" si="21"/>
        <v/>
      </c>
    </row>
    <row r="3000" spans="1:6" ht="14.4" customHeight="1" x14ac:dyDescent="0.3">
      <c r="A3000" s="372" t="s">
        <v>3854</v>
      </c>
      <c r="B3000" s="201" t="s">
        <v>1506</v>
      </c>
      <c r="C3000" s="379" t="s">
        <v>9</v>
      </c>
      <c r="D3000" s="421">
        <v>300</v>
      </c>
      <c r="E3000" s="856"/>
      <c r="F3000" s="419" t="str">
        <f t="shared" si="21"/>
        <v/>
      </c>
    </row>
    <row r="3001" spans="1:6" ht="14.4" customHeight="1" x14ac:dyDescent="0.3">
      <c r="A3001" s="372" t="s">
        <v>3855</v>
      </c>
      <c r="B3001" s="201" t="s">
        <v>1508</v>
      </c>
      <c r="C3001" s="379" t="s">
        <v>9</v>
      </c>
      <c r="D3001" s="421">
        <v>100</v>
      </c>
      <c r="E3001" s="856"/>
      <c r="F3001" s="419" t="str">
        <f t="shared" si="21"/>
        <v/>
      </c>
    </row>
    <row r="3002" spans="1:6" ht="14.4" customHeight="1" x14ac:dyDescent="0.3">
      <c r="A3002" s="372" t="s">
        <v>1501</v>
      </c>
      <c r="B3002" s="235" t="s">
        <v>3856</v>
      </c>
      <c r="C3002" s="379"/>
      <c r="D3002" s="421"/>
      <c r="E3002" s="418"/>
      <c r="F3002" s="419" t="str">
        <f t="shared" si="21"/>
        <v/>
      </c>
    </row>
    <row r="3003" spans="1:6" ht="14.4" customHeight="1" x14ac:dyDescent="0.3">
      <c r="A3003" s="372" t="s">
        <v>1503</v>
      </c>
      <c r="B3003" s="201" t="s">
        <v>1504</v>
      </c>
      <c r="C3003" s="379" t="s">
        <v>9</v>
      </c>
      <c r="D3003" s="421">
        <v>400</v>
      </c>
      <c r="E3003" s="856"/>
      <c r="F3003" s="419" t="str">
        <f t="shared" si="21"/>
        <v/>
      </c>
    </row>
    <row r="3004" spans="1:6" ht="14.4" customHeight="1" x14ac:dyDescent="0.3">
      <c r="A3004" s="372" t="s">
        <v>1505</v>
      </c>
      <c r="B3004" s="201" t="s">
        <v>1506</v>
      </c>
      <c r="C3004" s="379" t="s">
        <v>9</v>
      </c>
      <c r="D3004" s="421">
        <v>400</v>
      </c>
      <c r="E3004" s="856"/>
      <c r="F3004" s="419" t="str">
        <f t="shared" si="21"/>
        <v/>
      </c>
    </row>
    <row r="3005" spans="1:6" ht="14.4" customHeight="1" x14ac:dyDescent="0.3">
      <c r="A3005" s="372" t="s">
        <v>1507</v>
      </c>
      <c r="B3005" s="201" t="s">
        <v>1508</v>
      </c>
      <c r="C3005" s="379" t="s">
        <v>9</v>
      </c>
      <c r="D3005" s="421">
        <v>100</v>
      </c>
      <c r="E3005" s="856"/>
      <c r="F3005" s="419" t="str">
        <f t="shared" si="21"/>
        <v/>
      </c>
    </row>
    <row r="3006" spans="1:6" ht="14.4" customHeight="1" x14ac:dyDescent="0.3">
      <c r="A3006" s="372" t="s">
        <v>1509</v>
      </c>
      <c r="B3006" s="235" t="s">
        <v>1549</v>
      </c>
      <c r="C3006" s="379" t="s">
        <v>9</v>
      </c>
      <c r="D3006" s="421">
        <v>300</v>
      </c>
      <c r="E3006" s="856"/>
      <c r="F3006" s="419" t="str">
        <f t="shared" si="21"/>
        <v/>
      </c>
    </row>
    <row r="3007" spans="1:6" ht="14.4" customHeight="1" x14ac:dyDescent="0.3">
      <c r="A3007" s="372" t="s">
        <v>1514</v>
      </c>
      <c r="B3007" s="235" t="s">
        <v>1531</v>
      </c>
      <c r="C3007" s="379" t="s">
        <v>181</v>
      </c>
      <c r="D3007" s="421">
        <v>100</v>
      </c>
      <c r="E3007" s="856"/>
      <c r="F3007" s="419" t="str">
        <f t="shared" si="21"/>
        <v/>
      </c>
    </row>
    <row r="3008" spans="1:6" ht="14.4" customHeight="1" x14ac:dyDescent="0.3">
      <c r="A3008" s="372" t="s">
        <v>1516</v>
      </c>
      <c r="B3008" s="235" t="s">
        <v>1535</v>
      </c>
      <c r="C3008" s="382"/>
      <c r="D3008" s="421"/>
      <c r="E3008" s="418"/>
      <c r="F3008" s="419" t="str">
        <f t="shared" si="21"/>
        <v/>
      </c>
    </row>
    <row r="3009" spans="1:6" ht="14.4" customHeight="1" x14ac:dyDescent="0.3">
      <c r="A3009" s="372" t="s">
        <v>1518</v>
      </c>
      <c r="B3009" s="201" t="s">
        <v>1537</v>
      </c>
      <c r="C3009" s="379" t="s">
        <v>181</v>
      </c>
      <c r="D3009" s="421">
        <v>60</v>
      </c>
      <c r="E3009" s="856"/>
      <c r="F3009" s="419" t="str">
        <f t="shared" si="21"/>
        <v/>
      </c>
    </row>
    <row r="3010" spans="1:6" ht="14.4" customHeight="1" x14ac:dyDescent="0.3">
      <c r="A3010" s="372" t="s">
        <v>1520</v>
      </c>
      <c r="B3010" s="201" t="s">
        <v>1539</v>
      </c>
      <c r="C3010" s="379" t="s">
        <v>181</v>
      </c>
      <c r="D3010" s="421">
        <v>60</v>
      </c>
      <c r="E3010" s="856"/>
      <c r="F3010" s="419" t="str">
        <f t="shared" si="21"/>
        <v/>
      </c>
    </row>
    <row r="3011" spans="1:6" ht="14.4" customHeight="1" x14ac:dyDescent="0.3">
      <c r="A3011" s="372" t="s">
        <v>1522</v>
      </c>
      <c r="B3011" s="201" t="s">
        <v>1541</v>
      </c>
      <c r="C3011" s="379" t="s">
        <v>181</v>
      </c>
      <c r="D3011" s="421">
        <v>60</v>
      </c>
      <c r="E3011" s="856"/>
      <c r="F3011" s="419" t="str">
        <f t="shared" si="21"/>
        <v/>
      </c>
    </row>
    <row r="3012" spans="1:6" ht="14.4" customHeight="1" x14ac:dyDescent="0.3">
      <c r="A3012" s="372" t="s">
        <v>1523</v>
      </c>
      <c r="B3012" s="201" t="s">
        <v>1543</v>
      </c>
      <c r="C3012" s="379" t="s">
        <v>181</v>
      </c>
      <c r="D3012" s="421">
        <v>60</v>
      </c>
      <c r="E3012" s="856"/>
      <c r="F3012" s="419" t="str">
        <f t="shared" si="21"/>
        <v/>
      </c>
    </row>
    <row r="3013" spans="1:6" ht="14.4" customHeight="1" x14ac:dyDescent="0.3">
      <c r="A3013" s="372" t="s">
        <v>3865</v>
      </c>
      <c r="B3013" s="201" t="s">
        <v>1545</v>
      </c>
      <c r="C3013" s="409" t="s">
        <v>453</v>
      </c>
      <c r="D3013" s="421">
        <v>10</v>
      </c>
      <c r="E3013" s="856"/>
      <c r="F3013" s="419" t="str">
        <f t="shared" si="21"/>
        <v/>
      </c>
    </row>
    <row r="3014" spans="1:6" ht="14.4" customHeight="1" x14ac:dyDescent="0.3">
      <c r="A3014" s="372" t="s">
        <v>3866</v>
      </c>
      <c r="B3014" s="288" t="s">
        <v>1547</v>
      </c>
      <c r="C3014" s="409" t="s">
        <v>453</v>
      </c>
      <c r="D3014" s="421">
        <v>50</v>
      </c>
      <c r="E3014" s="856"/>
      <c r="F3014" s="419" t="str">
        <f t="shared" si="21"/>
        <v/>
      </c>
    </row>
    <row r="3015" spans="1:6" ht="14.4" customHeight="1" x14ac:dyDescent="0.3">
      <c r="A3015" s="372" t="s">
        <v>1530</v>
      </c>
      <c r="B3015" s="235" t="s">
        <v>1515</v>
      </c>
      <c r="C3015" s="379" t="s">
        <v>221</v>
      </c>
      <c r="D3015" s="421">
        <v>300</v>
      </c>
      <c r="E3015" s="856"/>
      <c r="F3015" s="419" t="str">
        <f t="shared" ref="F3015:F3031" si="22">IF((D3015*E3015)&gt;0,(D3015*E3015),"")</f>
        <v/>
      </c>
    </row>
    <row r="3016" spans="1:6" ht="14.4" customHeight="1" x14ac:dyDescent="0.3">
      <c r="A3016" s="372" t="s">
        <v>1532</v>
      </c>
      <c r="B3016" s="272" t="s">
        <v>1551</v>
      </c>
      <c r="C3016" s="379" t="s">
        <v>221</v>
      </c>
      <c r="D3016" s="421">
        <v>4000</v>
      </c>
      <c r="E3016" s="856"/>
      <c r="F3016" s="419" t="str">
        <f t="shared" si="22"/>
        <v/>
      </c>
    </row>
    <row r="3017" spans="1:6" ht="14.4" customHeight="1" x14ac:dyDescent="0.3">
      <c r="A3017" s="372" t="s">
        <v>3859</v>
      </c>
      <c r="B3017" s="214" t="s">
        <v>1551</v>
      </c>
      <c r="C3017" s="379" t="s">
        <v>3858</v>
      </c>
      <c r="D3017" s="420">
        <v>1</v>
      </c>
      <c r="E3017" s="418">
        <v>250000</v>
      </c>
      <c r="F3017" s="419">
        <f t="shared" si="22"/>
        <v>250000</v>
      </c>
    </row>
    <row r="3018" spans="1:6" ht="14.4" customHeight="1" x14ac:dyDescent="0.3">
      <c r="A3018" s="372" t="s">
        <v>3860</v>
      </c>
      <c r="B3018" s="214" t="s">
        <v>3857</v>
      </c>
      <c r="C3018" s="379" t="s">
        <v>21</v>
      </c>
      <c r="D3018" s="421">
        <f>F3017</f>
        <v>250000</v>
      </c>
      <c r="E3018" s="855"/>
      <c r="F3018" s="419" t="str">
        <f t="shared" si="22"/>
        <v/>
      </c>
    </row>
    <row r="3019" spans="1:6" ht="14.4" customHeight="1" x14ac:dyDescent="0.3">
      <c r="A3019" s="372" t="s">
        <v>1534</v>
      </c>
      <c r="B3019" s="235" t="s">
        <v>1573</v>
      </c>
      <c r="C3019" s="379"/>
      <c r="D3019" s="420"/>
      <c r="E3019" s="418"/>
      <c r="F3019" s="419" t="str">
        <f t="shared" si="22"/>
        <v/>
      </c>
    </row>
    <row r="3020" spans="1:6" ht="14.4" customHeight="1" x14ac:dyDescent="0.3">
      <c r="A3020" s="372" t="s">
        <v>1536</v>
      </c>
      <c r="B3020" s="201" t="s">
        <v>1573</v>
      </c>
      <c r="C3020" s="379" t="s">
        <v>9</v>
      </c>
      <c r="D3020" s="420">
        <v>1</v>
      </c>
      <c r="E3020" s="418">
        <v>200000</v>
      </c>
      <c r="F3020" s="419">
        <f t="shared" si="22"/>
        <v>200000</v>
      </c>
    </row>
    <row r="3021" spans="1:6" ht="14.4" customHeight="1" x14ac:dyDescent="0.3">
      <c r="A3021" s="372" t="s">
        <v>1546</v>
      </c>
      <c r="B3021" s="214" t="s">
        <v>3861</v>
      </c>
      <c r="C3021" s="379" t="s">
        <v>21</v>
      </c>
      <c r="D3021" s="421">
        <f>F3020</f>
        <v>200000</v>
      </c>
      <c r="E3021" s="855"/>
      <c r="F3021" s="419" t="str">
        <f>IF((D3021*E3021)&gt;0,(D3021*E3021),"")</f>
        <v/>
      </c>
    </row>
    <row r="3022" spans="1:6" ht="14.4" customHeight="1" x14ac:dyDescent="0.3">
      <c r="A3022" s="372" t="s">
        <v>1548</v>
      </c>
      <c r="B3022" s="235" t="s">
        <v>3887</v>
      </c>
      <c r="C3022" s="379"/>
      <c r="D3022" s="421"/>
      <c r="E3022" s="418"/>
      <c r="F3022" s="419" t="str">
        <f t="shared" si="22"/>
        <v/>
      </c>
    </row>
    <row r="3023" spans="1:6" ht="14.4" customHeight="1" x14ac:dyDescent="0.3">
      <c r="A3023" s="372" t="s">
        <v>3862</v>
      </c>
      <c r="B3023" s="235" t="s">
        <v>1562</v>
      </c>
      <c r="C3023" s="379"/>
      <c r="D3023" s="421"/>
      <c r="E3023" s="418"/>
      <c r="F3023" s="419" t="str">
        <f t="shared" si="22"/>
        <v/>
      </c>
    </row>
    <row r="3024" spans="1:6" ht="14.4" customHeight="1" x14ac:dyDescent="0.3">
      <c r="A3024" s="372" t="s">
        <v>3863</v>
      </c>
      <c r="B3024" s="201" t="s">
        <v>173</v>
      </c>
      <c r="C3024" s="379" t="s">
        <v>9</v>
      </c>
      <c r="D3024" s="420">
        <v>120</v>
      </c>
      <c r="E3024" s="856"/>
      <c r="F3024" s="419" t="str">
        <f t="shared" si="22"/>
        <v/>
      </c>
    </row>
    <row r="3025" spans="1:6" ht="14.4" customHeight="1" x14ac:dyDescent="0.3">
      <c r="A3025" s="372" t="s">
        <v>3864</v>
      </c>
      <c r="B3025" s="201" t="s">
        <v>171</v>
      </c>
      <c r="C3025" s="379" t="s">
        <v>9</v>
      </c>
      <c r="D3025" s="420">
        <v>120</v>
      </c>
      <c r="E3025" s="856"/>
      <c r="F3025" s="419" t="str">
        <f t="shared" si="22"/>
        <v/>
      </c>
    </row>
    <row r="3026" spans="1:6" ht="14.4" customHeight="1" x14ac:dyDescent="0.3">
      <c r="A3026" s="372" t="s">
        <v>3881</v>
      </c>
      <c r="B3026" s="235" t="s">
        <v>1566</v>
      </c>
      <c r="C3026" s="379"/>
      <c r="D3026" s="420"/>
      <c r="E3026" s="435"/>
      <c r="F3026" s="433"/>
    </row>
    <row r="3027" spans="1:6" ht="14.4" customHeight="1" x14ac:dyDescent="0.3">
      <c r="A3027" s="372" t="s">
        <v>3882</v>
      </c>
      <c r="B3027" s="201" t="s">
        <v>171</v>
      </c>
      <c r="C3027" s="379" t="s">
        <v>9</v>
      </c>
      <c r="D3027" s="420">
        <v>120</v>
      </c>
      <c r="E3027" s="856"/>
      <c r="F3027" s="419" t="str">
        <f t="shared" si="22"/>
        <v/>
      </c>
    </row>
    <row r="3028" spans="1:6" ht="14.4" customHeight="1" x14ac:dyDescent="0.3">
      <c r="A3028" s="372" t="s">
        <v>3883</v>
      </c>
      <c r="B3028" s="201" t="s">
        <v>177</v>
      </c>
      <c r="C3028" s="379" t="s">
        <v>9</v>
      </c>
      <c r="D3028" s="420">
        <v>120</v>
      </c>
      <c r="E3028" s="856"/>
      <c r="F3028" s="419" t="str">
        <f t="shared" si="22"/>
        <v/>
      </c>
    </row>
    <row r="3029" spans="1:6" ht="14.4" customHeight="1" x14ac:dyDescent="0.3">
      <c r="A3029" s="372" t="s">
        <v>3886</v>
      </c>
      <c r="B3029" s="235" t="s">
        <v>175</v>
      </c>
      <c r="C3029" s="379"/>
      <c r="D3029" s="420"/>
      <c r="E3029" s="435"/>
      <c r="F3029" s="433"/>
    </row>
    <row r="3030" spans="1:6" ht="14.4" customHeight="1" x14ac:dyDescent="0.3">
      <c r="A3030" s="372" t="s">
        <v>3884</v>
      </c>
      <c r="B3030" s="201" t="s">
        <v>171</v>
      </c>
      <c r="C3030" s="379" t="s">
        <v>9</v>
      </c>
      <c r="D3030" s="420">
        <v>80</v>
      </c>
      <c r="E3030" s="856"/>
      <c r="F3030" s="419" t="str">
        <f t="shared" si="22"/>
        <v/>
      </c>
    </row>
    <row r="3031" spans="1:6" ht="14.4" customHeight="1" x14ac:dyDescent="0.3">
      <c r="A3031" s="372" t="s">
        <v>3885</v>
      </c>
      <c r="B3031" s="201" t="s">
        <v>177</v>
      </c>
      <c r="C3031" s="379" t="s">
        <v>9</v>
      </c>
      <c r="D3031" s="420">
        <v>80</v>
      </c>
      <c r="E3031" s="856"/>
      <c r="F3031" s="419" t="str">
        <f t="shared" si="22"/>
        <v/>
      </c>
    </row>
    <row r="3032" spans="1:6" ht="14.4" customHeight="1" x14ac:dyDescent="0.3">
      <c r="A3032" s="383"/>
      <c r="B3032" s="202"/>
      <c r="C3032" s="386"/>
      <c r="D3032" s="434"/>
      <c r="E3032" s="435"/>
      <c r="F3032" s="433"/>
    </row>
    <row r="3033" spans="1:6" ht="14.4" customHeight="1" x14ac:dyDescent="0.3">
      <c r="A3033" s="383"/>
      <c r="B3033" s="202"/>
      <c r="C3033" s="386"/>
      <c r="D3033" s="434"/>
      <c r="E3033" s="435"/>
      <c r="F3033" s="433"/>
    </row>
    <row r="3034" spans="1:6" ht="14.4" customHeight="1" x14ac:dyDescent="0.3">
      <c r="A3034" s="383"/>
      <c r="B3034" s="202"/>
      <c r="C3034" s="386"/>
      <c r="D3034" s="434"/>
      <c r="E3034" s="435"/>
      <c r="F3034" s="433"/>
    </row>
    <row r="3035" spans="1:6" ht="14.4" customHeight="1" x14ac:dyDescent="0.3">
      <c r="A3035" s="383"/>
      <c r="B3035" s="202"/>
      <c r="C3035" s="386"/>
      <c r="D3035" s="434"/>
      <c r="E3035" s="435"/>
      <c r="F3035" s="433"/>
    </row>
    <row r="3036" spans="1:6" ht="14.4" customHeight="1" x14ac:dyDescent="0.3">
      <c r="A3036" s="383"/>
      <c r="B3036" s="202"/>
      <c r="C3036" s="386"/>
      <c r="D3036" s="434"/>
      <c r="E3036" s="435"/>
      <c r="F3036" s="433"/>
    </row>
    <row r="3037" spans="1:6" ht="14.4" customHeight="1" x14ac:dyDescent="0.3">
      <c r="A3037" s="383"/>
      <c r="B3037" s="202"/>
      <c r="C3037" s="386"/>
      <c r="D3037" s="434"/>
      <c r="E3037" s="435"/>
      <c r="F3037" s="433"/>
    </row>
    <row r="3038" spans="1:6" ht="14.4" customHeight="1" x14ac:dyDescent="0.3">
      <c r="A3038" s="383"/>
      <c r="B3038" s="202"/>
      <c r="C3038" s="386"/>
      <c r="D3038" s="434"/>
      <c r="E3038" s="435"/>
      <c r="F3038" s="433"/>
    </row>
    <row r="3039" spans="1:6" ht="14.4" customHeight="1" x14ac:dyDescent="0.3">
      <c r="A3039" s="383"/>
      <c r="B3039" s="202"/>
      <c r="C3039" s="386"/>
      <c r="D3039" s="434"/>
      <c r="E3039" s="435"/>
      <c r="F3039" s="433"/>
    </row>
    <row r="3040" spans="1:6" ht="14.4" customHeight="1" x14ac:dyDescent="0.3">
      <c r="A3040" s="383"/>
      <c r="B3040" s="202"/>
      <c r="C3040" s="386"/>
      <c r="D3040" s="434"/>
      <c r="E3040" s="435"/>
      <c r="F3040" s="433"/>
    </row>
    <row r="3041" spans="1:6" ht="14.4" customHeight="1" x14ac:dyDescent="0.3">
      <c r="A3041" s="383"/>
      <c r="B3041" s="202"/>
      <c r="C3041" s="386"/>
      <c r="D3041" s="434"/>
      <c r="E3041" s="435"/>
      <c r="F3041" s="433"/>
    </row>
    <row r="3042" spans="1:6" ht="14.4" customHeight="1" x14ac:dyDescent="0.3">
      <c r="A3042" s="383"/>
      <c r="B3042" s="202"/>
      <c r="C3042" s="386"/>
      <c r="D3042" s="434"/>
      <c r="E3042" s="435"/>
      <c r="F3042" s="433"/>
    </row>
    <row r="3043" spans="1:6" ht="14.4" customHeight="1" x14ac:dyDescent="0.3">
      <c r="A3043" s="383"/>
      <c r="B3043" s="202"/>
      <c r="C3043" s="386"/>
      <c r="D3043" s="434"/>
      <c r="E3043" s="435"/>
      <c r="F3043" s="433"/>
    </row>
    <row r="3044" spans="1:6" ht="14.4" customHeight="1" x14ac:dyDescent="0.3">
      <c r="A3044" s="383"/>
      <c r="B3044" s="202"/>
      <c r="C3044" s="386"/>
      <c r="D3044" s="434"/>
      <c r="E3044" s="435"/>
      <c r="F3044" s="433"/>
    </row>
    <row r="3045" spans="1:6" ht="14.4" customHeight="1" x14ac:dyDescent="0.3">
      <c r="A3045" s="383"/>
      <c r="B3045" s="202"/>
      <c r="C3045" s="386"/>
      <c r="D3045" s="434"/>
      <c r="E3045" s="435"/>
      <c r="F3045" s="433"/>
    </row>
    <row r="3046" spans="1:6" ht="14.4" customHeight="1" x14ac:dyDescent="0.3">
      <c r="A3046" s="383"/>
      <c r="B3046" s="202"/>
      <c r="C3046" s="386"/>
      <c r="D3046" s="434"/>
      <c r="E3046" s="435"/>
      <c r="F3046" s="433"/>
    </row>
    <row r="3047" spans="1:6" ht="14.4" customHeight="1" x14ac:dyDescent="0.3">
      <c r="A3047" s="383"/>
      <c r="B3047" s="202"/>
      <c r="C3047" s="386"/>
      <c r="D3047" s="434"/>
      <c r="E3047" s="435"/>
      <c r="F3047" s="433"/>
    </row>
    <row r="3048" spans="1:6" ht="14.4" customHeight="1" x14ac:dyDescent="0.3">
      <c r="A3048" s="383"/>
      <c r="B3048" s="202"/>
      <c r="C3048" s="386"/>
      <c r="D3048" s="434"/>
      <c r="E3048" s="435"/>
      <c r="F3048" s="433"/>
    </row>
    <row r="3049" spans="1:6" ht="14.4" customHeight="1" x14ac:dyDescent="0.3">
      <c r="A3049" s="383"/>
      <c r="B3049" s="202"/>
      <c r="C3049" s="386"/>
      <c r="D3049" s="434"/>
      <c r="E3049" s="435"/>
      <c r="F3049" s="433"/>
    </row>
    <row r="3050" spans="1:6" ht="14.4" customHeight="1" x14ac:dyDescent="0.3">
      <c r="A3050" s="383"/>
      <c r="B3050" s="202"/>
      <c r="C3050" s="386"/>
      <c r="D3050" s="434"/>
      <c r="E3050" s="435"/>
      <c r="F3050" s="433"/>
    </row>
    <row r="3051" spans="1:6" ht="14.4" customHeight="1" x14ac:dyDescent="0.3">
      <c r="A3051" s="383"/>
      <c r="B3051" s="202"/>
      <c r="C3051" s="386"/>
      <c r="D3051" s="434"/>
      <c r="E3051" s="435"/>
      <c r="F3051" s="433"/>
    </row>
    <row r="3052" spans="1:6" ht="14.4" customHeight="1" x14ac:dyDescent="0.3">
      <c r="A3052" s="383"/>
      <c r="B3052" s="202"/>
      <c r="C3052" s="386"/>
      <c r="D3052" s="434"/>
      <c r="E3052" s="435"/>
      <c r="F3052" s="433"/>
    </row>
    <row r="3053" spans="1:6" ht="14.4" customHeight="1" x14ac:dyDescent="0.3">
      <c r="A3053" s="383"/>
      <c r="B3053" s="202"/>
      <c r="C3053" s="386"/>
      <c r="D3053" s="434"/>
      <c r="E3053" s="435"/>
      <c r="F3053" s="433"/>
    </row>
    <row r="3054" spans="1:6" ht="14.4" customHeight="1" x14ac:dyDescent="0.3">
      <c r="A3054" s="383"/>
      <c r="B3054" s="202"/>
      <c r="C3054" s="386"/>
      <c r="D3054" s="434"/>
      <c r="E3054" s="435"/>
      <c r="F3054" s="433"/>
    </row>
    <row r="3055" spans="1:6" ht="14.4" customHeight="1" x14ac:dyDescent="0.3">
      <c r="A3055" s="383"/>
      <c r="B3055" s="202"/>
      <c r="C3055" s="386"/>
      <c r="D3055" s="434"/>
      <c r="E3055" s="435"/>
      <c r="F3055" s="433"/>
    </row>
    <row r="3056" spans="1:6" ht="14.4" customHeight="1" x14ac:dyDescent="0.3">
      <c r="A3056" s="383"/>
      <c r="B3056" s="202"/>
      <c r="C3056" s="386"/>
      <c r="D3056" s="434"/>
      <c r="E3056" s="435"/>
      <c r="F3056" s="433"/>
    </row>
    <row r="3057" spans="1:6" ht="14.4" customHeight="1" x14ac:dyDescent="0.3">
      <c r="A3057" s="383"/>
      <c r="B3057" s="202"/>
      <c r="C3057" s="386"/>
      <c r="D3057" s="434"/>
      <c r="E3057" s="435"/>
      <c r="F3057" s="433"/>
    </row>
    <row r="3058" spans="1:6" ht="14.4" customHeight="1" x14ac:dyDescent="0.3">
      <c r="A3058" s="383"/>
      <c r="B3058" s="202"/>
      <c r="C3058" s="386"/>
      <c r="D3058" s="434"/>
      <c r="E3058" s="435"/>
      <c r="F3058" s="433"/>
    </row>
    <row r="3059" spans="1:6" ht="14.4" customHeight="1" x14ac:dyDescent="0.3">
      <c r="A3059" s="383"/>
      <c r="B3059" s="202"/>
      <c r="C3059" s="386"/>
      <c r="D3059" s="434"/>
      <c r="E3059" s="435"/>
      <c r="F3059" s="433"/>
    </row>
    <row r="3060" spans="1:6" ht="25.05" customHeight="1" thickBot="1" x14ac:dyDescent="0.35">
      <c r="A3060" s="383"/>
      <c r="B3060" s="202"/>
      <c r="C3060" s="386"/>
      <c r="D3060" s="434"/>
      <c r="E3060" s="435"/>
      <c r="F3060" s="433"/>
    </row>
    <row r="3061" spans="1:6" ht="15" customHeight="1" thickBot="1" x14ac:dyDescent="0.35">
      <c r="A3061" s="449" t="s">
        <v>4082</v>
      </c>
      <c r="B3061" s="458" t="s">
        <v>4116</v>
      </c>
      <c r="C3061" s="451"/>
      <c r="D3061" s="583"/>
      <c r="E3061" s="584"/>
      <c r="F3061" s="585">
        <f>SUM(F2957:F3039)</f>
        <v>450000</v>
      </c>
    </row>
    <row r="3062" spans="1:6" ht="15" customHeight="1" x14ac:dyDescent="0.3">
      <c r="A3062" s="756" t="str">
        <f>A768</f>
        <v>CONTRACT SANRAL: NRA 2024/1323</v>
      </c>
      <c r="B3062" s="757"/>
      <c r="C3062" s="462"/>
      <c r="D3062" s="586"/>
      <c r="E3062" s="587"/>
      <c r="F3062" s="588"/>
    </row>
    <row r="3063" spans="1:6" ht="33" customHeight="1" thickBot="1" x14ac:dyDescent="0.35">
      <c r="A3063" s="754" t="str">
        <f>A769</f>
        <v>PANEL FOR ROUTINE ROAD MAINTENANCE WORKS ACROSS SOUTH AFRICA (FREE STATE PROVINCE)</v>
      </c>
      <c r="B3063" s="755"/>
      <c r="C3063" s="463"/>
      <c r="D3063" s="589"/>
      <c r="E3063" s="590"/>
      <c r="F3063" s="591"/>
    </row>
    <row r="3064" spans="1:6" s="444" customFormat="1" ht="25.05" customHeight="1" thickBot="1" x14ac:dyDescent="0.35">
      <c r="A3064" s="449" t="s">
        <v>4111</v>
      </c>
      <c r="B3064" s="451" t="s">
        <v>4035</v>
      </c>
      <c r="C3064" s="451" t="s">
        <v>4112</v>
      </c>
      <c r="D3064" s="583" t="s">
        <v>4113</v>
      </c>
      <c r="E3064" s="583" t="s">
        <v>4114</v>
      </c>
      <c r="F3064" s="592" t="s">
        <v>4036</v>
      </c>
    </row>
    <row r="3065" spans="1:6" ht="14.4" customHeight="1" x14ac:dyDescent="0.3">
      <c r="A3065" s="790" t="s">
        <v>1603</v>
      </c>
      <c r="B3065" s="791"/>
      <c r="C3065" s="791"/>
      <c r="D3065" s="791"/>
      <c r="E3065" s="791"/>
      <c r="F3065" s="792"/>
    </row>
    <row r="3066" spans="1:6" ht="14.4" customHeight="1" x14ac:dyDescent="0.3">
      <c r="A3066" s="372" t="s">
        <v>1604</v>
      </c>
      <c r="B3066" s="235" t="s">
        <v>1605</v>
      </c>
      <c r="C3066" s="379"/>
      <c r="D3066" s="379"/>
      <c r="E3066" s="520"/>
      <c r="F3066" s="397"/>
    </row>
    <row r="3067" spans="1:6" ht="14.4" customHeight="1" x14ac:dyDescent="0.3">
      <c r="A3067" s="372" t="s">
        <v>1606</v>
      </c>
      <c r="B3067" s="201" t="s">
        <v>1607</v>
      </c>
      <c r="C3067" s="379"/>
      <c r="D3067" s="379"/>
      <c r="E3067" s="520"/>
      <c r="F3067" s="397"/>
    </row>
    <row r="3068" spans="1:6" ht="14.4" customHeight="1" x14ac:dyDescent="0.3">
      <c r="A3068" s="372" t="s">
        <v>1608</v>
      </c>
      <c r="B3068" s="201" t="s">
        <v>1609</v>
      </c>
      <c r="C3068" s="379" t="s">
        <v>9</v>
      </c>
      <c r="D3068" s="418">
        <v>600</v>
      </c>
      <c r="E3068" s="856"/>
      <c r="F3068" s="419" t="str">
        <f>IF((D3068*E3068)&gt;0,(D3068*E3068),"")</f>
        <v/>
      </c>
    </row>
    <row r="3069" spans="1:6" ht="14.4" customHeight="1" x14ac:dyDescent="0.3">
      <c r="A3069" s="372" t="s">
        <v>1610</v>
      </c>
      <c r="B3069" s="282" t="s">
        <v>1611</v>
      </c>
      <c r="C3069" s="379" t="s">
        <v>9</v>
      </c>
      <c r="D3069" s="418">
        <v>300</v>
      </c>
      <c r="E3069" s="856"/>
      <c r="F3069" s="419" t="str">
        <f t="shared" ref="F3069:F3083" si="23">IF((D3069*E3069)&gt;0,(D3069*E3069),"")</f>
        <v/>
      </c>
    </row>
    <row r="3070" spans="1:6" ht="14.4" customHeight="1" x14ac:dyDescent="0.3">
      <c r="A3070" s="372" t="s">
        <v>1614</v>
      </c>
      <c r="B3070" s="201" t="s">
        <v>1615</v>
      </c>
      <c r="C3070" s="379"/>
      <c r="D3070" s="581"/>
      <c r="E3070" s="418"/>
      <c r="F3070" s="419" t="str">
        <f t="shared" si="23"/>
        <v/>
      </c>
    </row>
    <row r="3071" spans="1:6" ht="14.4" customHeight="1" x14ac:dyDescent="0.3">
      <c r="A3071" s="372" t="s">
        <v>1616</v>
      </c>
      <c r="B3071" s="201" t="s">
        <v>1617</v>
      </c>
      <c r="C3071" s="379" t="s">
        <v>9</v>
      </c>
      <c r="D3071" s="418">
        <v>300</v>
      </c>
      <c r="E3071" s="856"/>
      <c r="F3071" s="419" t="str">
        <f t="shared" si="23"/>
        <v/>
      </c>
    </row>
    <row r="3072" spans="1:6" ht="14.4" customHeight="1" x14ac:dyDescent="0.3">
      <c r="A3072" s="372" t="s">
        <v>1618</v>
      </c>
      <c r="B3072" s="201" t="s">
        <v>1619</v>
      </c>
      <c r="C3072" s="379" t="s">
        <v>9</v>
      </c>
      <c r="D3072" s="418">
        <v>300</v>
      </c>
      <c r="E3072" s="856"/>
      <c r="F3072" s="419" t="str">
        <f t="shared" si="23"/>
        <v/>
      </c>
    </row>
    <row r="3073" spans="1:6" ht="14.4" customHeight="1" x14ac:dyDescent="0.3">
      <c r="A3073" s="372" t="s">
        <v>1620</v>
      </c>
      <c r="B3073" s="201" t="s">
        <v>1411</v>
      </c>
      <c r="C3073" s="379" t="s">
        <v>9</v>
      </c>
      <c r="D3073" s="418">
        <v>200</v>
      </c>
      <c r="E3073" s="856"/>
      <c r="F3073" s="419" t="str">
        <f t="shared" si="23"/>
        <v/>
      </c>
    </row>
    <row r="3074" spans="1:6" ht="14.4" customHeight="1" x14ac:dyDescent="0.3">
      <c r="A3074" s="372" t="s">
        <v>1621</v>
      </c>
      <c r="B3074" s="201" t="s">
        <v>1622</v>
      </c>
      <c r="C3074" s="379" t="s">
        <v>9</v>
      </c>
      <c r="D3074" s="418">
        <v>200</v>
      </c>
      <c r="E3074" s="856"/>
      <c r="F3074" s="419" t="str">
        <f t="shared" si="23"/>
        <v/>
      </c>
    </row>
    <row r="3075" spans="1:6" ht="14.4" customHeight="1" x14ac:dyDescent="0.3">
      <c r="A3075" s="372" t="s">
        <v>1623</v>
      </c>
      <c r="B3075" s="288" t="s">
        <v>1624</v>
      </c>
      <c r="C3075" s="409"/>
      <c r="D3075" s="581"/>
      <c r="E3075" s="418"/>
      <c r="F3075" s="419" t="str">
        <f t="shared" si="23"/>
        <v/>
      </c>
    </row>
    <row r="3076" spans="1:6" ht="14.4" customHeight="1" x14ac:dyDescent="0.3">
      <c r="A3076" s="372" t="s">
        <v>1625</v>
      </c>
      <c r="B3076" s="288" t="s">
        <v>3946</v>
      </c>
      <c r="C3076" s="409" t="s">
        <v>1627</v>
      </c>
      <c r="D3076" s="418">
        <v>300</v>
      </c>
      <c r="E3076" s="856"/>
      <c r="F3076" s="419" t="str">
        <f t="shared" si="23"/>
        <v/>
      </c>
    </row>
    <row r="3077" spans="1:6" ht="14.4" customHeight="1" x14ac:dyDescent="0.3">
      <c r="A3077" s="372" t="s">
        <v>1628</v>
      </c>
      <c r="B3077" s="288" t="s">
        <v>3689</v>
      </c>
      <c r="C3077" s="409" t="s">
        <v>1627</v>
      </c>
      <c r="D3077" s="418">
        <v>300</v>
      </c>
      <c r="E3077" s="856"/>
      <c r="F3077" s="419" t="str">
        <f t="shared" si="23"/>
        <v/>
      </c>
    </row>
    <row r="3078" spans="1:6" ht="14.4" customHeight="1" x14ac:dyDescent="0.3">
      <c r="A3078" s="372" t="s">
        <v>1630</v>
      </c>
      <c r="B3078" s="235" t="s">
        <v>1631</v>
      </c>
      <c r="C3078" s="379"/>
      <c r="D3078" s="581"/>
      <c r="E3078" s="418"/>
      <c r="F3078" s="419" t="str">
        <f t="shared" si="23"/>
        <v/>
      </c>
    </row>
    <row r="3079" spans="1:6" ht="14.4" customHeight="1" x14ac:dyDescent="0.3">
      <c r="A3079" s="372" t="s">
        <v>1632</v>
      </c>
      <c r="B3079" s="201" t="s">
        <v>1633</v>
      </c>
      <c r="C3079" s="379" t="s">
        <v>181</v>
      </c>
      <c r="D3079" s="581">
        <v>1200</v>
      </c>
      <c r="E3079" s="856"/>
      <c r="F3079" s="419" t="str">
        <f t="shared" si="23"/>
        <v/>
      </c>
    </row>
    <row r="3080" spans="1:6" ht="14.4" customHeight="1" x14ac:dyDescent="0.3">
      <c r="A3080" s="372" t="s">
        <v>1634</v>
      </c>
      <c r="B3080" s="201" t="s">
        <v>1635</v>
      </c>
      <c r="C3080" s="379" t="s">
        <v>181</v>
      </c>
      <c r="D3080" s="581">
        <v>1200</v>
      </c>
      <c r="E3080" s="856"/>
      <c r="F3080" s="419" t="str">
        <f t="shared" si="23"/>
        <v/>
      </c>
    </row>
    <row r="3081" spans="1:6" ht="14.4" customHeight="1" x14ac:dyDescent="0.3">
      <c r="A3081" s="372" t="s">
        <v>1636</v>
      </c>
      <c r="B3081" s="235" t="s">
        <v>1637</v>
      </c>
      <c r="C3081" s="379"/>
      <c r="D3081" s="420"/>
      <c r="E3081" s="418"/>
      <c r="F3081" s="419" t="str">
        <f t="shared" si="23"/>
        <v/>
      </c>
    </row>
    <row r="3082" spans="1:6" ht="14.4" customHeight="1" x14ac:dyDescent="0.3">
      <c r="A3082" s="372" t="s">
        <v>1638</v>
      </c>
      <c r="B3082" s="201" t="s">
        <v>3834</v>
      </c>
      <c r="C3082" s="379" t="s">
        <v>489</v>
      </c>
      <c r="D3082" s="581">
        <v>120</v>
      </c>
      <c r="E3082" s="856"/>
      <c r="F3082" s="419" t="str">
        <f t="shared" si="23"/>
        <v/>
      </c>
    </row>
    <row r="3083" spans="1:6" ht="14.4" customHeight="1" x14ac:dyDescent="0.3">
      <c r="A3083" s="383" t="s">
        <v>1640</v>
      </c>
      <c r="B3083" s="202" t="s">
        <v>3994</v>
      </c>
      <c r="C3083" s="386" t="s">
        <v>489</v>
      </c>
      <c r="D3083" s="581">
        <v>120</v>
      </c>
      <c r="E3083" s="856"/>
      <c r="F3083" s="419" t="str">
        <f t="shared" si="23"/>
        <v/>
      </c>
    </row>
    <row r="3084" spans="1:6" ht="14.4" customHeight="1" x14ac:dyDescent="0.3">
      <c r="A3084" s="372"/>
      <c r="B3084" s="201"/>
      <c r="C3084" s="379"/>
      <c r="D3084" s="420"/>
      <c r="E3084" s="418"/>
      <c r="F3084" s="419"/>
    </row>
    <row r="3085" spans="1:6" ht="14.4" customHeight="1" x14ac:dyDescent="0.3">
      <c r="A3085" s="372"/>
      <c r="B3085" s="201"/>
      <c r="C3085" s="379"/>
      <c r="D3085" s="420"/>
      <c r="E3085" s="418"/>
      <c r="F3085" s="419"/>
    </row>
    <row r="3086" spans="1:6" ht="14.4" customHeight="1" x14ac:dyDescent="0.3">
      <c r="A3086" s="383"/>
      <c r="B3086" s="202"/>
      <c r="C3086" s="386"/>
      <c r="D3086" s="434"/>
      <c r="E3086" s="435"/>
      <c r="F3086" s="433"/>
    </row>
    <row r="3087" spans="1:6" ht="14.4" customHeight="1" x14ac:dyDescent="0.3">
      <c r="A3087" s="766" t="s">
        <v>1642</v>
      </c>
      <c r="B3087" s="767"/>
      <c r="C3087" s="521"/>
      <c r="D3087" s="396"/>
      <c r="E3087" s="622"/>
      <c r="F3087" s="623"/>
    </row>
    <row r="3088" spans="1:6" ht="14.4" customHeight="1" x14ac:dyDescent="0.3">
      <c r="A3088" s="374" t="s">
        <v>1643</v>
      </c>
      <c r="B3088" s="345" t="s">
        <v>1644</v>
      </c>
      <c r="C3088" s="375"/>
      <c r="D3088" s="376"/>
      <c r="E3088" s="377"/>
      <c r="F3088" s="378"/>
    </row>
    <row r="3089" spans="1:6" ht="14.4" customHeight="1" x14ac:dyDescent="0.3">
      <c r="A3089" s="372" t="s">
        <v>1645</v>
      </c>
      <c r="B3089" s="201" t="s">
        <v>1646</v>
      </c>
      <c r="C3089" s="379"/>
      <c r="D3089" s="391"/>
      <c r="E3089" s="392"/>
      <c r="F3089" s="419"/>
    </row>
    <row r="3090" spans="1:6" ht="14.4" customHeight="1" x14ac:dyDescent="0.3">
      <c r="A3090" s="372" t="s">
        <v>1647</v>
      </c>
      <c r="B3090" s="201" t="s">
        <v>1648</v>
      </c>
      <c r="C3090" s="379" t="s">
        <v>9</v>
      </c>
      <c r="D3090" s="418">
        <v>100</v>
      </c>
      <c r="E3090" s="856"/>
      <c r="F3090" s="419" t="str">
        <f>IF((D3090*E3090)&gt;0,(D3090*E3090),"")</f>
        <v/>
      </c>
    </row>
    <row r="3091" spans="1:6" ht="14.4" customHeight="1" x14ac:dyDescent="0.3">
      <c r="A3091" s="372" t="s">
        <v>1649</v>
      </c>
      <c r="B3091" s="201" t="s">
        <v>1619</v>
      </c>
      <c r="C3091" s="379" t="s">
        <v>9</v>
      </c>
      <c r="D3091" s="418">
        <v>50</v>
      </c>
      <c r="E3091" s="856"/>
      <c r="F3091" s="419" t="str">
        <f t="shared" ref="F3091:F3095" si="24">IF((D3091*E3091)&gt;0,(D3091*E3091),"")</f>
        <v/>
      </c>
    </row>
    <row r="3092" spans="1:6" ht="14.4" customHeight="1" x14ac:dyDescent="0.3">
      <c r="A3092" s="372" t="s">
        <v>1650</v>
      </c>
      <c r="B3092" s="201" t="s">
        <v>1411</v>
      </c>
      <c r="C3092" s="379" t="s">
        <v>9</v>
      </c>
      <c r="D3092" s="418">
        <v>30</v>
      </c>
      <c r="E3092" s="856"/>
      <c r="F3092" s="419" t="str">
        <f t="shared" si="24"/>
        <v/>
      </c>
    </row>
    <row r="3093" spans="1:6" ht="14.4" customHeight="1" x14ac:dyDescent="0.3">
      <c r="A3093" s="383" t="s">
        <v>1654</v>
      </c>
      <c r="B3093" s="202" t="s">
        <v>1655</v>
      </c>
      <c r="C3093" s="386"/>
      <c r="D3093" s="410"/>
      <c r="E3093" s="411"/>
      <c r="F3093" s="419" t="str">
        <f t="shared" si="24"/>
        <v/>
      </c>
    </row>
    <row r="3094" spans="1:6" ht="14.4" customHeight="1" x14ac:dyDescent="0.3">
      <c r="A3094" s="383" t="s">
        <v>1656</v>
      </c>
      <c r="B3094" s="202" t="s">
        <v>3877</v>
      </c>
      <c r="C3094" s="386" t="s">
        <v>1377</v>
      </c>
      <c r="D3094" s="420">
        <v>1</v>
      </c>
      <c r="E3094" s="418">
        <v>200000</v>
      </c>
      <c r="F3094" s="419">
        <f t="shared" si="24"/>
        <v>200000</v>
      </c>
    </row>
    <row r="3095" spans="1:6" ht="22.8" x14ac:dyDescent="0.3">
      <c r="A3095" s="383" t="s">
        <v>1658</v>
      </c>
      <c r="B3095" s="202" t="s">
        <v>1666</v>
      </c>
      <c r="C3095" s="379" t="s">
        <v>21</v>
      </c>
      <c r="D3095" s="421">
        <f>F3094</f>
        <v>200000</v>
      </c>
      <c r="E3095" s="855"/>
      <c r="F3095" s="419" t="str">
        <f t="shared" si="24"/>
        <v/>
      </c>
    </row>
    <row r="3096" spans="1:6" ht="14.4" customHeight="1" x14ac:dyDescent="0.3">
      <c r="A3096" s="383"/>
      <c r="B3096" s="202"/>
      <c r="C3096" s="386"/>
      <c r="D3096" s="431"/>
      <c r="E3096" s="432"/>
      <c r="F3096" s="433"/>
    </row>
    <row r="3097" spans="1:6" ht="14.4" customHeight="1" x14ac:dyDescent="0.3">
      <c r="A3097" s="383"/>
      <c r="B3097" s="202"/>
      <c r="C3097" s="386"/>
      <c r="D3097" s="431"/>
      <c r="E3097" s="432"/>
      <c r="F3097" s="433"/>
    </row>
    <row r="3098" spans="1:6" ht="14.4" customHeight="1" x14ac:dyDescent="0.3">
      <c r="A3098" s="383"/>
      <c r="B3098" s="202"/>
      <c r="C3098" s="386"/>
      <c r="D3098" s="431"/>
      <c r="E3098" s="432"/>
      <c r="F3098" s="433"/>
    </row>
    <row r="3099" spans="1:6" ht="14.4" customHeight="1" x14ac:dyDescent="0.3">
      <c r="A3099" s="383"/>
      <c r="B3099" s="202"/>
      <c r="C3099" s="386"/>
      <c r="D3099" s="431"/>
      <c r="E3099" s="432"/>
      <c r="F3099" s="433"/>
    </row>
    <row r="3100" spans="1:6" ht="14.4" customHeight="1" x14ac:dyDescent="0.3">
      <c r="A3100" s="383"/>
      <c r="B3100" s="202"/>
      <c r="C3100" s="386"/>
      <c r="D3100" s="431"/>
      <c r="E3100" s="432"/>
      <c r="F3100" s="433"/>
    </row>
    <row r="3101" spans="1:6" ht="14.4" customHeight="1" x14ac:dyDescent="0.3">
      <c r="A3101" s="383"/>
      <c r="B3101" s="202"/>
      <c r="C3101" s="386"/>
      <c r="D3101" s="431"/>
      <c r="E3101" s="432"/>
      <c r="F3101" s="433"/>
    </row>
    <row r="3102" spans="1:6" ht="14.4" customHeight="1" x14ac:dyDescent="0.3">
      <c r="A3102" s="383"/>
      <c r="B3102" s="202"/>
      <c r="C3102" s="386"/>
      <c r="D3102" s="431"/>
      <c r="E3102" s="432"/>
      <c r="F3102" s="433"/>
    </row>
    <row r="3103" spans="1:6" ht="14.4" customHeight="1" x14ac:dyDescent="0.3">
      <c r="A3103" s="383"/>
      <c r="B3103" s="202"/>
      <c r="C3103" s="386"/>
      <c r="D3103" s="431"/>
      <c r="E3103" s="432"/>
      <c r="F3103" s="433"/>
    </row>
    <row r="3104" spans="1:6" ht="14.4" customHeight="1" x14ac:dyDescent="0.3">
      <c r="A3104" s="383"/>
      <c r="B3104" s="202"/>
      <c r="C3104" s="386"/>
      <c r="D3104" s="431"/>
      <c r="E3104" s="432"/>
      <c r="F3104" s="433"/>
    </row>
    <row r="3105" spans="1:6" ht="14.4" customHeight="1" x14ac:dyDescent="0.3">
      <c r="A3105" s="383"/>
      <c r="B3105" s="202"/>
      <c r="C3105" s="386"/>
      <c r="D3105" s="431"/>
      <c r="E3105" s="432"/>
      <c r="F3105" s="433"/>
    </row>
    <row r="3106" spans="1:6" ht="14.4" customHeight="1" x14ac:dyDescent="0.3">
      <c r="A3106" s="383"/>
      <c r="B3106" s="202"/>
      <c r="C3106" s="386"/>
      <c r="D3106" s="431"/>
      <c r="E3106" s="432"/>
      <c r="F3106" s="433"/>
    </row>
    <row r="3107" spans="1:6" ht="14.4" customHeight="1" x14ac:dyDescent="0.3">
      <c r="A3107" s="383"/>
      <c r="B3107" s="202"/>
      <c r="C3107" s="386"/>
      <c r="D3107" s="431"/>
      <c r="E3107" s="432"/>
      <c r="F3107" s="433"/>
    </row>
    <row r="3108" spans="1:6" ht="14.4" customHeight="1" x14ac:dyDescent="0.3">
      <c r="A3108" s="383"/>
      <c r="B3108" s="202"/>
      <c r="C3108" s="386"/>
      <c r="D3108" s="431"/>
      <c r="E3108" s="432"/>
      <c r="F3108" s="433"/>
    </row>
    <row r="3109" spans="1:6" ht="14.4" customHeight="1" x14ac:dyDescent="0.3">
      <c r="A3109" s="383"/>
      <c r="B3109" s="202"/>
      <c r="C3109" s="386"/>
      <c r="D3109" s="431"/>
      <c r="E3109" s="432"/>
      <c r="F3109" s="433"/>
    </row>
    <row r="3110" spans="1:6" ht="14.4" customHeight="1" x14ac:dyDescent="0.3">
      <c r="A3110" s="383"/>
      <c r="B3110" s="202"/>
      <c r="C3110" s="386"/>
      <c r="D3110" s="431"/>
      <c r="E3110" s="432"/>
      <c r="F3110" s="433"/>
    </row>
    <row r="3111" spans="1:6" ht="14.4" customHeight="1" x14ac:dyDescent="0.3">
      <c r="A3111" s="383"/>
      <c r="B3111" s="202"/>
      <c r="C3111" s="386"/>
      <c r="D3111" s="431"/>
      <c r="E3111" s="432"/>
      <c r="F3111" s="433"/>
    </row>
    <row r="3112" spans="1:6" ht="14.4" customHeight="1" x14ac:dyDescent="0.3">
      <c r="A3112" s="383"/>
      <c r="B3112" s="202"/>
      <c r="C3112" s="386"/>
      <c r="D3112" s="431"/>
      <c r="E3112" s="432"/>
      <c r="F3112" s="433"/>
    </row>
    <row r="3113" spans="1:6" ht="14.4" customHeight="1" x14ac:dyDescent="0.3">
      <c r="A3113" s="383"/>
      <c r="B3113" s="202"/>
      <c r="C3113" s="386"/>
      <c r="D3113" s="431"/>
      <c r="E3113" s="432"/>
      <c r="F3113" s="433"/>
    </row>
    <row r="3114" spans="1:6" ht="14.4" customHeight="1" x14ac:dyDescent="0.3">
      <c r="A3114" s="383"/>
      <c r="B3114" s="202"/>
      <c r="C3114" s="386"/>
      <c r="D3114" s="431"/>
      <c r="E3114" s="432"/>
      <c r="F3114" s="433"/>
    </row>
    <row r="3115" spans="1:6" ht="14.4" customHeight="1" x14ac:dyDescent="0.3">
      <c r="A3115" s="383"/>
      <c r="B3115" s="202"/>
      <c r="C3115" s="386"/>
      <c r="D3115" s="431"/>
      <c r="E3115" s="432"/>
      <c r="F3115" s="433"/>
    </row>
    <row r="3116" spans="1:6" ht="14.4" customHeight="1" x14ac:dyDescent="0.3">
      <c r="A3116" s="383"/>
      <c r="B3116" s="202"/>
      <c r="C3116" s="386"/>
      <c r="D3116" s="431"/>
      <c r="E3116" s="432"/>
      <c r="F3116" s="433"/>
    </row>
    <row r="3117" spans="1:6" ht="14.4" customHeight="1" x14ac:dyDescent="0.3">
      <c r="A3117" s="383"/>
      <c r="B3117" s="202"/>
      <c r="C3117" s="386"/>
      <c r="D3117" s="431"/>
      <c r="E3117" s="432"/>
      <c r="F3117" s="433"/>
    </row>
    <row r="3118" spans="1:6" ht="14.4" customHeight="1" x14ac:dyDescent="0.3">
      <c r="A3118" s="383"/>
      <c r="B3118" s="202"/>
      <c r="C3118" s="386"/>
      <c r="D3118" s="431"/>
      <c r="E3118" s="432"/>
      <c r="F3118" s="433"/>
    </row>
    <row r="3119" spans="1:6" ht="14.4" customHeight="1" x14ac:dyDescent="0.3">
      <c r="A3119" s="383"/>
      <c r="B3119" s="202"/>
      <c r="C3119" s="386"/>
      <c r="D3119" s="431"/>
      <c r="E3119" s="432"/>
      <c r="F3119" s="433"/>
    </row>
    <row r="3120" spans="1:6" ht="14.4" customHeight="1" x14ac:dyDescent="0.3">
      <c r="A3120" s="383"/>
      <c r="B3120" s="202"/>
      <c r="C3120" s="386"/>
      <c r="D3120" s="431"/>
      <c r="E3120" s="432"/>
      <c r="F3120" s="433"/>
    </row>
    <row r="3121" spans="1:6" ht="14.4" customHeight="1" x14ac:dyDescent="0.3">
      <c r="A3121" s="383"/>
      <c r="B3121" s="202"/>
      <c r="C3121" s="386"/>
      <c r="D3121" s="431"/>
      <c r="E3121" s="432"/>
      <c r="F3121" s="433"/>
    </row>
    <row r="3122" spans="1:6" ht="14.4" customHeight="1" x14ac:dyDescent="0.3">
      <c r="A3122" s="383"/>
      <c r="B3122" s="202"/>
      <c r="C3122" s="386"/>
      <c r="D3122" s="431"/>
      <c r="E3122" s="432"/>
      <c r="F3122" s="433"/>
    </row>
    <row r="3123" spans="1:6" ht="14.4" customHeight="1" x14ac:dyDescent="0.3">
      <c r="A3123" s="383"/>
      <c r="B3123" s="202"/>
      <c r="C3123" s="386"/>
      <c r="D3123" s="431"/>
      <c r="E3123" s="432"/>
      <c r="F3123" s="433"/>
    </row>
    <row r="3124" spans="1:6" ht="14.4" customHeight="1" x14ac:dyDescent="0.3">
      <c r="A3124" s="383"/>
      <c r="B3124" s="202"/>
      <c r="C3124" s="386"/>
      <c r="D3124" s="431"/>
      <c r="E3124" s="432"/>
      <c r="F3124" s="433"/>
    </row>
    <row r="3125" spans="1:6" ht="14.4" customHeight="1" x14ac:dyDescent="0.3">
      <c r="A3125" s="383"/>
      <c r="B3125" s="202"/>
      <c r="C3125" s="386"/>
      <c r="D3125" s="431"/>
      <c r="E3125" s="432"/>
      <c r="F3125" s="433"/>
    </row>
    <row r="3126" spans="1:6" ht="14.4" customHeight="1" x14ac:dyDescent="0.3">
      <c r="A3126" s="383"/>
      <c r="B3126" s="202"/>
      <c r="C3126" s="386"/>
      <c r="D3126" s="431"/>
      <c r="E3126" s="432"/>
      <c r="F3126" s="433"/>
    </row>
    <row r="3127" spans="1:6" ht="14.4" customHeight="1" x14ac:dyDescent="0.3">
      <c r="A3127" s="383"/>
      <c r="B3127" s="202"/>
      <c r="C3127" s="386"/>
      <c r="D3127" s="431"/>
      <c r="E3127" s="432"/>
      <c r="F3127" s="433"/>
    </row>
    <row r="3128" spans="1:6" ht="14.4" customHeight="1" x14ac:dyDescent="0.3">
      <c r="A3128" s="383"/>
      <c r="B3128" s="202"/>
      <c r="C3128" s="386"/>
      <c r="D3128" s="431"/>
      <c r="E3128" s="432"/>
      <c r="F3128" s="433"/>
    </row>
    <row r="3129" spans="1:6" ht="14.4" customHeight="1" x14ac:dyDescent="0.3">
      <c r="A3129" s="383"/>
      <c r="B3129" s="202"/>
      <c r="C3129" s="386"/>
      <c r="D3129" s="431"/>
      <c r="E3129" s="432"/>
      <c r="F3129" s="433"/>
    </row>
    <row r="3130" spans="1:6" ht="14.4" customHeight="1" x14ac:dyDescent="0.3">
      <c r="A3130" s="383"/>
      <c r="B3130" s="202"/>
      <c r="C3130" s="386"/>
      <c r="D3130" s="431"/>
      <c r="E3130" s="432"/>
      <c r="F3130" s="433"/>
    </row>
    <row r="3131" spans="1:6" ht="14.4" customHeight="1" x14ac:dyDescent="0.3">
      <c r="A3131" s="383"/>
      <c r="B3131" s="202"/>
      <c r="C3131" s="386"/>
      <c r="D3131" s="431"/>
      <c r="E3131" s="432"/>
      <c r="F3131" s="433"/>
    </row>
    <row r="3132" spans="1:6" ht="14.4" customHeight="1" x14ac:dyDescent="0.3">
      <c r="A3132" s="383"/>
      <c r="B3132" s="202"/>
      <c r="C3132" s="386"/>
      <c r="D3132" s="431"/>
      <c r="E3132" s="432"/>
      <c r="F3132" s="433"/>
    </row>
    <row r="3133" spans="1:6" ht="14.4" customHeight="1" x14ac:dyDescent="0.3">
      <c r="A3133" s="383"/>
      <c r="B3133" s="202"/>
      <c r="C3133" s="386"/>
      <c r="D3133" s="431"/>
      <c r="E3133" s="432"/>
      <c r="F3133" s="433"/>
    </row>
    <row r="3134" spans="1:6" ht="14.4" customHeight="1" x14ac:dyDescent="0.3">
      <c r="A3134" s="383"/>
      <c r="B3134" s="202"/>
      <c r="C3134" s="386"/>
      <c r="D3134" s="431"/>
      <c r="E3134" s="432"/>
      <c r="F3134" s="433"/>
    </row>
    <row r="3135" spans="1:6" ht="14.4" customHeight="1" x14ac:dyDescent="0.3">
      <c r="A3135" s="383"/>
      <c r="B3135" s="202"/>
      <c r="C3135" s="386"/>
      <c r="D3135" s="431"/>
      <c r="E3135" s="432"/>
      <c r="F3135" s="433"/>
    </row>
    <row r="3136" spans="1:6" ht="14.4" customHeight="1" x14ac:dyDescent="0.3">
      <c r="A3136" s="383"/>
      <c r="B3136" s="202"/>
      <c r="C3136" s="386"/>
      <c r="D3136" s="431"/>
      <c r="E3136" s="432"/>
      <c r="F3136" s="433"/>
    </row>
    <row r="3137" spans="1:6" ht="14.4" customHeight="1" x14ac:dyDescent="0.3">
      <c r="A3137" s="383"/>
      <c r="B3137" s="202"/>
      <c r="C3137" s="386"/>
      <c r="D3137" s="431"/>
      <c r="E3137" s="432"/>
      <c r="F3137" s="433"/>
    </row>
    <row r="3138" spans="1:6" ht="14.4" customHeight="1" x14ac:dyDescent="0.3">
      <c r="A3138" s="383"/>
      <c r="B3138" s="202"/>
      <c r="C3138" s="386"/>
      <c r="D3138" s="431"/>
      <c r="E3138" s="432"/>
      <c r="F3138" s="433"/>
    </row>
    <row r="3139" spans="1:6" ht="14.4" customHeight="1" x14ac:dyDescent="0.3">
      <c r="A3139" s="383"/>
      <c r="B3139" s="202"/>
      <c r="C3139" s="386"/>
      <c r="D3139" s="431"/>
      <c r="E3139" s="432"/>
      <c r="F3139" s="433"/>
    </row>
    <row r="3140" spans="1:6" ht="14.4" customHeight="1" x14ac:dyDescent="0.3">
      <c r="A3140" s="383"/>
      <c r="B3140" s="202"/>
      <c r="C3140" s="386"/>
      <c r="D3140" s="431"/>
      <c r="E3140" s="432"/>
      <c r="F3140" s="433"/>
    </row>
    <row r="3141" spans="1:6" ht="14.4" customHeight="1" x14ac:dyDescent="0.3">
      <c r="A3141" s="383"/>
      <c r="B3141" s="202"/>
      <c r="C3141" s="386"/>
      <c r="D3141" s="431"/>
      <c r="E3141" s="432"/>
      <c r="F3141" s="433"/>
    </row>
    <row r="3142" spans="1:6" ht="14.4" customHeight="1" x14ac:dyDescent="0.3">
      <c r="A3142" s="383"/>
      <c r="B3142" s="202"/>
      <c r="C3142" s="386"/>
      <c r="D3142" s="431"/>
      <c r="E3142" s="432"/>
      <c r="F3142" s="433"/>
    </row>
    <row r="3143" spans="1:6" ht="14.4" customHeight="1" x14ac:dyDescent="0.3">
      <c r="A3143" s="383"/>
      <c r="B3143" s="202"/>
      <c r="C3143" s="386"/>
      <c r="D3143" s="431"/>
      <c r="E3143" s="432"/>
      <c r="F3143" s="433"/>
    </row>
    <row r="3144" spans="1:6" ht="14.4" customHeight="1" x14ac:dyDescent="0.3">
      <c r="A3144" s="383"/>
      <c r="B3144" s="202"/>
      <c r="C3144" s="386"/>
      <c r="D3144" s="431"/>
      <c r="E3144" s="432"/>
      <c r="F3144" s="433"/>
    </row>
    <row r="3145" spans="1:6" ht="14.4" customHeight="1" x14ac:dyDescent="0.3">
      <c r="A3145" s="383"/>
      <c r="B3145" s="202"/>
      <c r="C3145" s="386"/>
      <c r="D3145" s="431"/>
      <c r="E3145" s="432"/>
      <c r="F3145" s="433"/>
    </row>
    <row r="3146" spans="1:6" ht="14.4" customHeight="1" x14ac:dyDescent="0.3">
      <c r="A3146" s="383"/>
      <c r="B3146" s="202"/>
      <c r="C3146" s="386"/>
      <c r="D3146" s="431"/>
      <c r="E3146" s="432"/>
      <c r="F3146" s="433"/>
    </row>
    <row r="3147" spans="1:6" ht="14.4" customHeight="1" x14ac:dyDescent="0.3">
      <c r="A3147" s="383"/>
      <c r="B3147" s="202"/>
      <c r="C3147" s="386"/>
      <c r="D3147" s="431"/>
      <c r="E3147" s="432"/>
      <c r="F3147" s="433"/>
    </row>
    <row r="3148" spans="1:6" ht="14.4" customHeight="1" x14ac:dyDescent="0.3">
      <c r="A3148" s="383"/>
      <c r="B3148" s="202"/>
      <c r="C3148" s="386"/>
      <c r="D3148" s="431"/>
      <c r="E3148" s="432"/>
      <c r="F3148" s="433"/>
    </row>
    <row r="3149" spans="1:6" ht="14.4" customHeight="1" x14ac:dyDescent="0.3">
      <c r="A3149" s="383"/>
      <c r="B3149" s="202"/>
      <c r="C3149" s="386"/>
      <c r="D3149" s="431"/>
      <c r="E3149" s="432"/>
      <c r="F3149" s="433"/>
    </row>
    <row r="3150" spans="1:6" ht="14.4" customHeight="1" x14ac:dyDescent="0.3">
      <c r="A3150" s="383"/>
      <c r="B3150" s="202"/>
      <c r="C3150" s="386"/>
      <c r="D3150" s="431"/>
      <c r="E3150" s="432"/>
      <c r="F3150" s="433"/>
    </row>
    <row r="3151" spans="1:6" ht="14.4" customHeight="1" x14ac:dyDescent="0.3">
      <c r="A3151" s="383"/>
      <c r="B3151" s="202"/>
      <c r="C3151" s="386"/>
      <c r="D3151" s="431"/>
      <c r="E3151" s="432"/>
      <c r="F3151" s="433"/>
    </row>
    <row r="3152" spans="1:6" ht="14.4" customHeight="1" x14ac:dyDescent="0.3">
      <c r="A3152" s="383"/>
      <c r="B3152" s="202"/>
      <c r="C3152" s="386"/>
      <c r="D3152" s="431"/>
      <c r="E3152" s="432"/>
      <c r="F3152" s="433"/>
    </row>
    <row r="3153" spans="1:6" ht="14.4" customHeight="1" x14ac:dyDescent="0.3">
      <c r="A3153" s="383"/>
      <c r="B3153" s="202"/>
      <c r="C3153" s="386"/>
      <c r="D3153" s="431"/>
      <c r="E3153" s="432"/>
      <c r="F3153" s="433"/>
    </row>
    <row r="3154" spans="1:6" ht="14.4" customHeight="1" x14ac:dyDescent="0.3">
      <c r="A3154" s="383"/>
      <c r="B3154" s="202"/>
      <c r="C3154" s="386"/>
      <c r="D3154" s="431"/>
      <c r="E3154" s="432"/>
      <c r="F3154" s="433"/>
    </row>
    <row r="3155" spans="1:6" ht="14.4" customHeight="1" x14ac:dyDescent="0.3">
      <c r="A3155" s="383"/>
      <c r="B3155" s="202"/>
      <c r="C3155" s="386"/>
      <c r="D3155" s="431"/>
      <c r="E3155" s="432"/>
      <c r="F3155" s="433"/>
    </row>
    <row r="3156" spans="1:6" ht="14.4" customHeight="1" x14ac:dyDescent="0.3">
      <c r="A3156" s="383"/>
      <c r="B3156" s="202"/>
      <c r="C3156" s="386"/>
      <c r="D3156" s="431"/>
      <c r="E3156" s="432"/>
      <c r="F3156" s="433"/>
    </row>
    <row r="3157" spans="1:6" ht="14.4" customHeight="1" x14ac:dyDescent="0.3">
      <c r="A3157" s="383"/>
      <c r="B3157" s="202"/>
      <c r="C3157" s="386"/>
      <c r="D3157" s="431"/>
      <c r="E3157" s="432"/>
      <c r="F3157" s="433"/>
    </row>
    <row r="3158" spans="1:6" ht="14.4" customHeight="1" x14ac:dyDescent="0.3">
      <c r="A3158" s="383"/>
      <c r="B3158" s="202"/>
      <c r="C3158" s="386"/>
      <c r="D3158" s="431"/>
      <c r="E3158" s="432"/>
      <c r="F3158" s="433"/>
    </row>
    <row r="3159" spans="1:6" ht="14.4" customHeight="1" x14ac:dyDescent="0.3">
      <c r="A3159" s="383"/>
      <c r="B3159" s="202"/>
      <c r="C3159" s="386"/>
      <c r="D3159" s="431"/>
      <c r="E3159" s="432"/>
      <c r="F3159" s="433"/>
    </row>
    <row r="3160" spans="1:6" ht="14.4" customHeight="1" x14ac:dyDescent="0.3">
      <c r="A3160" s="383"/>
      <c r="B3160" s="202"/>
      <c r="C3160" s="386"/>
      <c r="D3160" s="431"/>
      <c r="E3160" s="432"/>
      <c r="F3160" s="433"/>
    </row>
    <row r="3161" spans="1:6" ht="14.4" customHeight="1" x14ac:dyDescent="0.3">
      <c r="A3161" s="383"/>
      <c r="B3161" s="202"/>
      <c r="C3161" s="386"/>
      <c r="D3161" s="431"/>
      <c r="E3161" s="432"/>
      <c r="F3161" s="433"/>
    </row>
    <row r="3162" spans="1:6" ht="14.4" customHeight="1" x14ac:dyDescent="0.3">
      <c r="A3162" s="383"/>
      <c r="B3162" s="202"/>
      <c r="C3162" s="386"/>
      <c r="D3162" s="431"/>
      <c r="E3162" s="432"/>
      <c r="F3162" s="433"/>
    </row>
    <row r="3163" spans="1:6" ht="14.4" customHeight="1" x14ac:dyDescent="0.3">
      <c r="A3163" s="383"/>
      <c r="B3163" s="202"/>
      <c r="C3163" s="386"/>
      <c r="D3163" s="431"/>
      <c r="E3163" s="432"/>
      <c r="F3163" s="433"/>
    </row>
    <row r="3164" spans="1:6" ht="14.4" customHeight="1" x14ac:dyDescent="0.3">
      <c r="A3164" s="383"/>
      <c r="B3164" s="202"/>
      <c r="C3164" s="386"/>
      <c r="D3164" s="431"/>
      <c r="E3164" s="432"/>
      <c r="F3164" s="433"/>
    </row>
    <row r="3165" spans="1:6" ht="14.4" customHeight="1" x14ac:dyDescent="0.3">
      <c r="A3165" s="383"/>
      <c r="B3165" s="202"/>
      <c r="C3165" s="386"/>
      <c r="D3165" s="431"/>
      <c r="E3165" s="432"/>
      <c r="F3165" s="433"/>
    </row>
    <row r="3166" spans="1:6" ht="14.4" customHeight="1" x14ac:dyDescent="0.3">
      <c r="A3166" s="383"/>
      <c r="B3166" s="202"/>
      <c r="C3166" s="386"/>
      <c r="D3166" s="431"/>
      <c r="E3166" s="432"/>
      <c r="F3166" s="433"/>
    </row>
    <row r="3167" spans="1:6" ht="14.4" customHeight="1" x14ac:dyDescent="0.3">
      <c r="A3167" s="383"/>
      <c r="B3167" s="202"/>
      <c r="C3167" s="386"/>
      <c r="D3167" s="431"/>
      <c r="E3167" s="432"/>
      <c r="F3167" s="433"/>
    </row>
    <row r="3168" spans="1:6" ht="14.4" customHeight="1" x14ac:dyDescent="0.3">
      <c r="A3168" s="383"/>
      <c r="B3168" s="202"/>
      <c r="C3168" s="386"/>
      <c r="D3168" s="431"/>
      <c r="E3168" s="432"/>
      <c r="F3168" s="433"/>
    </row>
    <row r="3169" spans="1:6" ht="14.4" customHeight="1" thickBot="1" x14ac:dyDescent="0.35">
      <c r="A3169" s="383"/>
      <c r="B3169" s="202"/>
      <c r="C3169" s="386"/>
      <c r="D3169" s="431"/>
      <c r="E3169" s="432"/>
      <c r="F3169" s="433"/>
    </row>
    <row r="3170" spans="1:6" ht="25.05" customHeight="1" thickBot="1" x14ac:dyDescent="0.35">
      <c r="A3170" s="448" t="s">
        <v>4084</v>
      </c>
      <c r="B3170" s="511" t="s">
        <v>4116</v>
      </c>
      <c r="C3170" s="489"/>
      <c r="D3170" s="583"/>
      <c r="E3170" s="584"/>
      <c r="F3170" s="585">
        <f>SUM(F3068:F3110)</f>
        <v>200000</v>
      </c>
    </row>
    <row r="3171" spans="1:6" ht="15" customHeight="1" x14ac:dyDescent="0.3">
      <c r="A3171" s="756" t="str">
        <f>A768</f>
        <v>CONTRACT SANRAL: NRA 2024/1323</v>
      </c>
      <c r="B3171" s="757"/>
      <c r="C3171" s="462"/>
      <c r="D3171" s="586"/>
      <c r="E3171" s="587"/>
      <c r="F3171" s="588"/>
    </row>
    <row r="3172" spans="1:6" ht="31.8" customHeight="1" thickBot="1" x14ac:dyDescent="0.35">
      <c r="A3172" s="754" t="str">
        <f>A769</f>
        <v>PANEL FOR ROUTINE ROAD MAINTENANCE WORKS ACROSS SOUTH AFRICA (FREE STATE PROVINCE)</v>
      </c>
      <c r="B3172" s="755"/>
      <c r="C3172" s="463"/>
      <c r="D3172" s="589"/>
      <c r="E3172" s="590"/>
      <c r="F3172" s="591"/>
    </row>
    <row r="3173" spans="1:6" ht="25.05" customHeight="1" thickBot="1" x14ac:dyDescent="0.35">
      <c r="A3173" s="449" t="s">
        <v>4111</v>
      </c>
      <c r="B3173" s="451" t="s">
        <v>4035</v>
      </c>
      <c r="C3173" s="451" t="s">
        <v>4112</v>
      </c>
      <c r="D3173" s="583" t="s">
        <v>4113</v>
      </c>
      <c r="E3173" s="583" t="s">
        <v>4114</v>
      </c>
      <c r="F3173" s="592" t="s">
        <v>4036</v>
      </c>
    </row>
    <row r="3174" spans="1:6" ht="25.05" customHeight="1" x14ac:dyDescent="0.3">
      <c r="A3174" s="758" t="s">
        <v>1667</v>
      </c>
      <c r="B3174" s="759"/>
      <c r="C3174" s="759"/>
      <c r="D3174" s="759"/>
      <c r="E3174" s="759"/>
      <c r="F3174" s="760"/>
    </row>
    <row r="3175" spans="1:6" ht="14.4" customHeight="1" x14ac:dyDescent="0.3">
      <c r="A3175" s="374" t="s">
        <v>1668</v>
      </c>
      <c r="B3175" s="345" t="s">
        <v>3878</v>
      </c>
      <c r="C3175" s="375"/>
      <c r="D3175" s="376"/>
      <c r="E3175" s="377"/>
      <c r="F3175" s="378"/>
    </row>
    <row r="3176" spans="1:6" ht="14.4" customHeight="1" x14ac:dyDescent="0.3">
      <c r="A3176" s="372" t="s">
        <v>1670</v>
      </c>
      <c r="B3176" s="343" t="s">
        <v>3878</v>
      </c>
      <c r="C3176" s="379" t="s">
        <v>1377</v>
      </c>
      <c r="D3176" s="420">
        <v>1</v>
      </c>
      <c r="E3176" s="418">
        <v>2000000</v>
      </c>
      <c r="F3176" s="419">
        <f>IF((D3176*E3176)&gt;0,(D3176*E3176),"")</f>
        <v>2000000</v>
      </c>
    </row>
    <row r="3177" spans="1:6" ht="22.8" x14ac:dyDescent="0.3">
      <c r="A3177" s="372" t="s">
        <v>1673</v>
      </c>
      <c r="B3177" s="201" t="s">
        <v>1674</v>
      </c>
      <c r="C3177" s="379" t="s">
        <v>21</v>
      </c>
      <c r="D3177" s="421">
        <f>F3176</f>
        <v>2000000</v>
      </c>
      <c r="E3177" s="855"/>
      <c r="F3177" s="419" t="str">
        <f t="shared" ref="F3177:F3190" si="25">IF((D3177*E3177)&gt;0,(D3177*E3177),"")</f>
        <v/>
      </c>
    </row>
    <row r="3178" spans="1:6" ht="14.4" customHeight="1" x14ac:dyDescent="0.3">
      <c r="A3178" s="372" t="s">
        <v>1687</v>
      </c>
      <c r="B3178" s="235" t="s">
        <v>1688</v>
      </c>
      <c r="C3178" s="379"/>
      <c r="D3178" s="391"/>
      <c r="E3178" s="392"/>
      <c r="F3178" s="419" t="str">
        <f t="shared" si="25"/>
        <v/>
      </c>
    </row>
    <row r="3179" spans="1:6" ht="14.4" customHeight="1" x14ac:dyDescent="0.3">
      <c r="A3179" s="372" t="s">
        <v>1689</v>
      </c>
      <c r="B3179" s="201" t="s">
        <v>1678</v>
      </c>
      <c r="C3179" s="379"/>
      <c r="D3179" s="391"/>
      <c r="E3179" s="392"/>
      <c r="F3179" s="419" t="str">
        <f t="shared" si="25"/>
        <v/>
      </c>
    </row>
    <row r="3180" spans="1:6" ht="14.4" customHeight="1" x14ac:dyDescent="0.3">
      <c r="A3180" s="372" t="s">
        <v>1691</v>
      </c>
      <c r="B3180" s="201" t="s">
        <v>3947</v>
      </c>
      <c r="C3180" s="379" t="s">
        <v>9</v>
      </c>
      <c r="D3180" s="420">
        <v>3000</v>
      </c>
      <c r="E3180" s="856"/>
      <c r="F3180" s="419" t="str">
        <f t="shared" si="25"/>
        <v/>
      </c>
    </row>
    <row r="3181" spans="1:6" ht="14.4" customHeight="1" x14ac:dyDescent="0.3">
      <c r="A3181" s="372" t="s">
        <v>1693</v>
      </c>
      <c r="B3181" s="201" t="s">
        <v>4257</v>
      </c>
      <c r="C3181" s="379" t="s">
        <v>9</v>
      </c>
      <c r="D3181" s="420">
        <v>2000</v>
      </c>
      <c r="E3181" s="856"/>
      <c r="F3181" s="419" t="str">
        <f t="shared" si="25"/>
        <v/>
      </c>
    </row>
    <row r="3182" spans="1:6" ht="14.4" customHeight="1" x14ac:dyDescent="0.3">
      <c r="A3182" s="372" t="s">
        <v>1695</v>
      </c>
      <c r="B3182" s="201" t="s">
        <v>1696</v>
      </c>
      <c r="C3182" s="379"/>
      <c r="D3182" s="420"/>
      <c r="E3182" s="418"/>
      <c r="F3182" s="419" t="str">
        <f t="shared" si="25"/>
        <v/>
      </c>
    </row>
    <row r="3183" spans="1:6" ht="14.4" customHeight="1" x14ac:dyDescent="0.3">
      <c r="A3183" s="372" t="s">
        <v>1697</v>
      </c>
      <c r="B3183" s="201" t="s">
        <v>3947</v>
      </c>
      <c r="C3183" s="379" t="s">
        <v>9</v>
      </c>
      <c r="D3183" s="420">
        <v>3000</v>
      </c>
      <c r="E3183" s="856"/>
      <c r="F3183" s="419" t="str">
        <f t="shared" si="25"/>
        <v/>
      </c>
    </row>
    <row r="3184" spans="1:6" ht="14.4" customHeight="1" x14ac:dyDescent="0.3">
      <c r="A3184" s="372" t="s">
        <v>1698</v>
      </c>
      <c r="B3184" s="201" t="s">
        <v>4257</v>
      </c>
      <c r="C3184" s="379" t="s">
        <v>9</v>
      </c>
      <c r="D3184" s="420">
        <v>2000</v>
      </c>
      <c r="E3184" s="856"/>
      <c r="F3184" s="419" t="str">
        <f t="shared" si="25"/>
        <v/>
      </c>
    </row>
    <row r="3185" spans="1:6" ht="14.4" customHeight="1" x14ac:dyDescent="0.3">
      <c r="A3185" s="372" t="s">
        <v>1699</v>
      </c>
      <c r="B3185" s="201" t="s">
        <v>3879</v>
      </c>
      <c r="C3185" s="379" t="s">
        <v>9</v>
      </c>
      <c r="D3185" s="420">
        <v>800</v>
      </c>
      <c r="E3185" s="856"/>
      <c r="F3185" s="419" t="str">
        <f t="shared" si="25"/>
        <v/>
      </c>
    </row>
    <row r="3186" spans="1:6" ht="14.4" customHeight="1" x14ac:dyDescent="0.3">
      <c r="A3186" s="372" t="s">
        <v>1701</v>
      </c>
      <c r="B3186" s="235" t="s">
        <v>1702</v>
      </c>
      <c r="C3186" s="379"/>
      <c r="D3186" s="420"/>
      <c r="E3186" s="435"/>
      <c r="F3186" s="433"/>
    </row>
    <row r="3187" spans="1:6" ht="14.4" customHeight="1" x14ac:dyDescent="0.3">
      <c r="A3187" s="372" t="s">
        <v>1703</v>
      </c>
      <c r="B3187" s="201" t="s">
        <v>1678</v>
      </c>
      <c r="C3187" s="379" t="s">
        <v>9</v>
      </c>
      <c r="D3187" s="420">
        <v>1200</v>
      </c>
      <c r="E3187" s="856"/>
      <c r="F3187" s="419" t="str">
        <f t="shared" si="25"/>
        <v/>
      </c>
    </row>
    <row r="3188" spans="1:6" ht="14.4" customHeight="1" x14ac:dyDescent="0.3">
      <c r="A3188" s="372" t="s">
        <v>1704</v>
      </c>
      <c r="B3188" s="201" t="s">
        <v>1680</v>
      </c>
      <c r="C3188" s="379" t="s">
        <v>9</v>
      </c>
      <c r="D3188" s="420">
        <v>600</v>
      </c>
      <c r="E3188" s="856"/>
      <c r="F3188" s="419" t="str">
        <f t="shared" si="25"/>
        <v/>
      </c>
    </row>
    <row r="3189" spans="1:6" ht="14.4" customHeight="1" x14ac:dyDescent="0.3">
      <c r="A3189" s="372" t="s">
        <v>1705</v>
      </c>
      <c r="B3189" s="201" t="s">
        <v>1696</v>
      </c>
      <c r="C3189" s="379" t="s">
        <v>9</v>
      </c>
      <c r="D3189" s="420">
        <v>400</v>
      </c>
      <c r="E3189" s="856"/>
      <c r="F3189" s="419" t="str">
        <f t="shared" si="25"/>
        <v/>
      </c>
    </row>
    <row r="3190" spans="1:6" ht="14.4" customHeight="1" x14ac:dyDescent="0.3">
      <c r="A3190" s="383" t="s">
        <v>1710</v>
      </c>
      <c r="B3190" s="412" t="s">
        <v>1711</v>
      </c>
      <c r="C3190" s="379" t="s">
        <v>9</v>
      </c>
      <c r="D3190" s="420">
        <v>2000</v>
      </c>
      <c r="E3190" s="856"/>
      <c r="F3190" s="419" t="str">
        <f t="shared" si="25"/>
        <v/>
      </c>
    </row>
    <row r="3191" spans="1:6" ht="14.4" customHeight="1" x14ac:dyDescent="0.3">
      <c r="A3191" s="383"/>
      <c r="B3191" s="412"/>
      <c r="C3191" s="386"/>
      <c r="D3191" s="434"/>
      <c r="E3191" s="435"/>
      <c r="F3191" s="433"/>
    </row>
    <row r="3192" spans="1:6" ht="14.4" customHeight="1" x14ac:dyDescent="0.3">
      <c r="A3192" s="383"/>
      <c r="B3192" s="412"/>
      <c r="C3192" s="386"/>
      <c r="D3192" s="434"/>
      <c r="E3192" s="435"/>
      <c r="F3192" s="433"/>
    </row>
    <row r="3193" spans="1:6" ht="14.4" customHeight="1" x14ac:dyDescent="0.3">
      <c r="A3193" s="383"/>
      <c r="B3193" s="412"/>
      <c r="C3193" s="386"/>
      <c r="D3193" s="434"/>
      <c r="E3193" s="435"/>
      <c r="F3193" s="433"/>
    </row>
    <row r="3194" spans="1:6" ht="14.4" customHeight="1" x14ac:dyDescent="0.3">
      <c r="A3194" s="383"/>
      <c r="B3194" s="412"/>
      <c r="C3194" s="386"/>
      <c r="D3194" s="434"/>
      <c r="E3194" s="435"/>
      <c r="F3194" s="433"/>
    </row>
    <row r="3195" spans="1:6" ht="14.4" customHeight="1" x14ac:dyDescent="0.3">
      <c r="A3195" s="383"/>
      <c r="B3195" s="412"/>
      <c r="C3195" s="386"/>
      <c r="D3195" s="434"/>
      <c r="E3195" s="435"/>
      <c r="F3195" s="433"/>
    </row>
    <row r="3196" spans="1:6" ht="14.4" customHeight="1" x14ac:dyDescent="0.3">
      <c r="A3196" s="383"/>
      <c r="B3196" s="412"/>
      <c r="C3196" s="386"/>
      <c r="D3196" s="434"/>
      <c r="E3196" s="435"/>
      <c r="F3196" s="433"/>
    </row>
    <row r="3197" spans="1:6" ht="14.4" customHeight="1" x14ac:dyDescent="0.3">
      <c r="A3197" s="383"/>
      <c r="B3197" s="412"/>
      <c r="C3197" s="386"/>
      <c r="D3197" s="434"/>
      <c r="E3197" s="435"/>
      <c r="F3197" s="433"/>
    </row>
    <row r="3198" spans="1:6" ht="14.4" customHeight="1" x14ac:dyDescent="0.3">
      <c r="A3198" s="383"/>
      <c r="B3198" s="412"/>
      <c r="C3198" s="386"/>
      <c r="D3198" s="434"/>
      <c r="E3198" s="435"/>
      <c r="F3198" s="433"/>
    </row>
    <row r="3199" spans="1:6" ht="14.4" customHeight="1" x14ac:dyDescent="0.3">
      <c r="A3199" s="383"/>
      <c r="B3199" s="412"/>
      <c r="C3199" s="386"/>
      <c r="D3199" s="434"/>
      <c r="E3199" s="435"/>
      <c r="F3199" s="433"/>
    </row>
    <row r="3200" spans="1:6" ht="14.4" customHeight="1" x14ac:dyDescent="0.3">
      <c r="A3200" s="383"/>
      <c r="B3200" s="412"/>
      <c r="C3200" s="386"/>
      <c r="D3200" s="434"/>
      <c r="E3200" s="435"/>
      <c r="F3200" s="433"/>
    </row>
    <row r="3201" spans="1:6" ht="14.4" customHeight="1" x14ac:dyDescent="0.3">
      <c r="A3201" s="383"/>
      <c r="B3201" s="412"/>
      <c r="C3201" s="386"/>
      <c r="D3201" s="434"/>
      <c r="E3201" s="435"/>
      <c r="F3201" s="433"/>
    </row>
    <row r="3202" spans="1:6" ht="14.4" customHeight="1" x14ac:dyDescent="0.3">
      <c r="A3202" s="383"/>
      <c r="B3202" s="412"/>
      <c r="C3202" s="386"/>
      <c r="D3202" s="434"/>
      <c r="E3202" s="435"/>
      <c r="F3202" s="433"/>
    </row>
    <row r="3203" spans="1:6" ht="14.4" customHeight="1" x14ac:dyDescent="0.3">
      <c r="A3203" s="383"/>
      <c r="B3203" s="412"/>
      <c r="C3203" s="386"/>
      <c r="D3203" s="434"/>
      <c r="E3203" s="435"/>
      <c r="F3203" s="433"/>
    </row>
    <row r="3204" spans="1:6" ht="14.4" customHeight="1" x14ac:dyDescent="0.3">
      <c r="A3204" s="383"/>
      <c r="B3204" s="412"/>
      <c r="C3204" s="386"/>
      <c r="D3204" s="434"/>
      <c r="E3204" s="435"/>
      <c r="F3204" s="433"/>
    </row>
    <row r="3205" spans="1:6" ht="14.4" customHeight="1" x14ac:dyDescent="0.3">
      <c r="A3205" s="383"/>
      <c r="B3205" s="412"/>
      <c r="C3205" s="386"/>
      <c r="D3205" s="434"/>
      <c r="E3205" s="435"/>
      <c r="F3205" s="433"/>
    </row>
    <row r="3206" spans="1:6" ht="14.4" customHeight="1" x14ac:dyDescent="0.3">
      <c r="A3206" s="383"/>
      <c r="B3206" s="412"/>
      <c r="C3206" s="386"/>
      <c r="D3206" s="434"/>
      <c r="E3206" s="435"/>
      <c r="F3206" s="433"/>
    </row>
    <row r="3207" spans="1:6" ht="14.4" customHeight="1" x14ac:dyDescent="0.3">
      <c r="A3207" s="383"/>
      <c r="B3207" s="412"/>
      <c r="C3207" s="386"/>
      <c r="D3207" s="434"/>
      <c r="E3207" s="435"/>
      <c r="F3207" s="433"/>
    </row>
    <row r="3208" spans="1:6" ht="14.4" customHeight="1" x14ac:dyDescent="0.3">
      <c r="A3208" s="383"/>
      <c r="B3208" s="412"/>
      <c r="C3208" s="386"/>
      <c r="D3208" s="434"/>
      <c r="E3208" s="435"/>
      <c r="F3208" s="433"/>
    </row>
    <row r="3209" spans="1:6" ht="14.4" customHeight="1" x14ac:dyDescent="0.3">
      <c r="A3209" s="383"/>
      <c r="B3209" s="412"/>
      <c r="C3209" s="386"/>
      <c r="D3209" s="434"/>
      <c r="E3209" s="435"/>
      <c r="F3209" s="433"/>
    </row>
    <row r="3210" spans="1:6" ht="14.4" customHeight="1" x14ac:dyDescent="0.3">
      <c r="A3210" s="383"/>
      <c r="B3210" s="412"/>
      <c r="C3210" s="386"/>
      <c r="D3210" s="434"/>
      <c r="E3210" s="435"/>
      <c r="F3210" s="433"/>
    </row>
    <row r="3211" spans="1:6" ht="14.4" customHeight="1" x14ac:dyDescent="0.3">
      <c r="A3211" s="383"/>
      <c r="B3211" s="412"/>
      <c r="C3211" s="386"/>
      <c r="D3211" s="434"/>
      <c r="E3211" s="435"/>
      <c r="F3211" s="433"/>
    </row>
    <row r="3212" spans="1:6" ht="14.4" customHeight="1" x14ac:dyDescent="0.3">
      <c r="A3212" s="383"/>
      <c r="B3212" s="412"/>
      <c r="C3212" s="386"/>
      <c r="D3212" s="434"/>
      <c r="E3212" s="435"/>
      <c r="F3212" s="433"/>
    </row>
    <row r="3213" spans="1:6" ht="14.4" customHeight="1" x14ac:dyDescent="0.3">
      <c r="A3213" s="383"/>
      <c r="B3213" s="412"/>
      <c r="C3213" s="386"/>
      <c r="D3213" s="434"/>
      <c r="E3213" s="435"/>
      <c r="F3213" s="433"/>
    </row>
    <row r="3214" spans="1:6" ht="14.4" customHeight="1" x14ac:dyDescent="0.3">
      <c r="A3214" s="383"/>
      <c r="B3214" s="412"/>
      <c r="C3214" s="386"/>
      <c r="D3214" s="434"/>
      <c r="E3214" s="435"/>
      <c r="F3214" s="433"/>
    </row>
    <row r="3215" spans="1:6" ht="14.4" customHeight="1" x14ac:dyDescent="0.3">
      <c r="A3215" s="383"/>
      <c r="B3215" s="412"/>
      <c r="C3215" s="386"/>
      <c r="D3215" s="434"/>
      <c r="E3215" s="435"/>
      <c r="F3215" s="433"/>
    </row>
    <row r="3216" spans="1:6" ht="14.4" customHeight="1" x14ac:dyDescent="0.3">
      <c r="A3216" s="383"/>
      <c r="B3216" s="412"/>
      <c r="C3216" s="386"/>
      <c r="D3216" s="434"/>
      <c r="E3216" s="435"/>
      <c r="F3216" s="433"/>
    </row>
    <row r="3217" spans="1:6" ht="14.4" customHeight="1" x14ac:dyDescent="0.3">
      <c r="A3217" s="383"/>
      <c r="B3217" s="412"/>
      <c r="C3217" s="386"/>
      <c r="D3217" s="434"/>
      <c r="E3217" s="435"/>
      <c r="F3217" s="433"/>
    </row>
    <row r="3218" spans="1:6" ht="14.4" customHeight="1" x14ac:dyDescent="0.3">
      <c r="A3218" s="383"/>
      <c r="B3218" s="412"/>
      <c r="C3218" s="386"/>
      <c r="D3218" s="434"/>
      <c r="E3218" s="435"/>
      <c r="F3218" s="433"/>
    </row>
    <row r="3219" spans="1:6" ht="14.4" customHeight="1" x14ac:dyDescent="0.3">
      <c r="A3219" s="383"/>
      <c r="B3219" s="412"/>
      <c r="C3219" s="386"/>
      <c r="D3219" s="434"/>
      <c r="E3219" s="435"/>
      <c r="F3219" s="433"/>
    </row>
    <row r="3220" spans="1:6" ht="14.4" customHeight="1" x14ac:dyDescent="0.3">
      <c r="A3220" s="383"/>
      <c r="B3220" s="412"/>
      <c r="C3220" s="386"/>
      <c r="D3220" s="434"/>
      <c r="E3220" s="435"/>
      <c r="F3220" s="433"/>
    </row>
    <row r="3221" spans="1:6" ht="14.4" customHeight="1" x14ac:dyDescent="0.3">
      <c r="A3221" s="383"/>
      <c r="B3221" s="412"/>
      <c r="C3221" s="386"/>
      <c r="D3221" s="434"/>
      <c r="E3221" s="435"/>
      <c r="F3221" s="433"/>
    </row>
    <row r="3222" spans="1:6" ht="14.4" customHeight="1" x14ac:dyDescent="0.3">
      <c r="A3222" s="383"/>
      <c r="B3222" s="412"/>
      <c r="C3222" s="386"/>
      <c r="D3222" s="434"/>
      <c r="E3222" s="435"/>
      <c r="F3222" s="433"/>
    </row>
    <row r="3223" spans="1:6" ht="14.4" customHeight="1" x14ac:dyDescent="0.3">
      <c r="A3223" s="383"/>
      <c r="B3223" s="412"/>
      <c r="C3223" s="386"/>
      <c r="D3223" s="434"/>
      <c r="E3223" s="435"/>
      <c r="F3223" s="433"/>
    </row>
    <row r="3224" spans="1:6" ht="14.4" customHeight="1" x14ac:dyDescent="0.3">
      <c r="A3224" s="383"/>
      <c r="B3224" s="412"/>
      <c r="C3224" s="386"/>
      <c r="D3224" s="434"/>
      <c r="E3224" s="435"/>
      <c r="F3224" s="433"/>
    </row>
    <row r="3225" spans="1:6" ht="14.4" customHeight="1" x14ac:dyDescent="0.3">
      <c r="A3225" s="383"/>
      <c r="B3225" s="412"/>
      <c r="C3225" s="386"/>
      <c r="D3225" s="434"/>
      <c r="E3225" s="435"/>
      <c r="F3225" s="433"/>
    </row>
    <row r="3226" spans="1:6" ht="14.4" customHeight="1" x14ac:dyDescent="0.3">
      <c r="A3226" s="383"/>
      <c r="B3226" s="412"/>
      <c r="C3226" s="386"/>
      <c r="D3226" s="434"/>
      <c r="E3226" s="435"/>
      <c r="F3226" s="433"/>
    </row>
    <row r="3227" spans="1:6" ht="14.4" customHeight="1" x14ac:dyDescent="0.3">
      <c r="A3227" s="383"/>
      <c r="B3227" s="412"/>
      <c r="C3227" s="386"/>
      <c r="D3227" s="434"/>
      <c r="E3227" s="435"/>
      <c r="F3227" s="433"/>
    </row>
    <row r="3228" spans="1:6" ht="14.4" customHeight="1" x14ac:dyDescent="0.3">
      <c r="A3228" s="383"/>
      <c r="B3228" s="412"/>
      <c r="C3228" s="386"/>
      <c r="D3228" s="434"/>
      <c r="E3228" s="435"/>
      <c r="F3228" s="433"/>
    </row>
    <row r="3229" spans="1:6" ht="14.4" customHeight="1" x14ac:dyDescent="0.3">
      <c r="A3229" s="383"/>
      <c r="B3229" s="412"/>
      <c r="C3229" s="386"/>
      <c r="D3229" s="434"/>
      <c r="E3229" s="435"/>
      <c r="F3229" s="433"/>
    </row>
    <row r="3230" spans="1:6" ht="14.4" customHeight="1" x14ac:dyDescent="0.3">
      <c r="A3230" s="383"/>
      <c r="B3230" s="412"/>
      <c r="C3230" s="386"/>
      <c r="D3230" s="434"/>
      <c r="E3230" s="435"/>
      <c r="F3230" s="433"/>
    </row>
    <row r="3231" spans="1:6" ht="14.4" customHeight="1" x14ac:dyDescent="0.3">
      <c r="A3231" s="383"/>
      <c r="B3231" s="412"/>
      <c r="C3231" s="386"/>
      <c r="D3231" s="434"/>
      <c r="E3231" s="435"/>
      <c r="F3231" s="433"/>
    </row>
    <row r="3232" spans="1:6" ht="14.4" customHeight="1" x14ac:dyDescent="0.3">
      <c r="A3232" s="383"/>
      <c r="B3232" s="412"/>
      <c r="C3232" s="386"/>
      <c r="D3232" s="434"/>
      <c r="E3232" s="435"/>
      <c r="F3232" s="433"/>
    </row>
    <row r="3233" spans="1:6" ht="14.4" customHeight="1" x14ac:dyDescent="0.3">
      <c r="A3233" s="383"/>
      <c r="B3233" s="412"/>
      <c r="C3233" s="386"/>
      <c r="D3233" s="434"/>
      <c r="E3233" s="435"/>
      <c r="F3233" s="433"/>
    </row>
    <row r="3234" spans="1:6" ht="14.4" customHeight="1" x14ac:dyDescent="0.3">
      <c r="A3234" s="383"/>
      <c r="B3234" s="412"/>
      <c r="C3234" s="386"/>
      <c r="D3234" s="434"/>
      <c r="E3234" s="435"/>
      <c r="F3234" s="433"/>
    </row>
    <row r="3235" spans="1:6" ht="14.4" customHeight="1" x14ac:dyDescent="0.3">
      <c r="A3235" s="383"/>
      <c r="B3235" s="412"/>
      <c r="C3235" s="386"/>
      <c r="D3235" s="434"/>
      <c r="E3235" s="435"/>
      <c r="F3235" s="433"/>
    </row>
    <row r="3236" spans="1:6" ht="14.4" customHeight="1" x14ac:dyDescent="0.3">
      <c r="A3236" s="383"/>
      <c r="B3236" s="412"/>
      <c r="C3236" s="386"/>
      <c r="D3236" s="434"/>
      <c r="E3236" s="435"/>
      <c r="F3236" s="433"/>
    </row>
    <row r="3237" spans="1:6" ht="14.4" customHeight="1" x14ac:dyDescent="0.3">
      <c r="A3237" s="383"/>
      <c r="B3237" s="412"/>
      <c r="C3237" s="386"/>
      <c r="D3237" s="434"/>
      <c r="E3237" s="435"/>
      <c r="F3237" s="433"/>
    </row>
    <row r="3238" spans="1:6" ht="14.4" customHeight="1" x14ac:dyDescent="0.3">
      <c r="A3238" s="383"/>
      <c r="B3238" s="412"/>
      <c r="C3238" s="386"/>
      <c r="D3238" s="434"/>
      <c r="E3238" s="435"/>
      <c r="F3238" s="433"/>
    </row>
    <row r="3239" spans="1:6" ht="14.4" customHeight="1" x14ac:dyDescent="0.3">
      <c r="A3239" s="383"/>
      <c r="B3239" s="412"/>
      <c r="C3239" s="386"/>
      <c r="D3239" s="434"/>
      <c r="E3239" s="435"/>
      <c r="F3239" s="433"/>
    </row>
    <row r="3240" spans="1:6" ht="14.4" customHeight="1" x14ac:dyDescent="0.3">
      <c r="A3240" s="383"/>
      <c r="B3240" s="412"/>
      <c r="C3240" s="386"/>
      <c r="D3240" s="434"/>
      <c r="E3240" s="435"/>
      <c r="F3240" s="433"/>
    </row>
    <row r="3241" spans="1:6" ht="14.4" customHeight="1" x14ac:dyDescent="0.3">
      <c r="A3241" s="383"/>
      <c r="B3241" s="412"/>
      <c r="C3241" s="386"/>
      <c r="D3241" s="434"/>
      <c r="E3241" s="435"/>
      <c r="F3241" s="433"/>
    </row>
    <row r="3242" spans="1:6" ht="14.4" customHeight="1" x14ac:dyDescent="0.3">
      <c r="A3242" s="383"/>
      <c r="B3242" s="412"/>
      <c r="C3242" s="386"/>
      <c r="D3242" s="434"/>
      <c r="E3242" s="435"/>
      <c r="F3242" s="433"/>
    </row>
    <row r="3243" spans="1:6" ht="14.4" customHeight="1" x14ac:dyDescent="0.3">
      <c r="A3243" s="383"/>
      <c r="B3243" s="412"/>
      <c r="C3243" s="386"/>
      <c r="D3243" s="434"/>
      <c r="E3243" s="435"/>
      <c r="F3243" s="433"/>
    </row>
    <row r="3244" spans="1:6" ht="14.4" customHeight="1" x14ac:dyDescent="0.3">
      <c r="A3244" s="383"/>
      <c r="B3244" s="412"/>
      <c r="C3244" s="386"/>
      <c r="D3244" s="434"/>
      <c r="E3244" s="435"/>
      <c r="F3244" s="433"/>
    </row>
    <row r="3245" spans="1:6" ht="14.4" customHeight="1" x14ac:dyDescent="0.3">
      <c r="A3245" s="383"/>
      <c r="B3245" s="412"/>
      <c r="C3245" s="386"/>
      <c r="D3245" s="434"/>
      <c r="E3245" s="435"/>
      <c r="F3245" s="433"/>
    </row>
    <row r="3246" spans="1:6" ht="14.4" customHeight="1" x14ac:dyDescent="0.3">
      <c r="A3246" s="383"/>
      <c r="B3246" s="412"/>
      <c r="C3246" s="386"/>
      <c r="D3246" s="434"/>
      <c r="E3246" s="435"/>
      <c r="F3246" s="433"/>
    </row>
    <row r="3247" spans="1:6" ht="14.4" customHeight="1" x14ac:dyDescent="0.3">
      <c r="A3247" s="383"/>
      <c r="B3247" s="412"/>
      <c r="C3247" s="386"/>
      <c r="D3247" s="434"/>
      <c r="E3247" s="435"/>
      <c r="F3247" s="433"/>
    </row>
    <row r="3248" spans="1:6" ht="14.4" customHeight="1" x14ac:dyDescent="0.3">
      <c r="A3248" s="383"/>
      <c r="B3248" s="412"/>
      <c r="C3248" s="386"/>
      <c r="D3248" s="434"/>
      <c r="E3248" s="435"/>
      <c r="F3248" s="433"/>
    </row>
    <row r="3249" spans="1:6" ht="14.4" customHeight="1" x14ac:dyDescent="0.3">
      <c r="A3249" s="383"/>
      <c r="B3249" s="412"/>
      <c r="C3249" s="386"/>
      <c r="D3249" s="434"/>
      <c r="E3249" s="435"/>
      <c r="F3249" s="433"/>
    </row>
    <row r="3250" spans="1:6" ht="14.4" customHeight="1" x14ac:dyDescent="0.3">
      <c r="A3250" s="383"/>
      <c r="B3250" s="412"/>
      <c r="C3250" s="386"/>
      <c r="D3250" s="434"/>
      <c r="E3250" s="435"/>
      <c r="F3250" s="433"/>
    </row>
    <row r="3251" spans="1:6" ht="14.4" customHeight="1" x14ac:dyDescent="0.3">
      <c r="A3251" s="383"/>
      <c r="B3251" s="412"/>
      <c r="C3251" s="386"/>
      <c r="D3251" s="434"/>
      <c r="E3251" s="435"/>
      <c r="F3251" s="433"/>
    </row>
    <row r="3252" spans="1:6" ht="14.4" customHeight="1" x14ac:dyDescent="0.3">
      <c r="A3252" s="383"/>
      <c r="B3252" s="412"/>
      <c r="C3252" s="386"/>
      <c r="D3252" s="434"/>
      <c r="E3252" s="435"/>
      <c r="F3252" s="433"/>
    </row>
    <row r="3253" spans="1:6" ht="14.4" customHeight="1" x14ac:dyDescent="0.3">
      <c r="A3253" s="383"/>
      <c r="B3253" s="412"/>
      <c r="C3253" s="386"/>
      <c r="D3253" s="434"/>
      <c r="E3253" s="435"/>
      <c r="F3253" s="433"/>
    </row>
    <row r="3254" spans="1:6" ht="14.4" customHeight="1" x14ac:dyDescent="0.3">
      <c r="A3254" s="383"/>
      <c r="B3254" s="412"/>
      <c r="C3254" s="386"/>
      <c r="D3254" s="434"/>
      <c r="E3254" s="435"/>
      <c r="F3254" s="433"/>
    </row>
    <row r="3255" spans="1:6" ht="14.4" customHeight="1" x14ac:dyDescent="0.3">
      <c r="A3255" s="383"/>
      <c r="B3255" s="412"/>
      <c r="C3255" s="386"/>
      <c r="D3255" s="434"/>
      <c r="E3255" s="435"/>
      <c r="F3255" s="433"/>
    </row>
    <row r="3256" spans="1:6" ht="14.4" customHeight="1" x14ac:dyDescent="0.3">
      <c r="A3256" s="383"/>
      <c r="B3256" s="412"/>
      <c r="C3256" s="386"/>
      <c r="D3256" s="434"/>
      <c r="E3256" s="435"/>
      <c r="F3256" s="433"/>
    </row>
    <row r="3257" spans="1:6" ht="14.4" customHeight="1" x14ac:dyDescent="0.3">
      <c r="A3257" s="383"/>
      <c r="B3257" s="412"/>
      <c r="C3257" s="386"/>
      <c r="D3257" s="434"/>
      <c r="E3257" s="435"/>
      <c r="F3257" s="433"/>
    </row>
    <row r="3258" spans="1:6" ht="14.4" customHeight="1" x14ac:dyDescent="0.3">
      <c r="A3258" s="383"/>
      <c r="B3258" s="412"/>
      <c r="C3258" s="386"/>
      <c r="D3258" s="434"/>
      <c r="E3258" s="435"/>
      <c r="F3258" s="433"/>
    </row>
    <row r="3259" spans="1:6" ht="14.4" customHeight="1" x14ac:dyDescent="0.3">
      <c r="A3259" s="383"/>
      <c r="B3259" s="412"/>
      <c r="C3259" s="386"/>
      <c r="D3259" s="434"/>
      <c r="E3259" s="435"/>
      <c r="F3259" s="433"/>
    </row>
    <row r="3260" spans="1:6" ht="14.4" customHeight="1" x14ac:dyDescent="0.3">
      <c r="A3260" s="383"/>
      <c r="B3260" s="412"/>
      <c r="C3260" s="386"/>
      <c r="D3260" s="434"/>
      <c r="E3260" s="435"/>
      <c r="F3260" s="433"/>
    </row>
    <row r="3261" spans="1:6" ht="14.4" customHeight="1" x14ac:dyDescent="0.3">
      <c r="A3261" s="383"/>
      <c r="B3261" s="412"/>
      <c r="C3261" s="386"/>
      <c r="D3261" s="434"/>
      <c r="E3261" s="435"/>
      <c r="F3261" s="433"/>
    </row>
    <row r="3262" spans="1:6" ht="14.4" customHeight="1" x14ac:dyDescent="0.3">
      <c r="A3262" s="383"/>
      <c r="B3262" s="412"/>
      <c r="C3262" s="386"/>
      <c r="D3262" s="434"/>
      <c r="E3262" s="435"/>
      <c r="F3262" s="433"/>
    </row>
    <row r="3263" spans="1:6" ht="14.4" customHeight="1" x14ac:dyDescent="0.3">
      <c r="A3263" s="383"/>
      <c r="B3263" s="412"/>
      <c r="C3263" s="386"/>
      <c r="D3263" s="434"/>
      <c r="E3263" s="435"/>
      <c r="F3263" s="433"/>
    </row>
    <row r="3264" spans="1:6" ht="14.4" customHeight="1" x14ac:dyDescent="0.3">
      <c r="A3264" s="383"/>
      <c r="B3264" s="412"/>
      <c r="C3264" s="386"/>
      <c r="D3264" s="434"/>
      <c r="E3264" s="435"/>
      <c r="F3264" s="433"/>
    </row>
    <row r="3265" spans="1:6" ht="14.4" customHeight="1" x14ac:dyDescent="0.3">
      <c r="A3265" s="383"/>
      <c r="B3265" s="412"/>
      <c r="C3265" s="386"/>
      <c r="D3265" s="434"/>
      <c r="E3265" s="435"/>
      <c r="F3265" s="433"/>
    </row>
    <row r="3266" spans="1:6" ht="14.4" customHeight="1" x14ac:dyDescent="0.3">
      <c r="A3266" s="383"/>
      <c r="B3266" s="412"/>
      <c r="C3266" s="386"/>
      <c r="D3266" s="434"/>
      <c r="E3266" s="435"/>
      <c r="F3266" s="433"/>
    </row>
    <row r="3267" spans="1:6" ht="14.4" customHeight="1" x14ac:dyDescent="0.3">
      <c r="A3267" s="383"/>
      <c r="B3267" s="412"/>
      <c r="C3267" s="386"/>
      <c r="D3267" s="434"/>
      <c r="E3267" s="435"/>
      <c r="F3267" s="433"/>
    </row>
    <row r="3268" spans="1:6" ht="14.4" customHeight="1" x14ac:dyDescent="0.3">
      <c r="A3268" s="383"/>
      <c r="B3268" s="412"/>
      <c r="C3268" s="386"/>
      <c r="D3268" s="434"/>
      <c r="E3268" s="435"/>
      <c r="F3268" s="433"/>
    </row>
    <row r="3269" spans="1:6" ht="14.4" customHeight="1" x14ac:dyDescent="0.3">
      <c r="A3269" s="383"/>
      <c r="B3269" s="412"/>
      <c r="C3269" s="386"/>
      <c r="D3269" s="434"/>
      <c r="E3269" s="435"/>
      <c r="F3269" s="433"/>
    </row>
    <row r="3270" spans="1:6" ht="14.4" customHeight="1" x14ac:dyDescent="0.3">
      <c r="A3270" s="383"/>
      <c r="B3270" s="412"/>
      <c r="C3270" s="386"/>
      <c r="D3270" s="434"/>
      <c r="E3270" s="435"/>
      <c r="F3270" s="433"/>
    </row>
    <row r="3271" spans="1:6" ht="14.4" customHeight="1" x14ac:dyDescent="0.3">
      <c r="A3271" s="383"/>
      <c r="B3271" s="412"/>
      <c r="C3271" s="386"/>
      <c r="D3271" s="434"/>
      <c r="E3271" s="435"/>
      <c r="F3271" s="433"/>
    </row>
    <row r="3272" spans="1:6" ht="14.4" customHeight="1" x14ac:dyDescent="0.3">
      <c r="A3272" s="383"/>
      <c r="B3272" s="412"/>
      <c r="C3272" s="386"/>
      <c r="D3272" s="434"/>
      <c r="E3272" s="435"/>
      <c r="F3272" s="433"/>
    </row>
    <row r="3273" spans="1:6" ht="14.4" customHeight="1" x14ac:dyDescent="0.3">
      <c r="A3273" s="383"/>
      <c r="B3273" s="412"/>
      <c r="C3273" s="386"/>
      <c r="D3273" s="434"/>
      <c r="E3273" s="435"/>
      <c r="F3273" s="433"/>
    </row>
    <row r="3274" spans="1:6" ht="14.4" customHeight="1" x14ac:dyDescent="0.3">
      <c r="A3274" s="383"/>
      <c r="B3274" s="412"/>
      <c r="C3274" s="386"/>
      <c r="D3274" s="434"/>
      <c r="E3274" s="435"/>
      <c r="F3274" s="433"/>
    </row>
    <row r="3275" spans="1:6" ht="14.4" customHeight="1" x14ac:dyDescent="0.3">
      <c r="A3275" s="383"/>
      <c r="B3275" s="412"/>
      <c r="C3275" s="386"/>
      <c r="D3275" s="434"/>
      <c r="E3275" s="435"/>
      <c r="F3275" s="433"/>
    </row>
    <row r="3276" spans="1:6" ht="14.4" customHeight="1" x14ac:dyDescent="0.3">
      <c r="A3276" s="383"/>
      <c r="B3276" s="412"/>
      <c r="C3276" s="386"/>
      <c r="D3276" s="434"/>
      <c r="E3276" s="435"/>
      <c r="F3276" s="433"/>
    </row>
    <row r="3277" spans="1:6" ht="14.4" customHeight="1" x14ac:dyDescent="0.3">
      <c r="A3277" s="383"/>
      <c r="B3277" s="412"/>
      <c r="C3277" s="386"/>
      <c r="D3277" s="434"/>
      <c r="E3277" s="435"/>
      <c r="F3277" s="433"/>
    </row>
    <row r="3278" spans="1:6" ht="14.4" customHeight="1" x14ac:dyDescent="0.3">
      <c r="A3278" s="383"/>
      <c r="B3278" s="412"/>
      <c r="C3278" s="386"/>
      <c r="D3278" s="434"/>
      <c r="E3278" s="435"/>
      <c r="F3278" s="433"/>
    </row>
    <row r="3279" spans="1:6" ht="14.4" customHeight="1" thickBot="1" x14ac:dyDescent="0.35">
      <c r="A3279" s="383"/>
      <c r="B3279" s="412"/>
      <c r="C3279" s="386"/>
      <c r="D3279" s="434"/>
      <c r="E3279" s="435"/>
      <c r="F3279" s="433"/>
    </row>
    <row r="3280" spans="1:6" ht="25.05" customHeight="1" thickBot="1" x14ac:dyDescent="0.35">
      <c r="A3280" s="448" t="s">
        <v>4086</v>
      </c>
      <c r="B3280" s="511" t="s">
        <v>4116</v>
      </c>
      <c r="C3280" s="489"/>
      <c r="D3280" s="583"/>
      <c r="E3280" s="584"/>
      <c r="F3280" s="585">
        <f>SUM(F3176:F3195)</f>
        <v>2000000</v>
      </c>
    </row>
    <row r="3281" spans="1:6" ht="15" customHeight="1" x14ac:dyDescent="0.3">
      <c r="A3281" s="756" t="str">
        <f>A768</f>
        <v>CONTRACT SANRAL: NRA 2024/1323</v>
      </c>
      <c r="B3281" s="757"/>
      <c r="C3281" s="462"/>
      <c r="D3281" s="586"/>
      <c r="E3281" s="587"/>
      <c r="F3281" s="588"/>
    </row>
    <row r="3282" spans="1:6" ht="27.6" customHeight="1" thickBot="1" x14ac:dyDescent="0.35">
      <c r="A3282" s="754" t="str">
        <f>A769</f>
        <v>PANEL FOR ROUTINE ROAD MAINTENANCE WORKS ACROSS SOUTH AFRICA (FREE STATE PROVINCE)</v>
      </c>
      <c r="B3282" s="755"/>
      <c r="C3282" s="463"/>
      <c r="D3282" s="589"/>
      <c r="E3282" s="590"/>
      <c r="F3282" s="591"/>
    </row>
    <row r="3283" spans="1:6" ht="25.05" customHeight="1" thickBot="1" x14ac:dyDescent="0.35">
      <c r="A3283" s="449" t="s">
        <v>4111</v>
      </c>
      <c r="B3283" s="451" t="s">
        <v>4035</v>
      </c>
      <c r="C3283" s="451" t="s">
        <v>4112</v>
      </c>
      <c r="D3283" s="583" t="s">
        <v>4113</v>
      </c>
      <c r="E3283" s="583" t="s">
        <v>4114</v>
      </c>
      <c r="F3283" s="592" t="s">
        <v>4036</v>
      </c>
    </row>
    <row r="3284" spans="1:6" s="444" customFormat="1" ht="25.05" customHeight="1" x14ac:dyDescent="0.3">
      <c r="A3284" s="758" t="s">
        <v>4134</v>
      </c>
      <c r="B3284" s="759"/>
      <c r="C3284" s="759"/>
      <c r="D3284" s="759"/>
      <c r="E3284" s="759"/>
      <c r="F3284" s="760"/>
    </row>
    <row r="3285" spans="1:6" ht="14.4" customHeight="1" x14ac:dyDescent="0.3">
      <c r="A3285" s="374" t="s">
        <v>1713</v>
      </c>
      <c r="B3285" s="345" t="s">
        <v>1714</v>
      </c>
      <c r="C3285" s="375"/>
      <c r="D3285" s="579"/>
      <c r="E3285" s="377"/>
      <c r="F3285" s="378"/>
    </row>
    <row r="3286" spans="1:6" ht="14.4" customHeight="1" x14ac:dyDescent="0.3">
      <c r="A3286" s="372" t="s">
        <v>1715</v>
      </c>
      <c r="B3286" s="201" t="s">
        <v>1716</v>
      </c>
      <c r="C3286" s="379" t="s">
        <v>363</v>
      </c>
      <c r="D3286" s="581">
        <v>400</v>
      </c>
      <c r="E3286" s="856"/>
      <c r="F3286" s="419" t="str">
        <f>IF((D3286*E3286)&gt;0,(D3286*E3286),"")</f>
        <v/>
      </c>
    </row>
    <row r="3287" spans="1:6" ht="26.4" customHeight="1" x14ac:dyDescent="0.3">
      <c r="A3287" s="372" t="s">
        <v>1717</v>
      </c>
      <c r="B3287" s="201" t="s">
        <v>1718</v>
      </c>
      <c r="C3287" s="379" t="s">
        <v>363</v>
      </c>
      <c r="D3287" s="581"/>
      <c r="E3287" s="418"/>
      <c r="F3287" s="419" t="str">
        <f t="shared" ref="F3287:F3348" si="26">IF((D3287*E3287)&gt;0,(D3287*E3287),"")</f>
        <v/>
      </c>
    </row>
    <row r="3288" spans="1:6" ht="14.4" customHeight="1" x14ac:dyDescent="0.3">
      <c r="A3288" s="372" t="s">
        <v>1719</v>
      </c>
      <c r="B3288" s="235" t="s">
        <v>1720</v>
      </c>
      <c r="C3288" s="379"/>
      <c r="D3288" s="581"/>
      <c r="E3288" s="418"/>
      <c r="F3288" s="419" t="str">
        <f t="shared" si="26"/>
        <v/>
      </c>
    </row>
    <row r="3289" spans="1:6" ht="14.4" customHeight="1" x14ac:dyDescent="0.3">
      <c r="A3289" s="372" t="s">
        <v>1721</v>
      </c>
      <c r="B3289" s="201" t="s">
        <v>1716</v>
      </c>
      <c r="C3289" s="379" t="s">
        <v>363</v>
      </c>
      <c r="D3289" s="581">
        <v>600</v>
      </c>
      <c r="E3289" s="856"/>
      <c r="F3289" s="419" t="str">
        <f t="shared" si="26"/>
        <v/>
      </c>
    </row>
    <row r="3290" spans="1:6" ht="14.4" customHeight="1" x14ac:dyDescent="0.3">
      <c r="A3290" s="372" t="s">
        <v>1723</v>
      </c>
      <c r="B3290" s="235" t="s">
        <v>1724</v>
      </c>
      <c r="C3290" s="379"/>
      <c r="D3290" s="581"/>
      <c r="E3290" s="418"/>
      <c r="F3290" s="419" t="str">
        <f t="shared" si="26"/>
        <v/>
      </c>
    </row>
    <row r="3291" spans="1:6" ht="14.4" customHeight="1" x14ac:dyDescent="0.3">
      <c r="A3291" s="372" t="s">
        <v>1725</v>
      </c>
      <c r="B3291" s="201" t="s">
        <v>1726</v>
      </c>
      <c r="C3291" s="379"/>
      <c r="D3291" s="581"/>
      <c r="E3291" s="418"/>
      <c r="F3291" s="419" t="str">
        <f t="shared" si="26"/>
        <v/>
      </c>
    </row>
    <row r="3292" spans="1:6" ht="14.4" customHeight="1" x14ac:dyDescent="0.3">
      <c r="A3292" s="372" t="s">
        <v>1727</v>
      </c>
      <c r="B3292" s="201" t="s">
        <v>1728</v>
      </c>
      <c r="C3292" s="379" t="s">
        <v>9</v>
      </c>
      <c r="D3292" s="581">
        <v>600</v>
      </c>
      <c r="E3292" s="856"/>
      <c r="F3292" s="419" t="str">
        <f t="shared" si="26"/>
        <v/>
      </c>
    </row>
    <row r="3293" spans="1:6" ht="14.4" customHeight="1" x14ac:dyDescent="0.3">
      <c r="A3293" s="372" t="s">
        <v>1729</v>
      </c>
      <c r="B3293" s="201" t="s">
        <v>4258</v>
      </c>
      <c r="C3293" s="379" t="s">
        <v>9</v>
      </c>
      <c r="D3293" s="581">
        <v>600</v>
      </c>
      <c r="E3293" s="856"/>
      <c r="F3293" s="419" t="str">
        <f t="shared" si="26"/>
        <v/>
      </c>
    </row>
    <row r="3294" spans="1:6" ht="14.4" customHeight="1" x14ac:dyDescent="0.3">
      <c r="A3294" s="372" t="s">
        <v>1730</v>
      </c>
      <c r="B3294" s="201" t="s">
        <v>1731</v>
      </c>
      <c r="C3294" s="379" t="s">
        <v>9</v>
      </c>
      <c r="D3294" s="581">
        <v>200</v>
      </c>
      <c r="E3294" s="856"/>
      <c r="F3294" s="419" t="str">
        <f t="shared" si="26"/>
        <v/>
      </c>
    </row>
    <row r="3295" spans="1:6" ht="14.4" customHeight="1" x14ac:dyDescent="0.3">
      <c r="A3295" s="372" t="s">
        <v>1734</v>
      </c>
      <c r="B3295" s="201" t="s">
        <v>1735</v>
      </c>
      <c r="C3295" s="379"/>
      <c r="D3295" s="581"/>
      <c r="E3295" s="418"/>
      <c r="F3295" s="419" t="str">
        <f t="shared" si="26"/>
        <v/>
      </c>
    </row>
    <row r="3296" spans="1:6" ht="14.4" customHeight="1" x14ac:dyDescent="0.3">
      <c r="A3296" s="372" t="s">
        <v>1736</v>
      </c>
      <c r="B3296" s="201" t="s">
        <v>1728</v>
      </c>
      <c r="C3296" s="379" t="s">
        <v>9</v>
      </c>
      <c r="D3296" s="581">
        <v>600</v>
      </c>
      <c r="E3296" s="856"/>
      <c r="F3296" s="419" t="str">
        <f t="shared" si="26"/>
        <v/>
      </c>
    </row>
    <row r="3297" spans="1:6" ht="14.4" customHeight="1" x14ac:dyDescent="0.3">
      <c r="A3297" s="372" t="s">
        <v>1737</v>
      </c>
      <c r="B3297" s="201" t="s">
        <v>4259</v>
      </c>
      <c r="C3297" s="379" t="s">
        <v>9</v>
      </c>
      <c r="D3297" s="581">
        <v>100</v>
      </c>
      <c r="E3297" s="856"/>
      <c r="F3297" s="419" t="str">
        <f t="shared" si="26"/>
        <v/>
      </c>
    </row>
    <row r="3298" spans="1:6" ht="14.4" customHeight="1" x14ac:dyDescent="0.3">
      <c r="A3298" s="372" t="s">
        <v>1738</v>
      </c>
      <c r="B3298" s="201" t="s">
        <v>1739</v>
      </c>
      <c r="C3298" s="379"/>
      <c r="D3298" s="581"/>
      <c r="E3298" s="418"/>
      <c r="F3298" s="419" t="str">
        <f t="shared" si="26"/>
        <v/>
      </c>
    </row>
    <row r="3299" spans="1:6" ht="14.4" customHeight="1" x14ac:dyDescent="0.3">
      <c r="A3299" s="372" t="s">
        <v>1740</v>
      </c>
      <c r="B3299" s="201" t="s">
        <v>1728</v>
      </c>
      <c r="C3299" s="379" t="s">
        <v>9</v>
      </c>
      <c r="D3299" s="581">
        <v>600</v>
      </c>
      <c r="E3299" s="856"/>
      <c r="F3299" s="419" t="str">
        <f t="shared" si="26"/>
        <v/>
      </c>
    </row>
    <row r="3300" spans="1:6" ht="14.4" customHeight="1" x14ac:dyDescent="0.3">
      <c r="A3300" s="372" t="s">
        <v>1741</v>
      </c>
      <c r="B3300" s="201" t="s">
        <v>4258</v>
      </c>
      <c r="C3300" s="379" t="s">
        <v>9</v>
      </c>
      <c r="D3300" s="581">
        <v>120</v>
      </c>
      <c r="E3300" s="856"/>
      <c r="F3300" s="419" t="str">
        <f t="shared" si="26"/>
        <v/>
      </c>
    </row>
    <row r="3301" spans="1:6" ht="14.4" customHeight="1" x14ac:dyDescent="0.3">
      <c r="A3301" s="372" t="s">
        <v>1742</v>
      </c>
      <c r="B3301" s="201" t="s">
        <v>1743</v>
      </c>
      <c r="C3301" s="379"/>
      <c r="D3301" s="581"/>
      <c r="E3301" s="418"/>
      <c r="F3301" s="419" t="str">
        <f t="shared" si="26"/>
        <v/>
      </c>
    </row>
    <row r="3302" spans="1:6" ht="14.4" customHeight="1" x14ac:dyDescent="0.3">
      <c r="A3302" s="372" t="s">
        <v>1744</v>
      </c>
      <c r="B3302" s="201" t="s">
        <v>1728</v>
      </c>
      <c r="C3302" s="379" t="s">
        <v>9</v>
      </c>
      <c r="D3302" s="581">
        <v>600</v>
      </c>
      <c r="E3302" s="856"/>
      <c r="F3302" s="419" t="str">
        <f t="shared" si="26"/>
        <v/>
      </c>
    </row>
    <row r="3303" spans="1:6" ht="14.4" customHeight="1" x14ac:dyDescent="0.3">
      <c r="A3303" s="372" t="s">
        <v>1745</v>
      </c>
      <c r="B3303" s="201" t="s">
        <v>4258</v>
      </c>
      <c r="C3303" s="379" t="s">
        <v>9</v>
      </c>
      <c r="D3303" s="581">
        <v>120</v>
      </c>
      <c r="E3303" s="856"/>
      <c r="F3303" s="419" t="str">
        <f t="shared" si="26"/>
        <v/>
      </c>
    </row>
    <row r="3304" spans="1:6" x14ac:dyDescent="0.3">
      <c r="A3304" s="372" t="s">
        <v>1746</v>
      </c>
      <c r="B3304" s="235" t="s">
        <v>1747</v>
      </c>
      <c r="C3304" s="379"/>
      <c r="D3304" s="581"/>
      <c r="E3304" s="418"/>
      <c r="F3304" s="419" t="str">
        <f t="shared" si="26"/>
        <v/>
      </c>
    </row>
    <row r="3305" spans="1:6" ht="14.4" customHeight="1" x14ac:dyDescent="0.3">
      <c r="A3305" s="372" t="s">
        <v>1748</v>
      </c>
      <c r="B3305" s="201" t="s">
        <v>1749</v>
      </c>
      <c r="C3305" s="379" t="s">
        <v>9</v>
      </c>
      <c r="D3305" s="581">
        <v>600</v>
      </c>
      <c r="E3305" s="856"/>
      <c r="F3305" s="419" t="str">
        <f t="shared" si="26"/>
        <v/>
      </c>
    </row>
    <row r="3306" spans="1:6" x14ac:dyDescent="0.3">
      <c r="A3306" s="372" t="s">
        <v>3948</v>
      </c>
      <c r="B3306" s="201" t="s">
        <v>1716</v>
      </c>
      <c r="C3306" s="379" t="s">
        <v>9</v>
      </c>
      <c r="D3306" s="581">
        <v>120</v>
      </c>
      <c r="E3306" s="856"/>
      <c r="F3306" s="419" t="str">
        <f t="shared" si="26"/>
        <v/>
      </c>
    </row>
    <row r="3307" spans="1:6" ht="14.4" customHeight="1" x14ac:dyDescent="0.3">
      <c r="A3307" s="372" t="s">
        <v>4325</v>
      </c>
      <c r="B3307" s="201" t="s">
        <v>1718</v>
      </c>
      <c r="C3307" s="379" t="s">
        <v>9</v>
      </c>
      <c r="D3307" s="581"/>
      <c r="E3307" s="418"/>
      <c r="F3307" s="419" t="str">
        <f t="shared" si="26"/>
        <v/>
      </c>
    </row>
    <row r="3308" spans="1:6" ht="14.4" customHeight="1" x14ac:dyDescent="0.3">
      <c r="A3308" s="372" t="s">
        <v>1750</v>
      </c>
      <c r="B3308" s="201" t="s">
        <v>1751</v>
      </c>
      <c r="C3308" s="379"/>
      <c r="D3308" s="617">
        <v>100</v>
      </c>
      <c r="E3308" s="856"/>
      <c r="F3308" s="419" t="str">
        <f t="shared" si="26"/>
        <v/>
      </c>
    </row>
    <row r="3309" spans="1:6" ht="14.4" customHeight="1" x14ac:dyDescent="0.3">
      <c r="A3309" s="372" t="s">
        <v>1752</v>
      </c>
      <c r="B3309" s="201" t="s">
        <v>1716</v>
      </c>
      <c r="C3309" s="379" t="s">
        <v>9</v>
      </c>
      <c r="D3309" s="617">
        <v>20</v>
      </c>
      <c r="E3309" s="856"/>
      <c r="F3309" s="419" t="str">
        <f t="shared" si="26"/>
        <v/>
      </c>
    </row>
    <row r="3310" spans="1:6" ht="14.4" customHeight="1" x14ac:dyDescent="0.3">
      <c r="A3310" s="372" t="s">
        <v>1753</v>
      </c>
      <c r="B3310" s="201" t="s">
        <v>1718</v>
      </c>
      <c r="C3310" s="379" t="s">
        <v>9</v>
      </c>
      <c r="D3310" s="617">
        <v>20</v>
      </c>
      <c r="E3310" s="856"/>
      <c r="F3310" s="419" t="str">
        <f t="shared" si="26"/>
        <v/>
      </c>
    </row>
    <row r="3311" spans="1:6" ht="14.4" customHeight="1" x14ac:dyDescent="0.3">
      <c r="A3311" s="372" t="s">
        <v>1754</v>
      </c>
      <c r="B3311" s="201" t="s">
        <v>1755</v>
      </c>
      <c r="C3311" s="379"/>
      <c r="D3311" s="581"/>
      <c r="E3311" s="418"/>
      <c r="F3311" s="419" t="str">
        <f t="shared" si="26"/>
        <v/>
      </c>
    </row>
    <row r="3312" spans="1:6" x14ac:dyDescent="0.3">
      <c r="A3312" s="372" t="s">
        <v>1756</v>
      </c>
      <c r="B3312" s="201" t="s">
        <v>1716</v>
      </c>
      <c r="C3312" s="379" t="s">
        <v>9</v>
      </c>
      <c r="D3312" s="581">
        <v>280</v>
      </c>
      <c r="E3312" s="856"/>
      <c r="F3312" s="419" t="str">
        <f t="shared" si="26"/>
        <v/>
      </c>
    </row>
    <row r="3313" spans="1:6" ht="14.4" customHeight="1" x14ac:dyDescent="0.3">
      <c r="A3313" s="372" t="s">
        <v>1757</v>
      </c>
      <c r="B3313" s="201" t="s">
        <v>1718</v>
      </c>
      <c r="C3313" s="379" t="s">
        <v>9</v>
      </c>
      <c r="D3313" s="581"/>
      <c r="E3313" s="418"/>
      <c r="F3313" s="419" t="str">
        <f t="shared" si="26"/>
        <v/>
      </c>
    </row>
    <row r="3314" spans="1:6" ht="14.4" customHeight="1" x14ac:dyDescent="0.3">
      <c r="A3314" s="372" t="s">
        <v>1758</v>
      </c>
      <c r="B3314" s="201" t="s">
        <v>1759</v>
      </c>
      <c r="C3314" s="379"/>
      <c r="D3314" s="581"/>
      <c r="E3314" s="418"/>
      <c r="F3314" s="419" t="str">
        <f t="shared" si="26"/>
        <v/>
      </c>
    </row>
    <row r="3315" spans="1:6" ht="14.4" customHeight="1" x14ac:dyDescent="0.3">
      <c r="A3315" s="372" t="s">
        <v>3880</v>
      </c>
      <c r="B3315" s="201" t="s">
        <v>1716</v>
      </c>
      <c r="C3315" s="379" t="s">
        <v>9</v>
      </c>
      <c r="D3315" s="617">
        <v>280</v>
      </c>
      <c r="E3315" s="856"/>
      <c r="F3315" s="419" t="str">
        <f t="shared" si="26"/>
        <v/>
      </c>
    </row>
    <row r="3316" spans="1:6" ht="14.4" customHeight="1" x14ac:dyDescent="0.3">
      <c r="A3316" s="372" t="s">
        <v>3691</v>
      </c>
      <c r="B3316" s="201" t="s">
        <v>3690</v>
      </c>
      <c r="C3316" s="379" t="s">
        <v>9</v>
      </c>
      <c r="D3316" s="617">
        <v>15</v>
      </c>
      <c r="E3316" s="856"/>
      <c r="F3316" s="419" t="str">
        <f t="shared" si="26"/>
        <v/>
      </c>
    </row>
    <row r="3317" spans="1:6" ht="14.4" customHeight="1" x14ac:dyDescent="0.3">
      <c r="A3317" s="372" t="s">
        <v>1760</v>
      </c>
      <c r="B3317" s="235" t="s">
        <v>1761</v>
      </c>
      <c r="C3317" s="379" t="s">
        <v>9</v>
      </c>
      <c r="D3317" s="617">
        <v>3600</v>
      </c>
      <c r="E3317" s="856"/>
      <c r="F3317" s="419" t="str">
        <f t="shared" si="26"/>
        <v/>
      </c>
    </row>
    <row r="3318" spans="1:6" ht="14.4" customHeight="1" x14ac:dyDescent="0.3">
      <c r="A3318" s="372" t="s">
        <v>1762</v>
      </c>
      <c r="B3318" s="235" t="s">
        <v>4260</v>
      </c>
      <c r="C3318" s="379"/>
      <c r="D3318" s="581"/>
      <c r="E3318" s="418"/>
      <c r="F3318" s="419" t="str">
        <f t="shared" si="26"/>
        <v/>
      </c>
    </row>
    <row r="3319" spans="1:6" ht="14.4" customHeight="1" x14ac:dyDescent="0.3">
      <c r="A3319" s="372" t="s">
        <v>1764</v>
      </c>
      <c r="B3319" s="201" t="s">
        <v>1765</v>
      </c>
      <c r="C3319" s="379"/>
      <c r="D3319" s="581"/>
      <c r="E3319" s="418"/>
      <c r="F3319" s="419" t="str">
        <f t="shared" si="26"/>
        <v/>
      </c>
    </row>
    <row r="3320" spans="1:6" ht="14.4" customHeight="1" x14ac:dyDescent="0.3">
      <c r="A3320" s="372" t="s">
        <v>1766</v>
      </c>
      <c r="B3320" s="201" t="s">
        <v>1716</v>
      </c>
      <c r="C3320" s="379" t="s">
        <v>363</v>
      </c>
      <c r="D3320" s="617">
        <v>120000</v>
      </c>
      <c r="E3320" s="856"/>
      <c r="F3320" s="419" t="str">
        <f t="shared" si="26"/>
        <v/>
      </c>
    </row>
    <row r="3321" spans="1:6" ht="14.4" customHeight="1" x14ac:dyDescent="0.3">
      <c r="A3321" s="372" t="s">
        <v>1767</v>
      </c>
      <c r="B3321" s="201" t="s">
        <v>1718</v>
      </c>
      <c r="C3321" s="379" t="s">
        <v>363</v>
      </c>
      <c r="D3321" s="617">
        <v>0</v>
      </c>
      <c r="E3321" s="856"/>
      <c r="F3321" s="419" t="str">
        <f t="shared" si="26"/>
        <v/>
      </c>
    </row>
    <row r="3322" spans="1:6" ht="14.4" customHeight="1" x14ac:dyDescent="0.3">
      <c r="A3322" s="372" t="s">
        <v>1768</v>
      </c>
      <c r="B3322" s="201" t="s">
        <v>1749</v>
      </c>
      <c r="C3322" s="379" t="s">
        <v>9</v>
      </c>
      <c r="D3322" s="617">
        <v>0</v>
      </c>
      <c r="E3322" s="856"/>
      <c r="F3322" s="419" t="str">
        <f t="shared" si="26"/>
        <v/>
      </c>
    </row>
    <row r="3323" spans="1:6" ht="14.4" customHeight="1" x14ac:dyDescent="0.3">
      <c r="A3323" s="372" t="s">
        <v>4261</v>
      </c>
      <c r="B3323" s="201" t="s">
        <v>1716</v>
      </c>
      <c r="C3323" s="379" t="s">
        <v>9</v>
      </c>
      <c r="D3323" s="617">
        <v>320</v>
      </c>
      <c r="E3323" s="856"/>
      <c r="F3323" s="419" t="str">
        <f t="shared" si="26"/>
        <v/>
      </c>
    </row>
    <row r="3324" spans="1:6" ht="14.4" customHeight="1" x14ac:dyDescent="0.3">
      <c r="A3324" s="372" t="s">
        <v>4327</v>
      </c>
      <c r="B3324" s="201" t="s">
        <v>1718</v>
      </c>
      <c r="C3324" s="379" t="s">
        <v>9</v>
      </c>
      <c r="D3324" s="617">
        <v>0</v>
      </c>
      <c r="E3324" s="856"/>
      <c r="F3324" s="419" t="str">
        <f t="shared" si="26"/>
        <v/>
      </c>
    </row>
    <row r="3325" spans="1:6" ht="14.4" customHeight="1" x14ac:dyDescent="0.3">
      <c r="A3325" s="372" t="s">
        <v>1769</v>
      </c>
      <c r="B3325" s="201" t="s">
        <v>1770</v>
      </c>
      <c r="C3325" s="379"/>
      <c r="D3325" s="617"/>
      <c r="E3325" s="418"/>
      <c r="F3325" s="419" t="str">
        <f t="shared" si="26"/>
        <v/>
      </c>
    </row>
    <row r="3326" spans="1:6" ht="14.4" customHeight="1" x14ac:dyDescent="0.3">
      <c r="A3326" s="372" t="s">
        <v>1771</v>
      </c>
      <c r="B3326" s="201" t="s">
        <v>1716</v>
      </c>
      <c r="C3326" s="379" t="s">
        <v>9</v>
      </c>
      <c r="D3326" s="617">
        <v>280</v>
      </c>
      <c r="E3326" s="856"/>
      <c r="F3326" s="419" t="str">
        <f t="shared" si="26"/>
        <v/>
      </c>
    </row>
    <row r="3327" spans="1:6" ht="14.4" customHeight="1" x14ac:dyDescent="0.3">
      <c r="A3327" s="372" t="s">
        <v>1772</v>
      </c>
      <c r="B3327" s="201" t="s">
        <v>1718</v>
      </c>
      <c r="C3327" s="379" t="s">
        <v>9</v>
      </c>
      <c r="D3327" s="617">
        <v>0</v>
      </c>
      <c r="E3327" s="856"/>
      <c r="F3327" s="419" t="str">
        <f t="shared" si="26"/>
        <v/>
      </c>
    </row>
    <row r="3328" spans="1:6" ht="14.4" customHeight="1" x14ac:dyDescent="0.3">
      <c r="A3328" s="372" t="s">
        <v>1773</v>
      </c>
      <c r="B3328" s="201" t="s">
        <v>1774</v>
      </c>
      <c r="C3328" s="379"/>
      <c r="D3328" s="581"/>
      <c r="E3328" s="418"/>
      <c r="F3328" s="419" t="str">
        <f t="shared" si="26"/>
        <v/>
      </c>
    </row>
    <row r="3329" spans="1:6" ht="14.4" customHeight="1" x14ac:dyDescent="0.3">
      <c r="A3329" s="372" t="s">
        <v>1775</v>
      </c>
      <c r="B3329" s="201" t="s">
        <v>1716</v>
      </c>
      <c r="C3329" s="379" t="s">
        <v>9</v>
      </c>
      <c r="D3329" s="581">
        <v>1600</v>
      </c>
      <c r="E3329" s="856"/>
      <c r="F3329" s="419" t="str">
        <f t="shared" si="26"/>
        <v/>
      </c>
    </row>
    <row r="3330" spans="1:6" ht="14.4" customHeight="1" x14ac:dyDescent="0.3">
      <c r="A3330" s="372" t="s">
        <v>1776</v>
      </c>
      <c r="B3330" s="201" t="s">
        <v>1718</v>
      </c>
      <c r="C3330" s="379" t="s">
        <v>9</v>
      </c>
      <c r="D3330" s="581">
        <v>0</v>
      </c>
      <c r="E3330" s="856"/>
      <c r="F3330" s="419" t="str">
        <f t="shared" si="26"/>
        <v/>
      </c>
    </row>
    <row r="3331" spans="1:6" ht="14.4" customHeight="1" x14ac:dyDescent="0.3">
      <c r="A3331" s="372" t="s">
        <v>1777</v>
      </c>
      <c r="B3331" s="201" t="s">
        <v>1778</v>
      </c>
      <c r="C3331" s="379"/>
      <c r="D3331" s="581"/>
      <c r="E3331" s="418"/>
      <c r="F3331" s="419" t="str">
        <f t="shared" si="26"/>
        <v/>
      </c>
    </row>
    <row r="3332" spans="1:6" ht="14.4" customHeight="1" x14ac:dyDescent="0.3">
      <c r="A3332" s="372" t="s">
        <v>1779</v>
      </c>
      <c r="B3332" s="201" t="s">
        <v>1780</v>
      </c>
      <c r="C3332" s="379" t="s">
        <v>9</v>
      </c>
      <c r="D3332" s="617">
        <v>1200</v>
      </c>
      <c r="E3332" s="856"/>
      <c r="F3332" s="419" t="str">
        <f t="shared" si="26"/>
        <v/>
      </c>
    </row>
    <row r="3333" spans="1:6" ht="14.4" customHeight="1" x14ac:dyDescent="0.3">
      <c r="A3333" s="372" t="s">
        <v>1781</v>
      </c>
      <c r="B3333" s="201" t="s">
        <v>1782</v>
      </c>
      <c r="C3333" s="379" t="s">
        <v>9</v>
      </c>
      <c r="D3333" s="617">
        <v>0</v>
      </c>
      <c r="E3333" s="856"/>
      <c r="F3333" s="419" t="str">
        <f t="shared" si="26"/>
        <v/>
      </c>
    </row>
    <row r="3334" spans="1:6" ht="14.4" customHeight="1" x14ac:dyDescent="0.3">
      <c r="A3334" s="372" t="s">
        <v>1786</v>
      </c>
      <c r="B3334" s="235" t="s">
        <v>4262</v>
      </c>
      <c r="C3334" s="379"/>
      <c r="D3334" s="581"/>
      <c r="E3334" s="418"/>
      <c r="F3334" s="419" t="str">
        <f t="shared" si="26"/>
        <v/>
      </c>
    </row>
    <row r="3335" spans="1:6" ht="14.4" customHeight="1" x14ac:dyDescent="0.3">
      <c r="A3335" s="372" t="s">
        <v>1788</v>
      </c>
      <c r="B3335" s="201" t="s">
        <v>4263</v>
      </c>
      <c r="C3335" s="379" t="s">
        <v>363</v>
      </c>
      <c r="D3335" s="617">
        <v>100000</v>
      </c>
      <c r="E3335" s="856"/>
      <c r="F3335" s="419" t="str">
        <f t="shared" si="26"/>
        <v/>
      </c>
    </row>
    <row r="3336" spans="1:6" ht="14.4" customHeight="1" x14ac:dyDescent="0.3">
      <c r="A3336" s="372" t="s">
        <v>1792</v>
      </c>
      <c r="B3336" s="201" t="s">
        <v>4264</v>
      </c>
      <c r="C3336" s="379" t="s">
        <v>363</v>
      </c>
      <c r="D3336" s="617">
        <v>4000</v>
      </c>
      <c r="E3336" s="856"/>
      <c r="F3336" s="419" t="str">
        <f t="shared" si="26"/>
        <v/>
      </c>
    </row>
    <row r="3337" spans="1:6" ht="14.4" customHeight="1" x14ac:dyDescent="0.3">
      <c r="A3337" s="372" t="s">
        <v>4265</v>
      </c>
      <c r="B3337" s="201" t="s">
        <v>4266</v>
      </c>
      <c r="C3337" s="379" t="s">
        <v>9</v>
      </c>
      <c r="D3337" s="617">
        <v>28000</v>
      </c>
      <c r="E3337" s="856"/>
      <c r="F3337" s="419" t="str">
        <f t="shared" si="26"/>
        <v/>
      </c>
    </row>
    <row r="3338" spans="1:6" ht="14.4" customHeight="1" x14ac:dyDescent="0.3">
      <c r="A3338" s="372" t="s">
        <v>4267</v>
      </c>
      <c r="B3338" s="201" t="s">
        <v>1807</v>
      </c>
      <c r="C3338" s="379" t="s">
        <v>9</v>
      </c>
      <c r="D3338" s="617">
        <v>28000</v>
      </c>
      <c r="E3338" s="856"/>
      <c r="F3338" s="419" t="str">
        <f t="shared" si="26"/>
        <v/>
      </c>
    </row>
    <row r="3339" spans="1:6" ht="14.4" customHeight="1" x14ac:dyDescent="0.3">
      <c r="A3339" s="372" t="s">
        <v>4268</v>
      </c>
      <c r="B3339" s="288" t="s">
        <v>1823</v>
      </c>
      <c r="C3339" s="379" t="s">
        <v>9</v>
      </c>
      <c r="D3339" s="617">
        <v>120</v>
      </c>
      <c r="E3339" s="856"/>
      <c r="F3339" s="419" t="str">
        <f t="shared" si="26"/>
        <v/>
      </c>
    </row>
    <row r="3340" spans="1:6" ht="14.4" customHeight="1" x14ac:dyDescent="0.3">
      <c r="A3340" s="372" t="s">
        <v>4269</v>
      </c>
      <c r="B3340" s="201" t="s">
        <v>1809</v>
      </c>
      <c r="C3340" s="379"/>
      <c r="D3340" s="581"/>
      <c r="E3340" s="418"/>
      <c r="F3340" s="419" t="str">
        <f t="shared" si="26"/>
        <v/>
      </c>
    </row>
    <row r="3341" spans="1:6" ht="14.4" customHeight="1" x14ac:dyDescent="0.3">
      <c r="A3341" s="372" t="s">
        <v>4270</v>
      </c>
      <c r="B3341" s="201" t="s">
        <v>1811</v>
      </c>
      <c r="C3341" s="379" t="s">
        <v>9</v>
      </c>
      <c r="D3341" s="617">
        <v>3600</v>
      </c>
      <c r="E3341" s="856"/>
      <c r="F3341" s="419" t="str">
        <f t="shared" si="26"/>
        <v/>
      </c>
    </row>
    <row r="3342" spans="1:6" ht="14.4" customHeight="1" x14ac:dyDescent="0.3">
      <c r="A3342" s="372" t="s">
        <v>4271</v>
      </c>
      <c r="B3342" s="201" t="s">
        <v>1813</v>
      </c>
      <c r="C3342" s="379" t="s">
        <v>9</v>
      </c>
      <c r="D3342" s="617">
        <v>2400</v>
      </c>
      <c r="E3342" s="856"/>
      <c r="F3342" s="419" t="str">
        <f t="shared" si="26"/>
        <v/>
      </c>
    </row>
    <row r="3343" spans="1:6" ht="14.4" customHeight="1" x14ac:dyDescent="0.3">
      <c r="A3343" s="372" t="s">
        <v>4272</v>
      </c>
      <c r="B3343" s="201" t="s">
        <v>1815</v>
      </c>
      <c r="C3343" s="379" t="s">
        <v>9</v>
      </c>
      <c r="D3343" s="617">
        <v>600</v>
      </c>
      <c r="E3343" s="856"/>
      <c r="F3343" s="419" t="str">
        <f t="shared" si="26"/>
        <v/>
      </c>
    </row>
    <row r="3344" spans="1:6" ht="14.4" customHeight="1" x14ac:dyDescent="0.3">
      <c r="A3344" s="372" t="s">
        <v>4273</v>
      </c>
      <c r="B3344" s="288" t="s">
        <v>4274</v>
      </c>
      <c r="C3344" s="409"/>
      <c r="D3344" s="581"/>
      <c r="E3344" s="418"/>
      <c r="F3344" s="419" t="str">
        <f t="shared" si="26"/>
        <v/>
      </c>
    </row>
    <row r="3345" spans="1:6" ht="14.4" customHeight="1" x14ac:dyDescent="0.3">
      <c r="A3345" s="372" t="s">
        <v>4275</v>
      </c>
      <c r="B3345" s="288" t="s">
        <v>1749</v>
      </c>
      <c r="C3345" s="409" t="s">
        <v>9</v>
      </c>
      <c r="D3345" s="617">
        <v>600</v>
      </c>
      <c r="E3345" s="856"/>
      <c r="F3345" s="419" t="str">
        <f t="shared" si="26"/>
        <v/>
      </c>
    </row>
    <row r="3346" spans="1:6" ht="14.4" customHeight="1" x14ac:dyDescent="0.3">
      <c r="A3346" s="372" t="s">
        <v>4276</v>
      </c>
      <c r="B3346" s="288" t="s">
        <v>1825</v>
      </c>
      <c r="C3346" s="409" t="s">
        <v>9</v>
      </c>
      <c r="D3346" s="617">
        <v>1200</v>
      </c>
      <c r="E3346" s="856"/>
      <c r="F3346" s="419" t="str">
        <f t="shared" si="26"/>
        <v/>
      </c>
    </row>
    <row r="3347" spans="1:6" ht="14.4" customHeight="1" x14ac:dyDescent="0.3">
      <c r="A3347" s="372" t="s">
        <v>4277</v>
      </c>
      <c r="B3347" s="288" t="s">
        <v>1827</v>
      </c>
      <c r="C3347" s="409" t="s">
        <v>9</v>
      </c>
      <c r="D3347" s="617">
        <v>2800</v>
      </c>
      <c r="E3347" s="856"/>
      <c r="F3347" s="419" t="str">
        <f t="shared" si="26"/>
        <v/>
      </c>
    </row>
    <row r="3348" spans="1:6" ht="14.4" customHeight="1" x14ac:dyDescent="0.3">
      <c r="A3348" s="372" t="s">
        <v>4278</v>
      </c>
      <c r="B3348" s="288" t="s">
        <v>1759</v>
      </c>
      <c r="C3348" s="409" t="s">
        <v>9</v>
      </c>
      <c r="D3348" s="617">
        <v>100</v>
      </c>
      <c r="E3348" s="856"/>
      <c r="F3348" s="419" t="str">
        <f t="shared" si="26"/>
        <v/>
      </c>
    </row>
    <row r="3349" spans="1:6" x14ac:dyDescent="0.3">
      <c r="A3349" s="413" t="s">
        <v>1796</v>
      </c>
      <c r="B3349" s="252" t="s">
        <v>1896</v>
      </c>
      <c r="C3349" s="405" t="s">
        <v>9</v>
      </c>
      <c r="D3349" s="617">
        <v>100</v>
      </c>
      <c r="E3349" s="856"/>
      <c r="F3349" s="419" t="str">
        <f t="shared" ref="F3349:F3374" si="27">IF((D3349*E3349)&gt;0,(D3349*E3349),"")</f>
        <v/>
      </c>
    </row>
    <row r="3350" spans="1:6" ht="14.4" customHeight="1" x14ac:dyDescent="0.3">
      <c r="A3350" s="372" t="s">
        <v>1828</v>
      </c>
      <c r="B3350" s="235" t="s">
        <v>1829</v>
      </c>
      <c r="C3350" s="379" t="s">
        <v>221</v>
      </c>
      <c r="D3350" s="617">
        <v>280</v>
      </c>
      <c r="E3350" s="856"/>
      <c r="F3350" s="419" t="str">
        <f t="shared" si="27"/>
        <v/>
      </c>
    </row>
    <row r="3351" spans="1:6" ht="14.4" customHeight="1" x14ac:dyDescent="0.3">
      <c r="A3351" s="372" t="s">
        <v>1830</v>
      </c>
      <c r="B3351" s="235" t="s">
        <v>1831</v>
      </c>
      <c r="C3351" s="379"/>
      <c r="D3351" s="581"/>
      <c r="E3351" s="418"/>
      <c r="F3351" s="419" t="str">
        <f t="shared" si="27"/>
        <v/>
      </c>
    </row>
    <row r="3352" spans="1:6" ht="14.4" customHeight="1" x14ac:dyDescent="0.3">
      <c r="A3352" s="372" t="s">
        <v>1832</v>
      </c>
      <c r="B3352" s="201" t="s">
        <v>1716</v>
      </c>
      <c r="C3352" s="379" t="s">
        <v>363</v>
      </c>
      <c r="D3352" s="617">
        <v>84000</v>
      </c>
      <c r="E3352" s="856"/>
      <c r="F3352" s="419" t="str">
        <f t="shared" si="27"/>
        <v/>
      </c>
    </row>
    <row r="3353" spans="1:6" ht="14.4" customHeight="1" x14ac:dyDescent="0.3">
      <c r="A3353" s="372" t="s">
        <v>1833</v>
      </c>
      <c r="B3353" s="201" t="s">
        <v>1718</v>
      </c>
      <c r="C3353" s="379" t="s">
        <v>363</v>
      </c>
      <c r="D3353" s="617">
        <v>0</v>
      </c>
      <c r="E3353" s="856"/>
      <c r="F3353" s="419" t="str">
        <f t="shared" si="27"/>
        <v/>
      </c>
    </row>
    <row r="3354" spans="1:6" ht="14.4" customHeight="1" x14ac:dyDescent="0.3">
      <c r="A3354" s="372" t="s">
        <v>1834</v>
      </c>
      <c r="B3354" s="235" t="s">
        <v>1835</v>
      </c>
      <c r="C3354" s="379" t="s">
        <v>363</v>
      </c>
      <c r="D3354" s="617">
        <v>52000</v>
      </c>
      <c r="E3354" s="856"/>
      <c r="F3354" s="419" t="str">
        <f t="shared" si="27"/>
        <v/>
      </c>
    </row>
    <row r="3355" spans="1:6" ht="14.4" customHeight="1" x14ac:dyDescent="0.3">
      <c r="A3355" s="372" t="s">
        <v>1836</v>
      </c>
      <c r="B3355" s="235" t="s">
        <v>1837</v>
      </c>
      <c r="C3355" s="379"/>
      <c r="D3355" s="617">
        <v>0</v>
      </c>
      <c r="E3355" s="418"/>
      <c r="F3355" s="419" t="str">
        <f t="shared" si="27"/>
        <v/>
      </c>
    </row>
    <row r="3356" spans="1:6" x14ac:dyDescent="0.3">
      <c r="A3356" s="372" t="s">
        <v>1838</v>
      </c>
      <c r="B3356" s="201" t="s">
        <v>1837</v>
      </c>
      <c r="C3356" s="379" t="s">
        <v>16</v>
      </c>
      <c r="D3356" s="581">
        <v>1</v>
      </c>
      <c r="E3356" s="418">
        <v>950000</v>
      </c>
      <c r="F3356" s="419">
        <f t="shared" si="27"/>
        <v>950000</v>
      </c>
    </row>
    <row r="3357" spans="1:6" ht="14.4" customHeight="1" x14ac:dyDescent="0.3">
      <c r="A3357" s="372" t="s">
        <v>1840</v>
      </c>
      <c r="B3357" s="201" t="s">
        <v>4005</v>
      </c>
      <c r="C3357" s="379" t="s">
        <v>21</v>
      </c>
      <c r="D3357" s="581">
        <f>F3356</f>
        <v>950000</v>
      </c>
      <c r="E3357" s="855"/>
      <c r="F3357" s="419" t="str">
        <f t="shared" si="27"/>
        <v/>
      </c>
    </row>
    <row r="3358" spans="1:6" ht="14.4" customHeight="1" x14ac:dyDescent="0.3">
      <c r="A3358" s="372" t="s">
        <v>1842</v>
      </c>
      <c r="B3358" s="235" t="s">
        <v>1843</v>
      </c>
      <c r="C3358" s="379"/>
      <c r="D3358" s="581"/>
      <c r="E3358" s="418"/>
      <c r="F3358" s="419" t="str">
        <f t="shared" si="27"/>
        <v/>
      </c>
    </row>
    <row r="3359" spans="1:6" ht="14.4" customHeight="1" x14ac:dyDescent="0.3">
      <c r="A3359" s="372" t="s">
        <v>1844</v>
      </c>
      <c r="B3359" s="201" t="s">
        <v>1845</v>
      </c>
      <c r="C3359" s="379" t="s">
        <v>16</v>
      </c>
      <c r="D3359" s="581">
        <v>1</v>
      </c>
      <c r="E3359" s="418">
        <v>2500000</v>
      </c>
      <c r="F3359" s="419">
        <f t="shared" si="27"/>
        <v>2500000</v>
      </c>
    </row>
    <row r="3360" spans="1:6" ht="14.4" customHeight="1" x14ac:dyDescent="0.3">
      <c r="A3360" s="372" t="s">
        <v>1847</v>
      </c>
      <c r="B3360" s="201" t="s">
        <v>4279</v>
      </c>
      <c r="C3360" s="379" t="s">
        <v>21</v>
      </c>
      <c r="D3360" s="581">
        <f>F3359</f>
        <v>2500000</v>
      </c>
      <c r="E3360" s="855"/>
      <c r="F3360" s="419" t="str">
        <f t="shared" si="27"/>
        <v/>
      </c>
    </row>
    <row r="3361" spans="1:6" ht="14.4" customHeight="1" x14ac:dyDescent="0.3">
      <c r="A3361" s="372" t="s">
        <v>1849</v>
      </c>
      <c r="B3361" s="235" t="s">
        <v>1850</v>
      </c>
      <c r="C3361" s="379"/>
      <c r="D3361" s="581"/>
      <c r="E3361" s="418"/>
      <c r="F3361" s="419" t="str">
        <f t="shared" si="27"/>
        <v/>
      </c>
    </row>
    <row r="3362" spans="1:6" ht="14.4" customHeight="1" x14ac:dyDescent="0.3">
      <c r="A3362" s="372" t="s">
        <v>1851</v>
      </c>
      <c r="B3362" s="201" t="s">
        <v>1852</v>
      </c>
      <c r="C3362" s="379" t="s">
        <v>363</v>
      </c>
      <c r="D3362" s="617">
        <v>2500</v>
      </c>
      <c r="E3362" s="856"/>
      <c r="F3362" s="419" t="str">
        <f t="shared" si="27"/>
        <v/>
      </c>
    </row>
    <row r="3363" spans="1:6" ht="14.4" customHeight="1" x14ac:dyDescent="0.3">
      <c r="A3363" s="372" t="s">
        <v>1853</v>
      </c>
      <c r="B3363" s="201" t="s">
        <v>1854</v>
      </c>
      <c r="C3363" s="379" t="s">
        <v>9</v>
      </c>
      <c r="D3363" s="617">
        <v>15</v>
      </c>
      <c r="E3363" s="856"/>
      <c r="F3363" s="419" t="str">
        <f t="shared" si="27"/>
        <v/>
      </c>
    </row>
    <row r="3364" spans="1:6" ht="14.4" customHeight="1" x14ac:dyDescent="0.3">
      <c r="A3364" s="372" t="s">
        <v>1855</v>
      </c>
      <c r="B3364" s="201" t="s">
        <v>1856</v>
      </c>
      <c r="C3364" s="379" t="s">
        <v>9</v>
      </c>
      <c r="D3364" s="617">
        <v>2</v>
      </c>
      <c r="E3364" s="856"/>
      <c r="F3364" s="419" t="str">
        <f t="shared" si="27"/>
        <v/>
      </c>
    </row>
    <row r="3365" spans="1:6" ht="14.4" customHeight="1" x14ac:dyDescent="0.3">
      <c r="A3365" s="372" t="s">
        <v>1857</v>
      </c>
      <c r="B3365" s="235" t="s">
        <v>1858</v>
      </c>
      <c r="C3365" s="379" t="s">
        <v>9</v>
      </c>
      <c r="D3365" s="617">
        <v>2</v>
      </c>
      <c r="E3365" s="856"/>
      <c r="F3365" s="419" t="str">
        <f t="shared" si="27"/>
        <v/>
      </c>
    </row>
    <row r="3366" spans="1:6" ht="14.4" customHeight="1" x14ac:dyDescent="0.3">
      <c r="A3366" s="413" t="s">
        <v>1859</v>
      </c>
      <c r="B3366" s="292" t="s">
        <v>1883</v>
      </c>
      <c r="C3366" s="405"/>
      <c r="D3366" s="617"/>
      <c r="E3366" s="418"/>
      <c r="F3366" s="419" t="str">
        <f t="shared" si="27"/>
        <v/>
      </c>
    </row>
    <row r="3367" spans="1:6" ht="14.4" customHeight="1" x14ac:dyDescent="0.3">
      <c r="A3367" s="413" t="s">
        <v>4280</v>
      </c>
      <c r="B3367" s="252" t="s">
        <v>1883</v>
      </c>
      <c r="C3367" s="405" t="s">
        <v>16</v>
      </c>
      <c r="D3367" s="581">
        <v>1</v>
      </c>
      <c r="E3367" s="418">
        <v>400000</v>
      </c>
      <c r="F3367" s="419">
        <f t="shared" si="27"/>
        <v>400000</v>
      </c>
    </row>
    <row r="3368" spans="1:6" ht="14.4" customHeight="1" x14ac:dyDescent="0.3">
      <c r="A3368" s="413" t="s">
        <v>4281</v>
      </c>
      <c r="B3368" s="252" t="s">
        <v>4282</v>
      </c>
      <c r="C3368" s="405" t="s">
        <v>21</v>
      </c>
      <c r="D3368" s="581">
        <f>F3367</f>
        <v>400000</v>
      </c>
      <c r="E3368" s="855"/>
      <c r="F3368" s="419" t="str">
        <f t="shared" si="27"/>
        <v/>
      </c>
    </row>
    <row r="3369" spans="1:6" ht="14.4" customHeight="1" x14ac:dyDescent="0.3">
      <c r="A3369" s="413" t="s">
        <v>4283</v>
      </c>
      <c r="B3369" s="211" t="s">
        <v>4284</v>
      </c>
      <c r="C3369" s="379"/>
      <c r="D3369" s="581"/>
      <c r="E3369" s="418"/>
      <c r="F3369" s="419" t="str">
        <f t="shared" si="27"/>
        <v/>
      </c>
    </row>
    <row r="3370" spans="1:6" ht="14.4" customHeight="1" x14ac:dyDescent="0.3">
      <c r="A3370" s="413" t="s">
        <v>4285</v>
      </c>
      <c r="B3370" s="288" t="s">
        <v>4286</v>
      </c>
      <c r="C3370" s="379" t="s">
        <v>363</v>
      </c>
      <c r="D3370" s="617">
        <v>500</v>
      </c>
      <c r="E3370" s="856"/>
      <c r="F3370" s="419" t="str">
        <f t="shared" si="27"/>
        <v/>
      </c>
    </row>
    <row r="3371" spans="1:6" ht="14.4" customHeight="1" x14ac:dyDescent="0.3">
      <c r="A3371" s="413" t="s">
        <v>4287</v>
      </c>
      <c r="B3371" s="288" t="s">
        <v>4288</v>
      </c>
      <c r="C3371" s="379" t="s">
        <v>363</v>
      </c>
      <c r="D3371" s="617">
        <v>500</v>
      </c>
      <c r="E3371" s="856"/>
      <c r="F3371" s="419" t="str">
        <f t="shared" si="27"/>
        <v/>
      </c>
    </row>
    <row r="3372" spans="1:6" ht="14.4" customHeight="1" x14ac:dyDescent="0.3">
      <c r="A3372" s="413" t="s">
        <v>4289</v>
      </c>
      <c r="B3372" s="288" t="s">
        <v>4290</v>
      </c>
      <c r="C3372" s="379" t="s">
        <v>363</v>
      </c>
      <c r="D3372" s="617">
        <v>500</v>
      </c>
      <c r="E3372" s="856"/>
      <c r="F3372" s="419" t="str">
        <f t="shared" si="27"/>
        <v/>
      </c>
    </row>
    <row r="3373" spans="1:6" ht="14.4" customHeight="1" x14ac:dyDescent="0.3">
      <c r="A3373" s="413" t="s">
        <v>4291</v>
      </c>
      <c r="B3373" s="288" t="s">
        <v>4292</v>
      </c>
      <c r="C3373" s="379" t="s">
        <v>9</v>
      </c>
      <c r="D3373" s="617">
        <v>500</v>
      </c>
      <c r="E3373" s="856"/>
      <c r="F3373" s="419" t="str">
        <f t="shared" si="27"/>
        <v/>
      </c>
    </row>
    <row r="3374" spans="1:6" ht="14.4" customHeight="1" x14ac:dyDescent="0.3">
      <c r="A3374" s="413" t="s">
        <v>4293</v>
      </c>
      <c r="B3374" s="288" t="s">
        <v>4294</v>
      </c>
      <c r="C3374" s="379" t="s">
        <v>3062</v>
      </c>
      <c r="D3374" s="617">
        <v>180000</v>
      </c>
      <c r="E3374" s="856"/>
      <c r="F3374" s="419" t="str">
        <f t="shared" si="27"/>
        <v/>
      </c>
    </row>
    <row r="3375" spans="1:6" ht="14.4" customHeight="1" x14ac:dyDescent="0.3">
      <c r="A3375" s="383"/>
      <c r="B3375" s="202"/>
      <c r="C3375" s="386"/>
      <c r="D3375" s="431"/>
      <c r="E3375" s="432"/>
      <c r="F3375" s="433"/>
    </row>
    <row r="3376" spans="1:6" ht="14.4" customHeight="1" x14ac:dyDescent="0.3">
      <c r="A3376" s="383"/>
      <c r="B3376" s="202"/>
      <c r="C3376" s="386"/>
      <c r="D3376" s="431"/>
      <c r="E3376" s="432"/>
      <c r="F3376" s="433"/>
    </row>
    <row r="3377" spans="1:6" ht="14.4" customHeight="1" x14ac:dyDescent="0.3">
      <c r="A3377" s="383"/>
      <c r="B3377" s="202"/>
      <c r="C3377" s="386"/>
      <c r="D3377" s="431"/>
      <c r="E3377" s="432"/>
      <c r="F3377" s="433" t="str">
        <f>IF((D3377*E3377)&gt;0,(D3377*E3377),"")</f>
        <v/>
      </c>
    </row>
    <row r="3378" spans="1:6" ht="14.4" customHeight="1" x14ac:dyDescent="0.3">
      <c r="A3378" s="383"/>
      <c r="B3378" s="202"/>
      <c r="C3378" s="386"/>
      <c r="D3378" s="431"/>
      <c r="E3378" s="432"/>
      <c r="F3378" s="433" t="str">
        <f>IF((D3378*E3378)&gt;0,(D3378*E3378),"")</f>
        <v/>
      </c>
    </row>
    <row r="3379" spans="1:6" ht="14.4" customHeight="1" x14ac:dyDescent="0.3">
      <c r="A3379" s="383"/>
      <c r="B3379" s="202"/>
      <c r="C3379" s="386"/>
      <c r="D3379" s="431"/>
      <c r="E3379" s="432"/>
      <c r="F3379" s="433" t="str">
        <f>IF((D3379*E3379)&gt;0,(D3379*E3379),"")</f>
        <v/>
      </c>
    </row>
    <row r="3380" spans="1:6" ht="14.4" customHeight="1" thickBot="1" x14ac:dyDescent="0.35">
      <c r="A3380" s="383"/>
      <c r="B3380" s="202"/>
      <c r="C3380" s="386"/>
      <c r="D3380" s="431"/>
      <c r="E3380" s="432"/>
      <c r="F3380" s="433"/>
    </row>
    <row r="3381" spans="1:6" ht="25.05" customHeight="1" thickBot="1" x14ac:dyDescent="0.35">
      <c r="A3381" s="448" t="s">
        <v>4088</v>
      </c>
      <c r="B3381" s="511" t="s">
        <v>4116</v>
      </c>
      <c r="C3381" s="489"/>
      <c r="D3381" s="583"/>
      <c r="E3381" s="584"/>
      <c r="F3381" s="585">
        <f>SUM(F3286:F3380)</f>
        <v>3850000</v>
      </c>
    </row>
    <row r="3382" spans="1:6" ht="15" customHeight="1" x14ac:dyDescent="0.3">
      <c r="A3382" s="756" t="str">
        <f>A658</f>
        <v>CONTRACT SANRAL: NRA 2024/2025</v>
      </c>
      <c r="B3382" s="756"/>
      <c r="C3382" s="462"/>
      <c r="D3382" s="586"/>
      <c r="E3382" s="587"/>
      <c r="F3382" s="588"/>
    </row>
    <row r="3383" spans="1:6" ht="28.8" customHeight="1" thickBot="1" x14ac:dyDescent="0.35">
      <c r="A3383" s="804" t="str">
        <f>A659</f>
        <v>PANEL FOR ROUTINE ROAD MAINTENANCE WORKS ACROSS SOUTH AFRICA (FREE STATE PROVINCE)</v>
      </c>
      <c r="B3383" s="804"/>
      <c r="C3383" s="463"/>
      <c r="D3383" s="589"/>
      <c r="E3383" s="590"/>
      <c r="F3383" s="591"/>
    </row>
    <row r="3384" spans="1:6" ht="25.05" customHeight="1" thickBot="1" x14ac:dyDescent="0.35">
      <c r="A3384" s="449" t="s">
        <v>4111</v>
      </c>
      <c r="B3384" s="451" t="s">
        <v>4035</v>
      </c>
      <c r="C3384" s="451" t="s">
        <v>4112</v>
      </c>
      <c r="D3384" s="583" t="s">
        <v>4113</v>
      </c>
      <c r="E3384" s="583" t="s">
        <v>4114</v>
      </c>
      <c r="F3384" s="592" t="s">
        <v>4036</v>
      </c>
    </row>
    <row r="3385" spans="1:6" s="444" customFormat="1" ht="25.05" customHeight="1" x14ac:dyDescent="0.3">
      <c r="A3385" s="758" t="s">
        <v>1971</v>
      </c>
      <c r="B3385" s="759"/>
      <c r="C3385" s="759"/>
      <c r="D3385" s="759"/>
      <c r="E3385" s="759"/>
      <c r="F3385" s="760"/>
    </row>
    <row r="3386" spans="1:6" ht="14.4" customHeight="1" x14ac:dyDescent="0.3">
      <c r="A3386" s="524" t="s">
        <v>1972</v>
      </c>
      <c r="B3386" s="345" t="s">
        <v>1973</v>
      </c>
      <c r="C3386" s="375"/>
      <c r="D3386" s="554"/>
      <c r="E3386" s="502"/>
      <c r="F3386" s="503" t="str">
        <f>IF((D3386*E3386)&gt;0,(D3386*E3386),"")</f>
        <v/>
      </c>
    </row>
    <row r="3387" spans="1:6" ht="14.4" customHeight="1" x14ac:dyDescent="0.3">
      <c r="A3387" s="413" t="s">
        <v>1974</v>
      </c>
      <c r="B3387" s="201" t="s">
        <v>1975</v>
      </c>
      <c r="C3387" s="379" t="s">
        <v>363</v>
      </c>
      <c r="D3387" s="420">
        <v>64</v>
      </c>
      <c r="E3387" s="856"/>
      <c r="F3387" s="419" t="str">
        <f t="shared" ref="F3387:F3392" si="28">IF((D3387*E3387)&gt;0,(D3387*E3387),"")</f>
        <v/>
      </c>
    </row>
    <row r="3388" spans="1:6" ht="14.4" customHeight="1" x14ac:dyDescent="0.3">
      <c r="A3388" s="413" t="s">
        <v>1976</v>
      </c>
      <c r="B3388" s="201" t="s">
        <v>1977</v>
      </c>
      <c r="C3388" s="379" t="s">
        <v>363</v>
      </c>
      <c r="D3388" s="420">
        <v>200</v>
      </c>
      <c r="E3388" s="856"/>
      <c r="F3388" s="419" t="str">
        <f t="shared" si="28"/>
        <v/>
      </c>
    </row>
    <row r="3389" spans="1:6" ht="14.4" customHeight="1" x14ac:dyDescent="0.3">
      <c r="A3389" s="413" t="s">
        <v>1978</v>
      </c>
      <c r="B3389" s="235" t="s">
        <v>1979</v>
      </c>
      <c r="C3389" s="379"/>
      <c r="D3389" s="420"/>
      <c r="E3389" s="418"/>
      <c r="F3389" s="419" t="str">
        <f t="shared" si="28"/>
        <v/>
      </c>
    </row>
    <row r="3390" spans="1:6" ht="14.4" customHeight="1" x14ac:dyDescent="0.3">
      <c r="A3390" s="413" t="s">
        <v>1980</v>
      </c>
      <c r="B3390" s="201" t="s">
        <v>1975</v>
      </c>
      <c r="C3390" s="379" t="s">
        <v>9</v>
      </c>
      <c r="D3390" s="420">
        <v>40</v>
      </c>
      <c r="E3390" s="856"/>
      <c r="F3390" s="419" t="str">
        <f t="shared" si="28"/>
        <v/>
      </c>
    </row>
    <row r="3391" spans="1:6" ht="14.4" customHeight="1" x14ac:dyDescent="0.3">
      <c r="A3391" s="413" t="s">
        <v>1981</v>
      </c>
      <c r="B3391" s="201" t="s">
        <v>1977</v>
      </c>
      <c r="C3391" s="379" t="s">
        <v>9</v>
      </c>
      <c r="D3391" s="420">
        <v>100</v>
      </c>
      <c r="E3391" s="856"/>
      <c r="F3391" s="419" t="str">
        <f t="shared" si="28"/>
        <v/>
      </c>
    </row>
    <row r="3392" spans="1:6" ht="14.4" customHeight="1" x14ac:dyDescent="0.3">
      <c r="A3392" s="558" t="s">
        <v>1982</v>
      </c>
      <c r="B3392" s="412" t="s">
        <v>1983</v>
      </c>
      <c r="C3392" s="386" t="s">
        <v>363</v>
      </c>
      <c r="D3392" s="420">
        <v>40</v>
      </c>
      <c r="E3392" s="856"/>
      <c r="F3392" s="419" t="str">
        <f t="shared" si="28"/>
        <v/>
      </c>
    </row>
    <row r="3393" spans="1:6" ht="14.4" customHeight="1" x14ac:dyDescent="0.3">
      <c r="A3393" s="372"/>
      <c r="B3393" s="201"/>
      <c r="C3393" s="379"/>
      <c r="D3393" s="420"/>
      <c r="E3393" s="418"/>
      <c r="F3393" s="419"/>
    </row>
    <row r="3394" spans="1:6" ht="14.4" customHeight="1" x14ac:dyDescent="0.3">
      <c r="A3394" s="372"/>
      <c r="B3394" s="201"/>
      <c r="C3394" s="379"/>
      <c r="D3394" s="420"/>
      <c r="E3394" s="418"/>
      <c r="F3394" s="419"/>
    </row>
    <row r="3395" spans="1:6" ht="14.4" customHeight="1" x14ac:dyDescent="0.3">
      <c r="A3395" s="372"/>
      <c r="B3395" s="201"/>
      <c r="C3395" s="379"/>
      <c r="D3395" s="420"/>
      <c r="E3395" s="418"/>
      <c r="F3395" s="419"/>
    </row>
    <row r="3396" spans="1:6" ht="14.4" customHeight="1" x14ac:dyDescent="0.3">
      <c r="A3396" s="372"/>
      <c r="B3396" s="201"/>
      <c r="C3396" s="379"/>
      <c r="D3396" s="420"/>
      <c r="E3396" s="418"/>
      <c r="F3396" s="419"/>
    </row>
    <row r="3397" spans="1:6" ht="14.4" customHeight="1" x14ac:dyDescent="0.3">
      <c r="A3397" s="372"/>
      <c r="B3397" s="201"/>
      <c r="C3397" s="379"/>
      <c r="D3397" s="420"/>
      <c r="E3397" s="418"/>
      <c r="F3397" s="419"/>
    </row>
    <row r="3398" spans="1:6" ht="14.4" customHeight="1" x14ac:dyDescent="0.3">
      <c r="A3398" s="372"/>
      <c r="B3398" s="201"/>
      <c r="C3398" s="379"/>
      <c r="D3398" s="420"/>
      <c r="E3398" s="418"/>
      <c r="F3398" s="419"/>
    </row>
    <row r="3399" spans="1:6" ht="14.4" customHeight="1" x14ac:dyDescent="0.3">
      <c r="A3399" s="372"/>
      <c r="B3399" s="201"/>
      <c r="C3399" s="379"/>
      <c r="D3399" s="420"/>
      <c r="E3399" s="418"/>
      <c r="F3399" s="419"/>
    </row>
    <row r="3400" spans="1:6" ht="14.4" customHeight="1" x14ac:dyDescent="0.3">
      <c r="A3400" s="372"/>
      <c r="B3400" s="201"/>
      <c r="C3400" s="379"/>
      <c r="D3400" s="420"/>
      <c r="E3400" s="418"/>
      <c r="F3400" s="419"/>
    </row>
    <row r="3401" spans="1:6" ht="14.4" customHeight="1" x14ac:dyDescent="0.3">
      <c r="A3401" s="372"/>
      <c r="B3401" s="201"/>
      <c r="C3401" s="379"/>
      <c r="D3401" s="420"/>
      <c r="E3401" s="418"/>
      <c r="F3401" s="419"/>
    </row>
    <row r="3402" spans="1:6" ht="14.4" customHeight="1" x14ac:dyDescent="0.3">
      <c r="A3402" s="372"/>
      <c r="B3402" s="235"/>
      <c r="C3402" s="379"/>
      <c r="D3402" s="420"/>
      <c r="E3402" s="418"/>
      <c r="F3402" s="419"/>
    </row>
    <row r="3403" spans="1:6" ht="14.4" customHeight="1" x14ac:dyDescent="0.3">
      <c r="A3403" s="372"/>
      <c r="B3403" s="235"/>
      <c r="C3403" s="379"/>
      <c r="D3403" s="420"/>
      <c r="E3403" s="418"/>
      <c r="F3403" s="419"/>
    </row>
    <row r="3404" spans="1:6" ht="14.4" customHeight="1" x14ac:dyDescent="0.3">
      <c r="A3404" s="372"/>
      <c r="B3404" s="201"/>
      <c r="C3404" s="379"/>
      <c r="D3404" s="420"/>
      <c r="E3404" s="418"/>
      <c r="F3404" s="419"/>
    </row>
    <row r="3405" spans="1:6" ht="14.4" customHeight="1" x14ac:dyDescent="0.3">
      <c r="A3405" s="372"/>
      <c r="B3405" s="201"/>
      <c r="C3405" s="379"/>
      <c r="D3405" s="420"/>
      <c r="E3405" s="418"/>
      <c r="F3405" s="419"/>
    </row>
    <row r="3406" spans="1:6" ht="14.4" customHeight="1" x14ac:dyDescent="0.3">
      <c r="A3406" s="372"/>
      <c r="B3406" s="235"/>
      <c r="C3406" s="379"/>
      <c r="D3406" s="420"/>
      <c r="E3406" s="418"/>
      <c r="F3406" s="419"/>
    </row>
    <row r="3407" spans="1:6" ht="14.4" customHeight="1" x14ac:dyDescent="0.3">
      <c r="A3407" s="372"/>
      <c r="B3407" s="201"/>
      <c r="C3407" s="379"/>
      <c r="D3407" s="420"/>
      <c r="E3407" s="418"/>
      <c r="F3407" s="419"/>
    </row>
    <row r="3408" spans="1:6" ht="14.4" customHeight="1" x14ac:dyDescent="0.3">
      <c r="A3408" s="372"/>
      <c r="B3408" s="201"/>
      <c r="C3408" s="379"/>
      <c r="D3408" s="421"/>
      <c r="E3408" s="422"/>
      <c r="F3408" s="419"/>
    </row>
    <row r="3409" spans="1:6" ht="14.4" customHeight="1" x14ac:dyDescent="0.3">
      <c r="A3409" s="383"/>
      <c r="B3409" s="202"/>
      <c r="C3409" s="386"/>
      <c r="D3409" s="431"/>
      <c r="E3409" s="432"/>
      <c r="F3409" s="433"/>
    </row>
    <row r="3410" spans="1:6" ht="14.4" customHeight="1" x14ac:dyDescent="0.3">
      <c r="A3410" s="383"/>
      <c r="B3410" s="202"/>
      <c r="C3410" s="386"/>
      <c r="D3410" s="431"/>
      <c r="E3410" s="432"/>
      <c r="F3410" s="433"/>
    </row>
    <row r="3411" spans="1:6" ht="14.4" customHeight="1" x14ac:dyDescent="0.3">
      <c r="A3411" s="383"/>
      <c r="B3411" s="202"/>
      <c r="C3411" s="386"/>
      <c r="D3411" s="431"/>
      <c r="E3411" s="432"/>
      <c r="F3411" s="433"/>
    </row>
    <row r="3412" spans="1:6" ht="14.4" customHeight="1" x14ac:dyDescent="0.3">
      <c r="A3412" s="383"/>
      <c r="B3412" s="202"/>
      <c r="C3412" s="386"/>
      <c r="D3412" s="431"/>
      <c r="E3412" s="432"/>
      <c r="F3412" s="433"/>
    </row>
    <row r="3413" spans="1:6" ht="14.4" customHeight="1" x14ac:dyDescent="0.3">
      <c r="A3413" s="383"/>
      <c r="B3413" s="202"/>
      <c r="C3413" s="386"/>
      <c r="D3413" s="431"/>
      <c r="E3413" s="432"/>
      <c r="F3413" s="433"/>
    </row>
    <row r="3414" spans="1:6" ht="14.4" customHeight="1" x14ac:dyDescent="0.3">
      <c r="A3414" s="383"/>
      <c r="B3414" s="202"/>
      <c r="C3414" s="386"/>
      <c r="D3414" s="431"/>
      <c r="E3414" s="432"/>
      <c r="F3414" s="433"/>
    </row>
    <row r="3415" spans="1:6" ht="14.4" customHeight="1" x14ac:dyDescent="0.3">
      <c r="A3415" s="383"/>
      <c r="B3415" s="202"/>
      <c r="C3415" s="386"/>
      <c r="D3415" s="431"/>
      <c r="E3415" s="432"/>
      <c r="F3415" s="433"/>
    </row>
    <row r="3416" spans="1:6" ht="14.4" customHeight="1" x14ac:dyDescent="0.3">
      <c r="A3416" s="383"/>
      <c r="B3416" s="202"/>
      <c r="C3416" s="386"/>
      <c r="D3416" s="431"/>
      <c r="E3416" s="432"/>
      <c r="F3416" s="433"/>
    </row>
    <row r="3417" spans="1:6" ht="14.4" customHeight="1" x14ac:dyDescent="0.3">
      <c r="A3417" s="383"/>
      <c r="B3417" s="202"/>
      <c r="C3417" s="386"/>
      <c r="D3417" s="431"/>
      <c r="E3417" s="432"/>
      <c r="F3417" s="433"/>
    </row>
    <row r="3418" spans="1:6" ht="14.4" customHeight="1" x14ac:dyDescent="0.3">
      <c r="A3418" s="383"/>
      <c r="B3418" s="202"/>
      <c r="C3418" s="386"/>
      <c r="D3418" s="431"/>
      <c r="E3418" s="432"/>
      <c r="F3418" s="433"/>
    </row>
    <row r="3419" spans="1:6" ht="14.4" customHeight="1" x14ac:dyDescent="0.3">
      <c r="A3419" s="383"/>
      <c r="B3419" s="202"/>
      <c r="C3419" s="386"/>
      <c r="D3419" s="431"/>
      <c r="E3419" s="432"/>
      <c r="F3419" s="433"/>
    </row>
    <row r="3420" spans="1:6" ht="14.4" customHeight="1" x14ac:dyDescent="0.3">
      <c r="A3420" s="383"/>
      <c r="B3420" s="202"/>
      <c r="C3420" s="386"/>
      <c r="D3420" s="431"/>
      <c r="E3420" s="432"/>
      <c r="F3420" s="433"/>
    </row>
    <row r="3421" spans="1:6" ht="14.4" customHeight="1" x14ac:dyDescent="0.3">
      <c r="A3421" s="383"/>
      <c r="B3421" s="202"/>
      <c r="C3421" s="386"/>
      <c r="D3421" s="431"/>
      <c r="E3421" s="432"/>
      <c r="F3421" s="433"/>
    </row>
    <row r="3422" spans="1:6" ht="14.4" customHeight="1" x14ac:dyDescent="0.3">
      <c r="A3422" s="383"/>
      <c r="B3422" s="202"/>
      <c r="C3422" s="386"/>
      <c r="D3422" s="431"/>
      <c r="E3422" s="432"/>
      <c r="F3422" s="433"/>
    </row>
    <row r="3423" spans="1:6" ht="14.4" customHeight="1" x14ac:dyDescent="0.3">
      <c r="A3423" s="383"/>
      <c r="B3423" s="202"/>
      <c r="C3423" s="386"/>
      <c r="D3423" s="431"/>
      <c r="E3423" s="432"/>
      <c r="F3423" s="433"/>
    </row>
    <row r="3424" spans="1:6" ht="14.4" customHeight="1" x14ac:dyDescent="0.3">
      <c r="A3424" s="383"/>
      <c r="B3424" s="202"/>
      <c r="C3424" s="386"/>
      <c r="D3424" s="431"/>
      <c r="E3424" s="432"/>
      <c r="F3424" s="433"/>
    </row>
    <row r="3425" spans="1:6" ht="14.4" customHeight="1" x14ac:dyDescent="0.3">
      <c r="A3425" s="383"/>
      <c r="B3425" s="202"/>
      <c r="C3425" s="386"/>
      <c r="D3425" s="431"/>
      <c r="E3425" s="432"/>
      <c r="F3425" s="433"/>
    </row>
    <row r="3426" spans="1:6" ht="14.4" customHeight="1" x14ac:dyDescent="0.3">
      <c r="A3426" s="383"/>
      <c r="B3426" s="202"/>
      <c r="C3426" s="386"/>
      <c r="D3426" s="431"/>
      <c r="E3426" s="432"/>
      <c r="F3426" s="433"/>
    </row>
    <row r="3427" spans="1:6" ht="14.4" customHeight="1" x14ac:dyDescent="0.3">
      <c r="A3427" s="383"/>
      <c r="B3427" s="202"/>
      <c r="C3427" s="386"/>
      <c r="D3427" s="431"/>
      <c r="E3427" s="432"/>
      <c r="F3427" s="433"/>
    </row>
    <row r="3428" spans="1:6" ht="14.4" customHeight="1" x14ac:dyDescent="0.3">
      <c r="A3428" s="383"/>
      <c r="B3428" s="202"/>
      <c r="C3428" s="386"/>
      <c r="D3428" s="431"/>
      <c r="E3428" s="432"/>
      <c r="F3428" s="433"/>
    </row>
    <row r="3429" spans="1:6" ht="14.4" customHeight="1" x14ac:dyDescent="0.3">
      <c r="A3429" s="383"/>
      <c r="B3429" s="202"/>
      <c r="C3429" s="386"/>
      <c r="D3429" s="431"/>
      <c r="E3429" s="432"/>
      <c r="F3429" s="433"/>
    </row>
    <row r="3430" spans="1:6" ht="14.4" customHeight="1" x14ac:dyDescent="0.3">
      <c r="A3430" s="383"/>
      <c r="B3430" s="202"/>
      <c r="C3430" s="386"/>
      <c r="D3430" s="431"/>
      <c r="E3430" s="432"/>
      <c r="F3430" s="433"/>
    </row>
    <row r="3431" spans="1:6" ht="14.4" customHeight="1" x14ac:dyDescent="0.3">
      <c r="A3431" s="383"/>
      <c r="B3431" s="202"/>
      <c r="C3431" s="386"/>
      <c r="D3431" s="431"/>
      <c r="E3431" s="432"/>
      <c r="F3431" s="433"/>
    </row>
    <row r="3432" spans="1:6" ht="14.4" customHeight="1" x14ac:dyDescent="0.3">
      <c r="A3432" s="383"/>
      <c r="B3432" s="202"/>
      <c r="C3432" s="386"/>
      <c r="D3432" s="431"/>
      <c r="E3432" s="432"/>
      <c r="F3432" s="433"/>
    </row>
    <row r="3433" spans="1:6" ht="14.4" customHeight="1" x14ac:dyDescent="0.3">
      <c r="A3433" s="383"/>
      <c r="B3433" s="202"/>
      <c r="C3433" s="386"/>
      <c r="D3433" s="431"/>
      <c r="E3433" s="432"/>
      <c r="F3433" s="433"/>
    </row>
    <row r="3434" spans="1:6" ht="14.4" customHeight="1" x14ac:dyDescent="0.3">
      <c r="A3434" s="383"/>
      <c r="B3434" s="202"/>
      <c r="C3434" s="386"/>
      <c r="D3434" s="431"/>
      <c r="E3434" s="432"/>
      <c r="F3434" s="433"/>
    </row>
    <row r="3435" spans="1:6" ht="14.4" customHeight="1" x14ac:dyDescent="0.3">
      <c r="A3435" s="383"/>
      <c r="B3435" s="202"/>
      <c r="C3435" s="386"/>
      <c r="D3435" s="431"/>
      <c r="E3435" s="432"/>
      <c r="F3435" s="433"/>
    </row>
    <row r="3436" spans="1:6" ht="14.4" customHeight="1" x14ac:dyDescent="0.3">
      <c r="A3436" s="383"/>
      <c r="B3436" s="202"/>
      <c r="C3436" s="386"/>
      <c r="D3436" s="431"/>
      <c r="E3436" s="432"/>
      <c r="F3436" s="433"/>
    </row>
    <row r="3437" spans="1:6" ht="14.4" customHeight="1" x14ac:dyDescent="0.3">
      <c r="A3437" s="383"/>
      <c r="B3437" s="202"/>
      <c r="C3437" s="386"/>
      <c r="D3437" s="431"/>
      <c r="E3437" s="432"/>
      <c r="F3437" s="433"/>
    </row>
    <row r="3438" spans="1:6" ht="14.4" customHeight="1" x14ac:dyDescent="0.3">
      <c r="A3438" s="383"/>
      <c r="B3438" s="202"/>
      <c r="C3438" s="386"/>
      <c r="D3438" s="431"/>
      <c r="E3438" s="432"/>
      <c r="F3438" s="433"/>
    </row>
    <row r="3439" spans="1:6" ht="14.4" customHeight="1" x14ac:dyDescent="0.3">
      <c r="A3439" s="383"/>
      <c r="B3439" s="202"/>
      <c r="C3439" s="386"/>
      <c r="D3439" s="431"/>
      <c r="E3439" s="432"/>
      <c r="F3439" s="433"/>
    </row>
    <row r="3440" spans="1:6" ht="14.4" customHeight="1" x14ac:dyDescent="0.3">
      <c r="A3440" s="383"/>
      <c r="B3440" s="202"/>
      <c r="C3440" s="386"/>
      <c r="D3440" s="431"/>
      <c r="E3440" s="432"/>
      <c r="F3440" s="433"/>
    </row>
    <row r="3441" spans="1:6" ht="14.4" customHeight="1" x14ac:dyDescent="0.3">
      <c r="A3441" s="383"/>
      <c r="B3441" s="202"/>
      <c r="C3441" s="386"/>
      <c r="D3441" s="431"/>
      <c r="E3441" s="432"/>
      <c r="F3441" s="433"/>
    </row>
    <row r="3442" spans="1:6" ht="14.4" customHeight="1" x14ac:dyDescent="0.3">
      <c r="A3442" s="383"/>
      <c r="B3442" s="202"/>
      <c r="C3442" s="386"/>
      <c r="D3442" s="431"/>
      <c r="E3442" s="432"/>
      <c r="F3442" s="433"/>
    </row>
    <row r="3443" spans="1:6" ht="14.4" customHeight="1" x14ac:dyDescent="0.3">
      <c r="A3443" s="383"/>
      <c r="B3443" s="202"/>
      <c r="C3443" s="386"/>
      <c r="D3443" s="431"/>
      <c r="E3443" s="432"/>
      <c r="F3443" s="433"/>
    </row>
    <row r="3444" spans="1:6" ht="14.4" customHeight="1" x14ac:dyDescent="0.3">
      <c r="A3444" s="383"/>
      <c r="B3444" s="202"/>
      <c r="C3444" s="386"/>
      <c r="D3444" s="431"/>
      <c r="E3444" s="432"/>
      <c r="F3444" s="433"/>
    </row>
    <row r="3445" spans="1:6" ht="14.4" customHeight="1" x14ac:dyDescent="0.3">
      <c r="A3445" s="383"/>
      <c r="B3445" s="202"/>
      <c r="C3445" s="386"/>
      <c r="D3445" s="431"/>
      <c r="E3445" s="432"/>
      <c r="F3445" s="433"/>
    </row>
    <row r="3446" spans="1:6" ht="14.4" customHeight="1" x14ac:dyDescent="0.3">
      <c r="A3446" s="383"/>
      <c r="B3446" s="202"/>
      <c r="C3446" s="386"/>
      <c r="D3446" s="431"/>
      <c r="E3446" s="432"/>
      <c r="F3446" s="433"/>
    </row>
    <row r="3447" spans="1:6" ht="14.4" customHeight="1" x14ac:dyDescent="0.3">
      <c r="A3447" s="383"/>
      <c r="B3447" s="202"/>
      <c r="C3447" s="386"/>
      <c r="D3447" s="431"/>
      <c r="E3447" s="432"/>
      <c r="F3447" s="433"/>
    </row>
    <row r="3448" spans="1:6" ht="14.4" customHeight="1" x14ac:dyDescent="0.3">
      <c r="A3448" s="383"/>
      <c r="B3448" s="202"/>
      <c r="C3448" s="386"/>
      <c r="D3448" s="431"/>
      <c r="E3448" s="432"/>
      <c r="F3448" s="433"/>
    </row>
    <row r="3449" spans="1:6" ht="14.4" customHeight="1" x14ac:dyDescent="0.3">
      <c r="A3449" s="383"/>
      <c r="B3449" s="202"/>
      <c r="C3449" s="386"/>
      <c r="D3449" s="431"/>
      <c r="E3449" s="432"/>
      <c r="F3449" s="433"/>
    </row>
    <row r="3450" spans="1:6" ht="14.4" customHeight="1" x14ac:dyDescent="0.3">
      <c r="A3450" s="383"/>
      <c r="B3450" s="202"/>
      <c r="C3450" s="386"/>
      <c r="D3450" s="431"/>
      <c r="E3450" s="432"/>
      <c r="F3450" s="433"/>
    </row>
    <row r="3451" spans="1:6" ht="14.4" customHeight="1" x14ac:dyDescent="0.3">
      <c r="A3451" s="383"/>
      <c r="B3451" s="202"/>
      <c r="C3451" s="386"/>
      <c r="D3451" s="431"/>
      <c r="E3451" s="432"/>
      <c r="F3451" s="433"/>
    </row>
    <row r="3452" spans="1:6" ht="14.4" customHeight="1" x14ac:dyDescent="0.3">
      <c r="A3452" s="383"/>
      <c r="B3452" s="202"/>
      <c r="C3452" s="386"/>
      <c r="D3452" s="431"/>
      <c r="E3452" s="432"/>
      <c r="F3452" s="433"/>
    </row>
    <row r="3453" spans="1:6" ht="14.4" customHeight="1" x14ac:dyDescent="0.3">
      <c r="A3453" s="383"/>
      <c r="B3453" s="202"/>
      <c r="C3453" s="386"/>
      <c r="D3453" s="431"/>
      <c r="E3453" s="432"/>
      <c r="F3453" s="433"/>
    </row>
    <row r="3454" spans="1:6" ht="14.4" customHeight="1" x14ac:dyDescent="0.3">
      <c r="A3454" s="383"/>
      <c r="B3454" s="202"/>
      <c r="C3454" s="386"/>
      <c r="D3454" s="431"/>
      <c r="E3454" s="432"/>
      <c r="F3454" s="433"/>
    </row>
    <row r="3455" spans="1:6" ht="14.4" customHeight="1" x14ac:dyDescent="0.3">
      <c r="A3455" s="383"/>
      <c r="B3455" s="202"/>
      <c r="C3455" s="386"/>
      <c r="D3455" s="431"/>
      <c r="E3455" s="432"/>
      <c r="F3455" s="433"/>
    </row>
    <row r="3456" spans="1:6" ht="14.4" customHeight="1" x14ac:dyDescent="0.3">
      <c r="A3456" s="383"/>
      <c r="B3456" s="202"/>
      <c r="C3456" s="386"/>
      <c r="D3456" s="431"/>
      <c r="E3456" s="432"/>
      <c r="F3456" s="433"/>
    </row>
    <row r="3457" spans="1:6" ht="14.4" customHeight="1" x14ac:dyDescent="0.3">
      <c r="A3457" s="383"/>
      <c r="B3457" s="202"/>
      <c r="C3457" s="386"/>
      <c r="D3457" s="431"/>
      <c r="E3457" s="432"/>
      <c r="F3457" s="433"/>
    </row>
    <row r="3458" spans="1:6" ht="14.4" customHeight="1" x14ac:dyDescent="0.3">
      <c r="A3458" s="383"/>
      <c r="B3458" s="202"/>
      <c r="C3458" s="386"/>
      <c r="D3458" s="431"/>
      <c r="E3458" s="432"/>
      <c r="F3458" s="433"/>
    </row>
    <row r="3459" spans="1:6" ht="14.4" customHeight="1" x14ac:dyDescent="0.3">
      <c r="A3459" s="383"/>
      <c r="B3459" s="202"/>
      <c r="C3459" s="386"/>
      <c r="D3459" s="431"/>
      <c r="E3459" s="432"/>
      <c r="F3459" s="433"/>
    </row>
    <row r="3460" spans="1:6" ht="14.4" customHeight="1" x14ac:dyDescent="0.3">
      <c r="A3460" s="383"/>
      <c r="B3460" s="202"/>
      <c r="C3460" s="386"/>
      <c r="D3460" s="431"/>
      <c r="E3460" s="432"/>
      <c r="F3460" s="433"/>
    </row>
    <row r="3461" spans="1:6" ht="14.4" customHeight="1" x14ac:dyDescent="0.3">
      <c r="A3461" s="383"/>
      <c r="B3461" s="202"/>
      <c r="C3461" s="386"/>
      <c r="D3461" s="431"/>
      <c r="E3461" s="432"/>
      <c r="F3461" s="433"/>
    </row>
    <row r="3462" spans="1:6" ht="14.4" customHeight="1" x14ac:dyDescent="0.3">
      <c r="A3462" s="383"/>
      <c r="B3462" s="202"/>
      <c r="C3462" s="386"/>
      <c r="D3462" s="431"/>
      <c r="E3462" s="432"/>
      <c r="F3462" s="433"/>
    </row>
    <row r="3463" spans="1:6" ht="14.4" customHeight="1" x14ac:dyDescent="0.3">
      <c r="A3463" s="383"/>
      <c r="B3463" s="202"/>
      <c r="C3463" s="386"/>
      <c r="D3463" s="431"/>
      <c r="E3463" s="432"/>
      <c r="F3463" s="433"/>
    </row>
    <row r="3464" spans="1:6" ht="14.4" customHeight="1" x14ac:dyDescent="0.3">
      <c r="A3464" s="383"/>
      <c r="B3464" s="202"/>
      <c r="C3464" s="386"/>
      <c r="D3464" s="431"/>
      <c r="E3464" s="432"/>
      <c r="F3464" s="433"/>
    </row>
    <row r="3465" spans="1:6" ht="14.4" customHeight="1" x14ac:dyDescent="0.3">
      <c r="A3465" s="383"/>
      <c r="B3465" s="202"/>
      <c r="C3465" s="386"/>
      <c r="D3465" s="431"/>
      <c r="E3465" s="432"/>
      <c r="F3465" s="433"/>
    </row>
    <row r="3466" spans="1:6" ht="14.4" customHeight="1" x14ac:dyDescent="0.3">
      <c r="A3466" s="383"/>
      <c r="B3466" s="202"/>
      <c r="C3466" s="386"/>
      <c r="D3466" s="431"/>
      <c r="E3466" s="432"/>
      <c r="F3466" s="433"/>
    </row>
    <row r="3467" spans="1:6" ht="14.4" customHeight="1" x14ac:dyDescent="0.3">
      <c r="A3467" s="383"/>
      <c r="B3467" s="202"/>
      <c r="C3467" s="386"/>
      <c r="D3467" s="431"/>
      <c r="E3467" s="432"/>
      <c r="F3467" s="433"/>
    </row>
    <row r="3468" spans="1:6" ht="14.4" customHeight="1" x14ac:dyDescent="0.3">
      <c r="A3468" s="383"/>
      <c r="B3468" s="202"/>
      <c r="C3468" s="386"/>
      <c r="D3468" s="431"/>
      <c r="E3468" s="432"/>
      <c r="F3468" s="433"/>
    </row>
    <row r="3469" spans="1:6" ht="14.4" customHeight="1" x14ac:dyDescent="0.3">
      <c r="A3469" s="383"/>
      <c r="B3469" s="202"/>
      <c r="C3469" s="386"/>
      <c r="D3469" s="431"/>
      <c r="E3469" s="432"/>
      <c r="F3469" s="433"/>
    </row>
    <row r="3470" spans="1:6" ht="14.4" customHeight="1" x14ac:dyDescent="0.3">
      <c r="A3470" s="383"/>
      <c r="B3470" s="202"/>
      <c r="C3470" s="386"/>
      <c r="D3470" s="431"/>
      <c r="E3470" s="432"/>
      <c r="F3470" s="433"/>
    </row>
    <row r="3471" spans="1:6" ht="14.4" customHeight="1" x14ac:dyDescent="0.3">
      <c r="A3471" s="383"/>
      <c r="B3471" s="202"/>
      <c r="C3471" s="386"/>
      <c r="D3471" s="431"/>
      <c r="E3471" s="432"/>
      <c r="F3471" s="433"/>
    </row>
    <row r="3472" spans="1:6" ht="14.4" customHeight="1" x14ac:dyDescent="0.3">
      <c r="A3472" s="383"/>
      <c r="B3472" s="202"/>
      <c r="C3472" s="386"/>
      <c r="D3472" s="431"/>
      <c r="E3472" s="432"/>
      <c r="F3472" s="433"/>
    </row>
    <row r="3473" spans="1:6" ht="14.4" customHeight="1" x14ac:dyDescent="0.3">
      <c r="A3473" s="383"/>
      <c r="B3473" s="202"/>
      <c r="C3473" s="386"/>
      <c r="D3473" s="431"/>
      <c r="E3473" s="432"/>
      <c r="F3473" s="433"/>
    </row>
    <row r="3474" spans="1:6" ht="14.4" customHeight="1" x14ac:dyDescent="0.3">
      <c r="A3474" s="383"/>
      <c r="B3474" s="202"/>
      <c r="C3474" s="386"/>
      <c r="D3474" s="431"/>
      <c r="E3474" s="432"/>
      <c r="F3474" s="433"/>
    </row>
    <row r="3475" spans="1:6" ht="14.4" customHeight="1" x14ac:dyDescent="0.3">
      <c r="A3475" s="383"/>
      <c r="B3475" s="202"/>
      <c r="C3475" s="386"/>
      <c r="D3475" s="431"/>
      <c r="E3475" s="432"/>
      <c r="F3475" s="433"/>
    </row>
    <row r="3476" spans="1:6" ht="14.4" customHeight="1" x14ac:dyDescent="0.3">
      <c r="A3476" s="383"/>
      <c r="B3476" s="202"/>
      <c r="C3476" s="386"/>
      <c r="D3476" s="431"/>
      <c r="E3476" s="432"/>
      <c r="F3476" s="433"/>
    </row>
    <row r="3477" spans="1:6" ht="14.4" customHeight="1" x14ac:dyDescent="0.3">
      <c r="A3477" s="383"/>
      <c r="B3477" s="202"/>
      <c r="C3477" s="386"/>
      <c r="D3477" s="431"/>
      <c r="E3477" s="432"/>
      <c r="F3477" s="433"/>
    </row>
    <row r="3478" spans="1:6" ht="14.4" customHeight="1" x14ac:dyDescent="0.3">
      <c r="A3478" s="383"/>
      <c r="B3478" s="202"/>
      <c r="C3478" s="386"/>
      <c r="D3478" s="431"/>
      <c r="E3478" s="432"/>
      <c r="F3478" s="433"/>
    </row>
    <row r="3479" spans="1:6" ht="14.4" customHeight="1" x14ac:dyDescent="0.3">
      <c r="A3479" s="383"/>
      <c r="B3479" s="202"/>
      <c r="C3479" s="386"/>
      <c r="D3479" s="431"/>
      <c r="E3479" s="432"/>
      <c r="F3479" s="433"/>
    </row>
    <row r="3480" spans="1:6" ht="14.4" customHeight="1" x14ac:dyDescent="0.3">
      <c r="A3480" s="383"/>
      <c r="B3480" s="202"/>
      <c r="C3480" s="386"/>
      <c r="D3480" s="431"/>
      <c r="E3480" s="432"/>
      <c r="F3480" s="433"/>
    </row>
    <row r="3481" spans="1:6" ht="14.4" customHeight="1" x14ac:dyDescent="0.3">
      <c r="A3481" s="383"/>
      <c r="B3481" s="202"/>
      <c r="C3481" s="386"/>
      <c r="D3481" s="431"/>
      <c r="E3481" s="432"/>
      <c r="F3481" s="433"/>
    </row>
    <row r="3482" spans="1:6" ht="14.4" customHeight="1" x14ac:dyDescent="0.3">
      <c r="A3482" s="383"/>
      <c r="B3482" s="202"/>
      <c r="C3482" s="386"/>
      <c r="D3482" s="431"/>
      <c r="E3482" s="432"/>
      <c r="F3482" s="433"/>
    </row>
    <row r="3483" spans="1:6" ht="14.4" customHeight="1" x14ac:dyDescent="0.3">
      <c r="A3483" s="383"/>
      <c r="B3483" s="202"/>
      <c r="C3483" s="386"/>
      <c r="D3483" s="431"/>
      <c r="E3483" s="432"/>
      <c r="F3483" s="433"/>
    </row>
    <row r="3484" spans="1:6" ht="14.4" customHeight="1" x14ac:dyDescent="0.3">
      <c r="A3484" s="383"/>
      <c r="B3484" s="202"/>
      <c r="C3484" s="386"/>
      <c r="D3484" s="431"/>
      <c r="E3484" s="432"/>
      <c r="F3484" s="433"/>
    </row>
    <row r="3485" spans="1:6" ht="14.4" customHeight="1" thickBot="1" x14ac:dyDescent="0.35">
      <c r="A3485" s="383"/>
      <c r="B3485" s="202"/>
      <c r="C3485" s="386"/>
      <c r="D3485" s="431"/>
      <c r="E3485" s="432"/>
      <c r="F3485" s="433"/>
    </row>
    <row r="3486" spans="1:6" ht="25.05" customHeight="1" thickBot="1" x14ac:dyDescent="0.35">
      <c r="A3486" s="448" t="s">
        <v>4295</v>
      </c>
      <c r="B3486" s="511" t="s">
        <v>4116</v>
      </c>
      <c r="C3486" s="489"/>
      <c r="D3486" s="583"/>
      <c r="E3486" s="584"/>
      <c r="F3486" s="585">
        <f>SUM(F3386:F3418)</f>
        <v>0</v>
      </c>
    </row>
    <row r="3487" spans="1:6" ht="15" customHeight="1" x14ac:dyDescent="0.3">
      <c r="A3487" s="756" t="str">
        <f>A768</f>
        <v>CONTRACT SANRAL: NRA 2024/1323</v>
      </c>
      <c r="B3487" s="757"/>
      <c r="C3487" s="462"/>
      <c r="D3487" s="586"/>
      <c r="E3487" s="587"/>
      <c r="F3487" s="588"/>
    </row>
    <row r="3488" spans="1:6" ht="29.4" customHeight="1" thickBot="1" x14ac:dyDescent="0.35">
      <c r="A3488" s="754" t="str">
        <f>A769</f>
        <v>PANEL FOR ROUTINE ROAD MAINTENANCE WORKS ACROSS SOUTH AFRICA (FREE STATE PROVINCE)</v>
      </c>
      <c r="B3488" s="755"/>
      <c r="C3488" s="463"/>
      <c r="D3488" s="589"/>
      <c r="E3488" s="590"/>
      <c r="F3488" s="591"/>
    </row>
    <row r="3489" spans="1:6" ht="25.05" customHeight="1" thickBot="1" x14ac:dyDescent="0.35">
      <c r="A3489" s="449" t="s">
        <v>4111</v>
      </c>
      <c r="B3489" s="451" t="s">
        <v>4035</v>
      </c>
      <c r="C3489" s="451" t="s">
        <v>4112</v>
      </c>
      <c r="D3489" s="583" t="s">
        <v>4113</v>
      </c>
      <c r="E3489" s="583" t="s">
        <v>4114</v>
      </c>
      <c r="F3489" s="592" t="s">
        <v>4036</v>
      </c>
    </row>
    <row r="3490" spans="1:6" s="444" customFormat="1" ht="25.05" customHeight="1" x14ac:dyDescent="0.3">
      <c r="A3490" s="758" t="s">
        <v>1984</v>
      </c>
      <c r="B3490" s="759"/>
      <c r="C3490" s="759"/>
      <c r="D3490" s="759"/>
      <c r="E3490" s="759"/>
      <c r="F3490" s="760"/>
    </row>
    <row r="3491" spans="1:6" ht="14.4" customHeight="1" x14ac:dyDescent="0.3">
      <c r="A3491" s="524" t="s">
        <v>1985</v>
      </c>
      <c r="B3491" s="345" t="s">
        <v>1986</v>
      </c>
      <c r="C3491" s="375"/>
      <c r="D3491" s="579"/>
      <c r="E3491" s="377"/>
      <c r="F3491" s="378"/>
    </row>
    <row r="3492" spans="1:6" ht="14.4" customHeight="1" x14ac:dyDescent="0.3">
      <c r="A3492" s="413" t="s">
        <v>1987</v>
      </c>
      <c r="B3492" s="201" t="s">
        <v>1988</v>
      </c>
      <c r="C3492" s="379"/>
      <c r="D3492" s="601"/>
      <c r="E3492" s="392"/>
      <c r="F3492" s="397"/>
    </row>
    <row r="3493" spans="1:6" ht="14.4" customHeight="1" x14ac:dyDescent="0.3">
      <c r="A3493" s="413" t="s">
        <v>1989</v>
      </c>
      <c r="B3493" s="201" t="s">
        <v>1990</v>
      </c>
      <c r="C3493" s="379" t="s">
        <v>955</v>
      </c>
      <c r="D3493" s="617">
        <v>50</v>
      </c>
      <c r="E3493" s="856"/>
      <c r="F3493" s="419" t="str">
        <f>IF((D3493*E3493)&gt;0,(D3493*E3493),"")</f>
        <v/>
      </c>
    </row>
    <row r="3494" spans="1:6" ht="14.4" customHeight="1" x14ac:dyDescent="0.3">
      <c r="A3494" s="413" t="s">
        <v>1991</v>
      </c>
      <c r="B3494" s="201" t="s">
        <v>1992</v>
      </c>
      <c r="C3494" s="379" t="s">
        <v>955</v>
      </c>
      <c r="D3494" s="617">
        <v>50</v>
      </c>
      <c r="E3494" s="856"/>
      <c r="F3494" s="419" t="str">
        <f t="shared" ref="F3494:F3557" si="29">IF((D3494*E3494)&gt;0,(D3494*E3494),"")</f>
        <v/>
      </c>
    </row>
    <row r="3495" spans="1:6" ht="14.4" customHeight="1" x14ac:dyDescent="0.3">
      <c r="A3495" s="413" t="s">
        <v>1993</v>
      </c>
      <c r="B3495" s="201" t="s">
        <v>446</v>
      </c>
      <c r="C3495" s="379" t="s">
        <v>955</v>
      </c>
      <c r="D3495" s="617">
        <v>10</v>
      </c>
      <c r="E3495" s="856"/>
      <c r="F3495" s="419" t="str">
        <f t="shared" si="29"/>
        <v/>
      </c>
    </row>
    <row r="3496" spans="1:6" ht="14.4" customHeight="1" x14ac:dyDescent="0.3">
      <c r="A3496" s="413" t="s">
        <v>1994</v>
      </c>
      <c r="B3496" s="201" t="s">
        <v>1995</v>
      </c>
      <c r="C3496" s="379" t="s">
        <v>955</v>
      </c>
      <c r="D3496" s="617">
        <v>10</v>
      </c>
      <c r="E3496" s="856"/>
      <c r="F3496" s="419" t="str">
        <f t="shared" si="29"/>
        <v/>
      </c>
    </row>
    <row r="3497" spans="1:6" ht="14.4" customHeight="1" x14ac:dyDescent="0.3">
      <c r="A3497" s="413" t="s">
        <v>1996</v>
      </c>
      <c r="B3497" s="201" t="s">
        <v>448</v>
      </c>
      <c r="C3497" s="379" t="s">
        <v>955</v>
      </c>
      <c r="D3497" s="617">
        <v>50</v>
      </c>
      <c r="E3497" s="856"/>
      <c r="F3497" s="419" t="str">
        <f t="shared" si="29"/>
        <v/>
      </c>
    </row>
    <row r="3498" spans="1:6" ht="14.4" customHeight="1" x14ac:dyDescent="0.3">
      <c r="A3498" s="413" t="s">
        <v>1997</v>
      </c>
      <c r="B3498" s="201" t="s">
        <v>1998</v>
      </c>
      <c r="C3498" s="379"/>
      <c r="D3498" s="581"/>
      <c r="E3498" s="418"/>
      <c r="F3498" s="419" t="str">
        <f t="shared" si="29"/>
        <v/>
      </c>
    </row>
    <row r="3499" spans="1:6" ht="14.4" customHeight="1" x14ac:dyDescent="0.3">
      <c r="A3499" s="413" t="s">
        <v>1999</v>
      </c>
      <c r="B3499" s="201" t="s">
        <v>2000</v>
      </c>
      <c r="C3499" s="379" t="s">
        <v>955</v>
      </c>
      <c r="D3499" s="617">
        <v>50</v>
      </c>
      <c r="E3499" s="856"/>
      <c r="F3499" s="419" t="str">
        <f t="shared" si="29"/>
        <v/>
      </c>
    </row>
    <row r="3500" spans="1:6" ht="14.4" customHeight="1" x14ac:dyDescent="0.3">
      <c r="A3500" s="413" t="s">
        <v>2001</v>
      </c>
      <c r="B3500" s="201" t="s">
        <v>2002</v>
      </c>
      <c r="C3500" s="379" t="s">
        <v>955</v>
      </c>
      <c r="D3500" s="617">
        <v>50</v>
      </c>
      <c r="E3500" s="856"/>
      <c r="F3500" s="419" t="str">
        <f t="shared" si="29"/>
        <v/>
      </c>
    </row>
    <row r="3501" spans="1:6" ht="14.4" customHeight="1" x14ac:dyDescent="0.3">
      <c r="A3501" s="413" t="s">
        <v>2003</v>
      </c>
      <c r="B3501" s="201" t="s">
        <v>1995</v>
      </c>
      <c r="C3501" s="379" t="s">
        <v>955</v>
      </c>
      <c r="D3501" s="617">
        <v>10</v>
      </c>
      <c r="E3501" s="856"/>
      <c r="F3501" s="419" t="str">
        <f t="shared" si="29"/>
        <v/>
      </c>
    </row>
    <row r="3502" spans="1:6" ht="14.4" customHeight="1" x14ac:dyDescent="0.3">
      <c r="A3502" s="413" t="s">
        <v>2004</v>
      </c>
      <c r="B3502" s="201" t="s">
        <v>2005</v>
      </c>
      <c r="C3502" s="379"/>
      <c r="D3502" s="581"/>
      <c r="E3502" s="418"/>
      <c r="F3502" s="419" t="str">
        <f t="shared" si="29"/>
        <v/>
      </c>
    </row>
    <row r="3503" spans="1:6" ht="14.4" customHeight="1" x14ac:dyDescent="0.3">
      <c r="A3503" s="413" t="s">
        <v>2006</v>
      </c>
      <c r="B3503" s="201" t="s">
        <v>1990</v>
      </c>
      <c r="C3503" s="379" t="s">
        <v>955</v>
      </c>
      <c r="D3503" s="617">
        <v>10</v>
      </c>
      <c r="E3503" s="856"/>
      <c r="F3503" s="419" t="str">
        <f t="shared" si="29"/>
        <v/>
      </c>
    </row>
    <row r="3504" spans="1:6" ht="14.4" customHeight="1" x14ac:dyDescent="0.3">
      <c r="A3504" s="413" t="s">
        <v>2007</v>
      </c>
      <c r="B3504" s="201" t="s">
        <v>1992</v>
      </c>
      <c r="C3504" s="379" t="s">
        <v>955</v>
      </c>
      <c r="D3504" s="617">
        <v>10</v>
      </c>
      <c r="E3504" s="856"/>
      <c r="F3504" s="419" t="str">
        <f t="shared" si="29"/>
        <v/>
      </c>
    </row>
    <row r="3505" spans="1:6" ht="14.4" customHeight="1" x14ac:dyDescent="0.3">
      <c r="A3505" s="413" t="s">
        <v>2008</v>
      </c>
      <c r="B3505" s="201" t="s">
        <v>1995</v>
      </c>
      <c r="C3505" s="379" t="s">
        <v>955</v>
      </c>
      <c r="D3505" s="617">
        <v>4</v>
      </c>
      <c r="E3505" s="856"/>
      <c r="F3505" s="419" t="str">
        <f t="shared" si="29"/>
        <v/>
      </c>
    </row>
    <row r="3506" spans="1:6" ht="14.4" customHeight="1" x14ac:dyDescent="0.3">
      <c r="A3506" s="413" t="s">
        <v>2009</v>
      </c>
      <c r="B3506" s="201" t="s">
        <v>2010</v>
      </c>
      <c r="C3506" s="379" t="s">
        <v>181</v>
      </c>
      <c r="D3506" s="617">
        <v>2400</v>
      </c>
      <c r="E3506" s="856"/>
      <c r="F3506" s="419" t="str">
        <f t="shared" si="29"/>
        <v/>
      </c>
    </row>
    <row r="3507" spans="1:6" ht="14.4" customHeight="1" x14ac:dyDescent="0.3">
      <c r="A3507" s="413" t="s">
        <v>2011</v>
      </c>
      <c r="B3507" s="201" t="s">
        <v>4006</v>
      </c>
      <c r="C3507" s="379" t="s">
        <v>181</v>
      </c>
      <c r="D3507" s="617">
        <v>2</v>
      </c>
      <c r="E3507" s="856"/>
      <c r="F3507" s="419" t="str">
        <f t="shared" si="29"/>
        <v/>
      </c>
    </row>
    <row r="3508" spans="1:6" ht="14.4" customHeight="1" x14ac:dyDescent="0.3">
      <c r="A3508" s="413" t="s">
        <v>2013</v>
      </c>
      <c r="B3508" s="201" t="s">
        <v>2014</v>
      </c>
      <c r="C3508" s="379" t="s">
        <v>181</v>
      </c>
      <c r="D3508" s="617">
        <v>50</v>
      </c>
      <c r="E3508" s="856"/>
      <c r="F3508" s="419" t="str">
        <f t="shared" si="29"/>
        <v/>
      </c>
    </row>
    <row r="3509" spans="1:6" ht="14.4" customHeight="1" x14ac:dyDescent="0.3">
      <c r="A3509" s="413" t="s">
        <v>2017</v>
      </c>
      <c r="B3509" s="235" t="s">
        <v>2018</v>
      </c>
      <c r="C3509" s="379"/>
      <c r="D3509" s="581"/>
      <c r="E3509" s="418"/>
      <c r="F3509" s="419" t="str">
        <f t="shared" si="29"/>
        <v/>
      </c>
    </row>
    <row r="3510" spans="1:6" ht="14.4" customHeight="1" x14ac:dyDescent="0.3">
      <c r="A3510" s="413" t="s">
        <v>2019</v>
      </c>
      <c r="B3510" s="201" t="s">
        <v>1988</v>
      </c>
      <c r="C3510" s="379"/>
      <c r="D3510" s="581"/>
      <c r="E3510" s="418"/>
      <c r="F3510" s="419" t="str">
        <f t="shared" si="29"/>
        <v/>
      </c>
    </row>
    <row r="3511" spans="1:6" ht="14.4" customHeight="1" x14ac:dyDescent="0.3">
      <c r="A3511" s="372" t="s">
        <v>2020</v>
      </c>
      <c r="B3511" s="201" t="s">
        <v>1990</v>
      </c>
      <c r="C3511" s="379" t="s">
        <v>955</v>
      </c>
      <c r="D3511" s="617">
        <v>48</v>
      </c>
      <c r="E3511" s="856"/>
      <c r="F3511" s="419" t="str">
        <f t="shared" si="29"/>
        <v/>
      </c>
    </row>
    <row r="3512" spans="1:6" ht="14.4" customHeight="1" x14ac:dyDescent="0.3">
      <c r="A3512" s="372" t="s">
        <v>2021</v>
      </c>
      <c r="B3512" s="201" t="s">
        <v>1992</v>
      </c>
      <c r="C3512" s="379" t="s">
        <v>955</v>
      </c>
      <c r="D3512" s="617">
        <v>48</v>
      </c>
      <c r="E3512" s="856"/>
      <c r="F3512" s="419" t="str">
        <f t="shared" si="29"/>
        <v/>
      </c>
    </row>
    <row r="3513" spans="1:6" ht="14.4" customHeight="1" x14ac:dyDescent="0.3">
      <c r="A3513" s="372" t="s">
        <v>2022</v>
      </c>
      <c r="B3513" s="201" t="s">
        <v>446</v>
      </c>
      <c r="C3513" s="379" t="s">
        <v>955</v>
      </c>
      <c r="D3513" s="617">
        <v>48</v>
      </c>
      <c r="E3513" s="856"/>
      <c r="F3513" s="419" t="str">
        <f t="shared" si="29"/>
        <v/>
      </c>
    </row>
    <row r="3514" spans="1:6" ht="14.4" customHeight="1" x14ac:dyDescent="0.3">
      <c r="A3514" s="372" t="s">
        <v>2023</v>
      </c>
      <c r="B3514" s="201" t="s">
        <v>1995</v>
      </c>
      <c r="C3514" s="379" t="s">
        <v>955</v>
      </c>
      <c r="D3514" s="617">
        <v>10</v>
      </c>
      <c r="E3514" s="856"/>
      <c r="F3514" s="419" t="str">
        <f t="shared" si="29"/>
        <v/>
      </c>
    </row>
    <row r="3515" spans="1:6" ht="14.4" customHeight="1" x14ac:dyDescent="0.3">
      <c r="A3515" s="372" t="s">
        <v>2024</v>
      </c>
      <c r="B3515" s="201" t="s">
        <v>448</v>
      </c>
      <c r="C3515" s="379" t="s">
        <v>955</v>
      </c>
      <c r="D3515" s="617">
        <v>10</v>
      </c>
      <c r="E3515" s="856"/>
      <c r="F3515" s="419" t="str">
        <f t="shared" si="29"/>
        <v/>
      </c>
    </row>
    <row r="3516" spans="1:6" ht="14.4" customHeight="1" x14ac:dyDescent="0.3">
      <c r="A3516" s="372" t="s">
        <v>2025</v>
      </c>
      <c r="B3516" s="201" t="s">
        <v>1998</v>
      </c>
      <c r="C3516" s="379"/>
      <c r="D3516" s="581"/>
      <c r="E3516" s="418"/>
      <c r="F3516" s="419" t="str">
        <f t="shared" si="29"/>
        <v/>
      </c>
    </row>
    <row r="3517" spans="1:6" ht="14.4" customHeight="1" x14ac:dyDescent="0.3">
      <c r="A3517" s="372" t="s">
        <v>2026</v>
      </c>
      <c r="B3517" s="201" t="s">
        <v>2000</v>
      </c>
      <c r="C3517" s="379" t="s">
        <v>955</v>
      </c>
      <c r="D3517" s="581">
        <v>20</v>
      </c>
      <c r="E3517" s="856"/>
      <c r="F3517" s="419" t="str">
        <f t="shared" si="29"/>
        <v/>
      </c>
    </row>
    <row r="3518" spans="1:6" ht="14.4" customHeight="1" x14ac:dyDescent="0.3">
      <c r="A3518" s="372" t="s">
        <v>2027</v>
      </c>
      <c r="B3518" s="201" t="s">
        <v>2002</v>
      </c>
      <c r="C3518" s="379" t="s">
        <v>955</v>
      </c>
      <c r="D3518" s="581">
        <v>30</v>
      </c>
      <c r="E3518" s="856"/>
      <c r="F3518" s="419" t="str">
        <f t="shared" si="29"/>
        <v/>
      </c>
    </row>
    <row r="3519" spans="1:6" ht="14.4" customHeight="1" x14ac:dyDescent="0.3">
      <c r="A3519" s="372" t="s">
        <v>2028</v>
      </c>
      <c r="B3519" s="201" t="s">
        <v>1995</v>
      </c>
      <c r="C3519" s="379" t="s">
        <v>955</v>
      </c>
      <c r="D3519" s="581">
        <v>10</v>
      </c>
      <c r="E3519" s="856"/>
      <c r="F3519" s="419" t="str">
        <f t="shared" si="29"/>
        <v/>
      </c>
    </row>
    <row r="3520" spans="1:6" ht="14.4" customHeight="1" x14ac:dyDescent="0.3">
      <c r="A3520" s="372" t="s">
        <v>2029</v>
      </c>
      <c r="B3520" s="201" t="s">
        <v>2005</v>
      </c>
      <c r="C3520" s="379"/>
      <c r="D3520" s="581"/>
      <c r="E3520" s="418"/>
      <c r="F3520" s="419" t="str">
        <f t="shared" si="29"/>
        <v/>
      </c>
    </row>
    <row r="3521" spans="1:6" ht="14.4" customHeight="1" x14ac:dyDescent="0.3">
      <c r="A3521" s="372" t="s">
        <v>2030</v>
      </c>
      <c r="B3521" s="201" t="s">
        <v>1990</v>
      </c>
      <c r="C3521" s="379" t="s">
        <v>955</v>
      </c>
      <c r="D3521" s="617">
        <v>2</v>
      </c>
      <c r="E3521" s="856"/>
      <c r="F3521" s="419" t="str">
        <f t="shared" si="29"/>
        <v/>
      </c>
    </row>
    <row r="3522" spans="1:6" ht="14.4" customHeight="1" x14ac:dyDescent="0.3">
      <c r="A3522" s="372" t="s">
        <v>2031</v>
      </c>
      <c r="B3522" s="201" t="s">
        <v>1992</v>
      </c>
      <c r="C3522" s="379" t="s">
        <v>955</v>
      </c>
      <c r="D3522" s="617">
        <v>2</v>
      </c>
      <c r="E3522" s="856"/>
      <c r="F3522" s="419" t="str">
        <f t="shared" si="29"/>
        <v/>
      </c>
    </row>
    <row r="3523" spans="1:6" ht="14.4" customHeight="1" x14ac:dyDescent="0.3">
      <c r="A3523" s="372" t="s">
        <v>2032</v>
      </c>
      <c r="B3523" s="201" t="s">
        <v>1995</v>
      </c>
      <c r="C3523" s="379" t="s">
        <v>955</v>
      </c>
      <c r="D3523" s="617">
        <v>2</v>
      </c>
      <c r="E3523" s="856"/>
      <c r="F3523" s="419" t="str">
        <f t="shared" si="29"/>
        <v/>
      </c>
    </row>
    <row r="3524" spans="1:6" ht="14.4" customHeight="1" x14ac:dyDescent="0.3">
      <c r="A3524" s="372" t="s">
        <v>2033</v>
      </c>
      <c r="B3524" s="201" t="s">
        <v>2010</v>
      </c>
      <c r="C3524" s="379" t="s">
        <v>181</v>
      </c>
      <c r="D3524" s="617">
        <v>48</v>
      </c>
      <c r="E3524" s="856"/>
      <c r="F3524" s="419" t="str">
        <f t="shared" si="29"/>
        <v/>
      </c>
    </row>
    <row r="3525" spans="1:6" ht="14.4" customHeight="1" x14ac:dyDescent="0.3">
      <c r="A3525" s="372" t="s">
        <v>2034</v>
      </c>
      <c r="B3525" s="201" t="s">
        <v>4006</v>
      </c>
      <c r="C3525" s="379" t="s">
        <v>181</v>
      </c>
      <c r="D3525" s="617">
        <v>2</v>
      </c>
      <c r="E3525" s="856"/>
      <c r="F3525" s="419" t="str">
        <f t="shared" si="29"/>
        <v/>
      </c>
    </row>
    <row r="3526" spans="1:6" ht="14.4" customHeight="1" x14ac:dyDescent="0.3">
      <c r="A3526" s="372" t="s">
        <v>2035</v>
      </c>
      <c r="B3526" s="201" t="s">
        <v>2014</v>
      </c>
      <c r="C3526" s="379" t="s">
        <v>181</v>
      </c>
      <c r="D3526" s="617">
        <v>48</v>
      </c>
      <c r="E3526" s="856"/>
      <c r="F3526" s="419" t="str">
        <f t="shared" si="29"/>
        <v/>
      </c>
    </row>
    <row r="3527" spans="1:6" ht="14.4" customHeight="1" x14ac:dyDescent="0.3">
      <c r="A3527" s="372" t="s">
        <v>2036</v>
      </c>
      <c r="B3527" s="235" t="s">
        <v>4296</v>
      </c>
      <c r="C3527" s="379"/>
      <c r="D3527" s="581"/>
      <c r="E3527" s="418"/>
      <c r="F3527" s="419" t="str">
        <f t="shared" si="29"/>
        <v/>
      </c>
    </row>
    <row r="3528" spans="1:6" ht="14.4" customHeight="1" x14ac:dyDescent="0.3">
      <c r="A3528" s="372" t="s">
        <v>2038</v>
      </c>
      <c r="B3528" s="201" t="s">
        <v>1988</v>
      </c>
      <c r="C3528" s="379"/>
      <c r="D3528" s="581"/>
      <c r="E3528" s="418"/>
      <c r="F3528" s="419" t="str">
        <f t="shared" si="29"/>
        <v/>
      </c>
    </row>
    <row r="3529" spans="1:6" ht="14.4" customHeight="1" x14ac:dyDescent="0.3">
      <c r="A3529" s="372" t="s">
        <v>2039</v>
      </c>
      <c r="B3529" s="201" t="s">
        <v>1990</v>
      </c>
      <c r="C3529" s="379" t="s">
        <v>955</v>
      </c>
      <c r="D3529" s="617">
        <v>28</v>
      </c>
      <c r="E3529" s="856"/>
      <c r="F3529" s="419" t="str">
        <f t="shared" si="29"/>
        <v/>
      </c>
    </row>
    <row r="3530" spans="1:6" ht="14.4" customHeight="1" x14ac:dyDescent="0.3">
      <c r="A3530" s="372" t="s">
        <v>2040</v>
      </c>
      <c r="B3530" s="201" t="s">
        <v>1992</v>
      </c>
      <c r="C3530" s="379" t="s">
        <v>955</v>
      </c>
      <c r="D3530" s="617">
        <v>28</v>
      </c>
      <c r="E3530" s="856"/>
      <c r="F3530" s="419" t="str">
        <f t="shared" si="29"/>
        <v/>
      </c>
    </row>
    <row r="3531" spans="1:6" ht="14.4" customHeight="1" x14ac:dyDescent="0.3">
      <c r="A3531" s="372" t="s">
        <v>2041</v>
      </c>
      <c r="B3531" s="201" t="s">
        <v>446</v>
      </c>
      <c r="C3531" s="379" t="s">
        <v>955</v>
      </c>
      <c r="D3531" s="617">
        <v>10</v>
      </c>
      <c r="E3531" s="856"/>
      <c r="F3531" s="419" t="str">
        <f t="shared" si="29"/>
        <v/>
      </c>
    </row>
    <row r="3532" spans="1:6" ht="14.4" customHeight="1" x14ac:dyDescent="0.3">
      <c r="A3532" s="372" t="s">
        <v>2042</v>
      </c>
      <c r="B3532" s="201" t="s">
        <v>1995</v>
      </c>
      <c r="C3532" s="379" t="s">
        <v>955</v>
      </c>
      <c r="D3532" s="617">
        <v>10</v>
      </c>
      <c r="E3532" s="856"/>
      <c r="F3532" s="419" t="str">
        <f t="shared" si="29"/>
        <v/>
      </c>
    </row>
    <row r="3533" spans="1:6" ht="14.4" customHeight="1" x14ac:dyDescent="0.3">
      <c r="A3533" s="372" t="s">
        <v>2043</v>
      </c>
      <c r="B3533" s="201" t="s">
        <v>448</v>
      </c>
      <c r="C3533" s="379" t="s">
        <v>955</v>
      </c>
      <c r="D3533" s="617">
        <v>10</v>
      </c>
      <c r="E3533" s="856"/>
      <c r="F3533" s="419" t="str">
        <f t="shared" si="29"/>
        <v/>
      </c>
    </row>
    <row r="3534" spans="1:6" ht="14.4" customHeight="1" x14ac:dyDescent="0.3">
      <c r="A3534" s="372" t="s">
        <v>2044</v>
      </c>
      <c r="B3534" s="201" t="s">
        <v>1998</v>
      </c>
      <c r="C3534" s="379"/>
      <c r="D3534" s="581"/>
      <c r="E3534" s="418"/>
      <c r="F3534" s="419" t="str">
        <f t="shared" si="29"/>
        <v/>
      </c>
    </row>
    <row r="3535" spans="1:6" ht="14.4" customHeight="1" x14ac:dyDescent="0.3">
      <c r="A3535" s="372" t="s">
        <v>2045</v>
      </c>
      <c r="B3535" s="201" t="s">
        <v>2000</v>
      </c>
      <c r="C3535" s="379" t="s">
        <v>955</v>
      </c>
      <c r="D3535" s="617">
        <v>10</v>
      </c>
      <c r="E3535" s="856"/>
      <c r="F3535" s="419" t="str">
        <f t="shared" si="29"/>
        <v/>
      </c>
    </row>
    <row r="3536" spans="1:6" ht="14.4" customHeight="1" x14ac:dyDescent="0.3">
      <c r="A3536" s="372" t="s">
        <v>2046</v>
      </c>
      <c r="B3536" s="201" t="s">
        <v>2002</v>
      </c>
      <c r="C3536" s="379" t="s">
        <v>955</v>
      </c>
      <c r="D3536" s="617">
        <v>10</v>
      </c>
      <c r="E3536" s="856"/>
      <c r="F3536" s="419" t="str">
        <f t="shared" si="29"/>
        <v/>
      </c>
    </row>
    <row r="3537" spans="1:6" ht="14.4" customHeight="1" x14ac:dyDescent="0.3">
      <c r="A3537" s="372" t="s">
        <v>2047</v>
      </c>
      <c r="B3537" s="201" t="s">
        <v>1995</v>
      </c>
      <c r="C3537" s="379" t="s">
        <v>955</v>
      </c>
      <c r="D3537" s="617">
        <v>10</v>
      </c>
      <c r="E3537" s="856"/>
      <c r="F3537" s="419" t="str">
        <f t="shared" si="29"/>
        <v/>
      </c>
    </row>
    <row r="3538" spans="1:6" ht="14.4" customHeight="1" x14ac:dyDescent="0.3">
      <c r="A3538" s="372" t="s">
        <v>2048</v>
      </c>
      <c r="B3538" s="201" t="s">
        <v>2005</v>
      </c>
      <c r="C3538" s="379"/>
      <c r="D3538" s="581"/>
      <c r="E3538" s="418"/>
      <c r="F3538" s="419" t="str">
        <f t="shared" si="29"/>
        <v/>
      </c>
    </row>
    <row r="3539" spans="1:6" ht="14.4" customHeight="1" x14ac:dyDescent="0.3">
      <c r="A3539" s="372" t="s">
        <v>2049</v>
      </c>
      <c r="B3539" s="201" t="s">
        <v>1990</v>
      </c>
      <c r="C3539" s="379" t="s">
        <v>955</v>
      </c>
      <c r="D3539" s="617">
        <v>2</v>
      </c>
      <c r="E3539" s="856"/>
      <c r="F3539" s="419" t="str">
        <f t="shared" si="29"/>
        <v/>
      </c>
    </row>
    <row r="3540" spans="1:6" ht="14.4" customHeight="1" x14ac:dyDescent="0.3">
      <c r="A3540" s="372" t="s">
        <v>2050</v>
      </c>
      <c r="B3540" s="201" t="s">
        <v>1992</v>
      </c>
      <c r="C3540" s="379" t="s">
        <v>955</v>
      </c>
      <c r="D3540" s="617">
        <v>2</v>
      </c>
      <c r="E3540" s="856"/>
      <c r="F3540" s="419" t="str">
        <f t="shared" si="29"/>
        <v/>
      </c>
    </row>
    <row r="3541" spans="1:6" ht="14.4" customHeight="1" x14ac:dyDescent="0.3">
      <c r="A3541" s="372" t="s">
        <v>2051</v>
      </c>
      <c r="B3541" s="201" t="s">
        <v>1995</v>
      </c>
      <c r="C3541" s="379" t="s">
        <v>955</v>
      </c>
      <c r="D3541" s="617">
        <v>2</v>
      </c>
      <c r="E3541" s="856"/>
      <c r="F3541" s="419" t="str">
        <f t="shared" si="29"/>
        <v/>
      </c>
    </row>
    <row r="3542" spans="1:6" ht="14.4" customHeight="1" x14ac:dyDescent="0.3">
      <c r="A3542" s="372" t="s">
        <v>2052</v>
      </c>
      <c r="B3542" s="201" t="s">
        <v>2010</v>
      </c>
      <c r="C3542" s="379" t="s">
        <v>181</v>
      </c>
      <c r="D3542" s="617">
        <v>10</v>
      </c>
      <c r="E3542" s="856"/>
      <c r="F3542" s="419" t="str">
        <f t="shared" si="29"/>
        <v/>
      </c>
    </row>
    <row r="3543" spans="1:6" ht="14.4" customHeight="1" x14ac:dyDescent="0.3">
      <c r="A3543" s="372" t="s">
        <v>2053</v>
      </c>
      <c r="B3543" s="201" t="s">
        <v>4006</v>
      </c>
      <c r="C3543" s="379" t="s">
        <v>181</v>
      </c>
      <c r="D3543" s="617">
        <v>2</v>
      </c>
      <c r="E3543" s="856"/>
      <c r="F3543" s="419" t="str">
        <f t="shared" si="29"/>
        <v/>
      </c>
    </row>
    <row r="3544" spans="1:6" ht="14.4" customHeight="1" x14ac:dyDescent="0.3">
      <c r="A3544" s="372" t="s">
        <v>2054</v>
      </c>
      <c r="B3544" s="201" t="s">
        <v>2014</v>
      </c>
      <c r="C3544" s="379" t="s">
        <v>181</v>
      </c>
      <c r="D3544" s="617">
        <v>0</v>
      </c>
      <c r="E3544" s="856"/>
      <c r="F3544" s="419" t="str">
        <f t="shared" si="29"/>
        <v/>
      </c>
    </row>
    <row r="3545" spans="1:6" ht="28.2" customHeight="1" x14ac:dyDescent="0.3">
      <c r="A3545" s="372" t="s">
        <v>2055</v>
      </c>
      <c r="B3545" s="235" t="s">
        <v>2056</v>
      </c>
      <c r="C3545" s="379" t="s">
        <v>955</v>
      </c>
      <c r="D3545" s="617">
        <v>48</v>
      </c>
      <c r="E3545" s="856"/>
      <c r="F3545" s="419" t="str">
        <f t="shared" si="29"/>
        <v/>
      </c>
    </row>
    <row r="3546" spans="1:6" ht="14.4" customHeight="1" x14ac:dyDescent="0.3">
      <c r="A3546" s="372" t="s">
        <v>2057</v>
      </c>
      <c r="B3546" s="235" t="s">
        <v>2058</v>
      </c>
      <c r="C3546" s="379"/>
      <c r="D3546" s="581"/>
      <c r="E3546" s="418"/>
      <c r="F3546" s="419" t="str">
        <f t="shared" si="29"/>
        <v/>
      </c>
    </row>
    <row r="3547" spans="1:6" ht="14.4" customHeight="1" x14ac:dyDescent="0.3">
      <c r="A3547" s="372" t="s">
        <v>2059</v>
      </c>
      <c r="B3547" s="201" t="s">
        <v>2060</v>
      </c>
      <c r="C3547" s="379" t="s">
        <v>181</v>
      </c>
      <c r="D3547" s="581">
        <v>50</v>
      </c>
      <c r="E3547" s="856"/>
      <c r="F3547" s="419" t="str">
        <f t="shared" si="29"/>
        <v/>
      </c>
    </row>
    <row r="3548" spans="1:6" ht="14.4" customHeight="1" x14ac:dyDescent="0.3">
      <c r="A3548" s="372" t="s">
        <v>2061</v>
      </c>
      <c r="B3548" s="201" t="s">
        <v>2062</v>
      </c>
      <c r="C3548" s="379" t="s">
        <v>181</v>
      </c>
      <c r="D3548" s="581">
        <v>30</v>
      </c>
      <c r="E3548" s="856"/>
      <c r="F3548" s="419" t="str">
        <f t="shared" si="29"/>
        <v/>
      </c>
    </row>
    <row r="3549" spans="1:6" ht="14.4" customHeight="1" x14ac:dyDescent="0.3">
      <c r="A3549" s="372" t="s">
        <v>2063</v>
      </c>
      <c r="B3549" s="235" t="s">
        <v>3914</v>
      </c>
      <c r="C3549" s="379"/>
      <c r="D3549" s="581"/>
      <c r="E3549" s="418"/>
      <c r="F3549" s="419" t="str">
        <f t="shared" si="29"/>
        <v/>
      </c>
    </row>
    <row r="3550" spans="1:6" ht="14.4" customHeight="1" x14ac:dyDescent="0.3">
      <c r="A3550" s="372" t="s">
        <v>2065</v>
      </c>
      <c r="B3550" s="201" t="s">
        <v>3914</v>
      </c>
      <c r="C3550" s="379" t="s">
        <v>16</v>
      </c>
      <c r="D3550" s="581">
        <v>1</v>
      </c>
      <c r="E3550" s="418">
        <v>2000000</v>
      </c>
      <c r="F3550" s="419">
        <f t="shared" si="29"/>
        <v>2000000</v>
      </c>
    </row>
    <row r="3551" spans="1:6" ht="22.2" customHeight="1" x14ac:dyDescent="0.3">
      <c r="A3551" s="372" t="s">
        <v>2068</v>
      </c>
      <c r="B3551" s="201" t="s">
        <v>2069</v>
      </c>
      <c r="C3551" s="379" t="s">
        <v>21</v>
      </c>
      <c r="D3551" s="581">
        <f>F3550</f>
        <v>2000000</v>
      </c>
      <c r="E3551" s="855"/>
      <c r="F3551" s="419" t="str">
        <f t="shared" si="29"/>
        <v/>
      </c>
    </row>
    <row r="3552" spans="1:6" ht="14.4" customHeight="1" x14ac:dyDescent="0.3">
      <c r="A3552" s="383"/>
      <c r="B3552" s="202"/>
      <c r="C3552" s="386"/>
      <c r="D3552" s="431"/>
      <c r="E3552" s="432"/>
      <c r="F3552" s="433" t="str">
        <f t="shared" si="29"/>
        <v/>
      </c>
    </row>
    <row r="3553" spans="1:6" ht="14.4" customHeight="1" x14ac:dyDescent="0.3">
      <c r="A3553" s="383"/>
      <c r="B3553" s="202"/>
      <c r="C3553" s="386"/>
      <c r="D3553" s="431"/>
      <c r="E3553" s="432"/>
      <c r="F3553" s="433" t="str">
        <f t="shared" si="29"/>
        <v/>
      </c>
    </row>
    <row r="3554" spans="1:6" ht="14.4" customHeight="1" x14ac:dyDescent="0.3">
      <c r="A3554" s="383"/>
      <c r="B3554" s="202"/>
      <c r="C3554" s="386"/>
      <c r="D3554" s="431"/>
      <c r="E3554" s="432"/>
      <c r="F3554" s="433" t="str">
        <f t="shared" si="29"/>
        <v/>
      </c>
    </row>
    <row r="3555" spans="1:6" ht="14.4" customHeight="1" x14ac:dyDescent="0.3">
      <c r="A3555" s="383"/>
      <c r="B3555" s="202"/>
      <c r="C3555" s="386"/>
      <c r="D3555" s="431"/>
      <c r="E3555" s="432"/>
      <c r="F3555" s="433" t="str">
        <f t="shared" si="29"/>
        <v/>
      </c>
    </row>
    <row r="3556" spans="1:6" ht="14.4" customHeight="1" x14ac:dyDescent="0.3">
      <c r="A3556" s="383"/>
      <c r="B3556" s="202"/>
      <c r="C3556" s="386"/>
      <c r="D3556" s="431"/>
      <c r="E3556" s="432"/>
      <c r="F3556" s="433" t="str">
        <f t="shared" si="29"/>
        <v/>
      </c>
    </row>
    <row r="3557" spans="1:6" ht="14.4" customHeight="1" x14ac:dyDescent="0.3">
      <c r="A3557" s="383"/>
      <c r="B3557" s="202"/>
      <c r="C3557" s="386"/>
      <c r="D3557" s="431"/>
      <c r="E3557" s="432"/>
      <c r="F3557" s="433" t="str">
        <f t="shared" si="29"/>
        <v/>
      </c>
    </row>
    <row r="3558" spans="1:6" ht="14.4" customHeight="1" x14ac:dyDescent="0.3">
      <c r="A3558" s="383"/>
      <c r="B3558" s="202"/>
      <c r="C3558" s="386"/>
      <c r="D3558" s="431"/>
      <c r="E3558" s="432"/>
      <c r="F3558" s="433" t="str">
        <f t="shared" ref="F3558:F3585" si="30">IF((D3558*E3558)&gt;0,(D3558*E3558),"")</f>
        <v/>
      </c>
    </row>
    <row r="3559" spans="1:6" ht="14.4" customHeight="1" x14ac:dyDescent="0.3">
      <c r="A3559" s="383"/>
      <c r="B3559" s="202"/>
      <c r="C3559" s="386"/>
      <c r="D3559" s="431"/>
      <c r="E3559" s="432"/>
      <c r="F3559" s="433" t="str">
        <f t="shared" si="30"/>
        <v/>
      </c>
    </row>
    <row r="3560" spans="1:6" ht="14.4" customHeight="1" x14ac:dyDescent="0.3">
      <c r="A3560" s="383"/>
      <c r="B3560" s="202"/>
      <c r="C3560" s="386"/>
      <c r="D3560" s="431"/>
      <c r="E3560" s="432"/>
      <c r="F3560" s="433" t="str">
        <f t="shared" si="30"/>
        <v/>
      </c>
    </row>
    <row r="3561" spans="1:6" ht="14.4" customHeight="1" x14ac:dyDescent="0.3">
      <c r="A3561" s="383"/>
      <c r="B3561" s="202"/>
      <c r="C3561" s="386"/>
      <c r="D3561" s="431"/>
      <c r="E3561" s="432"/>
      <c r="F3561" s="433" t="str">
        <f t="shared" si="30"/>
        <v/>
      </c>
    </row>
    <row r="3562" spans="1:6" ht="14.4" customHeight="1" x14ac:dyDescent="0.3">
      <c r="A3562" s="383"/>
      <c r="B3562" s="202"/>
      <c r="C3562" s="386"/>
      <c r="D3562" s="431"/>
      <c r="E3562" s="432"/>
      <c r="F3562" s="433" t="str">
        <f t="shared" si="30"/>
        <v/>
      </c>
    </row>
    <row r="3563" spans="1:6" ht="14.4" customHeight="1" x14ac:dyDescent="0.3">
      <c r="A3563" s="383"/>
      <c r="B3563" s="202"/>
      <c r="C3563" s="386"/>
      <c r="D3563" s="431"/>
      <c r="E3563" s="432"/>
      <c r="F3563" s="433" t="str">
        <f t="shared" si="30"/>
        <v/>
      </c>
    </row>
    <row r="3564" spans="1:6" ht="14.4" customHeight="1" x14ac:dyDescent="0.3">
      <c r="A3564" s="383"/>
      <c r="B3564" s="202"/>
      <c r="C3564" s="386"/>
      <c r="D3564" s="431"/>
      <c r="E3564" s="432"/>
      <c r="F3564" s="433" t="str">
        <f t="shared" si="30"/>
        <v/>
      </c>
    </row>
    <row r="3565" spans="1:6" ht="14.4" customHeight="1" x14ac:dyDescent="0.3">
      <c r="A3565" s="383"/>
      <c r="B3565" s="202"/>
      <c r="C3565" s="386"/>
      <c r="D3565" s="431"/>
      <c r="E3565" s="432"/>
      <c r="F3565" s="433" t="str">
        <f t="shared" si="30"/>
        <v/>
      </c>
    </row>
    <row r="3566" spans="1:6" ht="14.4" customHeight="1" x14ac:dyDescent="0.3">
      <c r="A3566" s="383"/>
      <c r="B3566" s="202"/>
      <c r="C3566" s="386"/>
      <c r="D3566" s="431"/>
      <c r="E3566" s="432"/>
      <c r="F3566" s="433" t="str">
        <f t="shared" si="30"/>
        <v/>
      </c>
    </row>
    <row r="3567" spans="1:6" ht="14.4" customHeight="1" x14ac:dyDescent="0.3">
      <c r="A3567" s="383"/>
      <c r="B3567" s="202"/>
      <c r="C3567" s="386"/>
      <c r="D3567" s="431"/>
      <c r="E3567" s="432"/>
      <c r="F3567" s="433" t="str">
        <f t="shared" si="30"/>
        <v/>
      </c>
    </row>
    <row r="3568" spans="1:6" ht="14.4" customHeight="1" x14ac:dyDescent="0.3">
      <c r="A3568" s="383"/>
      <c r="B3568" s="202"/>
      <c r="C3568" s="386"/>
      <c r="D3568" s="431"/>
      <c r="E3568" s="432"/>
      <c r="F3568" s="433" t="str">
        <f t="shared" si="30"/>
        <v/>
      </c>
    </row>
    <row r="3569" spans="1:6" ht="14.4" customHeight="1" x14ac:dyDescent="0.3">
      <c r="A3569" s="383"/>
      <c r="B3569" s="202"/>
      <c r="C3569" s="386"/>
      <c r="D3569" s="431"/>
      <c r="E3569" s="432"/>
      <c r="F3569" s="433" t="str">
        <f t="shared" si="30"/>
        <v/>
      </c>
    </row>
    <row r="3570" spans="1:6" ht="14.4" customHeight="1" x14ac:dyDescent="0.3">
      <c r="A3570" s="383"/>
      <c r="B3570" s="202"/>
      <c r="C3570" s="386"/>
      <c r="D3570" s="431"/>
      <c r="E3570" s="432"/>
      <c r="F3570" s="433" t="str">
        <f t="shared" si="30"/>
        <v/>
      </c>
    </row>
    <row r="3571" spans="1:6" ht="14.4" customHeight="1" x14ac:dyDescent="0.3">
      <c r="A3571" s="383"/>
      <c r="B3571" s="202"/>
      <c r="C3571" s="386"/>
      <c r="D3571" s="431"/>
      <c r="E3571" s="432"/>
      <c r="F3571" s="433" t="str">
        <f t="shared" si="30"/>
        <v/>
      </c>
    </row>
    <row r="3572" spans="1:6" ht="14.4" customHeight="1" x14ac:dyDescent="0.3">
      <c r="A3572" s="383"/>
      <c r="B3572" s="202"/>
      <c r="C3572" s="386"/>
      <c r="D3572" s="431"/>
      <c r="E3572" s="432"/>
      <c r="F3572" s="433" t="str">
        <f t="shared" si="30"/>
        <v/>
      </c>
    </row>
    <row r="3573" spans="1:6" ht="14.4" customHeight="1" x14ac:dyDescent="0.3">
      <c r="A3573" s="383"/>
      <c r="B3573" s="202"/>
      <c r="C3573" s="386"/>
      <c r="D3573" s="431"/>
      <c r="E3573" s="432"/>
      <c r="F3573" s="433" t="str">
        <f t="shared" si="30"/>
        <v/>
      </c>
    </row>
    <row r="3574" spans="1:6" ht="14.4" customHeight="1" x14ac:dyDescent="0.3">
      <c r="A3574" s="383"/>
      <c r="B3574" s="202"/>
      <c r="C3574" s="386"/>
      <c r="D3574" s="431"/>
      <c r="E3574" s="432"/>
      <c r="F3574" s="433" t="str">
        <f t="shared" si="30"/>
        <v/>
      </c>
    </row>
    <row r="3575" spans="1:6" ht="14.4" customHeight="1" x14ac:dyDescent="0.3">
      <c r="A3575" s="383"/>
      <c r="B3575" s="202"/>
      <c r="C3575" s="386"/>
      <c r="D3575" s="431"/>
      <c r="E3575" s="432"/>
      <c r="F3575" s="433" t="str">
        <f t="shared" si="30"/>
        <v/>
      </c>
    </row>
    <row r="3576" spans="1:6" ht="14.4" customHeight="1" x14ac:dyDescent="0.3">
      <c r="A3576" s="383"/>
      <c r="B3576" s="202"/>
      <c r="C3576" s="386"/>
      <c r="D3576" s="431"/>
      <c r="E3576" s="432"/>
      <c r="F3576" s="433" t="str">
        <f t="shared" si="30"/>
        <v/>
      </c>
    </row>
    <row r="3577" spans="1:6" ht="14.4" customHeight="1" x14ac:dyDescent="0.3">
      <c r="A3577" s="383"/>
      <c r="B3577" s="202"/>
      <c r="C3577" s="386"/>
      <c r="D3577" s="431"/>
      <c r="E3577" s="432"/>
      <c r="F3577" s="433" t="str">
        <f t="shared" si="30"/>
        <v/>
      </c>
    </row>
    <row r="3578" spans="1:6" ht="14.4" customHeight="1" x14ac:dyDescent="0.3">
      <c r="A3578" s="383"/>
      <c r="B3578" s="202"/>
      <c r="C3578" s="386"/>
      <c r="D3578" s="431"/>
      <c r="E3578" s="432"/>
      <c r="F3578" s="433" t="str">
        <f t="shared" si="30"/>
        <v/>
      </c>
    </row>
    <row r="3579" spans="1:6" ht="14.4" customHeight="1" x14ac:dyDescent="0.3">
      <c r="A3579" s="383"/>
      <c r="B3579" s="202"/>
      <c r="C3579" s="386"/>
      <c r="D3579" s="431"/>
      <c r="E3579" s="432"/>
      <c r="F3579" s="433" t="str">
        <f t="shared" si="30"/>
        <v/>
      </c>
    </row>
    <row r="3580" spans="1:6" ht="14.4" customHeight="1" x14ac:dyDescent="0.3">
      <c r="A3580" s="383"/>
      <c r="B3580" s="202"/>
      <c r="C3580" s="386"/>
      <c r="D3580" s="431"/>
      <c r="E3580" s="432"/>
      <c r="F3580" s="433" t="str">
        <f t="shared" si="30"/>
        <v/>
      </c>
    </row>
    <row r="3581" spans="1:6" ht="14.4" customHeight="1" x14ac:dyDescent="0.3">
      <c r="A3581" s="383"/>
      <c r="B3581" s="202"/>
      <c r="C3581" s="386"/>
      <c r="D3581" s="431"/>
      <c r="E3581" s="432"/>
      <c r="F3581" s="433" t="str">
        <f t="shared" si="30"/>
        <v/>
      </c>
    </row>
    <row r="3582" spans="1:6" ht="14.4" customHeight="1" x14ac:dyDescent="0.3">
      <c r="A3582" s="383"/>
      <c r="B3582" s="202"/>
      <c r="C3582" s="386"/>
      <c r="D3582" s="431"/>
      <c r="E3582" s="432"/>
      <c r="F3582" s="433" t="str">
        <f t="shared" si="30"/>
        <v/>
      </c>
    </row>
    <row r="3583" spans="1:6" ht="14.4" customHeight="1" x14ac:dyDescent="0.3">
      <c r="A3583" s="383"/>
      <c r="B3583" s="202"/>
      <c r="C3583" s="386"/>
      <c r="D3583" s="431"/>
      <c r="E3583" s="432"/>
      <c r="F3583" s="433" t="str">
        <f t="shared" si="30"/>
        <v/>
      </c>
    </row>
    <row r="3584" spans="1:6" ht="14.4" customHeight="1" x14ac:dyDescent="0.3">
      <c r="A3584" s="383"/>
      <c r="B3584" s="202"/>
      <c r="C3584" s="386"/>
      <c r="D3584" s="431"/>
      <c r="E3584" s="432"/>
      <c r="F3584" s="433" t="str">
        <f t="shared" si="30"/>
        <v/>
      </c>
    </row>
    <row r="3585" spans="1:6" ht="14.4" customHeight="1" x14ac:dyDescent="0.3">
      <c r="A3585" s="383"/>
      <c r="B3585" s="202"/>
      <c r="C3585" s="386"/>
      <c r="D3585" s="431"/>
      <c r="E3585" s="432"/>
      <c r="F3585" s="433" t="str">
        <f t="shared" si="30"/>
        <v/>
      </c>
    </row>
    <row r="3586" spans="1:6" ht="14.4" customHeight="1" x14ac:dyDescent="0.3">
      <c r="A3586" s="383"/>
      <c r="B3586" s="202"/>
      <c r="C3586" s="386"/>
      <c r="D3586" s="431"/>
      <c r="E3586" s="432"/>
      <c r="F3586" s="433"/>
    </row>
    <row r="3587" spans="1:6" ht="14.4" customHeight="1" x14ac:dyDescent="0.3">
      <c r="A3587" s="383"/>
      <c r="B3587" s="202"/>
      <c r="C3587" s="386"/>
      <c r="D3587" s="431"/>
      <c r="E3587" s="432"/>
      <c r="F3587" s="433"/>
    </row>
    <row r="3588" spans="1:6" ht="14.4" customHeight="1" x14ac:dyDescent="0.3">
      <c r="A3588" s="383"/>
      <c r="B3588" s="202"/>
      <c r="C3588" s="386"/>
      <c r="D3588" s="431"/>
      <c r="E3588" s="432"/>
      <c r="F3588" s="433"/>
    </row>
    <row r="3589" spans="1:6" ht="14.4" customHeight="1" x14ac:dyDescent="0.3">
      <c r="A3589" s="383"/>
      <c r="B3589" s="202"/>
      <c r="C3589" s="386"/>
      <c r="D3589" s="431"/>
      <c r="E3589" s="432"/>
      <c r="F3589" s="433"/>
    </row>
    <row r="3590" spans="1:6" ht="14.4" customHeight="1" x14ac:dyDescent="0.3">
      <c r="A3590" s="383"/>
      <c r="B3590" s="202"/>
      <c r="C3590" s="386"/>
      <c r="D3590" s="431"/>
      <c r="E3590" s="432"/>
      <c r="F3590" s="433"/>
    </row>
    <row r="3591" spans="1:6" ht="14.4" customHeight="1" x14ac:dyDescent="0.3">
      <c r="A3591" s="383"/>
      <c r="B3591" s="202"/>
      <c r="C3591" s="386"/>
      <c r="D3591" s="431"/>
      <c r="E3591" s="432"/>
      <c r="F3591" s="433"/>
    </row>
    <row r="3592" spans="1:6" ht="14.4" customHeight="1" x14ac:dyDescent="0.3">
      <c r="A3592" s="383"/>
      <c r="B3592" s="202"/>
      <c r="C3592" s="386"/>
      <c r="D3592" s="431"/>
      <c r="E3592" s="432"/>
      <c r="F3592" s="433"/>
    </row>
    <row r="3593" spans="1:6" ht="14.4" customHeight="1" x14ac:dyDescent="0.3">
      <c r="A3593" s="383"/>
      <c r="B3593" s="202"/>
      <c r="C3593" s="386"/>
      <c r="D3593" s="431"/>
      <c r="E3593" s="432"/>
      <c r="F3593" s="433"/>
    </row>
    <row r="3594" spans="1:6" ht="14.4" customHeight="1" x14ac:dyDescent="0.3">
      <c r="A3594" s="383"/>
      <c r="B3594" s="202"/>
      <c r="C3594" s="386"/>
      <c r="D3594" s="431"/>
      <c r="E3594" s="432"/>
      <c r="F3594" s="433"/>
    </row>
    <row r="3595" spans="1:6" ht="14.4" customHeight="1" thickBot="1" x14ac:dyDescent="0.35">
      <c r="A3595" s="383"/>
      <c r="B3595" s="202"/>
      <c r="C3595" s="386"/>
      <c r="D3595" s="431"/>
      <c r="E3595" s="432"/>
      <c r="F3595" s="433"/>
    </row>
    <row r="3596" spans="1:6" ht="25.05" customHeight="1" thickBot="1" x14ac:dyDescent="0.35">
      <c r="A3596" s="448" t="s">
        <v>4090</v>
      </c>
      <c r="B3596" s="511" t="s">
        <v>4116</v>
      </c>
      <c r="C3596" s="489"/>
      <c r="D3596" s="583"/>
      <c r="E3596" s="584"/>
      <c r="F3596" s="585">
        <f>SUM(F3491:F3562)</f>
        <v>2000000</v>
      </c>
    </row>
    <row r="3597" spans="1:6" ht="15" customHeight="1" x14ac:dyDescent="0.3">
      <c r="A3597" s="756" t="str">
        <f>A768</f>
        <v>CONTRACT SANRAL: NRA 2024/1323</v>
      </c>
      <c r="B3597" s="757"/>
      <c r="C3597" s="462"/>
      <c r="D3597" s="586"/>
      <c r="E3597" s="587"/>
      <c r="F3597" s="588"/>
    </row>
    <row r="3598" spans="1:6" ht="30.6" customHeight="1" thickBot="1" x14ac:dyDescent="0.35">
      <c r="A3598" s="754" t="str">
        <f>A769</f>
        <v>PANEL FOR ROUTINE ROAD MAINTENANCE WORKS ACROSS SOUTH AFRICA (FREE STATE PROVINCE)</v>
      </c>
      <c r="B3598" s="755"/>
      <c r="C3598" s="463"/>
      <c r="D3598" s="589"/>
      <c r="E3598" s="590"/>
      <c r="F3598" s="591"/>
    </row>
    <row r="3599" spans="1:6" ht="25.05" customHeight="1" thickBot="1" x14ac:dyDescent="0.35">
      <c r="A3599" s="449" t="s">
        <v>4111</v>
      </c>
      <c r="B3599" s="451" t="s">
        <v>4035</v>
      </c>
      <c r="C3599" s="451" t="s">
        <v>4112</v>
      </c>
      <c r="D3599" s="583" t="s">
        <v>4113</v>
      </c>
      <c r="E3599" s="583" t="s">
        <v>4114</v>
      </c>
      <c r="F3599" s="592" t="s">
        <v>4036</v>
      </c>
    </row>
    <row r="3600" spans="1:6" s="444" customFormat="1" ht="25.05" customHeight="1" x14ac:dyDescent="0.3">
      <c r="A3600" s="758" t="s">
        <v>2072</v>
      </c>
      <c r="B3600" s="759"/>
      <c r="C3600" s="759"/>
      <c r="D3600" s="759"/>
      <c r="E3600" s="759"/>
      <c r="F3600" s="760"/>
    </row>
    <row r="3601" spans="1:6" ht="14.4" customHeight="1" x14ac:dyDescent="0.3">
      <c r="A3601" s="374" t="s">
        <v>2073</v>
      </c>
      <c r="B3601" s="345" t="s">
        <v>2074</v>
      </c>
      <c r="C3601" s="375"/>
      <c r="D3601" s="376"/>
      <c r="E3601" s="377"/>
      <c r="F3601" s="378"/>
    </row>
    <row r="3602" spans="1:6" ht="14.4" customHeight="1" x14ac:dyDescent="0.3">
      <c r="A3602" s="372" t="s">
        <v>2075</v>
      </c>
      <c r="B3602" s="343" t="s">
        <v>2074</v>
      </c>
      <c r="C3602" s="379" t="s">
        <v>16</v>
      </c>
      <c r="D3602" s="420">
        <v>1</v>
      </c>
      <c r="E3602" s="418">
        <v>100000</v>
      </c>
      <c r="F3602" s="419">
        <f>IF((D3602*E3602)&gt;0,(D3602*E3602),"")</f>
        <v>100000</v>
      </c>
    </row>
    <row r="3603" spans="1:6" ht="23.4" customHeight="1" x14ac:dyDescent="0.3">
      <c r="A3603" s="372" t="s">
        <v>2079</v>
      </c>
      <c r="B3603" s="201" t="s">
        <v>2080</v>
      </c>
      <c r="C3603" s="379" t="s">
        <v>21</v>
      </c>
      <c r="D3603" s="421">
        <f>F3602</f>
        <v>100000</v>
      </c>
      <c r="E3603" s="855"/>
      <c r="F3603" s="419" t="str">
        <f>IF((D3603*E3603)&gt;0,(D3603*E3603),"")</f>
        <v/>
      </c>
    </row>
    <row r="3604" spans="1:6" ht="14.4" customHeight="1" x14ac:dyDescent="0.3">
      <c r="A3604" s="383"/>
      <c r="B3604" s="202"/>
      <c r="C3604" s="386"/>
      <c r="D3604" s="431"/>
      <c r="E3604" s="432"/>
      <c r="F3604" s="433"/>
    </row>
    <row r="3605" spans="1:6" ht="14.4" customHeight="1" x14ac:dyDescent="0.3">
      <c r="A3605" s="383"/>
      <c r="B3605" s="202"/>
      <c r="C3605" s="386"/>
      <c r="D3605" s="431"/>
      <c r="E3605" s="432"/>
      <c r="F3605" s="433"/>
    </row>
    <row r="3606" spans="1:6" ht="14.4" customHeight="1" x14ac:dyDescent="0.3">
      <c r="A3606" s="383"/>
      <c r="B3606" s="202"/>
      <c r="C3606" s="386"/>
      <c r="D3606" s="431"/>
      <c r="E3606" s="432"/>
      <c r="F3606" s="433"/>
    </row>
    <row r="3607" spans="1:6" ht="14.4" customHeight="1" x14ac:dyDescent="0.3">
      <c r="A3607" s="383"/>
      <c r="B3607" s="202"/>
      <c r="C3607" s="386"/>
      <c r="D3607" s="431"/>
      <c r="E3607" s="432"/>
      <c r="F3607" s="433"/>
    </row>
    <row r="3608" spans="1:6" ht="14.4" customHeight="1" x14ac:dyDescent="0.3">
      <c r="A3608" s="383"/>
      <c r="B3608" s="202"/>
      <c r="C3608" s="386"/>
      <c r="D3608" s="431"/>
      <c r="E3608" s="432"/>
      <c r="F3608" s="433"/>
    </row>
    <row r="3609" spans="1:6" ht="14.4" customHeight="1" x14ac:dyDescent="0.3">
      <c r="A3609" s="383"/>
      <c r="B3609" s="202"/>
      <c r="C3609" s="386"/>
      <c r="D3609" s="431"/>
      <c r="E3609" s="432"/>
      <c r="F3609" s="433"/>
    </row>
    <row r="3610" spans="1:6" ht="14.4" customHeight="1" x14ac:dyDescent="0.3">
      <c r="A3610" s="383"/>
      <c r="B3610" s="202"/>
      <c r="C3610" s="386"/>
      <c r="D3610" s="431"/>
      <c r="E3610" s="432"/>
      <c r="F3610" s="433"/>
    </row>
    <row r="3611" spans="1:6" ht="14.4" customHeight="1" x14ac:dyDescent="0.3">
      <c r="A3611" s="383"/>
      <c r="B3611" s="202"/>
      <c r="C3611" s="386"/>
      <c r="D3611" s="431"/>
      <c r="E3611" s="432"/>
      <c r="F3611" s="433"/>
    </row>
    <row r="3612" spans="1:6" ht="14.4" customHeight="1" x14ac:dyDescent="0.3">
      <c r="A3612" s="383"/>
      <c r="B3612" s="202"/>
      <c r="C3612" s="386"/>
      <c r="D3612" s="431"/>
      <c r="E3612" s="432"/>
      <c r="F3612" s="433"/>
    </row>
    <row r="3613" spans="1:6" ht="14.4" customHeight="1" x14ac:dyDescent="0.3">
      <c r="A3613" s="383"/>
      <c r="B3613" s="202"/>
      <c r="C3613" s="386"/>
      <c r="D3613" s="431"/>
      <c r="E3613" s="432"/>
      <c r="F3613" s="433"/>
    </row>
    <row r="3614" spans="1:6" ht="14.4" customHeight="1" x14ac:dyDescent="0.3">
      <c r="A3614" s="383"/>
      <c r="B3614" s="202"/>
      <c r="C3614" s="386"/>
      <c r="D3614" s="431"/>
      <c r="E3614" s="432"/>
      <c r="F3614" s="433"/>
    </row>
    <row r="3615" spans="1:6" ht="14.4" customHeight="1" x14ac:dyDescent="0.3">
      <c r="A3615" s="383"/>
      <c r="B3615" s="202"/>
      <c r="C3615" s="386"/>
      <c r="D3615" s="431"/>
      <c r="E3615" s="432"/>
      <c r="F3615" s="433"/>
    </row>
    <row r="3616" spans="1:6" ht="14.4" customHeight="1" x14ac:dyDescent="0.3">
      <c r="A3616" s="383"/>
      <c r="B3616" s="202"/>
      <c r="C3616" s="386"/>
      <c r="D3616" s="431"/>
      <c r="E3616" s="432"/>
      <c r="F3616" s="433"/>
    </row>
    <row r="3617" spans="1:6" ht="14.4" customHeight="1" x14ac:dyDescent="0.3">
      <c r="A3617" s="383"/>
      <c r="B3617" s="202"/>
      <c r="C3617" s="386"/>
      <c r="D3617" s="431"/>
      <c r="E3617" s="432"/>
      <c r="F3617" s="433"/>
    </row>
    <row r="3618" spans="1:6" ht="14.4" customHeight="1" x14ac:dyDescent="0.3">
      <c r="A3618" s="383"/>
      <c r="B3618" s="202"/>
      <c r="C3618" s="386"/>
      <c r="D3618" s="431"/>
      <c r="E3618" s="432"/>
      <c r="F3618" s="433"/>
    </row>
    <row r="3619" spans="1:6" ht="14.4" customHeight="1" x14ac:dyDescent="0.3">
      <c r="A3619" s="383"/>
      <c r="B3619" s="202"/>
      <c r="C3619" s="386"/>
      <c r="D3619" s="431"/>
      <c r="E3619" s="432"/>
      <c r="F3619" s="433"/>
    </row>
    <row r="3620" spans="1:6" ht="14.4" customHeight="1" x14ac:dyDescent="0.3">
      <c r="A3620" s="383"/>
      <c r="B3620" s="202"/>
      <c r="C3620" s="386"/>
      <c r="D3620" s="431"/>
      <c r="E3620" s="432"/>
      <c r="F3620" s="433"/>
    </row>
    <row r="3621" spans="1:6" ht="14.4" customHeight="1" x14ac:dyDescent="0.3">
      <c r="A3621" s="383"/>
      <c r="B3621" s="202"/>
      <c r="C3621" s="386"/>
      <c r="D3621" s="431"/>
      <c r="E3621" s="432"/>
      <c r="F3621" s="433"/>
    </row>
    <row r="3622" spans="1:6" ht="14.4" customHeight="1" x14ac:dyDescent="0.3">
      <c r="A3622" s="383"/>
      <c r="B3622" s="202"/>
      <c r="C3622" s="386"/>
      <c r="D3622" s="431"/>
      <c r="E3622" s="432"/>
      <c r="F3622" s="433"/>
    </row>
    <row r="3623" spans="1:6" ht="14.4" customHeight="1" x14ac:dyDescent="0.3">
      <c r="A3623" s="383"/>
      <c r="B3623" s="202"/>
      <c r="C3623" s="386"/>
      <c r="D3623" s="431"/>
      <c r="E3623" s="432"/>
      <c r="F3623" s="433"/>
    </row>
    <row r="3624" spans="1:6" ht="14.4" customHeight="1" x14ac:dyDescent="0.3">
      <c r="A3624" s="383"/>
      <c r="B3624" s="202"/>
      <c r="C3624" s="386"/>
      <c r="D3624" s="431"/>
      <c r="E3624" s="432"/>
      <c r="F3624" s="433"/>
    </row>
    <row r="3625" spans="1:6" ht="14.4" customHeight="1" x14ac:dyDescent="0.3">
      <c r="A3625" s="383"/>
      <c r="B3625" s="202"/>
      <c r="C3625" s="386"/>
      <c r="D3625" s="431"/>
      <c r="E3625" s="432"/>
      <c r="F3625" s="433"/>
    </row>
    <row r="3626" spans="1:6" ht="14.4" customHeight="1" x14ac:dyDescent="0.3">
      <c r="A3626" s="383"/>
      <c r="B3626" s="202"/>
      <c r="C3626" s="386"/>
      <c r="D3626" s="431"/>
      <c r="E3626" s="432"/>
      <c r="F3626" s="433"/>
    </row>
    <row r="3627" spans="1:6" ht="14.4" customHeight="1" x14ac:dyDescent="0.3">
      <c r="A3627" s="383"/>
      <c r="B3627" s="202"/>
      <c r="C3627" s="386"/>
      <c r="D3627" s="431"/>
      <c r="E3627" s="432"/>
      <c r="F3627" s="433"/>
    </row>
    <row r="3628" spans="1:6" ht="14.4" customHeight="1" x14ac:dyDescent="0.3">
      <c r="A3628" s="383"/>
      <c r="B3628" s="202"/>
      <c r="C3628" s="386"/>
      <c r="D3628" s="431"/>
      <c r="E3628" s="432"/>
      <c r="F3628" s="433"/>
    </row>
    <row r="3629" spans="1:6" ht="14.4" customHeight="1" x14ac:dyDescent="0.3">
      <c r="A3629" s="383"/>
      <c r="B3629" s="202"/>
      <c r="C3629" s="386"/>
      <c r="D3629" s="431"/>
      <c r="E3629" s="432"/>
      <c r="F3629" s="433"/>
    </row>
    <row r="3630" spans="1:6" ht="14.4" customHeight="1" x14ac:dyDescent="0.3">
      <c r="A3630" s="383"/>
      <c r="B3630" s="202"/>
      <c r="C3630" s="386"/>
      <c r="D3630" s="431"/>
      <c r="E3630" s="432"/>
      <c r="F3630" s="433"/>
    </row>
    <row r="3631" spans="1:6" ht="14.4" customHeight="1" x14ac:dyDescent="0.3">
      <c r="A3631" s="383"/>
      <c r="B3631" s="202"/>
      <c r="C3631" s="386"/>
      <c r="D3631" s="431"/>
      <c r="E3631" s="432"/>
      <c r="F3631" s="433"/>
    </row>
    <row r="3632" spans="1:6" ht="14.4" customHeight="1" x14ac:dyDescent="0.3">
      <c r="A3632" s="383"/>
      <c r="B3632" s="202"/>
      <c r="C3632" s="386"/>
      <c r="D3632" s="431"/>
      <c r="E3632" s="432"/>
      <c r="F3632" s="433"/>
    </row>
    <row r="3633" spans="1:6" ht="14.4" customHeight="1" x14ac:dyDescent="0.3">
      <c r="A3633" s="383"/>
      <c r="B3633" s="202"/>
      <c r="C3633" s="386"/>
      <c r="D3633" s="431"/>
      <c r="E3633" s="432"/>
      <c r="F3633" s="433"/>
    </row>
    <row r="3634" spans="1:6" ht="14.4" customHeight="1" x14ac:dyDescent="0.3">
      <c r="A3634" s="383"/>
      <c r="B3634" s="202"/>
      <c r="C3634" s="386"/>
      <c r="D3634" s="431"/>
      <c r="E3634" s="432"/>
      <c r="F3634" s="433"/>
    </row>
    <row r="3635" spans="1:6" ht="14.4" customHeight="1" x14ac:dyDescent="0.3">
      <c r="A3635" s="383"/>
      <c r="B3635" s="202"/>
      <c r="C3635" s="386"/>
      <c r="D3635" s="431"/>
      <c r="E3635" s="432"/>
      <c r="F3635" s="433"/>
    </row>
    <row r="3636" spans="1:6" ht="14.4" customHeight="1" x14ac:dyDescent="0.3">
      <c r="A3636" s="383"/>
      <c r="B3636" s="202"/>
      <c r="C3636" s="386"/>
      <c r="D3636" s="431"/>
      <c r="E3636" s="432"/>
      <c r="F3636" s="433"/>
    </row>
    <row r="3637" spans="1:6" ht="14.4" customHeight="1" x14ac:dyDescent="0.3">
      <c r="A3637" s="383"/>
      <c r="B3637" s="202"/>
      <c r="C3637" s="386"/>
      <c r="D3637" s="431"/>
      <c r="E3637" s="432"/>
      <c r="F3637" s="433"/>
    </row>
    <row r="3638" spans="1:6" ht="14.4" customHeight="1" x14ac:dyDescent="0.3">
      <c r="A3638" s="383"/>
      <c r="B3638" s="202"/>
      <c r="C3638" s="386"/>
      <c r="D3638" s="431"/>
      <c r="E3638" s="432"/>
      <c r="F3638" s="433"/>
    </row>
    <row r="3639" spans="1:6" ht="14.4" customHeight="1" x14ac:dyDescent="0.3">
      <c r="A3639" s="383"/>
      <c r="B3639" s="202"/>
      <c r="C3639" s="386"/>
      <c r="D3639" s="431"/>
      <c r="E3639" s="432"/>
      <c r="F3639" s="433"/>
    </row>
    <row r="3640" spans="1:6" ht="14.4" customHeight="1" x14ac:dyDescent="0.3">
      <c r="A3640" s="383"/>
      <c r="B3640" s="202"/>
      <c r="C3640" s="386"/>
      <c r="D3640" s="431"/>
      <c r="E3640" s="432"/>
      <c r="F3640" s="433"/>
    </row>
    <row r="3641" spans="1:6" ht="14.4" customHeight="1" x14ac:dyDescent="0.3">
      <c r="A3641" s="383"/>
      <c r="B3641" s="202"/>
      <c r="C3641" s="386"/>
      <c r="D3641" s="431"/>
      <c r="E3641" s="432"/>
      <c r="F3641" s="433"/>
    </row>
    <row r="3642" spans="1:6" ht="14.4" customHeight="1" x14ac:dyDescent="0.3">
      <c r="A3642" s="383"/>
      <c r="B3642" s="202"/>
      <c r="C3642" s="386"/>
      <c r="D3642" s="431"/>
      <c r="E3642" s="432"/>
      <c r="F3642" s="433"/>
    </row>
    <row r="3643" spans="1:6" ht="14.4" customHeight="1" x14ac:dyDescent="0.3">
      <c r="A3643" s="383"/>
      <c r="B3643" s="202"/>
      <c r="C3643" s="386"/>
      <c r="D3643" s="431"/>
      <c r="E3643" s="432"/>
      <c r="F3643" s="433"/>
    </row>
    <row r="3644" spans="1:6" ht="14.4" customHeight="1" x14ac:dyDescent="0.3">
      <c r="A3644" s="383"/>
      <c r="B3644" s="202"/>
      <c r="C3644" s="386"/>
      <c r="D3644" s="431"/>
      <c r="E3644" s="432"/>
      <c r="F3644" s="433"/>
    </row>
    <row r="3645" spans="1:6" ht="14.4" customHeight="1" x14ac:dyDescent="0.3">
      <c r="A3645" s="383"/>
      <c r="B3645" s="202"/>
      <c r="C3645" s="386"/>
      <c r="D3645" s="431"/>
      <c r="E3645" s="432"/>
      <c r="F3645" s="433"/>
    </row>
    <row r="3646" spans="1:6" ht="14.4" customHeight="1" x14ac:dyDescent="0.3">
      <c r="A3646" s="383"/>
      <c r="B3646" s="202"/>
      <c r="C3646" s="386"/>
      <c r="D3646" s="431"/>
      <c r="E3646" s="432"/>
      <c r="F3646" s="433"/>
    </row>
    <row r="3647" spans="1:6" ht="14.4" customHeight="1" x14ac:dyDescent="0.3">
      <c r="A3647" s="383"/>
      <c r="B3647" s="202"/>
      <c r="C3647" s="386"/>
      <c r="D3647" s="431"/>
      <c r="E3647" s="432"/>
      <c r="F3647" s="433"/>
    </row>
    <row r="3648" spans="1:6" ht="14.4" customHeight="1" x14ac:dyDescent="0.3">
      <c r="A3648" s="383"/>
      <c r="B3648" s="202"/>
      <c r="C3648" s="386"/>
      <c r="D3648" s="431"/>
      <c r="E3648" s="432"/>
      <c r="F3648" s="433"/>
    </row>
    <row r="3649" spans="1:6" ht="14.4" customHeight="1" x14ac:dyDescent="0.3">
      <c r="A3649" s="383"/>
      <c r="B3649" s="202"/>
      <c r="C3649" s="386"/>
      <c r="D3649" s="431"/>
      <c r="E3649" s="432"/>
      <c r="F3649" s="433"/>
    </row>
    <row r="3650" spans="1:6" ht="14.4" customHeight="1" x14ac:dyDescent="0.3">
      <c r="A3650" s="383"/>
      <c r="B3650" s="202"/>
      <c r="C3650" s="386"/>
      <c r="D3650" s="431"/>
      <c r="E3650" s="432"/>
      <c r="F3650" s="433"/>
    </row>
    <row r="3651" spans="1:6" ht="14.4" customHeight="1" x14ac:dyDescent="0.3">
      <c r="A3651" s="383"/>
      <c r="B3651" s="202"/>
      <c r="C3651" s="386"/>
      <c r="D3651" s="431"/>
      <c r="E3651" s="432"/>
      <c r="F3651" s="433"/>
    </row>
    <row r="3652" spans="1:6" ht="14.4" customHeight="1" x14ac:dyDescent="0.3">
      <c r="A3652" s="383"/>
      <c r="B3652" s="202"/>
      <c r="C3652" s="386"/>
      <c r="D3652" s="431"/>
      <c r="E3652" s="432"/>
      <c r="F3652" s="433"/>
    </row>
    <row r="3653" spans="1:6" ht="14.4" customHeight="1" x14ac:dyDescent="0.3">
      <c r="A3653" s="383"/>
      <c r="B3653" s="202"/>
      <c r="C3653" s="386"/>
      <c r="D3653" s="431"/>
      <c r="E3653" s="432"/>
      <c r="F3653" s="433"/>
    </row>
    <row r="3654" spans="1:6" ht="14.4" customHeight="1" x14ac:dyDescent="0.3">
      <c r="A3654" s="383"/>
      <c r="B3654" s="202"/>
      <c r="C3654" s="386"/>
      <c r="D3654" s="431"/>
      <c r="E3654" s="432"/>
      <c r="F3654" s="433"/>
    </row>
    <row r="3655" spans="1:6" ht="14.4" customHeight="1" x14ac:dyDescent="0.3">
      <c r="A3655" s="383"/>
      <c r="B3655" s="202"/>
      <c r="C3655" s="386"/>
      <c r="D3655" s="431"/>
      <c r="E3655" s="432"/>
      <c r="F3655" s="433"/>
    </row>
    <row r="3656" spans="1:6" ht="14.4" customHeight="1" x14ac:dyDescent="0.3">
      <c r="A3656" s="383"/>
      <c r="B3656" s="202"/>
      <c r="C3656" s="386"/>
      <c r="D3656" s="431"/>
      <c r="E3656" s="432"/>
      <c r="F3656" s="433"/>
    </row>
    <row r="3657" spans="1:6" ht="14.4" customHeight="1" x14ac:dyDescent="0.3">
      <c r="A3657" s="383"/>
      <c r="B3657" s="202"/>
      <c r="C3657" s="386"/>
      <c r="D3657" s="431"/>
      <c r="E3657" s="432"/>
      <c r="F3657" s="433"/>
    </row>
    <row r="3658" spans="1:6" ht="14.4" customHeight="1" x14ac:dyDescent="0.3">
      <c r="A3658" s="383"/>
      <c r="B3658" s="202"/>
      <c r="C3658" s="386"/>
      <c r="D3658" s="431"/>
      <c r="E3658" s="432"/>
      <c r="F3658" s="433"/>
    </row>
    <row r="3659" spans="1:6" ht="14.4" customHeight="1" x14ac:dyDescent="0.3">
      <c r="A3659" s="383"/>
      <c r="B3659" s="202"/>
      <c r="C3659" s="386"/>
      <c r="D3659" s="431"/>
      <c r="E3659" s="432"/>
      <c r="F3659" s="433"/>
    </row>
    <row r="3660" spans="1:6" ht="14.4" customHeight="1" x14ac:dyDescent="0.3">
      <c r="A3660" s="383"/>
      <c r="B3660" s="202"/>
      <c r="C3660" s="386"/>
      <c r="D3660" s="431"/>
      <c r="E3660" s="432"/>
      <c r="F3660" s="433"/>
    </row>
    <row r="3661" spans="1:6" ht="14.4" customHeight="1" x14ac:dyDescent="0.3">
      <c r="A3661" s="383"/>
      <c r="B3661" s="202"/>
      <c r="C3661" s="386"/>
      <c r="D3661" s="431"/>
      <c r="E3661" s="432"/>
      <c r="F3661" s="433"/>
    </row>
    <row r="3662" spans="1:6" ht="14.4" customHeight="1" x14ac:dyDescent="0.3">
      <c r="A3662" s="383"/>
      <c r="B3662" s="202"/>
      <c r="C3662" s="386"/>
      <c r="D3662" s="431"/>
      <c r="E3662" s="432"/>
      <c r="F3662" s="433"/>
    </row>
    <row r="3663" spans="1:6" ht="14.4" customHeight="1" x14ac:dyDescent="0.3">
      <c r="A3663" s="383"/>
      <c r="B3663" s="202"/>
      <c r="C3663" s="386"/>
      <c r="D3663" s="431"/>
      <c r="E3663" s="432"/>
      <c r="F3663" s="433"/>
    </row>
    <row r="3664" spans="1:6" ht="14.4" customHeight="1" x14ac:dyDescent="0.3">
      <c r="A3664" s="383"/>
      <c r="B3664" s="202"/>
      <c r="C3664" s="386"/>
      <c r="D3664" s="431"/>
      <c r="E3664" s="432"/>
      <c r="F3664" s="433"/>
    </row>
    <row r="3665" spans="1:6" ht="14.4" customHeight="1" x14ac:dyDescent="0.3">
      <c r="A3665" s="383"/>
      <c r="B3665" s="202"/>
      <c r="C3665" s="386"/>
      <c r="D3665" s="431"/>
      <c r="E3665" s="432"/>
      <c r="F3665" s="433"/>
    </row>
    <row r="3666" spans="1:6" ht="14.4" customHeight="1" x14ac:dyDescent="0.3">
      <c r="A3666" s="383"/>
      <c r="B3666" s="202"/>
      <c r="C3666" s="386"/>
      <c r="D3666" s="431"/>
      <c r="E3666" s="432"/>
      <c r="F3666" s="433"/>
    </row>
    <row r="3667" spans="1:6" ht="14.4" customHeight="1" x14ac:dyDescent="0.3">
      <c r="A3667" s="383"/>
      <c r="B3667" s="202"/>
      <c r="C3667" s="386"/>
      <c r="D3667" s="431"/>
      <c r="E3667" s="432"/>
      <c r="F3667" s="433"/>
    </row>
    <row r="3668" spans="1:6" ht="14.4" customHeight="1" x14ac:dyDescent="0.3">
      <c r="A3668" s="383"/>
      <c r="B3668" s="202"/>
      <c r="C3668" s="386"/>
      <c r="D3668" s="431"/>
      <c r="E3668" s="432"/>
      <c r="F3668" s="433"/>
    </row>
    <row r="3669" spans="1:6" ht="14.4" customHeight="1" x14ac:dyDescent="0.3">
      <c r="A3669" s="383"/>
      <c r="B3669" s="202"/>
      <c r="C3669" s="386"/>
      <c r="D3669" s="431"/>
      <c r="E3669" s="432"/>
      <c r="F3669" s="433"/>
    </row>
    <row r="3670" spans="1:6" ht="14.4" customHeight="1" x14ac:dyDescent="0.3">
      <c r="A3670" s="383"/>
      <c r="B3670" s="202"/>
      <c r="C3670" s="386"/>
      <c r="D3670" s="431"/>
      <c r="E3670" s="432"/>
      <c r="F3670" s="433"/>
    </row>
    <row r="3671" spans="1:6" ht="14.4" customHeight="1" x14ac:dyDescent="0.3">
      <c r="A3671" s="383"/>
      <c r="B3671" s="202"/>
      <c r="C3671" s="386"/>
      <c r="D3671" s="431"/>
      <c r="E3671" s="432"/>
      <c r="F3671" s="433"/>
    </row>
    <row r="3672" spans="1:6" ht="14.4" customHeight="1" x14ac:dyDescent="0.3">
      <c r="A3672" s="383"/>
      <c r="B3672" s="202"/>
      <c r="C3672" s="386"/>
      <c r="D3672" s="431"/>
      <c r="E3672" s="432"/>
      <c r="F3672" s="433"/>
    </row>
    <row r="3673" spans="1:6" ht="14.4" customHeight="1" x14ac:dyDescent="0.3">
      <c r="A3673" s="383"/>
      <c r="B3673" s="202"/>
      <c r="C3673" s="386"/>
      <c r="D3673" s="431"/>
      <c r="E3673" s="432"/>
      <c r="F3673" s="433"/>
    </row>
    <row r="3674" spans="1:6" ht="14.4" customHeight="1" x14ac:dyDescent="0.3">
      <c r="A3674" s="383"/>
      <c r="B3674" s="202"/>
      <c r="C3674" s="386"/>
      <c r="D3674" s="431"/>
      <c r="E3674" s="432"/>
      <c r="F3674" s="433"/>
    </row>
    <row r="3675" spans="1:6" ht="14.4" customHeight="1" x14ac:dyDescent="0.3">
      <c r="A3675" s="383"/>
      <c r="B3675" s="202"/>
      <c r="C3675" s="386"/>
      <c r="D3675" s="431"/>
      <c r="E3675" s="432"/>
      <c r="F3675" s="433"/>
    </row>
    <row r="3676" spans="1:6" ht="14.4" customHeight="1" x14ac:dyDescent="0.3">
      <c r="A3676" s="383"/>
      <c r="B3676" s="202"/>
      <c r="C3676" s="386"/>
      <c r="D3676" s="431"/>
      <c r="E3676" s="432"/>
      <c r="F3676" s="433"/>
    </row>
    <row r="3677" spans="1:6" ht="14.4" customHeight="1" x14ac:dyDescent="0.3">
      <c r="A3677" s="383"/>
      <c r="B3677" s="202"/>
      <c r="C3677" s="386"/>
      <c r="D3677" s="431"/>
      <c r="E3677" s="432"/>
      <c r="F3677" s="433"/>
    </row>
    <row r="3678" spans="1:6" ht="14.4" customHeight="1" x14ac:dyDescent="0.3">
      <c r="A3678" s="383"/>
      <c r="B3678" s="202"/>
      <c r="C3678" s="386"/>
      <c r="D3678" s="431"/>
      <c r="E3678" s="432"/>
      <c r="F3678" s="433"/>
    </row>
    <row r="3679" spans="1:6" ht="14.4" customHeight="1" x14ac:dyDescent="0.3">
      <c r="A3679" s="383"/>
      <c r="B3679" s="202"/>
      <c r="C3679" s="386"/>
      <c r="D3679" s="431"/>
      <c r="E3679" s="432"/>
      <c r="F3679" s="433"/>
    </row>
    <row r="3680" spans="1:6" ht="14.4" customHeight="1" x14ac:dyDescent="0.3">
      <c r="A3680" s="383"/>
      <c r="B3680" s="202"/>
      <c r="C3680" s="386"/>
      <c r="D3680" s="431"/>
      <c r="E3680" s="432"/>
      <c r="F3680" s="433"/>
    </row>
    <row r="3681" spans="1:6" ht="14.4" customHeight="1" x14ac:dyDescent="0.3">
      <c r="A3681" s="383"/>
      <c r="B3681" s="202"/>
      <c r="C3681" s="386"/>
      <c r="D3681" s="431"/>
      <c r="E3681" s="432"/>
      <c r="F3681" s="433"/>
    </row>
    <row r="3682" spans="1:6" ht="14.4" customHeight="1" x14ac:dyDescent="0.3">
      <c r="A3682" s="383"/>
      <c r="B3682" s="202"/>
      <c r="C3682" s="386"/>
      <c r="D3682" s="431"/>
      <c r="E3682" s="432"/>
      <c r="F3682" s="433"/>
    </row>
    <row r="3683" spans="1:6" ht="14.4" customHeight="1" x14ac:dyDescent="0.3">
      <c r="A3683" s="383"/>
      <c r="B3683" s="202"/>
      <c r="C3683" s="386"/>
      <c r="D3683" s="431"/>
      <c r="E3683" s="432"/>
      <c r="F3683" s="433"/>
    </row>
    <row r="3684" spans="1:6" ht="14.4" customHeight="1" x14ac:dyDescent="0.3">
      <c r="A3684" s="383"/>
      <c r="B3684" s="202"/>
      <c r="C3684" s="386"/>
      <c r="D3684" s="431"/>
      <c r="E3684" s="432"/>
      <c r="F3684" s="433"/>
    </row>
    <row r="3685" spans="1:6" ht="14.4" customHeight="1" x14ac:dyDescent="0.3">
      <c r="A3685" s="383"/>
      <c r="B3685" s="202"/>
      <c r="C3685" s="386"/>
      <c r="D3685" s="431"/>
      <c r="E3685" s="432"/>
      <c r="F3685" s="433"/>
    </row>
    <row r="3686" spans="1:6" ht="14.4" customHeight="1" x14ac:dyDescent="0.3">
      <c r="A3686" s="383"/>
      <c r="B3686" s="202"/>
      <c r="C3686" s="386"/>
      <c r="D3686" s="431"/>
      <c r="E3686" s="432"/>
      <c r="F3686" s="433"/>
    </row>
    <row r="3687" spans="1:6" ht="14.4" customHeight="1" x14ac:dyDescent="0.3">
      <c r="A3687" s="383"/>
      <c r="B3687" s="202"/>
      <c r="C3687" s="386"/>
      <c r="D3687" s="431"/>
      <c r="E3687" s="432"/>
      <c r="F3687" s="433"/>
    </row>
    <row r="3688" spans="1:6" ht="14.4" customHeight="1" x14ac:dyDescent="0.3">
      <c r="A3688" s="383"/>
      <c r="B3688" s="202"/>
      <c r="C3688" s="386"/>
      <c r="D3688" s="431"/>
      <c r="E3688" s="432"/>
      <c r="F3688" s="433"/>
    </row>
    <row r="3689" spans="1:6" ht="14.4" customHeight="1" x14ac:dyDescent="0.3">
      <c r="A3689" s="383"/>
      <c r="B3689" s="202"/>
      <c r="C3689" s="386"/>
      <c r="D3689" s="431"/>
      <c r="E3689" s="432"/>
      <c r="F3689" s="433"/>
    </row>
    <row r="3690" spans="1:6" ht="14.4" customHeight="1" x14ac:dyDescent="0.3">
      <c r="A3690" s="383"/>
      <c r="B3690" s="202"/>
      <c r="C3690" s="386"/>
      <c r="D3690" s="431"/>
      <c r="E3690" s="432"/>
      <c r="F3690" s="433"/>
    </row>
    <row r="3691" spans="1:6" ht="14.4" customHeight="1" x14ac:dyDescent="0.3">
      <c r="A3691" s="383"/>
      <c r="B3691" s="202"/>
      <c r="C3691" s="386"/>
      <c r="D3691" s="431"/>
      <c r="E3691" s="432"/>
      <c r="F3691" s="433"/>
    </row>
    <row r="3692" spans="1:6" ht="14.4" customHeight="1" x14ac:dyDescent="0.3">
      <c r="A3692" s="383"/>
      <c r="B3692" s="202"/>
      <c r="C3692" s="386"/>
      <c r="D3692" s="431"/>
      <c r="E3692" s="432"/>
      <c r="F3692" s="433"/>
    </row>
    <row r="3693" spans="1:6" ht="14.4" customHeight="1" x14ac:dyDescent="0.3">
      <c r="A3693" s="383"/>
      <c r="B3693" s="202"/>
      <c r="C3693" s="386"/>
      <c r="D3693" s="431"/>
      <c r="E3693" s="432"/>
      <c r="F3693" s="433"/>
    </row>
    <row r="3694" spans="1:6" ht="14.4" customHeight="1" x14ac:dyDescent="0.3">
      <c r="A3694" s="383"/>
      <c r="B3694" s="202"/>
      <c r="C3694" s="386"/>
      <c r="D3694" s="431"/>
      <c r="E3694" s="432"/>
      <c r="F3694" s="433"/>
    </row>
    <row r="3695" spans="1:6" ht="14.4" customHeight="1" x14ac:dyDescent="0.3">
      <c r="A3695" s="383"/>
      <c r="B3695" s="202"/>
      <c r="C3695" s="386"/>
      <c r="D3695" s="431"/>
      <c r="E3695" s="432"/>
      <c r="F3695" s="433"/>
    </row>
    <row r="3696" spans="1:6" ht="14.4" customHeight="1" x14ac:dyDescent="0.3">
      <c r="A3696" s="383"/>
      <c r="B3696" s="202"/>
      <c r="C3696" s="386"/>
      <c r="D3696" s="431"/>
      <c r="E3696" s="432"/>
      <c r="F3696" s="433"/>
    </row>
    <row r="3697" spans="1:6" ht="14.4" customHeight="1" x14ac:dyDescent="0.3">
      <c r="A3697" s="383"/>
      <c r="B3697" s="202"/>
      <c r="C3697" s="386"/>
      <c r="D3697" s="431"/>
      <c r="E3697" s="432"/>
      <c r="F3697" s="433"/>
    </row>
    <row r="3698" spans="1:6" ht="14.4" customHeight="1" x14ac:dyDescent="0.3">
      <c r="A3698" s="383"/>
      <c r="B3698" s="202"/>
      <c r="C3698" s="386"/>
      <c r="D3698" s="431"/>
      <c r="E3698" s="432"/>
      <c r="F3698" s="433"/>
    </row>
    <row r="3699" spans="1:6" ht="14.4" customHeight="1" x14ac:dyDescent="0.3">
      <c r="A3699" s="383"/>
      <c r="B3699" s="202"/>
      <c r="C3699" s="386"/>
      <c r="D3699" s="431"/>
      <c r="E3699" s="432"/>
      <c r="F3699" s="433"/>
    </row>
    <row r="3700" spans="1:6" ht="14.4" customHeight="1" x14ac:dyDescent="0.3">
      <c r="A3700" s="383"/>
      <c r="B3700" s="202"/>
      <c r="C3700" s="386"/>
      <c r="D3700" s="431"/>
      <c r="E3700" s="432"/>
      <c r="F3700" s="433"/>
    </row>
    <row r="3701" spans="1:6" ht="14.4" customHeight="1" x14ac:dyDescent="0.3">
      <c r="A3701" s="383"/>
      <c r="B3701" s="202"/>
      <c r="C3701" s="386"/>
      <c r="D3701" s="431"/>
      <c r="E3701" s="432"/>
      <c r="F3701" s="433"/>
    </row>
    <row r="3702" spans="1:6" ht="14.4" customHeight="1" x14ac:dyDescent="0.3">
      <c r="A3702" s="383"/>
      <c r="B3702" s="202"/>
      <c r="C3702" s="386"/>
      <c r="D3702" s="431"/>
      <c r="E3702" s="432"/>
      <c r="F3702" s="433"/>
    </row>
    <row r="3703" spans="1:6" ht="14.4" customHeight="1" x14ac:dyDescent="0.3">
      <c r="A3703" s="383"/>
      <c r="B3703" s="202"/>
      <c r="C3703" s="386"/>
      <c r="D3703" s="431"/>
      <c r="E3703" s="432"/>
      <c r="F3703" s="433"/>
    </row>
    <row r="3704" spans="1:6" ht="14.4" customHeight="1" x14ac:dyDescent="0.3">
      <c r="A3704" s="383"/>
      <c r="B3704" s="202"/>
      <c r="C3704" s="386"/>
      <c r="D3704" s="431"/>
      <c r="E3704" s="432"/>
      <c r="F3704" s="433"/>
    </row>
    <row r="3705" spans="1:6" ht="14.4" customHeight="1" thickBot="1" x14ac:dyDescent="0.35">
      <c r="A3705" s="383"/>
      <c r="B3705" s="202"/>
      <c r="C3705" s="386"/>
      <c r="D3705" s="431"/>
      <c r="E3705" s="432"/>
      <c r="F3705" s="433"/>
    </row>
    <row r="3706" spans="1:6" ht="25.05" customHeight="1" thickBot="1" x14ac:dyDescent="0.35">
      <c r="A3706" s="448" t="s">
        <v>4092</v>
      </c>
      <c r="B3706" s="511" t="s">
        <v>4116</v>
      </c>
      <c r="C3706" s="489"/>
      <c r="D3706" s="583"/>
      <c r="E3706" s="584"/>
      <c r="F3706" s="585">
        <f>SUM(F3602:F3615)</f>
        <v>100000</v>
      </c>
    </row>
    <row r="3707" spans="1:6" ht="15" customHeight="1" x14ac:dyDescent="0.3">
      <c r="A3707" s="756" t="str">
        <f>A768</f>
        <v>CONTRACT SANRAL: NRA 2024/1323</v>
      </c>
      <c r="B3707" s="757"/>
      <c r="C3707" s="462"/>
      <c r="D3707" s="586"/>
      <c r="E3707" s="587"/>
      <c r="F3707" s="588"/>
    </row>
    <row r="3708" spans="1:6" ht="31.2" customHeight="1" thickBot="1" x14ac:dyDescent="0.35">
      <c r="A3708" s="754" t="str">
        <f>A769</f>
        <v>PANEL FOR ROUTINE ROAD MAINTENANCE WORKS ACROSS SOUTH AFRICA (FREE STATE PROVINCE)</v>
      </c>
      <c r="B3708" s="755"/>
      <c r="C3708" s="463"/>
      <c r="D3708" s="589"/>
      <c r="E3708" s="590"/>
      <c r="F3708" s="591"/>
    </row>
    <row r="3709" spans="1:6" ht="25.05" customHeight="1" thickBot="1" x14ac:dyDescent="0.35">
      <c r="A3709" s="449" t="s">
        <v>4111</v>
      </c>
      <c r="B3709" s="451" t="s">
        <v>4035</v>
      </c>
      <c r="C3709" s="451" t="s">
        <v>4112</v>
      </c>
      <c r="D3709" s="583" t="s">
        <v>4113</v>
      </c>
      <c r="E3709" s="583" t="s">
        <v>4114</v>
      </c>
      <c r="F3709" s="592" t="s">
        <v>4036</v>
      </c>
    </row>
    <row r="3710" spans="1:6" s="444" customFormat="1" ht="25.05" customHeight="1" x14ac:dyDescent="0.3">
      <c r="A3710" s="758" t="s">
        <v>2089</v>
      </c>
      <c r="B3710" s="759"/>
      <c r="C3710" s="759"/>
      <c r="D3710" s="759"/>
      <c r="E3710" s="759"/>
      <c r="F3710" s="760"/>
    </row>
    <row r="3711" spans="1:6" ht="14.4" customHeight="1" x14ac:dyDescent="0.3">
      <c r="A3711" s="374" t="s">
        <v>2090</v>
      </c>
      <c r="B3711" s="345" t="s">
        <v>3693</v>
      </c>
      <c r="C3711" s="375"/>
      <c r="D3711" s="376"/>
      <c r="E3711" s="377"/>
      <c r="F3711" s="378"/>
    </row>
    <row r="3712" spans="1:6" ht="14.4" customHeight="1" x14ac:dyDescent="0.3">
      <c r="A3712" s="372" t="s">
        <v>2092</v>
      </c>
      <c r="B3712" s="201" t="s">
        <v>3995</v>
      </c>
      <c r="C3712" s="379" t="s">
        <v>16</v>
      </c>
      <c r="D3712" s="420">
        <v>1</v>
      </c>
      <c r="E3712" s="418">
        <v>100000</v>
      </c>
      <c r="F3712" s="419">
        <f>IF((D3712*E3712)&gt;0,(D3712*E3712),"")</f>
        <v>100000</v>
      </c>
    </row>
    <row r="3713" spans="1:6" ht="14.4" customHeight="1" x14ac:dyDescent="0.3">
      <c r="A3713" s="372" t="s">
        <v>2093</v>
      </c>
      <c r="B3713" s="201" t="s">
        <v>3915</v>
      </c>
      <c r="C3713" s="379" t="s">
        <v>21</v>
      </c>
      <c r="D3713" s="421">
        <f>F3712</f>
        <v>100000</v>
      </c>
      <c r="E3713" s="855"/>
      <c r="F3713" s="419" t="str">
        <f>IF((D3713*E3713)&gt;0,(D3713*E3713),"")</f>
        <v/>
      </c>
    </row>
    <row r="3714" spans="1:6" ht="14.4" customHeight="1" x14ac:dyDescent="0.3">
      <c r="A3714" s="383"/>
      <c r="B3714" s="202"/>
      <c r="C3714" s="386"/>
      <c r="D3714" s="431"/>
      <c r="E3714" s="432"/>
      <c r="F3714" s="433"/>
    </row>
    <row r="3715" spans="1:6" ht="14.4" customHeight="1" x14ac:dyDescent="0.3">
      <c r="A3715" s="383"/>
      <c r="B3715" s="202"/>
      <c r="C3715" s="386"/>
      <c r="D3715" s="431"/>
      <c r="E3715" s="432"/>
      <c r="F3715" s="433"/>
    </row>
    <row r="3716" spans="1:6" ht="14.4" customHeight="1" x14ac:dyDescent="0.3">
      <c r="A3716" s="383"/>
      <c r="B3716" s="202"/>
      <c r="C3716" s="386"/>
      <c r="D3716" s="431"/>
      <c r="E3716" s="432"/>
      <c r="F3716" s="433"/>
    </row>
    <row r="3717" spans="1:6" ht="14.4" customHeight="1" x14ac:dyDescent="0.3">
      <c r="A3717" s="383"/>
      <c r="B3717" s="202"/>
      <c r="C3717" s="386"/>
      <c r="D3717" s="431"/>
      <c r="E3717" s="432"/>
      <c r="F3717" s="433"/>
    </row>
    <row r="3718" spans="1:6" ht="14.4" customHeight="1" x14ac:dyDescent="0.3">
      <c r="A3718" s="383"/>
      <c r="B3718" s="202"/>
      <c r="C3718" s="386"/>
      <c r="D3718" s="431"/>
      <c r="E3718" s="432"/>
      <c r="F3718" s="433"/>
    </row>
    <row r="3719" spans="1:6" ht="14.4" customHeight="1" x14ac:dyDescent="0.3">
      <c r="A3719" s="383"/>
      <c r="B3719" s="202"/>
      <c r="C3719" s="386"/>
      <c r="D3719" s="431"/>
      <c r="E3719" s="432"/>
      <c r="F3719" s="433"/>
    </row>
    <row r="3720" spans="1:6" ht="14.4" customHeight="1" x14ac:dyDescent="0.3">
      <c r="A3720" s="383"/>
      <c r="B3720" s="202"/>
      <c r="C3720" s="386"/>
      <c r="D3720" s="431"/>
      <c r="E3720" s="432"/>
      <c r="F3720" s="433"/>
    </row>
    <row r="3721" spans="1:6" ht="14.4" customHeight="1" x14ac:dyDescent="0.3">
      <c r="A3721" s="383"/>
      <c r="B3721" s="202"/>
      <c r="C3721" s="386"/>
      <c r="D3721" s="431"/>
      <c r="E3721" s="432"/>
      <c r="F3721" s="433"/>
    </row>
    <row r="3722" spans="1:6" ht="14.4" customHeight="1" x14ac:dyDescent="0.3">
      <c r="A3722" s="383"/>
      <c r="B3722" s="202"/>
      <c r="C3722" s="386"/>
      <c r="D3722" s="431"/>
      <c r="E3722" s="432"/>
      <c r="F3722" s="433"/>
    </row>
    <row r="3723" spans="1:6" ht="14.4" customHeight="1" x14ac:dyDescent="0.3">
      <c r="A3723" s="383"/>
      <c r="B3723" s="202"/>
      <c r="C3723" s="386"/>
      <c r="D3723" s="431"/>
      <c r="E3723" s="432"/>
      <c r="F3723" s="433"/>
    </row>
    <row r="3724" spans="1:6" ht="14.4" customHeight="1" x14ac:dyDescent="0.3">
      <c r="A3724" s="383"/>
      <c r="B3724" s="202"/>
      <c r="C3724" s="386"/>
      <c r="D3724" s="431"/>
      <c r="E3724" s="432"/>
      <c r="F3724" s="433"/>
    </row>
    <row r="3725" spans="1:6" ht="14.4" customHeight="1" x14ac:dyDescent="0.3">
      <c r="A3725" s="383"/>
      <c r="B3725" s="202"/>
      <c r="C3725" s="386"/>
      <c r="D3725" s="431"/>
      <c r="E3725" s="432"/>
      <c r="F3725" s="433"/>
    </row>
    <row r="3726" spans="1:6" ht="14.4" customHeight="1" x14ac:dyDescent="0.3">
      <c r="A3726" s="383"/>
      <c r="B3726" s="202"/>
      <c r="C3726" s="386"/>
      <c r="D3726" s="431"/>
      <c r="E3726" s="432"/>
      <c r="F3726" s="433"/>
    </row>
    <row r="3727" spans="1:6" ht="14.4" customHeight="1" x14ac:dyDescent="0.3">
      <c r="A3727" s="383"/>
      <c r="B3727" s="202"/>
      <c r="C3727" s="386"/>
      <c r="D3727" s="431"/>
      <c r="E3727" s="432"/>
      <c r="F3727" s="433"/>
    </row>
    <row r="3728" spans="1:6" ht="14.4" customHeight="1" x14ac:dyDescent="0.3">
      <c r="A3728" s="383"/>
      <c r="B3728" s="202"/>
      <c r="C3728" s="386"/>
      <c r="D3728" s="431"/>
      <c r="E3728" s="432"/>
      <c r="F3728" s="433"/>
    </row>
    <row r="3729" spans="1:6" ht="14.4" customHeight="1" x14ac:dyDescent="0.3">
      <c r="A3729" s="383"/>
      <c r="B3729" s="202"/>
      <c r="C3729" s="386"/>
      <c r="D3729" s="431"/>
      <c r="E3729" s="432"/>
      <c r="F3729" s="433"/>
    </row>
    <row r="3730" spans="1:6" ht="14.4" customHeight="1" x14ac:dyDescent="0.3">
      <c r="A3730" s="383"/>
      <c r="B3730" s="202"/>
      <c r="C3730" s="386"/>
      <c r="D3730" s="431"/>
      <c r="E3730" s="432"/>
      <c r="F3730" s="433"/>
    </row>
    <row r="3731" spans="1:6" ht="14.4" customHeight="1" x14ac:dyDescent="0.3">
      <c r="A3731" s="383"/>
      <c r="B3731" s="202"/>
      <c r="C3731" s="386"/>
      <c r="D3731" s="431"/>
      <c r="E3731" s="432"/>
      <c r="F3731" s="433"/>
    </row>
    <row r="3732" spans="1:6" ht="14.4" customHeight="1" x14ac:dyDescent="0.3">
      <c r="A3732" s="383"/>
      <c r="B3732" s="202"/>
      <c r="C3732" s="386"/>
      <c r="D3732" s="431"/>
      <c r="E3732" s="432"/>
      <c r="F3732" s="433"/>
    </row>
    <row r="3733" spans="1:6" ht="14.4" customHeight="1" x14ac:dyDescent="0.3">
      <c r="A3733" s="383"/>
      <c r="B3733" s="202"/>
      <c r="C3733" s="386"/>
      <c r="D3733" s="431"/>
      <c r="E3733" s="432"/>
      <c r="F3733" s="433"/>
    </row>
    <row r="3734" spans="1:6" ht="14.4" customHeight="1" x14ac:dyDescent="0.3">
      <c r="A3734" s="383"/>
      <c r="B3734" s="202"/>
      <c r="C3734" s="386"/>
      <c r="D3734" s="431"/>
      <c r="E3734" s="432"/>
      <c r="F3734" s="433"/>
    </row>
    <row r="3735" spans="1:6" ht="14.4" customHeight="1" x14ac:dyDescent="0.3">
      <c r="A3735" s="383"/>
      <c r="B3735" s="202"/>
      <c r="C3735" s="386"/>
      <c r="D3735" s="431"/>
      <c r="E3735" s="432"/>
      <c r="F3735" s="433"/>
    </row>
    <row r="3736" spans="1:6" ht="14.4" customHeight="1" x14ac:dyDescent="0.3">
      <c r="A3736" s="383"/>
      <c r="B3736" s="202"/>
      <c r="C3736" s="386"/>
      <c r="D3736" s="431"/>
      <c r="E3736" s="432"/>
      <c r="F3736" s="433"/>
    </row>
    <row r="3737" spans="1:6" ht="14.4" customHeight="1" x14ac:dyDescent="0.3">
      <c r="A3737" s="383"/>
      <c r="B3737" s="202"/>
      <c r="C3737" s="386"/>
      <c r="D3737" s="431"/>
      <c r="E3737" s="432"/>
      <c r="F3737" s="433"/>
    </row>
    <row r="3738" spans="1:6" ht="14.4" customHeight="1" x14ac:dyDescent="0.3">
      <c r="A3738" s="383"/>
      <c r="B3738" s="202"/>
      <c r="C3738" s="386"/>
      <c r="D3738" s="431"/>
      <c r="E3738" s="432"/>
      <c r="F3738" s="433"/>
    </row>
    <row r="3739" spans="1:6" ht="14.4" customHeight="1" x14ac:dyDescent="0.3">
      <c r="A3739" s="383"/>
      <c r="B3739" s="202"/>
      <c r="C3739" s="386"/>
      <c r="D3739" s="431"/>
      <c r="E3739" s="432"/>
      <c r="F3739" s="433"/>
    </row>
    <row r="3740" spans="1:6" ht="14.4" customHeight="1" x14ac:dyDescent="0.3">
      <c r="A3740" s="383"/>
      <c r="B3740" s="202"/>
      <c r="C3740" s="386"/>
      <c r="D3740" s="431"/>
      <c r="E3740" s="432"/>
      <c r="F3740" s="433"/>
    </row>
    <row r="3741" spans="1:6" ht="14.4" customHeight="1" x14ac:dyDescent="0.3">
      <c r="A3741" s="383"/>
      <c r="B3741" s="202"/>
      <c r="C3741" s="386"/>
      <c r="D3741" s="431"/>
      <c r="E3741" s="432"/>
      <c r="F3741" s="433"/>
    </row>
    <row r="3742" spans="1:6" ht="14.4" customHeight="1" x14ac:dyDescent="0.3">
      <c r="A3742" s="383"/>
      <c r="B3742" s="202"/>
      <c r="C3742" s="386"/>
      <c r="D3742" s="431"/>
      <c r="E3742" s="432"/>
      <c r="F3742" s="433"/>
    </row>
    <row r="3743" spans="1:6" ht="14.4" customHeight="1" x14ac:dyDescent="0.3">
      <c r="A3743" s="383"/>
      <c r="B3743" s="202"/>
      <c r="C3743" s="386"/>
      <c r="D3743" s="431"/>
      <c r="E3743" s="432"/>
      <c r="F3743" s="433"/>
    </row>
    <row r="3744" spans="1:6" ht="14.4" customHeight="1" x14ac:dyDescent="0.3">
      <c r="A3744" s="383"/>
      <c r="B3744" s="202"/>
      <c r="C3744" s="386"/>
      <c r="D3744" s="431"/>
      <c r="E3744" s="432"/>
      <c r="F3744" s="433"/>
    </row>
    <row r="3745" spans="1:6" ht="14.4" customHeight="1" x14ac:dyDescent="0.3">
      <c r="A3745" s="383"/>
      <c r="B3745" s="202"/>
      <c r="C3745" s="386"/>
      <c r="D3745" s="431"/>
      <c r="E3745" s="432"/>
      <c r="F3745" s="433"/>
    </row>
    <row r="3746" spans="1:6" ht="14.4" customHeight="1" x14ac:dyDescent="0.3">
      <c r="A3746" s="383"/>
      <c r="B3746" s="202"/>
      <c r="C3746" s="386"/>
      <c r="D3746" s="431"/>
      <c r="E3746" s="432"/>
      <c r="F3746" s="433"/>
    </row>
    <row r="3747" spans="1:6" ht="14.4" customHeight="1" x14ac:dyDescent="0.3">
      <c r="A3747" s="383"/>
      <c r="B3747" s="202"/>
      <c r="C3747" s="386"/>
      <c r="D3747" s="431"/>
      <c r="E3747" s="432"/>
      <c r="F3747" s="433"/>
    </row>
    <row r="3748" spans="1:6" ht="14.4" customHeight="1" x14ac:dyDescent="0.3">
      <c r="A3748" s="383"/>
      <c r="B3748" s="202"/>
      <c r="C3748" s="386"/>
      <c r="D3748" s="431"/>
      <c r="E3748" s="432"/>
      <c r="F3748" s="433"/>
    </row>
    <row r="3749" spans="1:6" ht="14.4" customHeight="1" x14ac:dyDescent="0.3">
      <c r="A3749" s="383"/>
      <c r="B3749" s="202"/>
      <c r="C3749" s="386"/>
      <c r="D3749" s="431"/>
      <c r="E3749" s="432"/>
      <c r="F3749" s="433"/>
    </row>
    <row r="3750" spans="1:6" ht="14.4" customHeight="1" x14ac:dyDescent="0.3">
      <c r="A3750" s="383"/>
      <c r="B3750" s="202"/>
      <c r="C3750" s="386"/>
      <c r="D3750" s="431"/>
      <c r="E3750" s="432"/>
      <c r="F3750" s="433"/>
    </row>
    <row r="3751" spans="1:6" ht="14.4" customHeight="1" x14ac:dyDescent="0.3">
      <c r="A3751" s="383"/>
      <c r="B3751" s="202"/>
      <c r="C3751" s="386"/>
      <c r="D3751" s="431"/>
      <c r="E3751" s="432"/>
      <c r="F3751" s="433"/>
    </row>
    <row r="3752" spans="1:6" ht="14.4" customHeight="1" x14ac:dyDescent="0.3">
      <c r="A3752" s="383"/>
      <c r="B3752" s="202"/>
      <c r="C3752" s="386"/>
      <c r="D3752" s="431"/>
      <c r="E3752" s="432"/>
      <c r="F3752" s="433"/>
    </row>
    <row r="3753" spans="1:6" ht="14.4" customHeight="1" x14ac:dyDescent="0.3">
      <c r="A3753" s="383"/>
      <c r="B3753" s="202"/>
      <c r="C3753" s="386"/>
      <c r="D3753" s="431"/>
      <c r="E3753" s="432"/>
      <c r="F3753" s="433"/>
    </row>
    <row r="3754" spans="1:6" ht="14.4" customHeight="1" x14ac:dyDescent="0.3">
      <c r="A3754" s="383"/>
      <c r="B3754" s="202"/>
      <c r="C3754" s="386"/>
      <c r="D3754" s="431"/>
      <c r="E3754" s="432"/>
      <c r="F3754" s="433"/>
    </row>
    <row r="3755" spans="1:6" ht="14.4" customHeight="1" x14ac:dyDescent="0.3">
      <c r="A3755" s="383"/>
      <c r="B3755" s="202"/>
      <c r="C3755" s="386"/>
      <c r="D3755" s="431"/>
      <c r="E3755" s="432"/>
      <c r="F3755" s="433"/>
    </row>
    <row r="3756" spans="1:6" ht="14.4" customHeight="1" x14ac:dyDescent="0.3">
      <c r="A3756" s="383"/>
      <c r="B3756" s="202"/>
      <c r="C3756" s="386"/>
      <c r="D3756" s="431"/>
      <c r="E3756" s="432"/>
      <c r="F3756" s="433"/>
    </row>
    <row r="3757" spans="1:6" ht="14.4" customHeight="1" x14ac:dyDescent="0.3">
      <c r="A3757" s="383"/>
      <c r="B3757" s="202"/>
      <c r="C3757" s="386"/>
      <c r="D3757" s="431"/>
      <c r="E3757" s="432"/>
      <c r="F3757" s="433"/>
    </row>
    <row r="3758" spans="1:6" ht="14.4" customHeight="1" x14ac:dyDescent="0.3">
      <c r="A3758" s="383"/>
      <c r="B3758" s="202"/>
      <c r="C3758" s="386"/>
      <c r="D3758" s="431"/>
      <c r="E3758" s="432"/>
      <c r="F3758" s="433"/>
    </row>
    <row r="3759" spans="1:6" ht="14.4" customHeight="1" x14ac:dyDescent="0.3">
      <c r="A3759" s="383"/>
      <c r="B3759" s="202"/>
      <c r="C3759" s="386"/>
      <c r="D3759" s="431"/>
      <c r="E3759" s="432"/>
      <c r="F3759" s="433"/>
    </row>
    <row r="3760" spans="1:6" ht="14.4" customHeight="1" x14ac:dyDescent="0.3">
      <c r="A3760" s="383"/>
      <c r="B3760" s="202"/>
      <c r="C3760" s="386"/>
      <c r="D3760" s="431"/>
      <c r="E3760" s="432"/>
      <c r="F3760" s="433"/>
    </row>
    <row r="3761" spans="1:6" ht="14.4" customHeight="1" x14ac:dyDescent="0.3">
      <c r="A3761" s="383"/>
      <c r="B3761" s="202"/>
      <c r="C3761" s="386"/>
      <c r="D3761" s="431"/>
      <c r="E3761" s="432"/>
      <c r="F3761" s="433"/>
    </row>
    <row r="3762" spans="1:6" ht="14.4" customHeight="1" x14ac:dyDescent="0.3">
      <c r="A3762" s="383"/>
      <c r="B3762" s="202"/>
      <c r="C3762" s="386"/>
      <c r="D3762" s="431"/>
      <c r="E3762" s="432"/>
      <c r="F3762" s="433"/>
    </row>
    <row r="3763" spans="1:6" ht="14.4" customHeight="1" x14ac:dyDescent="0.3">
      <c r="A3763" s="383"/>
      <c r="B3763" s="202"/>
      <c r="C3763" s="386"/>
      <c r="D3763" s="431"/>
      <c r="E3763" s="432"/>
      <c r="F3763" s="433"/>
    </row>
    <row r="3764" spans="1:6" ht="14.4" customHeight="1" x14ac:dyDescent="0.3">
      <c r="A3764" s="383"/>
      <c r="B3764" s="202"/>
      <c r="C3764" s="386"/>
      <c r="D3764" s="431"/>
      <c r="E3764" s="432"/>
      <c r="F3764" s="433"/>
    </row>
    <row r="3765" spans="1:6" ht="14.4" customHeight="1" x14ac:dyDescent="0.3">
      <c r="A3765" s="383"/>
      <c r="B3765" s="202"/>
      <c r="C3765" s="386"/>
      <c r="D3765" s="431"/>
      <c r="E3765" s="432"/>
      <c r="F3765" s="433"/>
    </row>
    <row r="3766" spans="1:6" ht="14.4" customHeight="1" x14ac:dyDescent="0.3">
      <c r="A3766" s="383"/>
      <c r="B3766" s="202"/>
      <c r="C3766" s="386"/>
      <c r="D3766" s="431"/>
      <c r="E3766" s="432"/>
      <c r="F3766" s="433"/>
    </row>
    <row r="3767" spans="1:6" ht="14.4" customHeight="1" x14ac:dyDescent="0.3">
      <c r="A3767" s="383"/>
      <c r="B3767" s="202"/>
      <c r="C3767" s="386"/>
      <c r="D3767" s="431"/>
      <c r="E3767" s="432"/>
      <c r="F3767" s="433"/>
    </row>
    <row r="3768" spans="1:6" ht="14.4" customHeight="1" x14ac:dyDescent="0.3">
      <c r="A3768" s="383"/>
      <c r="B3768" s="202"/>
      <c r="C3768" s="386"/>
      <c r="D3768" s="431"/>
      <c r="E3768" s="432"/>
      <c r="F3768" s="433"/>
    </row>
    <row r="3769" spans="1:6" ht="14.4" customHeight="1" x14ac:dyDescent="0.3">
      <c r="A3769" s="383"/>
      <c r="B3769" s="202"/>
      <c r="C3769" s="386"/>
      <c r="D3769" s="431"/>
      <c r="E3769" s="432"/>
      <c r="F3769" s="433"/>
    </row>
    <row r="3770" spans="1:6" ht="14.4" customHeight="1" x14ac:dyDescent="0.3">
      <c r="A3770" s="383"/>
      <c r="B3770" s="202"/>
      <c r="C3770" s="386"/>
      <c r="D3770" s="431"/>
      <c r="E3770" s="432"/>
      <c r="F3770" s="433"/>
    </row>
    <row r="3771" spans="1:6" ht="14.4" customHeight="1" x14ac:dyDescent="0.3">
      <c r="A3771" s="383"/>
      <c r="B3771" s="202"/>
      <c r="C3771" s="386"/>
      <c r="D3771" s="431"/>
      <c r="E3771" s="432"/>
      <c r="F3771" s="433"/>
    </row>
    <row r="3772" spans="1:6" ht="14.4" customHeight="1" x14ac:dyDescent="0.3">
      <c r="A3772" s="383"/>
      <c r="B3772" s="202"/>
      <c r="C3772" s="386"/>
      <c r="D3772" s="431"/>
      <c r="E3772" s="432"/>
      <c r="F3772" s="433"/>
    </row>
    <row r="3773" spans="1:6" ht="14.4" customHeight="1" x14ac:dyDescent="0.3">
      <c r="A3773" s="383"/>
      <c r="B3773" s="202"/>
      <c r="C3773" s="386"/>
      <c r="D3773" s="431"/>
      <c r="E3773" s="432"/>
      <c r="F3773" s="433"/>
    </row>
    <row r="3774" spans="1:6" ht="14.4" customHeight="1" x14ac:dyDescent="0.3">
      <c r="A3774" s="383"/>
      <c r="B3774" s="202"/>
      <c r="C3774" s="386"/>
      <c r="D3774" s="431"/>
      <c r="E3774" s="432"/>
      <c r="F3774" s="433"/>
    </row>
    <row r="3775" spans="1:6" ht="14.4" customHeight="1" x14ac:dyDescent="0.3">
      <c r="A3775" s="383"/>
      <c r="B3775" s="202"/>
      <c r="C3775" s="386"/>
      <c r="D3775" s="431"/>
      <c r="E3775" s="432"/>
      <c r="F3775" s="433"/>
    </row>
    <row r="3776" spans="1:6" ht="14.4" customHeight="1" x14ac:dyDescent="0.3">
      <c r="A3776" s="383"/>
      <c r="B3776" s="202"/>
      <c r="C3776" s="386"/>
      <c r="D3776" s="431"/>
      <c r="E3776" s="432"/>
      <c r="F3776" s="433"/>
    </row>
    <row r="3777" spans="1:6" ht="14.4" customHeight="1" x14ac:dyDescent="0.3">
      <c r="A3777" s="383"/>
      <c r="B3777" s="202"/>
      <c r="C3777" s="386"/>
      <c r="D3777" s="431"/>
      <c r="E3777" s="432"/>
      <c r="F3777" s="433"/>
    </row>
    <row r="3778" spans="1:6" ht="14.4" customHeight="1" x14ac:dyDescent="0.3">
      <c r="A3778" s="383"/>
      <c r="B3778" s="202"/>
      <c r="C3778" s="386"/>
      <c r="D3778" s="431"/>
      <c r="E3778" s="432"/>
      <c r="F3778" s="433"/>
    </row>
    <row r="3779" spans="1:6" ht="14.4" customHeight="1" x14ac:dyDescent="0.3">
      <c r="A3779" s="383"/>
      <c r="B3779" s="202"/>
      <c r="C3779" s="386"/>
      <c r="D3779" s="431"/>
      <c r="E3779" s="432"/>
      <c r="F3779" s="433"/>
    </row>
    <row r="3780" spans="1:6" ht="14.4" customHeight="1" x14ac:dyDescent="0.3">
      <c r="A3780" s="383"/>
      <c r="B3780" s="202"/>
      <c r="C3780" s="386"/>
      <c r="D3780" s="431"/>
      <c r="E3780" s="432"/>
      <c r="F3780" s="433"/>
    </row>
    <row r="3781" spans="1:6" ht="14.4" customHeight="1" x14ac:dyDescent="0.3">
      <c r="A3781" s="383"/>
      <c r="B3781" s="202"/>
      <c r="C3781" s="386"/>
      <c r="D3781" s="431"/>
      <c r="E3781" s="432"/>
      <c r="F3781" s="433"/>
    </row>
    <row r="3782" spans="1:6" ht="14.4" customHeight="1" x14ac:dyDescent="0.3">
      <c r="A3782" s="383"/>
      <c r="B3782" s="202"/>
      <c r="C3782" s="386"/>
      <c r="D3782" s="431"/>
      <c r="E3782" s="432"/>
      <c r="F3782" s="433"/>
    </row>
    <row r="3783" spans="1:6" ht="14.4" customHeight="1" x14ac:dyDescent="0.3">
      <c r="A3783" s="383"/>
      <c r="B3783" s="202"/>
      <c r="C3783" s="386"/>
      <c r="D3783" s="431"/>
      <c r="E3783" s="432"/>
      <c r="F3783" s="433"/>
    </row>
    <row r="3784" spans="1:6" ht="14.4" customHeight="1" x14ac:dyDescent="0.3">
      <c r="A3784" s="383"/>
      <c r="B3784" s="202"/>
      <c r="C3784" s="386"/>
      <c r="D3784" s="431"/>
      <c r="E3784" s="432"/>
      <c r="F3784" s="433"/>
    </row>
    <row r="3785" spans="1:6" ht="14.4" customHeight="1" x14ac:dyDescent="0.3">
      <c r="A3785" s="383"/>
      <c r="B3785" s="202"/>
      <c r="C3785" s="386"/>
      <c r="D3785" s="431"/>
      <c r="E3785" s="432"/>
      <c r="F3785" s="433"/>
    </row>
    <row r="3786" spans="1:6" ht="14.4" customHeight="1" x14ac:dyDescent="0.3">
      <c r="A3786" s="383"/>
      <c r="B3786" s="202"/>
      <c r="C3786" s="386"/>
      <c r="D3786" s="431"/>
      <c r="E3786" s="432"/>
      <c r="F3786" s="433"/>
    </row>
    <row r="3787" spans="1:6" ht="14.4" customHeight="1" x14ac:dyDescent="0.3">
      <c r="A3787" s="383"/>
      <c r="B3787" s="202"/>
      <c r="C3787" s="386"/>
      <c r="D3787" s="431"/>
      <c r="E3787" s="432"/>
      <c r="F3787" s="433"/>
    </row>
    <row r="3788" spans="1:6" ht="14.4" customHeight="1" x14ac:dyDescent="0.3">
      <c r="A3788" s="383"/>
      <c r="B3788" s="202"/>
      <c r="C3788" s="386"/>
      <c r="D3788" s="431"/>
      <c r="E3788" s="432"/>
      <c r="F3788" s="433"/>
    </row>
    <row r="3789" spans="1:6" ht="14.4" customHeight="1" x14ac:dyDescent="0.3">
      <c r="A3789" s="383"/>
      <c r="B3789" s="202"/>
      <c r="C3789" s="386"/>
      <c r="D3789" s="431"/>
      <c r="E3789" s="432"/>
      <c r="F3789" s="433"/>
    </row>
    <row r="3790" spans="1:6" ht="14.4" customHeight="1" x14ac:dyDescent="0.3">
      <c r="A3790" s="383"/>
      <c r="B3790" s="202"/>
      <c r="C3790" s="386"/>
      <c r="D3790" s="431"/>
      <c r="E3790" s="432"/>
      <c r="F3790" s="433"/>
    </row>
    <row r="3791" spans="1:6" ht="14.4" customHeight="1" x14ac:dyDescent="0.3">
      <c r="A3791" s="383"/>
      <c r="B3791" s="202"/>
      <c r="C3791" s="386"/>
      <c r="D3791" s="431"/>
      <c r="E3791" s="432"/>
      <c r="F3791" s="433"/>
    </row>
    <row r="3792" spans="1:6" ht="14.4" customHeight="1" x14ac:dyDescent="0.3">
      <c r="A3792" s="383"/>
      <c r="B3792" s="202"/>
      <c r="C3792" s="386"/>
      <c r="D3792" s="431"/>
      <c r="E3792" s="432"/>
      <c r="F3792" s="433"/>
    </row>
    <row r="3793" spans="1:6" ht="14.4" customHeight="1" x14ac:dyDescent="0.3">
      <c r="A3793" s="383"/>
      <c r="B3793" s="202"/>
      <c r="C3793" s="386"/>
      <c r="D3793" s="431"/>
      <c r="E3793" s="432"/>
      <c r="F3793" s="433"/>
    </row>
    <row r="3794" spans="1:6" ht="14.4" customHeight="1" x14ac:dyDescent="0.3">
      <c r="A3794" s="383"/>
      <c r="B3794" s="202"/>
      <c r="C3794" s="386"/>
      <c r="D3794" s="431"/>
      <c r="E3794" s="432"/>
      <c r="F3794" s="433"/>
    </row>
    <row r="3795" spans="1:6" ht="14.4" customHeight="1" x14ac:dyDescent="0.3">
      <c r="A3795" s="383"/>
      <c r="B3795" s="202"/>
      <c r="C3795" s="386"/>
      <c r="D3795" s="431"/>
      <c r="E3795" s="432"/>
      <c r="F3795" s="433"/>
    </row>
    <row r="3796" spans="1:6" ht="14.4" customHeight="1" x14ac:dyDescent="0.3">
      <c r="A3796" s="383"/>
      <c r="B3796" s="202"/>
      <c r="C3796" s="386"/>
      <c r="D3796" s="431"/>
      <c r="E3796" s="432"/>
      <c r="F3796" s="433"/>
    </row>
    <row r="3797" spans="1:6" ht="14.4" customHeight="1" x14ac:dyDescent="0.3">
      <c r="A3797" s="383"/>
      <c r="B3797" s="202"/>
      <c r="C3797" s="386"/>
      <c r="D3797" s="431"/>
      <c r="E3797" s="432"/>
      <c r="F3797" s="433"/>
    </row>
    <row r="3798" spans="1:6" ht="14.4" customHeight="1" x14ac:dyDescent="0.3">
      <c r="A3798" s="383"/>
      <c r="B3798" s="202"/>
      <c r="C3798" s="386"/>
      <c r="D3798" s="431"/>
      <c r="E3798" s="432"/>
      <c r="F3798" s="433"/>
    </row>
    <row r="3799" spans="1:6" ht="14.4" customHeight="1" x14ac:dyDescent="0.3">
      <c r="A3799" s="383"/>
      <c r="B3799" s="202"/>
      <c r="C3799" s="386"/>
      <c r="D3799" s="431"/>
      <c r="E3799" s="432"/>
      <c r="F3799" s="433"/>
    </row>
    <row r="3800" spans="1:6" ht="14.4" customHeight="1" x14ac:dyDescent="0.3">
      <c r="A3800" s="383"/>
      <c r="B3800" s="202"/>
      <c r="C3800" s="386"/>
      <c r="D3800" s="431"/>
      <c r="E3800" s="432"/>
      <c r="F3800" s="433"/>
    </row>
    <row r="3801" spans="1:6" ht="14.4" customHeight="1" x14ac:dyDescent="0.3">
      <c r="A3801" s="383"/>
      <c r="B3801" s="202"/>
      <c r="C3801" s="386"/>
      <c r="D3801" s="431"/>
      <c r="E3801" s="432"/>
      <c r="F3801" s="433"/>
    </row>
    <row r="3802" spans="1:6" ht="14.4" customHeight="1" x14ac:dyDescent="0.3">
      <c r="A3802" s="383"/>
      <c r="B3802" s="202"/>
      <c r="C3802" s="386"/>
      <c r="D3802" s="431"/>
      <c r="E3802" s="432"/>
      <c r="F3802" s="433"/>
    </row>
    <row r="3803" spans="1:6" ht="14.4" customHeight="1" x14ac:dyDescent="0.3">
      <c r="A3803" s="383"/>
      <c r="B3803" s="202"/>
      <c r="C3803" s="386"/>
      <c r="D3803" s="431"/>
      <c r="E3803" s="432"/>
      <c r="F3803" s="433"/>
    </row>
    <row r="3804" spans="1:6" ht="14.4" customHeight="1" x14ac:dyDescent="0.3">
      <c r="A3804" s="383"/>
      <c r="B3804" s="202"/>
      <c r="C3804" s="386"/>
      <c r="D3804" s="431"/>
      <c r="E3804" s="432"/>
      <c r="F3804" s="433"/>
    </row>
    <row r="3805" spans="1:6" ht="14.4" customHeight="1" x14ac:dyDescent="0.3">
      <c r="A3805" s="383"/>
      <c r="B3805" s="202"/>
      <c r="C3805" s="386"/>
      <c r="D3805" s="431"/>
      <c r="E3805" s="432"/>
      <c r="F3805" s="433"/>
    </row>
    <row r="3806" spans="1:6" ht="14.4" customHeight="1" x14ac:dyDescent="0.3">
      <c r="A3806" s="383"/>
      <c r="B3806" s="202"/>
      <c r="C3806" s="386"/>
      <c r="D3806" s="431"/>
      <c r="E3806" s="432"/>
      <c r="F3806" s="433"/>
    </row>
    <row r="3807" spans="1:6" ht="14.4" customHeight="1" x14ac:dyDescent="0.3">
      <c r="A3807" s="383"/>
      <c r="B3807" s="202"/>
      <c r="C3807" s="386"/>
      <c r="D3807" s="431"/>
      <c r="E3807" s="432"/>
      <c r="F3807" s="433"/>
    </row>
    <row r="3808" spans="1:6" ht="14.4" customHeight="1" x14ac:dyDescent="0.3">
      <c r="A3808" s="383"/>
      <c r="B3808" s="202"/>
      <c r="C3808" s="386"/>
      <c r="D3808" s="431"/>
      <c r="E3808" s="432"/>
      <c r="F3808" s="433"/>
    </row>
    <row r="3809" spans="1:6" ht="14.4" customHeight="1" x14ac:dyDescent="0.3">
      <c r="A3809" s="383"/>
      <c r="B3809" s="202"/>
      <c r="C3809" s="386"/>
      <c r="D3809" s="431"/>
      <c r="E3809" s="432"/>
      <c r="F3809" s="433"/>
    </row>
    <row r="3810" spans="1:6" ht="14.4" customHeight="1" x14ac:dyDescent="0.3">
      <c r="A3810" s="383"/>
      <c r="B3810" s="202"/>
      <c r="C3810" s="386"/>
      <c r="D3810" s="431"/>
      <c r="E3810" s="432"/>
      <c r="F3810" s="433"/>
    </row>
    <row r="3811" spans="1:6" ht="14.4" customHeight="1" x14ac:dyDescent="0.3">
      <c r="A3811" s="383"/>
      <c r="B3811" s="202"/>
      <c r="C3811" s="386"/>
      <c r="D3811" s="431"/>
      <c r="E3811" s="432"/>
      <c r="F3811" s="433"/>
    </row>
    <row r="3812" spans="1:6" ht="14.4" customHeight="1" x14ac:dyDescent="0.3">
      <c r="A3812" s="383"/>
      <c r="B3812" s="202"/>
      <c r="C3812" s="386"/>
      <c r="D3812" s="431"/>
      <c r="E3812" s="432"/>
      <c r="F3812" s="433"/>
    </row>
    <row r="3813" spans="1:6" ht="14.4" customHeight="1" x14ac:dyDescent="0.3">
      <c r="A3813" s="383"/>
      <c r="B3813" s="202"/>
      <c r="C3813" s="386"/>
      <c r="D3813" s="431"/>
      <c r="E3813" s="432"/>
      <c r="F3813" s="433"/>
    </row>
    <row r="3814" spans="1:6" ht="14.4" customHeight="1" x14ac:dyDescent="0.3">
      <c r="A3814" s="383"/>
      <c r="B3814" s="202"/>
      <c r="C3814" s="386"/>
      <c r="D3814" s="431"/>
      <c r="E3814" s="432"/>
      <c r="F3814" s="433"/>
    </row>
    <row r="3815" spans="1:6" ht="14.4" customHeight="1" thickBot="1" x14ac:dyDescent="0.35">
      <c r="A3815" s="383"/>
      <c r="B3815" s="202"/>
      <c r="C3815" s="386"/>
      <c r="D3815" s="431"/>
      <c r="E3815" s="432"/>
      <c r="F3815" s="433"/>
    </row>
    <row r="3816" spans="1:6" ht="25.05" customHeight="1" thickBot="1" x14ac:dyDescent="0.35">
      <c r="A3816" s="448" t="s">
        <v>4094</v>
      </c>
      <c r="B3816" s="511" t="s">
        <v>4116</v>
      </c>
      <c r="C3816" s="489"/>
      <c r="D3816" s="583"/>
      <c r="E3816" s="584"/>
      <c r="F3816" s="585">
        <f>SUM(F3712:F3732)</f>
        <v>100000</v>
      </c>
    </row>
    <row r="3817" spans="1:6" ht="15" customHeight="1" x14ac:dyDescent="0.3">
      <c r="A3817" s="756" t="str">
        <f>A768</f>
        <v>CONTRACT SANRAL: NRA 2024/1323</v>
      </c>
      <c r="B3817" s="757"/>
      <c r="C3817" s="462"/>
      <c r="D3817" s="586"/>
      <c r="E3817" s="587"/>
      <c r="F3817" s="588"/>
    </row>
    <row r="3818" spans="1:6" ht="33" customHeight="1" thickBot="1" x14ac:dyDescent="0.35">
      <c r="A3818" s="754" t="str">
        <f>A769</f>
        <v>PANEL FOR ROUTINE ROAD MAINTENANCE WORKS ACROSS SOUTH AFRICA (FREE STATE PROVINCE)</v>
      </c>
      <c r="B3818" s="755"/>
      <c r="C3818" s="463"/>
      <c r="D3818" s="589"/>
      <c r="E3818" s="590"/>
      <c r="F3818" s="591"/>
    </row>
    <row r="3819" spans="1:6" ht="25.05" customHeight="1" thickBot="1" x14ac:dyDescent="0.35">
      <c r="A3819" s="449" t="s">
        <v>4111</v>
      </c>
      <c r="B3819" s="451" t="s">
        <v>4035</v>
      </c>
      <c r="C3819" s="451" t="s">
        <v>4112</v>
      </c>
      <c r="D3819" s="583" t="s">
        <v>4113</v>
      </c>
      <c r="E3819" s="583" t="s">
        <v>4114</v>
      </c>
      <c r="F3819" s="592" t="s">
        <v>4036</v>
      </c>
    </row>
    <row r="3820" spans="1:6" s="444" customFormat="1" ht="25.05" customHeight="1" x14ac:dyDescent="0.3">
      <c r="A3820" s="758" t="s">
        <v>2105</v>
      </c>
      <c r="B3820" s="759"/>
      <c r="C3820" s="759"/>
      <c r="D3820" s="759"/>
      <c r="E3820" s="759"/>
      <c r="F3820" s="760"/>
    </row>
    <row r="3821" spans="1:6" ht="14.4" customHeight="1" x14ac:dyDescent="0.3">
      <c r="A3821" s="374" t="s">
        <v>2106</v>
      </c>
      <c r="B3821" s="345" t="s">
        <v>2107</v>
      </c>
      <c r="C3821" s="375"/>
      <c r="D3821" s="376"/>
      <c r="E3821" s="377"/>
      <c r="F3821" s="378"/>
    </row>
    <row r="3822" spans="1:6" ht="14.4" customHeight="1" x14ac:dyDescent="0.3">
      <c r="A3822" s="372" t="s">
        <v>2108</v>
      </c>
      <c r="B3822" s="201" t="s">
        <v>2109</v>
      </c>
      <c r="C3822" s="379"/>
      <c r="D3822" s="550"/>
      <c r="E3822" s="418"/>
      <c r="F3822" s="419" t="str">
        <f t="shared" ref="F3822:F3859" si="31">IF((D3822*E3822)&gt;0,(D3822*E3822),"")</f>
        <v/>
      </c>
    </row>
    <row r="3823" spans="1:6" ht="14.4" customHeight="1" x14ac:dyDescent="0.3">
      <c r="A3823" s="372" t="s">
        <v>2110</v>
      </c>
      <c r="B3823" s="201" t="s">
        <v>2111</v>
      </c>
      <c r="C3823" s="379" t="s">
        <v>181</v>
      </c>
      <c r="D3823" s="420">
        <v>300</v>
      </c>
      <c r="E3823" s="856"/>
      <c r="F3823" s="419" t="str">
        <f t="shared" si="31"/>
        <v/>
      </c>
    </row>
    <row r="3824" spans="1:6" ht="14.4" customHeight="1" x14ac:dyDescent="0.3">
      <c r="A3824" s="372" t="s">
        <v>2112</v>
      </c>
      <c r="B3824" s="201" t="s">
        <v>2113</v>
      </c>
      <c r="C3824" s="379" t="s">
        <v>181</v>
      </c>
      <c r="D3824" s="420">
        <v>1500</v>
      </c>
      <c r="E3824" s="856"/>
      <c r="F3824" s="419" t="str">
        <f t="shared" si="31"/>
        <v/>
      </c>
    </row>
    <row r="3825" spans="1:6" ht="14.4" customHeight="1" x14ac:dyDescent="0.3">
      <c r="A3825" s="372" t="s">
        <v>2114</v>
      </c>
      <c r="B3825" s="201" t="s">
        <v>2115</v>
      </c>
      <c r="C3825" s="379" t="s">
        <v>181</v>
      </c>
      <c r="D3825" s="420">
        <v>1200</v>
      </c>
      <c r="E3825" s="856"/>
      <c r="F3825" s="419" t="str">
        <f t="shared" si="31"/>
        <v/>
      </c>
    </row>
    <row r="3826" spans="1:6" s="182" customFormat="1" ht="14.4" customHeight="1" x14ac:dyDescent="0.3">
      <c r="A3826" s="372" t="s">
        <v>2116</v>
      </c>
      <c r="B3826" s="201" t="s">
        <v>2117</v>
      </c>
      <c r="C3826" s="379" t="s">
        <v>181</v>
      </c>
      <c r="D3826" s="420">
        <v>50</v>
      </c>
      <c r="E3826" s="856"/>
      <c r="F3826" s="419" t="str">
        <f t="shared" si="31"/>
        <v/>
      </c>
    </row>
    <row r="3827" spans="1:6" s="182" customFormat="1" ht="14.4" customHeight="1" x14ac:dyDescent="0.3">
      <c r="A3827" s="372" t="s">
        <v>2118</v>
      </c>
      <c r="B3827" s="201" t="s">
        <v>2119</v>
      </c>
      <c r="C3827" s="379" t="s">
        <v>181</v>
      </c>
      <c r="D3827" s="420">
        <v>20</v>
      </c>
      <c r="E3827" s="856"/>
      <c r="F3827" s="419" t="str">
        <f t="shared" si="31"/>
        <v/>
      </c>
    </row>
    <row r="3828" spans="1:6" s="182" customFormat="1" ht="14.4" customHeight="1" x14ac:dyDescent="0.3">
      <c r="A3828" s="372" t="s">
        <v>2122</v>
      </c>
      <c r="B3828" s="235" t="s">
        <v>2123</v>
      </c>
      <c r="C3828" s="379"/>
      <c r="D3828" s="420"/>
      <c r="E3828" s="418"/>
      <c r="F3828" s="419" t="str">
        <f t="shared" si="31"/>
        <v/>
      </c>
    </row>
    <row r="3829" spans="1:6" s="182" customFormat="1" ht="14.4" customHeight="1" x14ac:dyDescent="0.3">
      <c r="A3829" s="372" t="s">
        <v>2124</v>
      </c>
      <c r="B3829" s="201" t="s">
        <v>2125</v>
      </c>
      <c r="C3829" s="379" t="s">
        <v>221</v>
      </c>
      <c r="D3829" s="420">
        <v>50</v>
      </c>
      <c r="E3829" s="856"/>
      <c r="F3829" s="419" t="str">
        <f t="shared" si="31"/>
        <v/>
      </c>
    </row>
    <row r="3830" spans="1:6" s="182" customFormat="1" ht="14.4" customHeight="1" x14ac:dyDescent="0.3">
      <c r="A3830" s="372" t="s">
        <v>2126</v>
      </c>
      <c r="B3830" s="201" t="s">
        <v>2127</v>
      </c>
      <c r="C3830" s="379" t="s">
        <v>221</v>
      </c>
      <c r="D3830" s="420">
        <v>50</v>
      </c>
      <c r="E3830" s="856"/>
      <c r="F3830" s="419" t="str">
        <f t="shared" si="31"/>
        <v/>
      </c>
    </row>
    <row r="3831" spans="1:6" ht="14.4" customHeight="1" x14ac:dyDescent="0.3">
      <c r="A3831" s="372" t="s">
        <v>2128</v>
      </c>
      <c r="B3831" s="201" t="s">
        <v>2129</v>
      </c>
      <c r="C3831" s="379"/>
      <c r="D3831" s="420"/>
      <c r="E3831" s="418"/>
      <c r="F3831" s="419" t="str">
        <f t="shared" si="31"/>
        <v/>
      </c>
    </row>
    <row r="3832" spans="1:6" ht="14.4" customHeight="1" x14ac:dyDescent="0.3">
      <c r="A3832" s="372" t="s">
        <v>2130</v>
      </c>
      <c r="B3832" s="201" t="s">
        <v>2131</v>
      </c>
      <c r="C3832" s="379" t="s">
        <v>221</v>
      </c>
      <c r="D3832" s="420">
        <v>15</v>
      </c>
      <c r="E3832" s="856"/>
      <c r="F3832" s="419" t="str">
        <f t="shared" si="31"/>
        <v/>
      </c>
    </row>
    <row r="3833" spans="1:6" ht="14.4" customHeight="1" x14ac:dyDescent="0.3">
      <c r="A3833" s="372" t="s">
        <v>2132</v>
      </c>
      <c r="B3833" s="201" t="s">
        <v>2133</v>
      </c>
      <c r="C3833" s="379" t="s">
        <v>221</v>
      </c>
      <c r="D3833" s="420">
        <v>15</v>
      </c>
      <c r="E3833" s="856"/>
      <c r="F3833" s="419" t="str">
        <f t="shared" si="31"/>
        <v/>
      </c>
    </row>
    <row r="3834" spans="1:6" ht="14.4" customHeight="1" x14ac:dyDescent="0.3">
      <c r="A3834" s="372" t="s">
        <v>2134</v>
      </c>
      <c r="B3834" s="201" t="s">
        <v>2135</v>
      </c>
      <c r="C3834" s="379" t="s">
        <v>181</v>
      </c>
      <c r="D3834" s="420">
        <v>500</v>
      </c>
      <c r="E3834" s="856"/>
      <c r="F3834" s="419" t="str">
        <f t="shared" si="31"/>
        <v/>
      </c>
    </row>
    <row r="3835" spans="1:6" ht="14.4" customHeight="1" x14ac:dyDescent="0.3">
      <c r="A3835" s="372" t="s">
        <v>2136</v>
      </c>
      <c r="B3835" s="235" t="s">
        <v>3895</v>
      </c>
      <c r="C3835" s="379"/>
      <c r="D3835" s="420"/>
      <c r="E3835" s="418"/>
      <c r="F3835" s="419" t="str">
        <f t="shared" si="31"/>
        <v/>
      </c>
    </row>
    <row r="3836" spans="1:6" ht="14.4" customHeight="1" x14ac:dyDescent="0.3">
      <c r="A3836" s="372" t="s">
        <v>2138</v>
      </c>
      <c r="B3836" s="201" t="s">
        <v>2157</v>
      </c>
      <c r="C3836" s="379" t="s">
        <v>221</v>
      </c>
      <c r="D3836" s="420">
        <v>60</v>
      </c>
      <c r="E3836" s="856"/>
      <c r="F3836" s="419" t="str">
        <f t="shared" si="31"/>
        <v/>
      </c>
    </row>
    <row r="3837" spans="1:6" ht="14.4" customHeight="1" x14ac:dyDescent="0.3">
      <c r="A3837" s="372" t="s">
        <v>2140</v>
      </c>
      <c r="B3837" s="201" t="s">
        <v>3896</v>
      </c>
      <c r="C3837" s="379" t="s">
        <v>221</v>
      </c>
      <c r="D3837" s="420">
        <v>60</v>
      </c>
      <c r="E3837" s="856"/>
      <c r="F3837" s="419" t="str">
        <f t="shared" si="31"/>
        <v/>
      </c>
    </row>
    <row r="3838" spans="1:6" ht="14.4" customHeight="1" x14ac:dyDescent="0.3">
      <c r="A3838" s="372" t="s">
        <v>2142</v>
      </c>
      <c r="B3838" s="235" t="s">
        <v>2137</v>
      </c>
      <c r="C3838" s="379"/>
      <c r="D3838" s="420"/>
      <c r="E3838" s="422"/>
      <c r="F3838" s="419" t="str">
        <f t="shared" si="31"/>
        <v/>
      </c>
    </row>
    <row r="3839" spans="1:6" ht="14.4" customHeight="1" x14ac:dyDescent="0.3">
      <c r="A3839" s="372" t="s">
        <v>2144</v>
      </c>
      <c r="B3839" s="201" t="s">
        <v>2139</v>
      </c>
      <c r="C3839" s="379" t="s">
        <v>221</v>
      </c>
      <c r="D3839" s="420">
        <v>200</v>
      </c>
      <c r="E3839" s="856"/>
      <c r="F3839" s="419" t="str">
        <f t="shared" si="31"/>
        <v/>
      </c>
    </row>
    <row r="3840" spans="1:6" ht="14.4" customHeight="1" x14ac:dyDescent="0.3">
      <c r="A3840" s="372" t="s">
        <v>2146</v>
      </c>
      <c r="B3840" s="201" t="s">
        <v>2141</v>
      </c>
      <c r="C3840" s="379" t="s">
        <v>221</v>
      </c>
      <c r="D3840" s="420">
        <v>200</v>
      </c>
      <c r="E3840" s="856"/>
      <c r="F3840" s="419" t="str">
        <f t="shared" si="31"/>
        <v/>
      </c>
    </row>
    <row r="3841" spans="1:6" ht="14.4" customHeight="1" x14ac:dyDescent="0.3">
      <c r="A3841" s="372" t="s">
        <v>2152</v>
      </c>
      <c r="B3841" s="235" t="s">
        <v>2173</v>
      </c>
      <c r="C3841" s="379"/>
      <c r="D3841" s="420"/>
      <c r="E3841" s="418"/>
      <c r="F3841" s="419" t="str">
        <f t="shared" si="31"/>
        <v/>
      </c>
    </row>
    <row r="3842" spans="1:6" ht="14.4" customHeight="1" x14ac:dyDescent="0.3">
      <c r="A3842" s="372" t="s">
        <v>3898</v>
      </c>
      <c r="B3842" s="201" t="s">
        <v>2173</v>
      </c>
      <c r="C3842" s="379" t="s">
        <v>16</v>
      </c>
      <c r="D3842" s="420">
        <v>1</v>
      </c>
      <c r="E3842" s="418">
        <v>200000</v>
      </c>
      <c r="F3842" s="419">
        <f t="shared" si="31"/>
        <v>200000</v>
      </c>
    </row>
    <row r="3843" spans="1:6" ht="14.4" customHeight="1" x14ac:dyDescent="0.3">
      <c r="A3843" s="372" t="s">
        <v>3899</v>
      </c>
      <c r="B3843" s="201" t="s">
        <v>3897</v>
      </c>
      <c r="C3843" s="379" t="s">
        <v>21</v>
      </c>
      <c r="D3843" s="421">
        <f>F3842</f>
        <v>200000</v>
      </c>
      <c r="E3843" s="855"/>
      <c r="F3843" s="419" t="str">
        <f t="shared" si="31"/>
        <v/>
      </c>
    </row>
    <row r="3844" spans="1:6" ht="14.4" customHeight="1" x14ac:dyDescent="0.3">
      <c r="A3844" s="372" t="s">
        <v>2154</v>
      </c>
      <c r="B3844" s="235" t="s">
        <v>3996</v>
      </c>
      <c r="C3844" s="379"/>
      <c r="D3844" s="421"/>
      <c r="E3844" s="418"/>
      <c r="F3844" s="419" t="str">
        <f t="shared" si="31"/>
        <v/>
      </c>
    </row>
    <row r="3845" spans="1:6" ht="22.8" x14ac:dyDescent="0.3">
      <c r="A3845" s="372" t="s">
        <v>2156</v>
      </c>
      <c r="B3845" s="201" t="s">
        <v>2145</v>
      </c>
      <c r="C3845" s="379" t="s">
        <v>181</v>
      </c>
      <c r="D3845" s="420">
        <v>300</v>
      </c>
      <c r="E3845" s="856"/>
      <c r="F3845" s="419" t="str">
        <f t="shared" si="31"/>
        <v/>
      </c>
    </row>
    <row r="3846" spans="1:6" ht="14.4" customHeight="1" x14ac:dyDescent="0.3">
      <c r="A3846" s="372" t="s">
        <v>2158</v>
      </c>
      <c r="B3846" s="201" t="s">
        <v>2147</v>
      </c>
      <c r="C3846" s="379" t="s">
        <v>181</v>
      </c>
      <c r="D3846" s="420">
        <v>120</v>
      </c>
      <c r="E3846" s="856"/>
      <c r="F3846" s="419" t="str">
        <f t="shared" si="31"/>
        <v/>
      </c>
    </row>
    <row r="3847" spans="1:6" ht="14.4" customHeight="1" x14ac:dyDescent="0.3">
      <c r="A3847" s="372" t="s">
        <v>3900</v>
      </c>
      <c r="B3847" s="201" t="s">
        <v>2149</v>
      </c>
      <c r="C3847" s="379" t="s">
        <v>181</v>
      </c>
      <c r="D3847" s="420">
        <v>120</v>
      </c>
      <c r="E3847" s="856"/>
      <c r="F3847" s="419" t="str">
        <f t="shared" si="31"/>
        <v/>
      </c>
    </row>
    <row r="3848" spans="1:6" ht="22.8" x14ac:dyDescent="0.3">
      <c r="A3848" s="372" t="s">
        <v>3901</v>
      </c>
      <c r="B3848" s="201" t="s">
        <v>2151</v>
      </c>
      <c r="C3848" s="379" t="s">
        <v>181</v>
      </c>
      <c r="D3848" s="420">
        <v>120</v>
      </c>
      <c r="E3848" s="856"/>
      <c r="F3848" s="419" t="str">
        <f t="shared" si="31"/>
        <v/>
      </c>
    </row>
    <row r="3849" spans="1:6" ht="14.4" customHeight="1" x14ac:dyDescent="0.3">
      <c r="A3849" s="372" t="s">
        <v>2160</v>
      </c>
      <c r="B3849" s="235" t="s">
        <v>2153</v>
      </c>
      <c r="C3849" s="379" t="s">
        <v>221</v>
      </c>
      <c r="D3849" s="420">
        <v>250</v>
      </c>
      <c r="E3849" s="856"/>
      <c r="F3849" s="419" t="str">
        <f t="shared" si="31"/>
        <v/>
      </c>
    </row>
    <row r="3850" spans="1:6" ht="14.4" customHeight="1" x14ac:dyDescent="0.3">
      <c r="A3850" s="372" t="s">
        <v>2172</v>
      </c>
      <c r="B3850" s="235" t="s">
        <v>3902</v>
      </c>
      <c r="C3850" s="379"/>
      <c r="D3850" s="420"/>
      <c r="E3850" s="418"/>
      <c r="F3850" s="419" t="str">
        <f t="shared" si="31"/>
        <v/>
      </c>
    </row>
    <row r="3851" spans="1:6" ht="14.4" customHeight="1" x14ac:dyDescent="0.3">
      <c r="A3851" s="372" t="s">
        <v>2174</v>
      </c>
      <c r="B3851" s="235" t="s">
        <v>2163</v>
      </c>
      <c r="C3851" s="379"/>
      <c r="D3851" s="420"/>
      <c r="E3851" s="418"/>
      <c r="F3851" s="419" t="str">
        <f t="shared" si="31"/>
        <v/>
      </c>
    </row>
    <row r="3852" spans="1:6" ht="14.4" customHeight="1" x14ac:dyDescent="0.3">
      <c r="A3852" s="372" t="s">
        <v>2175</v>
      </c>
      <c r="B3852" s="201" t="s">
        <v>3904</v>
      </c>
      <c r="C3852" s="379" t="s">
        <v>489</v>
      </c>
      <c r="D3852" s="420">
        <v>2500</v>
      </c>
      <c r="E3852" s="856"/>
      <c r="F3852" s="419" t="str">
        <f t="shared" si="31"/>
        <v/>
      </c>
    </row>
    <row r="3853" spans="1:6" ht="14.4" customHeight="1" x14ac:dyDescent="0.3">
      <c r="A3853" s="372" t="s">
        <v>3903</v>
      </c>
      <c r="B3853" s="201" t="s">
        <v>3905</v>
      </c>
      <c r="C3853" s="379" t="s">
        <v>489</v>
      </c>
      <c r="D3853" s="420">
        <v>3000</v>
      </c>
      <c r="E3853" s="856"/>
      <c r="F3853" s="433" t="str">
        <f t="shared" si="31"/>
        <v/>
      </c>
    </row>
    <row r="3854" spans="1:6" ht="14.4" customHeight="1" x14ac:dyDescent="0.3">
      <c r="A3854" s="372" t="s">
        <v>2176</v>
      </c>
      <c r="B3854" s="201" t="s">
        <v>3906</v>
      </c>
      <c r="C3854" s="379" t="s">
        <v>489</v>
      </c>
      <c r="D3854" s="420">
        <v>2500</v>
      </c>
      <c r="E3854" s="856"/>
      <c r="F3854" s="433" t="str">
        <f t="shared" si="31"/>
        <v/>
      </c>
    </row>
    <row r="3855" spans="1:6" ht="14.4" customHeight="1" x14ac:dyDescent="0.3">
      <c r="A3855" s="372" t="s">
        <v>2178</v>
      </c>
      <c r="B3855" s="235" t="s">
        <v>3907</v>
      </c>
      <c r="C3855" s="414"/>
      <c r="D3855" s="420"/>
      <c r="E3855" s="432"/>
      <c r="F3855" s="433" t="str">
        <f t="shared" si="31"/>
        <v/>
      </c>
    </row>
    <row r="3856" spans="1:6" ht="14.4" customHeight="1" x14ac:dyDescent="0.3">
      <c r="A3856" s="372" t="s">
        <v>2180</v>
      </c>
      <c r="B3856" s="201" t="s">
        <v>2181</v>
      </c>
      <c r="C3856" s="379" t="s">
        <v>16</v>
      </c>
      <c r="D3856" s="420">
        <v>1</v>
      </c>
      <c r="E3856" s="418">
        <v>120000</v>
      </c>
      <c r="F3856" s="433">
        <f t="shared" si="31"/>
        <v>120000</v>
      </c>
    </row>
    <row r="3857" spans="1:6" ht="14.4" customHeight="1" x14ac:dyDescent="0.3">
      <c r="A3857" s="372" t="s">
        <v>2183</v>
      </c>
      <c r="B3857" s="201" t="s">
        <v>3908</v>
      </c>
      <c r="C3857" s="386" t="s">
        <v>21</v>
      </c>
      <c r="D3857" s="421">
        <f>F3856</f>
        <v>120000</v>
      </c>
      <c r="E3857" s="855"/>
      <c r="F3857" s="433" t="str">
        <f t="shared" si="31"/>
        <v/>
      </c>
    </row>
    <row r="3858" spans="1:6" ht="14.4" customHeight="1" x14ac:dyDescent="0.3">
      <c r="A3858" s="383"/>
      <c r="B3858" s="202"/>
      <c r="C3858" s="386"/>
      <c r="D3858" s="431"/>
      <c r="E3858" s="432"/>
      <c r="F3858" s="433" t="str">
        <f t="shared" si="31"/>
        <v/>
      </c>
    </row>
    <row r="3859" spans="1:6" ht="14.4" customHeight="1" x14ac:dyDescent="0.3">
      <c r="A3859" s="383"/>
      <c r="B3859" s="202"/>
      <c r="C3859" s="386"/>
      <c r="D3859" s="431"/>
      <c r="E3859" s="432"/>
      <c r="F3859" s="433" t="str">
        <f t="shared" si="31"/>
        <v/>
      </c>
    </row>
    <row r="3860" spans="1:6" ht="14.4" customHeight="1" x14ac:dyDescent="0.3">
      <c r="A3860" s="383"/>
      <c r="B3860" s="202"/>
      <c r="C3860" s="386"/>
      <c r="D3860" s="431"/>
      <c r="E3860" s="432"/>
      <c r="F3860" s="433"/>
    </row>
    <row r="3861" spans="1:6" ht="14.4" customHeight="1" x14ac:dyDescent="0.3">
      <c r="A3861" s="383"/>
      <c r="B3861" s="202"/>
      <c r="C3861" s="386"/>
      <c r="D3861" s="431"/>
      <c r="E3861" s="432"/>
      <c r="F3861" s="433"/>
    </row>
    <row r="3862" spans="1:6" ht="14.4" customHeight="1" x14ac:dyDescent="0.3">
      <c r="A3862" s="383"/>
      <c r="B3862" s="202"/>
      <c r="C3862" s="386"/>
      <c r="D3862" s="431"/>
      <c r="E3862" s="432"/>
      <c r="F3862" s="433"/>
    </row>
    <row r="3863" spans="1:6" ht="14.4" customHeight="1" x14ac:dyDescent="0.3">
      <c r="A3863" s="383"/>
      <c r="B3863" s="202"/>
      <c r="C3863" s="386"/>
      <c r="D3863" s="431"/>
      <c r="E3863" s="432"/>
      <c r="F3863" s="433"/>
    </row>
    <row r="3864" spans="1:6" ht="14.4" customHeight="1" x14ac:dyDescent="0.3">
      <c r="A3864" s="383"/>
      <c r="B3864" s="202"/>
      <c r="C3864" s="386"/>
      <c r="D3864" s="431"/>
      <c r="E3864" s="432"/>
      <c r="F3864" s="433"/>
    </row>
    <row r="3865" spans="1:6" ht="14.4" customHeight="1" x14ac:dyDescent="0.3">
      <c r="A3865" s="383"/>
      <c r="B3865" s="202"/>
      <c r="C3865" s="386"/>
      <c r="D3865" s="431"/>
      <c r="E3865" s="432"/>
      <c r="F3865" s="433"/>
    </row>
    <row r="3866" spans="1:6" ht="14.4" customHeight="1" x14ac:dyDescent="0.3">
      <c r="A3866" s="383"/>
      <c r="B3866" s="202"/>
      <c r="C3866" s="386"/>
      <c r="D3866" s="431"/>
      <c r="E3866" s="432"/>
      <c r="F3866" s="433"/>
    </row>
    <row r="3867" spans="1:6" ht="14.4" customHeight="1" x14ac:dyDescent="0.3">
      <c r="A3867" s="383"/>
      <c r="B3867" s="202"/>
      <c r="C3867" s="386"/>
      <c r="D3867" s="431"/>
      <c r="E3867" s="432"/>
      <c r="F3867" s="433"/>
    </row>
    <row r="3868" spans="1:6" ht="14.4" customHeight="1" x14ac:dyDescent="0.3">
      <c r="A3868" s="383"/>
      <c r="B3868" s="202"/>
      <c r="C3868" s="386"/>
      <c r="D3868" s="431"/>
      <c r="E3868" s="432"/>
      <c r="F3868" s="433"/>
    </row>
    <row r="3869" spans="1:6" ht="14.4" customHeight="1" x14ac:dyDescent="0.3">
      <c r="A3869" s="383"/>
      <c r="B3869" s="202"/>
      <c r="C3869" s="386"/>
      <c r="D3869" s="431"/>
      <c r="E3869" s="432"/>
      <c r="F3869" s="433"/>
    </row>
    <row r="3870" spans="1:6" ht="14.4" customHeight="1" x14ac:dyDescent="0.3">
      <c r="A3870" s="383"/>
      <c r="B3870" s="202"/>
      <c r="C3870" s="386"/>
      <c r="D3870" s="431"/>
      <c r="E3870" s="432"/>
      <c r="F3870" s="433"/>
    </row>
    <row r="3871" spans="1:6" ht="14.4" customHeight="1" x14ac:dyDescent="0.3">
      <c r="A3871" s="383"/>
      <c r="B3871" s="202"/>
      <c r="C3871" s="386"/>
      <c r="D3871" s="431"/>
      <c r="E3871" s="432"/>
      <c r="F3871" s="433"/>
    </row>
    <row r="3872" spans="1:6" ht="14.4" customHeight="1" x14ac:dyDescent="0.3">
      <c r="A3872" s="383"/>
      <c r="B3872" s="202"/>
      <c r="C3872" s="386"/>
      <c r="D3872" s="431"/>
      <c r="E3872" s="432"/>
      <c r="F3872" s="433"/>
    </row>
    <row r="3873" spans="1:6" ht="14.4" customHeight="1" x14ac:dyDescent="0.3">
      <c r="A3873" s="383"/>
      <c r="B3873" s="202"/>
      <c r="C3873" s="386"/>
      <c r="D3873" s="431"/>
      <c r="E3873" s="432"/>
      <c r="F3873" s="433"/>
    </row>
    <row r="3874" spans="1:6" ht="14.4" customHeight="1" x14ac:dyDescent="0.3">
      <c r="A3874" s="383"/>
      <c r="B3874" s="202"/>
      <c r="C3874" s="386"/>
      <c r="D3874" s="431"/>
      <c r="E3874" s="432"/>
      <c r="F3874" s="433"/>
    </row>
    <row r="3875" spans="1:6" ht="14.4" customHeight="1" x14ac:dyDescent="0.3">
      <c r="A3875" s="383"/>
      <c r="B3875" s="202"/>
      <c r="C3875" s="386"/>
      <c r="D3875" s="431"/>
      <c r="E3875" s="432"/>
      <c r="F3875" s="433"/>
    </row>
    <row r="3876" spans="1:6" ht="14.4" customHeight="1" x14ac:dyDescent="0.3">
      <c r="A3876" s="383"/>
      <c r="B3876" s="202"/>
      <c r="C3876" s="386"/>
      <c r="D3876" s="431"/>
      <c r="E3876" s="432"/>
      <c r="F3876" s="433"/>
    </row>
    <row r="3877" spans="1:6" ht="14.4" customHeight="1" x14ac:dyDescent="0.3">
      <c r="A3877" s="383"/>
      <c r="B3877" s="202"/>
      <c r="C3877" s="386"/>
      <c r="D3877" s="431"/>
      <c r="E3877" s="432"/>
      <c r="F3877" s="433"/>
    </row>
    <row r="3878" spans="1:6" ht="14.4" customHeight="1" x14ac:dyDescent="0.3">
      <c r="A3878" s="383"/>
      <c r="B3878" s="202"/>
      <c r="C3878" s="386"/>
      <c r="D3878" s="431"/>
      <c r="E3878" s="432"/>
      <c r="F3878" s="433"/>
    </row>
    <row r="3879" spans="1:6" ht="14.4" customHeight="1" x14ac:dyDescent="0.3">
      <c r="A3879" s="383"/>
      <c r="B3879" s="202"/>
      <c r="C3879" s="386"/>
      <c r="D3879" s="431"/>
      <c r="E3879" s="432"/>
      <c r="F3879" s="433"/>
    </row>
    <row r="3880" spans="1:6" ht="14.4" customHeight="1" x14ac:dyDescent="0.3">
      <c r="A3880" s="383"/>
      <c r="B3880" s="202"/>
      <c r="C3880" s="386"/>
      <c r="D3880" s="431"/>
      <c r="E3880" s="432"/>
      <c r="F3880" s="433"/>
    </row>
    <row r="3881" spans="1:6" ht="14.4" customHeight="1" x14ac:dyDescent="0.3">
      <c r="A3881" s="383"/>
      <c r="B3881" s="202"/>
      <c r="C3881" s="386"/>
      <c r="D3881" s="431"/>
      <c r="E3881" s="432"/>
      <c r="F3881" s="433"/>
    </row>
    <row r="3882" spans="1:6" ht="14.4" customHeight="1" x14ac:dyDescent="0.3">
      <c r="A3882" s="383"/>
      <c r="B3882" s="202"/>
      <c r="C3882" s="386"/>
      <c r="D3882" s="431"/>
      <c r="E3882" s="432"/>
      <c r="F3882" s="433"/>
    </row>
    <row r="3883" spans="1:6" ht="14.4" customHeight="1" x14ac:dyDescent="0.3">
      <c r="A3883" s="383"/>
      <c r="B3883" s="202"/>
      <c r="C3883" s="386"/>
      <c r="D3883" s="431"/>
      <c r="E3883" s="432"/>
      <c r="F3883" s="433"/>
    </row>
    <row r="3884" spans="1:6" ht="14.4" customHeight="1" x14ac:dyDescent="0.3">
      <c r="A3884" s="383"/>
      <c r="B3884" s="202"/>
      <c r="C3884" s="386"/>
      <c r="D3884" s="431"/>
      <c r="E3884" s="432"/>
      <c r="F3884" s="433"/>
    </row>
    <row r="3885" spans="1:6" ht="14.4" customHeight="1" x14ac:dyDescent="0.3">
      <c r="A3885" s="383"/>
      <c r="B3885" s="202"/>
      <c r="C3885" s="386"/>
      <c r="D3885" s="431"/>
      <c r="E3885" s="432"/>
      <c r="F3885" s="433"/>
    </row>
    <row r="3886" spans="1:6" ht="14.4" customHeight="1" x14ac:dyDescent="0.3">
      <c r="A3886" s="383"/>
      <c r="B3886" s="202"/>
      <c r="C3886" s="386"/>
      <c r="D3886" s="431"/>
      <c r="E3886" s="432"/>
      <c r="F3886" s="433"/>
    </row>
    <row r="3887" spans="1:6" ht="14.4" customHeight="1" x14ac:dyDescent="0.3">
      <c r="A3887" s="383"/>
      <c r="B3887" s="202"/>
      <c r="C3887" s="386"/>
      <c r="D3887" s="431"/>
      <c r="E3887" s="432"/>
      <c r="F3887" s="433"/>
    </row>
    <row r="3888" spans="1:6" ht="14.4" customHeight="1" x14ac:dyDescent="0.3">
      <c r="A3888" s="383"/>
      <c r="B3888" s="202"/>
      <c r="C3888" s="386"/>
      <c r="D3888" s="431"/>
      <c r="E3888" s="432"/>
      <c r="F3888" s="433"/>
    </row>
    <row r="3889" spans="1:6" ht="14.4" customHeight="1" x14ac:dyDescent="0.3">
      <c r="A3889" s="383"/>
      <c r="B3889" s="202"/>
      <c r="C3889" s="386"/>
      <c r="D3889" s="431"/>
      <c r="E3889" s="432"/>
      <c r="F3889" s="433"/>
    </row>
    <row r="3890" spans="1:6" ht="14.4" customHeight="1" x14ac:dyDescent="0.3">
      <c r="A3890" s="383"/>
      <c r="B3890" s="202"/>
      <c r="C3890" s="386"/>
      <c r="D3890" s="431"/>
      <c r="E3890" s="432"/>
      <c r="F3890" s="433"/>
    </row>
    <row r="3891" spans="1:6" ht="14.4" customHeight="1" x14ac:dyDescent="0.3">
      <c r="A3891" s="383"/>
      <c r="B3891" s="202"/>
      <c r="C3891" s="386"/>
      <c r="D3891" s="431"/>
      <c r="E3891" s="432"/>
      <c r="F3891" s="433"/>
    </row>
    <row r="3892" spans="1:6" ht="14.4" customHeight="1" x14ac:dyDescent="0.3">
      <c r="A3892" s="383"/>
      <c r="B3892" s="202"/>
      <c r="C3892" s="386"/>
      <c r="D3892" s="431"/>
      <c r="E3892" s="432"/>
      <c r="F3892" s="433"/>
    </row>
    <row r="3893" spans="1:6" ht="14.4" customHeight="1" x14ac:dyDescent="0.3">
      <c r="A3893" s="383"/>
      <c r="B3893" s="202"/>
      <c r="C3893" s="386"/>
      <c r="D3893" s="431"/>
      <c r="E3893" s="432"/>
      <c r="F3893" s="433"/>
    </row>
    <row r="3894" spans="1:6" ht="14.4" customHeight="1" x14ac:dyDescent="0.3">
      <c r="A3894" s="383"/>
      <c r="B3894" s="202"/>
      <c r="C3894" s="386"/>
      <c r="D3894" s="431"/>
      <c r="E3894" s="432"/>
      <c r="F3894" s="433"/>
    </row>
    <row r="3895" spans="1:6" ht="14.4" customHeight="1" x14ac:dyDescent="0.3">
      <c r="A3895" s="383"/>
      <c r="B3895" s="202"/>
      <c r="C3895" s="386"/>
      <c r="D3895" s="431"/>
      <c r="E3895" s="432"/>
      <c r="F3895" s="433"/>
    </row>
    <row r="3896" spans="1:6" ht="14.4" customHeight="1" x14ac:dyDescent="0.3">
      <c r="A3896" s="383"/>
      <c r="B3896" s="202"/>
      <c r="C3896" s="386"/>
      <c r="D3896" s="431"/>
      <c r="E3896" s="432"/>
      <c r="F3896" s="433"/>
    </row>
    <row r="3897" spans="1:6" ht="14.4" customHeight="1" x14ac:dyDescent="0.3">
      <c r="A3897" s="383"/>
      <c r="B3897" s="202"/>
      <c r="C3897" s="386"/>
      <c r="D3897" s="431"/>
      <c r="E3897" s="432"/>
      <c r="F3897" s="433"/>
    </row>
    <row r="3898" spans="1:6" ht="14.4" customHeight="1" x14ac:dyDescent="0.3">
      <c r="A3898" s="383"/>
      <c r="B3898" s="202"/>
      <c r="C3898" s="386"/>
      <c r="D3898" s="431"/>
      <c r="E3898" s="432"/>
      <c r="F3898" s="433"/>
    </row>
    <row r="3899" spans="1:6" ht="14.4" customHeight="1" x14ac:dyDescent="0.3">
      <c r="A3899" s="383"/>
      <c r="B3899" s="202"/>
      <c r="C3899" s="386"/>
      <c r="D3899" s="431"/>
      <c r="E3899" s="432"/>
      <c r="F3899" s="433"/>
    </row>
    <row r="3900" spans="1:6" ht="14.4" customHeight="1" x14ac:dyDescent="0.3">
      <c r="A3900" s="383"/>
      <c r="B3900" s="202"/>
      <c r="C3900" s="386"/>
      <c r="D3900" s="431"/>
      <c r="E3900" s="432"/>
      <c r="F3900" s="433"/>
    </row>
    <row r="3901" spans="1:6" ht="14.4" customHeight="1" x14ac:dyDescent="0.3">
      <c r="A3901" s="383"/>
      <c r="B3901" s="202"/>
      <c r="C3901" s="386"/>
      <c r="D3901" s="431"/>
      <c r="E3901" s="432"/>
      <c r="F3901" s="433"/>
    </row>
    <row r="3902" spans="1:6" ht="14.4" customHeight="1" x14ac:dyDescent="0.3">
      <c r="A3902" s="383"/>
      <c r="B3902" s="202"/>
      <c r="C3902" s="386"/>
      <c r="D3902" s="431"/>
      <c r="E3902" s="432"/>
      <c r="F3902" s="433"/>
    </row>
    <row r="3903" spans="1:6" ht="14.4" customHeight="1" x14ac:dyDescent="0.3">
      <c r="A3903" s="383"/>
      <c r="B3903" s="202"/>
      <c r="C3903" s="386"/>
      <c r="D3903" s="431"/>
      <c r="E3903" s="432"/>
      <c r="F3903" s="433"/>
    </row>
    <row r="3904" spans="1:6" ht="14.4" customHeight="1" x14ac:dyDescent="0.3">
      <c r="A3904" s="383"/>
      <c r="B3904" s="202"/>
      <c r="C3904" s="386"/>
      <c r="D3904" s="431"/>
      <c r="E3904" s="432"/>
      <c r="F3904" s="433"/>
    </row>
    <row r="3905" spans="1:6" ht="14.4" customHeight="1" x14ac:dyDescent="0.3">
      <c r="A3905" s="383"/>
      <c r="B3905" s="202"/>
      <c r="C3905" s="386"/>
      <c r="D3905" s="431"/>
      <c r="E3905" s="432"/>
      <c r="F3905" s="433"/>
    </row>
    <row r="3906" spans="1:6" ht="14.4" customHeight="1" x14ac:dyDescent="0.3">
      <c r="A3906" s="383"/>
      <c r="B3906" s="202"/>
      <c r="C3906" s="386"/>
      <c r="D3906" s="431"/>
      <c r="E3906" s="432"/>
      <c r="F3906" s="433"/>
    </row>
    <row r="3907" spans="1:6" ht="14.4" customHeight="1" x14ac:dyDescent="0.3">
      <c r="A3907" s="383"/>
      <c r="B3907" s="202"/>
      <c r="C3907" s="386"/>
      <c r="D3907" s="431"/>
      <c r="E3907" s="432"/>
      <c r="F3907" s="433"/>
    </row>
    <row r="3908" spans="1:6" ht="14.4" customHeight="1" x14ac:dyDescent="0.3">
      <c r="A3908" s="383"/>
      <c r="B3908" s="202"/>
      <c r="C3908" s="386"/>
      <c r="D3908" s="431"/>
      <c r="E3908" s="432"/>
      <c r="F3908" s="433"/>
    </row>
    <row r="3909" spans="1:6" ht="14.4" customHeight="1" x14ac:dyDescent="0.3">
      <c r="A3909" s="383"/>
      <c r="B3909" s="202"/>
      <c r="C3909" s="386"/>
      <c r="D3909" s="431"/>
      <c r="E3909" s="432"/>
      <c r="F3909" s="433"/>
    </row>
    <row r="3910" spans="1:6" ht="14.4" customHeight="1" x14ac:dyDescent="0.3">
      <c r="A3910" s="383"/>
      <c r="B3910" s="202"/>
      <c r="C3910" s="386"/>
      <c r="D3910" s="431"/>
      <c r="E3910" s="432"/>
      <c r="F3910" s="433"/>
    </row>
    <row r="3911" spans="1:6" ht="14.4" customHeight="1" x14ac:dyDescent="0.3">
      <c r="A3911" s="383"/>
      <c r="B3911" s="202"/>
      <c r="C3911" s="386"/>
      <c r="D3911" s="431"/>
      <c r="E3911" s="432"/>
      <c r="F3911" s="433"/>
    </row>
    <row r="3912" spans="1:6" ht="14.4" customHeight="1" x14ac:dyDescent="0.3">
      <c r="A3912" s="383"/>
      <c r="B3912" s="202"/>
      <c r="C3912" s="386"/>
      <c r="D3912" s="431"/>
      <c r="E3912" s="432"/>
      <c r="F3912" s="433"/>
    </row>
    <row r="3913" spans="1:6" ht="14.4" customHeight="1" x14ac:dyDescent="0.3">
      <c r="A3913" s="383"/>
      <c r="B3913" s="202"/>
      <c r="C3913" s="386"/>
      <c r="D3913" s="431"/>
      <c r="E3913" s="432"/>
      <c r="F3913" s="433"/>
    </row>
    <row r="3914" spans="1:6" ht="14.4" customHeight="1" x14ac:dyDescent="0.3">
      <c r="A3914" s="383"/>
      <c r="B3914" s="202"/>
      <c r="C3914" s="386"/>
      <c r="D3914" s="431"/>
      <c r="E3914" s="432"/>
      <c r="F3914" s="433"/>
    </row>
    <row r="3915" spans="1:6" ht="14.4" customHeight="1" x14ac:dyDescent="0.3">
      <c r="A3915" s="383"/>
      <c r="B3915" s="202"/>
      <c r="C3915" s="386"/>
      <c r="D3915" s="431"/>
      <c r="E3915" s="432"/>
      <c r="F3915" s="433"/>
    </row>
    <row r="3916" spans="1:6" ht="14.4" customHeight="1" x14ac:dyDescent="0.3">
      <c r="A3916" s="383"/>
      <c r="B3916" s="202"/>
      <c r="C3916" s="386"/>
      <c r="D3916" s="431"/>
      <c r="E3916" s="432"/>
      <c r="F3916" s="433"/>
    </row>
    <row r="3917" spans="1:6" ht="14.4" customHeight="1" x14ac:dyDescent="0.3">
      <c r="A3917" s="383"/>
      <c r="B3917" s="202"/>
      <c r="C3917" s="386"/>
      <c r="D3917" s="431"/>
      <c r="E3917" s="432"/>
      <c r="F3917" s="433"/>
    </row>
    <row r="3918" spans="1:6" ht="14.4" customHeight="1" x14ac:dyDescent="0.3">
      <c r="A3918" s="383"/>
      <c r="B3918" s="202"/>
      <c r="C3918" s="386"/>
      <c r="D3918" s="431"/>
      <c r="E3918" s="432"/>
      <c r="F3918" s="433"/>
    </row>
    <row r="3919" spans="1:6" ht="14.4" customHeight="1" x14ac:dyDescent="0.3">
      <c r="A3919" s="383"/>
      <c r="B3919" s="202"/>
      <c r="C3919" s="386"/>
      <c r="D3919" s="431"/>
      <c r="E3919" s="432"/>
      <c r="F3919" s="433"/>
    </row>
    <row r="3920" spans="1:6" ht="14.4" customHeight="1" x14ac:dyDescent="0.3">
      <c r="A3920" s="383"/>
      <c r="B3920" s="202"/>
      <c r="C3920" s="386"/>
      <c r="D3920" s="431"/>
      <c r="E3920" s="432"/>
      <c r="F3920" s="433"/>
    </row>
    <row r="3921" spans="1:6" ht="14.4" customHeight="1" x14ac:dyDescent="0.3">
      <c r="A3921" s="383"/>
      <c r="B3921" s="202"/>
      <c r="C3921" s="386"/>
      <c r="D3921" s="431"/>
      <c r="E3921" s="432"/>
      <c r="F3921" s="433"/>
    </row>
    <row r="3922" spans="1:6" ht="14.4" customHeight="1" x14ac:dyDescent="0.3">
      <c r="A3922" s="383"/>
      <c r="B3922" s="202"/>
      <c r="C3922" s="386"/>
      <c r="D3922" s="431"/>
      <c r="E3922" s="432"/>
      <c r="F3922" s="433"/>
    </row>
    <row r="3923" spans="1:6" ht="14.4" customHeight="1" x14ac:dyDescent="0.3">
      <c r="A3923" s="383"/>
      <c r="B3923" s="202"/>
      <c r="C3923" s="386"/>
      <c r="D3923" s="431"/>
      <c r="E3923" s="432"/>
      <c r="F3923" s="433"/>
    </row>
    <row r="3924" spans="1:6" ht="14.4" customHeight="1" x14ac:dyDescent="0.3">
      <c r="A3924" s="383"/>
      <c r="B3924" s="202"/>
      <c r="C3924" s="386"/>
      <c r="D3924" s="431"/>
      <c r="E3924" s="432"/>
      <c r="F3924" s="433"/>
    </row>
    <row r="3925" spans="1:6" ht="14.4" customHeight="1" thickBot="1" x14ac:dyDescent="0.35">
      <c r="A3925" s="383"/>
      <c r="B3925" s="202"/>
      <c r="C3925" s="386"/>
      <c r="D3925" s="431"/>
      <c r="E3925" s="432"/>
      <c r="F3925" s="433"/>
    </row>
    <row r="3926" spans="1:6" ht="25.05" customHeight="1" thickBot="1" x14ac:dyDescent="0.35">
      <c r="A3926" s="448" t="s">
        <v>4096</v>
      </c>
      <c r="B3926" s="511" t="s">
        <v>4116</v>
      </c>
      <c r="C3926" s="489"/>
      <c r="D3926" s="583"/>
      <c r="E3926" s="584"/>
      <c r="F3926" s="585">
        <f>SUM(F3822:F3860)</f>
        <v>320000</v>
      </c>
    </row>
    <row r="3927" spans="1:6" ht="15" customHeight="1" x14ac:dyDescent="0.3">
      <c r="A3927" s="756" t="str">
        <f>A768</f>
        <v>CONTRACT SANRAL: NRA 2024/1323</v>
      </c>
      <c r="B3927" s="757"/>
      <c r="C3927" s="462"/>
      <c r="D3927" s="586"/>
      <c r="E3927" s="587"/>
      <c r="F3927" s="588"/>
    </row>
    <row r="3928" spans="1:6" ht="35.4" customHeight="1" thickBot="1" x14ac:dyDescent="0.35">
      <c r="A3928" s="754" t="str">
        <f>A769</f>
        <v>PANEL FOR ROUTINE ROAD MAINTENANCE WORKS ACROSS SOUTH AFRICA (FREE STATE PROVINCE)</v>
      </c>
      <c r="B3928" s="755"/>
      <c r="C3928" s="463"/>
      <c r="D3928" s="589"/>
      <c r="E3928" s="590"/>
      <c r="F3928" s="591"/>
    </row>
    <row r="3929" spans="1:6" ht="25.05" customHeight="1" thickBot="1" x14ac:dyDescent="0.35">
      <c r="A3929" s="449" t="s">
        <v>4111</v>
      </c>
      <c r="B3929" s="451" t="s">
        <v>4035</v>
      </c>
      <c r="C3929" s="451" t="s">
        <v>4112</v>
      </c>
      <c r="D3929" s="583" t="s">
        <v>4113</v>
      </c>
      <c r="E3929" s="583" t="s">
        <v>4114</v>
      </c>
      <c r="F3929" s="592" t="s">
        <v>4036</v>
      </c>
    </row>
    <row r="3930" spans="1:6" s="444" customFormat="1" ht="25.05" customHeight="1" x14ac:dyDescent="0.3">
      <c r="A3930" s="758" t="s">
        <v>2187</v>
      </c>
      <c r="B3930" s="759"/>
      <c r="C3930" s="759"/>
      <c r="D3930" s="759"/>
      <c r="E3930" s="759"/>
      <c r="F3930" s="760"/>
    </row>
    <row r="3931" spans="1:6" ht="14.4" customHeight="1" x14ac:dyDescent="0.3">
      <c r="A3931" s="374" t="s">
        <v>2188</v>
      </c>
      <c r="B3931" s="345" t="s">
        <v>2189</v>
      </c>
      <c r="C3931" s="375"/>
      <c r="D3931" s="376"/>
      <c r="E3931" s="377"/>
      <c r="F3931" s="378"/>
    </row>
    <row r="3932" spans="1:6" ht="14.4" customHeight="1" x14ac:dyDescent="0.3">
      <c r="A3932" s="372" t="s">
        <v>2190</v>
      </c>
      <c r="B3932" s="201" t="s">
        <v>2191</v>
      </c>
      <c r="C3932" s="379" t="s">
        <v>221</v>
      </c>
      <c r="D3932" s="420">
        <v>150</v>
      </c>
      <c r="E3932" s="856"/>
      <c r="F3932" s="419" t="str">
        <f>IF((D3932*E3932)&gt;0,(D3932*E3932),"")</f>
        <v/>
      </c>
    </row>
    <row r="3933" spans="1:6" ht="14.4" customHeight="1" x14ac:dyDescent="0.3">
      <c r="A3933" s="372" t="s">
        <v>2192</v>
      </c>
      <c r="B3933" s="201" t="s">
        <v>2193</v>
      </c>
      <c r="C3933" s="379" t="s">
        <v>221</v>
      </c>
      <c r="D3933" s="420">
        <v>800</v>
      </c>
      <c r="E3933" s="856"/>
      <c r="F3933" s="419" t="str">
        <f t="shared" ref="F3933:F3940" si="32">IF((D3933*E3933)&gt;0,(D3933*E3933),"")</f>
        <v/>
      </c>
    </row>
    <row r="3934" spans="1:6" ht="14.4" customHeight="1" x14ac:dyDescent="0.3">
      <c r="A3934" s="372" t="s">
        <v>2194</v>
      </c>
      <c r="B3934" s="235" t="s">
        <v>2195</v>
      </c>
      <c r="C3934" s="379" t="s">
        <v>181</v>
      </c>
      <c r="D3934" s="420">
        <v>2000</v>
      </c>
      <c r="E3934" s="856"/>
      <c r="F3934" s="419" t="str">
        <f t="shared" si="32"/>
        <v/>
      </c>
    </row>
    <row r="3935" spans="1:6" ht="14.4" customHeight="1" x14ac:dyDescent="0.3">
      <c r="A3935" s="372" t="s">
        <v>2196</v>
      </c>
      <c r="B3935" s="235" t="s">
        <v>2197</v>
      </c>
      <c r="C3935" s="379"/>
      <c r="D3935" s="420"/>
      <c r="E3935" s="418"/>
      <c r="F3935" s="419" t="str">
        <f t="shared" si="32"/>
        <v/>
      </c>
    </row>
    <row r="3936" spans="1:6" ht="14.4" customHeight="1" x14ac:dyDescent="0.3">
      <c r="A3936" s="372" t="s">
        <v>2198</v>
      </c>
      <c r="B3936" s="201" t="s">
        <v>3911</v>
      </c>
      <c r="C3936" s="379" t="s">
        <v>221</v>
      </c>
      <c r="D3936" s="420">
        <v>400</v>
      </c>
      <c r="E3936" s="856"/>
      <c r="F3936" s="419" t="str">
        <f t="shared" si="32"/>
        <v/>
      </c>
    </row>
    <row r="3937" spans="1:6" ht="14.4" customHeight="1" x14ac:dyDescent="0.3">
      <c r="A3937" s="372" t="s">
        <v>2205</v>
      </c>
      <c r="B3937" s="201" t="s">
        <v>3909</v>
      </c>
      <c r="C3937" s="379" t="s">
        <v>221</v>
      </c>
      <c r="D3937" s="420">
        <v>400</v>
      </c>
      <c r="E3937" s="856"/>
      <c r="F3937" s="419" t="str">
        <f t="shared" si="32"/>
        <v/>
      </c>
    </row>
    <row r="3938" spans="1:6" ht="22.8" x14ac:dyDescent="0.3">
      <c r="A3938" s="372" t="s">
        <v>3912</v>
      </c>
      <c r="B3938" s="201" t="s">
        <v>3910</v>
      </c>
      <c r="C3938" s="379" t="s">
        <v>221</v>
      </c>
      <c r="D3938" s="420">
        <v>400</v>
      </c>
      <c r="E3938" s="856"/>
      <c r="F3938" s="419" t="str">
        <f t="shared" si="32"/>
        <v/>
      </c>
    </row>
    <row r="3939" spans="1:6" ht="22.8" x14ac:dyDescent="0.3">
      <c r="A3939" s="372" t="s">
        <v>4297</v>
      </c>
      <c r="B3939" s="201" t="s">
        <v>4298</v>
      </c>
      <c r="C3939" s="379" t="s">
        <v>221</v>
      </c>
      <c r="D3939" s="420">
        <v>300</v>
      </c>
      <c r="E3939" s="856"/>
      <c r="F3939" s="419" t="str">
        <f t="shared" si="32"/>
        <v/>
      </c>
    </row>
    <row r="3940" spans="1:6" ht="14.4" customHeight="1" x14ac:dyDescent="0.3">
      <c r="A3940" s="372" t="s">
        <v>2210</v>
      </c>
      <c r="B3940" s="201" t="s">
        <v>3913</v>
      </c>
      <c r="C3940" s="379" t="s">
        <v>181</v>
      </c>
      <c r="D3940" s="420">
        <v>3000</v>
      </c>
      <c r="E3940" s="856"/>
      <c r="F3940" s="419" t="str">
        <f t="shared" si="32"/>
        <v/>
      </c>
    </row>
    <row r="3941" spans="1:6" ht="14.4" customHeight="1" x14ac:dyDescent="0.3">
      <c r="A3941" s="383"/>
      <c r="B3941" s="202"/>
      <c r="C3941" s="386"/>
      <c r="D3941" s="434"/>
      <c r="E3941" s="435"/>
      <c r="F3941" s="433"/>
    </row>
    <row r="3942" spans="1:6" ht="14.4" customHeight="1" x14ac:dyDescent="0.3">
      <c r="A3942" s="383"/>
      <c r="B3942" s="202"/>
      <c r="C3942" s="386"/>
      <c r="D3942" s="434"/>
      <c r="E3942" s="435"/>
      <c r="F3942" s="433"/>
    </row>
    <row r="3943" spans="1:6" ht="14.4" customHeight="1" x14ac:dyDescent="0.3">
      <c r="A3943" s="383"/>
      <c r="B3943" s="202"/>
      <c r="C3943" s="386"/>
      <c r="D3943" s="434"/>
      <c r="E3943" s="435"/>
      <c r="F3943" s="433"/>
    </row>
    <row r="3944" spans="1:6" ht="14.4" customHeight="1" x14ac:dyDescent="0.3">
      <c r="A3944" s="383"/>
      <c r="B3944" s="202"/>
      <c r="C3944" s="386"/>
      <c r="D3944" s="434"/>
      <c r="E3944" s="435"/>
      <c r="F3944" s="433"/>
    </row>
    <row r="3945" spans="1:6" ht="25.05" customHeight="1" x14ac:dyDescent="0.3">
      <c r="A3945" s="383"/>
      <c r="B3945" s="202"/>
      <c r="C3945" s="386"/>
      <c r="D3945" s="434"/>
      <c r="E3945" s="435"/>
      <c r="F3945" s="433"/>
    </row>
    <row r="3946" spans="1:6" ht="14.4" customHeight="1" x14ac:dyDescent="0.3">
      <c r="A3946" s="383"/>
      <c r="B3946" s="202"/>
      <c r="C3946" s="386"/>
      <c r="D3946" s="434"/>
      <c r="E3946" s="435"/>
      <c r="F3946" s="433"/>
    </row>
    <row r="3947" spans="1:6" ht="14.4" customHeight="1" x14ac:dyDescent="0.3">
      <c r="A3947" s="383"/>
      <c r="B3947" s="202"/>
      <c r="C3947" s="386"/>
      <c r="D3947" s="434"/>
      <c r="E3947" s="435"/>
      <c r="F3947" s="433"/>
    </row>
    <row r="3948" spans="1:6" ht="14.4" customHeight="1" x14ac:dyDescent="0.3">
      <c r="A3948" s="383"/>
      <c r="B3948" s="202"/>
      <c r="C3948" s="386"/>
      <c r="D3948" s="434"/>
      <c r="E3948" s="435"/>
      <c r="F3948" s="433"/>
    </row>
    <row r="3949" spans="1:6" ht="14.4" customHeight="1" x14ac:dyDescent="0.3">
      <c r="A3949" s="383"/>
      <c r="B3949" s="202"/>
      <c r="C3949" s="386"/>
      <c r="D3949" s="434"/>
      <c r="E3949" s="435"/>
      <c r="F3949" s="433"/>
    </row>
    <row r="3950" spans="1:6" ht="14.4" customHeight="1" x14ac:dyDescent="0.3">
      <c r="A3950" s="383"/>
      <c r="B3950" s="202"/>
      <c r="C3950" s="386"/>
      <c r="D3950" s="434"/>
      <c r="E3950" s="435"/>
      <c r="F3950" s="433"/>
    </row>
    <row r="3951" spans="1:6" ht="14.4" customHeight="1" x14ac:dyDescent="0.3">
      <c r="A3951" s="383"/>
      <c r="B3951" s="202"/>
      <c r="C3951" s="386"/>
      <c r="D3951" s="434"/>
      <c r="E3951" s="435"/>
      <c r="F3951" s="433"/>
    </row>
    <row r="3952" spans="1:6" ht="14.4" customHeight="1" x14ac:dyDescent="0.3">
      <c r="A3952" s="383"/>
      <c r="B3952" s="202"/>
      <c r="C3952" s="386"/>
      <c r="D3952" s="434"/>
      <c r="E3952" s="435"/>
      <c r="F3952" s="433"/>
    </row>
    <row r="3953" spans="1:6" ht="14.4" customHeight="1" x14ac:dyDescent="0.3">
      <c r="A3953" s="383"/>
      <c r="B3953" s="202"/>
      <c r="C3953" s="386"/>
      <c r="D3953" s="434"/>
      <c r="E3953" s="435"/>
      <c r="F3953" s="433"/>
    </row>
    <row r="3954" spans="1:6" ht="14.4" customHeight="1" x14ac:dyDescent="0.3">
      <c r="A3954" s="383"/>
      <c r="B3954" s="202"/>
      <c r="C3954" s="386"/>
      <c r="D3954" s="434"/>
      <c r="E3954" s="435"/>
      <c r="F3954" s="433"/>
    </row>
    <row r="3955" spans="1:6" ht="14.4" customHeight="1" x14ac:dyDescent="0.3">
      <c r="A3955" s="383"/>
      <c r="B3955" s="202"/>
      <c r="C3955" s="386"/>
      <c r="D3955" s="434"/>
      <c r="E3955" s="435"/>
      <c r="F3955" s="433"/>
    </row>
    <row r="3956" spans="1:6" ht="14.4" customHeight="1" x14ac:dyDescent="0.3">
      <c r="A3956" s="383"/>
      <c r="B3956" s="202"/>
      <c r="C3956" s="386"/>
      <c r="D3956" s="434"/>
      <c r="E3956" s="435"/>
      <c r="F3956" s="433"/>
    </row>
    <row r="3957" spans="1:6" ht="14.4" customHeight="1" x14ac:dyDescent="0.3">
      <c r="A3957" s="383"/>
      <c r="B3957" s="202"/>
      <c r="C3957" s="386"/>
      <c r="D3957" s="434"/>
      <c r="E3957" s="435"/>
      <c r="F3957" s="433"/>
    </row>
    <row r="3958" spans="1:6" ht="14.4" customHeight="1" x14ac:dyDescent="0.3">
      <c r="A3958" s="383"/>
      <c r="B3958" s="202"/>
      <c r="C3958" s="386"/>
      <c r="D3958" s="434"/>
      <c r="E3958" s="435"/>
      <c r="F3958" s="433"/>
    </row>
    <row r="3959" spans="1:6" ht="14.4" customHeight="1" x14ac:dyDescent="0.3">
      <c r="A3959" s="383"/>
      <c r="B3959" s="202"/>
      <c r="C3959" s="386"/>
      <c r="D3959" s="434"/>
      <c r="E3959" s="435"/>
      <c r="F3959" s="433"/>
    </row>
    <row r="3960" spans="1:6" ht="14.4" customHeight="1" x14ac:dyDescent="0.3">
      <c r="A3960" s="383"/>
      <c r="B3960" s="202"/>
      <c r="C3960" s="386"/>
      <c r="D3960" s="434"/>
      <c r="E3960" s="435"/>
      <c r="F3960" s="433"/>
    </row>
    <row r="3961" spans="1:6" ht="14.4" customHeight="1" x14ac:dyDescent="0.3">
      <c r="A3961" s="383"/>
      <c r="B3961" s="202"/>
      <c r="C3961" s="386"/>
      <c r="D3961" s="434"/>
      <c r="E3961" s="435"/>
      <c r="F3961" s="433"/>
    </row>
    <row r="3962" spans="1:6" ht="14.4" customHeight="1" x14ac:dyDescent="0.3">
      <c r="A3962" s="383"/>
      <c r="B3962" s="202"/>
      <c r="C3962" s="386"/>
      <c r="D3962" s="434"/>
      <c r="E3962" s="435"/>
      <c r="F3962" s="433"/>
    </row>
    <row r="3963" spans="1:6" ht="14.4" customHeight="1" x14ac:dyDescent="0.3">
      <c r="A3963" s="383"/>
      <c r="B3963" s="202"/>
      <c r="C3963" s="386"/>
      <c r="D3963" s="434"/>
      <c r="E3963" s="435"/>
      <c r="F3963" s="433"/>
    </row>
    <row r="3964" spans="1:6" ht="14.4" customHeight="1" x14ac:dyDescent="0.3">
      <c r="A3964" s="383"/>
      <c r="B3964" s="202"/>
      <c r="C3964" s="386"/>
      <c r="D3964" s="434"/>
      <c r="E3964" s="435"/>
      <c r="F3964" s="433"/>
    </row>
    <row r="3965" spans="1:6" ht="14.4" customHeight="1" x14ac:dyDescent="0.3">
      <c r="A3965" s="383"/>
      <c r="B3965" s="202"/>
      <c r="C3965" s="386"/>
      <c r="D3965" s="434"/>
      <c r="E3965" s="435"/>
      <c r="F3965" s="433"/>
    </row>
    <row r="3966" spans="1:6" ht="14.4" customHeight="1" x14ac:dyDescent="0.3">
      <c r="A3966" s="383"/>
      <c r="B3966" s="202"/>
      <c r="C3966" s="386"/>
      <c r="D3966" s="434"/>
      <c r="E3966" s="435"/>
      <c r="F3966" s="433"/>
    </row>
    <row r="3967" spans="1:6" ht="14.4" customHeight="1" x14ac:dyDescent="0.3">
      <c r="A3967" s="383"/>
      <c r="B3967" s="202"/>
      <c r="C3967" s="386"/>
      <c r="D3967" s="434"/>
      <c r="E3967" s="435"/>
      <c r="F3967" s="433"/>
    </row>
    <row r="3968" spans="1:6" ht="14.4" customHeight="1" x14ac:dyDescent="0.3">
      <c r="A3968" s="383"/>
      <c r="B3968" s="202"/>
      <c r="C3968" s="386"/>
      <c r="D3968" s="434"/>
      <c r="E3968" s="435"/>
      <c r="F3968" s="433"/>
    </row>
    <row r="3969" spans="1:6" ht="14.4" customHeight="1" x14ac:dyDescent="0.3">
      <c r="A3969" s="383"/>
      <c r="B3969" s="202"/>
      <c r="C3969" s="386"/>
      <c r="D3969" s="434"/>
      <c r="E3969" s="435"/>
      <c r="F3969" s="433"/>
    </row>
    <row r="3970" spans="1:6" ht="14.4" customHeight="1" x14ac:dyDescent="0.3">
      <c r="A3970" s="383"/>
      <c r="B3970" s="202"/>
      <c r="C3970" s="386"/>
      <c r="D3970" s="434"/>
      <c r="E3970" s="435"/>
      <c r="F3970" s="433"/>
    </row>
    <row r="3971" spans="1:6" ht="14.4" customHeight="1" x14ac:dyDescent="0.3">
      <c r="A3971" s="383"/>
      <c r="B3971" s="202"/>
      <c r="C3971" s="386"/>
      <c r="D3971" s="434"/>
      <c r="E3971" s="435"/>
      <c r="F3971" s="433"/>
    </row>
    <row r="3972" spans="1:6" ht="14.4" customHeight="1" x14ac:dyDescent="0.3">
      <c r="A3972" s="383"/>
      <c r="B3972" s="202"/>
      <c r="C3972" s="386"/>
      <c r="D3972" s="434"/>
      <c r="E3972" s="435"/>
      <c r="F3972" s="433"/>
    </row>
    <row r="3973" spans="1:6" ht="14.4" customHeight="1" x14ac:dyDescent="0.3">
      <c r="A3973" s="383"/>
      <c r="B3973" s="202"/>
      <c r="C3973" s="386"/>
      <c r="D3973" s="434"/>
      <c r="E3973" s="435"/>
      <c r="F3973" s="433"/>
    </row>
    <row r="3974" spans="1:6" ht="14.4" customHeight="1" x14ac:dyDescent="0.3">
      <c r="A3974" s="383"/>
      <c r="B3974" s="202"/>
      <c r="C3974" s="386"/>
      <c r="D3974" s="434"/>
      <c r="E3974" s="435"/>
      <c r="F3974" s="433"/>
    </row>
    <row r="3975" spans="1:6" ht="14.4" customHeight="1" x14ac:dyDescent="0.3">
      <c r="A3975" s="383"/>
      <c r="B3975" s="202"/>
      <c r="C3975" s="386"/>
      <c r="D3975" s="434"/>
      <c r="E3975" s="435"/>
      <c r="F3975" s="433"/>
    </row>
    <row r="3976" spans="1:6" ht="14.4" customHeight="1" x14ac:dyDescent="0.3">
      <c r="A3976" s="383"/>
      <c r="B3976" s="202"/>
      <c r="C3976" s="386"/>
      <c r="D3976" s="434"/>
      <c r="E3976" s="435"/>
      <c r="F3976" s="433"/>
    </row>
    <row r="3977" spans="1:6" ht="14.4" customHeight="1" x14ac:dyDescent="0.3">
      <c r="A3977" s="383"/>
      <c r="B3977" s="202"/>
      <c r="C3977" s="386"/>
      <c r="D3977" s="434"/>
      <c r="E3977" s="435"/>
      <c r="F3977" s="433"/>
    </row>
    <row r="3978" spans="1:6" ht="14.4" customHeight="1" x14ac:dyDescent="0.3">
      <c r="A3978" s="383"/>
      <c r="B3978" s="202"/>
      <c r="C3978" s="386"/>
      <c r="D3978" s="434"/>
      <c r="E3978" s="435"/>
      <c r="F3978" s="433"/>
    </row>
    <row r="3979" spans="1:6" ht="14.4" customHeight="1" x14ac:dyDescent="0.3">
      <c r="A3979" s="383"/>
      <c r="B3979" s="202"/>
      <c r="C3979" s="386"/>
      <c r="D3979" s="434"/>
      <c r="E3979" s="435"/>
      <c r="F3979" s="433"/>
    </row>
    <row r="3980" spans="1:6" ht="14.4" customHeight="1" x14ac:dyDescent="0.3">
      <c r="A3980" s="383"/>
      <c r="B3980" s="202"/>
      <c r="C3980" s="386"/>
      <c r="D3980" s="434"/>
      <c r="E3980" s="435"/>
      <c r="F3980" s="433"/>
    </row>
    <row r="3981" spans="1:6" ht="14.4" customHeight="1" x14ac:dyDescent="0.3">
      <c r="A3981" s="383"/>
      <c r="B3981" s="202"/>
      <c r="C3981" s="386"/>
      <c r="D3981" s="434"/>
      <c r="E3981" s="435"/>
      <c r="F3981" s="433"/>
    </row>
    <row r="3982" spans="1:6" ht="14.4" customHeight="1" x14ac:dyDescent="0.3">
      <c r="A3982" s="383"/>
      <c r="B3982" s="202"/>
      <c r="C3982" s="386"/>
      <c r="D3982" s="434"/>
      <c r="E3982" s="435"/>
      <c r="F3982" s="433"/>
    </row>
    <row r="3983" spans="1:6" ht="14.4" customHeight="1" x14ac:dyDescent="0.3">
      <c r="A3983" s="383"/>
      <c r="B3983" s="202"/>
      <c r="C3983" s="386"/>
      <c r="D3983" s="434"/>
      <c r="E3983" s="435"/>
      <c r="F3983" s="433"/>
    </row>
    <row r="3984" spans="1:6" ht="14.4" customHeight="1" x14ac:dyDescent="0.3">
      <c r="A3984" s="383"/>
      <c r="B3984" s="202"/>
      <c r="C3984" s="386"/>
      <c r="D3984" s="434"/>
      <c r="E3984" s="435"/>
      <c r="F3984" s="433"/>
    </row>
    <row r="3985" spans="1:6" ht="14.4" customHeight="1" x14ac:dyDescent="0.3">
      <c r="A3985" s="383"/>
      <c r="B3985" s="202"/>
      <c r="C3985" s="386"/>
      <c r="D3985" s="434"/>
      <c r="E3985" s="435"/>
      <c r="F3985" s="433"/>
    </row>
    <row r="3986" spans="1:6" ht="14.4" customHeight="1" x14ac:dyDescent="0.3">
      <c r="A3986" s="383"/>
      <c r="B3986" s="202"/>
      <c r="C3986" s="386"/>
      <c r="D3986" s="434"/>
      <c r="E3986" s="435"/>
      <c r="F3986" s="433"/>
    </row>
    <row r="3987" spans="1:6" ht="14.4" customHeight="1" x14ac:dyDescent="0.3">
      <c r="A3987" s="383"/>
      <c r="B3987" s="202"/>
      <c r="C3987" s="386"/>
      <c r="D3987" s="434"/>
      <c r="E3987" s="435"/>
      <c r="F3987" s="433"/>
    </row>
    <row r="3988" spans="1:6" ht="14.4" customHeight="1" x14ac:dyDescent="0.3">
      <c r="A3988" s="383"/>
      <c r="B3988" s="202"/>
      <c r="C3988" s="386"/>
      <c r="D3988" s="434"/>
      <c r="E3988" s="435"/>
      <c r="F3988" s="433"/>
    </row>
    <row r="3989" spans="1:6" ht="14.4" customHeight="1" x14ac:dyDescent="0.3">
      <c r="A3989" s="383"/>
      <c r="B3989" s="202"/>
      <c r="C3989" s="386"/>
      <c r="D3989" s="434"/>
      <c r="E3989" s="435"/>
      <c r="F3989" s="433"/>
    </row>
    <row r="3990" spans="1:6" ht="14.4" customHeight="1" x14ac:dyDescent="0.3">
      <c r="A3990" s="383"/>
      <c r="B3990" s="202"/>
      <c r="C3990" s="386"/>
      <c r="D3990" s="434"/>
      <c r="E3990" s="435"/>
      <c r="F3990" s="433"/>
    </row>
    <row r="3991" spans="1:6" ht="14.4" customHeight="1" x14ac:dyDescent="0.3">
      <c r="A3991" s="383"/>
      <c r="B3991" s="202"/>
      <c r="C3991" s="386"/>
      <c r="D3991" s="434"/>
      <c r="E3991" s="435"/>
      <c r="F3991" s="433"/>
    </row>
    <row r="3992" spans="1:6" ht="14.4" customHeight="1" x14ac:dyDescent="0.3">
      <c r="A3992" s="383"/>
      <c r="B3992" s="202"/>
      <c r="C3992" s="386"/>
      <c r="D3992" s="434"/>
      <c r="E3992" s="435"/>
      <c r="F3992" s="433"/>
    </row>
    <row r="3993" spans="1:6" ht="14.4" customHeight="1" x14ac:dyDescent="0.3">
      <c r="A3993" s="383"/>
      <c r="B3993" s="202"/>
      <c r="C3993" s="386"/>
      <c r="D3993" s="434"/>
      <c r="E3993" s="435"/>
      <c r="F3993" s="433"/>
    </row>
    <row r="3994" spans="1:6" ht="14.4" customHeight="1" x14ac:dyDescent="0.3">
      <c r="A3994" s="383"/>
      <c r="B3994" s="202"/>
      <c r="C3994" s="386"/>
      <c r="D3994" s="434"/>
      <c r="E3994" s="435"/>
      <c r="F3994" s="433"/>
    </row>
    <row r="3995" spans="1:6" ht="14.4" customHeight="1" x14ac:dyDescent="0.3">
      <c r="A3995" s="383"/>
      <c r="B3995" s="202"/>
      <c r="C3995" s="386"/>
      <c r="D3995" s="434"/>
      <c r="E3995" s="435"/>
      <c r="F3995" s="433"/>
    </row>
    <row r="3996" spans="1:6" ht="14.4" customHeight="1" x14ac:dyDescent="0.3">
      <c r="A3996" s="383"/>
      <c r="B3996" s="202"/>
      <c r="C3996" s="386"/>
      <c r="D3996" s="434"/>
      <c r="E3996" s="435"/>
      <c r="F3996" s="433"/>
    </row>
    <row r="3997" spans="1:6" ht="14.4" customHeight="1" x14ac:dyDescent="0.3">
      <c r="A3997" s="383"/>
      <c r="B3997" s="202"/>
      <c r="C3997" s="386"/>
      <c r="D3997" s="434"/>
      <c r="E3997" s="435"/>
      <c r="F3997" s="433"/>
    </row>
    <row r="3998" spans="1:6" ht="14.4" customHeight="1" x14ac:dyDescent="0.3">
      <c r="A3998" s="383"/>
      <c r="B3998" s="202"/>
      <c r="C3998" s="386"/>
      <c r="D3998" s="434"/>
      <c r="E3998" s="435"/>
      <c r="F3998" s="433"/>
    </row>
    <row r="3999" spans="1:6" ht="14.4" customHeight="1" x14ac:dyDescent="0.3">
      <c r="A3999" s="383"/>
      <c r="B3999" s="202"/>
      <c r="C3999" s="386"/>
      <c r="D3999" s="434"/>
      <c r="E3999" s="435"/>
      <c r="F3999" s="433"/>
    </row>
    <row r="4000" spans="1:6" ht="14.4" customHeight="1" x14ac:dyDescent="0.3">
      <c r="A4000" s="383"/>
      <c r="B4000" s="202"/>
      <c r="C4000" s="386"/>
      <c r="D4000" s="434"/>
      <c r="E4000" s="435"/>
      <c r="F4000" s="433"/>
    </row>
    <row r="4001" spans="1:6" ht="14.4" customHeight="1" x14ac:dyDescent="0.3">
      <c r="A4001" s="383"/>
      <c r="B4001" s="202"/>
      <c r="C4001" s="386"/>
      <c r="D4001" s="434"/>
      <c r="E4001" s="435"/>
      <c r="F4001" s="433"/>
    </row>
    <row r="4002" spans="1:6" ht="14.4" customHeight="1" x14ac:dyDescent="0.3">
      <c r="A4002" s="383"/>
      <c r="B4002" s="202"/>
      <c r="C4002" s="386"/>
      <c r="D4002" s="434"/>
      <c r="E4002" s="435"/>
      <c r="F4002" s="433"/>
    </row>
    <row r="4003" spans="1:6" ht="14.4" customHeight="1" x14ac:dyDescent="0.3">
      <c r="A4003" s="383"/>
      <c r="B4003" s="202"/>
      <c r="C4003" s="386"/>
      <c r="D4003" s="434"/>
      <c r="E4003" s="435"/>
      <c r="F4003" s="433"/>
    </row>
    <row r="4004" spans="1:6" ht="14.4" customHeight="1" x14ac:dyDescent="0.3">
      <c r="A4004" s="383"/>
      <c r="B4004" s="202"/>
      <c r="C4004" s="386"/>
      <c r="D4004" s="434"/>
      <c r="E4004" s="435"/>
      <c r="F4004" s="433"/>
    </row>
    <row r="4005" spans="1:6" ht="14.4" customHeight="1" x14ac:dyDescent="0.3">
      <c r="A4005" s="383"/>
      <c r="B4005" s="202"/>
      <c r="C4005" s="386"/>
      <c r="D4005" s="434"/>
      <c r="E4005" s="435"/>
      <c r="F4005" s="433"/>
    </row>
    <row r="4006" spans="1:6" ht="14.4" customHeight="1" x14ac:dyDescent="0.3">
      <c r="A4006" s="383"/>
      <c r="B4006" s="202"/>
      <c r="C4006" s="386"/>
      <c r="D4006" s="434"/>
      <c r="E4006" s="435"/>
      <c r="F4006" s="433"/>
    </row>
    <row r="4007" spans="1:6" ht="14.4" customHeight="1" x14ac:dyDescent="0.3">
      <c r="A4007" s="383"/>
      <c r="B4007" s="202"/>
      <c r="C4007" s="386"/>
      <c r="D4007" s="434"/>
      <c r="E4007" s="435"/>
      <c r="F4007" s="433"/>
    </row>
    <row r="4008" spans="1:6" ht="14.4" customHeight="1" x14ac:dyDescent="0.3">
      <c r="A4008" s="383"/>
      <c r="B4008" s="202"/>
      <c r="C4008" s="386"/>
      <c r="D4008" s="434"/>
      <c r="E4008" s="435"/>
      <c r="F4008" s="433"/>
    </row>
    <row r="4009" spans="1:6" ht="14.4" customHeight="1" x14ac:dyDescent="0.3">
      <c r="A4009" s="383"/>
      <c r="B4009" s="202"/>
      <c r="C4009" s="386"/>
      <c r="D4009" s="434"/>
      <c r="E4009" s="435"/>
      <c r="F4009" s="433"/>
    </row>
    <row r="4010" spans="1:6" ht="14.4" customHeight="1" x14ac:dyDescent="0.3">
      <c r="A4010" s="383"/>
      <c r="B4010" s="202"/>
      <c r="C4010" s="386"/>
      <c r="D4010" s="434"/>
      <c r="E4010" s="435"/>
      <c r="F4010" s="433"/>
    </row>
    <row r="4011" spans="1:6" ht="14.4" customHeight="1" x14ac:dyDescent="0.3">
      <c r="A4011" s="383"/>
      <c r="B4011" s="202"/>
      <c r="C4011" s="386"/>
      <c r="D4011" s="434"/>
      <c r="E4011" s="435"/>
      <c r="F4011" s="433"/>
    </row>
    <row r="4012" spans="1:6" ht="14.4" customHeight="1" x14ac:dyDescent="0.3">
      <c r="A4012" s="383"/>
      <c r="B4012" s="202"/>
      <c r="C4012" s="386"/>
      <c r="D4012" s="434"/>
      <c r="E4012" s="435"/>
      <c r="F4012" s="433"/>
    </row>
    <row r="4013" spans="1:6" ht="14.4" customHeight="1" x14ac:dyDescent="0.3">
      <c r="A4013" s="383"/>
      <c r="B4013" s="202"/>
      <c r="C4013" s="386"/>
      <c r="D4013" s="434"/>
      <c r="E4013" s="435"/>
      <c r="F4013" s="433"/>
    </row>
    <row r="4014" spans="1:6" ht="14.4" customHeight="1" x14ac:dyDescent="0.3">
      <c r="A4014" s="383"/>
      <c r="B4014" s="202"/>
      <c r="C4014" s="386"/>
      <c r="D4014" s="434"/>
      <c r="E4014" s="435"/>
      <c r="F4014" s="433"/>
    </row>
    <row r="4015" spans="1:6" ht="14.4" customHeight="1" x14ac:dyDescent="0.3">
      <c r="A4015" s="383"/>
      <c r="B4015" s="202"/>
      <c r="C4015" s="386"/>
      <c r="D4015" s="434"/>
      <c r="E4015" s="435"/>
      <c r="F4015" s="433"/>
    </row>
    <row r="4016" spans="1:6" ht="14.4" customHeight="1" x14ac:dyDescent="0.3">
      <c r="A4016" s="383"/>
      <c r="B4016" s="202"/>
      <c r="C4016" s="386"/>
      <c r="D4016" s="434"/>
      <c r="E4016" s="435"/>
      <c r="F4016" s="433"/>
    </row>
    <row r="4017" spans="1:6" ht="14.4" customHeight="1" x14ac:dyDescent="0.3">
      <c r="A4017" s="383"/>
      <c r="B4017" s="202"/>
      <c r="C4017" s="386"/>
      <c r="D4017" s="434"/>
      <c r="E4017" s="435"/>
      <c r="F4017" s="433"/>
    </row>
    <row r="4018" spans="1:6" ht="14.4" customHeight="1" x14ac:dyDescent="0.3">
      <c r="A4018" s="383"/>
      <c r="B4018" s="202"/>
      <c r="C4018" s="386"/>
      <c r="D4018" s="434"/>
      <c r="E4018" s="435"/>
      <c r="F4018" s="433"/>
    </row>
    <row r="4019" spans="1:6" ht="14.4" customHeight="1" x14ac:dyDescent="0.3">
      <c r="A4019" s="383"/>
      <c r="B4019" s="202"/>
      <c r="C4019" s="386"/>
      <c r="D4019" s="434"/>
      <c r="E4019" s="435"/>
      <c r="F4019" s="433"/>
    </row>
    <row r="4020" spans="1:6" ht="14.4" customHeight="1" x14ac:dyDescent="0.3">
      <c r="A4020" s="383"/>
      <c r="B4020" s="202"/>
      <c r="C4020" s="386"/>
      <c r="D4020" s="434"/>
      <c r="E4020" s="435"/>
      <c r="F4020" s="433"/>
    </row>
    <row r="4021" spans="1:6" ht="14.4" customHeight="1" x14ac:dyDescent="0.3">
      <c r="A4021" s="383"/>
      <c r="B4021" s="202"/>
      <c r="C4021" s="386"/>
      <c r="D4021" s="434"/>
      <c r="E4021" s="435"/>
      <c r="F4021" s="433"/>
    </row>
    <row r="4022" spans="1:6" ht="14.4" customHeight="1" x14ac:dyDescent="0.3">
      <c r="A4022" s="383"/>
      <c r="B4022" s="202"/>
      <c r="C4022" s="386"/>
      <c r="D4022" s="434"/>
      <c r="E4022" s="435"/>
      <c r="F4022" s="433"/>
    </row>
    <row r="4023" spans="1:6" ht="14.4" customHeight="1" x14ac:dyDescent="0.3">
      <c r="A4023" s="383"/>
      <c r="B4023" s="202"/>
      <c r="C4023" s="386"/>
      <c r="D4023" s="434"/>
      <c r="E4023" s="435"/>
      <c r="F4023" s="433"/>
    </row>
    <row r="4024" spans="1:6" ht="14.4" customHeight="1" x14ac:dyDescent="0.3">
      <c r="A4024" s="383"/>
      <c r="B4024" s="202"/>
      <c r="C4024" s="386"/>
      <c r="D4024" s="434"/>
      <c r="E4024" s="435"/>
      <c r="F4024" s="433"/>
    </row>
    <row r="4025" spans="1:6" ht="14.4" customHeight="1" x14ac:dyDescent="0.3">
      <c r="A4025" s="383"/>
      <c r="B4025" s="202"/>
      <c r="C4025" s="386"/>
      <c r="D4025" s="434"/>
      <c r="E4025" s="435"/>
      <c r="F4025" s="433"/>
    </row>
    <row r="4026" spans="1:6" ht="14.4" customHeight="1" x14ac:dyDescent="0.3">
      <c r="A4026" s="383"/>
      <c r="B4026" s="202"/>
      <c r="C4026" s="386"/>
      <c r="D4026" s="434"/>
      <c r="E4026" s="435"/>
      <c r="F4026" s="433"/>
    </row>
    <row r="4027" spans="1:6" ht="14.4" customHeight="1" x14ac:dyDescent="0.3">
      <c r="A4027" s="383"/>
      <c r="B4027" s="202"/>
      <c r="C4027" s="386"/>
      <c r="D4027" s="434"/>
      <c r="E4027" s="435"/>
      <c r="F4027" s="433"/>
    </row>
    <row r="4028" spans="1:6" ht="14.4" customHeight="1" x14ac:dyDescent="0.3">
      <c r="A4028" s="383"/>
      <c r="B4028" s="202"/>
      <c r="C4028" s="386"/>
      <c r="D4028" s="434"/>
      <c r="E4028" s="435"/>
      <c r="F4028" s="433"/>
    </row>
    <row r="4029" spans="1:6" ht="14.4" customHeight="1" x14ac:dyDescent="0.3">
      <c r="A4029" s="383"/>
      <c r="B4029" s="202"/>
      <c r="C4029" s="386"/>
      <c r="D4029" s="434"/>
      <c r="E4029" s="435"/>
      <c r="F4029" s="433"/>
    </row>
    <row r="4030" spans="1:6" ht="14.4" customHeight="1" x14ac:dyDescent="0.3">
      <c r="A4030" s="383"/>
      <c r="B4030" s="202"/>
      <c r="C4030" s="386"/>
      <c r="D4030" s="434"/>
      <c r="E4030" s="435"/>
      <c r="F4030" s="433"/>
    </row>
    <row r="4031" spans="1:6" ht="14.4" customHeight="1" x14ac:dyDescent="0.3">
      <c r="A4031" s="383"/>
      <c r="B4031" s="202"/>
      <c r="C4031" s="386"/>
      <c r="D4031" s="434"/>
      <c r="E4031" s="435"/>
      <c r="F4031" s="433"/>
    </row>
    <row r="4032" spans="1:6" ht="14.4" customHeight="1" x14ac:dyDescent="0.3">
      <c r="A4032" s="383"/>
      <c r="B4032" s="202"/>
      <c r="C4032" s="386"/>
      <c r="D4032" s="434"/>
      <c r="E4032" s="435"/>
      <c r="F4032" s="433"/>
    </row>
    <row r="4033" spans="1:6" ht="14.4" customHeight="1" x14ac:dyDescent="0.3">
      <c r="A4033" s="383"/>
      <c r="B4033" s="202"/>
      <c r="C4033" s="386"/>
      <c r="D4033" s="434"/>
      <c r="E4033" s="435"/>
      <c r="F4033" s="433"/>
    </row>
    <row r="4034" spans="1:6" ht="14.4" customHeight="1" x14ac:dyDescent="0.3">
      <c r="A4034" s="383"/>
      <c r="B4034" s="202"/>
      <c r="C4034" s="386"/>
      <c r="D4034" s="434"/>
      <c r="E4034" s="435"/>
      <c r="F4034" s="433"/>
    </row>
    <row r="4035" spans="1:6" ht="14.4" customHeight="1" thickBot="1" x14ac:dyDescent="0.35">
      <c r="A4035" s="383"/>
      <c r="B4035" s="202"/>
      <c r="C4035" s="386"/>
      <c r="D4035" s="434"/>
      <c r="E4035" s="435"/>
      <c r="F4035" s="433"/>
    </row>
    <row r="4036" spans="1:6" ht="15" customHeight="1" thickBot="1" x14ac:dyDescent="0.35">
      <c r="A4036" s="448" t="s">
        <v>4098</v>
      </c>
      <c r="B4036" s="511" t="s">
        <v>4116</v>
      </c>
      <c r="C4036" s="489"/>
      <c r="D4036" s="583"/>
      <c r="E4036" s="584"/>
      <c r="F4036" s="585">
        <f>SUM(F3932:F3951)</f>
        <v>0</v>
      </c>
    </row>
    <row r="4037" spans="1:6" ht="15" customHeight="1" x14ac:dyDescent="0.3">
      <c r="A4037" s="756" t="str">
        <f>A768</f>
        <v>CONTRACT SANRAL: NRA 2024/1323</v>
      </c>
      <c r="B4037" s="757"/>
      <c r="C4037" s="462"/>
      <c r="D4037" s="586"/>
      <c r="E4037" s="587"/>
      <c r="F4037" s="588"/>
    </row>
    <row r="4038" spans="1:6" ht="29.4" customHeight="1" thickBot="1" x14ac:dyDescent="0.35">
      <c r="A4038" s="754" t="str">
        <f>A769</f>
        <v>PANEL FOR ROUTINE ROAD MAINTENANCE WORKS ACROSS SOUTH AFRICA (FREE STATE PROVINCE)</v>
      </c>
      <c r="B4038" s="755"/>
      <c r="C4038" s="463"/>
      <c r="D4038" s="589"/>
      <c r="E4038" s="590"/>
      <c r="F4038" s="591"/>
    </row>
    <row r="4039" spans="1:6" s="444" customFormat="1" ht="25.05" customHeight="1" thickBot="1" x14ac:dyDescent="0.35">
      <c r="A4039" s="449" t="s">
        <v>4111</v>
      </c>
      <c r="B4039" s="451" t="s">
        <v>4035</v>
      </c>
      <c r="C4039" s="451" t="s">
        <v>4112</v>
      </c>
      <c r="D4039" s="583" t="s">
        <v>4113</v>
      </c>
      <c r="E4039" s="583" t="s">
        <v>4114</v>
      </c>
      <c r="F4039" s="592" t="s">
        <v>4036</v>
      </c>
    </row>
    <row r="4040" spans="1:6" ht="14.4" customHeight="1" x14ac:dyDescent="0.3">
      <c r="A4040" s="758" t="s">
        <v>2214</v>
      </c>
      <c r="B4040" s="759"/>
      <c r="C4040" s="759"/>
      <c r="D4040" s="759"/>
      <c r="E4040" s="759"/>
      <c r="F4040" s="760"/>
    </row>
    <row r="4041" spans="1:6" ht="14.4" customHeight="1" x14ac:dyDescent="0.3">
      <c r="A4041" s="374" t="s">
        <v>2215</v>
      </c>
      <c r="B4041" s="345" t="s">
        <v>2216</v>
      </c>
      <c r="C4041" s="375"/>
      <c r="D4041" s="501"/>
      <c r="E4041" s="502"/>
      <c r="F4041" s="503"/>
    </row>
    <row r="4042" spans="1:6" ht="14.4" customHeight="1" x14ac:dyDescent="0.3">
      <c r="A4042" s="372" t="s">
        <v>2217</v>
      </c>
      <c r="B4042" s="235" t="s">
        <v>1340</v>
      </c>
      <c r="C4042" s="382"/>
      <c r="D4042" s="420"/>
      <c r="E4042" s="418"/>
      <c r="F4042" s="419"/>
    </row>
    <row r="4043" spans="1:6" ht="14.4" customHeight="1" x14ac:dyDescent="0.3">
      <c r="A4043" s="372" t="s">
        <v>2218</v>
      </c>
      <c r="B4043" s="201" t="s">
        <v>1222</v>
      </c>
      <c r="C4043" s="379" t="s">
        <v>1282</v>
      </c>
      <c r="D4043" s="420">
        <v>400</v>
      </c>
      <c r="E4043" s="856"/>
      <c r="F4043" s="419" t="str">
        <f>IF((D4043*E4043)&gt;0,(D4043*E4043),"")</f>
        <v/>
      </c>
    </row>
    <row r="4044" spans="1:6" ht="14.4" customHeight="1" x14ac:dyDescent="0.3">
      <c r="A4044" s="372" t="s">
        <v>2224</v>
      </c>
      <c r="B4044" s="235" t="s">
        <v>1342</v>
      </c>
      <c r="C4044" s="379"/>
      <c r="D4044" s="420"/>
      <c r="E4044" s="418"/>
      <c r="F4044" s="419" t="str">
        <f t="shared" ref="F4044:F4074" si="33">IF((D4044*E4044)&gt;0,(D4044*E4044),"")</f>
        <v/>
      </c>
    </row>
    <row r="4045" spans="1:6" ht="14.4" customHeight="1" x14ac:dyDescent="0.3">
      <c r="A4045" s="372" t="s">
        <v>2225</v>
      </c>
      <c r="B4045" s="201" t="s">
        <v>1222</v>
      </c>
      <c r="C4045" s="379" t="s">
        <v>1282</v>
      </c>
      <c r="D4045" s="420">
        <v>800</v>
      </c>
      <c r="E4045" s="856"/>
      <c r="F4045" s="419" t="str">
        <f t="shared" si="33"/>
        <v/>
      </c>
    </row>
    <row r="4046" spans="1:6" ht="14.4" customHeight="1" x14ac:dyDescent="0.3">
      <c r="A4046" s="372" t="s">
        <v>2247</v>
      </c>
      <c r="B4046" s="235" t="s">
        <v>2248</v>
      </c>
      <c r="C4046" s="379"/>
      <c r="D4046" s="420"/>
      <c r="E4046" s="418"/>
      <c r="F4046" s="419" t="str">
        <f t="shared" si="33"/>
        <v/>
      </c>
    </row>
    <row r="4047" spans="1:6" ht="14.4" customHeight="1" x14ac:dyDescent="0.3">
      <c r="A4047" s="372" t="s">
        <v>2249</v>
      </c>
      <c r="B4047" s="235" t="s">
        <v>1340</v>
      </c>
      <c r="C4047" s="379"/>
      <c r="D4047" s="420"/>
      <c r="E4047" s="418"/>
      <c r="F4047" s="419" t="str">
        <f t="shared" si="33"/>
        <v/>
      </c>
    </row>
    <row r="4048" spans="1:6" ht="14.4" customHeight="1" x14ac:dyDescent="0.3">
      <c r="A4048" s="372" t="s">
        <v>2250</v>
      </c>
      <c r="B4048" s="201" t="s">
        <v>1222</v>
      </c>
      <c r="C4048" s="379" t="s">
        <v>1282</v>
      </c>
      <c r="D4048" s="420">
        <v>1600</v>
      </c>
      <c r="E4048" s="856"/>
      <c r="F4048" s="419" t="str">
        <f t="shared" si="33"/>
        <v/>
      </c>
    </row>
    <row r="4049" spans="1:6" ht="14.4" customHeight="1" x14ac:dyDescent="0.3">
      <c r="A4049" s="372" t="s">
        <v>2256</v>
      </c>
      <c r="B4049" s="235" t="s">
        <v>1342</v>
      </c>
      <c r="C4049" s="379"/>
      <c r="D4049" s="420"/>
      <c r="E4049" s="418"/>
      <c r="F4049" s="419" t="str">
        <f t="shared" si="33"/>
        <v/>
      </c>
    </row>
    <row r="4050" spans="1:6" ht="14.4" customHeight="1" x14ac:dyDescent="0.3">
      <c r="A4050" s="372" t="s">
        <v>2257</v>
      </c>
      <c r="B4050" s="201" t="s">
        <v>1222</v>
      </c>
      <c r="C4050" s="379" t="s">
        <v>1282</v>
      </c>
      <c r="D4050" s="420">
        <v>1600</v>
      </c>
      <c r="E4050" s="856"/>
      <c r="F4050" s="419" t="str">
        <f t="shared" si="33"/>
        <v/>
      </c>
    </row>
    <row r="4051" spans="1:6" ht="14.4" customHeight="1" x14ac:dyDescent="0.3">
      <c r="A4051" s="372" t="s">
        <v>2281</v>
      </c>
      <c r="B4051" s="235" t="s">
        <v>2282</v>
      </c>
      <c r="C4051" s="379"/>
      <c r="D4051" s="420"/>
      <c r="E4051" s="418"/>
      <c r="F4051" s="419" t="str">
        <f t="shared" si="33"/>
        <v/>
      </c>
    </row>
    <row r="4052" spans="1:6" ht="14.4" customHeight="1" x14ac:dyDescent="0.3">
      <c r="A4052" s="372" t="s">
        <v>2283</v>
      </c>
      <c r="B4052" s="235" t="s">
        <v>1340</v>
      </c>
      <c r="C4052" s="379"/>
      <c r="D4052" s="420"/>
      <c r="E4052" s="418"/>
      <c r="F4052" s="419" t="str">
        <f t="shared" si="33"/>
        <v/>
      </c>
    </row>
    <row r="4053" spans="1:6" ht="14.4" customHeight="1" x14ac:dyDescent="0.3">
      <c r="A4053" s="372" t="s">
        <v>2284</v>
      </c>
      <c r="B4053" s="201" t="s">
        <v>1222</v>
      </c>
      <c r="C4053" s="379" t="s">
        <v>1282</v>
      </c>
      <c r="D4053" s="420">
        <v>100</v>
      </c>
      <c r="E4053" s="856"/>
      <c r="F4053" s="419" t="str">
        <f t="shared" si="33"/>
        <v/>
      </c>
    </row>
    <row r="4054" spans="1:6" ht="14.4" customHeight="1" x14ac:dyDescent="0.3">
      <c r="A4054" s="372" t="s">
        <v>2290</v>
      </c>
      <c r="B4054" s="235" t="s">
        <v>1342</v>
      </c>
      <c r="C4054" s="379"/>
      <c r="D4054" s="420"/>
      <c r="E4054" s="418"/>
      <c r="F4054" s="419" t="str">
        <f t="shared" si="33"/>
        <v/>
      </c>
    </row>
    <row r="4055" spans="1:6" x14ac:dyDescent="0.3">
      <c r="A4055" s="372" t="s">
        <v>2291</v>
      </c>
      <c r="B4055" s="201" t="s">
        <v>1222</v>
      </c>
      <c r="C4055" s="379" t="s">
        <v>1282</v>
      </c>
      <c r="D4055" s="420">
        <v>100</v>
      </c>
      <c r="E4055" s="856"/>
      <c r="F4055" s="419" t="str">
        <f t="shared" si="33"/>
        <v/>
      </c>
    </row>
    <row r="4056" spans="1:6" x14ac:dyDescent="0.3">
      <c r="A4056" s="372" t="s">
        <v>2313</v>
      </c>
      <c r="B4056" s="235" t="s">
        <v>2314</v>
      </c>
      <c r="C4056" s="379"/>
      <c r="D4056" s="420"/>
      <c r="E4056" s="418"/>
      <c r="F4056" s="419" t="str">
        <f t="shared" si="33"/>
        <v/>
      </c>
    </row>
    <row r="4057" spans="1:6" ht="24" x14ac:dyDescent="0.3">
      <c r="A4057" s="372" t="s">
        <v>2315</v>
      </c>
      <c r="B4057" s="235" t="s">
        <v>1340</v>
      </c>
      <c r="C4057" s="379"/>
      <c r="D4057" s="420"/>
      <c r="E4057" s="418"/>
      <c r="F4057" s="419" t="str">
        <f t="shared" si="33"/>
        <v/>
      </c>
    </row>
    <row r="4058" spans="1:6" x14ac:dyDescent="0.3">
      <c r="A4058" s="372" t="s">
        <v>2316</v>
      </c>
      <c r="B4058" s="201" t="s">
        <v>1222</v>
      </c>
      <c r="C4058" s="379" t="s">
        <v>1282</v>
      </c>
      <c r="D4058" s="420">
        <v>700</v>
      </c>
      <c r="E4058" s="856"/>
      <c r="F4058" s="419" t="str">
        <f t="shared" si="33"/>
        <v/>
      </c>
    </row>
    <row r="4059" spans="1:6" ht="24" x14ac:dyDescent="0.3">
      <c r="A4059" s="372" t="s">
        <v>2322</v>
      </c>
      <c r="B4059" s="235" t="s">
        <v>1342</v>
      </c>
      <c r="C4059" s="379"/>
      <c r="D4059" s="420"/>
      <c r="E4059" s="418"/>
      <c r="F4059" s="419" t="str">
        <f t="shared" si="33"/>
        <v/>
      </c>
    </row>
    <row r="4060" spans="1:6" ht="14.4" customHeight="1" x14ac:dyDescent="0.3">
      <c r="A4060" s="372" t="s">
        <v>2323</v>
      </c>
      <c r="B4060" s="201" t="s">
        <v>1222</v>
      </c>
      <c r="C4060" s="379" t="s">
        <v>1282</v>
      </c>
      <c r="D4060" s="420">
        <v>2000</v>
      </c>
      <c r="E4060" s="856"/>
      <c r="F4060" s="419" t="str">
        <f t="shared" si="33"/>
        <v/>
      </c>
    </row>
    <row r="4061" spans="1:6" x14ac:dyDescent="0.3">
      <c r="A4061" s="372" t="s">
        <v>2360</v>
      </c>
      <c r="B4061" s="235" t="s">
        <v>2361</v>
      </c>
      <c r="C4061" s="379"/>
      <c r="D4061" s="420"/>
      <c r="E4061" s="418"/>
      <c r="F4061" s="419" t="str">
        <f t="shared" si="33"/>
        <v/>
      </c>
    </row>
    <row r="4062" spans="1:6" ht="24" x14ac:dyDescent="0.3">
      <c r="A4062" s="372" t="s">
        <v>2362</v>
      </c>
      <c r="B4062" s="235" t="s">
        <v>1340</v>
      </c>
      <c r="C4062" s="379"/>
      <c r="D4062" s="420"/>
      <c r="E4062" s="418"/>
      <c r="F4062" s="419" t="str">
        <f t="shared" si="33"/>
        <v/>
      </c>
    </row>
    <row r="4063" spans="1:6" ht="14.4" customHeight="1" x14ac:dyDescent="0.3">
      <c r="A4063" s="372" t="s">
        <v>2363</v>
      </c>
      <c r="B4063" s="201" t="s">
        <v>1222</v>
      </c>
      <c r="C4063" s="379" t="s">
        <v>181</v>
      </c>
      <c r="D4063" s="420">
        <v>80000</v>
      </c>
      <c r="E4063" s="856"/>
      <c r="F4063" s="419" t="str">
        <f t="shared" si="33"/>
        <v/>
      </c>
    </row>
    <row r="4064" spans="1:6" ht="24" x14ac:dyDescent="0.3">
      <c r="A4064" s="372" t="s">
        <v>2371</v>
      </c>
      <c r="B4064" s="235" t="s">
        <v>1342</v>
      </c>
      <c r="C4064" s="379"/>
      <c r="D4064" s="420"/>
      <c r="E4064" s="418"/>
      <c r="F4064" s="419" t="str">
        <f t="shared" si="33"/>
        <v/>
      </c>
    </row>
    <row r="4065" spans="1:6" ht="14.4" customHeight="1" x14ac:dyDescent="0.3">
      <c r="A4065" s="372" t="s">
        <v>2372</v>
      </c>
      <c r="B4065" s="201" t="s">
        <v>1222</v>
      </c>
      <c r="C4065" s="379" t="s">
        <v>181</v>
      </c>
      <c r="D4065" s="420">
        <v>80000</v>
      </c>
      <c r="E4065" s="856"/>
      <c r="F4065" s="419" t="str">
        <f t="shared" si="33"/>
        <v/>
      </c>
    </row>
    <row r="4066" spans="1:6" ht="14.4" customHeight="1" x14ac:dyDescent="0.3">
      <c r="A4066" s="372" t="s">
        <v>2378</v>
      </c>
      <c r="B4066" s="559" t="s">
        <v>2370</v>
      </c>
      <c r="C4066" s="379" t="s">
        <v>181</v>
      </c>
      <c r="D4066" s="420">
        <v>24000</v>
      </c>
      <c r="E4066" s="856"/>
      <c r="F4066" s="419" t="str">
        <f t="shared" si="33"/>
        <v/>
      </c>
    </row>
    <row r="4067" spans="1:6" ht="14.4" customHeight="1" x14ac:dyDescent="0.3">
      <c r="A4067" s="372" t="s">
        <v>2399</v>
      </c>
      <c r="B4067" s="235" t="s">
        <v>2400</v>
      </c>
      <c r="C4067" s="379"/>
      <c r="D4067" s="420"/>
      <c r="E4067" s="418"/>
      <c r="F4067" s="419" t="str">
        <f t="shared" si="33"/>
        <v/>
      </c>
    </row>
    <row r="4068" spans="1:6" ht="14.4" customHeight="1" x14ac:dyDescent="0.3">
      <c r="A4068" s="372" t="s">
        <v>2401</v>
      </c>
      <c r="B4068" s="201" t="s">
        <v>2402</v>
      </c>
      <c r="C4068" s="379" t="s">
        <v>181</v>
      </c>
      <c r="D4068" s="420">
        <v>80000</v>
      </c>
      <c r="E4068" s="856"/>
      <c r="F4068" s="419" t="str">
        <f t="shared" si="33"/>
        <v/>
      </c>
    </row>
    <row r="4069" spans="1:6" ht="14.4" customHeight="1" x14ac:dyDescent="0.3">
      <c r="A4069" s="372" t="s">
        <v>2403</v>
      </c>
      <c r="B4069" s="201" t="s">
        <v>2404</v>
      </c>
      <c r="C4069" s="379" t="s">
        <v>2405</v>
      </c>
      <c r="D4069" s="420">
        <v>800</v>
      </c>
      <c r="E4069" s="856"/>
      <c r="F4069" s="419" t="str">
        <f t="shared" si="33"/>
        <v/>
      </c>
    </row>
    <row r="4070" spans="1:6" ht="14.4" customHeight="1" x14ac:dyDescent="0.3">
      <c r="A4070" s="372" t="s">
        <v>2406</v>
      </c>
      <c r="B4070" s="201" t="s">
        <v>2407</v>
      </c>
      <c r="C4070" s="379"/>
      <c r="D4070" s="420"/>
      <c r="E4070" s="435"/>
      <c r="F4070" s="433"/>
    </row>
    <row r="4071" spans="1:6" ht="14.4" customHeight="1" x14ac:dyDescent="0.3">
      <c r="A4071" s="372" t="s">
        <v>2408</v>
      </c>
      <c r="B4071" s="201" t="s">
        <v>2409</v>
      </c>
      <c r="C4071" s="379" t="s">
        <v>955</v>
      </c>
      <c r="D4071" s="420">
        <v>300</v>
      </c>
      <c r="E4071" s="856"/>
      <c r="F4071" s="419" t="str">
        <f t="shared" si="33"/>
        <v/>
      </c>
    </row>
    <row r="4072" spans="1:6" ht="14.4" customHeight="1" x14ac:dyDescent="0.3">
      <c r="A4072" s="372" t="s">
        <v>2410</v>
      </c>
      <c r="B4072" s="201" t="s">
        <v>2411</v>
      </c>
      <c r="C4072" s="379" t="s">
        <v>955</v>
      </c>
      <c r="D4072" s="420">
        <v>500</v>
      </c>
      <c r="E4072" s="856"/>
      <c r="F4072" s="419" t="str">
        <f t="shared" si="33"/>
        <v/>
      </c>
    </row>
    <row r="4073" spans="1:6" ht="14.4" customHeight="1" x14ac:dyDescent="0.3">
      <c r="A4073" s="372" t="s">
        <v>2414</v>
      </c>
      <c r="B4073" s="201" t="s">
        <v>4299</v>
      </c>
      <c r="C4073" s="379" t="s">
        <v>955</v>
      </c>
      <c r="D4073" s="420">
        <v>520</v>
      </c>
      <c r="E4073" s="856"/>
      <c r="F4073" s="419" t="str">
        <f t="shared" si="33"/>
        <v/>
      </c>
    </row>
    <row r="4074" spans="1:6" ht="14.4" customHeight="1" x14ac:dyDescent="0.3">
      <c r="A4074" s="372" t="s">
        <v>2416</v>
      </c>
      <c r="B4074" s="201" t="s">
        <v>4025</v>
      </c>
      <c r="C4074" s="379" t="s">
        <v>1282</v>
      </c>
      <c r="D4074" s="420">
        <v>60</v>
      </c>
      <c r="E4074" s="856"/>
      <c r="F4074" s="419" t="str">
        <f t="shared" si="33"/>
        <v/>
      </c>
    </row>
    <row r="4075" spans="1:6" ht="14.4" customHeight="1" x14ac:dyDescent="0.3">
      <c r="A4075" s="383"/>
      <c r="B4075" s="202"/>
      <c r="C4075" s="386"/>
      <c r="D4075" s="434"/>
      <c r="E4075" s="435"/>
      <c r="F4075" s="433"/>
    </row>
    <row r="4076" spans="1:6" ht="14.4" customHeight="1" x14ac:dyDescent="0.3">
      <c r="A4076" s="383"/>
      <c r="B4076" s="202"/>
      <c r="C4076" s="386"/>
      <c r="D4076" s="434"/>
      <c r="E4076" s="435"/>
      <c r="F4076" s="433"/>
    </row>
    <row r="4077" spans="1:6" ht="14.4" customHeight="1" x14ac:dyDescent="0.3">
      <c r="A4077" s="383"/>
      <c r="B4077" s="202"/>
      <c r="C4077" s="386"/>
      <c r="D4077" s="434"/>
      <c r="E4077" s="435"/>
      <c r="F4077" s="433"/>
    </row>
    <row r="4078" spans="1:6" ht="14.4" customHeight="1" x14ac:dyDescent="0.3">
      <c r="A4078" s="383"/>
      <c r="B4078" s="202"/>
      <c r="C4078" s="386"/>
      <c r="D4078" s="434"/>
      <c r="E4078" s="435"/>
      <c r="F4078" s="433"/>
    </row>
    <row r="4079" spans="1:6" ht="14.4" customHeight="1" x14ac:dyDescent="0.3">
      <c r="A4079" s="383"/>
      <c r="B4079" s="202"/>
      <c r="C4079" s="386"/>
      <c r="D4079" s="434"/>
      <c r="E4079" s="435"/>
      <c r="F4079" s="433"/>
    </row>
    <row r="4080" spans="1:6" ht="14.4" customHeight="1" x14ac:dyDescent="0.3">
      <c r="A4080" s="383"/>
      <c r="B4080" s="202"/>
      <c r="C4080" s="386"/>
      <c r="D4080" s="434"/>
      <c r="E4080" s="435"/>
      <c r="F4080" s="433"/>
    </row>
    <row r="4081" spans="1:6" ht="14.4" customHeight="1" x14ac:dyDescent="0.3">
      <c r="A4081" s="383"/>
      <c r="B4081" s="202"/>
      <c r="C4081" s="386"/>
      <c r="D4081" s="434"/>
      <c r="E4081" s="435"/>
      <c r="F4081" s="433"/>
    </row>
    <row r="4082" spans="1:6" ht="14.4" customHeight="1" x14ac:dyDescent="0.3">
      <c r="A4082" s="383"/>
      <c r="B4082" s="202"/>
      <c r="C4082" s="386"/>
      <c r="D4082" s="434"/>
      <c r="E4082" s="435"/>
      <c r="F4082" s="433"/>
    </row>
    <row r="4083" spans="1:6" ht="14.4" customHeight="1" x14ac:dyDescent="0.3">
      <c r="A4083" s="383"/>
      <c r="B4083" s="202"/>
      <c r="C4083" s="386"/>
      <c r="D4083" s="434"/>
      <c r="E4083" s="435"/>
      <c r="F4083" s="433"/>
    </row>
    <row r="4084" spans="1:6" ht="14.4" customHeight="1" x14ac:dyDescent="0.3">
      <c r="A4084" s="383"/>
      <c r="B4084" s="202"/>
      <c r="C4084" s="386"/>
      <c r="D4084" s="434"/>
      <c r="E4084" s="435"/>
      <c r="F4084" s="433"/>
    </row>
    <row r="4085" spans="1:6" ht="14.4" customHeight="1" x14ac:dyDescent="0.3">
      <c r="A4085" s="383"/>
      <c r="B4085" s="202"/>
      <c r="C4085" s="386"/>
      <c r="D4085" s="434"/>
      <c r="E4085" s="435"/>
      <c r="F4085" s="433"/>
    </row>
    <row r="4086" spans="1:6" ht="14.4" customHeight="1" x14ac:dyDescent="0.3">
      <c r="A4086" s="383"/>
      <c r="B4086" s="202"/>
      <c r="C4086" s="386"/>
      <c r="D4086" s="434"/>
      <c r="E4086" s="435"/>
      <c r="F4086" s="433"/>
    </row>
    <row r="4087" spans="1:6" ht="14.4" customHeight="1" x14ac:dyDescent="0.3">
      <c r="A4087" s="383"/>
      <c r="B4087" s="202"/>
      <c r="C4087" s="386"/>
      <c r="D4087" s="434"/>
      <c r="E4087" s="435"/>
      <c r="F4087" s="433"/>
    </row>
    <row r="4088" spans="1:6" ht="14.4" customHeight="1" x14ac:dyDescent="0.3">
      <c r="A4088" s="383"/>
      <c r="B4088" s="202"/>
      <c r="C4088" s="386"/>
      <c r="D4088" s="434"/>
      <c r="E4088" s="435"/>
      <c r="F4088" s="433"/>
    </row>
    <row r="4089" spans="1:6" ht="14.4" customHeight="1" x14ac:dyDescent="0.3">
      <c r="A4089" s="383"/>
      <c r="B4089" s="202"/>
      <c r="C4089" s="386"/>
      <c r="D4089" s="434"/>
      <c r="E4089" s="435"/>
      <c r="F4089" s="433"/>
    </row>
    <row r="4090" spans="1:6" ht="14.4" customHeight="1" x14ac:dyDescent="0.3">
      <c r="A4090" s="383"/>
      <c r="B4090" s="202"/>
      <c r="C4090" s="386"/>
      <c r="D4090" s="434"/>
      <c r="E4090" s="435"/>
      <c r="F4090" s="433"/>
    </row>
    <row r="4091" spans="1:6" ht="14.4" customHeight="1" x14ac:dyDescent="0.3">
      <c r="A4091" s="383"/>
      <c r="B4091" s="202"/>
      <c r="C4091" s="386"/>
      <c r="D4091" s="434"/>
      <c r="E4091" s="435"/>
      <c r="F4091" s="433"/>
    </row>
    <row r="4092" spans="1:6" ht="14.4" customHeight="1" x14ac:dyDescent="0.3">
      <c r="A4092" s="383"/>
      <c r="B4092" s="202"/>
      <c r="C4092" s="386"/>
      <c r="D4092" s="434"/>
      <c r="E4092" s="435"/>
      <c r="F4092" s="433"/>
    </row>
    <row r="4093" spans="1:6" ht="14.4" customHeight="1" x14ac:dyDescent="0.3">
      <c r="A4093" s="383"/>
      <c r="B4093" s="202"/>
      <c r="C4093" s="386"/>
      <c r="D4093" s="434"/>
      <c r="E4093" s="435"/>
      <c r="F4093" s="433"/>
    </row>
    <row r="4094" spans="1:6" ht="14.4" customHeight="1" x14ac:dyDescent="0.3">
      <c r="A4094" s="383"/>
      <c r="B4094" s="202"/>
      <c r="C4094" s="386"/>
      <c r="D4094" s="434"/>
      <c r="E4094" s="435"/>
      <c r="F4094" s="433"/>
    </row>
    <row r="4095" spans="1:6" ht="14.4" customHeight="1" x14ac:dyDescent="0.3">
      <c r="A4095" s="383"/>
      <c r="B4095" s="202"/>
      <c r="C4095" s="386"/>
      <c r="D4095" s="434"/>
      <c r="E4095" s="435"/>
      <c r="F4095" s="433"/>
    </row>
    <row r="4096" spans="1:6" ht="14.4" customHeight="1" x14ac:dyDescent="0.3">
      <c r="A4096" s="383"/>
      <c r="B4096" s="202"/>
      <c r="C4096" s="386"/>
      <c r="D4096" s="434"/>
      <c r="E4096" s="435"/>
      <c r="F4096" s="433"/>
    </row>
    <row r="4097" spans="1:6" ht="14.4" customHeight="1" x14ac:dyDescent="0.3">
      <c r="A4097" s="383"/>
      <c r="B4097" s="202"/>
      <c r="C4097" s="386"/>
      <c r="D4097" s="434"/>
      <c r="E4097" s="435"/>
      <c r="F4097" s="433"/>
    </row>
    <row r="4098" spans="1:6" ht="14.4" customHeight="1" x14ac:dyDescent="0.3">
      <c r="A4098" s="383"/>
      <c r="B4098" s="202"/>
      <c r="C4098" s="386"/>
      <c r="D4098" s="434"/>
      <c r="E4098" s="435"/>
      <c r="F4098" s="433"/>
    </row>
    <row r="4099" spans="1:6" ht="14.4" customHeight="1" x14ac:dyDescent="0.3">
      <c r="A4099" s="383"/>
      <c r="B4099" s="202"/>
      <c r="C4099" s="386"/>
      <c r="D4099" s="434"/>
      <c r="E4099" s="435"/>
      <c r="F4099" s="433"/>
    </row>
    <row r="4100" spans="1:6" ht="14.4" customHeight="1" x14ac:dyDescent="0.3">
      <c r="A4100" s="383"/>
      <c r="B4100" s="202"/>
      <c r="C4100" s="386"/>
      <c r="D4100" s="434"/>
      <c r="E4100" s="435"/>
      <c r="F4100" s="433"/>
    </row>
    <row r="4101" spans="1:6" ht="14.4" customHeight="1" x14ac:dyDescent="0.3">
      <c r="A4101" s="383"/>
      <c r="B4101" s="202"/>
      <c r="C4101" s="386"/>
      <c r="D4101" s="434"/>
      <c r="E4101" s="435"/>
      <c r="F4101" s="433"/>
    </row>
    <row r="4102" spans="1:6" ht="14.4" customHeight="1" x14ac:dyDescent="0.3">
      <c r="A4102" s="383"/>
      <c r="B4102" s="202"/>
      <c r="C4102" s="386"/>
      <c r="D4102" s="434"/>
      <c r="E4102" s="435"/>
      <c r="F4102" s="433"/>
    </row>
    <row r="4103" spans="1:6" ht="14.4" customHeight="1" x14ac:dyDescent="0.3">
      <c r="A4103" s="383"/>
      <c r="B4103" s="202"/>
      <c r="C4103" s="386"/>
      <c r="D4103" s="434"/>
      <c r="E4103" s="435"/>
      <c r="F4103" s="433"/>
    </row>
    <row r="4104" spans="1:6" ht="14.4" customHeight="1" x14ac:dyDescent="0.3">
      <c r="A4104" s="383"/>
      <c r="B4104" s="202"/>
      <c r="C4104" s="386"/>
      <c r="D4104" s="434"/>
      <c r="E4104" s="435"/>
      <c r="F4104" s="433"/>
    </row>
    <row r="4105" spans="1:6" ht="14.4" customHeight="1" x14ac:dyDescent="0.3">
      <c r="A4105" s="383"/>
      <c r="B4105" s="202"/>
      <c r="C4105" s="386"/>
      <c r="D4105" s="434"/>
      <c r="E4105" s="435"/>
      <c r="F4105" s="433"/>
    </row>
    <row r="4106" spans="1:6" ht="14.4" customHeight="1" x14ac:dyDescent="0.3">
      <c r="A4106" s="383"/>
      <c r="B4106" s="202"/>
      <c r="C4106" s="386"/>
      <c r="D4106" s="434"/>
      <c r="E4106" s="435"/>
      <c r="F4106" s="433"/>
    </row>
    <row r="4107" spans="1:6" ht="14.4" customHeight="1" x14ac:dyDescent="0.3">
      <c r="A4107" s="383"/>
      <c r="B4107" s="202"/>
      <c r="C4107" s="386"/>
      <c r="D4107" s="434"/>
      <c r="E4107" s="435"/>
      <c r="F4107" s="433"/>
    </row>
    <row r="4108" spans="1:6" ht="14.4" customHeight="1" x14ac:dyDescent="0.3">
      <c r="A4108" s="383"/>
      <c r="B4108" s="202"/>
      <c r="C4108" s="386"/>
      <c r="D4108" s="434"/>
      <c r="E4108" s="435"/>
      <c r="F4108" s="433"/>
    </row>
    <row r="4109" spans="1:6" ht="14.4" customHeight="1" x14ac:dyDescent="0.3">
      <c r="A4109" s="383"/>
      <c r="B4109" s="202"/>
      <c r="C4109" s="386"/>
      <c r="D4109" s="434"/>
      <c r="E4109" s="435"/>
      <c r="F4109" s="433"/>
    </row>
    <row r="4110" spans="1:6" ht="14.4" customHeight="1" x14ac:dyDescent="0.3">
      <c r="A4110" s="383"/>
      <c r="B4110" s="202"/>
      <c r="C4110" s="386"/>
      <c r="D4110" s="434"/>
      <c r="E4110" s="435"/>
      <c r="F4110" s="433"/>
    </row>
    <row r="4111" spans="1:6" ht="14.4" customHeight="1" x14ac:dyDescent="0.3">
      <c r="A4111" s="383"/>
      <c r="B4111" s="202"/>
      <c r="C4111" s="386"/>
      <c r="D4111" s="434"/>
      <c r="E4111" s="435"/>
      <c r="F4111" s="433"/>
    </row>
    <row r="4112" spans="1:6" ht="14.4" customHeight="1" x14ac:dyDescent="0.3">
      <c r="A4112" s="383"/>
      <c r="B4112" s="202"/>
      <c r="C4112" s="386"/>
      <c r="D4112" s="434"/>
      <c r="E4112" s="435"/>
      <c r="F4112" s="433"/>
    </row>
    <row r="4113" spans="1:6" ht="14.4" customHeight="1" x14ac:dyDescent="0.3">
      <c r="A4113" s="383"/>
      <c r="B4113" s="202"/>
      <c r="C4113" s="386"/>
      <c r="D4113" s="434"/>
      <c r="E4113" s="435"/>
      <c r="F4113" s="433"/>
    </row>
    <row r="4114" spans="1:6" ht="14.4" customHeight="1" x14ac:dyDescent="0.3">
      <c r="A4114" s="383"/>
      <c r="B4114" s="202"/>
      <c r="C4114" s="386"/>
      <c r="D4114" s="434"/>
      <c r="E4114" s="435"/>
      <c r="F4114" s="433"/>
    </row>
    <row r="4115" spans="1:6" ht="14.4" customHeight="1" x14ac:dyDescent="0.3">
      <c r="A4115" s="383"/>
      <c r="B4115" s="202"/>
      <c r="C4115" s="386"/>
      <c r="D4115" s="434"/>
      <c r="E4115" s="435"/>
      <c r="F4115" s="433"/>
    </row>
    <row r="4116" spans="1:6" ht="14.4" customHeight="1" x14ac:dyDescent="0.3">
      <c r="A4116" s="383"/>
      <c r="B4116" s="202"/>
      <c r="C4116" s="386"/>
      <c r="D4116" s="434"/>
      <c r="E4116" s="435"/>
      <c r="F4116" s="433"/>
    </row>
    <row r="4117" spans="1:6" ht="14.4" customHeight="1" x14ac:dyDescent="0.3">
      <c r="A4117" s="383"/>
      <c r="B4117" s="202"/>
      <c r="C4117" s="386"/>
      <c r="D4117" s="434"/>
      <c r="E4117" s="435"/>
      <c r="F4117" s="433"/>
    </row>
    <row r="4118" spans="1:6" ht="14.4" customHeight="1" x14ac:dyDescent="0.3">
      <c r="A4118" s="383"/>
      <c r="B4118" s="202"/>
      <c r="C4118" s="386"/>
      <c r="D4118" s="434"/>
      <c r="E4118" s="435"/>
      <c r="F4118" s="433"/>
    </row>
    <row r="4119" spans="1:6" ht="14.4" customHeight="1" x14ac:dyDescent="0.3">
      <c r="A4119" s="383"/>
      <c r="B4119" s="202"/>
      <c r="C4119" s="386"/>
      <c r="D4119" s="434"/>
      <c r="E4119" s="435"/>
      <c r="F4119" s="433"/>
    </row>
    <row r="4120" spans="1:6" ht="14.4" customHeight="1" x14ac:dyDescent="0.3">
      <c r="A4120" s="383"/>
      <c r="B4120" s="202"/>
      <c r="C4120" s="386"/>
      <c r="D4120" s="434"/>
      <c r="E4120" s="435"/>
      <c r="F4120" s="433"/>
    </row>
    <row r="4121" spans="1:6" ht="14.4" customHeight="1" x14ac:dyDescent="0.3">
      <c r="A4121" s="383"/>
      <c r="B4121" s="202"/>
      <c r="C4121" s="386"/>
      <c r="D4121" s="434"/>
      <c r="E4121" s="435"/>
      <c r="F4121" s="433"/>
    </row>
    <row r="4122" spans="1:6" ht="14.4" customHeight="1" x14ac:dyDescent="0.3">
      <c r="A4122" s="383"/>
      <c r="B4122" s="202"/>
      <c r="C4122" s="386"/>
      <c r="D4122" s="434"/>
      <c r="E4122" s="435"/>
      <c r="F4122" s="433"/>
    </row>
    <row r="4123" spans="1:6" ht="14.4" customHeight="1" x14ac:dyDescent="0.3">
      <c r="A4123" s="383"/>
      <c r="B4123" s="202"/>
      <c r="C4123" s="386"/>
      <c r="D4123" s="434"/>
      <c r="E4123" s="435"/>
      <c r="F4123" s="433"/>
    </row>
    <row r="4124" spans="1:6" ht="14.4" customHeight="1" x14ac:dyDescent="0.3">
      <c r="A4124" s="383"/>
      <c r="B4124" s="202"/>
      <c r="C4124" s="386"/>
      <c r="D4124" s="434"/>
      <c r="E4124" s="435"/>
      <c r="F4124" s="433"/>
    </row>
    <row r="4125" spans="1:6" ht="14.4" customHeight="1" x14ac:dyDescent="0.3">
      <c r="A4125" s="383"/>
      <c r="B4125" s="202"/>
      <c r="C4125" s="386"/>
      <c r="D4125" s="434"/>
      <c r="E4125" s="435"/>
      <c r="F4125" s="433"/>
    </row>
    <row r="4126" spans="1:6" ht="14.4" customHeight="1" x14ac:dyDescent="0.3">
      <c r="A4126" s="383"/>
      <c r="B4126" s="202"/>
      <c r="C4126" s="386"/>
      <c r="D4126" s="434"/>
      <c r="E4126" s="435"/>
      <c r="F4126" s="433"/>
    </row>
    <row r="4127" spans="1:6" ht="14.4" customHeight="1" x14ac:dyDescent="0.3">
      <c r="A4127" s="383"/>
      <c r="B4127" s="202"/>
      <c r="C4127" s="386"/>
      <c r="D4127" s="434"/>
      <c r="E4127" s="435"/>
      <c r="F4127" s="433"/>
    </row>
    <row r="4128" spans="1:6" ht="14.4" customHeight="1" x14ac:dyDescent="0.3">
      <c r="A4128" s="383"/>
      <c r="B4128" s="202"/>
      <c r="C4128" s="386"/>
      <c r="D4128" s="434"/>
      <c r="E4128" s="435"/>
      <c r="F4128" s="433"/>
    </row>
    <row r="4129" spans="1:6" ht="14.4" customHeight="1" x14ac:dyDescent="0.3">
      <c r="A4129" s="383"/>
      <c r="B4129" s="202"/>
      <c r="C4129" s="386"/>
      <c r="D4129" s="434"/>
      <c r="E4129" s="435"/>
      <c r="F4129" s="433"/>
    </row>
    <row r="4130" spans="1:6" ht="14.4" customHeight="1" x14ac:dyDescent="0.3">
      <c r="A4130" s="383"/>
      <c r="B4130" s="202"/>
      <c r="C4130" s="386"/>
      <c r="D4130" s="434"/>
      <c r="E4130" s="435"/>
      <c r="F4130" s="433"/>
    </row>
    <row r="4131" spans="1:6" ht="14.4" customHeight="1" x14ac:dyDescent="0.3">
      <c r="A4131" s="383"/>
      <c r="B4131" s="202"/>
      <c r="C4131" s="386"/>
      <c r="D4131" s="434"/>
      <c r="E4131" s="435"/>
      <c r="F4131" s="433"/>
    </row>
    <row r="4132" spans="1:6" ht="14.4" customHeight="1" x14ac:dyDescent="0.3">
      <c r="A4132" s="383"/>
      <c r="B4132" s="202"/>
      <c r="C4132" s="386"/>
      <c r="D4132" s="434"/>
      <c r="E4132" s="435"/>
      <c r="F4132" s="433"/>
    </row>
    <row r="4133" spans="1:6" ht="14.4" customHeight="1" x14ac:dyDescent="0.3">
      <c r="A4133" s="383"/>
      <c r="B4133" s="202"/>
      <c r="C4133" s="386"/>
      <c r="D4133" s="434"/>
      <c r="E4133" s="435"/>
      <c r="F4133" s="433"/>
    </row>
    <row r="4134" spans="1:6" ht="14.4" customHeight="1" x14ac:dyDescent="0.3">
      <c r="A4134" s="383"/>
      <c r="B4134" s="202"/>
      <c r="C4134" s="386"/>
      <c r="D4134" s="434"/>
      <c r="E4134" s="435"/>
      <c r="F4134" s="433"/>
    </row>
    <row r="4135" spans="1:6" ht="14.4" customHeight="1" x14ac:dyDescent="0.3">
      <c r="A4135" s="383"/>
      <c r="B4135" s="202"/>
      <c r="C4135" s="386"/>
      <c r="D4135" s="434"/>
      <c r="E4135" s="435"/>
      <c r="F4135" s="433"/>
    </row>
    <row r="4136" spans="1:6" ht="14.4" customHeight="1" x14ac:dyDescent="0.3">
      <c r="A4136" s="383"/>
      <c r="B4136" s="202"/>
      <c r="C4136" s="386"/>
      <c r="D4136" s="434"/>
      <c r="E4136" s="435"/>
      <c r="F4136" s="433"/>
    </row>
    <row r="4137" spans="1:6" ht="14.4" customHeight="1" x14ac:dyDescent="0.3">
      <c r="A4137" s="383"/>
      <c r="B4137" s="202"/>
      <c r="C4137" s="386"/>
      <c r="D4137" s="434"/>
      <c r="E4137" s="435"/>
      <c r="F4137" s="433"/>
    </row>
    <row r="4138" spans="1:6" ht="14.4" customHeight="1" x14ac:dyDescent="0.3">
      <c r="A4138" s="383"/>
      <c r="B4138" s="202"/>
      <c r="C4138" s="386"/>
      <c r="D4138" s="434"/>
      <c r="E4138" s="435"/>
      <c r="F4138" s="433"/>
    </row>
    <row r="4139" spans="1:6" ht="14.4" customHeight="1" x14ac:dyDescent="0.3">
      <c r="A4139" s="383"/>
      <c r="B4139" s="202"/>
      <c r="C4139" s="386"/>
      <c r="D4139" s="434"/>
      <c r="E4139" s="435"/>
      <c r="F4139" s="433"/>
    </row>
    <row r="4140" spans="1:6" ht="14.4" customHeight="1" x14ac:dyDescent="0.3">
      <c r="A4140" s="383"/>
      <c r="B4140" s="202"/>
      <c r="C4140" s="386"/>
      <c r="D4140" s="434"/>
      <c r="E4140" s="435"/>
      <c r="F4140" s="433"/>
    </row>
    <row r="4141" spans="1:6" ht="14.4" customHeight="1" x14ac:dyDescent="0.3">
      <c r="A4141" s="383"/>
      <c r="B4141" s="202"/>
      <c r="C4141" s="386"/>
      <c r="D4141" s="434"/>
      <c r="E4141" s="435"/>
      <c r="F4141" s="433"/>
    </row>
    <row r="4142" spans="1:6" ht="14.4" customHeight="1" x14ac:dyDescent="0.3">
      <c r="A4142" s="383"/>
      <c r="B4142" s="202"/>
      <c r="C4142" s="386"/>
      <c r="D4142" s="434"/>
      <c r="E4142" s="435"/>
      <c r="F4142" s="433"/>
    </row>
    <row r="4143" spans="1:6" ht="14.4" customHeight="1" x14ac:dyDescent="0.3">
      <c r="A4143" s="383"/>
      <c r="B4143" s="202"/>
      <c r="C4143" s="386"/>
      <c r="D4143" s="434"/>
      <c r="E4143" s="435"/>
      <c r="F4143" s="433"/>
    </row>
    <row r="4144" spans="1:6" ht="14.4" customHeight="1" x14ac:dyDescent="0.3">
      <c r="A4144" s="383"/>
      <c r="B4144" s="202"/>
      <c r="C4144" s="386"/>
      <c r="D4144" s="434"/>
      <c r="E4144" s="435"/>
      <c r="F4144" s="433"/>
    </row>
    <row r="4145" spans="1:6" ht="14.4" customHeight="1" x14ac:dyDescent="0.3">
      <c r="A4145" s="383"/>
      <c r="B4145" s="202"/>
      <c r="C4145" s="386"/>
      <c r="D4145" s="434"/>
      <c r="E4145" s="435"/>
      <c r="F4145" s="433"/>
    </row>
    <row r="4146" spans="1:6" ht="14.4" customHeight="1" thickBot="1" x14ac:dyDescent="0.35">
      <c r="A4146" s="383"/>
      <c r="B4146" s="202"/>
      <c r="C4146" s="386"/>
      <c r="D4146" s="434"/>
      <c r="E4146" s="435"/>
      <c r="F4146" s="433"/>
    </row>
    <row r="4147" spans="1:6" ht="15" customHeight="1" thickBot="1" x14ac:dyDescent="0.35">
      <c r="A4147" s="448" t="s">
        <v>4100</v>
      </c>
      <c r="B4147" s="511" t="s">
        <v>4116</v>
      </c>
      <c r="C4147" s="489"/>
      <c r="D4147" s="583"/>
      <c r="E4147" s="584"/>
      <c r="F4147" s="585">
        <f>SUM(F4043:F4078)</f>
        <v>0</v>
      </c>
    </row>
    <row r="4148" spans="1:6" ht="15" customHeight="1" x14ac:dyDescent="0.3">
      <c r="A4148" s="756" t="str">
        <f>A768</f>
        <v>CONTRACT SANRAL: NRA 2024/1323</v>
      </c>
      <c r="B4148" s="757"/>
      <c r="C4148" s="462"/>
      <c r="D4148" s="586"/>
      <c r="E4148" s="587"/>
      <c r="F4148" s="588"/>
    </row>
    <row r="4149" spans="1:6" ht="25.05" customHeight="1" thickBot="1" x14ac:dyDescent="0.35">
      <c r="A4149" s="754" t="str">
        <f>A769</f>
        <v>PANEL FOR ROUTINE ROAD MAINTENANCE WORKS ACROSS SOUTH AFRICA (FREE STATE PROVINCE)</v>
      </c>
      <c r="B4149" s="755"/>
      <c r="C4149" s="463"/>
      <c r="D4149" s="589"/>
      <c r="E4149" s="590"/>
      <c r="F4149" s="591"/>
    </row>
    <row r="4150" spans="1:6" ht="25.05" customHeight="1" thickBot="1" x14ac:dyDescent="0.35">
      <c r="A4150" s="449" t="s">
        <v>4111</v>
      </c>
      <c r="B4150" s="451" t="s">
        <v>4035</v>
      </c>
      <c r="C4150" s="451" t="s">
        <v>4112</v>
      </c>
      <c r="D4150" s="583" t="s">
        <v>4113</v>
      </c>
      <c r="E4150" s="583" t="s">
        <v>4114</v>
      </c>
      <c r="F4150" s="592" t="s">
        <v>4036</v>
      </c>
    </row>
    <row r="4151" spans="1:6" ht="14.4" customHeight="1" x14ac:dyDescent="0.3">
      <c r="A4151" s="758" t="s">
        <v>3997</v>
      </c>
      <c r="B4151" s="759"/>
      <c r="C4151" s="759"/>
      <c r="D4151" s="759"/>
      <c r="E4151" s="759"/>
      <c r="F4151" s="760"/>
    </row>
    <row r="4152" spans="1:6" s="182" customFormat="1" ht="14.4" customHeight="1" x14ac:dyDescent="0.3">
      <c r="A4152" s="374" t="s">
        <v>2425</v>
      </c>
      <c r="B4152" s="345" t="s">
        <v>2426</v>
      </c>
      <c r="C4152" s="375"/>
      <c r="D4152" s="624"/>
      <c r="E4152" s="549"/>
      <c r="F4152" s="625"/>
    </row>
    <row r="4153" spans="1:6" s="182" customFormat="1" ht="14.4" customHeight="1" x14ac:dyDescent="0.3">
      <c r="A4153" s="372" t="s">
        <v>2427</v>
      </c>
      <c r="B4153" s="201" t="s">
        <v>2428</v>
      </c>
      <c r="C4153" s="379"/>
      <c r="D4153" s="624"/>
      <c r="E4153" s="549"/>
      <c r="F4153" s="625"/>
    </row>
    <row r="4154" spans="1:6" s="182" customFormat="1" ht="14.4" customHeight="1" x14ac:dyDescent="0.3">
      <c r="A4154" s="372" t="s">
        <v>2429</v>
      </c>
      <c r="B4154" s="201" t="s">
        <v>1222</v>
      </c>
      <c r="C4154" s="379" t="s">
        <v>955</v>
      </c>
      <c r="D4154" s="420">
        <v>810</v>
      </c>
      <c r="E4154" s="856"/>
      <c r="F4154" s="625" t="str">
        <f t="shared" ref="F4154:F4170" si="34">IF((D4154*E4154)&gt;0,(D4154*E4154),"")</f>
        <v/>
      </c>
    </row>
    <row r="4155" spans="1:6" s="182" customFormat="1" ht="14.4" customHeight="1" x14ac:dyDescent="0.3">
      <c r="A4155" s="372" t="s">
        <v>2435</v>
      </c>
      <c r="B4155" s="201" t="s">
        <v>2436</v>
      </c>
      <c r="C4155" s="379"/>
      <c r="D4155" s="420"/>
      <c r="E4155" s="549"/>
      <c r="F4155" s="625" t="str">
        <f t="shared" si="34"/>
        <v/>
      </c>
    </row>
    <row r="4156" spans="1:6" s="182" customFormat="1" ht="14.4" customHeight="1" x14ac:dyDescent="0.3">
      <c r="A4156" s="372" t="s">
        <v>2437</v>
      </c>
      <c r="B4156" s="201" t="s">
        <v>1222</v>
      </c>
      <c r="C4156" s="379" t="s">
        <v>955</v>
      </c>
      <c r="D4156" s="420">
        <v>810</v>
      </c>
      <c r="E4156" s="856"/>
      <c r="F4156" s="625" t="str">
        <f t="shared" si="34"/>
        <v/>
      </c>
    </row>
    <row r="4157" spans="1:6" s="182" customFormat="1" ht="14.4" customHeight="1" x14ac:dyDescent="0.3">
      <c r="A4157" s="372" t="s">
        <v>2443</v>
      </c>
      <c r="B4157" s="201" t="s">
        <v>2444</v>
      </c>
      <c r="C4157" s="379" t="s">
        <v>16</v>
      </c>
      <c r="D4157" s="420">
        <v>1</v>
      </c>
      <c r="E4157" s="418">
        <v>500000</v>
      </c>
      <c r="F4157" s="419">
        <f t="shared" si="34"/>
        <v>500000</v>
      </c>
    </row>
    <row r="4158" spans="1:6" s="182" customFormat="1" ht="22.8" x14ac:dyDescent="0.3">
      <c r="A4158" s="372" t="s">
        <v>2446</v>
      </c>
      <c r="B4158" s="201" t="s">
        <v>3949</v>
      </c>
      <c r="C4158" s="379" t="s">
        <v>21</v>
      </c>
      <c r="D4158" s="420">
        <f>F4157</f>
        <v>500000</v>
      </c>
      <c r="E4158" s="855"/>
      <c r="F4158" s="625" t="str">
        <f t="shared" si="34"/>
        <v/>
      </c>
    </row>
    <row r="4159" spans="1:6" s="182" customFormat="1" ht="24" x14ac:dyDescent="0.3">
      <c r="A4159" s="372" t="s">
        <v>2448</v>
      </c>
      <c r="B4159" s="235" t="s">
        <v>2449</v>
      </c>
      <c r="C4159" s="379"/>
      <c r="D4159" s="420"/>
      <c r="E4159" s="549"/>
      <c r="F4159" s="625" t="str">
        <f t="shared" si="34"/>
        <v/>
      </c>
    </row>
    <row r="4160" spans="1:6" s="182" customFormat="1" ht="14.4" customHeight="1" x14ac:dyDescent="0.3">
      <c r="A4160" s="372" t="s">
        <v>2450</v>
      </c>
      <c r="B4160" s="201" t="s">
        <v>2451</v>
      </c>
      <c r="C4160" s="379" t="s">
        <v>181</v>
      </c>
      <c r="D4160" s="420">
        <v>64000</v>
      </c>
      <c r="E4160" s="856"/>
      <c r="F4160" s="625" t="str">
        <f t="shared" si="34"/>
        <v/>
      </c>
    </row>
    <row r="4161" spans="1:6" s="182" customFormat="1" ht="14.4" customHeight="1" x14ac:dyDescent="0.3">
      <c r="A4161" s="372" t="s">
        <v>2452</v>
      </c>
      <c r="B4161" s="201" t="s">
        <v>2453</v>
      </c>
      <c r="C4161" s="379" t="s">
        <v>2405</v>
      </c>
      <c r="D4161" s="420">
        <v>50</v>
      </c>
      <c r="E4161" s="856"/>
      <c r="F4161" s="625" t="str">
        <f t="shared" si="34"/>
        <v/>
      </c>
    </row>
    <row r="4162" spans="1:6" s="182" customFormat="1" ht="14.4" customHeight="1" x14ac:dyDescent="0.3">
      <c r="A4162" s="372" t="s">
        <v>2454</v>
      </c>
      <c r="B4162" s="201" t="s">
        <v>2455</v>
      </c>
      <c r="C4162" s="379" t="s">
        <v>955</v>
      </c>
      <c r="D4162" s="420">
        <v>250</v>
      </c>
      <c r="E4162" s="856"/>
      <c r="F4162" s="625" t="str">
        <f t="shared" si="34"/>
        <v/>
      </c>
    </row>
    <row r="4163" spans="1:6" s="182" customFormat="1" ht="14.4" customHeight="1" x14ac:dyDescent="0.3">
      <c r="A4163" s="372" t="s">
        <v>2456</v>
      </c>
      <c r="B4163" s="201" t="s">
        <v>2457</v>
      </c>
      <c r="C4163" s="379" t="s">
        <v>955</v>
      </c>
      <c r="D4163" s="420">
        <v>250</v>
      </c>
      <c r="E4163" s="856"/>
      <c r="F4163" s="625" t="str">
        <f t="shared" si="34"/>
        <v/>
      </c>
    </row>
    <row r="4164" spans="1:6" s="182" customFormat="1" ht="14.4" customHeight="1" x14ac:dyDescent="0.3">
      <c r="A4164" s="372" t="s">
        <v>2458</v>
      </c>
      <c r="B4164" s="201" t="s">
        <v>2459</v>
      </c>
      <c r="C4164" s="379" t="s">
        <v>181</v>
      </c>
      <c r="D4164" s="420">
        <v>1500</v>
      </c>
      <c r="E4164" s="856"/>
      <c r="F4164" s="625" t="str">
        <f t="shared" si="34"/>
        <v/>
      </c>
    </row>
    <row r="4165" spans="1:6" s="182" customFormat="1" ht="14.4" customHeight="1" x14ac:dyDescent="0.3">
      <c r="A4165" s="372" t="s">
        <v>2460</v>
      </c>
      <c r="B4165" s="201" t="s">
        <v>2461</v>
      </c>
      <c r="C4165" s="379"/>
      <c r="D4165" s="420"/>
      <c r="E4165" s="549"/>
      <c r="F4165" s="625" t="str">
        <f t="shared" si="34"/>
        <v/>
      </c>
    </row>
    <row r="4166" spans="1:6" s="182" customFormat="1" ht="22.8" x14ac:dyDescent="0.3">
      <c r="A4166" s="372" t="s">
        <v>2462</v>
      </c>
      <c r="B4166" s="201" t="s">
        <v>2463</v>
      </c>
      <c r="C4166" s="379" t="s">
        <v>9</v>
      </c>
      <c r="D4166" s="420">
        <v>5</v>
      </c>
      <c r="E4166" s="856"/>
      <c r="F4166" s="625" t="str">
        <f t="shared" si="34"/>
        <v/>
      </c>
    </row>
    <row r="4167" spans="1:6" s="182" customFormat="1" ht="22.8" x14ac:dyDescent="0.3">
      <c r="A4167" s="372" t="s">
        <v>2469</v>
      </c>
      <c r="B4167" s="201" t="s">
        <v>2470</v>
      </c>
      <c r="C4167" s="379" t="s">
        <v>9</v>
      </c>
      <c r="D4167" s="420">
        <v>5</v>
      </c>
      <c r="E4167" s="856"/>
      <c r="F4167" s="625" t="str">
        <f t="shared" si="34"/>
        <v/>
      </c>
    </row>
    <row r="4168" spans="1:6" s="182" customFormat="1" ht="22.8" x14ac:dyDescent="0.3">
      <c r="A4168" s="372" t="s">
        <v>2475</v>
      </c>
      <c r="B4168" s="201" t="s">
        <v>2476</v>
      </c>
      <c r="C4168" s="379"/>
      <c r="D4168" s="420"/>
      <c r="E4168" s="549"/>
      <c r="F4168" s="625" t="str">
        <f t="shared" si="34"/>
        <v/>
      </c>
    </row>
    <row r="4169" spans="1:6" s="182" customFormat="1" ht="22.8" x14ac:dyDescent="0.3">
      <c r="A4169" s="372" t="s">
        <v>2477</v>
      </c>
      <c r="B4169" s="201" t="s">
        <v>2463</v>
      </c>
      <c r="C4169" s="379" t="s">
        <v>363</v>
      </c>
      <c r="D4169" s="420">
        <v>360000</v>
      </c>
      <c r="E4169" s="856"/>
      <c r="F4169" s="625" t="str">
        <f t="shared" si="34"/>
        <v/>
      </c>
    </row>
    <row r="4170" spans="1:6" s="182" customFormat="1" ht="22.8" x14ac:dyDescent="0.3">
      <c r="A4170" s="372" t="s">
        <v>2482</v>
      </c>
      <c r="B4170" s="201" t="s">
        <v>2470</v>
      </c>
      <c r="C4170" s="379" t="s">
        <v>363</v>
      </c>
      <c r="D4170" s="420">
        <v>200000</v>
      </c>
      <c r="E4170" s="856"/>
      <c r="F4170" s="625" t="str">
        <f t="shared" si="34"/>
        <v/>
      </c>
    </row>
    <row r="4171" spans="1:6" s="182" customFormat="1" ht="14.4" customHeight="1" x14ac:dyDescent="0.3">
      <c r="A4171" s="383"/>
      <c r="B4171" s="202"/>
      <c r="C4171" s="386"/>
      <c r="D4171" s="434"/>
      <c r="E4171" s="435"/>
      <c r="F4171" s="433"/>
    </row>
    <row r="4172" spans="1:6" s="182" customFormat="1" ht="14.4" customHeight="1" x14ac:dyDescent="0.3">
      <c r="A4172" s="383"/>
      <c r="B4172" s="202"/>
      <c r="C4172" s="386"/>
      <c r="D4172" s="434"/>
      <c r="E4172" s="435"/>
      <c r="F4172" s="433"/>
    </row>
    <row r="4173" spans="1:6" s="182" customFormat="1" ht="14.4" customHeight="1" x14ac:dyDescent="0.3">
      <c r="A4173" s="383"/>
      <c r="B4173" s="202"/>
      <c r="C4173" s="386"/>
      <c r="D4173" s="434"/>
      <c r="E4173" s="435"/>
      <c r="F4173" s="433"/>
    </row>
    <row r="4174" spans="1:6" s="182" customFormat="1" ht="14.4" customHeight="1" x14ac:dyDescent="0.3">
      <c r="A4174" s="383"/>
      <c r="B4174" s="202"/>
      <c r="C4174" s="386"/>
      <c r="D4174" s="434"/>
      <c r="E4174" s="435"/>
      <c r="F4174" s="433"/>
    </row>
    <row r="4175" spans="1:6" s="182" customFormat="1" ht="14.4" customHeight="1" x14ac:dyDescent="0.3">
      <c r="A4175" s="383"/>
      <c r="B4175" s="202"/>
      <c r="C4175" s="386"/>
      <c r="D4175" s="434"/>
      <c r="E4175" s="435"/>
      <c r="F4175" s="433"/>
    </row>
    <row r="4176" spans="1:6" s="182" customFormat="1" ht="14.4" customHeight="1" x14ac:dyDescent="0.3">
      <c r="A4176" s="383"/>
      <c r="B4176" s="202"/>
      <c r="C4176" s="386"/>
      <c r="D4176" s="434"/>
      <c r="E4176" s="435"/>
      <c r="F4176" s="433"/>
    </row>
    <row r="4177" spans="1:6" s="182" customFormat="1" ht="14.4" customHeight="1" x14ac:dyDescent="0.3">
      <c r="A4177" s="383"/>
      <c r="B4177" s="202"/>
      <c r="C4177" s="386"/>
      <c r="D4177" s="434"/>
      <c r="E4177" s="435"/>
      <c r="F4177" s="433"/>
    </row>
    <row r="4178" spans="1:6" s="182" customFormat="1" ht="14.4" customHeight="1" x14ac:dyDescent="0.3">
      <c r="A4178" s="383"/>
      <c r="B4178" s="202"/>
      <c r="C4178" s="386"/>
      <c r="D4178" s="434"/>
      <c r="E4178" s="435"/>
      <c r="F4178" s="433"/>
    </row>
    <row r="4179" spans="1:6" s="182" customFormat="1" ht="14.4" customHeight="1" x14ac:dyDescent="0.3">
      <c r="A4179" s="383"/>
      <c r="B4179" s="202"/>
      <c r="C4179" s="386"/>
      <c r="D4179" s="434"/>
      <c r="E4179" s="435"/>
      <c r="F4179" s="433"/>
    </row>
    <row r="4180" spans="1:6" s="182" customFormat="1" ht="14.4" customHeight="1" x14ac:dyDescent="0.3">
      <c r="A4180" s="383"/>
      <c r="B4180" s="202"/>
      <c r="C4180" s="386"/>
      <c r="D4180" s="434"/>
      <c r="E4180" s="435"/>
      <c r="F4180" s="433"/>
    </row>
    <row r="4181" spans="1:6" s="182" customFormat="1" ht="14.4" customHeight="1" x14ac:dyDescent="0.3">
      <c r="A4181" s="383"/>
      <c r="B4181" s="202"/>
      <c r="C4181" s="386"/>
      <c r="D4181" s="434"/>
      <c r="E4181" s="435"/>
      <c r="F4181" s="433"/>
    </row>
    <row r="4182" spans="1:6" s="182" customFormat="1" ht="14.4" customHeight="1" x14ac:dyDescent="0.3">
      <c r="A4182" s="383"/>
      <c r="B4182" s="202"/>
      <c r="C4182" s="386"/>
      <c r="D4182" s="434"/>
      <c r="E4182" s="435"/>
      <c r="F4182" s="433"/>
    </row>
    <row r="4183" spans="1:6" s="182" customFormat="1" ht="14.4" customHeight="1" x14ac:dyDescent="0.3">
      <c r="A4183" s="383"/>
      <c r="B4183" s="202"/>
      <c r="C4183" s="386"/>
      <c r="D4183" s="434"/>
      <c r="E4183" s="435"/>
      <c r="F4183" s="433"/>
    </row>
    <row r="4184" spans="1:6" s="182" customFormat="1" ht="14.4" customHeight="1" x14ac:dyDescent="0.3">
      <c r="A4184" s="383"/>
      <c r="B4184" s="202"/>
      <c r="C4184" s="386"/>
      <c r="D4184" s="434"/>
      <c r="E4184" s="435"/>
      <c r="F4184" s="433"/>
    </row>
    <row r="4185" spans="1:6" s="182" customFormat="1" ht="14.4" customHeight="1" x14ac:dyDescent="0.3">
      <c r="A4185" s="383"/>
      <c r="B4185" s="202"/>
      <c r="C4185" s="386"/>
      <c r="D4185" s="434"/>
      <c r="E4185" s="435"/>
      <c r="F4185" s="433"/>
    </row>
    <row r="4186" spans="1:6" s="182" customFormat="1" ht="14.4" customHeight="1" x14ac:dyDescent="0.3">
      <c r="A4186" s="383"/>
      <c r="B4186" s="202"/>
      <c r="C4186" s="386"/>
      <c r="D4186" s="434"/>
      <c r="E4186" s="435"/>
      <c r="F4186" s="433"/>
    </row>
    <row r="4187" spans="1:6" s="182" customFormat="1" ht="14.4" customHeight="1" x14ac:dyDescent="0.3">
      <c r="A4187" s="383"/>
      <c r="B4187" s="202"/>
      <c r="C4187" s="386"/>
      <c r="D4187" s="434"/>
      <c r="E4187" s="435"/>
      <c r="F4187" s="433"/>
    </row>
    <row r="4188" spans="1:6" s="182" customFormat="1" ht="14.4" customHeight="1" x14ac:dyDescent="0.3">
      <c r="A4188" s="383"/>
      <c r="B4188" s="202"/>
      <c r="C4188" s="386"/>
      <c r="D4188" s="434"/>
      <c r="E4188" s="435"/>
      <c r="F4188" s="433"/>
    </row>
    <row r="4189" spans="1:6" s="182" customFormat="1" ht="14.4" customHeight="1" x14ac:dyDescent="0.3">
      <c r="A4189" s="383"/>
      <c r="B4189" s="202"/>
      <c r="C4189" s="386"/>
      <c r="D4189" s="434"/>
      <c r="E4189" s="435"/>
      <c r="F4189" s="433"/>
    </row>
    <row r="4190" spans="1:6" s="182" customFormat="1" ht="14.4" customHeight="1" x14ac:dyDescent="0.3">
      <c r="A4190" s="383"/>
      <c r="B4190" s="202"/>
      <c r="C4190" s="386"/>
      <c r="D4190" s="434"/>
      <c r="E4190" s="435"/>
      <c r="F4190" s="433"/>
    </row>
    <row r="4191" spans="1:6" s="182" customFormat="1" ht="14.4" customHeight="1" x14ac:dyDescent="0.3">
      <c r="A4191" s="383"/>
      <c r="B4191" s="202"/>
      <c r="C4191" s="386"/>
      <c r="D4191" s="434"/>
      <c r="E4191" s="435"/>
      <c r="F4191" s="433"/>
    </row>
    <row r="4192" spans="1:6" s="182" customFormat="1" ht="14.4" customHeight="1" x14ac:dyDescent="0.3">
      <c r="A4192" s="383"/>
      <c r="B4192" s="202"/>
      <c r="C4192" s="386"/>
      <c r="D4192" s="434"/>
      <c r="E4192" s="435"/>
      <c r="F4192" s="433"/>
    </row>
    <row r="4193" spans="1:6" s="182" customFormat="1" ht="14.4" customHeight="1" x14ac:dyDescent="0.3">
      <c r="A4193" s="383"/>
      <c r="B4193" s="202"/>
      <c r="C4193" s="386"/>
      <c r="D4193" s="434"/>
      <c r="E4193" s="435"/>
      <c r="F4193" s="433"/>
    </row>
    <row r="4194" spans="1:6" s="182" customFormat="1" ht="14.4" customHeight="1" x14ac:dyDescent="0.3">
      <c r="A4194" s="383"/>
      <c r="B4194" s="202"/>
      <c r="C4194" s="386"/>
      <c r="D4194" s="434"/>
      <c r="E4194" s="435"/>
      <c r="F4194" s="433"/>
    </row>
    <row r="4195" spans="1:6" s="182" customFormat="1" ht="14.4" customHeight="1" x14ac:dyDescent="0.3">
      <c r="A4195" s="383"/>
      <c r="B4195" s="202"/>
      <c r="C4195" s="386"/>
      <c r="D4195" s="434"/>
      <c r="E4195" s="435"/>
      <c r="F4195" s="433"/>
    </row>
    <row r="4196" spans="1:6" s="182" customFormat="1" ht="14.4" customHeight="1" x14ac:dyDescent="0.3">
      <c r="A4196" s="383"/>
      <c r="B4196" s="202"/>
      <c r="C4196" s="386"/>
      <c r="D4196" s="434"/>
      <c r="E4196" s="435"/>
      <c r="F4196" s="433"/>
    </row>
    <row r="4197" spans="1:6" s="182" customFormat="1" ht="14.4" customHeight="1" x14ac:dyDescent="0.3">
      <c r="A4197" s="383"/>
      <c r="B4197" s="202"/>
      <c r="C4197" s="386"/>
      <c r="D4197" s="434"/>
      <c r="E4197" s="435"/>
      <c r="F4197" s="433"/>
    </row>
    <row r="4198" spans="1:6" s="182" customFormat="1" ht="14.4" customHeight="1" x14ac:dyDescent="0.3">
      <c r="A4198" s="383"/>
      <c r="B4198" s="202"/>
      <c r="C4198" s="386"/>
      <c r="D4198" s="434"/>
      <c r="E4198" s="435"/>
      <c r="F4198" s="433"/>
    </row>
    <row r="4199" spans="1:6" s="182" customFormat="1" ht="14.4" customHeight="1" x14ac:dyDescent="0.3">
      <c r="A4199" s="383"/>
      <c r="B4199" s="202"/>
      <c r="C4199" s="386"/>
      <c r="D4199" s="434"/>
      <c r="E4199" s="435"/>
      <c r="F4199" s="433"/>
    </row>
    <row r="4200" spans="1:6" s="182" customFormat="1" ht="14.4" customHeight="1" x14ac:dyDescent="0.3">
      <c r="A4200" s="383"/>
      <c r="B4200" s="202"/>
      <c r="C4200" s="386"/>
      <c r="D4200" s="434"/>
      <c r="E4200" s="435"/>
      <c r="F4200" s="433"/>
    </row>
    <row r="4201" spans="1:6" s="182" customFormat="1" ht="14.4" customHeight="1" x14ac:dyDescent="0.3">
      <c r="A4201" s="383"/>
      <c r="B4201" s="202"/>
      <c r="C4201" s="386"/>
      <c r="D4201" s="434"/>
      <c r="E4201" s="435"/>
      <c r="F4201" s="433"/>
    </row>
    <row r="4202" spans="1:6" s="182" customFormat="1" ht="14.4" customHeight="1" x14ac:dyDescent="0.3">
      <c r="A4202" s="383"/>
      <c r="B4202" s="202"/>
      <c r="C4202" s="386"/>
      <c r="D4202" s="434"/>
      <c r="E4202" s="435"/>
      <c r="F4202" s="433"/>
    </row>
    <row r="4203" spans="1:6" s="182" customFormat="1" ht="14.4" customHeight="1" x14ac:dyDescent="0.3">
      <c r="A4203" s="383"/>
      <c r="B4203" s="202"/>
      <c r="C4203" s="386"/>
      <c r="D4203" s="434"/>
      <c r="E4203" s="435"/>
      <c r="F4203" s="433"/>
    </row>
    <row r="4204" spans="1:6" s="182" customFormat="1" ht="14.4" customHeight="1" x14ac:dyDescent="0.3">
      <c r="A4204" s="383"/>
      <c r="B4204" s="202"/>
      <c r="C4204" s="386"/>
      <c r="D4204" s="434"/>
      <c r="E4204" s="435"/>
      <c r="F4204" s="433"/>
    </row>
    <row r="4205" spans="1:6" s="182" customFormat="1" ht="14.4" customHeight="1" x14ac:dyDescent="0.3">
      <c r="A4205" s="383"/>
      <c r="B4205" s="202"/>
      <c r="C4205" s="386"/>
      <c r="D4205" s="434"/>
      <c r="E4205" s="435"/>
      <c r="F4205" s="433"/>
    </row>
    <row r="4206" spans="1:6" s="182" customFormat="1" ht="14.4" customHeight="1" x14ac:dyDescent="0.3">
      <c r="A4206" s="383"/>
      <c r="B4206" s="202"/>
      <c r="C4206" s="386"/>
      <c r="D4206" s="434"/>
      <c r="E4206" s="435"/>
      <c r="F4206" s="433"/>
    </row>
    <row r="4207" spans="1:6" s="182" customFormat="1" ht="14.4" customHeight="1" x14ac:dyDescent="0.3">
      <c r="A4207" s="383"/>
      <c r="B4207" s="202"/>
      <c r="C4207" s="386"/>
      <c r="D4207" s="434"/>
      <c r="E4207" s="435"/>
      <c r="F4207" s="433"/>
    </row>
    <row r="4208" spans="1:6" s="182" customFormat="1" ht="14.4" customHeight="1" x14ac:dyDescent="0.3">
      <c r="A4208" s="383"/>
      <c r="B4208" s="202"/>
      <c r="C4208" s="386"/>
      <c r="D4208" s="434"/>
      <c r="E4208" s="435"/>
      <c r="F4208" s="433"/>
    </row>
    <row r="4209" spans="1:6" s="182" customFormat="1" ht="14.4" customHeight="1" x14ac:dyDescent="0.3">
      <c r="A4209" s="383"/>
      <c r="B4209" s="202"/>
      <c r="C4209" s="386"/>
      <c r="D4209" s="434"/>
      <c r="E4209" s="435"/>
      <c r="F4209" s="433"/>
    </row>
    <row r="4210" spans="1:6" s="182" customFormat="1" ht="14.4" customHeight="1" x14ac:dyDescent="0.3">
      <c r="A4210" s="383"/>
      <c r="B4210" s="202"/>
      <c r="C4210" s="386"/>
      <c r="D4210" s="434"/>
      <c r="E4210" s="435"/>
      <c r="F4210" s="433"/>
    </row>
    <row r="4211" spans="1:6" s="182" customFormat="1" ht="14.4" customHeight="1" x14ac:dyDescent="0.3">
      <c r="A4211" s="383"/>
      <c r="B4211" s="202"/>
      <c r="C4211" s="386"/>
      <c r="D4211" s="434"/>
      <c r="E4211" s="435"/>
      <c r="F4211" s="433"/>
    </row>
    <row r="4212" spans="1:6" s="182" customFormat="1" ht="14.4" customHeight="1" x14ac:dyDescent="0.3">
      <c r="A4212" s="383"/>
      <c r="B4212" s="202"/>
      <c r="C4212" s="386"/>
      <c r="D4212" s="434"/>
      <c r="E4212" s="435"/>
      <c r="F4212" s="433"/>
    </row>
    <row r="4213" spans="1:6" s="182" customFormat="1" ht="14.4" customHeight="1" x14ac:dyDescent="0.3">
      <c r="A4213" s="383"/>
      <c r="B4213" s="202"/>
      <c r="C4213" s="386"/>
      <c r="D4213" s="434"/>
      <c r="E4213" s="435"/>
      <c r="F4213" s="433"/>
    </row>
    <row r="4214" spans="1:6" s="182" customFormat="1" ht="14.4" customHeight="1" x14ac:dyDescent="0.3">
      <c r="A4214" s="383"/>
      <c r="B4214" s="202"/>
      <c r="C4214" s="386"/>
      <c r="D4214" s="434"/>
      <c r="E4214" s="435"/>
      <c r="F4214" s="433"/>
    </row>
    <row r="4215" spans="1:6" s="182" customFormat="1" ht="14.4" customHeight="1" x14ac:dyDescent="0.3">
      <c r="A4215" s="383"/>
      <c r="B4215" s="202"/>
      <c r="C4215" s="386"/>
      <c r="D4215" s="434"/>
      <c r="E4215" s="435"/>
      <c r="F4215" s="433"/>
    </row>
    <row r="4216" spans="1:6" s="182" customFormat="1" ht="14.4" customHeight="1" x14ac:dyDescent="0.3">
      <c r="A4216" s="383"/>
      <c r="B4216" s="202"/>
      <c r="C4216" s="386"/>
      <c r="D4216" s="434"/>
      <c r="E4216" s="435"/>
      <c r="F4216" s="433"/>
    </row>
    <row r="4217" spans="1:6" s="182" customFormat="1" ht="14.4" customHeight="1" x14ac:dyDescent="0.3">
      <c r="A4217" s="383"/>
      <c r="B4217" s="202"/>
      <c r="C4217" s="386"/>
      <c r="D4217" s="434"/>
      <c r="E4217" s="435"/>
      <c r="F4217" s="433"/>
    </row>
    <row r="4218" spans="1:6" s="182" customFormat="1" ht="14.4" customHeight="1" x14ac:dyDescent="0.3">
      <c r="A4218" s="383"/>
      <c r="B4218" s="202"/>
      <c r="C4218" s="386"/>
      <c r="D4218" s="434"/>
      <c r="E4218" s="435"/>
      <c r="F4218" s="433"/>
    </row>
    <row r="4219" spans="1:6" s="182" customFormat="1" ht="14.4" customHeight="1" x14ac:dyDescent="0.3">
      <c r="A4219" s="383"/>
      <c r="B4219" s="202"/>
      <c r="C4219" s="386"/>
      <c r="D4219" s="434"/>
      <c r="E4219" s="435"/>
      <c r="F4219" s="433"/>
    </row>
    <row r="4220" spans="1:6" s="182" customFormat="1" ht="14.4" customHeight="1" x14ac:dyDescent="0.3">
      <c r="A4220" s="383"/>
      <c r="B4220" s="202"/>
      <c r="C4220" s="386"/>
      <c r="D4220" s="434"/>
      <c r="E4220" s="435"/>
      <c r="F4220" s="433"/>
    </row>
    <row r="4221" spans="1:6" s="182" customFormat="1" ht="14.4" customHeight="1" x14ac:dyDescent="0.3">
      <c r="A4221" s="383"/>
      <c r="B4221" s="202"/>
      <c r="C4221" s="386"/>
      <c r="D4221" s="434"/>
      <c r="E4221" s="435"/>
      <c r="F4221" s="433"/>
    </row>
    <row r="4222" spans="1:6" s="182" customFormat="1" ht="14.4" customHeight="1" x14ac:dyDescent="0.3">
      <c r="A4222" s="383"/>
      <c r="B4222" s="202"/>
      <c r="C4222" s="386"/>
      <c r="D4222" s="434"/>
      <c r="E4222" s="435"/>
      <c r="F4222" s="433"/>
    </row>
    <row r="4223" spans="1:6" s="182" customFormat="1" ht="14.4" customHeight="1" x14ac:dyDescent="0.3">
      <c r="A4223" s="383"/>
      <c r="B4223" s="202"/>
      <c r="C4223" s="386"/>
      <c r="D4223" s="434"/>
      <c r="E4223" s="435"/>
      <c r="F4223" s="433"/>
    </row>
    <row r="4224" spans="1:6" s="182" customFormat="1" ht="14.4" customHeight="1" x14ac:dyDescent="0.3">
      <c r="A4224" s="383"/>
      <c r="B4224" s="202"/>
      <c r="C4224" s="386"/>
      <c r="D4224" s="434"/>
      <c r="E4224" s="435"/>
      <c r="F4224" s="433"/>
    </row>
    <row r="4225" spans="1:6" s="182" customFormat="1" ht="14.4" customHeight="1" x14ac:dyDescent="0.3">
      <c r="A4225" s="383"/>
      <c r="B4225" s="202"/>
      <c r="C4225" s="386"/>
      <c r="D4225" s="434"/>
      <c r="E4225" s="435"/>
      <c r="F4225" s="433"/>
    </row>
    <row r="4226" spans="1:6" s="182" customFormat="1" ht="14.4" customHeight="1" x14ac:dyDescent="0.3">
      <c r="A4226" s="383"/>
      <c r="B4226" s="202"/>
      <c r="C4226" s="386"/>
      <c r="D4226" s="434"/>
      <c r="E4226" s="435"/>
      <c r="F4226" s="433"/>
    </row>
    <row r="4227" spans="1:6" s="182" customFormat="1" ht="14.4" customHeight="1" x14ac:dyDescent="0.3">
      <c r="A4227" s="383"/>
      <c r="B4227" s="202"/>
      <c r="C4227" s="386"/>
      <c r="D4227" s="434"/>
      <c r="E4227" s="435"/>
      <c r="F4227" s="433"/>
    </row>
    <row r="4228" spans="1:6" s="182" customFormat="1" ht="14.4" customHeight="1" x14ac:dyDescent="0.3">
      <c r="A4228" s="383"/>
      <c r="B4228" s="202"/>
      <c r="C4228" s="386"/>
      <c r="D4228" s="434"/>
      <c r="E4228" s="435"/>
      <c r="F4228" s="433"/>
    </row>
    <row r="4229" spans="1:6" s="182" customFormat="1" ht="14.4" customHeight="1" x14ac:dyDescent="0.3">
      <c r="A4229" s="383"/>
      <c r="B4229" s="202"/>
      <c r="C4229" s="386"/>
      <c r="D4229" s="434"/>
      <c r="E4229" s="435"/>
      <c r="F4229" s="433"/>
    </row>
    <row r="4230" spans="1:6" s="182" customFormat="1" ht="14.4" customHeight="1" x14ac:dyDescent="0.3">
      <c r="A4230" s="383"/>
      <c r="B4230" s="202"/>
      <c r="C4230" s="386"/>
      <c r="D4230" s="434"/>
      <c r="E4230" s="435"/>
      <c r="F4230" s="433"/>
    </row>
    <row r="4231" spans="1:6" s="182" customFormat="1" ht="14.4" customHeight="1" x14ac:dyDescent="0.3">
      <c r="A4231" s="383"/>
      <c r="B4231" s="202"/>
      <c r="C4231" s="386"/>
      <c r="D4231" s="434"/>
      <c r="E4231" s="435"/>
      <c r="F4231" s="433"/>
    </row>
    <row r="4232" spans="1:6" s="182" customFormat="1" ht="14.4" customHeight="1" x14ac:dyDescent="0.3">
      <c r="A4232" s="383"/>
      <c r="B4232" s="202"/>
      <c r="C4232" s="386"/>
      <c r="D4232" s="434"/>
      <c r="E4232" s="435"/>
      <c r="F4232" s="433"/>
    </row>
    <row r="4233" spans="1:6" s="182" customFormat="1" ht="14.4" customHeight="1" x14ac:dyDescent="0.3">
      <c r="A4233" s="383"/>
      <c r="B4233" s="202"/>
      <c r="C4233" s="386"/>
      <c r="D4233" s="434"/>
      <c r="E4233" s="435"/>
      <c r="F4233" s="433"/>
    </row>
    <row r="4234" spans="1:6" s="182" customFormat="1" ht="14.4" customHeight="1" x14ac:dyDescent="0.3">
      <c r="A4234" s="383"/>
      <c r="B4234" s="202"/>
      <c r="C4234" s="386"/>
      <c r="D4234" s="434"/>
      <c r="E4234" s="435"/>
      <c r="F4234" s="433"/>
    </row>
    <row r="4235" spans="1:6" s="182" customFormat="1" ht="14.4" customHeight="1" x14ac:dyDescent="0.3">
      <c r="A4235" s="383"/>
      <c r="B4235" s="202"/>
      <c r="C4235" s="386"/>
      <c r="D4235" s="434"/>
      <c r="E4235" s="435"/>
      <c r="F4235" s="433"/>
    </row>
    <row r="4236" spans="1:6" s="182" customFormat="1" ht="14.4" customHeight="1" x14ac:dyDescent="0.3">
      <c r="A4236" s="383"/>
      <c r="B4236" s="202"/>
      <c r="C4236" s="386"/>
      <c r="D4236" s="434"/>
      <c r="E4236" s="435"/>
      <c r="F4236" s="433"/>
    </row>
    <row r="4237" spans="1:6" s="182" customFormat="1" ht="14.4" customHeight="1" x14ac:dyDescent="0.3">
      <c r="A4237" s="383"/>
      <c r="B4237" s="202"/>
      <c r="C4237" s="386"/>
      <c r="D4237" s="434"/>
      <c r="E4237" s="435"/>
      <c r="F4237" s="433"/>
    </row>
    <row r="4238" spans="1:6" s="182" customFormat="1" ht="14.4" customHeight="1" x14ac:dyDescent="0.3">
      <c r="A4238" s="383"/>
      <c r="B4238" s="202"/>
      <c r="C4238" s="386"/>
      <c r="D4238" s="434"/>
      <c r="E4238" s="435"/>
      <c r="F4238" s="433"/>
    </row>
    <row r="4239" spans="1:6" s="182" customFormat="1" ht="14.4" customHeight="1" x14ac:dyDescent="0.3">
      <c r="A4239" s="383"/>
      <c r="B4239" s="202"/>
      <c r="C4239" s="386"/>
      <c r="D4239" s="434"/>
      <c r="E4239" s="435"/>
      <c r="F4239" s="433"/>
    </row>
    <row r="4240" spans="1:6" s="182" customFormat="1" ht="14.4" customHeight="1" x14ac:dyDescent="0.3">
      <c r="A4240" s="383"/>
      <c r="B4240" s="202"/>
      <c r="C4240" s="386"/>
      <c r="D4240" s="434"/>
      <c r="E4240" s="435"/>
      <c r="F4240" s="433"/>
    </row>
    <row r="4241" spans="1:6" s="182" customFormat="1" ht="14.4" customHeight="1" x14ac:dyDescent="0.3">
      <c r="A4241" s="383"/>
      <c r="B4241" s="202"/>
      <c r="C4241" s="386"/>
      <c r="D4241" s="434"/>
      <c r="E4241" s="435"/>
      <c r="F4241" s="433"/>
    </row>
    <row r="4242" spans="1:6" s="182" customFormat="1" ht="14.4" customHeight="1" x14ac:dyDescent="0.3">
      <c r="A4242" s="383"/>
      <c r="B4242" s="202"/>
      <c r="C4242" s="386"/>
      <c r="D4242" s="434"/>
      <c r="E4242" s="435"/>
      <c r="F4242" s="433"/>
    </row>
    <row r="4243" spans="1:6" s="182" customFormat="1" ht="14.4" customHeight="1" x14ac:dyDescent="0.3">
      <c r="A4243" s="383"/>
      <c r="B4243" s="202"/>
      <c r="C4243" s="386"/>
      <c r="D4243" s="434"/>
      <c r="E4243" s="435"/>
      <c r="F4243" s="433"/>
    </row>
    <row r="4244" spans="1:6" s="182" customFormat="1" ht="14.4" customHeight="1" x14ac:dyDescent="0.3">
      <c r="A4244" s="383"/>
      <c r="B4244" s="202"/>
      <c r="C4244" s="386"/>
      <c r="D4244" s="434"/>
      <c r="E4244" s="435"/>
      <c r="F4244" s="433"/>
    </row>
    <row r="4245" spans="1:6" s="182" customFormat="1" ht="14.4" customHeight="1" x14ac:dyDescent="0.3">
      <c r="A4245" s="383"/>
      <c r="B4245" s="202"/>
      <c r="C4245" s="386"/>
      <c r="D4245" s="434"/>
      <c r="E4245" s="435"/>
      <c r="F4245" s="433"/>
    </row>
    <row r="4246" spans="1:6" s="182" customFormat="1" ht="14.4" customHeight="1" x14ac:dyDescent="0.3">
      <c r="A4246" s="383"/>
      <c r="B4246" s="202"/>
      <c r="C4246" s="386"/>
      <c r="D4246" s="434"/>
      <c r="E4246" s="435"/>
      <c r="F4246" s="433"/>
    </row>
    <row r="4247" spans="1:6" s="182" customFormat="1" ht="14.4" customHeight="1" x14ac:dyDescent="0.3">
      <c r="A4247" s="383"/>
      <c r="B4247" s="202"/>
      <c r="C4247" s="386"/>
      <c r="D4247" s="434"/>
      <c r="E4247" s="435"/>
      <c r="F4247" s="433"/>
    </row>
    <row r="4248" spans="1:6" s="182" customFormat="1" ht="14.4" customHeight="1" x14ac:dyDescent="0.3">
      <c r="A4248" s="383"/>
      <c r="B4248" s="202"/>
      <c r="C4248" s="386"/>
      <c r="D4248" s="434"/>
      <c r="E4248" s="435"/>
      <c r="F4248" s="433"/>
    </row>
    <row r="4249" spans="1:6" s="182" customFormat="1" ht="14.4" customHeight="1" x14ac:dyDescent="0.3">
      <c r="A4249" s="383"/>
      <c r="B4249" s="202"/>
      <c r="C4249" s="386"/>
      <c r="D4249" s="434"/>
      <c r="E4249" s="435"/>
      <c r="F4249" s="433"/>
    </row>
    <row r="4250" spans="1:6" s="182" customFormat="1" ht="14.4" customHeight="1" x14ac:dyDescent="0.3">
      <c r="A4250" s="383"/>
      <c r="B4250" s="202"/>
      <c r="C4250" s="386"/>
      <c r="D4250" s="434"/>
      <c r="E4250" s="435"/>
      <c r="F4250" s="433"/>
    </row>
    <row r="4251" spans="1:6" s="182" customFormat="1" ht="14.4" customHeight="1" x14ac:dyDescent="0.3">
      <c r="A4251" s="383"/>
      <c r="B4251" s="202"/>
      <c r="C4251" s="386"/>
      <c r="D4251" s="434"/>
      <c r="E4251" s="435"/>
      <c r="F4251" s="433"/>
    </row>
    <row r="4252" spans="1:6" s="182" customFormat="1" ht="14.4" customHeight="1" x14ac:dyDescent="0.3">
      <c r="A4252" s="383"/>
      <c r="B4252" s="202"/>
      <c r="C4252" s="386"/>
      <c r="D4252" s="434"/>
      <c r="E4252" s="435"/>
      <c r="F4252" s="433"/>
    </row>
    <row r="4253" spans="1:6" s="182" customFormat="1" ht="14.4" customHeight="1" x14ac:dyDescent="0.3">
      <c r="A4253" s="383"/>
      <c r="B4253" s="202"/>
      <c r="C4253" s="386"/>
      <c r="D4253" s="434"/>
      <c r="E4253" s="435"/>
      <c r="F4253" s="433"/>
    </row>
    <row r="4254" spans="1:6" s="182" customFormat="1" ht="14.4" customHeight="1" x14ac:dyDescent="0.3">
      <c r="A4254" s="383"/>
      <c r="B4254" s="202"/>
      <c r="C4254" s="386"/>
      <c r="D4254" s="434"/>
      <c r="E4254" s="435"/>
      <c r="F4254" s="433"/>
    </row>
    <row r="4255" spans="1:6" s="182" customFormat="1" ht="14.4" customHeight="1" x14ac:dyDescent="0.3">
      <c r="A4255" s="383"/>
      <c r="B4255" s="202"/>
      <c r="C4255" s="386"/>
      <c r="D4255" s="434"/>
      <c r="E4255" s="435"/>
      <c r="F4255" s="433"/>
    </row>
    <row r="4256" spans="1:6" s="182" customFormat="1" ht="14.4" customHeight="1" thickBot="1" x14ac:dyDescent="0.35">
      <c r="A4256" s="383"/>
      <c r="B4256" s="202"/>
      <c r="C4256" s="386"/>
      <c r="D4256" s="434"/>
      <c r="E4256" s="435"/>
      <c r="F4256" s="433"/>
    </row>
    <row r="4257" spans="1:6" s="182" customFormat="1" ht="25.05" customHeight="1" thickBot="1" x14ac:dyDescent="0.35">
      <c r="A4257" s="448" t="s">
        <v>4102</v>
      </c>
      <c r="B4257" s="511" t="s">
        <v>4116</v>
      </c>
      <c r="C4257" s="489"/>
      <c r="D4257" s="583"/>
      <c r="E4257" s="584"/>
      <c r="F4257" s="585">
        <f>SUM(F4154:F4180)</f>
        <v>500000</v>
      </c>
    </row>
    <row r="4258" spans="1:6" s="182" customFormat="1" ht="15" customHeight="1" x14ac:dyDescent="0.3">
      <c r="A4258" s="756" t="str">
        <f>A768</f>
        <v>CONTRACT SANRAL: NRA 2024/1323</v>
      </c>
      <c r="B4258" s="757"/>
      <c r="C4258" s="462"/>
      <c r="D4258" s="586"/>
      <c r="E4258" s="587"/>
      <c r="F4258" s="588"/>
    </row>
    <row r="4259" spans="1:6" s="182" customFormat="1" ht="28.8" customHeight="1" thickBot="1" x14ac:dyDescent="0.35">
      <c r="A4259" s="754" t="str">
        <f>A769</f>
        <v>PANEL FOR ROUTINE ROAD MAINTENANCE WORKS ACROSS SOUTH AFRICA (FREE STATE PROVINCE)</v>
      </c>
      <c r="B4259" s="755"/>
      <c r="C4259" s="463"/>
      <c r="D4259" s="589"/>
      <c r="E4259" s="590"/>
      <c r="F4259" s="591"/>
    </row>
    <row r="4260" spans="1:6" s="182" customFormat="1" ht="25.05" customHeight="1" thickBot="1" x14ac:dyDescent="0.35">
      <c r="A4260" s="449" t="s">
        <v>4111</v>
      </c>
      <c r="B4260" s="451" t="s">
        <v>4035</v>
      </c>
      <c r="C4260" s="451" t="s">
        <v>4112</v>
      </c>
      <c r="D4260" s="583" t="s">
        <v>4113</v>
      </c>
      <c r="E4260" s="583" t="s">
        <v>4114</v>
      </c>
      <c r="F4260" s="592" t="s">
        <v>4036</v>
      </c>
    </row>
    <row r="4261" spans="1:6" s="182" customFormat="1" ht="25.05" customHeight="1" x14ac:dyDescent="0.3">
      <c r="A4261" s="758" t="s">
        <v>2503</v>
      </c>
      <c r="B4261" s="759"/>
      <c r="C4261" s="759"/>
      <c r="D4261" s="759"/>
      <c r="E4261" s="759"/>
      <c r="F4261" s="760"/>
    </row>
    <row r="4262" spans="1:6" s="182" customFormat="1" ht="14.4" customHeight="1" x14ac:dyDescent="0.3">
      <c r="A4262" s="372" t="s">
        <v>2526</v>
      </c>
      <c r="B4262" s="235" t="s">
        <v>2527</v>
      </c>
      <c r="C4262" s="379"/>
      <c r="D4262" s="601"/>
      <c r="E4262" s="392"/>
      <c r="F4262" s="397"/>
    </row>
    <row r="4263" spans="1:6" s="182" customFormat="1" ht="14.4" customHeight="1" x14ac:dyDescent="0.3">
      <c r="A4263" s="372" t="s">
        <v>2528</v>
      </c>
      <c r="B4263" s="201" t="s">
        <v>4011</v>
      </c>
      <c r="C4263" s="379" t="s">
        <v>9</v>
      </c>
      <c r="D4263" s="420">
        <v>1200</v>
      </c>
      <c r="E4263" s="856"/>
      <c r="F4263" s="625" t="str">
        <f t="shared" ref="F4263:F4274" si="35">IF((D4263*E4263)&gt;0,(D4263*E4263),"")</f>
        <v/>
      </c>
    </row>
    <row r="4264" spans="1:6" s="182" customFormat="1" ht="14.4" customHeight="1" x14ac:dyDescent="0.3">
      <c r="A4264" s="372" t="s">
        <v>2530</v>
      </c>
      <c r="B4264" s="214" t="s">
        <v>4007</v>
      </c>
      <c r="C4264" s="379" t="s">
        <v>9</v>
      </c>
      <c r="D4264" s="420">
        <v>800</v>
      </c>
      <c r="E4264" s="856"/>
      <c r="F4264" s="625" t="str">
        <f t="shared" si="35"/>
        <v/>
      </c>
    </row>
    <row r="4265" spans="1:6" s="182" customFormat="1" ht="14.4" customHeight="1" x14ac:dyDescent="0.3">
      <c r="A4265" s="372" t="s">
        <v>2532</v>
      </c>
      <c r="B4265" s="214" t="s">
        <v>4008</v>
      </c>
      <c r="C4265" s="379" t="s">
        <v>9</v>
      </c>
      <c r="D4265" s="420">
        <v>600</v>
      </c>
      <c r="E4265" s="856"/>
      <c r="F4265" s="625" t="str">
        <f t="shared" si="35"/>
        <v/>
      </c>
    </row>
    <row r="4266" spans="1:6" s="182" customFormat="1" ht="14.4" customHeight="1" x14ac:dyDescent="0.3">
      <c r="A4266" s="372" t="s">
        <v>2534</v>
      </c>
      <c r="B4266" s="214" t="s">
        <v>4009</v>
      </c>
      <c r="C4266" s="379" t="s">
        <v>9</v>
      </c>
      <c r="D4266" s="420">
        <v>300</v>
      </c>
      <c r="E4266" s="856"/>
      <c r="F4266" s="625" t="str">
        <f t="shared" si="35"/>
        <v/>
      </c>
    </row>
    <row r="4267" spans="1:6" s="182" customFormat="1" ht="14.4" customHeight="1" x14ac:dyDescent="0.3">
      <c r="A4267" s="372" t="s">
        <v>2536</v>
      </c>
      <c r="B4267" s="214" t="s">
        <v>4010</v>
      </c>
      <c r="C4267" s="379" t="s">
        <v>9</v>
      </c>
      <c r="D4267" s="420">
        <v>200</v>
      </c>
      <c r="E4267" s="856"/>
      <c r="F4267" s="625" t="str">
        <f t="shared" si="35"/>
        <v/>
      </c>
    </row>
    <row r="4268" spans="1:6" s="182" customFormat="1" ht="14.4" customHeight="1" x14ac:dyDescent="0.3">
      <c r="A4268" s="372" t="s">
        <v>2538</v>
      </c>
      <c r="B4268" s="235" t="s">
        <v>2539</v>
      </c>
      <c r="C4268" s="379"/>
      <c r="D4268" s="420"/>
      <c r="E4268" s="549"/>
      <c r="F4268" s="625" t="str">
        <f t="shared" si="35"/>
        <v/>
      </c>
    </row>
    <row r="4269" spans="1:6" s="182" customFormat="1" ht="14.4" customHeight="1" x14ac:dyDescent="0.3">
      <c r="A4269" s="372" t="s">
        <v>2540</v>
      </c>
      <c r="B4269" s="201" t="s">
        <v>4300</v>
      </c>
      <c r="C4269" s="379"/>
      <c r="D4269" s="420">
        <v>100</v>
      </c>
      <c r="E4269" s="856"/>
      <c r="F4269" s="625" t="str">
        <f t="shared" si="35"/>
        <v/>
      </c>
    </row>
    <row r="4270" spans="1:6" s="182" customFormat="1" ht="14.4" customHeight="1" x14ac:dyDescent="0.3">
      <c r="A4270" s="372" t="s">
        <v>2542</v>
      </c>
      <c r="B4270" s="201" t="s">
        <v>1222</v>
      </c>
      <c r="C4270" s="379" t="s">
        <v>955</v>
      </c>
      <c r="D4270" s="420"/>
      <c r="E4270" s="549"/>
      <c r="F4270" s="625" t="str">
        <f t="shared" si="35"/>
        <v/>
      </c>
    </row>
    <row r="4271" spans="1:6" s="182" customFormat="1" ht="14.4" customHeight="1" x14ac:dyDescent="0.3">
      <c r="A4271" s="372" t="s">
        <v>2548</v>
      </c>
      <c r="B4271" s="201" t="s">
        <v>4301</v>
      </c>
      <c r="C4271" s="379"/>
      <c r="D4271" s="420"/>
      <c r="E4271" s="549"/>
      <c r="F4271" s="625" t="str">
        <f t="shared" si="35"/>
        <v/>
      </c>
    </row>
    <row r="4272" spans="1:6" s="182" customFormat="1" ht="14.4" customHeight="1" x14ac:dyDescent="0.3">
      <c r="A4272" s="372" t="s">
        <v>2550</v>
      </c>
      <c r="B4272" s="201" t="s">
        <v>1222</v>
      </c>
      <c r="C4272" s="379" t="s">
        <v>955</v>
      </c>
      <c r="D4272" s="420">
        <v>100</v>
      </c>
      <c r="E4272" s="856"/>
      <c r="F4272" s="625" t="str">
        <f t="shared" si="35"/>
        <v/>
      </c>
    </row>
    <row r="4273" spans="1:6" s="182" customFormat="1" ht="14.4" customHeight="1" x14ac:dyDescent="0.3">
      <c r="A4273" s="372" t="s">
        <v>2556</v>
      </c>
      <c r="B4273" s="201" t="s">
        <v>2557</v>
      </c>
      <c r="C4273" s="379" t="s">
        <v>955</v>
      </c>
      <c r="D4273" s="420">
        <v>10</v>
      </c>
      <c r="E4273" s="856"/>
      <c r="F4273" s="625" t="str">
        <f t="shared" si="35"/>
        <v/>
      </c>
    </row>
    <row r="4274" spans="1:6" s="182" customFormat="1" ht="24" x14ac:dyDescent="0.3">
      <c r="A4274" s="372" t="s">
        <v>2558</v>
      </c>
      <c r="B4274" s="235" t="s">
        <v>2559</v>
      </c>
      <c r="C4274" s="379" t="s">
        <v>2405</v>
      </c>
      <c r="D4274" s="420">
        <v>6</v>
      </c>
      <c r="E4274" s="856"/>
      <c r="F4274" s="625" t="str">
        <f t="shared" si="35"/>
        <v/>
      </c>
    </row>
    <row r="4275" spans="1:6" s="182" customFormat="1" ht="14.4" customHeight="1" x14ac:dyDescent="0.3">
      <c r="A4275" s="383"/>
      <c r="B4275" s="385"/>
      <c r="C4275" s="386"/>
      <c r="D4275" s="420"/>
      <c r="E4275" s="435"/>
      <c r="F4275" s="433"/>
    </row>
    <row r="4276" spans="1:6" s="182" customFormat="1" ht="14.4" customHeight="1" x14ac:dyDescent="0.3">
      <c r="A4276" s="383"/>
      <c r="B4276" s="385"/>
      <c r="C4276" s="386"/>
      <c r="D4276" s="434"/>
      <c r="E4276" s="435"/>
      <c r="F4276" s="433"/>
    </row>
    <row r="4277" spans="1:6" s="182" customFormat="1" ht="14.4" customHeight="1" x14ac:dyDescent="0.3">
      <c r="A4277" s="383"/>
      <c r="B4277" s="385"/>
      <c r="C4277" s="386"/>
      <c r="D4277" s="434"/>
      <c r="E4277" s="435"/>
      <c r="F4277" s="433"/>
    </row>
    <row r="4278" spans="1:6" s="182" customFormat="1" ht="14.4" customHeight="1" x14ac:dyDescent="0.3">
      <c r="A4278" s="383"/>
      <c r="B4278" s="385"/>
      <c r="C4278" s="386"/>
      <c r="D4278" s="434"/>
      <c r="E4278" s="435"/>
      <c r="F4278" s="433"/>
    </row>
    <row r="4279" spans="1:6" s="182" customFormat="1" ht="14.4" customHeight="1" x14ac:dyDescent="0.3">
      <c r="A4279" s="383"/>
      <c r="B4279" s="385"/>
      <c r="C4279" s="386"/>
      <c r="D4279" s="434"/>
      <c r="E4279" s="435"/>
      <c r="F4279" s="433"/>
    </row>
    <row r="4280" spans="1:6" s="182" customFormat="1" ht="14.4" customHeight="1" x14ac:dyDescent="0.3">
      <c r="A4280" s="383"/>
      <c r="B4280" s="385"/>
      <c r="C4280" s="386"/>
      <c r="D4280" s="434"/>
      <c r="E4280" s="435"/>
      <c r="F4280" s="433"/>
    </row>
    <row r="4281" spans="1:6" s="182" customFormat="1" ht="14.4" customHeight="1" x14ac:dyDescent="0.3">
      <c r="A4281" s="383"/>
      <c r="B4281" s="385"/>
      <c r="C4281" s="386"/>
      <c r="D4281" s="434"/>
      <c r="E4281" s="435"/>
      <c r="F4281" s="433"/>
    </row>
    <row r="4282" spans="1:6" s="182" customFormat="1" ht="14.4" customHeight="1" x14ac:dyDescent="0.3">
      <c r="A4282" s="383"/>
      <c r="B4282" s="385"/>
      <c r="C4282" s="386"/>
      <c r="D4282" s="434"/>
      <c r="E4282" s="435"/>
      <c r="F4282" s="433"/>
    </row>
    <row r="4283" spans="1:6" s="182" customFormat="1" ht="14.4" customHeight="1" x14ac:dyDescent="0.3">
      <c r="A4283" s="383"/>
      <c r="B4283" s="385"/>
      <c r="C4283" s="386"/>
      <c r="D4283" s="434"/>
      <c r="E4283" s="435"/>
      <c r="F4283" s="433"/>
    </row>
    <row r="4284" spans="1:6" s="182" customFormat="1" ht="14.4" customHeight="1" x14ac:dyDescent="0.3">
      <c r="A4284" s="383"/>
      <c r="B4284" s="385"/>
      <c r="C4284" s="386"/>
      <c r="D4284" s="434"/>
      <c r="E4284" s="435"/>
      <c r="F4284" s="433"/>
    </row>
    <row r="4285" spans="1:6" s="182" customFormat="1" ht="14.4" customHeight="1" x14ac:dyDescent="0.3">
      <c r="A4285" s="383"/>
      <c r="B4285" s="385"/>
      <c r="C4285" s="386"/>
      <c r="D4285" s="434"/>
      <c r="E4285" s="435"/>
      <c r="F4285" s="433"/>
    </row>
    <row r="4286" spans="1:6" s="182" customFormat="1" ht="14.4" customHeight="1" x14ac:dyDescent="0.3">
      <c r="A4286" s="383"/>
      <c r="B4286" s="385"/>
      <c r="C4286" s="386"/>
      <c r="D4286" s="434"/>
      <c r="E4286" s="435"/>
      <c r="F4286" s="433"/>
    </row>
    <row r="4287" spans="1:6" s="182" customFormat="1" ht="14.4" customHeight="1" x14ac:dyDescent="0.3">
      <c r="A4287" s="383"/>
      <c r="B4287" s="385"/>
      <c r="C4287" s="386"/>
      <c r="D4287" s="434"/>
      <c r="E4287" s="435"/>
      <c r="F4287" s="433"/>
    </row>
    <row r="4288" spans="1:6" s="182" customFormat="1" ht="14.4" customHeight="1" x14ac:dyDescent="0.3">
      <c r="A4288" s="383"/>
      <c r="B4288" s="385"/>
      <c r="C4288" s="386"/>
      <c r="D4288" s="434"/>
      <c r="E4288" s="435"/>
      <c r="F4288" s="433"/>
    </row>
    <row r="4289" spans="1:6" s="369" customFormat="1" ht="14.4" customHeight="1" x14ac:dyDescent="0.3">
      <c r="A4289" s="383"/>
      <c r="B4289" s="385"/>
      <c r="C4289" s="386"/>
      <c r="D4289" s="434"/>
      <c r="E4289" s="435"/>
      <c r="F4289" s="433"/>
    </row>
    <row r="4290" spans="1:6" s="182" customFormat="1" ht="14.4" customHeight="1" x14ac:dyDescent="0.3">
      <c r="A4290" s="383"/>
      <c r="B4290" s="385"/>
      <c r="C4290" s="386"/>
      <c r="D4290" s="434"/>
      <c r="E4290" s="435"/>
      <c r="F4290" s="433"/>
    </row>
    <row r="4291" spans="1:6" s="182" customFormat="1" ht="14.4" customHeight="1" x14ac:dyDescent="0.3">
      <c r="A4291" s="383"/>
      <c r="B4291" s="385"/>
      <c r="C4291" s="386"/>
      <c r="D4291" s="434"/>
      <c r="E4291" s="435"/>
      <c r="F4291" s="433"/>
    </row>
    <row r="4292" spans="1:6" s="182" customFormat="1" ht="14.4" customHeight="1" x14ac:dyDescent="0.3">
      <c r="A4292" s="383"/>
      <c r="B4292" s="385"/>
      <c r="C4292" s="386"/>
      <c r="D4292" s="434"/>
      <c r="E4292" s="435"/>
      <c r="F4292" s="433"/>
    </row>
    <row r="4293" spans="1:6" s="182" customFormat="1" ht="14.4" customHeight="1" x14ac:dyDescent="0.3">
      <c r="A4293" s="383"/>
      <c r="B4293" s="385"/>
      <c r="C4293" s="386"/>
      <c r="D4293" s="434"/>
      <c r="E4293" s="435"/>
      <c r="F4293" s="433"/>
    </row>
    <row r="4294" spans="1:6" s="182" customFormat="1" ht="14.4" customHeight="1" x14ac:dyDescent="0.3">
      <c r="A4294" s="383"/>
      <c r="B4294" s="385"/>
      <c r="C4294" s="386"/>
      <c r="D4294" s="434"/>
      <c r="E4294" s="435"/>
      <c r="F4294" s="433"/>
    </row>
    <row r="4295" spans="1:6" s="182" customFormat="1" ht="14.4" customHeight="1" x14ac:dyDescent="0.3">
      <c r="A4295" s="383"/>
      <c r="B4295" s="385"/>
      <c r="C4295" s="386"/>
      <c r="D4295" s="434"/>
      <c r="E4295" s="435"/>
      <c r="F4295" s="433"/>
    </row>
    <row r="4296" spans="1:6" s="182" customFormat="1" ht="14.4" customHeight="1" x14ac:dyDescent="0.3">
      <c r="A4296" s="383"/>
      <c r="B4296" s="385"/>
      <c r="C4296" s="386"/>
      <c r="D4296" s="434"/>
      <c r="E4296" s="435"/>
      <c r="F4296" s="433"/>
    </row>
    <row r="4297" spans="1:6" s="182" customFormat="1" ht="14.4" customHeight="1" x14ac:dyDescent="0.3">
      <c r="A4297" s="383"/>
      <c r="B4297" s="385"/>
      <c r="C4297" s="386"/>
      <c r="D4297" s="434"/>
      <c r="E4297" s="435"/>
      <c r="F4297" s="433"/>
    </row>
    <row r="4298" spans="1:6" s="182" customFormat="1" ht="14.4" customHeight="1" x14ac:dyDescent="0.3">
      <c r="A4298" s="383"/>
      <c r="B4298" s="385"/>
      <c r="C4298" s="386"/>
      <c r="D4298" s="434"/>
      <c r="E4298" s="435"/>
      <c r="F4298" s="433"/>
    </row>
    <row r="4299" spans="1:6" s="182" customFormat="1" ht="14.4" customHeight="1" x14ac:dyDescent="0.3">
      <c r="A4299" s="383"/>
      <c r="B4299" s="385"/>
      <c r="C4299" s="386"/>
      <c r="D4299" s="434"/>
      <c r="E4299" s="435"/>
      <c r="F4299" s="433"/>
    </row>
    <row r="4300" spans="1:6" s="182" customFormat="1" ht="14.4" customHeight="1" x14ac:dyDescent="0.3">
      <c r="A4300" s="383"/>
      <c r="B4300" s="385"/>
      <c r="C4300" s="386"/>
      <c r="D4300" s="434"/>
      <c r="E4300" s="435"/>
      <c r="F4300" s="433"/>
    </row>
    <row r="4301" spans="1:6" s="182" customFormat="1" ht="14.4" customHeight="1" x14ac:dyDescent="0.3">
      <c r="A4301" s="383"/>
      <c r="B4301" s="385"/>
      <c r="C4301" s="386"/>
      <c r="D4301" s="434"/>
      <c r="E4301" s="435"/>
      <c r="F4301" s="433"/>
    </row>
    <row r="4302" spans="1:6" s="182" customFormat="1" ht="14.4" customHeight="1" x14ac:dyDescent="0.3">
      <c r="A4302" s="383"/>
      <c r="B4302" s="385"/>
      <c r="C4302" s="386"/>
      <c r="D4302" s="434"/>
      <c r="E4302" s="435"/>
      <c r="F4302" s="433"/>
    </row>
    <row r="4303" spans="1:6" s="182" customFormat="1" ht="14.4" customHeight="1" x14ac:dyDescent="0.3">
      <c r="A4303" s="383"/>
      <c r="B4303" s="385"/>
      <c r="C4303" s="386"/>
      <c r="D4303" s="434"/>
      <c r="E4303" s="435"/>
      <c r="F4303" s="433"/>
    </row>
    <row r="4304" spans="1:6" s="182" customFormat="1" ht="14.4" customHeight="1" x14ac:dyDescent="0.3">
      <c r="A4304" s="383"/>
      <c r="B4304" s="385"/>
      <c r="C4304" s="386"/>
      <c r="D4304" s="434"/>
      <c r="E4304" s="435"/>
      <c r="F4304" s="433"/>
    </row>
    <row r="4305" spans="1:6" s="182" customFormat="1" ht="14.4" customHeight="1" x14ac:dyDescent="0.3">
      <c r="A4305" s="383"/>
      <c r="B4305" s="385"/>
      <c r="C4305" s="386"/>
      <c r="D4305" s="434"/>
      <c r="E4305" s="435"/>
      <c r="F4305" s="433"/>
    </row>
    <row r="4306" spans="1:6" s="182" customFormat="1" ht="14.4" customHeight="1" x14ac:dyDescent="0.3">
      <c r="A4306" s="383"/>
      <c r="B4306" s="385"/>
      <c r="C4306" s="386"/>
      <c r="D4306" s="434"/>
      <c r="E4306" s="435"/>
      <c r="F4306" s="433"/>
    </row>
    <row r="4307" spans="1:6" s="182" customFormat="1" ht="14.4" customHeight="1" x14ac:dyDescent="0.3">
      <c r="A4307" s="383"/>
      <c r="B4307" s="385"/>
      <c r="C4307" s="386"/>
      <c r="D4307" s="434"/>
      <c r="E4307" s="435"/>
      <c r="F4307" s="433"/>
    </row>
    <row r="4308" spans="1:6" s="182" customFormat="1" ht="14.4" customHeight="1" x14ac:dyDescent="0.3">
      <c r="A4308" s="383"/>
      <c r="B4308" s="385"/>
      <c r="C4308" s="386"/>
      <c r="D4308" s="434"/>
      <c r="E4308" s="435"/>
      <c r="F4308" s="433"/>
    </row>
    <row r="4309" spans="1:6" s="182" customFormat="1" ht="14.4" customHeight="1" x14ac:dyDescent="0.3">
      <c r="A4309" s="383"/>
      <c r="B4309" s="385"/>
      <c r="C4309" s="386"/>
      <c r="D4309" s="434"/>
      <c r="E4309" s="435"/>
      <c r="F4309" s="433"/>
    </row>
    <row r="4310" spans="1:6" s="182" customFormat="1" ht="14.4" customHeight="1" x14ac:dyDescent="0.3">
      <c r="A4310" s="383"/>
      <c r="B4310" s="385"/>
      <c r="C4310" s="386"/>
      <c r="D4310" s="434"/>
      <c r="E4310" s="435"/>
      <c r="F4310" s="433"/>
    </row>
    <row r="4311" spans="1:6" s="182" customFormat="1" ht="14.4" customHeight="1" x14ac:dyDescent="0.3">
      <c r="A4311" s="383"/>
      <c r="B4311" s="385"/>
      <c r="C4311" s="386"/>
      <c r="D4311" s="434"/>
      <c r="E4311" s="435"/>
      <c r="F4311" s="433"/>
    </row>
    <row r="4312" spans="1:6" s="182" customFormat="1" ht="14.4" customHeight="1" x14ac:dyDescent="0.3">
      <c r="A4312" s="383"/>
      <c r="B4312" s="385"/>
      <c r="C4312" s="386"/>
      <c r="D4312" s="434"/>
      <c r="E4312" s="435"/>
      <c r="F4312" s="433"/>
    </row>
    <row r="4313" spans="1:6" s="182" customFormat="1" ht="14.4" customHeight="1" x14ac:dyDescent="0.3">
      <c r="A4313" s="383"/>
      <c r="B4313" s="385"/>
      <c r="C4313" s="386"/>
      <c r="D4313" s="434"/>
      <c r="E4313" s="435"/>
      <c r="F4313" s="433"/>
    </row>
    <row r="4314" spans="1:6" s="182" customFormat="1" ht="14.4" customHeight="1" x14ac:dyDescent="0.3">
      <c r="A4314" s="383"/>
      <c r="B4314" s="385"/>
      <c r="C4314" s="386"/>
      <c r="D4314" s="434"/>
      <c r="E4314" s="435"/>
      <c r="F4314" s="433"/>
    </row>
    <row r="4315" spans="1:6" s="182" customFormat="1" ht="14.4" customHeight="1" x14ac:dyDescent="0.3">
      <c r="A4315" s="383"/>
      <c r="B4315" s="385"/>
      <c r="C4315" s="386"/>
      <c r="D4315" s="434"/>
      <c r="E4315" s="435"/>
      <c r="F4315" s="433"/>
    </row>
    <row r="4316" spans="1:6" s="182" customFormat="1" ht="14.4" customHeight="1" x14ac:dyDescent="0.3">
      <c r="A4316" s="383"/>
      <c r="B4316" s="385"/>
      <c r="C4316" s="386"/>
      <c r="D4316" s="434"/>
      <c r="E4316" s="435"/>
      <c r="F4316" s="433"/>
    </row>
    <row r="4317" spans="1:6" s="182" customFormat="1" ht="14.4" customHeight="1" x14ac:dyDescent="0.3">
      <c r="A4317" s="383"/>
      <c r="B4317" s="385"/>
      <c r="C4317" s="386"/>
      <c r="D4317" s="434"/>
      <c r="E4317" s="435"/>
      <c r="F4317" s="433"/>
    </row>
    <row r="4318" spans="1:6" s="182" customFormat="1" ht="14.4" customHeight="1" x14ac:dyDescent="0.3">
      <c r="A4318" s="383"/>
      <c r="B4318" s="385"/>
      <c r="C4318" s="386"/>
      <c r="D4318" s="434"/>
      <c r="E4318" s="435"/>
      <c r="F4318" s="433"/>
    </row>
    <row r="4319" spans="1:6" s="182" customFormat="1" ht="14.4" customHeight="1" x14ac:dyDescent="0.3">
      <c r="A4319" s="383"/>
      <c r="B4319" s="385"/>
      <c r="C4319" s="386"/>
      <c r="D4319" s="434"/>
      <c r="E4319" s="435"/>
      <c r="F4319" s="433"/>
    </row>
    <row r="4320" spans="1:6" s="182" customFormat="1" ht="14.4" customHeight="1" x14ac:dyDescent="0.3">
      <c r="A4320" s="383"/>
      <c r="B4320" s="385"/>
      <c r="C4320" s="386"/>
      <c r="D4320" s="434"/>
      <c r="E4320" s="435"/>
      <c r="F4320" s="433"/>
    </row>
    <row r="4321" spans="1:6" s="182" customFormat="1" ht="14.4" customHeight="1" x14ac:dyDescent="0.3">
      <c r="A4321" s="383"/>
      <c r="B4321" s="385"/>
      <c r="C4321" s="386"/>
      <c r="D4321" s="434"/>
      <c r="E4321" s="435"/>
      <c r="F4321" s="433"/>
    </row>
    <row r="4322" spans="1:6" ht="14.4" customHeight="1" x14ac:dyDescent="0.3">
      <c r="A4322" s="383"/>
      <c r="B4322" s="385"/>
      <c r="C4322" s="386"/>
      <c r="D4322" s="434"/>
      <c r="E4322" s="435"/>
      <c r="F4322" s="433"/>
    </row>
    <row r="4323" spans="1:6" ht="14.4" customHeight="1" x14ac:dyDescent="0.3">
      <c r="A4323" s="383"/>
      <c r="B4323" s="385"/>
      <c r="C4323" s="386"/>
      <c r="D4323" s="434"/>
      <c r="E4323" s="435"/>
      <c r="F4323" s="433"/>
    </row>
    <row r="4324" spans="1:6" ht="14.4" customHeight="1" x14ac:dyDescent="0.3">
      <c r="A4324" s="383"/>
      <c r="B4324" s="385"/>
      <c r="C4324" s="386"/>
      <c r="D4324" s="434"/>
      <c r="E4324" s="435"/>
      <c r="F4324" s="433"/>
    </row>
    <row r="4325" spans="1:6" ht="14.4" customHeight="1" x14ac:dyDescent="0.3">
      <c r="A4325" s="383"/>
      <c r="B4325" s="385"/>
      <c r="C4325" s="386"/>
      <c r="D4325" s="434"/>
      <c r="E4325" s="435"/>
      <c r="F4325" s="433"/>
    </row>
    <row r="4326" spans="1:6" ht="14.4" customHeight="1" x14ac:dyDescent="0.3">
      <c r="A4326" s="383"/>
      <c r="B4326" s="385"/>
      <c r="C4326" s="386"/>
      <c r="D4326" s="434"/>
      <c r="E4326" s="435"/>
      <c r="F4326" s="433"/>
    </row>
    <row r="4327" spans="1:6" ht="14.4" customHeight="1" x14ac:dyDescent="0.3">
      <c r="A4327" s="383"/>
      <c r="B4327" s="385"/>
      <c r="C4327" s="386"/>
      <c r="D4327" s="434"/>
      <c r="E4327" s="435"/>
      <c r="F4327" s="433"/>
    </row>
    <row r="4328" spans="1:6" ht="14.4" customHeight="1" x14ac:dyDescent="0.3">
      <c r="A4328" s="383"/>
      <c r="B4328" s="385"/>
      <c r="C4328" s="386"/>
      <c r="D4328" s="434"/>
      <c r="E4328" s="435"/>
      <c r="F4328" s="433"/>
    </row>
    <row r="4329" spans="1:6" ht="14.4" customHeight="1" x14ac:dyDescent="0.3">
      <c r="A4329" s="383"/>
      <c r="B4329" s="385"/>
      <c r="C4329" s="386"/>
      <c r="D4329" s="434"/>
      <c r="E4329" s="435"/>
      <c r="F4329" s="433"/>
    </row>
    <row r="4330" spans="1:6" ht="14.4" customHeight="1" x14ac:dyDescent="0.3">
      <c r="A4330" s="383"/>
      <c r="B4330" s="385"/>
      <c r="C4330" s="386"/>
      <c r="D4330" s="434"/>
      <c r="E4330" s="435"/>
      <c r="F4330" s="433"/>
    </row>
    <row r="4331" spans="1:6" ht="14.4" customHeight="1" x14ac:dyDescent="0.3">
      <c r="A4331" s="383"/>
      <c r="B4331" s="385"/>
      <c r="C4331" s="386"/>
      <c r="D4331" s="434"/>
      <c r="E4331" s="435"/>
      <c r="F4331" s="433"/>
    </row>
    <row r="4332" spans="1:6" ht="14.4" customHeight="1" x14ac:dyDescent="0.3">
      <c r="A4332" s="383"/>
      <c r="B4332" s="385"/>
      <c r="C4332" s="386"/>
      <c r="D4332" s="434"/>
      <c r="E4332" s="435"/>
      <c r="F4332" s="433"/>
    </row>
    <row r="4333" spans="1:6" ht="14.4" customHeight="1" x14ac:dyDescent="0.3">
      <c r="A4333" s="383"/>
      <c r="B4333" s="385"/>
      <c r="C4333" s="386"/>
      <c r="D4333" s="434"/>
      <c r="E4333" s="435"/>
      <c r="F4333" s="433"/>
    </row>
    <row r="4334" spans="1:6" ht="14.4" customHeight="1" x14ac:dyDescent="0.3">
      <c r="A4334" s="383"/>
      <c r="B4334" s="385"/>
      <c r="C4334" s="386"/>
      <c r="D4334" s="434"/>
      <c r="E4334" s="435"/>
      <c r="F4334" s="433"/>
    </row>
    <row r="4335" spans="1:6" ht="14.4" customHeight="1" x14ac:dyDescent="0.3">
      <c r="A4335" s="383"/>
      <c r="B4335" s="385"/>
      <c r="C4335" s="386"/>
      <c r="D4335" s="434"/>
      <c r="E4335" s="435"/>
      <c r="F4335" s="433"/>
    </row>
    <row r="4336" spans="1:6" ht="14.4" customHeight="1" x14ac:dyDescent="0.3">
      <c r="A4336" s="383"/>
      <c r="B4336" s="385"/>
      <c r="C4336" s="386"/>
      <c r="D4336" s="434"/>
      <c r="E4336" s="435"/>
      <c r="F4336" s="433"/>
    </row>
    <row r="4337" spans="1:6" ht="14.4" customHeight="1" x14ac:dyDescent="0.3">
      <c r="A4337" s="383"/>
      <c r="B4337" s="385"/>
      <c r="C4337" s="386"/>
      <c r="D4337" s="434"/>
      <c r="E4337" s="435"/>
      <c r="F4337" s="433"/>
    </row>
    <row r="4338" spans="1:6" ht="14.4" customHeight="1" x14ac:dyDescent="0.3">
      <c r="A4338" s="383"/>
      <c r="B4338" s="385"/>
      <c r="C4338" s="386"/>
      <c r="D4338" s="434"/>
      <c r="E4338" s="435"/>
      <c r="F4338" s="433"/>
    </row>
    <row r="4339" spans="1:6" ht="14.4" customHeight="1" x14ac:dyDescent="0.3">
      <c r="A4339" s="383"/>
      <c r="B4339" s="385"/>
      <c r="C4339" s="386"/>
      <c r="D4339" s="434"/>
      <c r="E4339" s="435"/>
      <c r="F4339" s="433"/>
    </row>
    <row r="4340" spans="1:6" ht="14.4" customHeight="1" x14ac:dyDescent="0.3">
      <c r="A4340" s="383"/>
      <c r="B4340" s="385"/>
      <c r="C4340" s="386"/>
      <c r="D4340" s="434"/>
      <c r="E4340" s="435"/>
      <c r="F4340" s="433"/>
    </row>
    <row r="4341" spans="1:6" ht="14.4" customHeight="1" x14ac:dyDescent="0.3">
      <c r="A4341" s="383"/>
      <c r="B4341" s="385"/>
      <c r="C4341" s="386"/>
      <c r="D4341" s="434"/>
      <c r="E4341" s="435"/>
      <c r="F4341" s="433"/>
    </row>
    <row r="4342" spans="1:6" ht="14.4" customHeight="1" x14ac:dyDescent="0.3">
      <c r="A4342" s="383"/>
      <c r="B4342" s="385"/>
      <c r="C4342" s="386"/>
      <c r="D4342" s="434"/>
      <c r="E4342" s="435"/>
      <c r="F4342" s="433"/>
    </row>
    <row r="4343" spans="1:6" ht="14.4" customHeight="1" x14ac:dyDescent="0.3">
      <c r="A4343" s="383"/>
      <c r="B4343" s="385"/>
      <c r="C4343" s="386"/>
      <c r="D4343" s="434"/>
      <c r="E4343" s="435"/>
      <c r="F4343" s="433"/>
    </row>
    <row r="4344" spans="1:6" ht="14.4" customHeight="1" x14ac:dyDescent="0.3">
      <c r="A4344" s="383"/>
      <c r="B4344" s="385"/>
      <c r="C4344" s="386"/>
      <c r="D4344" s="434"/>
      <c r="E4344" s="435"/>
      <c r="F4344" s="433"/>
    </row>
    <row r="4345" spans="1:6" ht="14.4" customHeight="1" x14ac:dyDescent="0.3">
      <c r="A4345" s="383"/>
      <c r="B4345" s="385"/>
      <c r="C4345" s="386"/>
      <c r="D4345" s="434"/>
      <c r="E4345" s="435"/>
      <c r="F4345" s="433"/>
    </row>
    <row r="4346" spans="1:6" ht="14.4" customHeight="1" x14ac:dyDescent="0.3">
      <c r="A4346" s="383"/>
      <c r="B4346" s="385"/>
      <c r="C4346" s="386"/>
      <c r="D4346" s="434"/>
      <c r="E4346" s="435"/>
      <c r="F4346" s="433"/>
    </row>
    <row r="4347" spans="1:6" ht="14.4" customHeight="1" x14ac:dyDescent="0.3">
      <c r="A4347" s="383"/>
      <c r="B4347" s="385"/>
      <c r="C4347" s="386"/>
      <c r="D4347" s="434"/>
      <c r="E4347" s="435"/>
      <c r="F4347" s="433"/>
    </row>
    <row r="4348" spans="1:6" ht="14.4" customHeight="1" x14ac:dyDescent="0.3">
      <c r="A4348" s="383"/>
      <c r="B4348" s="385"/>
      <c r="C4348" s="386"/>
      <c r="D4348" s="434"/>
      <c r="E4348" s="435"/>
      <c r="F4348" s="433"/>
    </row>
    <row r="4349" spans="1:6" ht="14.4" customHeight="1" x14ac:dyDescent="0.3">
      <c r="A4349" s="383"/>
      <c r="B4349" s="385"/>
      <c r="C4349" s="386"/>
      <c r="D4349" s="434"/>
      <c r="E4349" s="435"/>
      <c r="F4349" s="433"/>
    </row>
    <row r="4350" spans="1:6" ht="14.4" customHeight="1" x14ac:dyDescent="0.3">
      <c r="A4350" s="383"/>
      <c r="B4350" s="385"/>
      <c r="C4350" s="386"/>
      <c r="D4350" s="434"/>
      <c r="E4350" s="435"/>
      <c r="F4350" s="433"/>
    </row>
    <row r="4351" spans="1:6" ht="14.4" customHeight="1" x14ac:dyDescent="0.3">
      <c r="A4351" s="383"/>
      <c r="B4351" s="385"/>
      <c r="C4351" s="386"/>
      <c r="D4351" s="434"/>
      <c r="E4351" s="435"/>
      <c r="F4351" s="433"/>
    </row>
    <row r="4352" spans="1:6" ht="14.4" customHeight="1" x14ac:dyDescent="0.3">
      <c r="A4352" s="383"/>
      <c r="B4352" s="385"/>
      <c r="C4352" s="386"/>
      <c r="D4352" s="434"/>
      <c r="E4352" s="435"/>
      <c r="F4352" s="433"/>
    </row>
    <row r="4353" spans="1:6" ht="14.4" customHeight="1" x14ac:dyDescent="0.3">
      <c r="A4353" s="383"/>
      <c r="B4353" s="385"/>
      <c r="C4353" s="386"/>
      <c r="D4353" s="434"/>
      <c r="E4353" s="435"/>
      <c r="F4353" s="433"/>
    </row>
    <row r="4354" spans="1:6" ht="14.4" customHeight="1" x14ac:dyDescent="0.3">
      <c r="A4354" s="383"/>
      <c r="B4354" s="385"/>
      <c r="C4354" s="386"/>
      <c r="D4354" s="434"/>
      <c r="E4354" s="435"/>
      <c r="F4354" s="433"/>
    </row>
    <row r="4355" spans="1:6" ht="14.4" customHeight="1" x14ac:dyDescent="0.3">
      <c r="A4355" s="383"/>
      <c r="B4355" s="385"/>
      <c r="C4355" s="386"/>
      <c r="D4355" s="434"/>
      <c r="E4355" s="435"/>
      <c r="F4355" s="433"/>
    </row>
    <row r="4356" spans="1:6" ht="14.4" customHeight="1" x14ac:dyDescent="0.3">
      <c r="A4356" s="383"/>
      <c r="B4356" s="385"/>
      <c r="C4356" s="386"/>
      <c r="D4356" s="434"/>
      <c r="E4356" s="435"/>
      <c r="F4356" s="433"/>
    </row>
    <row r="4357" spans="1:6" ht="14.4" customHeight="1" x14ac:dyDescent="0.3">
      <c r="A4357" s="383"/>
      <c r="B4357" s="385"/>
      <c r="C4357" s="386"/>
      <c r="D4357" s="434"/>
      <c r="E4357" s="435"/>
      <c r="F4357" s="433"/>
    </row>
    <row r="4358" spans="1:6" ht="14.4" customHeight="1" x14ac:dyDescent="0.3">
      <c r="A4358" s="383"/>
      <c r="B4358" s="385"/>
      <c r="C4358" s="386"/>
      <c r="D4358" s="434"/>
      <c r="E4358" s="435"/>
      <c r="F4358" s="433"/>
    </row>
    <row r="4359" spans="1:6" ht="14.4" customHeight="1" x14ac:dyDescent="0.3">
      <c r="A4359" s="383"/>
      <c r="B4359" s="385"/>
      <c r="C4359" s="386"/>
      <c r="D4359" s="434"/>
      <c r="E4359" s="435"/>
      <c r="F4359" s="433"/>
    </row>
    <row r="4360" spans="1:6" ht="14.4" customHeight="1" x14ac:dyDescent="0.3">
      <c r="A4360" s="383"/>
      <c r="B4360" s="385"/>
      <c r="C4360" s="386"/>
      <c r="D4360" s="434"/>
      <c r="E4360" s="435"/>
      <c r="F4360" s="433"/>
    </row>
    <row r="4361" spans="1:6" ht="14.4" customHeight="1" x14ac:dyDescent="0.3">
      <c r="A4361" s="383"/>
      <c r="B4361" s="385"/>
      <c r="C4361" s="386"/>
      <c r="D4361" s="434"/>
      <c r="E4361" s="435"/>
      <c r="F4361" s="433"/>
    </row>
    <row r="4362" spans="1:6" ht="14.4" customHeight="1" x14ac:dyDescent="0.3">
      <c r="A4362" s="383"/>
      <c r="B4362" s="385"/>
      <c r="C4362" s="386"/>
      <c r="D4362" s="434"/>
      <c r="E4362" s="435"/>
      <c r="F4362" s="433"/>
    </row>
    <row r="4363" spans="1:6" ht="14.4" customHeight="1" x14ac:dyDescent="0.3">
      <c r="A4363" s="383"/>
      <c r="B4363" s="385"/>
      <c r="C4363" s="386"/>
      <c r="D4363" s="434"/>
      <c r="E4363" s="435"/>
      <c r="F4363" s="433"/>
    </row>
    <row r="4364" spans="1:6" ht="14.4" customHeight="1" x14ac:dyDescent="0.3">
      <c r="A4364" s="383"/>
      <c r="B4364" s="385"/>
      <c r="C4364" s="386"/>
      <c r="D4364" s="434"/>
      <c r="E4364" s="435"/>
      <c r="F4364" s="433"/>
    </row>
    <row r="4365" spans="1:6" ht="14.4" customHeight="1" thickBot="1" x14ac:dyDescent="0.35">
      <c r="A4365" s="383"/>
      <c r="B4365" s="385"/>
      <c r="C4365" s="386"/>
      <c r="D4365" s="434"/>
      <c r="E4365" s="435"/>
      <c r="F4365" s="433"/>
    </row>
    <row r="4366" spans="1:6" ht="25.05" customHeight="1" thickBot="1" x14ac:dyDescent="0.35">
      <c r="A4366" s="448" t="s">
        <v>4103</v>
      </c>
      <c r="B4366" s="511" t="s">
        <v>4116</v>
      </c>
      <c r="C4366" s="489"/>
      <c r="D4366" s="583"/>
      <c r="E4366" s="584"/>
      <c r="F4366" s="585">
        <f>SUM(F4263:F4281)</f>
        <v>0</v>
      </c>
    </row>
    <row r="4367" spans="1:6" ht="15" customHeight="1" x14ac:dyDescent="0.3">
      <c r="A4367" s="756" t="str">
        <f>A878</f>
        <v>CONTRACT SANRAL: NRA 2024/1323</v>
      </c>
      <c r="B4367" s="757"/>
      <c r="C4367" s="462"/>
      <c r="D4367" s="586"/>
      <c r="E4367" s="587"/>
      <c r="F4367" s="588"/>
    </row>
    <row r="4368" spans="1:6" ht="29.4" customHeight="1" thickBot="1" x14ac:dyDescent="0.35">
      <c r="A4368" s="754" t="str">
        <f>A879</f>
        <v>PANEL FOR ROUTINE ROAD MAINTENANCE WORKS ACROSS SOUTH AFRICA (FREE STATE PROVINCE)</v>
      </c>
      <c r="B4368" s="755"/>
      <c r="C4368" s="463"/>
      <c r="D4368" s="589"/>
      <c r="E4368" s="590"/>
      <c r="F4368" s="591"/>
    </row>
    <row r="4369" spans="1:8" ht="25.05" customHeight="1" thickBot="1" x14ac:dyDescent="0.35">
      <c r="A4369" s="449" t="s">
        <v>4111</v>
      </c>
      <c r="B4369" s="451" t="s">
        <v>4035</v>
      </c>
      <c r="C4369" s="451" t="s">
        <v>4112</v>
      </c>
      <c r="D4369" s="583" t="s">
        <v>4113</v>
      </c>
      <c r="E4369" s="583" t="s">
        <v>4114</v>
      </c>
      <c r="F4369" s="592" t="s">
        <v>4036</v>
      </c>
    </row>
    <row r="4370" spans="1:8" s="444" customFormat="1" ht="25.05" customHeight="1" x14ac:dyDescent="0.3">
      <c r="A4370" s="758" t="s">
        <v>2572</v>
      </c>
      <c r="B4370" s="759"/>
      <c r="C4370" s="759"/>
      <c r="D4370" s="759"/>
      <c r="E4370" s="759"/>
      <c r="F4370" s="760"/>
    </row>
    <row r="4371" spans="1:8" ht="14.4" customHeight="1" x14ac:dyDescent="0.3">
      <c r="A4371" s="374" t="s">
        <v>2573</v>
      </c>
      <c r="B4371" s="345" t="s">
        <v>2574</v>
      </c>
      <c r="C4371" s="375"/>
      <c r="D4371" s="554"/>
      <c r="E4371" s="377"/>
      <c r="F4371" s="378"/>
    </row>
    <row r="4372" spans="1:8" ht="14.4" customHeight="1" x14ac:dyDescent="0.3">
      <c r="A4372" s="372" t="s">
        <v>2575</v>
      </c>
      <c r="B4372" s="201" t="s">
        <v>2576</v>
      </c>
      <c r="C4372" s="379" t="s">
        <v>9</v>
      </c>
      <c r="D4372" s="420">
        <v>1200</v>
      </c>
      <c r="E4372" s="856"/>
      <c r="F4372" s="419" t="str">
        <f>IF((D4372*E4372)&gt;0,(D4372*E4372),"")</f>
        <v/>
      </c>
    </row>
    <row r="4373" spans="1:8" ht="14.4" customHeight="1" x14ac:dyDescent="0.3">
      <c r="A4373" s="372" t="s">
        <v>2577</v>
      </c>
      <c r="B4373" s="201" t="s">
        <v>2578</v>
      </c>
      <c r="C4373" s="379" t="s">
        <v>9</v>
      </c>
      <c r="D4373" s="420">
        <v>1200</v>
      </c>
      <c r="E4373" s="856"/>
      <c r="F4373" s="419" t="str">
        <f t="shared" ref="F4373:F4388" si="36">IF((D4373*E4373)&gt;0,(D4373*E4373),"")</f>
        <v/>
      </c>
    </row>
    <row r="4374" spans="1:8" ht="25.05" customHeight="1" x14ac:dyDescent="0.3">
      <c r="A4374" s="372" t="s">
        <v>2579</v>
      </c>
      <c r="B4374" s="201" t="s">
        <v>2580</v>
      </c>
      <c r="C4374" s="379" t="s">
        <v>9</v>
      </c>
      <c r="D4374" s="420">
        <v>800</v>
      </c>
      <c r="E4374" s="856"/>
      <c r="F4374" s="419" t="str">
        <f t="shared" si="36"/>
        <v/>
      </c>
    </row>
    <row r="4375" spans="1:8" ht="14.4" customHeight="1" x14ac:dyDescent="0.3">
      <c r="A4375" s="372" t="s">
        <v>2581</v>
      </c>
      <c r="B4375" s="235" t="s">
        <v>2582</v>
      </c>
      <c r="C4375" s="379"/>
      <c r="D4375" s="420"/>
      <c r="E4375" s="418"/>
      <c r="F4375" s="419" t="str">
        <f t="shared" si="36"/>
        <v/>
      </c>
      <c r="H4375" s="877"/>
    </row>
    <row r="4376" spans="1:8" ht="14.4" customHeight="1" x14ac:dyDescent="0.3">
      <c r="A4376" s="372" t="s">
        <v>2583</v>
      </c>
      <c r="B4376" s="201" t="s">
        <v>4302</v>
      </c>
      <c r="C4376" s="379"/>
      <c r="D4376" s="420"/>
      <c r="E4376" s="418"/>
      <c r="F4376" s="419" t="str">
        <f t="shared" si="36"/>
        <v/>
      </c>
      <c r="H4376" s="877"/>
    </row>
    <row r="4377" spans="1:8" ht="26.4" customHeight="1" x14ac:dyDescent="0.3">
      <c r="A4377" s="372" t="s">
        <v>4303</v>
      </c>
      <c r="B4377" s="201" t="s">
        <v>4304</v>
      </c>
      <c r="C4377" s="379" t="s">
        <v>9</v>
      </c>
      <c r="D4377" s="420">
        <v>10</v>
      </c>
      <c r="E4377" s="856"/>
      <c r="F4377" s="433" t="str">
        <f t="shared" si="36"/>
        <v/>
      </c>
      <c r="H4377" s="877"/>
    </row>
    <row r="4378" spans="1:8" ht="28.2" customHeight="1" x14ac:dyDescent="0.3">
      <c r="A4378" s="372" t="s">
        <v>4305</v>
      </c>
      <c r="B4378" s="201" t="s">
        <v>4306</v>
      </c>
      <c r="C4378" s="379" t="s">
        <v>9</v>
      </c>
      <c r="D4378" s="420">
        <v>10</v>
      </c>
      <c r="E4378" s="856"/>
      <c r="F4378" s="433" t="str">
        <f t="shared" si="36"/>
        <v/>
      </c>
      <c r="H4378" s="877"/>
    </row>
    <row r="4379" spans="1:8" ht="14.4" customHeight="1" x14ac:dyDescent="0.3">
      <c r="A4379" s="372" t="s">
        <v>2585</v>
      </c>
      <c r="B4379" s="235" t="s">
        <v>2588</v>
      </c>
      <c r="C4379" s="379"/>
      <c r="D4379" s="420"/>
      <c r="E4379" s="435"/>
      <c r="F4379" s="433" t="str">
        <f t="shared" si="36"/>
        <v/>
      </c>
      <c r="H4379" s="877"/>
    </row>
    <row r="4380" spans="1:8" ht="14.4" customHeight="1" x14ac:dyDescent="0.3">
      <c r="A4380" s="372" t="s">
        <v>4307</v>
      </c>
      <c r="B4380" s="201" t="s">
        <v>2590</v>
      </c>
      <c r="C4380" s="379" t="s">
        <v>9</v>
      </c>
      <c r="D4380" s="420">
        <v>500</v>
      </c>
      <c r="E4380" s="856"/>
      <c r="F4380" s="433" t="str">
        <f t="shared" si="36"/>
        <v/>
      </c>
      <c r="H4380" s="877"/>
    </row>
    <row r="4381" spans="1:8" ht="14.4" customHeight="1" x14ac:dyDescent="0.3">
      <c r="A4381" s="372" t="s">
        <v>4308</v>
      </c>
      <c r="B4381" s="201" t="s">
        <v>2592</v>
      </c>
      <c r="C4381" s="379" t="s">
        <v>9</v>
      </c>
      <c r="D4381" s="420">
        <v>400</v>
      </c>
      <c r="E4381" s="856"/>
      <c r="F4381" s="433" t="str">
        <f t="shared" si="36"/>
        <v/>
      </c>
      <c r="H4381" s="877"/>
    </row>
    <row r="4382" spans="1:8" ht="14.4" customHeight="1" x14ac:dyDescent="0.3">
      <c r="A4382" s="372" t="s">
        <v>2587</v>
      </c>
      <c r="B4382" s="235" t="s">
        <v>2594</v>
      </c>
      <c r="C4382" s="379"/>
      <c r="D4382" s="420"/>
      <c r="E4382" s="435"/>
      <c r="F4382" s="433" t="str">
        <f t="shared" si="36"/>
        <v/>
      </c>
      <c r="H4382" s="877"/>
    </row>
    <row r="4383" spans="1:8" ht="14.4" customHeight="1" x14ac:dyDescent="0.3">
      <c r="A4383" s="372" t="s">
        <v>2589</v>
      </c>
      <c r="B4383" s="201" t="s">
        <v>2594</v>
      </c>
      <c r="C4383" s="379" t="s">
        <v>16</v>
      </c>
      <c r="D4383" s="420">
        <v>1</v>
      </c>
      <c r="E4383" s="435">
        <v>50000</v>
      </c>
      <c r="F4383" s="433">
        <f t="shared" si="36"/>
        <v>50000</v>
      </c>
      <c r="H4383" s="877"/>
    </row>
    <row r="4384" spans="1:8" ht="27" customHeight="1" x14ac:dyDescent="0.3">
      <c r="A4384" s="372" t="s">
        <v>2591</v>
      </c>
      <c r="B4384" s="201" t="s">
        <v>4309</v>
      </c>
      <c r="C4384" s="386" t="s">
        <v>21</v>
      </c>
      <c r="D4384" s="421">
        <f>F4383</f>
        <v>50000</v>
      </c>
      <c r="E4384" s="855"/>
      <c r="F4384" s="433" t="str">
        <f t="shared" si="36"/>
        <v/>
      </c>
      <c r="H4384" s="877"/>
    </row>
    <row r="4385" spans="1:8" ht="14.4" customHeight="1" x14ac:dyDescent="0.3">
      <c r="A4385" s="372" t="s">
        <v>2593</v>
      </c>
      <c r="B4385" s="235" t="s">
        <v>2600</v>
      </c>
      <c r="C4385" s="379" t="s">
        <v>2601</v>
      </c>
      <c r="D4385" s="420">
        <v>650</v>
      </c>
      <c r="E4385" s="856"/>
      <c r="F4385" s="433" t="str">
        <f t="shared" si="36"/>
        <v/>
      </c>
      <c r="H4385" s="877"/>
    </row>
    <row r="4386" spans="1:8" ht="14.4" customHeight="1" x14ac:dyDescent="0.3">
      <c r="A4386" s="372" t="s">
        <v>2599</v>
      </c>
      <c r="B4386" s="235" t="s">
        <v>4310</v>
      </c>
      <c r="C4386" s="379" t="s">
        <v>9</v>
      </c>
      <c r="D4386" s="420">
        <v>1500</v>
      </c>
      <c r="E4386" s="856"/>
      <c r="F4386" s="433" t="str">
        <f t="shared" si="36"/>
        <v/>
      </c>
      <c r="H4386" s="877"/>
    </row>
    <row r="4387" spans="1:8" ht="14.4" customHeight="1" x14ac:dyDescent="0.3">
      <c r="A4387" s="383"/>
      <c r="B4387" s="385"/>
      <c r="C4387" s="386"/>
      <c r="D4387" s="434"/>
      <c r="E4387" s="435"/>
      <c r="F4387" s="433" t="str">
        <f t="shared" si="36"/>
        <v/>
      </c>
      <c r="H4387" s="877"/>
    </row>
    <row r="4388" spans="1:8" ht="14.4" customHeight="1" x14ac:dyDescent="0.3">
      <c r="A4388" s="383"/>
      <c r="B4388" s="385"/>
      <c r="C4388" s="386"/>
      <c r="D4388" s="434"/>
      <c r="E4388" s="435"/>
      <c r="F4388" s="433" t="str">
        <f t="shared" si="36"/>
        <v/>
      </c>
      <c r="H4388" s="877"/>
    </row>
    <row r="4389" spans="1:8" ht="14.4" customHeight="1" x14ac:dyDescent="0.3">
      <c r="A4389" s="383"/>
      <c r="B4389" s="385"/>
      <c r="C4389" s="386"/>
      <c r="D4389" s="434"/>
      <c r="E4389" s="435"/>
      <c r="F4389" s="433"/>
      <c r="H4389" s="877"/>
    </row>
    <row r="4390" spans="1:8" ht="14.4" customHeight="1" x14ac:dyDescent="0.3">
      <c r="A4390" s="383"/>
      <c r="B4390" s="385"/>
      <c r="C4390" s="386"/>
      <c r="D4390" s="434"/>
      <c r="E4390" s="435"/>
      <c r="F4390" s="433"/>
      <c r="H4390" s="877"/>
    </row>
    <row r="4391" spans="1:8" ht="14.4" customHeight="1" x14ac:dyDescent="0.3">
      <c r="A4391" s="383"/>
      <c r="B4391" s="385"/>
      <c r="C4391" s="386"/>
      <c r="D4391" s="434"/>
      <c r="E4391" s="435"/>
      <c r="F4391" s="433"/>
      <c r="H4391" s="877"/>
    </row>
    <row r="4392" spans="1:8" ht="14.4" customHeight="1" x14ac:dyDescent="0.3">
      <c r="A4392" s="383"/>
      <c r="B4392" s="385"/>
      <c r="C4392" s="386"/>
      <c r="D4392" s="434"/>
      <c r="E4392" s="435"/>
      <c r="F4392" s="433"/>
      <c r="H4392" s="877"/>
    </row>
    <row r="4393" spans="1:8" ht="14.4" customHeight="1" x14ac:dyDescent="0.3">
      <c r="A4393" s="383"/>
      <c r="B4393" s="385"/>
      <c r="C4393" s="386"/>
      <c r="D4393" s="434"/>
      <c r="E4393" s="435"/>
      <c r="F4393" s="433"/>
      <c r="H4393" s="877"/>
    </row>
    <row r="4394" spans="1:8" ht="14.4" customHeight="1" x14ac:dyDescent="0.3">
      <c r="A4394" s="383"/>
      <c r="B4394" s="385"/>
      <c r="C4394" s="386"/>
      <c r="D4394" s="434"/>
      <c r="E4394" s="435"/>
      <c r="F4394" s="433"/>
      <c r="H4394" s="877"/>
    </row>
    <row r="4395" spans="1:8" ht="14.4" customHeight="1" x14ac:dyDescent="0.3">
      <c r="A4395" s="383"/>
      <c r="B4395" s="385"/>
      <c r="C4395" s="386"/>
      <c r="D4395" s="434"/>
      <c r="E4395" s="435"/>
      <c r="F4395" s="433"/>
      <c r="H4395" s="877"/>
    </row>
    <row r="4396" spans="1:8" ht="14.4" customHeight="1" x14ac:dyDescent="0.3">
      <c r="A4396" s="383"/>
      <c r="B4396" s="385"/>
      <c r="C4396" s="386"/>
      <c r="D4396" s="434"/>
      <c r="E4396" s="435"/>
      <c r="F4396" s="433"/>
      <c r="H4396" s="877"/>
    </row>
    <row r="4397" spans="1:8" ht="14.4" customHeight="1" x14ac:dyDescent="0.3">
      <c r="A4397" s="383"/>
      <c r="B4397" s="385"/>
      <c r="C4397" s="386"/>
      <c r="D4397" s="434"/>
      <c r="E4397" s="435"/>
      <c r="F4397" s="433"/>
      <c r="H4397" s="877"/>
    </row>
    <row r="4398" spans="1:8" ht="14.4" customHeight="1" x14ac:dyDescent="0.3">
      <c r="A4398" s="383"/>
      <c r="B4398" s="385"/>
      <c r="C4398" s="386"/>
      <c r="D4398" s="434"/>
      <c r="E4398" s="435"/>
      <c r="F4398" s="433"/>
      <c r="H4398" s="877"/>
    </row>
    <row r="4399" spans="1:8" ht="14.4" customHeight="1" x14ac:dyDescent="0.3">
      <c r="A4399" s="383"/>
      <c r="B4399" s="385"/>
      <c r="C4399" s="386"/>
      <c r="D4399" s="434"/>
      <c r="E4399" s="435"/>
      <c r="F4399" s="433"/>
      <c r="H4399" s="877"/>
    </row>
    <row r="4400" spans="1:8" ht="14.4" customHeight="1" x14ac:dyDescent="0.3">
      <c r="A4400" s="383"/>
      <c r="B4400" s="385"/>
      <c r="C4400" s="386"/>
      <c r="D4400" s="434"/>
      <c r="E4400" s="435"/>
      <c r="F4400" s="433"/>
      <c r="H4400" s="877"/>
    </row>
    <row r="4401" spans="1:8" ht="14.4" customHeight="1" x14ac:dyDescent="0.3">
      <c r="A4401" s="383"/>
      <c r="B4401" s="385"/>
      <c r="C4401" s="386"/>
      <c r="D4401" s="434"/>
      <c r="E4401" s="435"/>
      <c r="F4401" s="433"/>
      <c r="H4401" s="877"/>
    </row>
    <row r="4402" spans="1:8" ht="14.4" customHeight="1" x14ac:dyDescent="0.3">
      <c r="A4402" s="383"/>
      <c r="B4402" s="385"/>
      <c r="C4402" s="386"/>
      <c r="D4402" s="434"/>
      <c r="E4402" s="435"/>
      <c r="F4402" s="433"/>
      <c r="H4402" s="877"/>
    </row>
    <row r="4403" spans="1:8" ht="14.4" customHeight="1" x14ac:dyDescent="0.3">
      <c r="A4403" s="383"/>
      <c r="B4403" s="385"/>
      <c r="C4403" s="386"/>
      <c r="D4403" s="434"/>
      <c r="E4403" s="435"/>
      <c r="F4403" s="433"/>
      <c r="H4403" s="877"/>
    </row>
    <row r="4404" spans="1:8" ht="14.4" customHeight="1" x14ac:dyDescent="0.3">
      <c r="A4404" s="383"/>
      <c r="B4404" s="385"/>
      <c r="C4404" s="386"/>
      <c r="D4404" s="434"/>
      <c r="E4404" s="435"/>
      <c r="F4404" s="433"/>
      <c r="H4404" s="877"/>
    </row>
    <row r="4405" spans="1:8" ht="14.4" customHeight="1" x14ac:dyDescent="0.3">
      <c r="A4405" s="383"/>
      <c r="B4405" s="385"/>
      <c r="C4405" s="386"/>
      <c r="D4405" s="434"/>
      <c r="E4405" s="435"/>
      <c r="F4405" s="433"/>
      <c r="H4405" s="877"/>
    </row>
    <row r="4406" spans="1:8" ht="14.4" customHeight="1" x14ac:dyDescent="0.3">
      <c r="A4406" s="383"/>
      <c r="B4406" s="385"/>
      <c r="C4406" s="386"/>
      <c r="D4406" s="434"/>
      <c r="E4406" s="435"/>
      <c r="F4406" s="433"/>
      <c r="H4406" s="877"/>
    </row>
    <row r="4407" spans="1:8" ht="14.4" customHeight="1" x14ac:dyDescent="0.3">
      <c r="A4407" s="383"/>
      <c r="B4407" s="385"/>
      <c r="C4407" s="386"/>
      <c r="D4407" s="434"/>
      <c r="E4407" s="435"/>
      <c r="F4407" s="433"/>
      <c r="H4407" s="877"/>
    </row>
    <row r="4408" spans="1:8" ht="14.4" customHeight="1" x14ac:dyDescent="0.3">
      <c r="A4408" s="383"/>
      <c r="B4408" s="385"/>
      <c r="C4408" s="386"/>
      <c r="D4408" s="434"/>
      <c r="E4408" s="435"/>
      <c r="F4408" s="433"/>
      <c r="H4408" s="877"/>
    </row>
    <row r="4409" spans="1:8" ht="14.4" customHeight="1" x14ac:dyDescent="0.3">
      <c r="A4409" s="383"/>
      <c r="B4409" s="385"/>
      <c r="C4409" s="386"/>
      <c r="D4409" s="434"/>
      <c r="E4409" s="435"/>
      <c r="F4409" s="433"/>
      <c r="H4409" s="877"/>
    </row>
    <row r="4410" spans="1:8" ht="14.4" customHeight="1" x14ac:dyDescent="0.3">
      <c r="A4410" s="383"/>
      <c r="B4410" s="385"/>
      <c r="C4410" s="386"/>
      <c r="D4410" s="434"/>
      <c r="E4410" s="435"/>
      <c r="F4410" s="433"/>
      <c r="H4410" s="877"/>
    </row>
    <row r="4411" spans="1:8" ht="14.4" customHeight="1" x14ac:dyDescent="0.3">
      <c r="A4411" s="383"/>
      <c r="B4411" s="385"/>
      <c r="C4411" s="386"/>
      <c r="D4411" s="434"/>
      <c r="E4411" s="435"/>
      <c r="F4411" s="433"/>
      <c r="H4411" s="877"/>
    </row>
    <row r="4412" spans="1:8" ht="14.4" customHeight="1" x14ac:dyDescent="0.3">
      <c r="A4412" s="383"/>
      <c r="B4412" s="385"/>
      <c r="C4412" s="386"/>
      <c r="D4412" s="434"/>
      <c r="E4412" s="435"/>
      <c r="F4412" s="433"/>
      <c r="H4412" s="877"/>
    </row>
    <row r="4413" spans="1:8" ht="14.4" customHeight="1" x14ac:dyDescent="0.3">
      <c r="A4413" s="383"/>
      <c r="B4413" s="385"/>
      <c r="C4413" s="386"/>
      <c r="D4413" s="434"/>
      <c r="E4413" s="435"/>
      <c r="F4413" s="433"/>
      <c r="H4413" s="877"/>
    </row>
    <row r="4414" spans="1:8" ht="14.4" customHeight="1" x14ac:dyDescent="0.3">
      <c r="A4414" s="383"/>
      <c r="B4414" s="385"/>
      <c r="C4414" s="386"/>
      <c r="D4414" s="434"/>
      <c r="E4414" s="435"/>
      <c r="F4414" s="433"/>
      <c r="H4414" s="877"/>
    </row>
    <row r="4415" spans="1:8" ht="14.4" customHeight="1" x14ac:dyDescent="0.3">
      <c r="A4415" s="383"/>
      <c r="B4415" s="385"/>
      <c r="C4415" s="386"/>
      <c r="D4415" s="434"/>
      <c r="E4415" s="435"/>
      <c r="F4415" s="433"/>
      <c r="H4415" s="877"/>
    </row>
    <row r="4416" spans="1:8" ht="14.4" customHeight="1" x14ac:dyDescent="0.3">
      <c r="A4416" s="383"/>
      <c r="B4416" s="385"/>
      <c r="C4416" s="386"/>
      <c r="D4416" s="434"/>
      <c r="E4416" s="435"/>
      <c r="F4416" s="433"/>
      <c r="H4416" s="877"/>
    </row>
    <row r="4417" spans="1:8" ht="14.4" customHeight="1" x14ac:dyDescent="0.3">
      <c r="A4417" s="383"/>
      <c r="B4417" s="385"/>
      <c r="C4417" s="386"/>
      <c r="D4417" s="434"/>
      <c r="E4417" s="435"/>
      <c r="F4417" s="433"/>
      <c r="H4417" s="877"/>
    </row>
    <row r="4418" spans="1:8" ht="14.4" customHeight="1" x14ac:dyDescent="0.3">
      <c r="A4418" s="383"/>
      <c r="B4418" s="385"/>
      <c r="C4418" s="386"/>
      <c r="D4418" s="434"/>
      <c r="E4418" s="435"/>
      <c r="F4418" s="433"/>
      <c r="H4418" s="877"/>
    </row>
    <row r="4419" spans="1:8" ht="14.4" customHeight="1" x14ac:dyDescent="0.3">
      <c r="A4419" s="383"/>
      <c r="B4419" s="385"/>
      <c r="C4419" s="386"/>
      <c r="D4419" s="434"/>
      <c r="E4419" s="435"/>
      <c r="F4419" s="433"/>
      <c r="H4419" s="877"/>
    </row>
    <row r="4420" spans="1:8" ht="14.4" customHeight="1" x14ac:dyDescent="0.3">
      <c r="A4420" s="383"/>
      <c r="B4420" s="385"/>
      <c r="C4420" s="386"/>
      <c r="D4420" s="434"/>
      <c r="E4420" s="435"/>
      <c r="F4420" s="433"/>
      <c r="H4420" s="877"/>
    </row>
    <row r="4421" spans="1:8" ht="14.4" customHeight="1" x14ac:dyDescent="0.3">
      <c r="A4421" s="383"/>
      <c r="B4421" s="385"/>
      <c r="C4421" s="386"/>
      <c r="D4421" s="434"/>
      <c r="E4421" s="435"/>
      <c r="F4421" s="433"/>
      <c r="H4421" s="877"/>
    </row>
    <row r="4422" spans="1:8" ht="14.4" customHeight="1" x14ac:dyDescent="0.3">
      <c r="A4422" s="383"/>
      <c r="B4422" s="385"/>
      <c r="C4422" s="386"/>
      <c r="D4422" s="434"/>
      <c r="E4422" s="435"/>
      <c r="F4422" s="433"/>
      <c r="H4422" s="877"/>
    </row>
    <row r="4423" spans="1:8" ht="14.4" customHeight="1" x14ac:dyDescent="0.3">
      <c r="A4423" s="383"/>
      <c r="B4423" s="385"/>
      <c r="C4423" s="386"/>
      <c r="D4423" s="434"/>
      <c r="E4423" s="435"/>
      <c r="F4423" s="433"/>
      <c r="H4423" s="877"/>
    </row>
    <row r="4424" spans="1:8" ht="14.4" customHeight="1" x14ac:dyDescent="0.3">
      <c r="A4424" s="383"/>
      <c r="B4424" s="385"/>
      <c r="C4424" s="386"/>
      <c r="D4424" s="434"/>
      <c r="E4424" s="435"/>
      <c r="F4424" s="433"/>
      <c r="H4424" s="877"/>
    </row>
    <row r="4425" spans="1:8" ht="14.4" customHeight="1" x14ac:dyDescent="0.3">
      <c r="A4425" s="383"/>
      <c r="B4425" s="385"/>
      <c r="C4425" s="386"/>
      <c r="D4425" s="434"/>
      <c r="E4425" s="435"/>
      <c r="F4425" s="433"/>
      <c r="H4425" s="877"/>
    </row>
    <row r="4426" spans="1:8" ht="14.4" customHeight="1" x14ac:dyDescent="0.3">
      <c r="A4426" s="383"/>
      <c r="B4426" s="385"/>
      <c r="C4426" s="386"/>
      <c r="D4426" s="434"/>
      <c r="E4426" s="435"/>
      <c r="F4426" s="433"/>
      <c r="H4426" s="877"/>
    </row>
    <row r="4427" spans="1:8" ht="14.4" customHeight="1" x14ac:dyDescent="0.3">
      <c r="A4427" s="383"/>
      <c r="B4427" s="385"/>
      <c r="C4427" s="386"/>
      <c r="D4427" s="434"/>
      <c r="E4427" s="435"/>
      <c r="F4427" s="433"/>
      <c r="H4427" s="877"/>
    </row>
    <row r="4428" spans="1:8" ht="14.4" customHeight="1" x14ac:dyDescent="0.3">
      <c r="A4428" s="383"/>
      <c r="B4428" s="385"/>
      <c r="C4428" s="386"/>
      <c r="D4428" s="434"/>
      <c r="E4428" s="435"/>
      <c r="F4428" s="433"/>
      <c r="H4428" s="877"/>
    </row>
    <row r="4429" spans="1:8" ht="14.4" customHeight="1" x14ac:dyDescent="0.3">
      <c r="A4429" s="383"/>
      <c r="B4429" s="385"/>
      <c r="C4429" s="386"/>
      <c r="D4429" s="434"/>
      <c r="E4429" s="435"/>
      <c r="F4429" s="433"/>
      <c r="H4429" s="877"/>
    </row>
    <row r="4430" spans="1:8" ht="14.4" customHeight="1" x14ac:dyDescent="0.3">
      <c r="A4430" s="383"/>
      <c r="B4430" s="385"/>
      <c r="C4430" s="386"/>
      <c r="D4430" s="434"/>
      <c r="E4430" s="435"/>
      <c r="F4430" s="433"/>
      <c r="H4430" s="877"/>
    </row>
    <row r="4431" spans="1:8" ht="14.4" customHeight="1" x14ac:dyDescent="0.3">
      <c r="A4431" s="383"/>
      <c r="B4431" s="385"/>
      <c r="C4431" s="386"/>
      <c r="D4431" s="434"/>
      <c r="E4431" s="435"/>
      <c r="F4431" s="433"/>
      <c r="H4431" s="877"/>
    </row>
    <row r="4432" spans="1:8" ht="14.4" customHeight="1" x14ac:dyDescent="0.3">
      <c r="A4432" s="383"/>
      <c r="B4432" s="385"/>
      <c r="C4432" s="386"/>
      <c r="D4432" s="434"/>
      <c r="E4432" s="435"/>
      <c r="F4432" s="433"/>
      <c r="H4432" s="877"/>
    </row>
    <row r="4433" spans="1:8" ht="14.4" customHeight="1" x14ac:dyDescent="0.3">
      <c r="A4433" s="383"/>
      <c r="B4433" s="385"/>
      <c r="C4433" s="386"/>
      <c r="D4433" s="434"/>
      <c r="E4433" s="435"/>
      <c r="F4433" s="433"/>
      <c r="H4433" s="877"/>
    </row>
    <row r="4434" spans="1:8" ht="14.4" customHeight="1" x14ac:dyDescent="0.3">
      <c r="A4434" s="383"/>
      <c r="B4434" s="385"/>
      <c r="C4434" s="386"/>
      <c r="D4434" s="434"/>
      <c r="E4434" s="435"/>
      <c r="F4434" s="433"/>
      <c r="H4434" s="877"/>
    </row>
    <row r="4435" spans="1:8" ht="14.4" customHeight="1" x14ac:dyDescent="0.3">
      <c r="A4435" s="383"/>
      <c r="B4435" s="385"/>
      <c r="C4435" s="386"/>
      <c r="D4435" s="434"/>
      <c r="E4435" s="435"/>
      <c r="F4435" s="433"/>
      <c r="H4435" s="877"/>
    </row>
    <row r="4436" spans="1:8" ht="14.4" customHeight="1" x14ac:dyDescent="0.3">
      <c r="A4436" s="383"/>
      <c r="B4436" s="385"/>
      <c r="C4436" s="386"/>
      <c r="D4436" s="434"/>
      <c r="E4436" s="435"/>
      <c r="F4436" s="433"/>
      <c r="H4436" s="877"/>
    </row>
    <row r="4437" spans="1:8" ht="14.4" customHeight="1" x14ac:dyDescent="0.3">
      <c r="A4437" s="383"/>
      <c r="B4437" s="385"/>
      <c r="C4437" s="386"/>
      <c r="D4437" s="434"/>
      <c r="E4437" s="435"/>
      <c r="F4437" s="433"/>
      <c r="H4437" s="877"/>
    </row>
    <row r="4438" spans="1:8" ht="14.4" customHeight="1" x14ac:dyDescent="0.3">
      <c r="A4438" s="383"/>
      <c r="B4438" s="385"/>
      <c r="C4438" s="386"/>
      <c r="D4438" s="434"/>
      <c r="E4438" s="435"/>
      <c r="F4438" s="433"/>
      <c r="H4438" s="877"/>
    </row>
    <row r="4439" spans="1:8" ht="14.4" customHeight="1" x14ac:dyDescent="0.3">
      <c r="A4439" s="383"/>
      <c r="B4439" s="385"/>
      <c r="C4439" s="386"/>
      <c r="D4439" s="434"/>
      <c r="E4439" s="435"/>
      <c r="F4439" s="433"/>
      <c r="H4439" s="877"/>
    </row>
    <row r="4440" spans="1:8" ht="14.4" customHeight="1" x14ac:dyDescent="0.3">
      <c r="A4440" s="383"/>
      <c r="B4440" s="385"/>
      <c r="C4440" s="386"/>
      <c r="D4440" s="434"/>
      <c r="E4440" s="435"/>
      <c r="F4440" s="433"/>
      <c r="H4440" s="877"/>
    </row>
    <row r="4441" spans="1:8" ht="14.4" customHeight="1" x14ac:dyDescent="0.3">
      <c r="A4441" s="383"/>
      <c r="B4441" s="385"/>
      <c r="C4441" s="386"/>
      <c r="D4441" s="434"/>
      <c r="E4441" s="435"/>
      <c r="F4441" s="433"/>
      <c r="H4441" s="877"/>
    </row>
    <row r="4442" spans="1:8" ht="14.4" customHeight="1" x14ac:dyDescent="0.3">
      <c r="A4442" s="383"/>
      <c r="B4442" s="385"/>
      <c r="C4442" s="386"/>
      <c r="D4442" s="434"/>
      <c r="E4442" s="435"/>
      <c r="F4442" s="433"/>
      <c r="H4442" s="877"/>
    </row>
    <row r="4443" spans="1:8" ht="14.4" customHeight="1" x14ac:dyDescent="0.3">
      <c r="A4443" s="383"/>
      <c r="B4443" s="385"/>
      <c r="C4443" s="386"/>
      <c r="D4443" s="434"/>
      <c r="E4443" s="435"/>
      <c r="F4443" s="433"/>
      <c r="H4443" s="877"/>
    </row>
    <row r="4444" spans="1:8" ht="14.4" customHeight="1" x14ac:dyDescent="0.3">
      <c r="A4444" s="383"/>
      <c r="B4444" s="385"/>
      <c r="C4444" s="386"/>
      <c r="D4444" s="434"/>
      <c r="E4444" s="435"/>
      <c r="F4444" s="433"/>
      <c r="H4444" s="877"/>
    </row>
    <row r="4445" spans="1:8" ht="14.4" customHeight="1" x14ac:dyDescent="0.3">
      <c r="A4445" s="383"/>
      <c r="B4445" s="385"/>
      <c r="C4445" s="386"/>
      <c r="D4445" s="434"/>
      <c r="E4445" s="435"/>
      <c r="F4445" s="433"/>
      <c r="H4445" s="877"/>
    </row>
    <row r="4446" spans="1:8" ht="14.4" customHeight="1" x14ac:dyDescent="0.3">
      <c r="A4446" s="383"/>
      <c r="B4446" s="385"/>
      <c r="C4446" s="386"/>
      <c r="D4446" s="434"/>
      <c r="E4446" s="435"/>
      <c r="F4446" s="433"/>
      <c r="H4446" s="877"/>
    </row>
    <row r="4447" spans="1:8" ht="14.4" customHeight="1" x14ac:dyDescent="0.3">
      <c r="A4447" s="383"/>
      <c r="B4447" s="385"/>
      <c r="C4447" s="386"/>
      <c r="D4447" s="434"/>
      <c r="E4447" s="435"/>
      <c r="F4447" s="433"/>
      <c r="H4447" s="877"/>
    </row>
    <row r="4448" spans="1:8" ht="14.4" customHeight="1" x14ac:dyDescent="0.3">
      <c r="A4448" s="383"/>
      <c r="B4448" s="385"/>
      <c r="C4448" s="386"/>
      <c r="D4448" s="434"/>
      <c r="E4448" s="435"/>
      <c r="F4448" s="433"/>
      <c r="H4448" s="877"/>
    </row>
    <row r="4449" spans="1:8" ht="14.4" customHeight="1" x14ac:dyDescent="0.3">
      <c r="A4449" s="383"/>
      <c r="B4449" s="385"/>
      <c r="C4449" s="386"/>
      <c r="D4449" s="434"/>
      <c r="E4449" s="435"/>
      <c r="F4449" s="433"/>
      <c r="H4449" s="877"/>
    </row>
    <row r="4450" spans="1:8" ht="14.4" customHeight="1" x14ac:dyDescent="0.3">
      <c r="A4450" s="383"/>
      <c r="B4450" s="385"/>
      <c r="C4450" s="386"/>
      <c r="D4450" s="434"/>
      <c r="E4450" s="435"/>
      <c r="F4450" s="433"/>
      <c r="H4450" s="877"/>
    </row>
    <row r="4451" spans="1:8" ht="14.4" customHeight="1" x14ac:dyDescent="0.3">
      <c r="A4451" s="383"/>
      <c r="B4451" s="385"/>
      <c r="C4451" s="386"/>
      <c r="D4451" s="434"/>
      <c r="E4451" s="435"/>
      <c r="F4451" s="433"/>
      <c r="H4451" s="877"/>
    </row>
    <row r="4452" spans="1:8" ht="14.4" customHeight="1" x14ac:dyDescent="0.3">
      <c r="A4452" s="383"/>
      <c r="B4452" s="385"/>
      <c r="C4452" s="386"/>
      <c r="D4452" s="434"/>
      <c r="E4452" s="435"/>
      <c r="F4452" s="433"/>
      <c r="H4452" s="877"/>
    </row>
    <row r="4453" spans="1:8" ht="14.4" customHeight="1" x14ac:dyDescent="0.3">
      <c r="A4453" s="383"/>
      <c r="B4453" s="385"/>
      <c r="C4453" s="386"/>
      <c r="D4453" s="434"/>
      <c r="E4453" s="435"/>
      <c r="F4453" s="433"/>
      <c r="H4453" s="877"/>
    </row>
    <row r="4454" spans="1:8" ht="14.4" customHeight="1" x14ac:dyDescent="0.3">
      <c r="A4454" s="383"/>
      <c r="B4454" s="385"/>
      <c r="C4454" s="386"/>
      <c r="D4454" s="434"/>
      <c r="E4454" s="435"/>
      <c r="F4454" s="433"/>
      <c r="H4454" s="877"/>
    </row>
    <row r="4455" spans="1:8" ht="14.4" customHeight="1" x14ac:dyDescent="0.3">
      <c r="A4455" s="383"/>
      <c r="B4455" s="385"/>
      <c r="C4455" s="386"/>
      <c r="D4455" s="434"/>
      <c r="E4455" s="435"/>
      <c r="F4455" s="433"/>
      <c r="H4455" s="877"/>
    </row>
    <row r="4456" spans="1:8" ht="14.4" customHeight="1" x14ac:dyDescent="0.3">
      <c r="A4456" s="383"/>
      <c r="B4456" s="385"/>
      <c r="C4456" s="386"/>
      <c r="D4456" s="434"/>
      <c r="E4456" s="435"/>
      <c r="F4456" s="433"/>
      <c r="H4456" s="877"/>
    </row>
    <row r="4457" spans="1:8" ht="14.4" customHeight="1" x14ac:dyDescent="0.3">
      <c r="A4457" s="383"/>
      <c r="B4457" s="385"/>
      <c r="C4457" s="386"/>
      <c r="D4457" s="434"/>
      <c r="E4457" s="435"/>
      <c r="F4457" s="433"/>
      <c r="H4457" s="877"/>
    </row>
    <row r="4458" spans="1:8" ht="14.4" customHeight="1" x14ac:dyDescent="0.3">
      <c r="A4458" s="383"/>
      <c r="B4458" s="385"/>
      <c r="C4458" s="386"/>
      <c r="D4458" s="434"/>
      <c r="E4458" s="435"/>
      <c r="F4458" s="433"/>
      <c r="H4458" s="877"/>
    </row>
    <row r="4459" spans="1:8" ht="14.4" customHeight="1" x14ac:dyDescent="0.3">
      <c r="A4459" s="383"/>
      <c r="B4459" s="385"/>
      <c r="C4459" s="386"/>
      <c r="D4459" s="434"/>
      <c r="E4459" s="435"/>
      <c r="F4459" s="433"/>
      <c r="H4459" s="877"/>
    </row>
    <row r="4460" spans="1:8" ht="14.4" customHeight="1" x14ac:dyDescent="0.3">
      <c r="A4460" s="383"/>
      <c r="B4460" s="385"/>
      <c r="C4460" s="386"/>
      <c r="D4460" s="434"/>
      <c r="E4460" s="435"/>
      <c r="F4460" s="433"/>
      <c r="H4460" s="877"/>
    </row>
    <row r="4461" spans="1:8" ht="14.4" customHeight="1" x14ac:dyDescent="0.3">
      <c r="A4461" s="383"/>
      <c r="B4461" s="385"/>
      <c r="C4461" s="386"/>
      <c r="D4461" s="434"/>
      <c r="E4461" s="435"/>
      <c r="F4461" s="433"/>
      <c r="H4461" s="877"/>
    </row>
    <row r="4462" spans="1:8" ht="14.4" customHeight="1" x14ac:dyDescent="0.3">
      <c r="A4462" s="383"/>
      <c r="B4462" s="385"/>
      <c r="C4462" s="386"/>
      <c r="D4462" s="434"/>
      <c r="E4462" s="435"/>
      <c r="F4462" s="433"/>
      <c r="H4462" s="877"/>
    </row>
    <row r="4463" spans="1:8" ht="14.4" customHeight="1" x14ac:dyDescent="0.3">
      <c r="A4463" s="383"/>
      <c r="B4463" s="385"/>
      <c r="C4463" s="386"/>
      <c r="D4463" s="434"/>
      <c r="E4463" s="435"/>
      <c r="F4463" s="433"/>
      <c r="H4463" s="877"/>
    </row>
    <row r="4464" spans="1:8" ht="14.4" customHeight="1" x14ac:dyDescent="0.3">
      <c r="A4464" s="383"/>
      <c r="B4464" s="385"/>
      <c r="C4464" s="386"/>
      <c r="D4464" s="434"/>
      <c r="E4464" s="435"/>
      <c r="F4464" s="433"/>
      <c r="H4464" s="877"/>
    </row>
    <row r="4465" spans="1:8" ht="14.4" customHeight="1" x14ac:dyDescent="0.3">
      <c r="A4465" s="383"/>
      <c r="B4465" s="385"/>
      <c r="C4465" s="386"/>
      <c r="D4465" s="434"/>
      <c r="E4465" s="435"/>
      <c r="F4465" s="433"/>
      <c r="H4465" s="877"/>
    </row>
    <row r="4466" spans="1:8" ht="14.4" customHeight="1" x14ac:dyDescent="0.3">
      <c r="A4466" s="383"/>
      <c r="B4466" s="385"/>
      <c r="C4466" s="386"/>
      <c r="D4466" s="434"/>
      <c r="E4466" s="435"/>
      <c r="F4466" s="433"/>
      <c r="H4466" s="877"/>
    </row>
    <row r="4467" spans="1:8" ht="14.4" customHeight="1" x14ac:dyDescent="0.3">
      <c r="A4467" s="383"/>
      <c r="B4467" s="385"/>
      <c r="C4467" s="386"/>
      <c r="D4467" s="434"/>
      <c r="E4467" s="435"/>
      <c r="F4467" s="433"/>
      <c r="H4467" s="877"/>
    </row>
    <row r="4468" spans="1:8" ht="14.4" customHeight="1" x14ac:dyDescent="0.3">
      <c r="A4468" s="383"/>
      <c r="B4468" s="385"/>
      <c r="C4468" s="386"/>
      <c r="D4468" s="434"/>
      <c r="E4468" s="435"/>
      <c r="F4468" s="433"/>
      <c r="H4468" s="877"/>
    </row>
    <row r="4469" spans="1:8" ht="14.4" customHeight="1" x14ac:dyDescent="0.3">
      <c r="A4469" s="383"/>
      <c r="B4469" s="385"/>
      <c r="C4469" s="386"/>
      <c r="D4469" s="434"/>
      <c r="E4469" s="435"/>
      <c r="F4469" s="433"/>
      <c r="H4469" s="877"/>
    </row>
    <row r="4470" spans="1:8" ht="14.4" customHeight="1" x14ac:dyDescent="0.3">
      <c r="A4470" s="383"/>
      <c r="B4470" s="385"/>
      <c r="C4470" s="386"/>
      <c r="D4470" s="434"/>
      <c r="E4470" s="435"/>
      <c r="F4470" s="433"/>
      <c r="H4470" s="877"/>
    </row>
    <row r="4471" spans="1:8" ht="14.4" customHeight="1" x14ac:dyDescent="0.3">
      <c r="A4471" s="383"/>
      <c r="B4471" s="385"/>
      <c r="C4471" s="386"/>
      <c r="D4471" s="434"/>
      <c r="E4471" s="435"/>
      <c r="F4471" s="433"/>
      <c r="H4471" s="877"/>
    </row>
    <row r="4472" spans="1:8" ht="14.4" customHeight="1" x14ac:dyDescent="0.3">
      <c r="A4472" s="383"/>
      <c r="B4472" s="385"/>
      <c r="C4472" s="386"/>
      <c r="D4472" s="434"/>
      <c r="E4472" s="435"/>
      <c r="F4472" s="433"/>
      <c r="H4472" s="877"/>
    </row>
    <row r="4473" spans="1:8" ht="14.4" customHeight="1" x14ac:dyDescent="0.3">
      <c r="A4473" s="383"/>
      <c r="B4473" s="385"/>
      <c r="C4473" s="386"/>
      <c r="D4473" s="434"/>
      <c r="E4473" s="435"/>
      <c r="F4473" s="433"/>
      <c r="H4473" s="877"/>
    </row>
    <row r="4474" spans="1:8" ht="25.05" customHeight="1" thickBot="1" x14ac:dyDescent="0.35">
      <c r="A4474" s="383"/>
      <c r="B4474" s="385"/>
      <c r="C4474" s="386"/>
      <c r="D4474" s="434"/>
      <c r="E4474" s="435"/>
      <c r="F4474" s="433"/>
    </row>
    <row r="4475" spans="1:8" ht="25.05" customHeight="1" thickBot="1" x14ac:dyDescent="0.35">
      <c r="A4475" s="448" t="s">
        <v>4311</v>
      </c>
      <c r="B4475" s="511" t="s">
        <v>4116</v>
      </c>
      <c r="C4475" s="489"/>
      <c r="D4475" s="583"/>
      <c r="E4475" s="584"/>
      <c r="F4475" s="585">
        <f>SUM(F4372:F4391)</f>
        <v>50000</v>
      </c>
    </row>
    <row r="4476" spans="1:8" s="444" customFormat="1" ht="15" customHeight="1" x14ac:dyDescent="0.3">
      <c r="A4476" s="756" t="str">
        <f>A987</f>
        <v>CONTRACT SANRAL: NRA 2024/1323</v>
      </c>
      <c r="B4476" s="757"/>
      <c r="C4476" s="462"/>
      <c r="D4476" s="586"/>
      <c r="E4476" s="587"/>
      <c r="F4476" s="588"/>
    </row>
    <row r="4477" spans="1:8" s="444" customFormat="1" ht="28.2" customHeight="1" thickBot="1" x14ac:dyDescent="0.35">
      <c r="A4477" s="754" t="str">
        <f>A988</f>
        <v>PANEL FOR ROUTINE ROAD MAINTENANCE WORKS ACROSS SOUTH AFRICA (FREE STATE PROVINCE)</v>
      </c>
      <c r="B4477" s="755"/>
      <c r="C4477" s="463"/>
      <c r="D4477" s="589"/>
      <c r="E4477" s="590"/>
      <c r="F4477" s="591"/>
    </row>
    <row r="4478" spans="1:8" ht="15" thickBot="1" x14ac:dyDescent="0.35">
      <c r="A4478" s="449" t="s">
        <v>4111</v>
      </c>
      <c r="B4478" s="451" t="s">
        <v>4035</v>
      </c>
      <c r="C4478" s="451" t="s">
        <v>4112</v>
      </c>
      <c r="D4478" s="583" t="s">
        <v>4113</v>
      </c>
      <c r="E4478" s="583" t="s">
        <v>4114</v>
      </c>
      <c r="F4478" s="592" t="s">
        <v>4036</v>
      </c>
    </row>
    <row r="4479" spans="1:8" x14ac:dyDescent="0.3">
      <c r="A4479" s="758" t="s">
        <v>2610</v>
      </c>
      <c r="B4479" s="759"/>
      <c r="C4479" s="759"/>
      <c r="D4479" s="759"/>
      <c r="E4479" s="759"/>
      <c r="F4479" s="760"/>
    </row>
    <row r="4480" spans="1:8" x14ac:dyDescent="0.3">
      <c r="A4480" s="374" t="s">
        <v>2611</v>
      </c>
      <c r="B4480" s="345" t="s">
        <v>2612</v>
      </c>
      <c r="C4480" s="375"/>
      <c r="D4480" s="554"/>
      <c r="E4480" s="377"/>
      <c r="F4480" s="378"/>
    </row>
    <row r="4481" spans="1:6" ht="14.4" customHeight="1" x14ac:dyDescent="0.3">
      <c r="A4481" s="372" t="s">
        <v>2613</v>
      </c>
      <c r="B4481" s="201" t="s">
        <v>2614</v>
      </c>
      <c r="C4481" s="379" t="s">
        <v>181</v>
      </c>
      <c r="D4481" s="421">
        <v>500</v>
      </c>
      <c r="E4481" s="856"/>
      <c r="F4481" s="419" t="str">
        <f>IF((D4481*E4481)&gt;0,(D4481*E4481),"")</f>
        <v/>
      </c>
    </row>
    <row r="4482" spans="1:6" ht="14.4" customHeight="1" x14ac:dyDescent="0.3">
      <c r="A4482" s="372" t="s">
        <v>2615</v>
      </c>
      <c r="B4482" s="201" t="s">
        <v>2616</v>
      </c>
      <c r="C4482" s="379" t="s">
        <v>181</v>
      </c>
      <c r="D4482" s="421">
        <v>500</v>
      </c>
      <c r="E4482" s="856"/>
      <c r="F4482" s="419" t="str">
        <f t="shared" ref="F4482:F4500" si="37">IF((D4482*E4482)&gt;0,(D4482*E4482),"")</f>
        <v/>
      </c>
    </row>
    <row r="4483" spans="1:6" ht="14.4" customHeight="1" x14ac:dyDescent="0.3">
      <c r="A4483" s="372" t="s">
        <v>2617</v>
      </c>
      <c r="B4483" s="235" t="s">
        <v>2618</v>
      </c>
      <c r="C4483" s="379"/>
      <c r="D4483" s="421"/>
      <c r="E4483" s="418"/>
      <c r="F4483" s="419" t="str">
        <f t="shared" si="37"/>
        <v/>
      </c>
    </row>
    <row r="4484" spans="1:6" ht="14.4" customHeight="1" x14ac:dyDescent="0.3">
      <c r="A4484" s="372" t="s">
        <v>2619</v>
      </c>
      <c r="B4484" s="201" t="s">
        <v>2620</v>
      </c>
      <c r="C4484" s="379" t="s">
        <v>2405</v>
      </c>
      <c r="D4484" s="421">
        <v>100</v>
      </c>
      <c r="E4484" s="856"/>
      <c r="F4484" s="419" t="str">
        <f t="shared" si="37"/>
        <v/>
      </c>
    </row>
    <row r="4485" spans="1:6" ht="14.4" customHeight="1" x14ac:dyDescent="0.3">
      <c r="A4485" s="372" t="s">
        <v>2621</v>
      </c>
      <c r="B4485" s="201" t="s">
        <v>2622</v>
      </c>
      <c r="C4485" s="379" t="s">
        <v>2405</v>
      </c>
      <c r="D4485" s="421">
        <v>100</v>
      </c>
      <c r="E4485" s="856"/>
      <c r="F4485" s="419" t="str">
        <f t="shared" si="37"/>
        <v/>
      </c>
    </row>
    <row r="4486" spans="1:6" ht="14.4" customHeight="1" x14ac:dyDescent="0.3">
      <c r="A4486" s="372" t="s">
        <v>2623</v>
      </c>
      <c r="B4486" s="235" t="s">
        <v>4312</v>
      </c>
      <c r="C4486" s="379"/>
      <c r="D4486" s="421"/>
      <c r="E4486" s="435"/>
      <c r="F4486" s="433" t="str">
        <f t="shared" si="37"/>
        <v/>
      </c>
    </row>
    <row r="4487" spans="1:6" ht="14.4" customHeight="1" x14ac:dyDescent="0.3">
      <c r="A4487" s="372" t="s">
        <v>2625</v>
      </c>
      <c r="B4487" s="201" t="s">
        <v>2626</v>
      </c>
      <c r="C4487" s="379" t="s">
        <v>221</v>
      </c>
      <c r="D4487" s="421">
        <v>60</v>
      </c>
      <c r="E4487" s="856"/>
      <c r="F4487" s="433" t="str">
        <f t="shared" si="37"/>
        <v/>
      </c>
    </row>
    <row r="4488" spans="1:6" ht="14.4" customHeight="1" x14ac:dyDescent="0.3">
      <c r="A4488" s="372" t="s">
        <v>2627</v>
      </c>
      <c r="B4488" s="201" t="s">
        <v>2628</v>
      </c>
      <c r="C4488" s="379" t="s">
        <v>221</v>
      </c>
      <c r="D4488" s="421">
        <v>60</v>
      </c>
      <c r="E4488" s="856"/>
      <c r="F4488" s="433" t="str">
        <f t="shared" si="37"/>
        <v/>
      </c>
    </row>
    <row r="4489" spans="1:6" ht="14.4" customHeight="1" x14ac:dyDescent="0.3">
      <c r="A4489" s="372" t="s">
        <v>2629</v>
      </c>
      <c r="B4489" s="235" t="s">
        <v>645</v>
      </c>
      <c r="C4489" s="379" t="s">
        <v>1318</v>
      </c>
      <c r="D4489" s="421">
        <v>400</v>
      </c>
      <c r="E4489" s="856"/>
      <c r="F4489" s="433" t="str">
        <f t="shared" si="37"/>
        <v/>
      </c>
    </row>
    <row r="4490" spans="1:6" ht="28.2" customHeight="1" x14ac:dyDescent="0.3">
      <c r="A4490" s="372" t="s">
        <v>2631</v>
      </c>
      <c r="B4490" s="235" t="s">
        <v>2632</v>
      </c>
      <c r="C4490" s="379" t="s">
        <v>262</v>
      </c>
      <c r="D4490" s="421">
        <v>20</v>
      </c>
      <c r="E4490" s="856"/>
      <c r="F4490" s="433" t="str">
        <f t="shared" si="37"/>
        <v/>
      </c>
    </row>
    <row r="4491" spans="1:6" ht="14.4" customHeight="1" x14ac:dyDescent="0.3">
      <c r="A4491" s="372" t="s">
        <v>2633</v>
      </c>
      <c r="B4491" s="235" t="s">
        <v>2634</v>
      </c>
      <c r="C4491" s="379" t="s">
        <v>181</v>
      </c>
      <c r="D4491" s="421">
        <v>60</v>
      </c>
      <c r="E4491" s="856"/>
      <c r="F4491" s="433" t="str">
        <f t="shared" si="37"/>
        <v/>
      </c>
    </row>
    <row r="4492" spans="1:6" ht="14.4" customHeight="1" x14ac:dyDescent="0.3">
      <c r="A4492" s="372" t="s">
        <v>2635</v>
      </c>
      <c r="B4492" s="235" t="s">
        <v>2636</v>
      </c>
      <c r="C4492" s="379"/>
      <c r="D4492" s="421"/>
      <c r="E4492" s="435"/>
      <c r="F4492" s="433" t="str">
        <f t="shared" si="37"/>
        <v/>
      </c>
    </row>
    <row r="4493" spans="1:6" ht="14.4" customHeight="1" x14ac:dyDescent="0.3">
      <c r="A4493" s="372" t="s">
        <v>2637</v>
      </c>
      <c r="B4493" s="201" t="s">
        <v>2638</v>
      </c>
      <c r="C4493" s="379" t="s">
        <v>181</v>
      </c>
      <c r="D4493" s="421">
        <v>3000</v>
      </c>
      <c r="E4493" s="856"/>
      <c r="F4493" s="433" t="str">
        <f t="shared" si="37"/>
        <v/>
      </c>
    </row>
    <row r="4494" spans="1:6" ht="14.4" customHeight="1" x14ac:dyDescent="0.3">
      <c r="A4494" s="372" t="s">
        <v>2639</v>
      </c>
      <c r="B4494" s="201" t="s">
        <v>2640</v>
      </c>
      <c r="C4494" s="382"/>
      <c r="D4494" s="421"/>
      <c r="E4494" s="435"/>
      <c r="F4494" s="433" t="str">
        <f t="shared" si="37"/>
        <v/>
      </c>
    </row>
    <row r="4495" spans="1:6" ht="14.4" customHeight="1" x14ac:dyDescent="0.3">
      <c r="A4495" s="372" t="s">
        <v>2641</v>
      </c>
      <c r="B4495" s="201" t="s">
        <v>2642</v>
      </c>
      <c r="C4495" s="379" t="s">
        <v>181</v>
      </c>
      <c r="D4495" s="421">
        <v>60</v>
      </c>
      <c r="E4495" s="856"/>
      <c r="F4495" s="433" t="str">
        <f t="shared" si="37"/>
        <v/>
      </c>
    </row>
    <row r="4496" spans="1:6" ht="14.4" customHeight="1" x14ac:dyDescent="0.3">
      <c r="A4496" s="372" t="s">
        <v>2643</v>
      </c>
      <c r="B4496" s="201" t="s">
        <v>2644</v>
      </c>
      <c r="C4496" s="379" t="s">
        <v>181</v>
      </c>
      <c r="D4496" s="421">
        <v>60</v>
      </c>
      <c r="E4496" s="856"/>
      <c r="F4496" s="433" t="str">
        <f t="shared" si="37"/>
        <v/>
      </c>
    </row>
    <row r="4497" spans="1:6" ht="14.4" customHeight="1" x14ac:dyDescent="0.3">
      <c r="A4497" s="372" t="s">
        <v>2645</v>
      </c>
      <c r="B4497" s="201" t="s">
        <v>2646</v>
      </c>
      <c r="C4497" s="379"/>
      <c r="D4497" s="421"/>
      <c r="E4497" s="435"/>
      <c r="F4497" s="433" t="str">
        <f t="shared" si="37"/>
        <v/>
      </c>
    </row>
    <row r="4498" spans="1:6" ht="14.4" customHeight="1" x14ac:dyDescent="0.3">
      <c r="A4498" s="372" t="s">
        <v>2647</v>
      </c>
      <c r="B4498" s="201" t="s">
        <v>2648</v>
      </c>
      <c r="C4498" s="379" t="s">
        <v>721</v>
      </c>
      <c r="D4498" s="421">
        <v>600</v>
      </c>
      <c r="E4498" s="856"/>
      <c r="F4498" s="433" t="str">
        <f t="shared" si="37"/>
        <v/>
      </c>
    </row>
    <row r="4499" spans="1:6" ht="14.4" customHeight="1" x14ac:dyDescent="0.3">
      <c r="A4499" s="372" t="s">
        <v>2649</v>
      </c>
      <c r="B4499" s="201" t="s">
        <v>2650</v>
      </c>
      <c r="C4499" s="379" t="s">
        <v>2405</v>
      </c>
      <c r="D4499" s="421">
        <v>10</v>
      </c>
      <c r="E4499" s="856"/>
      <c r="F4499" s="433" t="str">
        <f t="shared" si="37"/>
        <v/>
      </c>
    </row>
    <row r="4500" spans="1:6" ht="14.4" customHeight="1" x14ac:dyDescent="0.3">
      <c r="A4500" s="372" t="s">
        <v>2651</v>
      </c>
      <c r="B4500" s="201" t="s">
        <v>2652</v>
      </c>
      <c r="C4500" s="379" t="s">
        <v>181</v>
      </c>
      <c r="D4500" s="421">
        <v>10</v>
      </c>
      <c r="E4500" s="856"/>
      <c r="F4500" s="433" t="str">
        <f t="shared" si="37"/>
        <v/>
      </c>
    </row>
    <row r="4501" spans="1:6" ht="14.4" customHeight="1" x14ac:dyDescent="0.3">
      <c r="A4501" s="383"/>
      <c r="B4501" s="385"/>
      <c r="C4501" s="386"/>
      <c r="D4501" s="434"/>
      <c r="E4501" s="435"/>
      <c r="F4501" s="433"/>
    </row>
    <row r="4502" spans="1:6" ht="14.4" customHeight="1" x14ac:dyDescent="0.3">
      <c r="A4502" s="383"/>
      <c r="B4502" s="385"/>
      <c r="C4502" s="386"/>
      <c r="D4502" s="434"/>
      <c r="E4502" s="435"/>
      <c r="F4502" s="433"/>
    </row>
    <row r="4503" spans="1:6" ht="14.4" customHeight="1" x14ac:dyDescent="0.3">
      <c r="A4503" s="383"/>
      <c r="B4503" s="385"/>
      <c r="C4503" s="386"/>
      <c r="D4503" s="434"/>
      <c r="E4503" s="435"/>
      <c r="F4503" s="433"/>
    </row>
    <row r="4504" spans="1:6" ht="14.4" customHeight="1" x14ac:dyDescent="0.3">
      <c r="A4504" s="383"/>
      <c r="B4504" s="385"/>
      <c r="C4504" s="386"/>
      <c r="D4504" s="434"/>
      <c r="E4504" s="435"/>
      <c r="F4504" s="433"/>
    </row>
    <row r="4505" spans="1:6" ht="14.4" customHeight="1" x14ac:dyDescent="0.3">
      <c r="A4505" s="383"/>
      <c r="B4505" s="385"/>
      <c r="C4505" s="386"/>
      <c r="D4505" s="434"/>
      <c r="E4505" s="435"/>
      <c r="F4505" s="433"/>
    </row>
    <row r="4506" spans="1:6" ht="14.4" customHeight="1" x14ac:dyDescent="0.3">
      <c r="A4506" s="383"/>
      <c r="B4506" s="385"/>
      <c r="C4506" s="386"/>
      <c r="D4506" s="434"/>
      <c r="E4506" s="435"/>
      <c r="F4506" s="433"/>
    </row>
    <row r="4507" spans="1:6" ht="14.4" customHeight="1" x14ac:dyDescent="0.3">
      <c r="A4507" s="383"/>
      <c r="B4507" s="385"/>
      <c r="C4507" s="386"/>
      <c r="D4507" s="434"/>
      <c r="E4507" s="435"/>
      <c r="F4507" s="433"/>
    </row>
    <row r="4508" spans="1:6" ht="14.4" customHeight="1" x14ac:dyDescent="0.3">
      <c r="A4508" s="383"/>
      <c r="B4508" s="385"/>
      <c r="C4508" s="386"/>
      <c r="D4508" s="434"/>
      <c r="E4508" s="435"/>
      <c r="F4508" s="433"/>
    </row>
    <row r="4509" spans="1:6" ht="14.4" customHeight="1" x14ac:dyDescent="0.3">
      <c r="A4509" s="383"/>
      <c r="B4509" s="385"/>
      <c r="C4509" s="386"/>
      <c r="D4509" s="434"/>
      <c r="E4509" s="435"/>
      <c r="F4509" s="433"/>
    </row>
    <row r="4510" spans="1:6" ht="14.4" customHeight="1" x14ac:dyDescent="0.3">
      <c r="A4510" s="383"/>
      <c r="B4510" s="385"/>
      <c r="C4510" s="386"/>
      <c r="D4510" s="434"/>
      <c r="E4510" s="435"/>
      <c r="F4510" s="433"/>
    </row>
    <row r="4511" spans="1:6" ht="14.4" customHeight="1" x14ac:dyDescent="0.3">
      <c r="A4511" s="383"/>
      <c r="B4511" s="385"/>
      <c r="C4511" s="386"/>
      <c r="D4511" s="434"/>
      <c r="E4511" s="435"/>
      <c r="F4511" s="433"/>
    </row>
    <row r="4512" spans="1:6" ht="14.4" customHeight="1" x14ac:dyDescent="0.3">
      <c r="A4512" s="383"/>
      <c r="B4512" s="385"/>
      <c r="C4512" s="386"/>
      <c r="D4512" s="434"/>
      <c r="E4512" s="435"/>
      <c r="F4512" s="433"/>
    </row>
    <row r="4513" spans="1:6" ht="14.4" customHeight="1" x14ac:dyDescent="0.3">
      <c r="A4513" s="383"/>
      <c r="B4513" s="385"/>
      <c r="C4513" s="386"/>
      <c r="D4513" s="434"/>
      <c r="E4513" s="435"/>
      <c r="F4513" s="433"/>
    </row>
    <row r="4514" spans="1:6" ht="14.4" customHeight="1" x14ac:dyDescent="0.3">
      <c r="A4514" s="383"/>
      <c r="B4514" s="385"/>
      <c r="C4514" s="386"/>
      <c r="D4514" s="434"/>
      <c r="E4514" s="435"/>
      <c r="F4514" s="433"/>
    </row>
    <row r="4515" spans="1:6" ht="14.4" customHeight="1" x14ac:dyDescent="0.3">
      <c r="A4515" s="383"/>
      <c r="B4515" s="385"/>
      <c r="C4515" s="386"/>
      <c r="D4515" s="434"/>
      <c r="E4515" s="435"/>
      <c r="F4515" s="433"/>
    </row>
    <row r="4516" spans="1:6" ht="14.4" customHeight="1" x14ac:dyDescent="0.3">
      <c r="A4516" s="383"/>
      <c r="B4516" s="385"/>
      <c r="C4516" s="386"/>
      <c r="D4516" s="434"/>
      <c r="E4516" s="435"/>
      <c r="F4516" s="433"/>
    </row>
    <row r="4517" spans="1:6" ht="14.4" customHeight="1" x14ac:dyDescent="0.3">
      <c r="A4517" s="383"/>
      <c r="B4517" s="385"/>
      <c r="C4517" s="386"/>
      <c r="D4517" s="434"/>
      <c r="E4517" s="435"/>
      <c r="F4517" s="433"/>
    </row>
    <row r="4518" spans="1:6" ht="14.4" customHeight="1" x14ac:dyDescent="0.3">
      <c r="A4518" s="383"/>
      <c r="B4518" s="385"/>
      <c r="C4518" s="386"/>
      <c r="D4518" s="434"/>
      <c r="E4518" s="435"/>
      <c r="F4518" s="433"/>
    </row>
    <row r="4519" spans="1:6" ht="14.4" customHeight="1" x14ac:dyDescent="0.3">
      <c r="A4519" s="383"/>
      <c r="B4519" s="385"/>
      <c r="C4519" s="386"/>
      <c r="D4519" s="434"/>
      <c r="E4519" s="435"/>
      <c r="F4519" s="433"/>
    </row>
    <row r="4520" spans="1:6" ht="14.4" customHeight="1" x14ac:dyDescent="0.3">
      <c r="A4520" s="383"/>
      <c r="B4520" s="385"/>
      <c r="C4520" s="386"/>
      <c r="D4520" s="434"/>
      <c r="E4520" s="435"/>
      <c r="F4520" s="433"/>
    </row>
    <row r="4521" spans="1:6" ht="14.4" customHeight="1" x14ac:dyDescent="0.3">
      <c r="A4521" s="383"/>
      <c r="B4521" s="385"/>
      <c r="C4521" s="386"/>
      <c r="D4521" s="434"/>
      <c r="E4521" s="435"/>
      <c r="F4521" s="433"/>
    </row>
    <row r="4522" spans="1:6" ht="14.4" customHeight="1" x14ac:dyDescent="0.3">
      <c r="A4522" s="383"/>
      <c r="B4522" s="385"/>
      <c r="C4522" s="386"/>
      <c r="D4522" s="434"/>
      <c r="E4522" s="435"/>
      <c r="F4522" s="433"/>
    </row>
    <row r="4523" spans="1:6" ht="14.4" customHeight="1" x14ac:dyDescent="0.3">
      <c r="A4523" s="383"/>
      <c r="B4523" s="385"/>
      <c r="C4523" s="386"/>
      <c r="D4523" s="434"/>
      <c r="E4523" s="435"/>
      <c r="F4523" s="433"/>
    </row>
    <row r="4524" spans="1:6" ht="14.4" customHeight="1" x14ac:dyDescent="0.3">
      <c r="A4524" s="383"/>
      <c r="B4524" s="385"/>
      <c r="C4524" s="386"/>
      <c r="D4524" s="434"/>
      <c r="E4524" s="435"/>
      <c r="F4524" s="433"/>
    </row>
    <row r="4525" spans="1:6" ht="14.4" customHeight="1" x14ac:dyDescent="0.3">
      <c r="A4525" s="383"/>
      <c r="B4525" s="385"/>
      <c r="C4525" s="386"/>
      <c r="D4525" s="434"/>
      <c r="E4525" s="435"/>
      <c r="F4525" s="433"/>
    </row>
    <row r="4526" spans="1:6" ht="14.4" customHeight="1" x14ac:dyDescent="0.3">
      <c r="A4526" s="383"/>
      <c r="B4526" s="385"/>
      <c r="C4526" s="386"/>
      <c r="D4526" s="434"/>
      <c r="E4526" s="435"/>
      <c r="F4526" s="433"/>
    </row>
    <row r="4527" spans="1:6" ht="14.4" customHeight="1" x14ac:dyDescent="0.3">
      <c r="A4527" s="383"/>
      <c r="B4527" s="385"/>
      <c r="C4527" s="386"/>
      <c r="D4527" s="434"/>
      <c r="E4527" s="435"/>
      <c r="F4527" s="433"/>
    </row>
    <row r="4528" spans="1:6" ht="14.4" customHeight="1" x14ac:dyDescent="0.3">
      <c r="A4528" s="383"/>
      <c r="B4528" s="385"/>
      <c r="C4528" s="386"/>
      <c r="D4528" s="434"/>
      <c r="E4528" s="435"/>
      <c r="F4528" s="433"/>
    </row>
    <row r="4529" spans="1:6" ht="14.4" customHeight="1" x14ac:dyDescent="0.3">
      <c r="A4529" s="383"/>
      <c r="B4529" s="385"/>
      <c r="C4529" s="386"/>
      <c r="D4529" s="434"/>
      <c r="E4529" s="435"/>
      <c r="F4529" s="433"/>
    </row>
    <row r="4530" spans="1:6" ht="14.4" customHeight="1" x14ac:dyDescent="0.3">
      <c r="A4530" s="383"/>
      <c r="B4530" s="385"/>
      <c r="C4530" s="386"/>
      <c r="D4530" s="434"/>
      <c r="E4530" s="435"/>
      <c r="F4530" s="433"/>
    </row>
    <row r="4531" spans="1:6" ht="14.4" customHeight="1" x14ac:dyDescent="0.3">
      <c r="A4531" s="383"/>
      <c r="B4531" s="385"/>
      <c r="C4531" s="386"/>
      <c r="D4531" s="434"/>
      <c r="E4531" s="435"/>
      <c r="F4531" s="433"/>
    </row>
    <row r="4532" spans="1:6" ht="14.4" customHeight="1" x14ac:dyDescent="0.3">
      <c r="A4532" s="383"/>
      <c r="B4532" s="385"/>
      <c r="C4532" s="386"/>
      <c r="D4532" s="434"/>
      <c r="E4532" s="435"/>
      <c r="F4532" s="433"/>
    </row>
    <row r="4533" spans="1:6" ht="14.4" customHeight="1" x14ac:dyDescent="0.3">
      <c r="A4533" s="383"/>
      <c r="B4533" s="385"/>
      <c r="C4533" s="386"/>
      <c r="D4533" s="434"/>
      <c r="E4533" s="435"/>
      <c r="F4533" s="433"/>
    </row>
    <row r="4534" spans="1:6" ht="14.4" customHeight="1" x14ac:dyDescent="0.3">
      <c r="A4534" s="383"/>
      <c r="B4534" s="385"/>
      <c r="C4534" s="386"/>
      <c r="D4534" s="434"/>
      <c r="E4534" s="435"/>
      <c r="F4534" s="433"/>
    </row>
    <row r="4535" spans="1:6" ht="14.4" customHeight="1" x14ac:dyDescent="0.3">
      <c r="A4535" s="383"/>
      <c r="B4535" s="385"/>
      <c r="C4535" s="386"/>
      <c r="D4535" s="434"/>
      <c r="E4535" s="435"/>
      <c r="F4535" s="433"/>
    </row>
    <row r="4536" spans="1:6" ht="14.4" customHeight="1" x14ac:dyDescent="0.3">
      <c r="A4536" s="383"/>
      <c r="B4536" s="385"/>
      <c r="C4536" s="386"/>
      <c r="D4536" s="434"/>
      <c r="E4536" s="435"/>
      <c r="F4536" s="433"/>
    </row>
    <row r="4537" spans="1:6" ht="14.4" customHeight="1" x14ac:dyDescent="0.3">
      <c r="A4537" s="383"/>
      <c r="B4537" s="385"/>
      <c r="C4537" s="386"/>
      <c r="D4537" s="434"/>
      <c r="E4537" s="435"/>
      <c r="F4537" s="433"/>
    </row>
    <row r="4538" spans="1:6" ht="14.4" customHeight="1" x14ac:dyDescent="0.3">
      <c r="A4538" s="383"/>
      <c r="B4538" s="385"/>
      <c r="C4538" s="386"/>
      <c r="D4538" s="434"/>
      <c r="E4538" s="435"/>
      <c r="F4538" s="433"/>
    </row>
    <row r="4539" spans="1:6" ht="14.4" customHeight="1" x14ac:dyDescent="0.3">
      <c r="A4539" s="383"/>
      <c r="B4539" s="385"/>
      <c r="C4539" s="386"/>
      <c r="D4539" s="434"/>
      <c r="E4539" s="435"/>
      <c r="F4539" s="433"/>
    </row>
    <row r="4540" spans="1:6" ht="14.4" customHeight="1" x14ac:dyDescent="0.3">
      <c r="A4540" s="383"/>
      <c r="B4540" s="385"/>
      <c r="C4540" s="386"/>
      <c r="D4540" s="434"/>
      <c r="E4540" s="435"/>
      <c r="F4540" s="433"/>
    </row>
    <row r="4541" spans="1:6" ht="14.4" customHeight="1" x14ac:dyDescent="0.3">
      <c r="A4541" s="383"/>
      <c r="B4541" s="385"/>
      <c r="C4541" s="386"/>
      <c r="D4541" s="434"/>
      <c r="E4541" s="435"/>
      <c r="F4541" s="433"/>
    </row>
    <row r="4542" spans="1:6" ht="14.4" customHeight="1" x14ac:dyDescent="0.3">
      <c r="A4542" s="383"/>
      <c r="B4542" s="385"/>
      <c r="C4542" s="386"/>
      <c r="D4542" s="434"/>
      <c r="E4542" s="435"/>
      <c r="F4542" s="433"/>
    </row>
    <row r="4543" spans="1:6" ht="14.4" customHeight="1" x14ac:dyDescent="0.3">
      <c r="A4543" s="383"/>
      <c r="B4543" s="385"/>
      <c r="C4543" s="386"/>
      <c r="D4543" s="434"/>
      <c r="E4543" s="435"/>
      <c r="F4543" s="433"/>
    </row>
    <row r="4544" spans="1:6" ht="14.4" customHeight="1" x14ac:dyDescent="0.3">
      <c r="A4544" s="383"/>
      <c r="B4544" s="385"/>
      <c r="C4544" s="386"/>
      <c r="D4544" s="434"/>
      <c r="E4544" s="435"/>
      <c r="F4544" s="433"/>
    </row>
    <row r="4545" spans="1:6" ht="14.4" customHeight="1" x14ac:dyDescent="0.3">
      <c r="A4545" s="383"/>
      <c r="B4545" s="385"/>
      <c r="C4545" s="386"/>
      <c r="D4545" s="434"/>
      <c r="E4545" s="435"/>
      <c r="F4545" s="433"/>
    </row>
    <row r="4546" spans="1:6" ht="14.4" customHeight="1" x14ac:dyDescent="0.3">
      <c r="A4546" s="383"/>
      <c r="B4546" s="385"/>
      <c r="C4546" s="386"/>
      <c r="D4546" s="434"/>
      <c r="E4546" s="435"/>
      <c r="F4546" s="433"/>
    </row>
    <row r="4547" spans="1:6" ht="14.4" customHeight="1" x14ac:dyDescent="0.3">
      <c r="A4547" s="383"/>
      <c r="B4547" s="385"/>
      <c r="C4547" s="386"/>
      <c r="D4547" s="434"/>
      <c r="E4547" s="435"/>
      <c r="F4547" s="433"/>
    </row>
    <row r="4548" spans="1:6" x14ac:dyDescent="0.3">
      <c r="A4548" s="383"/>
      <c r="B4548" s="385"/>
      <c r="C4548" s="386"/>
      <c r="D4548" s="434"/>
      <c r="E4548" s="435"/>
      <c r="F4548" s="433"/>
    </row>
    <row r="4549" spans="1:6" x14ac:dyDescent="0.3">
      <c r="A4549" s="383"/>
      <c r="B4549" s="385"/>
      <c r="C4549" s="386"/>
      <c r="D4549" s="434"/>
      <c r="E4549" s="435"/>
      <c r="F4549" s="433"/>
    </row>
    <row r="4550" spans="1:6" x14ac:dyDescent="0.3">
      <c r="A4550" s="383"/>
      <c r="B4550" s="385"/>
      <c r="C4550" s="386"/>
      <c r="D4550" s="434"/>
      <c r="E4550" s="435"/>
      <c r="F4550" s="433"/>
    </row>
    <row r="4551" spans="1:6" x14ac:dyDescent="0.3">
      <c r="A4551" s="383"/>
      <c r="B4551" s="385"/>
      <c r="C4551" s="386"/>
      <c r="D4551" s="434"/>
      <c r="E4551" s="435"/>
      <c r="F4551" s="433"/>
    </row>
    <row r="4552" spans="1:6" x14ac:dyDescent="0.3">
      <c r="A4552" s="383"/>
      <c r="B4552" s="385"/>
      <c r="C4552" s="386"/>
      <c r="D4552" s="434"/>
      <c r="E4552" s="435"/>
      <c r="F4552" s="433"/>
    </row>
    <row r="4553" spans="1:6" x14ac:dyDescent="0.3">
      <c r="A4553" s="383"/>
      <c r="B4553" s="385"/>
      <c r="C4553" s="386"/>
      <c r="D4553" s="434"/>
      <c r="E4553" s="435"/>
      <c r="F4553" s="433"/>
    </row>
    <row r="4554" spans="1:6" x14ac:dyDescent="0.3">
      <c r="A4554" s="383"/>
      <c r="B4554" s="385"/>
      <c r="C4554" s="386"/>
      <c r="D4554" s="434"/>
      <c r="E4554" s="435"/>
      <c r="F4554" s="433"/>
    </row>
    <row r="4555" spans="1:6" x14ac:dyDescent="0.3">
      <c r="A4555" s="383"/>
      <c r="B4555" s="385"/>
      <c r="C4555" s="386"/>
      <c r="D4555" s="434"/>
      <c r="E4555" s="435"/>
      <c r="F4555" s="433"/>
    </row>
    <row r="4556" spans="1:6" x14ac:dyDescent="0.3">
      <c r="A4556" s="383"/>
      <c r="B4556" s="385"/>
      <c r="C4556" s="386"/>
      <c r="D4556" s="434"/>
      <c r="E4556" s="435"/>
      <c r="F4556" s="433"/>
    </row>
    <row r="4557" spans="1:6" x14ac:dyDescent="0.3">
      <c r="A4557" s="383"/>
      <c r="B4557" s="385"/>
      <c r="C4557" s="386"/>
      <c r="D4557" s="434"/>
      <c r="E4557" s="435"/>
      <c r="F4557" s="433"/>
    </row>
    <row r="4558" spans="1:6" x14ac:dyDescent="0.3">
      <c r="A4558" s="383"/>
      <c r="B4558" s="385"/>
      <c r="C4558" s="386"/>
      <c r="D4558" s="434"/>
      <c r="E4558" s="435"/>
      <c r="F4558" s="433"/>
    </row>
    <row r="4559" spans="1:6" x14ac:dyDescent="0.3">
      <c r="A4559" s="383"/>
      <c r="B4559" s="385"/>
      <c r="C4559" s="386"/>
      <c r="D4559" s="434"/>
      <c r="E4559" s="435"/>
      <c r="F4559" s="433"/>
    </row>
    <row r="4560" spans="1:6" x14ac:dyDescent="0.3">
      <c r="A4560" s="383"/>
      <c r="B4560" s="385"/>
      <c r="C4560" s="386"/>
      <c r="D4560" s="434"/>
      <c r="E4560" s="435"/>
      <c r="F4560" s="433"/>
    </row>
    <row r="4561" spans="1:6" x14ac:dyDescent="0.3">
      <c r="A4561" s="383"/>
      <c r="B4561" s="385"/>
      <c r="C4561" s="386"/>
      <c r="D4561" s="434"/>
      <c r="E4561" s="435"/>
      <c r="F4561" s="433"/>
    </row>
    <row r="4562" spans="1:6" x14ac:dyDescent="0.3">
      <c r="A4562" s="383"/>
      <c r="B4562" s="385"/>
      <c r="C4562" s="386"/>
      <c r="D4562" s="434"/>
      <c r="E4562" s="435"/>
      <c r="F4562" s="433"/>
    </row>
    <row r="4563" spans="1:6" x14ac:dyDescent="0.3">
      <c r="A4563" s="383"/>
      <c r="B4563" s="385"/>
      <c r="C4563" s="386"/>
      <c r="D4563" s="434"/>
      <c r="E4563" s="435"/>
      <c r="F4563" s="433"/>
    </row>
    <row r="4564" spans="1:6" x14ac:dyDescent="0.3">
      <c r="A4564" s="383"/>
      <c r="B4564" s="385"/>
      <c r="C4564" s="386"/>
      <c r="D4564" s="434"/>
      <c r="E4564" s="435"/>
      <c r="F4564" s="433"/>
    </row>
    <row r="4565" spans="1:6" x14ac:dyDescent="0.3">
      <c r="A4565" s="383"/>
      <c r="B4565" s="385"/>
      <c r="C4565" s="386"/>
      <c r="D4565" s="434"/>
      <c r="E4565" s="435"/>
      <c r="F4565" s="433"/>
    </row>
    <row r="4566" spans="1:6" x14ac:dyDescent="0.3">
      <c r="A4566" s="383"/>
      <c r="B4566" s="385"/>
      <c r="C4566" s="386"/>
      <c r="D4566" s="434"/>
      <c r="E4566" s="435"/>
      <c r="F4566" s="433"/>
    </row>
    <row r="4567" spans="1:6" x14ac:dyDescent="0.3">
      <c r="A4567" s="383"/>
      <c r="B4567" s="385"/>
      <c r="C4567" s="386"/>
      <c r="D4567" s="434"/>
      <c r="E4567" s="435"/>
      <c r="F4567" s="433"/>
    </row>
    <row r="4568" spans="1:6" x14ac:dyDescent="0.3">
      <c r="A4568" s="383"/>
      <c r="B4568" s="385"/>
      <c r="C4568" s="386"/>
      <c r="D4568" s="434"/>
      <c r="E4568" s="435"/>
      <c r="F4568" s="433"/>
    </row>
    <row r="4569" spans="1:6" x14ac:dyDescent="0.3">
      <c r="A4569" s="383"/>
      <c r="B4569" s="385"/>
      <c r="C4569" s="386"/>
      <c r="D4569" s="434"/>
      <c r="E4569" s="435"/>
      <c r="F4569" s="433"/>
    </row>
    <row r="4570" spans="1:6" x14ac:dyDescent="0.3">
      <c r="A4570" s="383"/>
      <c r="B4570" s="385"/>
      <c r="C4570" s="386"/>
      <c r="D4570" s="434"/>
      <c r="E4570" s="435"/>
      <c r="F4570" s="433"/>
    </row>
    <row r="4571" spans="1:6" x14ac:dyDescent="0.3">
      <c r="A4571" s="383"/>
      <c r="B4571" s="385"/>
      <c r="C4571" s="386"/>
      <c r="D4571" s="434"/>
      <c r="E4571" s="435"/>
      <c r="F4571" s="433"/>
    </row>
    <row r="4572" spans="1:6" x14ac:dyDescent="0.3">
      <c r="A4572" s="383"/>
      <c r="B4572" s="385"/>
      <c r="C4572" s="386"/>
      <c r="D4572" s="434"/>
      <c r="E4572" s="435"/>
      <c r="F4572" s="433"/>
    </row>
    <row r="4573" spans="1:6" x14ac:dyDescent="0.3">
      <c r="A4573" s="383"/>
      <c r="B4573" s="385"/>
      <c r="C4573" s="386"/>
      <c r="D4573" s="434"/>
      <c r="E4573" s="435"/>
      <c r="F4573" s="433"/>
    </row>
    <row r="4574" spans="1:6" x14ac:dyDescent="0.3">
      <c r="A4574" s="383"/>
      <c r="B4574" s="385"/>
      <c r="C4574" s="386"/>
      <c r="D4574" s="434"/>
      <c r="E4574" s="435"/>
      <c r="F4574" s="433"/>
    </row>
    <row r="4575" spans="1:6" x14ac:dyDescent="0.3">
      <c r="A4575" s="383"/>
      <c r="B4575" s="385"/>
      <c r="C4575" s="386"/>
      <c r="D4575" s="434"/>
      <c r="E4575" s="435"/>
      <c r="F4575" s="433"/>
    </row>
    <row r="4576" spans="1:6" x14ac:dyDescent="0.3">
      <c r="A4576" s="383"/>
      <c r="B4576" s="385"/>
      <c r="C4576" s="386"/>
      <c r="D4576" s="434"/>
      <c r="E4576" s="435"/>
      <c r="F4576" s="433"/>
    </row>
    <row r="4577" spans="1:6" x14ac:dyDescent="0.3">
      <c r="A4577" s="383"/>
      <c r="B4577" s="385"/>
      <c r="C4577" s="386"/>
      <c r="D4577" s="434"/>
      <c r="E4577" s="435"/>
      <c r="F4577" s="433"/>
    </row>
    <row r="4578" spans="1:6" x14ac:dyDescent="0.3">
      <c r="A4578" s="383"/>
      <c r="B4578" s="385"/>
      <c r="C4578" s="386"/>
      <c r="D4578" s="434"/>
      <c r="E4578" s="435"/>
      <c r="F4578" s="433"/>
    </row>
    <row r="4579" spans="1:6" x14ac:dyDescent="0.3">
      <c r="A4579" s="383"/>
      <c r="B4579" s="385"/>
      <c r="C4579" s="386"/>
      <c r="D4579" s="434"/>
      <c r="E4579" s="435"/>
      <c r="F4579" s="433"/>
    </row>
    <row r="4580" spans="1:6" x14ac:dyDescent="0.3">
      <c r="A4580" s="383"/>
      <c r="B4580" s="385"/>
      <c r="C4580" s="386"/>
      <c r="D4580" s="434"/>
      <c r="E4580" s="435"/>
      <c r="F4580" s="433"/>
    </row>
    <row r="4581" spans="1:6" x14ac:dyDescent="0.3">
      <c r="A4581" s="383"/>
      <c r="B4581" s="385"/>
      <c r="C4581" s="386"/>
      <c r="D4581" s="434"/>
      <c r="E4581" s="435"/>
      <c r="F4581" s="433"/>
    </row>
    <row r="4582" spans="1:6" x14ac:dyDescent="0.3">
      <c r="A4582" s="383"/>
      <c r="B4582" s="385"/>
      <c r="C4582" s="386"/>
      <c r="D4582" s="434"/>
      <c r="E4582" s="435"/>
      <c r="F4582" s="433"/>
    </row>
    <row r="4583" spans="1:6" x14ac:dyDescent="0.3">
      <c r="A4583" s="383"/>
      <c r="B4583" s="385"/>
      <c r="C4583" s="386"/>
      <c r="D4583" s="434"/>
      <c r="E4583" s="435"/>
      <c r="F4583" s="433"/>
    </row>
    <row r="4584" spans="1:6" x14ac:dyDescent="0.3">
      <c r="A4584" s="383"/>
      <c r="B4584" s="385"/>
      <c r="C4584" s="386"/>
      <c r="D4584" s="434"/>
      <c r="E4584" s="435"/>
      <c r="F4584" s="433"/>
    </row>
    <row r="4585" spans="1:6" ht="15" thickBot="1" x14ac:dyDescent="0.35">
      <c r="A4585" s="383"/>
      <c r="B4585" s="385"/>
      <c r="C4585" s="386"/>
      <c r="D4585" s="434"/>
      <c r="E4585" s="435"/>
      <c r="F4585" s="433"/>
    </row>
    <row r="4586" spans="1:6" ht="15" thickBot="1" x14ac:dyDescent="0.35">
      <c r="A4586" s="448" t="s">
        <v>4313</v>
      </c>
      <c r="B4586" s="511" t="s">
        <v>4116</v>
      </c>
      <c r="C4586" s="489"/>
      <c r="D4586" s="583"/>
      <c r="E4586" s="584"/>
      <c r="F4586" s="585">
        <f>SUM(F4481:F4500)</f>
        <v>0</v>
      </c>
    </row>
    <row r="4587" spans="1:6" x14ac:dyDescent="0.3">
      <c r="A4587" s="756" t="str">
        <f>A768</f>
        <v>CONTRACT SANRAL: NRA 2024/1323</v>
      </c>
      <c r="B4587" s="757"/>
      <c r="C4587" s="462"/>
      <c r="D4587" s="586"/>
      <c r="E4587" s="587"/>
      <c r="F4587" s="588"/>
    </row>
    <row r="4588" spans="1:6" ht="30.6" customHeight="1" thickBot="1" x14ac:dyDescent="0.35">
      <c r="A4588" s="754" t="str">
        <f>A769</f>
        <v>PANEL FOR ROUTINE ROAD MAINTENANCE WORKS ACROSS SOUTH AFRICA (FREE STATE PROVINCE)</v>
      </c>
      <c r="B4588" s="755"/>
      <c r="C4588" s="463"/>
      <c r="D4588" s="589"/>
      <c r="E4588" s="590"/>
      <c r="F4588" s="591"/>
    </row>
    <row r="4589" spans="1:6" ht="15" thickBot="1" x14ac:dyDescent="0.35">
      <c r="A4589" s="449" t="s">
        <v>4111</v>
      </c>
      <c r="B4589" s="451" t="s">
        <v>4035</v>
      </c>
      <c r="C4589" s="451" t="s">
        <v>4112</v>
      </c>
      <c r="D4589" s="583" t="s">
        <v>4113</v>
      </c>
      <c r="E4589" s="583" t="s">
        <v>4114</v>
      </c>
      <c r="F4589" s="592" t="s">
        <v>4036</v>
      </c>
    </row>
    <row r="4590" spans="1:6" x14ac:dyDescent="0.3">
      <c r="A4590" s="758" t="s">
        <v>2696</v>
      </c>
      <c r="B4590" s="759"/>
      <c r="C4590" s="759"/>
      <c r="D4590" s="759"/>
      <c r="E4590" s="759"/>
      <c r="F4590" s="760"/>
    </row>
    <row r="4591" spans="1:6" x14ac:dyDescent="0.3">
      <c r="A4591" s="374" t="s">
        <v>2697</v>
      </c>
      <c r="B4591" s="345" t="s">
        <v>2698</v>
      </c>
      <c r="C4591" s="375"/>
      <c r="D4591" s="376"/>
      <c r="E4591" s="377"/>
      <c r="F4591" s="378"/>
    </row>
    <row r="4592" spans="1:6" x14ac:dyDescent="0.3">
      <c r="A4592" s="372" t="s">
        <v>2699</v>
      </c>
      <c r="B4592" s="343" t="s">
        <v>2698</v>
      </c>
      <c r="C4592" s="379" t="s">
        <v>16</v>
      </c>
      <c r="D4592" s="420">
        <v>1</v>
      </c>
      <c r="E4592" s="418">
        <v>500000</v>
      </c>
      <c r="F4592" s="419">
        <f>IF((D4592*E4592)&gt;0,(D4592*E4592),"")</f>
        <v>500000</v>
      </c>
    </row>
    <row r="4593" spans="1:6" ht="22.8" x14ac:dyDescent="0.3">
      <c r="A4593" s="372" t="s">
        <v>2701</v>
      </c>
      <c r="B4593" s="201" t="s">
        <v>2702</v>
      </c>
      <c r="C4593" s="379" t="s">
        <v>21</v>
      </c>
      <c r="D4593" s="421">
        <f>F4592</f>
        <v>500000</v>
      </c>
      <c r="E4593" s="855"/>
      <c r="F4593" s="419" t="str">
        <f>IF((D4593*E4593)&gt;0,(D4593*E4593),"")</f>
        <v/>
      </c>
    </row>
    <row r="4594" spans="1:6" x14ac:dyDescent="0.3">
      <c r="A4594" s="383"/>
      <c r="B4594" s="202"/>
      <c r="C4594" s="386"/>
      <c r="D4594" s="431"/>
      <c r="E4594" s="432"/>
      <c r="F4594" s="433"/>
    </row>
    <row r="4595" spans="1:6" x14ac:dyDescent="0.3">
      <c r="A4595" s="383"/>
      <c r="B4595" s="202"/>
      <c r="C4595" s="386"/>
      <c r="D4595" s="431"/>
      <c r="E4595" s="432"/>
      <c r="F4595" s="433"/>
    </row>
    <row r="4596" spans="1:6" x14ac:dyDescent="0.3">
      <c r="A4596" s="383"/>
      <c r="B4596" s="202"/>
      <c r="C4596" s="386"/>
      <c r="D4596" s="431"/>
      <c r="E4596" s="432"/>
      <c r="F4596" s="433"/>
    </row>
    <row r="4597" spans="1:6" x14ac:dyDescent="0.3">
      <c r="A4597" s="383"/>
      <c r="B4597" s="202"/>
      <c r="C4597" s="386"/>
      <c r="D4597" s="431"/>
      <c r="E4597" s="432"/>
      <c r="F4597" s="433"/>
    </row>
    <row r="4598" spans="1:6" x14ac:dyDescent="0.3">
      <c r="A4598" s="383"/>
      <c r="B4598" s="202"/>
      <c r="C4598" s="386"/>
      <c r="D4598" s="431"/>
      <c r="E4598" s="432"/>
      <c r="F4598" s="433"/>
    </row>
    <row r="4599" spans="1:6" x14ac:dyDescent="0.3">
      <c r="A4599" s="383"/>
      <c r="B4599" s="202"/>
      <c r="C4599" s="386"/>
      <c r="D4599" s="431"/>
      <c r="E4599" s="432"/>
      <c r="F4599" s="433"/>
    </row>
    <row r="4600" spans="1:6" x14ac:dyDescent="0.3">
      <c r="A4600" s="383"/>
      <c r="B4600" s="202"/>
      <c r="C4600" s="386"/>
      <c r="D4600" s="431"/>
      <c r="E4600" s="432"/>
      <c r="F4600" s="433"/>
    </row>
    <row r="4601" spans="1:6" x14ac:dyDescent="0.3">
      <c r="A4601" s="383"/>
      <c r="B4601" s="202"/>
      <c r="C4601" s="386"/>
      <c r="D4601" s="431"/>
      <c r="E4601" s="432"/>
      <c r="F4601" s="433"/>
    </row>
    <row r="4602" spans="1:6" x14ac:dyDescent="0.3">
      <c r="A4602" s="383"/>
      <c r="B4602" s="202"/>
      <c r="C4602" s="386"/>
      <c r="D4602" s="431"/>
      <c r="E4602" s="432"/>
      <c r="F4602" s="433"/>
    </row>
    <row r="4603" spans="1:6" x14ac:dyDescent="0.3">
      <c r="A4603" s="383"/>
      <c r="B4603" s="202"/>
      <c r="C4603" s="386"/>
      <c r="D4603" s="431"/>
      <c r="E4603" s="432"/>
      <c r="F4603" s="433"/>
    </row>
    <row r="4604" spans="1:6" x14ac:dyDescent="0.3">
      <c r="A4604" s="383"/>
      <c r="B4604" s="202"/>
      <c r="C4604" s="386"/>
      <c r="D4604" s="431"/>
      <c r="E4604" s="432"/>
      <c r="F4604" s="433"/>
    </row>
    <row r="4605" spans="1:6" x14ac:dyDescent="0.3">
      <c r="A4605" s="383"/>
      <c r="B4605" s="202"/>
      <c r="C4605" s="386"/>
      <c r="D4605" s="431"/>
      <c r="E4605" s="432"/>
      <c r="F4605" s="433"/>
    </row>
    <row r="4606" spans="1:6" x14ac:dyDescent="0.3">
      <c r="A4606" s="383"/>
      <c r="B4606" s="202"/>
      <c r="C4606" s="386"/>
      <c r="D4606" s="431"/>
      <c r="E4606" s="432"/>
      <c r="F4606" s="433"/>
    </row>
    <row r="4607" spans="1:6" x14ac:dyDescent="0.3">
      <c r="A4607" s="383"/>
      <c r="B4607" s="202"/>
      <c r="C4607" s="386"/>
      <c r="D4607" s="431"/>
      <c r="E4607" s="432"/>
      <c r="F4607" s="433"/>
    </row>
    <row r="4608" spans="1:6" x14ac:dyDescent="0.3">
      <c r="A4608" s="383"/>
      <c r="B4608" s="202"/>
      <c r="C4608" s="386"/>
      <c r="D4608" s="431"/>
      <c r="E4608" s="432"/>
      <c r="F4608" s="433"/>
    </row>
    <row r="4609" spans="1:6" x14ac:dyDescent="0.3">
      <c r="A4609" s="383"/>
      <c r="B4609" s="202"/>
      <c r="C4609" s="386"/>
      <c r="D4609" s="431"/>
      <c r="E4609" s="432"/>
      <c r="F4609" s="433"/>
    </row>
    <row r="4610" spans="1:6" x14ac:dyDescent="0.3">
      <c r="A4610" s="383"/>
      <c r="B4610" s="202"/>
      <c r="C4610" s="386"/>
      <c r="D4610" s="431"/>
      <c r="E4610" s="432"/>
      <c r="F4610" s="433"/>
    </row>
    <row r="4611" spans="1:6" x14ac:dyDescent="0.3">
      <c r="A4611" s="383"/>
      <c r="B4611" s="202"/>
      <c r="C4611" s="386"/>
      <c r="D4611" s="431"/>
      <c r="E4611" s="432"/>
      <c r="F4611" s="433"/>
    </row>
    <row r="4612" spans="1:6" x14ac:dyDescent="0.3">
      <c r="A4612" s="383"/>
      <c r="B4612" s="202"/>
      <c r="C4612" s="386"/>
      <c r="D4612" s="431"/>
      <c r="E4612" s="432"/>
      <c r="F4612" s="433"/>
    </row>
    <row r="4613" spans="1:6" x14ac:dyDescent="0.3">
      <c r="A4613" s="383"/>
      <c r="B4613" s="202"/>
      <c r="C4613" s="386"/>
      <c r="D4613" s="431"/>
      <c r="E4613" s="432"/>
      <c r="F4613" s="433"/>
    </row>
    <row r="4614" spans="1:6" x14ac:dyDescent="0.3">
      <c r="A4614" s="383"/>
      <c r="B4614" s="202"/>
      <c r="C4614" s="386"/>
      <c r="D4614" s="431"/>
      <c r="E4614" s="432"/>
      <c r="F4614" s="433"/>
    </row>
    <row r="4615" spans="1:6" x14ac:dyDescent="0.3">
      <c r="A4615" s="383"/>
      <c r="B4615" s="202"/>
      <c r="C4615" s="386"/>
      <c r="D4615" s="431"/>
      <c r="E4615" s="432"/>
      <c r="F4615" s="433"/>
    </row>
    <row r="4616" spans="1:6" x14ac:dyDescent="0.3">
      <c r="A4616" s="383"/>
      <c r="B4616" s="202"/>
      <c r="C4616" s="386"/>
      <c r="D4616" s="431"/>
      <c r="E4616" s="432"/>
      <c r="F4616" s="433"/>
    </row>
    <row r="4617" spans="1:6" x14ac:dyDescent="0.3">
      <c r="A4617" s="383"/>
      <c r="B4617" s="202"/>
      <c r="C4617" s="386"/>
      <c r="D4617" s="431"/>
      <c r="E4617" s="432"/>
      <c r="F4617" s="433"/>
    </row>
    <row r="4618" spans="1:6" x14ac:dyDescent="0.3">
      <c r="A4618" s="383"/>
      <c r="B4618" s="202"/>
      <c r="C4618" s="386"/>
      <c r="D4618" s="431"/>
      <c r="E4618" s="432"/>
      <c r="F4618" s="433"/>
    </row>
    <row r="4619" spans="1:6" x14ac:dyDescent="0.3">
      <c r="A4619" s="383"/>
      <c r="B4619" s="202"/>
      <c r="C4619" s="386"/>
      <c r="D4619" s="431"/>
      <c r="E4619" s="432"/>
      <c r="F4619" s="433"/>
    </row>
    <row r="4620" spans="1:6" x14ac:dyDescent="0.3">
      <c r="A4620" s="383"/>
      <c r="B4620" s="202"/>
      <c r="C4620" s="386"/>
      <c r="D4620" s="431"/>
      <c r="E4620" s="432"/>
      <c r="F4620" s="433"/>
    </row>
    <row r="4621" spans="1:6" x14ac:dyDescent="0.3">
      <c r="A4621" s="383"/>
      <c r="B4621" s="202"/>
      <c r="C4621" s="386"/>
      <c r="D4621" s="431"/>
      <c r="E4621" s="432"/>
      <c r="F4621" s="433"/>
    </row>
    <row r="4622" spans="1:6" x14ac:dyDescent="0.3">
      <c r="A4622" s="383"/>
      <c r="B4622" s="202"/>
      <c r="C4622" s="386"/>
      <c r="D4622" s="431"/>
      <c r="E4622" s="432"/>
      <c r="F4622" s="433"/>
    </row>
    <row r="4623" spans="1:6" x14ac:dyDescent="0.3">
      <c r="A4623" s="383"/>
      <c r="B4623" s="202"/>
      <c r="C4623" s="386"/>
      <c r="D4623" s="431"/>
      <c r="E4623" s="432"/>
      <c r="F4623" s="433"/>
    </row>
    <row r="4624" spans="1:6" x14ac:dyDescent="0.3">
      <c r="A4624" s="383"/>
      <c r="B4624" s="202"/>
      <c r="C4624" s="386"/>
      <c r="D4624" s="431"/>
      <c r="E4624" s="432"/>
      <c r="F4624" s="433"/>
    </row>
    <row r="4625" spans="1:6" x14ac:dyDescent="0.3">
      <c r="A4625" s="383"/>
      <c r="B4625" s="202"/>
      <c r="C4625" s="386"/>
      <c r="D4625" s="431"/>
      <c r="E4625" s="432"/>
      <c r="F4625" s="433"/>
    </row>
    <row r="4626" spans="1:6" x14ac:dyDescent="0.3">
      <c r="A4626" s="383"/>
      <c r="B4626" s="202"/>
      <c r="C4626" s="386"/>
      <c r="D4626" s="431"/>
      <c r="E4626" s="432"/>
      <c r="F4626" s="433"/>
    </row>
    <row r="4627" spans="1:6" x14ac:dyDescent="0.3">
      <c r="A4627" s="383"/>
      <c r="B4627" s="202"/>
      <c r="C4627" s="386"/>
      <c r="D4627" s="431"/>
      <c r="E4627" s="432"/>
      <c r="F4627" s="433"/>
    </row>
    <row r="4628" spans="1:6" x14ac:dyDescent="0.3">
      <c r="A4628" s="383"/>
      <c r="B4628" s="202"/>
      <c r="C4628" s="386"/>
      <c r="D4628" s="431"/>
      <c r="E4628" s="432"/>
      <c r="F4628" s="433"/>
    </row>
    <row r="4629" spans="1:6" x14ac:dyDescent="0.3">
      <c r="A4629" s="383"/>
      <c r="B4629" s="202"/>
      <c r="C4629" s="386"/>
      <c r="D4629" s="431"/>
      <c r="E4629" s="432"/>
      <c r="F4629" s="433"/>
    </row>
    <row r="4630" spans="1:6" x14ac:dyDescent="0.3">
      <c r="A4630" s="383"/>
      <c r="B4630" s="202"/>
      <c r="C4630" s="386"/>
      <c r="D4630" s="431"/>
      <c r="E4630" s="432"/>
      <c r="F4630" s="433"/>
    </row>
    <row r="4631" spans="1:6" x14ac:dyDescent="0.3">
      <c r="A4631" s="383"/>
      <c r="B4631" s="202"/>
      <c r="C4631" s="386"/>
      <c r="D4631" s="431"/>
      <c r="E4631" s="432"/>
      <c r="F4631" s="433"/>
    </row>
    <row r="4632" spans="1:6" x14ac:dyDescent="0.3">
      <c r="A4632" s="383"/>
      <c r="B4632" s="202"/>
      <c r="C4632" s="386"/>
      <c r="D4632" s="431"/>
      <c r="E4632" s="432"/>
      <c r="F4632" s="433"/>
    </row>
    <row r="4633" spans="1:6" x14ac:dyDescent="0.3">
      <c r="A4633" s="383"/>
      <c r="B4633" s="202"/>
      <c r="C4633" s="386"/>
      <c r="D4633" s="431"/>
      <c r="E4633" s="432"/>
      <c r="F4633" s="433"/>
    </row>
    <row r="4634" spans="1:6" x14ac:dyDescent="0.3">
      <c r="A4634" s="383"/>
      <c r="B4634" s="202"/>
      <c r="C4634" s="386"/>
      <c r="D4634" s="431"/>
      <c r="E4634" s="432"/>
      <c r="F4634" s="433"/>
    </row>
    <row r="4635" spans="1:6" x14ac:dyDescent="0.3">
      <c r="A4635" s="383"/>
      <c r="B4635" s="202"/>
      <c r="C4635" s="386"/>
      <c r="D4635" s="431"/>
      <c r="E4635" s="432"/>
      <c r="F4635" s="433"/>
    </row>
    <row r="4636" spans="1:6" x14ac:dyDescent="0.3">
      <c r="A4636" s="383"/>
      <c r="B4636" s="202"/>
      <c r="C4636" s="386"/>
      <c r="D4636" s="431"/>
      <c r="E4636" s="432"/>
      <c r="F4636" s="433"/>
    </row>
    <row r="4637" spans="1:6" x14ac:dyDescent="0.3">
      <c r="A4637" s="383"/>
      <c r="B4637" s="202"/>
      <c r="C4637" s="386"/>
      <c r="D4637" s="431"/>
      <c r="E4637" s="432"/>
      <c r="F4637" s="433"/>
    </row>
    <row r="4638" spans="1:6" x14ac:dyDescent="0.3">
      <c r="A4638" s="383"/>
      <c r="B4638" s="202"/>
      <c r="C4638" s="386"/>
      <c r="D4638" s="431"/>
      <c r="E4638" s="432"/>
      <c r="F4638" s="433"/>
    </row>
    <row r="4639" spans="1:6" x14ac:dyDescent="0.3">
      <c r="A4639" s="383"/>
      <c r="B4639" s="202"/>
      <c r="C4639" s="386"/>
      <c r="D4639" s="431"/>
      <c r="E4639" s="432"/>
      <c r="F4639" s="433"/>
    </row>
    <row r="4640" spans="1:6" x14ac:dyDescent="0.3">
      <c r="A4640" s="383"/>
      <c r="B4640" s="202"/>
      <c r="C4640" s="386"/>
      <c r="D4640" s="431"/>
      <c r="E4640" s="432"/>
      <c r="F4640" s="433"/>
    </row>
    <row r="4641" spans="1:6" x14ac:dyDescent="0.3">
      <c r="A4641" s="383"/>
      <c r="B4641" s="202"/>
      <c r="C4641" s="386"/>
      <c r="D4641" s="431"/>
      <c r="E4641" s="432"/>
      <c r="F4641" s="433"/>
    </row>
    <row r="4642" spans="1:6" x14ac:dyDescent="0.3">
      <c r="A4642" s="383"/>
      <c r="B4642" s="202"/>
      <c r="C4642" s="386"/>
      <c r="D4642" s="431"/>
      <c r="E4642" s="432"/>
      <c r="F4642" s="433"/>
    </row>
    <row r="4643" spans="1:6" x14ac:dyDescent="0.3">
      <c r="A4643" s="383"/>
      <c r="B4643" s="202"/>
      <c r="C4643" s="386"/>
      <c r="D4643" s="431"/>
      <c r="E4643" s="432"/>
      <c r="F4643" s="433"/>
    </row>
    <row r="4644" spans="1:6" x14ac:dyDescent="0.3">
      <c r="A4644" s="383"/>
      <c r="B4644" s="202"/>
      <c r="C4644" s="386"/>
      <c r="D4644" s="431"/>
      <c r="E4644" s="432"/>
      <c r="F4644" s="433"/>
    </row>
    <row r="4645" spans="1:6" x14ac:dyDescent="0.3">
      <c r="A4645" s="383"/>
      <c r="B4645" s="202"/>
      <c r="C4645" s="386"/>
      <c r="D4645" s="431"/>
      <c r="E4645" s="432"/>
      <c r="F4645" s="433"/>
    </row>
    <row r="4646" spans="1:6" x14ac:dyDescent="0.3">
      <c r="A4646" s="383"/>
      <c r="B4646" s="202"/>
      <c r="C4646" s="386"/>
      <c r="D4646" s="431"/>
      <c r="E4646" s="432"/>
      <c r="F4646" s="433"/>
    </row>
    <row r="4647" spans="1:6" x14ac:dyDescent="0.3">
      <c r="A4647" s="383"/>
      <c r="B4647" s="202"/>
      <c r="C4647" s="386"/>
      <c r="D4647" s="431"/>
      <c r="E4647" s="432"/>
      <c r="F4647" s="433"/>
    </row>
    <row r="4648" spans="1:6" x14ac:dyDescent="0.3">
      <c r="A4648" s="383"/>
      <c r="B4648" s="202"/>
      <c r="C4648" s="386"/>
      <c r="D4648" s="431"/>
      <c r="E4648" s="432"/>
      <c r="F4648" s="433"/>
    </row>
    <row r="4649" spans="1:6" x14ac:dyDescent="0.3">
      <c r="A4649" s="383"/>
      <c r="B4649" s="202"/>
      <c r="C4649" s="386"/>
      <c r="D4649" s="431"/>
      <c r="E4649" s="432"/>
      <c r="F4649" s="433"/>
    </row>
    <row r="4650" spans="1:6" x14ac:dyDescent="0.3">
      <c r="A4650" s="383"/>
      <c r="B4650" s="202"/>
      <c r="C4650" s="386"/>
      <c r="D4650" s="431"/>
      <c r="E4650" s="432"/>
      <c r="F4650" s="433"/>
    </row>
    <row r="4651" spans="1:6" x14ac:dyDescent="0.3">
      <c r="A4651" s="383"/>
      <c r="B4651" s="202"/>
      <c r="C4651" s="386"/>
      <c r="D4651" s="431"/>
      <c r="E4651" s="432"/>
      <c r="F4651" s="433"/>
    </row>
    <row r="4652" spans="1:6" x14ac:dyDescent="0.3">
      <c r="A4652" s="383"/>
      <c r="B4652" s="202"/>
      <c r="C4652" s="386"/>
      <c r="D4652" s="431"/>
      <c r="E4652" s="432"/>
      <c r="F4652" s="433"/>
    </row>
    <row r="4653" spans="1:6" x14ac:dyDescent="0.3">
      <c r="A4653" s="383"/>
      <c r="B4653" s="202"/>
      <c r="C4653" s="386"/>
      <c r="D4653" s="431"/>
      <c r="E4653" s="432"/>
      <c r="F4653" s="433"/>
    </row>
    <row r="4654" spans="1:6" x14ac:dyDescent="0.3">
      <c r="A4654" s="383"/>
      <c r="B4654" s="202"/>
      <c r="C4654" s="386"/>
      <c r="D4654" s="431"/>
      <c r="E4654" s="432"/>
      <c r="F4654" s="433"/>
    </row>
    <row r="4655" spans="1:6" x14ac:dyDescent="0.3">
      <c r="A4655" s="383"/>
      <c r="B4655" s="202"/>
      <c r="C4655" s="386"/>
      <c r="D4655" s="431"/>
      <c r="E4655" s="432"/>
      <c r="F4655" s="433"/>
    </row>
    <row r="4656" spans="1:6" x14ac:dyDescent="0.3">
      <c r="A4656" s="383"/>
      <c r="B4656" s="202"/>
      <c r="C4656" s="386"/>
      <c r="D4656" s="431"/>
      <c r="E4656" s="432"/>
      <c r="F4656" s="433"/>
    </row>
    <row r="4657" spans="1:6" x14ac:dyDescent="0.3">
      <c r="A4657" s="383"/>
      <c r="B4657" s="202"/>
      <c r="C4657" s="386"/>
      <c r="D4657" s="431"/>
      <c r="E4657" s="432"/>
      <c r="F4657" s="433"/>
    </row>
    <row r="4658" spans="1:6" x14ac:dyDescent="0.3">
      <c r="A4658" s="383"/>
      <c r="B4658" s="202"/>
      <c r="C4658" s="386"/>
      <c r="D4658" s="431"/>
      <c r="E4658" s="432"/>
      <c r="F4658" s="433"/>
    </row>
    <row r="4659" spans="1:6" x14ac:dyDescent="0.3">
      <c r="A4659" s="383"/>
      <c r="B4659" s="202"/>
      <c r="C4659" s="386"/>
      <c r="D4659" s="431"/>
      <c r="E4659" s="432"/>
      <c r="F4659" s="433"/>
    </row>
    <row r="4660" spans="1:6" x14ac:dyDescent="0.3">
      <c r="A4660" s="383"/>
      <c r="B4660" s="202"/>
      <c r="C4660" s="386"/>
      <c r="D4660" s="431"/>
      <c r="E4660" s="432"/>
      <c r="F4660" s="433"/>
    </row>
    <row r="4661" spans="1:6" x14ac:dyDescent="0.3">
      <c r="A4661" s="383"/>
      <c r="B4661" s="202"/>
      <c r="C4661" s="386"/>
      <c r="D4661" s="431"/>
      <c r="E4661" s="432"/>
      <c r="F4661" s="433"/>
    </row>
    <row r="4662" spans="1:6" x14ac:dyDescent="0.3">
      <c r="A4662" s="383"/>
      <c r="B4662" s="202"/>
      <c r="C4662" s="386"/>
      <c r="D4662" s="431"/>
      <c r="E4662" s="432"/>
      <c r="F4662" s="433"/>
    </row>
    <row r="4663" spans="1:6" x14ac:dyDescent="0.3">
      <c r="A4663" s="383"/>
      <c r="B4663" s="202"/>
      <c r="C4663" s="386"/>
      <c r="D4663" s="431"/>
      <c r="E4663" s="432"/>
      <c r="F4663" s="433"/>
    </row>
    <row r="4664" spans="1:6" x14ac:dyDescent="0.3">
      <c r="A4664" s="383"/>
      <c r="B4664" s="202"/>
      <c r="C4664" s="386"/>
      <c r="D4664" s="431"/>
      <c r="E4664" s="432"/>
      <c r="F4664" s="433"/>
    </row>
    <row r="4665" spans="1:6" x14ac:dyDescent="0.3">
      <c r="A4665" s="383"/>
      <c r="B4665" s="202"/>
      <c r="C4665" s="386"/>
      <c r="D4665" s="431"/>
      <c r="E4665" s="432"/>
      <c r="F4665" s="433"/>
    </row>
    <row r="4666" spans="1:6" x14ac:dyDescent="0.3">
      <c r="A4666" s="383"/>
      <c r="B4666" s="202"/>
      <c r="C4666" s="386"/>
      <c r="D4666" s="431"/>
      <c r="E4666" s="432"/>
      <c r="F4666" s="433"/>
    </row>
    <row r="4667" spans="1:6" x14ac:dyDescent="0.3">
      <c r="A4667" s="383"/>
      <c r="B4667" s="202"/>
      <c r="C4667" s="386"/>
      <c r="D4667" s="431"/>
      <c r="E4667" s="432"/>
      <c r="F4667" s="433"/>
    </row>
    <row r="4668" spans="1:6" x14ac:dyDescent="0.3">
      <c r="A4668" s="383"/>
      <c r="B4668" s="202"/>
      <c r="C4668" s="386"/>
      <c r="D4668" s="431"/>
      <c r="E4668" s="432"/>
      <c r="F4668" s="433"/>
    </row>
    <row r="4669" spans="1:6" x14ac:dyDescent="0.3">
      <c r="A4669" s="383"/>
      <c r="B4669" s="202"/>
      <c r="C4669" s="386"/>
      <c r="D4669" s="431"/>
      <c r="E4669" s="432"/>
      <c r="F4669" s="433"/>
    </row>
    <row r="4670" spans="1:6" x14ac:dyDescent="0.3">
      <c r="A4670" s="383"/>
      <c r="B4670" s="202"/>
      <c r="C4670" s="386"/>
      <c r="D4670" s="431"/>
      <c r="E4670" s="432"/>
      <c r="F4670" s="433"/>
    </row>
    <row r="4671" spans="1:6" x14ac:dyDescent="0.3">
      <c r="A4671" s="383"/>
      <c r="B4671" s="202"/>
      <c r="C4671" s="386"/>
      <c r="D4671" s="431"/>
      <c r="E4671" s="432"/>
      <c r="F4671" s="433"/>
    </row>
    <row r="4672" spans="1:6" x14ac:dyDescent="0.3">
      <c r="A4672" s="383"/>
      <c r="B4672" s="202"/>
      <c r="C4672" s="386"/>
      <c r="D4672" s="431"/>
      <c r="E4672" s="432"/>
      <c r="F4672" s="433"/>
    </row>
    <row r="4673" spans="1:6" x14ac:dyDescent="0.3">
      <c r="A4673" s="383"/>
      <c r="B4673" s="202"/>
      <c r="C4673" s="386"/>
      <c r="D4673" s="431"/>
      <c r="E4673" s="432"/>
      <c r="F4673" s="433"/>
    </row>
    <row r="4674" spans="1:6" x14ac:dyDescent="0.3">
      <c r="A4674" s="383"/>
      <c r="B4674" s="202"/>
      <c r="C4674" s="386"/>
      <c r="D4674" s="431"/>
      <c r="E4674" s="432"/>
      <c r="F4674" s="433"/>
    </row>
    <row r="4675" spans="1:6" x14ac:dyDescent="0.3">
      <c r="A4675" s="383"/>
      <c r="B4675" s="202"/>
      <c r="C4675" s="386"/>
      <c r="D4675" s="431"/>
      <c r="E4675" s="432"/>
      <c r="F4675" s="433"/>
    </row>
    <row r="4676" spans="1:6" x14ac:dyDescent="0.3">
      <c r="A4676" s="383"/>
      <c r="B4676" s="202"/>
      <c r="C4676" s="386"/>
      <c r="D4676" s="431"/>
      <c r="E4676" s="432"/>
      <c r="F4676" s="433"/>
    </row>
    <row r="4677" spans="1:6" x14ac:dyDescent="0.3">
      <c r="A4677" s="383"/>
      <c r="B4677" s="202"/>
      <c r="C4677" s="386"/>
      <c r="D4677" s="431"/>
      <c r="E4677" s="432"/>
      <c r="F4677" s="433"/>
    </row>
    <row r="4678" spans="1:6" x14ac:dyDescent="0.3">
      <c r="A4678" s="383"/>
      <c r="B4678" s="202"/>
      <c r="C4678" s="386"/>
      <c r="D4678" s="431"/>
      <c r="E4678" s="432"/>
      <c r="F4678" s="433"/>
    </row>
    <row r="4679" spans="1:6" x14ac:dyDescent="0.3">
      <c r="A4679" s="383"/>
      <c r="B4679" s="202"/>
      <c r="C4679" s="386"/>
      <c r="D4679" s="431"/>
      <c r="E4679" s="432"/>
      <c r="F4679" s="433"/>
    </row>
    <row r="4680" spans="1:6" x14ac:dyDescent="0.3">
      <c r="A4680" s="383"/>
      <c r="B4680" s="202"/>
      <c r="C4680" s="386"/>
      <c r="D4680" s="431"/>
      <c r="E4680" s="432"/>
      <c r="F4680" s="433"/>
    </row>
    <row r="4681" spans="1:6" x14ac:dyDescent="0.3">
      <c r="A4681" s="383"/>
      <c r="B4681" s="202"/>
      <c r="C4681" s="386"/>
      <c r="D4681" s="431"/>
      <c r="E4681" s="432"/>
      <c r="F4681" s="433"/>
    </row>
    <row r="4682" spans="1:6" x14ac:dyDescent="0.3">
      <c r="A4682" s="383"/>
      <c r="B4682" s="202"/>
      <c r="C4682" s="386"/>
      <c r="D4682" s="431"/>
      <c r="E4682" s="432"/>
      <c r="F4682" s="433"/>
    </row>
    <row r="4683" spans="1:6" x14ac:dyDescent="0.3">
      <c r="A4683" s="383"/>
      <c r="B4683" s="202"/>
      <c r="C4683" s="386"/>
      <c r="D4683" s="431"/>
      <c r="E4683" s="432"/>
      <c r="F4683" s="433"/>
    </row>
    <row r="4684" spans="1:6" x14ac:dyDescent="0.3">
      <c r="A4684" s="383"/>
      <c r="B4684" s="202"/>
      <c r="C4684" s="386"/>
      <c r="D4684" s="431"/>
      <c r="E4684" s="432"/>
      <c r="F4684" s="433"/>
    </row>
    <row r="4685" spans="1:6" x14ac:dyDescent="0.3">
      <c r="A4685" s="383"/>
      <c r="B4685" s="202"/>
      <c r="C4685" s="386"/>
      <c r="D4685" s="431"/>
      <c r="E4685" s="432"/>
      <c r="F4685" s="433"/>
    </row>
    <row r="4686" spans="1:6" x14ac:dyDescent="0.3">
      <c r="A4686" s="383"/>
      <c r="B4686" s="202"/>
      <c r="C4686" s="386"/>
      <c r="D4686" s="431"/>
      <c r="E4686" s="432"/>
      <c r="F4686" s="433"/>
    </row>
    <row r="4687" spans="1:6" x14ac:dyDescent="0.3">
      <c r="A4687" s="383"/>
      <c r="B4687" s="202"/>
      <c r="C4687" s="386"/>
      <c r="D4687" s="431"/>
      <c r="E4687" s="432"/>
      <c r="F4687" s="433"/>
    </row>
    <row r="4688" spans="1:6" x14ac:dyDescent="0.3">
      <c r="A4688" s="383"/>
      <c r="B4688" s="202"/>
      <c r="C4688" s="386"/>
      <c r="D4688" s="431"/>
      <c r="E4688" s="432"/>
      <c r="F4688" s="433"/>
    </row>
    <row r="4689" spans="1:6" x14ac:dyDescent="0.3">
      <c r="A4689" s="383"/>
      <c r="B4689" s="202"/>
      <c r="C4689" s="386"/>
      <c r="D4689" s="431"/>
      <c r="E4689" s="432"/>
      <c r="F4689" s="433"/>
    </row>
    <row r="4690" spans="1:6" x14ac:dyDescent="0.3">
      <c r="A4690" s="383"/>
      <c r="B4690" s="202"/>
      <c r="C4690" s="386"/>
      <c r="D4690" s="431"/>
      <c r="E4690" s="432"/>
      <c r="F4690" s="433"/>
    </row>
    <row r="4691" spans="1:6" x14ac:dyDescent="0.3">
      <c r="A4691" s="383"/>
      <c r="B4691" s="202"/>
      <c r="C4691" s="386"/>
      <c r="D4691" s="431"/>
      <c r="E4691" s="432"/>
      <c r="F4691" s="433"/>
    </row>
    <row r="4692" spans="1:6" x14ac:dyDescent="0.3">
      <c r="A4692" s="383"/>
      <c r="B4692" s="202"/>
      <c r="C4692" s="386"/>
      <c r="D4692" s="431"/>
      <c r="E4692" s="432"/>
      <c r="F4692" s="433"/>
    </row>
    <row r="4693" spans="1:6" x14ac:dyDescent="0.3">
      <c r="A4693" s="383"/>
      <c r="B4693" s="202"/>
      <c r="C4693" s="386"/>
      <c r="D4693" s="431"/>
      <c r="E4693" s="432"/>
      <c r="F4693" s="433"/>
    </row>
    <row r="4694" spans="1:6" x14ac:dyDescent="0.3">
      <c r="A4694" s="383"/>
      <c r="B4694" s="202"/>
      <c r="C4694" s="386"/>
      <c r="D4694" s="431"/>
      <c r="E4694" s="432"/>
      <c r="F4694" s="433"/>
    </row>
    <row r="4695" spans="1:6" x14ac:dyDescent="0.3">
      <c r="A4695" s="383"/>
      <c r="B4695" s="202"/>
      <c r="C4695" s="386"/>
      <c r="D4695" s="431"/>
      <c r="E4695" s="432"/>
      <c r="F4695" s="433"/>
    </row>
    <row r="4696" spans="1:6" ht="15" thickBot="1" x14ac:dyDescent="0.35">
      <c r="A4696" s="383"/>
      <c r="B4696" s="202"/>
      <c r="C4696" s="386"/>
      <c r="D4696" s="431"/>
      <c r="E4696" s="432"/>
      <c r="F4696" s="433"/>
    </row>
    <row r="4697" spans="1:6" ht="15" thickBot="1" x14ac:dyDescent="0.35">
      <c r="A4697" s="448" t="s">
        <v>4105</v>
      </c>
      <c r="B4697" s="511" t="s">
        <v>4116</v>
      </c>
      <c r="C4697" s="489"/>
      <c r="D4697" s="583"/>
      <c r="E4697" s="584"/>
      <c r="F4697" s="585">
        <f>SUM(F4592:F4605)</f>
        <v>500000</v>
      </c>
    </row>
    <row r="4698" spans="1:6" x14ac:dyDescent="0.3">
      <c r="A4698" s="756" t="str">
        <f>A768</f>
        <v>CONTRACT SANRAL: NRA 2024/1323</v>
      </c>
      <c r="B4698" s="757"/>
      <c r="C4698" s="462"/>
      <c r="D4698" s="586"/>
      <c r="E4698" s="587"/>
      <c r="F4698" s="588"/>
    </row>
    <row r="4699" spans="1:6" ht="31.2" customHeight="1" thickBot="1" x14ac:dyDescent="0.35">
      <c r="A4699" s="754" t="str">
        <f>A769</f>
        <v>PANEL FOR ROUTINE ROAD MAINTENANCE WORKS ACROSS SOUTH AFRICA (FREE STATE PROVINCE)</v>
      </c>
      <c r="B4699" s="755"/>
      <c r="C4699" s="463"/>
      <c r="D4699" s="589"/>
      <c r="E4699" s="590"/>
      <c r="F4699" s="591"/>
    </row>
    <row r="4700" spans="1:6" ht="15" thickBot="1" x14ac:dyDescent="0.35">
      <c r="A4700" s="449" t="s">
        <v>4111</v>
      </c>
      <c r="B4700" s="451" t="s">
        <v>4035</v>
      </c>
      <c r="C4700" s="451" t="s">
        <v>4112</v>
      </c>
      <c r="D4700" s="583" t="s">
        <v>4113</v>
      </c>
      <c r="E4700" s="583" t="s">
        <v>4114</v>
      </c>
      <c r="F4700" s="592" t="s">
        <v>4036</v>
      </c>
    </row>
    <row r="4701" spans="1:6" x14ac:dyDescent="0.3">
      <c r="A4701" s="758" t="s">
        <v>2709</v>
      </c>
      <c r="B4701" s="759"/>
      <c r="C4701" s="759"/>
      <c r="D4701" s="759"/>
      <c r="E4701" s="759"/>
      <c r="F4701" s="760"/>
    </row>
    <row r="4702" spans="1:6" x14ac:dyDescent="0.3">
      <c r="A4702" s="374" t="s">
        <v>2710</v>
      </c>
      <c r="B4702" s="345" t="s">
        <v>2711</v>
      </c>
      <c r="C4702" s="375"/>
      <c r="D4702" s="376"/>
      <c r="E4702" s="377"/>
      <c r="F4702" s="378"/>
    </row>
    <row r="4703" spans="1:6" x14ac:dyDescent="0.3">
      <c r="A4703" s="372" t="s">
        <v>2712</v>
      </c>
      <c r="B4703" s="201" t="s">
        <v>2713</v>
      </c>
      <c r="C4703" s="379" t="s">
        <v>88</v>
      </c>
      <c r="D4703" s="420">
        <v>600</v>
      </c>
      <c r="E4703" s="856"/>
      <c r="F4703" s="419" t="str">
        <f>IF((D4703*E4703)&gt;0,(D4703*E4703),"")</f>
        <v/>
      </c>
    </row>
    <row r="4704" spans="1:6" x14ac:dyDescent="0.3">
      <c r="A4704" s="372" t="s">
        <v>2714</v>
      </c>
      <c r="B4704" s="201" t="s">
        <v>2715</v>
      </c>
      <c r="C4704" s="379" t="s">
        <v>88</v>
      </c>
      <c r="D4704" s="421">
        <v>400</v>
      </c>
      <c r="E4704" s="856"/>
      <c r="F4704" s="419" t="str">
        <f t="shared" ref="F4704:F4766" si="38">IF((D4704*E4704)&gt;0,(D4704*E4704),"")</f>
        <v/>
      </c>
    </row>
    <row r="4705" spans="1:6" x14ac:dyDescent="0.3">
      <c r="A4705" s="372" t="s">
        <v>2716</v>
      </c>
      <c r="B4705" s="201" t="s">
        <v>2717</v>
      </c>
      <c r="C4705" s="379" t="s">
        <v>88</v>
      </c>
      <c r="D4705" s="421">
        <v>300</v>
      </c>
      <c r="E4705" s="856"/>
      <c r="F4705" s="419" t="str">
        <f t="shared" si="38"/>
        <v/>
      </c>
    </row>
    <row r="4706" spans="1:6" x14ac:dyDescent="0.3">
      <c r="A4706" s="372" t="s">
        <v>2718</v>
      </c>
      <c r="B4706" s="201" t="s">
        <v>3694</v>
      </c>
      <c r="C4706" s="379" t="s">
        <v>88</v>
      </c>
      <c r="D4706" s="421">
        <v>300</v>
      </c>
      <c r="E4706" s="856"/>
      <c r="F4706" s="419" t="str">
        <f t="shared" si="38"/>
        <v/>
      </c>
    </row>
    <row r="4707" spans="1:6" x14ac:dyDescent="0.3">
      <c r="A4707" s="372" t="s">
        <v>2720</v>
      </c>
      <c r="B4707" s="201" t="s">
        <v>2721</v>
      </c>
      <c r="C4707" s="379" t="s">
        <v>88</v>
      </c>
      <c r="D4707" s="420">
        <v>300</v>
      </c>
      <c r="E4707" s="856"/>
      <c r="F4707" s="419" t="str">
        <f t="shared" si="38"/>
        <v/>
      </c>
    </row>
    <row r="4708" spans="1:6" x14ac:dyDescent="0.3">
      <c r="A4708" s="372" t="s">
        <v>2728</v>
      </c>
      <c r="B4708" s="235" t="s">
        <v>2729</v>
      </c>
      <c r="C4708" s="379"/>
      <c r="D4708" s="420"/>
      <c r="E4708" s="418"/>
      <c r="F4708" s="419" t="str">
        <f t="shared" si="38"/>
        <v/>
      </c>
    </row>
    <row r="4709" spans="1:6" x14ac:dyDescent="0.3">
      <c r="A4709" s="372" t="s">
        <v>2730</v>
      </c>
      <c r="B4709" s="201" t="s">
        <v>2731</v>
      </c>
      <c r="C4709" s="379"/>
      <c r="D4709" s="420"/>
      <c r="E4709" s="418"/>
      <c r="F4709" s="419" t="str">
        <f t="shared" si="38"/>
        <v/>
      </c>
    </row>
    <row r="4710" spans="1:6" x14ac:dyDescent="0.3">
      <c r="A4710" s="372" t="s">
        <v>2732</v>
      </c>
      <c r="B4710" s="201" t="s">
        <v>2713</v>
      </c>
      <c r="C4710" s="379" t="s">
        <v>88</v>
      </c>
      <c r="D4710" s="420">
        <v>1000</v>
      </c>
      <c r="E4710" s="856"/>
      <c r="F4710" s="419" t="str">
        <f t="shared" si="38"/>
        <v/>
      </c>
    </row>
    <row r="4711" spans="1:6" x14ac:dyDescent="0.3">
      <c r="A4711" s="372" t="s">
        <v>2733</v>
      </c>
      <c r="B4711" s="201" t="s">
        <v>2715</v>
      </c>
      <c r="C4711" s="379" t="s">
        <v>88</v>
      </c>
      <c r="D4711" s="420">
        <v>200</v>
      </c>
      <c r="E4711" s="856"/>
      <c r="F4711" s="419" t="str">
        <f t="shared" si="38"/>
        <v/>
      </c>
    </row>
    <row r="4712" spans="1:6" x14ac:dyDescent="0.3">
      <c r="A4712" s="372" t="s">
        <v>2734</v>
      </c>
      <c r="B4712" s="201" t="s">
        <v>2717</v>
      </c>
      <c r="C4712" s="379" t="s">
        <v>88</v>
      </c>
      <c r="D4712" s="420">
        <v>200</v>
      </c>
      <c r="E4712" s="856"/>
      <c r="F4712" s="419" t="str">
        <f t="shared" si="38"/>
        <v/>
      </c>
    </row>
    <row r="4713" spans="1:6" x14ac:dyDescent="0.3">
      <c r="A4713" s="372" t="s">
        <v>2735</v>
      </c>
      <c r="B4713" s="201" t="s">
        <v>3694</v>
      </c>
      <c r="C4713" s="379" t="s">
        <v>88</v>
      </c>
      <c r="D4713" s="420">
        <v>200</v>
      </c>
      <c r="E4713" s="856"/>
      <c r="F4713" s="419" t="str">
        <f t="shared" si="38"/>
        <v/>
      </c>
    </row>
    <row r="4714" spans="1:6" x14ac:dyDescent="0.3">
      <c r="A4714" s="372" t="s">
        <v>2736</v>
      </c>
      <c r="B4714" s="201" t="s">
        <v>2721</v>
      </c>
      <c r="C4714" s="379" t="s">
        <v>88</v>
      </c>
      <c r="D4714" s="420">
        <v>250</v>
      </c>
      <c r="E4714" s="856"/>
      <c r="F4714" s="419" t="str">
        <f t="shared" si="38"/>
        <v/>
      </c>
    </row>
    <row r="4715" spans="1:6" x14ac:dyDescent="0.3">
      <c r="A4715" s="402" t="s">
        <v>2737</v>
      </c>
      <c r="B4715" s="235" t="s">
        <v>2738</v>
      </c>
      <c r="C4715" s="396"/>
      <c r="D4715" s="420"/>
      <c r="E4715" s="418"/>
      <c r="F4715" s="419" t="str">
        <f t="shared" si="38"/>
        <v/>
      </c>
    </row>
    <row r="4716" spans="1:6" x14ac:dyDescent="0.3">
      <c r="A4716" s="372" t="s">
        <v>2739</v>
      </c>
      <c r="B4716" s="201" t="s">
        <v>2713</v>
      </c>
      <c r="C4716" s="379" t="s">
        <v>88</v>
      </c>
      <c r="D4716" s="420">
        <v>1000</v>
      </c>
      <c r="E4716" s="856"/>
      <c r="F4716" s="419" t="str">
        <f t="shared" si="38"/>
        <v/>
      </c>
    </row>
    <row r="4717" spans="1:6" x14ac:dyDescent="0.3">
      <c r="A4717" s="372" t="s">
        <v>2740</v>
      </c>
      <c r="B4717" s="201" t="s">
        <v>2715</v>
      </c>
      <c r="C4717" s="379" t="s">
        <v>88</v>
      </c>
      <c r="D4717" s="420">
        <v>300</v>
      </c>
      <c r="E4717" s="856"/>
      <c r="F4717" s="419" t="str">
        <f t="shared" si="38"/>
        <v/>
      </c>
    </row>
    <row r="4718" spans="1:6" x14ac:dyDescent="0.3">
      <c r="A4718" s="372" t="s">
        <v>2741</v>
      </c>
      <c r="B4718" s="201" t="s">
        <v>2717</v>
      </c>
      <c r="C4718" s="379" t="s">
        <v>88</v>
      </c>
      <c r="D4718" s="420">
        <v>300</v>
      </c>
      <c r="E4718" s="856"/>
      <c r="F4718" s="419" t="str">
        <f t="shared" si="38"/>
        <v/>
      </c>
    </row>
    <row r="4719" spans="1:6" x14ac:dyDescent="0.3">
      <c r="A4719" s="372" t="s">
        <v>2742</v>
      </c>
      <c r="B4719" s="201" t="s">
        <v>3694</v>
      </c>
      <c r="C4719" s="379" t="s">
        <v>88</v>
      </c>
      <c r="D4719" s="420">
        <v>300</v>
      </c>
      <c r="E4719" s="856"/>
      <c r="F4719" s="419" t="str">
        <f t="shared" si="38"/>
        <v/>
      </c>
    </row>
    <row r="4720" spans="1:6" x14ac:dyDescent="0.3">
      <c r="A4720" s="372" t="s">
        <v>2743</v>
      </c>
      <c r="B4720" s="201" t="s">
        <v>2721</v>
      </c>
      <c r="C4720" s="379" t="s">
        <v>88</v>
      </c>
      <c r="D4720" s="420">
        <v>200</v>
      </c>
      <c r="E4720" s="856"/>
      <c r="F4720" s="419" t="str">
        <f t="shared" si="38"/>
        <v/>
      </c>
    </row>
    <row r="4721" spans="1:6" x14ac:dyDescent="0.3">
      <c r="A4721" s="372" t="s">
        <v>2745</v>
      </c>
      <c r="B4721" s="235" t="s">
        <v>3821</v>
      </c>
      <c r="C4721" s="379"/>
      <c r="D4721" s="420"/>
      <c r="E4721" s="549"/>
      <c r="F4721" s="625" t="str">
        <f t="shared" si="38"/>
        <v/>
      </c>
    </row>
    <row r="4722" spans="1:6" x14ac:dyDescent="0.3">
      <c r="A4722" s="372" t="s">
        <v>2747</v>
      </c>
      <c r="B4722" s="201" t="s">
        <v>2748</v>
      </c>
      <c r="C4722" s="379"/>
      <c r="D4722" s="420"/>
      <c r="E4722" s="549"/>
      <c r="F4722" s="625" t="str">
        <f t="shared" si="38"/>
        <v/>
      </c>
    </row>
    <row r="4723" spans="1:6" x14ac:dyDescent="0.3">
      <c r="A4723" s="372" t="s">
        <v>2749</v>
      </c>
      <c r="B4723" s="201" t="s">
        <v>2750</v>
      </c>
      <c r="C4723" s="379" t="s">
        <v>88</v>
      </c>
      <c r="D4723" s="420">
        <v>160</v>
      </c>
      <c r="E4723" s="856"/>
      <c r="F4723" s="625" t="str">
        <f t="shared" si="38"/>
        <v/>
      </c>
    </row>
    <row r="4724" spans="1:6" x14ac:dyDescent="0.3">
      <c r="A4724" s="372" t="s">
        <v>2751</v>
      </c>
      <c r="B4724" s="201" t="s">
        <v>2752</v>
      </c>
      <c r="C4724" s="379" t="s">
        <v>88</v>
      </c>
      <c r="D4724" s="420">
        <v>160</v>
      </c>
      <c r="E4724" s="856"/>
      <c r="F4724" s="625" t="str">
        <f t="shared" si="38"/>
        <v/>
      </c>
    </row>
    <row r="4725" spans="1:6" x14ac:dyDescent="0.3">
      <c r="A4725" s="372" t="s">
        <v>2753</v>
      </c>
      <c r="B4725" s="201" t="s">
        <v>2754</v>
      </c>
      <c r="C4725" s="379" t="s">
        <v>88</v>
      </c>
      <c r="D4725" s="420">
        <v>140</v>
      </c>
      <c r="E4725" s="856"/>
      <c r="F4725" s="625" t="str">
        <f t="shared" si="38"/>
        <v/>
      </c>
    </row>
    <row r="4726" spans="1:6" x14ac:dyDescent="0.3">
      <c r="A4726" s="372" t="s">
        <v>2755</v>
      </c>
      <c r="B4726" s="201" t="s">
        <v>2756</v>
      </c>
      <c r="C4726" s="379" t="s">
        <v>88</v>
      </c>
      <c r="D4726" s="420">
        <v>300</v>
      </c>
      <c r="E4726" s="856"/>
      <c r="F4726" s="625" t="str">
        <f t="shared" si="38"/>
        <v/>
      </c>
    </row>
    <row r="4727" spans="1:6" x14ac:dyDescent="0.3">
      <c r="A4727" s="372" t="s">
        <v>2757</v>
      </c>
      <c r="B4727" s="201" t="s">
        <v>3695</v>
      </c>
      <c r="C4727" s="379" t="s">
        <v>88</v>
      </c>
      <c r="D4727" s="420">
        <v>140</v>
      </c>
      <c r="E4727" s="856"/>
      <c r="F4727" s="625" t="str">
        <f t="shared" si="38"/>
        <v/>
      </c>
    </row>
    <row r="4728" spans="1:6" x14ac:dyDescent="0.3">
      <c r="A4728" s="372" t="s">
        <v>2759</v>
      </c>
      <c r="B4728" s="201" t="s">
        <v>2760</v>
      </c>
      <c r="C4728" s="379" t="s">
        <v>88</v>
      </c>
      <c r="D4728" s="420">
        <v>80</v>
      </c>
      <c r="E4728" s="856"/>
      <c r="F4728" s="625" t="str">
        <f t="shared" si="38"/>
        <v/>
      </c>
    </row>
    <row r="4729" spans="1:6" x14ac:dyDescent="0.3">
      <c r="A4729" s="372" t="s">
        <v>2761</v>
      </c>
      <c r="B4729" s="201" t="s">
        <v>2762</v>
      </c>
      <c r="C4729" s="379" t="s">
        <v>88</v>
      </c>
      <c r="D4729" s="420">
        <v>350</v>
      </c>
      <c r="E4729" s="856"/>
      <c r="F4729" s="625" t="str">
        <f t="shared" si="38"/>
        <v/>
      </c>
    </row>
    <row r="4730" spans="1:6" x14ac:dyDescent="0.3">
      <c r="A4730" s="372" t="s">
        <v>2763</v>
      </c>
      <c r="B4730" s="201" t="s">
        <v>2764</v>
      </c>
      <c r="C4730" s="379" t="s">
        <v>88</v>
      </c>
      <c r="D4730" s="420">
        <v>40</v>
      </c>
      <c r="E4730" s="856"/>
      <c r="F4730" s="625" t="str">
        <f t="shared" si="38"/>
        <v/>
      </c>
    </row>
    <row r="4731" spans="1:6" x14ac:dyDescent="0.3">
      <c r="A4731" s="372" t="s">
        <v>2765</v>
      </c>
      <c r="B4731" s="201" t="s">
        <v>2766</v>
      </c>
      <c r="C4731" s="379" t="s">
        <v>88</v>
      </c>
      <c r="D4731" s="420">
        <v>140</v>
      </c>
      <c r="E4731" s="856"/>
      <c r="F4731" s="625" t="str">
        <f t="shared" si="38"/>
        <v/>
      </c>
    </row>
    <row r="4732" spans="1:6" x14ac:dyDescent="0.3">
      <c r="A4732" s="372" t="s">
        <v>2767</v>
      </c>
      <c r="B4732" s="201" t="s">
        <v>2768</v>
      </c>
      <c r="C4732" s="379" t="s">
        <v>88</v>
      </c>
      <c r="D4732" s="420">
        <v>140</v>
      </c>
      <c r="E4732" s="856"/>
      <c r="F4732" s="625" t="str">
        <f t="shared" si="38"/>
        <v/>
      </c>
    </row>
    <row r="4733" spans="1:6" x14ac:dyDescent="0.3">
      <c r="A4733" s="372" t="s">
        <v>2769</v>
      </c>
      <c r="B4733" s="201" t="s">
        <v>2770</v>
      </c>
      <c r="C4733" s="379" t="s">
        <v>88</v>
      </c>
      <c r="D4733" s="420">
        <v>100</v>
      </c>
      <c r="E4733" s="856"/>
      <c r="F4733" s="625" t="str">
        <f t="shared" si="38"/>
        <v/>
      </c>
    </row>
    <row r="4734" spans="1:6" x14ac:dyDescent="0.3">
      <c r="A4734" s="372" t="s">
        <v>2771</v>
      </c>
      <c r="B4734" s="201" t="s">
        <v>2772</v>
      </c>
      <c r="C4734" s="379" t="s">
        <v>88</v>
      </c>
      <c r="D4734" s="420">
        <v>160</v>
      </c>
      <c r="E4734" s="856"/>
      <c r="F4734" s="625" t="str">
        <f t="shared" si="38"/>
        <v/>
      </c>
    </row>
    <row r="4735" spans="1:6" x14ac:dyDescent="0.3">
      <c r="A4735" s="372" t="s">
        <v>2773</v>
      </c>
      <c r="B4735" s="201" t="s">
        <v>2774</v>
      </c>
      <c r="C4735" s="379" t="s">
        <v>88</v>
      </c>
      <c r="D4735" s="420">
        <v>80</v>
      </c>
      <c r="E4735" s="856"/>
      <c r="F4735" s="625" t="str">
        <f t="shared" si="38"/>
        <v/>
      </c>
    </row>
    <row r="4736" spans="1:6" x14ac:dyDescent="0.3">
      <c r="A4736" s="372" t="s">
        <v>2775</v>
      </c>
      <c r="B4736" s="201" t="s">
        <v>2776</v>
      </c>
      <c r="C4736" s="379" t="s">
        <v>88</v>
      </c>
      <c r="D4736" s="420">
        <v>80</v>
      </c>
      <c r="E4736" s="856"/>
      <c r="F4736" s="625" t="str">
        <f t="shared" si="38"/>
        <v/>
      </c>
    </row>
    <row r="4737" spans="1:6" x14ac:dyDescent="0.3">
      <c r="A4737" s="372" t="s">
        <v>2777</v>
      </c>
      <c r="B4737" s="201" t="s">
        <v>2778</v>
      </c>
      <c r="C4737" s="379" t="s">
        <v>88</v>
      </c>
      <c r="D4737" s="420">
        <v>120</v>
      </c>
      <c r="E4737" s="856"/>
      <c r="F4737" s="625" t="str">
        <f t="shared" si="38"/>
        <v/>
      </c>
    </row>
    <row r="4738" spans="1:6" x14ac:dyDescent="0.3">
      <c r="A4738" s="372" t="s">
        <v>2779</v>
      </c>
      <c r="B4738" s="201" t="s">
        <v>2780</v>
      </c>
      <c r="C4738" s="379" t="s">
        <v>88</v>
      </c>
      <c r="D4738" s="420">
        <v>120</v>
      </c>
      <c r="E4738" s="856"/>
      <c r="F4738" s="625" t="str">
        <f t="shared" si="38"/>
        <v/>
      </c>
    </row>
    <row r="4739" spans="1:6" x14ac:dyDescent="0.3">
      <c r="A4739" s="372" t="s">
        <v>2781</v>
      </c>
      <c r="B4739" s="201" t="s">
        <v>2782</v>
      </c>
      <c r="C4739" s="379" t="s">
        <v>88</v>
      </c>
      <c r="D4739" s="420">
        <v>600</v>
      </c>
      <c r="E4739" s="856"/>
      <c r="F4739" s="625" t="str">
        <f t="shared" si="38"/>
        <v/>
      </c>
    </row>
    <row r="4740" spans="1:6" x14ac:dyDescent="0.3">
      <c r="A4740" s="372" t="s">
        <v>2783</v>
      </c>
      <c r="B4740" s="201" t="s">
        <v>2784</v>
      </c>
      <c r="C4740" s="379" t="s">
        <v>88</v>
      </c>
      <c r="D4740" s="420">
        <v>80</v>
      </c>
      <c r="E4740" s="856"/>
      <c r="F4740" s="625" t="str">
        <f t="shared" si="38"/>
        <v/>
      </c>
    </row>
    <row r="4741" spans="1:6" x14ac:dyDescent="0.3">
      <c r="A4741" s="372" t="s">
        <v>2785</v>
      </c>
      <c r="B4741" s="201" t="s">
        <v>2786</v>
      </c>
      <c r="C4741" s="379" t="s">
        <v>88</v>
      </c>
      <c r="D4741" s="420">
        <v>60</v>
      </c>
      <c r="E4741" s="856"/>
      <c r="F4741" s="625" t="str">
        <f t="shared" si="38"/>
        <v/>
      </c>
    </row>
    <row r="4742" spans="1:6" x14ac:dyDescent="0.3">
      <c r="A4742" s="372" t="s">
        <v>2787</v>
      </c>
      <c r="B4742" s="214" t="s">
        <v>2792</v>
      </c>
      <c r="C4742" s="379" t="s">
        <v>88</v>
      </c>
      <c r="D4742" s="420">
        <v>150</v>
      </c>
      <c r="E4742" s="856"/>
      <c r="F4742" s="625" t="str">
        <f t="shared" si="38"/>
        <v/>
      </c>
    </row>
    <row r="4743" spans="1:6" x14ac:dyDescent="0.3">
      <c r="A4743" s="372" t="s">
        <v>2789</v>
      </c>
      <c r="B4743" s="214" t="s">
        <v>2794</v>
      </c>
      <c r="C4743" s="379" t="s">
        <v>88</v>
      </c>
      <c r="D4743" s="420">
        <v>60</v>
      </c>
      <c r="E4743" s="856"/>
      <c r="F4743" s="625" t="str">
        <f t="shared" si="38"/>
        <v/>
      </c>
    </row>
    <row r="4744" spans="1:6" x14ac:dyDescent="0.3">
      <c r="A4744" s="372" t="s">
        <v>2791</v>
      </c>
      <c r="B4744" s="201" t="s">
        <v>3822</v>
      </c>
      <c r="C4744" s="379" t="s">
        <v>88</v>
      </c>
      <c r="D4744" s="420">
        <v>145</v>
      </c>
      <c r="E4744" s="856"/>
      <c r="F4744" s="625" t="str">
        <f t="shared" si="38"/>
        <v/>
      </c>
    </row>
    <row r="4745" spans="1:6" x14ac:dyDescent="0.3">
      <c r="A4745" s="372" t="s">
        <v>2793</v>
      </c>
      <c r="B4745" s="201" t="s">
        <v>3823</v>
      </c>
      <c r="C4745" s="379" t="s">
        <v>88</v>
      </c>
      <c r="D4745" s="420">
        <v>60</v>
      </c>
      <c r="E4745" s="856"/>
      <c r="F4745" s="625" t="str">
        <f t="shared" si="38"/>
        <v/>
      </c>
    </row>
    <row r="4746" spans="1:6" x14ac:dyDescent="0.3">
      <c r="A4746" s="372" t="s">
        <v>2795</v>
      </c>
      <c r="B4746" s="201" t="s">
        <v>3824</v>
      </c>
      <c r="C4746" s="379" t="s">
        <v>88</v>
      </c>
      <c r="D4746" s="420">
        <v>28</v>
      </c>
      <c r="E4746" s="856"/>
      <c r="F4746" s="625" t="str">
        <f t="shared" si="38"/>
        <v/>
      </c>
    </row>
    <row r="4747" spans="1:6" x14ac:dyDescent="0.3">
      <c r="A4747" s="372" t="s">
        <v>2797</v>
      </c>
      <c r="B4747" s="201" t="s">
        <v>3825</v>
      </c>
      <c r="C4747" s="379" t="s">
        <v>9</v>
      </c>
      <c r="D4747" s="420">
        <v>28</v>
      </c>
      <c r="E4747" s="856"/>
      <c r="F4747" s="625" t="str">
        <f t="shared" si="38"/>
        <v/>
      </c>
    </row>
    <row r="4748" spans="1:6" x14ac:dyDescent="0.3">
      <c r="A4748" s="372" t="s">
        <v>3674</v>
      </c>
      <c r="B4748" s="201" t="s">
        <v>2790</v>
      </c>
      <c r="C4748" s="379" t="s">
        <v>9</v>
      </c>
      <c r="D4748" s="420">
        <v>28</v>
      </c>
      <c r="E4748" s="856"/>
      <c r="F4748" s="625" t="str">
        <f t="shared" si="38"/>
        <v/>
      </c>
    </row>
    <row r="4749" spans="1:6" x14ac:dyDescent="0.3">
      <c r="A4749" s="372" t="s">
        <v>3676</v>
      </c>
      <c r="B4749" s="201" t="s">
        <v>3826</v>
      </c>
      <c r="C4749" s="379" t="s">
        <v>9</v>
      </c>
      <c r="D4749" s="420">
        <v>28</v>
      </c>
      <c r="E4749" s="856"/>
      <c r="F4749" s="625" t="str">
        <f t="shared" si="38"/>
        <v/>
      </c>
    </row>
    <row r="4750" spans="1:6" x14ac:dyDescent="0.3">
      <c r="A4750" s="372" t="s">
        <v>2811</v>
      </c>
      <c r="B4750" s="235" t="s">
        <v>2691</v>
      </c>
      <c r="C4750" s="379"/>
      <c r="D4750" s="420"/>
      <c r="E4750" s="549"/>
      <c r="F4750" s="625" t="str">
        <f t="shared" si="38"/>
        <v/>
      </c>
    </row>
    <row r="4751" spans="1:6" x14ac:dyDescent="0.3">
      <c r="A4751" s="372" t="s">
        <v>2812</v>
      </c>
      <c r="B4751" s="201" t="s">
        <v>2691</v>
      </c>
      <c r="C4751" s="379" t="s">
        <v>16</v>
      </c>
      <c r="D4751" s="421">
        <v>1</v>
      </c>
      <c r="E4751" s="549">
        <v>300000</v>
      </c>
      <c r="F4751" s="625">
        <f t="shared" si="38"/>
        <v>300000</v>
      </c>
    </row>
    <row r="4752" spans="1:6" ht="22.8" x14ac:dyDescent="0.3">
      <c r="A4752" s="372" t="s">
        <v>2814</v>
      </c>
      <c r="B4752" s="201" t="s">
        <v>3979</v>
      </c>
      <c r="C4752" s="379" t="s">
        <v>21</v>
      </c>
      <c r="D4752" s="421">
        <f>F4751</f>
        <v>300000</v>
      </c>
      <c r="E4752" s="855"/>
      <c r="F4752" s="625" t="str">
        <f t="shared" si="38"/>
        <v/>
      </c>
    </row>
    <row r="4753" spans="1:6" x14ac:dyDescent="0.3">
      <c r="A4753" s="372" t="s">
        <v>2816</v>
      </c>
      <c r="B4753" s="235" t="s">
        <v>2817</v>
      </c>
      <c r="C4753" s="379"/>
      <c r="D4753" s="421"/>
      <c r="E4753" s="549"/>
      <c r="F4753" s="625" t="str">
        <f t="shared" si="38"/>
        <v/>
      </c>
    </row>
    <row r="4754" spans="1:6" x14ac:dyDescent="0.3">
      <c r="A4754" s="372" t="s">
        <v>2818</v>
      </c>
      <c r="B4754" s="201" t="s">
        <v>2748</v>
      </c>
      <c r="C4754" s="379" t="s">
        <v>9</v>
      </c>
      <c r="D4754" s="421">
        <v>10</v>
      </c>
      <c r="E4754" s="856"/>
      <c r="F4754" s="625" t="str">
        <f t="shared" si="38"/>
        <v/>
      </c>
    </row>
    <row r="4755" spans="1:6" x14ac:dyDescent="0.3">
      <c r="A4755" s="372" t="s">
        <v>2819</v>
      </c>
      <c r="B4755" s="201" t="s">
        <v>2750</v>
      </c>
      <c r="C4755" s="379" t="s">
        <v>9</v>
      </c>
      <c r="D4755" s="421">
        <v>10</v>
      </c>
      <c r="E4755" s="856"/>
      <c r="F4755" s="625" t="str">
        <f t="shared" si="38"/>
        <v/>
      </c>
    </row>
    <row r="4756" spans="1:6" x14ac:dyDescent="0.3">
      <c r="A4756" s="372" t="s">
        <v>2820</v>
      </c>
      <c r="B4756" s="201" t="s">
        <v>2752</v>
      </c>
      <c r="C4756" s="379" t="s">
        <v>9</v>
      </c>
      <c r="D4756" s="421">
        <v>10</v>
      </c>
      <c r="E4756" s="856"/>
      <c r="F4756" s="625" t="str">
        <f t="shared" si="38"/>
        <v/>
      </c>
    </row>
    <row r="4757" spans="1:6" x14ac:dyDescent="0.3">
      <c r="A4757" s="372" t="s">
        <v>3827</v>
      </c>
      <c r="B4757" s="214" t="s">
        <v>2772</v>
      </c>
      <c r="C4757" s="379" t="s">
        <v>9</v>
      </c>
      <c r="D4757" s="421">
        <v>10</v>
      </c>
      <c r="E4757" s="856"/>
      <c r="F4757" s="625" t="str">
        <f t="shared" si="38"/>
        <v/>
      </c>
    </row>
    <row r="4758" spans="1:6" x14ac:dyDescent="0.3">
      <c r="A4758" s="372" t="s">
        <v>2822</v>
      </c>
      <c r="B4758" s="214" t="s">
        <v>2760</v>
      </c>
      <c r="C4758" s="379" t="s">
        <v>9</v>
      </c>
      <c r="D4758" s="421">
        <v>10</v>
      </c>
      <c r="E4758" s="856"/>
      <c r="F4758" s="625" t="str">
        <f t="shared" si="38"/>
        <v/>
      </c>
    </row>
    <row r="4759" spans="1:6" x14ac:dyDescent="0.3">
      <c r="A4759" s="372" t="s">
        <v>2823</v>
      </c>
      <c r="B4759" s="201" t="s">
        <v>2792</v>
      </c>
      <c r="C4759" s="379" t="s">
        <v>9</v>
      </c>
      <c r="D4759" s="421">
        <v>10</v>
      </c>
      <c r="E4759" s="856"/>
      <c r="F4759" s="625" t="str">
        <f t="shared" si="38"/>
        <v/>
      </c>
    </row>
    <row r="4760" spans="1:6" x14ac:dyDescent="0.3">
      <c r="A4760" s="372" t="s">
        <v>2824</v>
      </c>
      <c r="B4760" s="201" t="s">
        <v>2794</v>
      </c>
      <c r="C4760" s="379" t="s">
        <v>9</v>
      </c>
      <c r="D4760" s="421">
        <v>10</v>
      </c>
      <c r="E4760" s="856"/>
      <c r="F4760" s="625" t="str">
        <f t="shared" si="38"/>
        <v/>
      </c>
    </row>
    <row r="4761" spans="1:6" x14ac:dyDescent="0.3">
      <c r="A4761" s="372" t="s">
        <v>2828</v>
      </c>
      <c r="B4761" s="235" t="s">
        <v>2829</v>
      </c>
      <c r="C4761" s="379"/>
      <c r="D4761" s="421"/>
      <c r="E4761" s="549"/>
      <c r="F4761" s="625" t="str">
        <f t="shared" si="38"/>
        <v/>
      </c>
    </row>
    <row r="4762" spans="1:6" x14ac:dyDescent="0.3">
      <c r="A4762" s="372" t="s">
        <v>2830</v>
      </c>
      <c r="B4762" s="201" t="s">
        <v>2831</v>
      </c>
      <c r="C4762" s="379" t="s">
        <v>16</v>
      </c>
      <c r="D4762" s="421">
        <v>1</v>
      </c>
      <c r="E4762" s="549">
        <v>300000</v>
      </c>
      <c r="F4762" s="625">
        <f t="shared" si="38"/>
        <v>300000</v>
      </c>
    </row>
    <row r="4763" spans="1:6" ht="22.8" x14ac:dyDescent="0.3">
      <c r="A4763" s="372" t="s">
        <v>2833</v>
      </c>
      <c r="B4763" s="201" t="s">
        <v>2834</v>
      </c>
      <c r="C4763" s="379" t="s">
        <v>21</v>
      </c>
      <c r="D4763" s="421">
        <f>F4762</f>
        <v>300000</v>
      </c>
      <c r="E4763" s="855"/>
      <c r="F4763" s="625" t="str">
        <f t="shared" si="38"/>
        <v/>
      </c>
    </row>
    <row r="4764" spans="1:6" x14ac:dyDescent="0.3">
      <c r="A4764" s="372" t="s">
        <v>2835</v>
      </c>
      <c r="B4764" s="235" t="s">
        <v>2836</v>
      </c>
      <c r="C4764" s="379"/>
      <c r="D4764" s="421"/>
      <c r="E4764" s="549"/>
      <c r="F4764" s="625" t="str">
        <f t="shared" si="38"/>
        <v/>
      </c>
    </row>
    <row r="4765" spans="1:6" x14ac:dyDescent="0.3">
      <c r="A4765" s="372" t="s">
        <v>2837</v>
      </c>
      <c r="B4765" s="201" t="s">
        <v>2838</v>
      </c>
      <c r="C4765" s="379" t="s">
        <v>16</v>
      </c>
      <c r="D4765" s="421">
        <v>1</v>
      </c>
      <c r="E4765" s="549">
        <v>155000</v>
      </c>
      <c r="F4765" s="625">
        <f t="shared" si="38"/>
        <v>155000</v>
      </c>
    </row>
    <row r="4766" spans="1:6" ht="22.8" x14ac:dyDescent="0.3">
      <c r="A4766" s="372" t="s">
        <v>2840</v>
      </c>
      <c r="B4766" s="415" t="s">
        <v>2841</v>
      </c>
      <c r="C4766" s="628" t="s">
        <v>21</v>
      </c>
      <c r="D4766" s="421">
        <f>F4765</f>
        <v>155000</v>
      </c>
      <c r="E4766" s="855"/>
      <c r="F4766" s="625" t="str">
        <f t="shared" si="38"/>
        <v/>
      </c>
    </row>
    <row r="4767" spans="1:6" x14ac:dyDescent="0.3">
      <c r="A4767" s="383"/>
      <c r="B4767" s="341"/>
      <c r="C4767" s="395"/>
      <c r="D4767" s="431"/>
      <c r="E4767" s="432"/>
      <c r="F4767" s="433"/>
    </row>
    <row r="4768" spans="1:6" x14ac:dyDescent="0.3">
      <c r="A4768" s="383"/>
      <c r="B4768" s="341"/>
      <c r="C4768" s="395"/>
      <c r="D4768" s="431"/>
      <c r="E4768" s="432"/>
      <c r="F4768" s="433"/>
    </row>
    <row r="4769" spans="1:6" x14ac:dyDescent="0.3">
      <c r="A4769" s="383"/>
      <c r="B4769" s="341"/>
      <c r="C4769" s="395"/>
      <c r="D4769" s="431"/>
      <c r="E4769" s="432"/>
      <c r="F4769" s="433"/>
    </row>
    <row r="4770" spans="1:6" x14ac:dyDescent="0.3">
      <c r="A4770" s="383"/>
      <c r="B4770" s="341"/>
      <c r="C4770" s="395"/>
      <c r="D4770" s="431"/>
      <c r="E4770" s="432"/>
      <c r="F4770" s="433"/>
    </row>
    <row r="4771" spans="1:6" x14ac:dyDescent="0.3">
      <c r="A4771" s="383"/>
      <c r="B4771" s="341"/>
      <c r="C4771" s="395"/>
      <c r="D4771" s="431"/>
      <c r="E4771" s="432"/>
      <c r="F4771" s="433"/>
    </row>
    <row r="4772" spans="1:6" x14ac:dyDescent="0.3">
      <c r="A4772" s="383"/>
      <c r="B4772" s="341"/>
      <c r="C4772" s="395"/>
      <c r="D4772" s="431"/>
      <c r="E4772" s="432"/>
      <c r="F4772" s="433"/>
    </row>
    <row r="4773" spans="1:6" x14ac:dyDescent="0.3">
      <c r="A4773" s="383"/>
      <c r="B4773" s="341"/>
      <c r="C4773" s="395"/>
      <c r="D4773" s="431"/>
      <c r="E4773" s="432"/>
      <c r="F4773" s="433"/>
    </row>
    <row r="4774" spans="1:6" x14ac:dyDescent="0.3">
      <c r="A4774" s="383"/>
      <c r="B4774" s="341"/>
      <c r="C4774" s="395"/>
      <c r="D4774" s="431"/>
      <c r="E4774" s="432"/>
      <c r="F4774" s="433"/>
    </row>
    <row r="4775" spans="1:6" x14ac:dyDescent="0.3">
      <c r="A4775" s="383"/>
      <c r="B4775" s="341"/>
      <c r="C4775" s="395"/>
      <c r="D4775" s="431"/>
      <c r="E4775" s="432"/>
      <c r="F4775" s="433"/>
    </row>
    <row r="4776" spans="1:6" x14ac:dyDescent="0.3">
      <c r="A4776" s="383"/>
      <c r="B4776" s="341"/>
      <c r="C4776" s="395"/>
      <c r="D4776" s="431"/>
      <c r="E4776" s="432"/>
      <c r="F4776" s="433"/>
    </row>
    <row r="4777" spans="1:6" x14ac:dyDescent="0.3">
      <c r="A4777" s="383"/>
      <c r="B4777" s="341"/>
      <c r="C4777" s="395"/>
      <c r="D4777" s="431"/>
      <c r="E4777" s="432"/>
      <c r="F4777" s="433"/>
    </row>
    <row r="4778" spans="1:6" x14ac:dyDescent="0.3">
      <c r="A4778" s="383"/>
      <c r="B4778" s="341"/>
      <c r="C4778" s="395"/>
      <c r="D4778" s="431"/>
      <c r="E4778" s="432"/>
      <c r="F4778" s="433"/>
    </row>
    <row r="4779" spans="1:6" x14ac:dyDescent="0.3">
      <c r="A4779" s="383"/>
      <c r="B4779" s="341"/>
      <c r="C4779" s="395"/>
      <c r="D4779" s="431"/>
      <c r="E4779" s="432"/>
      <c r="F4779" s="433"/>
    </row>
    <row r="4780" spans="1:6" x14ac:dyDescent="0.3">
      <c r="A4780" s="383"/>
      <c r="B4780" s="341"/>
      <c r="C4780" s="395"/>
      <c r="D4780" s="431"/>
      <c r="E4780" s="432"/>
      <c r="F4780" s="433"/>
    </row>
    <row r="4781" spans="1:6" x14ac:dyDescent="0.3">
      <c r="A4781" s="383"/>
      <c r="B4781" s="341"/>
      <c r="C4781" s="395"/>
      <c r="D4781" s="431"/>
      <c r="E4781" s="432"/>
      <c r="F4781" s="433"/>
    </row>
    <row r="4782" spans="1:6" x14ac:dyDescent="0.3">
      <c r="A4782" s="383"/>
      <c r="B4782" s="341"/>
      <c r="C4782" s="395"/>
      <c r="D4782" s="431"/>
      <c r="E4782" s="432"/>
      <c r="F4782" s="433"/>
    </row>
    <row r="4783" spans="1:6" x14ac:dyDescent="0.3">
      <c r="A4783" s="383"/>
      <c r="B4783" s="341"/>
      <c r="C4783" s="395"/>
      <c r="D4783" s="431"/>
      <c r="E4783" s="432"/>
      <c r="F4783" s="433"/>
    </row>
    <row r="4784" spans="1:6" x14ac:dyDescent="0.3">
      <c r="A4784" s="383"/>
      <c r="B4784" s="341"/>
      <c r="C4784" s="395"/>
      <c r="D4784" s="431"/>
      <c r="E4784" s="432"/>
      <c r="F4784" s="433"/>
    </row>
    <row r="4785" spans="1:6" x14ac:dyDescent="0.3">
      <c r="A4785" s="383"/>
      <c r="B4785" s="341"/>
      <c r="C4785" s="395"/>
      <c r="D4785" s="431"/>
      <c r="E4785" s="432"/>
      <c r="F4785" s="433"/>
    </row>
    <row r="4786" spans="1:6" x14ac:dyDescent="0.3">
      <c r="A4786" s="383"/>
      <c r="B4786" s="341"/>
      <c r="C4786" s="395"/>
      <c r="D4786" s="431"/>
      <c r="E4786" s="432"/>
      <c r="F4786" s="433"/>
    </row>
    <row r="4787" spans="1:6" x14ac:dyDescent="0.3">
      <c r="A4787" s="383"/>
      <c r="B4787" s="341"/>
      <c r="C4787" s="395"/>
      <c r="D4787" s="431"/>
      <c r="E4787" s="432"/>
      <c r="F4787" s="433"/>
    </row>
    <row r="4788" spans="1:6" x14ac:dyDescent="0.3">
      <c r="A4788" s="383"/>
      <c r="B4788" s="341"/>
      <c r="C4788" s="395"/>
      <c r="D4788" s="431"/>
      <c r="E4788" s="432"/>
      <c r="F4788" s="433"/>
    </row>
    <row r="4789" spans="1:6" x14ac:dyDescent="0.3">
      <c r="A4789" s="383"/>
      <c r="B4789" s="341"/>
      <c r="C4789" s="395"/>
      <c r="D4789" s="431"/>
      <c r="E4789" s="432"/>
      <c r="F4789" s="433"/>
    </row>
    <row r="4790" spans="1:6" x14ac:dyDescent="0.3">
      <c r="A4790" s="383"/>
      <c r="B4790" s="341"/>
      <c r="C4790" s="395"/>
      <c r="D4790" s="431"/>
      <c r="E4790" s="432"/>
      <c r="F4790" s="433"/>
    </row>
    <row r="4791" spans="1:6" x14ac:dyDescent="0.3">
      <c r="A4791" s="383"/>
      <c r="B4791" s="341"/>
      <c r="C4791" s="395"/>
      <c r="D4791" s="431"/>
      <c r="E4791" s="432"/>
      <c r="F4791" s="433"/>
    </row>
    <row r="4792" spans="1:6" x14ac:dyDescent="0.3">
      <c r="A4792" s="383"/>
      <c r="B4792" s="341"/>
      <c r="C4792" s="395"/>
      <c r="D4792" s="431"/>
      <c r="E4792" s="432"/>
      <c r="F4792" s="433"/>
    </row>
    <row r="4793" spans="1:6" x14ac:dyDescent="0.3">
      <c r="A4793" s="383"/>
      <c r="B4793" s="341"/>
      <c r="C4793" s="395"/>
      <c r="D4793" s="431"/>
      <c r="E4793" s="432"/>
      <c r="F4793" s="433"/>
    </row>
    <row r="4794" spans="1:6" x14ac:dyDescent="0.3">
      <c r="A4794" s="383"/>
      <c r="B4794" s="341"/>
      <c r="C4794" s="395"/>
      <c r="D4794" s="431"/>
      <c r="E4794" s="432"/>
      <c r="F4794" s="433"/>
    </row>
    <row r="4795" spans="1:6" x14ac:dyDescent="0.3">
      <c r="A4795" s="383"/>
      <c r="B4795" s="341"/>
      <c r="C4795" s="395"/>
      <c r="D4795" s="431"/>
      <c r="E4795" s="432"/>
      <c r="F4795" s="433"/>
    </row>
    <row r="4796" spans="1:6" x14ac:dyDescent="0.3">
      <c r="A4796" s="383"/>
      <c r="B4796" s="341"/>
      <c r="C4796" s="395"/>
      <c r="D4796" s="431"/>
      <c r="E4796" s="432"/>
      <c r="F4796" s="433"/>
    </row>
    <row r="4797" spans="1:6" x14ac:dyDescent="0.3">
      <c r="A4797" s="383"/>
      <c r="B4797" s="341"/>
      <c r="C4797" s="395"/>
      <c r="D4797" s="431"/>
      <c r="E4797" s="432"/>
      <c r="F4797" s="433"/>
    </row>
    <row r="4798" spans="1:6" x14ac:dyDescent="0.3">
      <c r="A4798" s="383"/>
      <c r="B4798" s="341"/>
      <c r="C4798" s="395"/>
      <c r="D4798" s="431"/>
      <c r="E4798" s="432"/>
      <c r="F4798" s="433"/>
    </row>
    <row r="4799" spans="1:6" ht="15" thickBot="1" x14ac:dyDescent="0.35">
      <c r="A4799" s="383"/>
      <c r="B4799" s="341"/>
      <c r="C4799" s="395"/>
      <c r="D4799" s="431"/>
      <c r="E4799" s="432"/>
      <c r="F4799" s="433"/>
    </row>
    <row r="4800" spans="1:6" ht="15" thickBot="1" x14ac:dyDescent="0.35">
      <c r="A4800" s="448" t="s">
        <v>4107</v>
      </c>
      <c r="B4800" s="511" t="s">
        <v>4116</v>
      </c>
      <c r="C4800" s="489"/>
      <c r="D4800" s="583"/>
      <c r="E4800" s="584"/>
      <c r="F4800" s="585">
        <f>SUM(F4703:F4776)</f>
        <v>755000</v>
      </c>
    </row>
    <row r="4801" spans="1:6" x14ac:dyDescent="0.3">
      <c r="A4801" s="756" t="s">
        <v>4136</v>
      </c>
      <c r="B4801" s="757"/>
      <c r="C4801" s="462"/>
      <c r="D4801" s="586"/>
      <c r="E4801" s="587"/>
      <c r="F4801" s="588"/>
    </row>
    <row r="4802" spans="1:6" ht="32.4" customHeight="1" thickBot="1" x14ac:dyDescent="0.35">
      <c r="A4802" s="754" t="s">
        <v>4137</v>
      </c>
      <c r="B4802" s="755"/>
      <c r="C4802" s="463"/>
      <c r="D4802" s="589"/>
      <c r="E4802" s="590"/>
      <c r="F4802" s="591"/>
    </row>
    <row r="4803" spans="1:6" ht="15" thickBot="1" x14ac:dyDescent="0.35">
      <c r="A4803" s="449" t="s">
        <v>4111</v>
      </c>
      <c r="B4803" s="451" t="s">
        <v>4035</v>
      </c>
      <c r="C4803" s="451" t="s">
        <v>4112</v>
      </c>
      <c r="D4803" s="583" t="s">
        <v>4113</v>
      </c>
      <c r="E4803" s="583" t="s">
        <v>4114</v>
      </c>
      <c r="F4803" s="592" t="s">
        <v>4036</v>
      </c>
    </row>
    <row r="4804" spans="1:6" x14ac:dyDescent="0.3">
      <c r="A4804" s="768" t="s">
        <v>4017</v>
      </c>
      <c r="B4804" s="769"/>
      <c r="C4804" s="769"/>
      <c r="D4804" s="769"/>
      <c r="E4804" s="769"/>
      <c r="F4804" s="770"/>
    </row>
    <row r="4805" spans="1:6" x14ac:dyDescent="0.3">
      <c r="A4805" s="374" t="s">
        <v>4018</v>
      </c>
      <c r="B4805" s="345" t="s">
        <v>113</v>
      </c>
      <c r="C4805" s="375"/>
      <c r="D4805" s="376"/>
      <c r="E4805" s="377"/>
      <c r="F4805" s="378"/>
    </row>
    <row r="4806" spans="1:6" x14ac:dyDescent="0.3">
      <c r="A4806" s="372" t="s">
        <v>4019</v>
      </c>
      <c r="B4806" s="201" t="s">
        <v>115</v>
      </c>
      <c r="C4806" s="379" t="s">
        <v>16</v>
      </c>
      <c r="D4806" s="421">
        <v>1</v>
      </c>
      <c r="E4806" s="418">
        <v>30000</v>
      </c>
      <c r="F4806" s="419">
        <f>IF((D4806*E4806)&gt;0,(D4806*E4806),"")</f>
        <v>30000</v>
      </c>
    </row>
    <row r="4807" spans="1:6" x14ac:dyDescent="0.3">
      <c r="A4807" s="372" t="s">
        <v>4020</v>
      </c>
      <c r="B4807" s="381" t="s">
        <v>3970</v>
      </c>
      <c r="C4807" s="379"/>
      <c r="D4807" s="421"/>
      <c r="E4807" s="422"/>
      <c r="F4807" s="419" t="str">
        <f t="shared" ref="F4807:F4809" si="39">IF((D4807*E4807)&gt;0,(D4807*E4807),"")</f>
        <v/>
      </c>
    </row>
    <row r="4808" spans="1:6" ht="34.200000000000003" x14ac:dyDescent="0.3">
      <c r="A4808" s="372" t="s">
        <v>4021</v>
      </c>
      <c r="B4808" s="221" t="s">
        <v>4023</v>
      </c>
      <c r="C4808" s="379" t="s">
        <v>3971</v>
      </c>
      <c r="D4808" s="421">
        <v>1</v>
      </c>
      <c r="E4808" s="418">
        <v>140000000</v>
      </c>
      <c r="F4808" s="419">
        <f t="shared" si="39"/>
        <v>140000000</v>
      </c>
    </row>
    <row r="4809" spans="1:6" ht="22.8" x14ac:dyDescent="0.3">
      <c r="A4809" s="372" t="s">
        <v>4022</v>
      </c>
      <c r="B4809" s="221" t="s">
        <v>4024</v>
      </c>
      <c r="C4809" s="379" t="s">
        <v>21</v>
      </c>
      <c r="D4809" s="421">
        <f>F4808</f>
        <v>140000000</v>
      </c>
      <c r="E4809" s="855"/>
      <c r="F4809" s="419" t="str">
        <f t="shared" si="39"/>
        <v/>
      </c>
    </row>
    <row r="4810" spans="1:6" x14ac:dyDescent="0.3">
      <c r="A4810" s="383"/>
      <c r="B4810" s="442"/>
      <c r="C4810" s="386"/>
      <c r="D4810" s="431"/>
      <c r="E4810" s="432"/>
      <c r="F4810" s="433"/>
    </row>
    <row r="4811" spans="1:6" x14ac:dyDescent="0.3">
      <c r="A4811" s="383"/>
      <c r="B4811" s="442"/>
      <c r="C4811" s="386"/>
      <c r="D4811" s="431"/>
      <c r="E4811" s="432"/>
      <c r="F4811" s="433"/>
    </row>
    <row r="4812" spans="1:6" x14ac:dyDescent="0.3">
      <c r="A4812" s="383"/>
      <c r="B4812" s="442"/>
      <c r="C4812" s="386"/>
      <c r="D4812" s="431"/>
      <c r="E4812" s="432"/>
      <c r="F4812" s="433"/>
    </row>
    <row r="4813" spans="1:6" x14ac:dyDescent="0.3">
      <c r="A4813" s="383"/>
      <c r="B4813" s="442"/>
      <c r="C4813" s="386"/>
      <c r="D4813" s="431"/>
      <c r="E4813" s="432"/>
      <c r="F4813" s="433"/>
    </row>
    <row r="4814" spans="1:6" x14ac:dyDescent="0.3">
      <c r="A4814" s="383"/>
      <c r="B4814" s="442"/>
      <c r="C4814" s="386"/>
      <c r="D4814" s="431"/>
      <c r="E4814" s="432"/>
      <c r="F4814" s="433"/>
    </row>
    <row r="4815" spans="1:6" x14ac:dyDescent="0.3">
      <c r="A4815" s="383"/>
      <c r="B4815" s="442"/>
      <c r="C4815" s="386"/>
      <c r="D4815" s="431"/>
      <c r="E4815" s="432"/>
      <c r="F4815" s="433"/>
    </row>
    <row r="4816" spans="1:6" x14ac:dyDescent="0.3">
      <c r="A4816" s="383"/>
      <c r="B4816" s="442"/>
      <c r="C4816" s="386"/>
      <c r="D4816" s="431"/>
      <c r="E4816" s="432"/>
      <c r="F4816" s="433"/>
    </row>
    <row r="4817" spans="1:6" x14ac:dyDescent="0.3">
      <c r="A4817" s="383"/>
      <c r="B4817" s="442"/>
      <c r="C4817" s="386"/>
      <c r="D4817" s="431"/>
      <c r="E4817" s="432"/>
      <c r="F4817" s="433"/>
    </row>
    <row r="4818" spans="1:6" x14ac:dyDescent="0.3">
      <c r="A4818" s="383"/>
      <c r="B4818" s="442"/>
      <c r="C4818" s="386"/>
      <c r="D4818" s="431"/>
      <c r="E4818" s="432"/>
      <c r="F4818" s="433"/>
    </row>
    <row r="4819" spans="1:6" x14ac:dyDescent="0.3">
      <c r="A4819" s="383"/>
      <c r="B4819" s="442"/>
      <c r="C4819" s="386"/>
      <c r="D4819" s="431"/>
      <c r="E4819" s="432"/>
      <c r="F4819" s="433"/>
    </row>
    <row r="4820" spans="1:6" x14ac:dyDescent="0.3">
      <c r="A4820" s="383"/>
      <c r="B4820" s="442"/>
      <c r="C4820" s="386"/>
      <c r="D4820" s="431"/>
      <c r="E4820" s="432"/>
      <c r="F4820" s="433"/>
    </row>
    <row r="4821" spans="1:6" x14ac:dyDescent="0.3">
      <c r="A4821" s="383"/>
      <c r="B4821" s="442"/>
      <c r="C4821" s="386"/>
      <c r="D4821" s="431"/>
      <c r="E4821" s="432"/>
      <c r="F4821" s="433"/>
    </row>
    <row r="4822" spans="1:6" x14ac:dyDescent="0.3">
      <c r="A4822" s="383"/>
      <c r="B4822" s="442"/>
      <c r="C4822" s="386"/>
      <c r="D4822" s="431"/>
      <c r="E4822" s="432"/>
      <c r="F4822" s="433"/>
    </row>
    <row r="4823" spans="1:6" x14ac:dyDescent="0.3">
      <c r="A4823" s="383"/>
      <c r="B4823" s="442"/>
      <c r="C4823" s="386"/>
      <c r="D4823" s="431"/>
      <c r="E4823" s="432"/>
      <c r="F4823" s="433"/>
    </row>
    <row r="4824" spans="1:6" x14ac:dyDescent="0.3">
      <c r="A4824" s="383"/>
      <c r="B4824" s="442"/>
      <c r="C4824" s="386"/>
      <c r="D4824" s="431"/>
      <c r="E4824" s="432"/>
      <c r="F4824" s="433"/>
    </row>
    <row r="4825" spans="1:6" x14ac:dyDescent="0.3">
      <c r="A4825" s="383"/>
      <c r="B4825" s="442"/>
      <c r="C4825" s="386"/>
      <c r="D4825" s="431"/>
      <c r="E4825" s="432"/>
      <c r="F4825" s="433"/>
    </row>
    <row r="4826" spans="1:6" x14ac:dyDescent="0.3">
      <c r="A4826" s="383"/>
      <c r="B4826" s="442"/>
      <c r="C4826" s="386"/>
      <c r="D4826" s="431"/>
      <c r="E4826" s="432"/>
      <c r="F4826" s="433"/>
    </row>
    <row r="4827" spans="1:6" x14ac:dyDescent="0.3">
      <c r="A4827" s="383"/>
      <c r="B4827" s="442"/>
      <c r="C4827" s="386"/>
      <c r="D4827" s="431"/>
      <c r="E4827" s="432"/>
      <c r="F4827" s="433"/>
    </row>
    <row r="4828" spans="1:6" x14ac:dyDescent="0.3">
      <c r="A4828" s="383"/>
      <c r="B4828" s="442"/>
      <c r="C4828" s="386"/>
      <c r="D4828" s="431"/>
      <c r="E4828" s="432"/>
      <c r="F4828" s="433"/>
    </row>
    <row r="4829" spans="1:6" x14ac:dyDescent="0.3">
      <c r="A4829" s="383"/>
      <c r="B4829" s="442"/>
      <c r="C4829" s="386"/>
      <c r="D4829" s="431"/>
      <c r="E4829" s="432"/>
      <c r="F4829" s="433"/>
    </row>
    <row r="4830" spans="1:6" x14ac:dyDescent="0.3">
      <c r="A4830" s="383"/>
      <c r="B4830" s="442"/>
      <c r="C4830" s="386"/>
      <c r="D4830" s="431"/>
      <c r="E4830" s="432"/>
      <c r="F4830" s="433"/>
    </row>
    <row r="4831" spans="1:6" x14ac:dyDescent="0.3">
      <c r="A4831" s="383"/>
      <c r="B4831" s="442"/>
      <c r="C4831" s="386"/>
      <c r="D4831" s="431"/>
      <c r="E4831" s="432"/>
      <c r="F4831" s="433"/>
    </row>
    <row r="4832" spans="1:6" x14ac:dyDescent="0.3">
      <c r="A4832" s="383"/>
      <c r="B4832" s="442"/>
      <c r="C4832" s="386"/>
      <c r="D4832" s="431"/>
      <c r="E4832" s="432"/>
      <c r="F4832" s="433"/>
    </row>
    <row r="4833" spans="1:6" x14ac:dyDescent="0.3">
      <c r="A4833" s="383"/>
      <c r="B4833" s="442"/>
      <c r="C4833" s="386"/>
      <c r="D4833" s="431"/>
      <c r="E4833" s="432"/>
      <c r="F4833" s="433"/>
    </row>
    <row r="4834" spans="1:6" x14ac:dyDescent="0.3">
      <c r="A4834" s="383"/>
      <c r="B4834" s="442"/>
      <c r="C4834" s="386"/>
      <c r="D4834" s="431"/>
      <c r="E4834" s="432"/>
      <c r="F4834" s="433"/>
    </row>
    <row r="4835" spans="1:6" x14ac:dyDescent="0.3">
      <c r="A4835" s="383"/>
      <c r="B4835" s="442"/>
      <c r="C4835" s="386"/>
      <c r="D4835" s="431"/>
      <c r="E4835" s="432"/>
      <c r="F4835" s="433"/>
    </row>
    <row r="4836" spans="1:6" x14ac:dyDescent="0.3">
      <c r="A4836" s="383"/>
      <c r="B4836" s="442"/>
      <c r="C4836" s="386"/>
      <c r="D4836" s="431"/>
      <c r="E4836" s="432"/>
      <c r="F4836" s="433"/>
    </row>
    <row r="4837" spans="1:6" x14ac:dyDescent="0.3">
      <c r="A4837" s="383"/>
      <c r="B4837" s="442"/>
      <c r="C4837" s="386"/>
      <c r="D4837" s="431"/>
      <c r="E4837" s="432"/>
      <c r="F4837" s="433"/>
    </row>
    <row r="4838" spans="1:6" x14ac:dyDescent="0.3">
      <c r="A4838" s="383"/>
      <c r="B4838" s="442"/>
      <c r="C4838" s="386"/>
      <c r="D4838" s="431"/>
      <c r="E4838" s="432"/>
      <c r="F4838" s="433"/>
    </row>
    <row r="4839" spans="1:6" x14ac:dyDescent="0.3">
      <c r="A4839" s="383"/>
      <c r="B4839" s="442"/>
      <c r="C4839" s="386"/>
      <c r="D4839" s="431"/>
      <c r="E4839" s="432"/>
      <c r="F4839" s="433"/>
    </row>
    <row r="4840" spans="1:6" x14ac:dyDescent="0.3">
      <c r="A4840" s="383"/>
      <c r="B4840" s="442"/>
      <c r="C4840" s="386"/>
      <c r="D4840" s="431"/>
      <c r="E4840" s="432"/>
      <c r="F4840" s="433"/>
    </row>
    <row r="4841" spans="1:6" x14ac:dyDescent="0.3">
      <c r="A4841" s="383"/>
      <c r="B4841" s="442"/>
      <c r="C4841" s="386"/>
      <c r="D4841" s="431"/>
      <c r="E4841" s="432"/>
      <c r="F4841" s="433"/>
    </row>
    <row r="4842" spans="1:6" x14ac:dyDescent="0.3">
      <c r="A4842" s="383"/>
      <c r="B4842" s="442"/>
      <c r="C4842" s="386"/>
      <c r="D4842" s="431"/>
      <c r="E4842" s="432"/>
      <c r="F4842" s="433"/>
    </row>
    <row r="4843" spans="1:6" x14ac:dyDescent="0.3">
      <c r="A4843" s="383"/>
      <c r="B4843" s="442"/>
      <c r="C4843" s="386"/>
      <c r="D4843" s="431"/>
      <c r="E4843" s="432"/>
      <c r="F4843" s="433"/>
    </row>
    <row r="4844" spans="1:6" x14ac:dyDescent="0.3">
      <c r="A4844" s="383"/>
      <c r="B4844" s="442"/>
      <c r="C4844" s="386"/>
      <c r="D4844" s="431"/>
      <c r="E4844" s="432"/>
      <c r="F4844" s="433"/>
    </row>
    <row r="4845" spans="1:6" x14ac:dyDescent="0.3">
      <c r="A4845" s="383"/>
      <c r="B4845" s="442"/>
      <c r="C4845" s="386"/>
      <c r="D4845" s="431"/>
      <c r="E4845" s="432"/>
      <c r="F4845" s="433"/>
    </row>
    <row r="4846" spans="1:6" x14ac:dyDescent="0.3">
      <c r="A4846" s="383"/>
      <c r="B4846" s="442"/>
      <c r="C4846" s="386"/>
      <c r="D4846" s="431"/>
      <c r="E4846" s="432"/>
      <c r="F4846" s="433"/>
    </row>
    <row r="4847" spans="1:6" x14ac:dyDescent="0.3">
      <c r="A4847" s="383"/>
      <c r="B4847" s="442"/>
      <c r="C4847" s="386"/>
      <c r="D4847" s="431"/>
      <c r="E4847" s="432"/>
      <c r="F4847" s="433"/>
    </row>
    <row r="4848" spans="1:6" x14ac:dyDescent="0.3">
      <c r="A4848" s="383"/>
      <c r="B4848" s="442"/>
      <c r="C4848" s="386"/>
      <c r="D4848" s="431"/>
      <c r="E4848" s="432"/>
      <c r="F4848" s="433"/>
    </row>
    <row r="4849" spans="1:6" x14ac:dyDescent="0.3">
      <c r="A4849" s="383"/>
      <c r="B4849" s="442"/>
      <c r="C4849" s="386"/>
      <c r="D4849" s="431"/>
      <c r="E4849" s="432"/>
      <c r="F4849" s="433"/>
    </row>
    <row r="4850" spans="1:6" x14ac:dyDescent="0.3">
      <c r="A4850" s="383"/>
      <c r="B4850" s="442"/>
      <c r="C4850" s="386"/>
      <c r="D4850" s="431"/>
      <c r="E4850" s="432"/>
      <c r="F4850" s="433"/>
    </row>
    <row r="4851" spans="1:6" x14ac:dyDescent="0.3">
      <c r="A4851" s="383"/>
      <c r="B4851" s="442"/>
      <c r="C4851" s="386"/>
      <c r="D4851" s="431"/>
      <c r="E4851" s="432"/>
      <c r="F4851" s="433"/>
    </row>
    <row r="4852" spans="1:6" x14ac:dyDescent="0.3">
      <c r="A4852" s="383"/>
      <c r="B4852" s="442"/>
      <c r="C4852" s="386"/>
      <c r="D4852" s="431"/>
      <c r="E4852" s="432"/>
      <c r="F4852" s="433"/>
    </row>
    <row r="4853" spans="1:6" x14ac:dyDescent="0.3">
      <c r="A4853" s="383"/>
      <c r="B4853" s="442"/>
      <c r="C4853" s="386"/>
      <c r="D4853" s="431"/>
      <c r="E4853" s="432"/>
      <c r="F4853" s="433"/>
    </row>
    <row r="4854" spans="1:6" x14ac:dyDescent="0.3">
      <c r="A4854" s="383"/>
      <c r="B4854" s="442"/>
      <c r="C4854" s="386"/>
      <c r="D4854" s="431"/>
      <c r="E4854" s="432"/>
      <c r="F4854" s="433"/>
    </row>
    <row r="4855" spans="1:6" x14ac:dyDescent="0.3">
      <c r="A4855" s="383"/>
      <c r="B4855" s="442"/>
      <c r="C4855" s="386"/>
      <c r="D4855" s="431"/>
      <c r="E4855" s="432"/>
      <c r="F4855" s="433"/>
    </row>
    <row r="4856" spans="1:6" x14ac:dyDescent="0.3">
      <c r="A4856" s="383"/>
      <c r="B4856" s="442"/>
      <c r="C4856" s="386"/>
      <c r="D4856" s="431"/>
      <c r="E4856" s="432"/>
      <c r="F4856" s="433"/>
    </row>
    <row r="4857" spans="1:6" x14ac:dyDescent="0.3">
      <c r="A4857" s="383"/>
      <c r="B4857" s="442"/>
      <c r="C4857" s="386"/>
      <c r="D4857" s="431"/>
      <c r="E4857" s="432"/>
      <c r="F4857" s="433"/>
    </row>
    <row r="4858" spans="1:6" x14ac:dyDescent="0.3">
      <c r="A4858" s="383"/>
      <c r="B4858" s="442"/>
      <c r="C4858" s="386"/>
      <c r="D4858" s="431"/>
      <c r="E4858" s="432"/>
      <c r="F4858" s="433"/>
    </row>
    <row r="4859" spans="1:6" x14ac:dyDescent="0.3">
      <c r="A4859" s="383"/>
      <c r="B4859" s="442"/>
      <c r="C4859" s="386"/>
      <c r="D4859" s="431"/>
      <c r="E4859" s="432"/>
      <c r="F4859" s="433"/>
    </row>
    <row r="4860" spans="1:6" x14ac:dyDescent="0.3">
      <c r="A4860" s="383"/>
      <c r="B4860" s="442"/>
      <c r="C4860" s="386"/>
      <c r="D4860" s="431"/>
      <c r="E4860" s="432"/>
      <c r="F4860" s="433"/>
    </row>
    <row r="4861" spans="1:6" x14ac:dyDescent="0.3">
      <c r="A4861" s="383"/>
      <c r="B4861" s="442"/>
      <c r="C4861" s="386"/>
      <c r="D4861" s="431"/>
      <c r="E4861" s="432"/>
      <c r="F4861" s="433"/>
    </row>
    <row r="4862" spans="1:6" x14ac:dyDescent="0.3">
      <c r="A4862" s="383"/>
      <c r="B4862" s="442"/>
      <c r="C4862" s="386"/>
      <c r="D4862" s="431"/>
      <c r="E4862" s="432"/>
      <c r="F4862" s="433"/>
    </row>
    <row r="4863" spans="1:6" x14ac:dyDescent="0.3">
      <c r="A4863" s="383"/>
      <c r="B4863" s="442"/>
      <c r="C4863" s="386"/>
      <c r="D4863" s="431"/>
      <c r="E4863" s="432"/>
      <c r="F4863" s="433"/>
    </row>
    <row r="4864" spans="1:6" x14ac:dyDescent="0.3">
      <c r="A4864" s="383"/>
      <c r="B4864" s="442"/>
      <c r="C4864" s="386"/>
      <c r="D4864" s="431"/>
      <c r="E4864" s="432"/>
      <c r="F4864" s="433"/>
    </row>
    <row r="4865" spans="1:6" x14ac:dyDescent="0.3">
      <c r="A4865" s="383"/>
      <c r="B4865" s="442"/>
      <c r="C4865" s="386"/>
      <c r="D4865" s="431"/>
      <c r="E4865" s="432"/>
      <c r="F4865" s="433"/>
    </row>
    <row r="4866" spans="1:6" x14ac:dyDescent="0.3">
      <c r="A4866" s="383"/>
      <c r="B4866" s="442"/>
      <c r="C4866" s="386"/>
      <c r="D4866" s="431"/>
      <c r="E4866" s="432"/>
      <c r="F4866" s="433"/>
    </row>
    <row r="4867" spans="1:6" x14ac:dyDescent="0.3">
      <c r="A4867" s="383"/>
      <c r="B4867" s="442"/>
      <c r="C4867" s="386"/>
      <c r="D4867" s="431"/>
      <c r="E4867" s="432"/>
      <c r="F4867" s="433"/>
    </row>
    <row r="4868" spans="1:6" x14ac:dyDescent="0.3">
      <c r="A4868" s="383"/>
      <c r="B4868" s="442"/>
      <c r="C4868" s="386"/>
      <c r="D4868" s="431"/>
      <c r="E4868" s="432"/>
      <c r="F4868" s="433"/>
    </row>
    <row r="4869" spans="1:6" x14ac:dyDescent="0.3">
      <c r="A4869" s="383"/>
      <c r="B4869" s="442"/>
      <c r="C4869" s="386"/>
      <c r="D4869" s="431"/>
      <c r="E4869" s="432"/>
      <c r="F4869" s="433"/>
    </row>
    <row r="4870" spans="1:6" x14ac:dyDescent="0.3">
      <c r="A4870" s="383"/>
      <c r="B4870" s="442"/>
      <c r="C4870" s="386"/>
      <c r="D4870" s="431"/>
      <c r="E4870" s="432"/>
      <c r="F4870" s="433"/>
    </row>
    <row r="4871" spans="1:6" x14ac:dyDescent="0.3">
      <c r="A4871" s="383"/>
      <c r="B4871" s="442"/>
      <c r="C4871" s="386"/>
      <c r="D4871" s="431"/>
      <c r="E4871" s="432"/>
      <c r="F4871" s="433"/>
    </row>
    <row r="4872" spans="1:6" x14ac:dyDescent="0.3">
      <c r="A4872" s="383"/>
      <c r="B4872" s="442"/>
      <c r="C4872" s="386"/>
      <c r="D4872" s="431"/>
      <c r="E4872" s="432"/>
      <c r="F4872" s="433"/>
    </row>
    <row r="4873" spans="1:6" x14ac:dyDescent="0.3">
      <c r="A4873" s="383"/>
      <c r="B4873" s="442"/>
      <c r="C4873" s="386"/>
      <c r="D4873" s="431"/>
      <c r="E4873" s="432"/>
      <c r="F4873" s="433"/>
    </row>
    <row r="4874" spans="1:6" x14ac:dyDescent="0.3">
      <c r="A4874" s="383"/>
      <c r="B4874" s="442"/>
      <c r="C4874" s="386"/>
      <c r="D4874" s="431"/>
      <c r="E4874" s="432"/>
      <c r="F4874" s="433"/>
    </row>
    <row r="4875" spans="1:6" x14ac:dyDescent="0.3">
      <c r="A4875" s="383"/>
      <c r="B4875" s="442"/>
      <c r="C4875" s="386"/>
      <c r="D4875" s="431"/>
      <c r="E4875" s="432"/>
      <c r="F4875" s="433"/>
    </row>
    <row r="4876" spans="1:6" x14ac:dyDescent="0.3">
      <c r="A4876" s="383"/>
      <c r="B4876" s="442"/>
      <c r="C4876" s="386"/>
      <c r="D4876" s="431"/>
      <c r="E4876" s="432"/>
      <c r="F4876" s="433"/>
    </row>
    <row r="4877" spans="1:6" x14ac:dyDescent="0.3">
      <c r="A4877" s="383"/>
      <c r="B4877" s="442"/>
      <c r="C4877" s="386"/>
      <c r="D4877" s="431"/>
      <c r="E4877" s="432"/>
      <c r="F4877" s="433"/>
    </row>
    <row r="4878" spans="1:6" x14ac:dyDescent="0.3">
      <c r="A4878" s="383"/>
      <c r="B4878" s="442"/>
      <c r="C4878" s="386"/>
      <c r="D4878" s="431"/>
      <c r="E4878" s="432"/>
      <c r="F4878" s="433"/>
    </row>
    <row r="4879" spans="1:6" x14ac:dyDescent="0.3">
      <c r="A4879" s="383"/>
      <c r="B4879" s="442"/>
      <c r="C4879" s="386"/>
      <c r="D4879" s="431"/>
      <c r="E4879" s="432"/>
      <c r="F4879" s="433"/>
    </row>
    <row r="4880" spans="1:6" x14ac:dyDescent="0.3">
      <c r="A4880" s="383"/>
      <c r="B4880" s="442"/>
      <c r="C4880" s="386"/>
      <c r="D4880" s="431"/>
      <c r="E4880" s="432"/>
      <c r="F4880" s="433"/>
    </row>
    <row r="4881" spans="1:6" x14ac:dyDescent="0.3">
      <c r="A4881" s="383"/>
      <c r="B4881" s="442"/>
      <c r="C4881" s="386"/>
      <c r="D4881" s="431"/>
      <c r="E4881" s="432"/>
      <c r="F4881" s="433"/>
    </row>
    <row r="4882" spans="1:6" x14ac:dyDescent="0.3">
      <c r="A4882" s="383"/>
      <c r="B4882" s="442"/>
      <c r="C4882" s="386"/>
      <c r="D4882" s="431"/>
      <c r="E4882" s="432"/>
      <c r="F4882" s="433"/>
    </row>
    <row r="4883" spans="1:6" x14ac:dyDescent="0.3">
      <c r="A4883" s="383"/>
      <c r="B4883" s="442"/>
      <c r="C4883" s="386"/>
      <c r="D4883" s="431"/>
      <c r="E4883" s="432"/>
      <c r="F4883" s="433"/>
    </row>
    <row r="4884" spans="1:6" x14ac:dyDescent="0.3">
      <c r="A4884" s="383"/>
      <c r="B4884" s="442"/>
      <c r="C4884" s="386"/>
      <c r="D4884" s="431"/>
      <c r="E4884" s="432"/>
      <c r="F4884" s="433"/>
    </row>
    <row r="4885" spans="1:6" x14ac:dyDescent="0.3">
      <c r="A4885" s="383"/>
      <c r="B4885" s="442"/>
      <c r="C4885" s="386"/>
      <c r="D4885" s="431"/>
      <c r="E4885" s="432"/>
      <c r="F4885" s="433"/>
    </row>
    <row r="4886" spans="1:6" x14ac:dyDescent="0.3">
      <c r="A4886" s="383"/>
      <c r="B4886" s="442"/>
      <c r="C4886" s="386"/>
      <c r="D4886" s="431"/>
      <c r="E4886" s="432"/>
      <c r="F4886" s="433"/>
    </row>
    <row r="4887" spans="1:6" x14ac:dyDescent="0.3">
      <c r="A4887" s="383"/>
      <c r="B4887" s="442"/>
      <c r="C4887" s="386"/>
      <c r="D4887" s="431"/>
      <c r="E4887" s="432"/>
      <c r="F4887" s="433"/>
    </row>
    <row r="4888" spans="1:6" x14ac:dyDescent="0.3">
      <c r="A4888" s="383"/>
      <c r="B4888" s="442"/>
      <c r="C4888" s="386"/>
      <c r="D4888" s="431"/>
      <c r="E4888" s="432"/>
      <c r="F4888" s="433"/>
    </row>
    <row r="4889" spans="1:6" x14ac:dyDescent="0.3">
      <c r="A4889" s="383"/>
      <c r="B4889" s="442"/>
      <c r="C4889" s="386"/>
      <c r="D4889" s="431"/>
      <c r="E4889" s="432"/>
      <c r="F4889" s="433"/>
    </row>
    <row r="4890" spans="1:6" x14ac:dyDescent="0.3">
      <c r="A4890" s="383"/>
      <c r="B4890" s="442"/>
      <c r="C4890" s="386"/>
      <c r="D4890" s="431"/>
      <c r="E4890" s="432"/>
      <c r="F4890" s="433"/>
    </row>
    <row r="4891" spans="1:6" x14ac:dyDescent="0.3">
      <c r="A4891" s="383"/>
      <c r="B4891" s="442"/>
      <c r="C4891" s="386"/>
      <c r="D4891" s="431"/>
      <c r="E4891" s="432"/>
      <c r="F4891" s="433"/>
    </row>
    <row r="4892" spans="1:6" x14ac:dyDescent="0.3">
      <c r="A4892" s="383"/>
      <c r="B4892" s="442"/>
      <c r="C4892" s="386"/>
      <c r="D4892" s="431"/>
      <c r="E4892" s="432"/>
      <c r="F4892" s="433"/>
    </row>
    <row r="4893" spans="1:6" x14ac:dyDescent="0.3">
      <c r="A4893" s="383"/>
      <c r="B4893" s="442"/>
      <c r="C4893" s="386"/>
      <c r="D4893" s="431"/>
      <c r="E4893" s="432"/>
      <c r="F4893" s="433"/>
    </row>
    <row r="4894" spans="1:6" x14ac:dyDescent="0.3">
      <c r="A4894" s="383"/>
      <c r="B4894" s="442"/>
      <c r="C4894" s="386"/>
      <c r="D4894" s="431"/>
      <c r="E4894" s="432"/>
      <c r="F4894" s="433"/>
    </row>
    <row r="4895" spans="1:6" x14ac:dyDescent="0.3">
      <c r="A4895" s="383"/>
      <c r="B4895" s="442"/>
      <c r="C4895" s="386"/>
      <c r="D4895" s="431"/>
      <c r="E4895" s="432"/>
      <c r="F4895" s="433"/>
    </row>
    <row r="4896" spans="1:6" x14ac:dyDescent="0.3">
      <c r="A4896" s="383"/>
      <c r="B4896" s="442"/>
      <c r="C4896" s="386"/>
      <c r="D4896" s="431"/>
      <c r="E4896" s="432"/>
      <c r="F4896" s="433"/>
    </row>
    <row r="4897" spans="1:6" x14ac:dyDescent="0.3">
      <c r="A4897" s="383"/>
      <c r="B4897" s="442"/>
      <c r="C4897" s="386"/>
      <c r="D4897" s="431"/>
      <c r="E4897" s="432"/>
      <c r="F4897" s="433"/>
    </row>
    <row r="4898" spans="1:6" x14ac:dyDescent="0.3">
      <c r="A4898" s="383"/>
      <c r="B4898" s="442"/>
      <c r="C4898" s="386"/>
      <c r="D4898" s="431"/>
      <c r="E4898" s="432"/>
      <c r="F4898" s="433"/>
    </row>
    <row r="4899" spans="1:6" x14ac:dyDescent="0.3">
      <c r="A4899" s="383"/>
      <c r="B4899" s="442"/>
      <c r="C4899" s="386"/>
      <c r="D4899" s="431"/>
      <c r="E4899" s="432"/>
      <c r="F4899" s="433"/>
    </row>
    <row r="4900" spans="1:6" x14ac:dyDescent="0.3">
      <c r="A4900" s="383"/>
      <c r="B4900" s="442"/>
      <c r="C4900" s="386"/>
      <c r="D4900" s="431"/>
      <c r="E4900" s="432"/>
      <c r="F4900" s="433"/>
    </row>
    <row r="4901" spans="1:6" x14ac:dyDescent="0.3">
      <c r="A4901" s="383"/>
      <c r="B4901" s="442"/>
      <c r="C4901" s="386"/>
      <c r="D4901" s="431"/>
      <c r="E4901" s="432"/>
      <c r="F4901" s="433"/>
    </row>
    <row r="4902" spans="1:6" x14ac:dyDescent="0.3">
      <c r="A4902" s="383"/>
      <c r="B4902" s="442"/>
      <c r="C4902" s="386"/>
      <c r="D4902" s="431"/>
      <c r="E4902" s="432"/>
      <c r="F4902" s="433"/>
    </row>
    <row r="4903" spans="1:6" x14ac:dyDescent="0.3">
      <c r="A4903" s="383"/>
      <c r="B4903" s="442"/>
      <c r="C4903" s="386"/>
      <c r="D4903" s="431"/>
      <c r="E4903" s="432"/>
      <c r="F4903" s="433"/>
    </row>
    <row r="4904" spans="1:6" x14ac:dyDescent="0.3">
      <c r="A4904" s="383"/>
      <c r="B4904" s="442"/>
      <c r="C4904" s="386"/>
      <c r="D4904" s="431"/>
      <c r="E4904" s="432"/>
      <c r="F4904" s="433"/>
    </row>
    <row r="4905" spans="1:6" ht="15" thickBot="1" x14ac:dyDescent="0.35">
      <c r="A4905" s="383"/>
      <c r="B4905" s="442"/>
      <c r="C4905" s="386"/>
      <c r="D4905" s="431"/>
      <c r="E4905" s="432"/>
      <c r="F4905" s="433"/>
    </row>
    <row r="4906" spans="1:6" ht="15" thickBot="1" x14ac:dyDescent="0.35">
      <c r="A4906" s="448" t="s">
        <v>4109</v>
      </c>
      <c r="B4906" s="511" t="s">
        <v>4116</v>
      </c>
      <c r="C4906" s="489"/>
      <c r="D4906" s="583"/>
      <c r="E4906" s="584"/>
      <c r="F4906" s="585">
        <f>SUM(F4806:F4819)</f>
        <v>140030000</v>
      </c>
    </row>
    <row r="4907" spans="1:6" x14ac:dyDescent="0.3">
      <c r="A4907" s="761" t="s">
        <v>4124</v>
      </c>
      <c r="B4907" s="802"/>
      <c r="C4907" s="438"/>
      <c r="D4907" s="438"/>
      <c r="E4907" s="439"/>
      <c r="F4907" s="439"/>
    </row>
    <row r="4908" spans="1:6" x14ac:dyDescent="0.3">
      <c r="A4908" s="763" t="s">
        <v>4136</v>
      </c>
      <c r="B4908" s="802"/>
      <c r="C4908" s="399"/>
      <c r="D4908" s="438"/>
      <c r="E4908" s="439"/>
      <c r="F4908" s="439"/>
    </row>
    <row r="4909" spans="1:6" ht="32.4" customHeight="1" x14ac:dyDescent="0.3">
      <c r="A4909" s="764" t="s">
        <v>4164</v>
      </c>
      <c r="B4909" s="803"/>
      <c r="C4909" s="399"/>
      <c r="D4909" s="438"/>
      <c r="E4909" s="439"/>
      <c r="F4909" s="439"/>
    </row>
    <row r="4910" spans="1:6" x14ac:dyDescent="0.3">
      <c r="A4910" s="560"/>
      <c r="B4910" s="525"/>
      <c r="C4910" s="526"/>
      <c r="D4910" s="629"/>
      <c r="E4910" s="630"/>
      <c r="F4910" s="631"/>
    </row>
    <row r="4911" spans="1:6" x14ac:dyDescent="0.3">
      <c r="A4911" s="561" t="s">
        <v>4034</v>
      </c>
      <c r="B4911" s="529" t="s">
        <v>4035</v>
      </c>
      <c r="C4911" s="530"/>
      <c r="D4911" s="464"/>
      <c r="E4911" s="632"/>
      <c r="F4911" s="633" t="s">
        <v>4036</v>
      </c>
    </row>
    <row r="4912" spans="1:6" x14ac:dyDescent="0.3">
      <c r="A4912" s="562"/>
      <c r="B4912" s="533"/>
      <c r="C4912" s="534"/>
      <c r="D4912" s="634"/>
      <c r="E4912" s="635"/>
      <c r="F4912" s="636"/>
    </row>
    <row r="4913" spans="1:6" x14ac:dyDescent="0.3">
      <c r="A4913" s="453" t="s">
        <v>4037</v>
      </c>
      <c r="B4913" s="453" t="s">
        <v>4038</v>
      </c>
      <c r="C4913" s="460"/>
      <c r="D4913" s="460"/>
      <c r="E4913" s="542"/>
      <c r="F4913" s="478">
        <f>F110</f>
        <v>13940000</v>
      </c>
    </row>
    <row r="4914" spans="1:6" ht="22.8" x14ac:dyDescent="0.3">
      <c r="A4914" s="453" t="s">
        <v>4039</v>
      </c>
      <c r="B4914" s="453" t="s">
        <v>4040</v>
      </c>
      <c r="C4914" s="460"/>
      <c r="D4914" s="460"/>
      <c r="E4914" s="542"/>
      <c r="F4914" s="637">
        <f>F217</f>
        <v>750000</v>
      </c>
    </row>
    <row r="4915" spans="1:6" x14ac:dyDescent="0.3">
      <c r="A4915" s="453" t="s">
        <v>4041</v>
      </c>
      <c r="B4915" s="453" t="s">
        <v>4118</v>
      </c>
      <c r="C4915" s="460"/>
      <c r="D4915" s="460"/>
      <c r="E4915" s="542"/>
      <c r="F4915" s="478">
        <f>F327</f>
        <v>0</v>
      </c>
    </row>
    <row r="4916" spans="1:6" x14ac:dyDescent="0.3">
      <c r="A4916" s="454" t="s">
        <v>4042</v>
      </c>
      <c r="B4916" s="453" t="s">
        <v>4043</v>
      </c>
      <c r="C4916" s="460"/>
      <c r="D4916" s="460"/>
      <c r="E4916" s="542"/>
      <c r="F4916" s="478">
        <f>F437</f>
        <v>0</v>
      </c>
    </row>
    <row r="4917" spans="1:6" x14ac:dyDescent="0.3">
      <c r="A4917" s="453" t="s">
        <v>4044</v>
      </c>
      <c r="B4917" s="453" t="s">
        <v>4119</v>
      </c>
      <c r="C4917" s="460"/>
      <c r="D4917" s="460"/>
      <c r="E4917" s="542"/>
      <c r="F4917" s="478">
        <f>F547</f>
        <v>300000</v>
      </c>
    </row>
    <row r="4918" spans="1:6" x14ac:dyDescent="0.3">
      <c r="A4918" s="453" t="s">
        <v>4046</v>
      </c>
      <c r="B4918" s="453" t="s">
        <v>4047</v>
      </c>
      <c r="C4918" s="460"/>
      <c r="D4918" s="460"/>
      <c r="E4918" s="542"/>
      <c r="F4918" s="478">
        <f>F657</f>
        <v>0</v>
      </c>
    </row>
    <row r="4919" spans="1:6" x14ac:dyDescent="0.3">
      <c r="A4919" s="453" t="s">
        <v>4048</v>
      </c>
      <c r="B4919" s="453" t="s">
        <v>4049</v>
      </c>
      <c r="C4919" s="460"/>
      <c r="D4919" s="460"/>
      <c r="E4919" s="542"/>
      <c r="F4919" s="478">
        <f>F767</f>
        <v>4200000</v>
      </c>
    </row>
    <row r="4920" spans="1:6" x14ac:dyDescent="0.3">
      <c r="A4920" s="453" t="s">
        <v>4050</v>
      </c>
      <c r="B4920" s="453" t="s">
        <v>4051</v>
      </c>
      <c r="C4920" s="460"/>
      <c r="D4920" s="460"/>
      <c r="E4920" s="542"/>
      <c r="F4920" s="478">
        <f>F877</f>
        <v>12000000</v>
      </c>
    </row>
    <row r="4921" spans="1:6" x14ac:dyDescent="0.3">
      <c r="A4921" s="453" t="s">
        <v>4117</v>
      </c>
      <c r="B4921" s="453" t="s">
        <v>4045</v>
      </c>
      <c r="C4921" s="460"/>
      <c r="D4921" s="460"/>
      <c r="E4921" s="542"/>
      <c r="F4921" s="478">
        <f>F986</f>
        <v>0</v>
      </c>
    </row>
    <row r="4922" spans="1:6" x14ac:dyDescent="0.3">
      <c r="A4922" s="453" t="s">
        <v>4052</v>
      </c>
      <c r="B4922" s="453" t="s">
        <v>4053</v>
      </c>
      <c r="C4922" s="460"/>
      <c r="D4922" s="460"/>
      <c r="E4922" s="542"/>
      <c r="F4922" s="478">
        <f>F1093</f>
        <v>0</v>
      </c>
    </row>
    <row r="4923" spans="1:6" x14ac:dyDescent="0.3">
      <c r="A4923" s="453" t="s">
        <v>4054</v>
      </c>
      <c r="B4923" s="453" t="s">
        <v>4055</v>
      </c>
      <c r="C4923" s="460"/>
      <c r="D4923" s="460"/>
      <c r="E4923" s="542"/>
      <c r="F4923" s="478">
        <f>F1203</f>
        <v>100000</v>
      </c>
    </row>
    <row r="4924" spans="1:6" x14ac:dyDescent="0.3">
      <c r="A4924" s="453" t="s">
        <v>4198</v>
      </c>
      <c r="B4924" s="453" t="s">
        <v>4314</v>
      </c>
      <c r="C4924" s="460"/>
      <c r="D4924" s="460"/>
      <c r="E4924" s="542"/>
      <c r="F4924" s="478">
        <f>F1308</f>
        <v>100000</v>
      </c>
    </row>
    <row r="4925" spans="1:6" x14ac:dyDescent="0.3">
      <c r="A4925" s="453" t="s">
        <v>4056</v>
      </c>
      <c r="B4925" s="453" t="s">
        <v>4057</v>
      </c>
      <c r="C4925" s="460"/>
      <c r="D4925" s="460"/>
      <c r="E4925" s="542"/>
      <c r="F4925" s="478">
        <f>F1419</f>
        <v>500000</v>
      </c>
    </row>
    <row r="4926" spans="1:6" x14ac:dyDescent="0.3">
      <c r="A4926" s="453" t="s">
        <v>4058</v>
      </c>
      <c r="B4926" s="453" t="s">
        <v>4059</v>
      </c>
      <c r="C4926" s="460"/>
      <c r="D4926" s="460"/>
      <c r="E4926" s="542"/>
      <c r="F4926" s="478">
        <f>F1529</f>
        <v>200000</v>
      </c>
    </row>
    <row r="4927" spans="1:6" x14ac:dyDescent="0.3">
      <c r="A4927" s="453" t="s">
        <v>4060</v>
      </c>
      <c r="B4927" s="453" t="s">
        <v>4061</v>
      </c>
      <c r="C4927" s="460"/>
      <c r="D4927" s="460"/>
      <c r="E4927" s="542"/>
      <c r="F4927" s="478">
        <f>F1634</f>
        <v>50000</v>
      </c>
    </row>
    <row r="4928" spans="1:6" x14ac:dyDescent="0.3">
      <c r="A4928" s="453" t="s">
        <v>4062</v>
      </c>
      <c r="B4928" s="453" t="s">
        <v>4063</v>
      </c>
      <c r="C4928" s="460"/>
      <c r="D4928" s="460"/>
      <c r="E4928" s="542"/>
      <c r="F4928" s="478">
        <f>F1744</f>
        <v>0</v>
      </c>
    </row>
    <row r="4929" spans="1:6" x14ac:dyDescent="0.3">
      <c r="A4929" s="453" t="s">
        <v>4064</v>
      </c>
      <c r="B4929" s="453" t="s">
        <v>4065</v>
      </c>
      <c r="C4929" s="460"/>
      <c r="D4929" s="460"/>
      <c r="E4929" s="542"/>
      <c r="F4929" s="478">
        <f>F1854</f>
        <v>1500000</v>
      </c>
    </row>
    <row r="4930" spans="1:6" x14ac:dyDescent="0.3">
      <c r="A4930" s="453" t="s">
        <v>4066</v>
      </c>
      <c r="B4930" s="453" t="s">
        <v>4067</v>
      </c>
      <c r="C4930" s="460"/>
      <c r="D4930" s="460"/>
      <c r="E4930" s="542"/>
      <c r="F4930" s="478">
        <f>F1964</f>
        <v>0</v>
      </c>
    </row>
    <row r="4931" spans="1:6" x14ac:dyDescent="0.3">
      <c r="A4931" s="453" t="s">
        <v>4068</v>
      </c>
      <c r="B4931" s="453" t="s">
        <v>4069</v>
      </c>
      <c r="C4931" s="460"/>
      <c r="D4931" s="460"/>
      <c r="E4931" s="542"/>
      <c r="F4931" s="478">
        <f>F2072</f>
        <v>0</v>
      </c>
    </row>
    <row r="4932" spans="1:6" x14ac:dyDescent="0.3">
      <c r="A4932" s="453" t="s">
        <v>4070</v>
      </c>
      <c r="B4932" s="453" t="s">
        <v>4120</v>
      </c>
      <c r="C4932" s="460"/>
      <c r="D4932" s="460"/>
      <c r="E4932" s="542"/>
      <c r="F4932" s="478">
        <f>F2182</f>
        <v>0</v>
      </c>
    </row>
    <row r="4933" spans="1:6" x14ac:dyDescent="0.3">
      <c r="A4933" s="453" t="s">
        <v>4071</v>
      </c>
      <c r="B4933" s="453" t="s">
        <v>4072</v>
      </c>
      <c r="C4933" s="460"/>
      <c r="D4933" s="460"/>
      <c r="E4933" s="542"/>
      <c r="F4933" s="478">
        <f>F2292</f>
        <v>0</v>
      </c>
    </row>
    <row r="4934" spans="1:6" ht="22.8" x14ac:dyDescent="0.3">
      <c r="A4934" s="453" t="s">
        <v>4073</v>
      </c>
      <c r="B4934" s="453" t="s">
        <v>4121</v>
      </c>
      <c r="C4934" s="460"/>
      <c r="D4934" s="460"/>
      <c r="E4934" s="542"/>
      <c r="F4934" s="478">
        <f>F2402</f>
        <v>0</v>
      </c>
    </row>
    <row r="4935" spans="1:6" x14ac:dyDescent="0.3">
      <c r="A4935" s="453" t="s">
        <v>4074</v>
      </c>
      <c r="B4935" s="453" t="s">
        <v>4075</v>
      </c>
      <c r="C4935" s="460"/>
      <c r="D4935" s="460"/>
      <c r="E4935" s="542"/>
      <c r="F4935" s="478">
        <f>F2514</f>
        <v>2500000</v>
      </c>
    </row>
    <row r="4936" spans="1:6" x14ac:dyDescent="0.3">
      <c r="A4936" s="453" t="s">
        <v>4076</v>
      </c>
      <c r="B4936" s="453" t="s">
        <v>4077</v>
      </c>
      <c r="C4936" s="460"/>
      <c r="D4936" s="460"/>
      <c r="E4936" s="542"/>
      <c r="F4936" s="478">
        <f>F2622</f>
        <v>0</v>
      </c>
    </row>
    <row r="4937" spans="1:6" x14ac:dyDescent="0.3">
      <c r="A4937" s="453" t="s">
        <v>4078</v>
      </c>
      <c r="B4937" s="453" t="s">
        <v>4079</v>
      </c>
      <c r="C4937" s="460"/>
      <c r="D4937" s="460"/>
      <c r="E4937" s="542"/>
      <c r="F4937" s="478">
        <f>F2731</f>
        <v>0</v>
      </c>
    </row>
    <row r="4938" spans="1:6" x14ac:dyDescent="0.3">
      <c r="A4938" s="453" t="s">
        <v>4132</v>
      </c>
      <c r="B4938" s="453" t="s">
        <v>4133</v>
      </c>
      <c r="C4938" s="460"/>
      <c r="D4938" s="460"/>
      <c r="E4938" s="542"/>
      <c r="F4938" s="478">
        <f>F2841</f>
        <v>100000</v>
      </c>
    </row>
    <row r="4939" spans="1:6" x14ac:dyDescent="0.3">
      <c r="A4939" s="453" t="s">
        <v>4080</v>
      </c>
      <c r="B4939" s="453" t="s">
        <v>4081</v>
      </c>
      <c r="C4939" s="460"/>
      <c r="D4939" s="460"/>
      <c r="E4939" s="542"/>
      <c r="F4939" s="478">
        <f>F2951</f>
        <v>1500000</v>
      </c>
    </row>
    <row r="4940" spans="1:6" x14ac:dyDescent="0.3">
      <c r="A4940" s="453" t="s">
        <v>4082</v>
      </c>
      <c r="B4940" s="453" t="s">
        <v>4083</v>
      </c>
      <c r="C4940" s="460"/>
      <c r="D4940" s="460"/>
      <c r="E4940" s="542"/>
      <c r="F4940" s="478">
        <f>F3061</f>
        <v>450000</v>
      </c>
    </row>
    <row r="4941" spans="1:6" x14ac:dyDescent="0.3">
      <c r="A4941" s="453" t="s">
        <v>4084</v>
      </c>
      <c r="B4941" s="453" t="s">
        <v>4085</v>
      </c>
      <c r="C4941" s="460"/>
      <c r="D4941" s="460"/>
      <c r="E4941" s="542"/>
      <c r="F4941" s="478">
        <f>F3170</f>
        <v>200000</v>
      </c>
    </row>
    <row r="4942" spans="1:6" x14ac:dyDescent="0.3">
      <c r="A4942" s="453" t="s">
        <v>4086</v>
      </c>
      <c r="B4942" s="453" t="s">
        <v>4087</v>
      </c>
      <c r="C4942" s="460"/>
      <c r="D4942" s="460"/>
      <c r="E4942" s="542"/>
      <c r="F4942" s="478">
        <f>F3280</f>
        <v>2000000</v>
      </c>
    </row>
    <row r="4943" spans="1:6" x14ac:dyDescent="0.3">
      <c r="A4943" s="453" t="s">
        <v>4088</v>
      </c>
      <c r="B4943" s="453" t="s">
        <v>4089</v>
      </c>
      <c r="C4943" s="460"/>
      <c r="D4943" s="460"/>
      <c r="E4943" s="542"/>
      <c r="F4943" s="478">
        <f>F3381</f>
        <v>3850000</v>
      </c>
    </row>
    <row r="4944" spans="1:6" x14ac:dyDescent="0.3">
      <c r="A4944" s="453" t="s">
        <v>4295</v>
      </c>
      <c r="B4944" s="453" t="s">
        <v>4315</v>
      </c>
      <c r="C4944" s="460"/>
      <c r="D4944" s="460"/>
      <c r="E4944" s="542"/>
      <c r="F4944" s="478">
        <f>F3486</f>
        <v>0</v>
      </c>
    </row>
    <row r="4945" spans="1:6" x14ac:dyDescent="0.3">
      <c r="A4945" s="453" t="s">
        <v>4090</v>
      </c>
      <c r="B4945" s="453" t="s">
        <v>4091</v>
      </c>
      <c r="C4945" s="460"/>
      <c r="D4945" s="460"/>
      <c r="E4945" s="542"/>
      <c r="F4945" s="478">
        <f>F3596</f>
        <v>2000000</v>
      </c>
    </row>
    <row r="4946" spans="1:6" x14ac:dyDescent="0.3">
      <c r="A4946" s="453" t="s">
        <v>4092</v>
      </c>
      <c r="B4946" s="453" t="s">
        <v>4093</v>
      </c>
      <c r="C4946" s="460"/>
      <c r="D4946" s="460"/>
      <c r="E4946" s="542"/>
      <c r="F4946" s="478">
        <f>F3706</f>
        <v>100000</v>
      </c>
    </row>
    <row r="4947" spans="1:6" x14ac:dyDescent="0.3">
      <c r="A4947" s="453" t="s">
        <v>4094</v>
      </c>
      <c r="B4947" s="453" t="s">
        <v>4095</v>
      </c>
      <c r="C4947" s="460"/>
      <c r="D4947" s="460"/>
      <c r="E4947" s="542"/>
      <c r="F4947" s="478">
        <f>F3816</f>
        <v>100000</v>
      </c>
    </row>
    <row r="4948" spans="1:6" x14ac:dyDescent="0.3">
      <c r="A4948" s="453" t="s">
        <v>4096</v>
      </c>
      <c r="B4948" s="453" t="s">
        <v>4097</v>
      </c>
      <c r="C4948" s="460"/>
      <c r="D4948" s="460"/>
      <c r="E4948" s="542"/>
      <c r="F4948" s="478">
        <f>F3926</f>
        <v>320000</v>
      </c>
    </row>
    <row r="4949" spans="1:6" x14ac:dyDescent="0.3">
      <c r="A4949" s="453" t="s">
        <v>4098</v>
      </c>
      <c r="B4949" s="453" t="s">
        <v>4099</v>
      </c>
      <c r="C4949" s="460"/>
      <c r="D4949" s="460"/>
      <c r="E4949" s="542"/>
      <c r="F4949" s="478">
        <f>F4036</f>
        <v>0</v>
      </c>
    </row>
    <row r="4950" spans="1:6" x14ac:dyDescent="0.3">
      <c r="A4950" s="453" t="s">
        <v>4100</v>
      </c>
      <c r="B4950" s="453" t="s">
        <v>4101</v>
      </c>
      <c r="C4950" s="460"/>
      <c r="D4950" s="460"/>
      <c r="E4950" s="542"/>
      <c r="F4950" s="478">
        <f>F4147</f>
        <v>0</v>
      </c>
    </row>
    <row r="4951" spans="1:6" ht="22.8" x14ac:dyDescent="0.3">
      <c r="A4951" s="453" t="s">
        <v>4102</v>
      </c>
      <c r="B4951" s="453" t="s">
        <v>4122</v>
      </c>
      <c r="C4951" s="460"/>
      <c r="D4951" s="460"/>
      <c r="E4951" s="542"/>
      <c r="F4951" s="478">
        <f>F4257</f>
        <v>500000</v>
      </c>
    </row>
    <row r="4952" spans="1:6" x14ac:dyDescent="0.3">
      <c r="A4952" s="453" t="s">
        <v>4103</v>
      </c>
      <c r="B4952" s="453" t="s">
        <v>4104</v>
      </c>
      <c r="C4952" s="460"/>
      <c r="D4952" s="460"/>
      <c r="E4952" s="542"/>
      <c r="F4952" s="478">
        <f>F4366</f>
        <v>0</v>
      </c>
    </row>
    <row r="4953" spans="1:6" ht="22.8" x14ac:dyDescent="0.3">
      <c r="A4953" s="453" t="s">
        <v>4311</v>
      </c>
      <c r="B4953" s="453" t="s">
        <v>4316</v>
      </c>
      <c r="C4953" s="460"/>
      <c r="D4953" s="460"/>
      <c r="E4953" s="542"/>
      <c r="F4953" s="478">
        <f>F4475</f>
        <v>50000</v>
      </c>
    </row>
    <row r="4954" spans="1:6" x14ac:dyDescent="0.3">
      <c r="A4954" s="453" t="s">
        <v>4313</v>
      </c>
      <c r="B4954" s="453" t="s">
        <v>4317</v>
      </c>
      <c r="C4954" s="460"/>
      <c r="D4954" s="460"/>
      <c r="E4954" s="542"/>
      <c r="F4954" s="478">
        <f>F4586</f>
        <v>0</v>
      </c>
    </row>
    <row r="4955" spans="1:6" x14ac:dyDescent="0.3">
      <c r="A4955" s="453" t="s">
        <v>4105</v>
      </c>
      <c r="B4955" s="453" t="s">
        <v>4106</v>
      </c>
      <c r="C4955" s="460"/>
      <c r="D4955" s="460"/>
      <c r="E4955" s="542"/>
      <c r="F4955" s="478">
        <f>F4697</f>
        <v>500000</v>
      </c>
    </row>
    <row r="4956" spans="1:6" x14ac:dyDescent="0.3">
      <c r="A4956" s="453" t="s">
        <v>4107</v>
      </c>
      <c r="B4956" s="453" t="s">
        <v>4108</v>
      </c>
      <c r="C4956" s="460"/>
      <c r="D4956" s="460"/>
      <c r="E4956" s="542"/>
      <c r="F4956" s="478">
        <f>F4800</f>
        <v>755000</v>
      </c>
    </row>
    <row r="4957" spans="1:6" x14ac:dyDescent="0.3">
      <c r="A4957" s="453" t="s">
        <v>4109</v>
      </c>
      <c r="B4957" s="459" t="s">
        <v>4123</v>
      </c>
      <c r="C4957" s="460"/>
      <c r="D4957" s="460"/>
      <c r="E4957" s="542"/>
      <c r="F4957" s="637">
        <f>F4906</f>
        <v>140030000</v>
      </c>
    </row>
    <row r="4958" spans="1:6" x14ac:dyDescent="0.3">
      <c r="A4958" s="453"/>
      <c r="B4958" s="460"/>
      <c r="C4958" s="457"/>
      <c r="D4958" s="748" t="s">
        <v>4153</v>
      </c>
      <c r="E4958" s="749"/>
      <c r="F4958" s="638">
        <f>SUM(F4913:F4957)</f>
        <v>188595000</v>
      </c>
    </row>
    <row r="4961" spans="1:6" x14ac:dyDescent="0.3">
      <c r="A4961" s="750" t="s">
        <v>4125</v>
      </c>
      <c r="B4961" s="751"/>
      <c r="E4961" s="470"/>
      <c r="F4961" s="480"/>
    </row>
    <row r="4962" spans="1:6" x14ac:dyDescent="0.3">
      <c r="A4962" s="750" t="str">
        <f>A4908</f>
        <v>CONTRACT SANRAL: NRA 2024/1323</v>
      </c>
      <c r="B4962" s="751"/>
      <c r="E4962" s="470"/>
      <c r="F4962" s="480"/>
    </row>
    <row r="4963" spans="1:6" ht="26.4" customHeight="1" x14ac:dyDescent="0.3">
      <c r="A4963" s="752" t="str">
        <f>A4909</f>
        <v>PANEL FOR ROUTINE ROAD MAINTENANCE WORKS ACROSS SOUTH AFRICA (KWAZULU NATAL PROVINCE)</v>
      </c>
      <c r="B4963" s="751"/>
      <c r="E4963" s="470"/>
      <c r="F4963" s="639"/>
    </row>
    <row r="4964" spans="1:6" x14ac:dyDescent="0.3">
      <c r="A4964" s="455"/>
      <c r="C4964" s="464"/>
      <c r="D4964" s="464"/>
      <c r="E4964" s="471"/>
      <c r="F4964" s="537" t="s">
        <v>4036</v>
      </c>
    </row>
    <row r="4965" spans="1:6" x14ac:dyDescent="0.3">
      <c r="A4965" s="455"/>
      <c r="E4965" s="470"/>
      <c r="F4965" s="640"/>
    </row>
    <row r="4966" spans="1:6" x14ac:dyDescent="0.3">
      <c r="A4966" s="753" t="s">
        <v>4153</v>
      </c>
      <c r="B4966" s="753"/>
      <c r="C4966" s="753"/>
      <c r="D4966" s="464"/>
      <c r="E4966" s="470"/>
      <c r="F4966" s="641">
        <f>F4958</f>
        <v>188595000</v>
      </c>
    </row>
    <row r="4967" spans="1:6" x14ac:dyDescent="0.3">
      <c r="B4967" s="416"/>
      <c r="C4967" s="416"/>
      <c r="D4967" s="642"/>
      <c r="E4967" s="643"/>
      <c r="F4967" s="644"/>
    </row>
    <row r="4968" spans="1:6" x14ac:dyDescent="0.3">
      <c r="A4968" s="753" t="s">
        <v>4126</v>
      </c>
      <c r="B4968" s="753"/>
      <c r="C4968" s="753"/>
      <c r="D4968" s="464"/>
      <c r="E4968" s="643"/>
      <c r="F4968" s="641">
        <f>F4966*15%</f>
        <v>28289250</v>
      </c>
    </row>
    <row r="4969" spans="1:6" ht="15" thickBot="1" x14ac:dyDescent="0.35">
      <c r="B4969" s="416"/>
      <c r="C4969" s="416"/>
      <c r="D4969" s="642"/>
      <c r="E4969" s="643"/>
      <c r="F4969" s="644"/>
    </row>
    <row r="4970" spans="1:6" ht="15" thickBot="1" x14ac:dyDescent="0.35">
      <c r="A4970" s="753" t="s">
        <v>4110</v>
      </c>
      <c r="B4970" s="753"/>
      <c r="C4970" s="753"/>
      <c r="D4970" s="464"/>
      <c r="E4970" s="643"/>
      <c r="F4970" s="645">
        <f>SUM(F4966:F4968)</f>
        <v>216884250</v>
      </c>
    </row>
    <row r="4971" spans="1:6" x14ac:dyDescent="0.3">
      <c r="D4971" s="642"/>
      <c r="E4971" s="643"/>
      <c r="F4971" s="646"/>
    </row>
    <row r="4972" spans="1:6" x14ac:dyDescent="0.3">
      <c r="C4972" s="403"/>
      <c r="D4972" s="647"/>
      <c r="E4972" s="648"/>
      <c r="F4972" s="649"/>
    </row>
    <row r="4973" spans="1:6" ht="24.6" customHeight="1" x14ac:dyDescent="0.3">
      <c r="A4973" s="752" t="s">
        <v>4130</v>
      </c>
      <c r="B4973" s="752"/>
      <c r="C4973" s="752"/>
      <c r="D4973" s="752"/>
      <c r="E4973" s="752"/>
      <c r="F4973" s="752"/>
    </row>
    <row r="4974" spans="1:6" x14ac:dyDescent="0.3">
      <c r="A4974" s="752" t="s">
        <v>4131</v>
      </c>
      <c r="B4974" s="751"/>
      <c r="C4974" s="403"/>
      <c r="D4974" s="647"/>
      <c r="E4974" s="648"/>
      <c r="F4974" s="649"/>
    </row>
    <row r="4975" spans="1:6" x14ac:dyDescent="0.3">
      <c r="C4975" s="403"/>
      <c r="D4975" s="647"/>
      <c r="E4975" s="650"/>
      <c r="F4975" s="649"/>
    </row>
    <row r="4976" spans="1:6" x14ac:dyDescent="0.3">
      <c r="C4976" s="403"/>
      <c r="D4976" s="647"/>
      <c r="E4976" s="648"/>
      <c r="F4976" s="649"/>
    </row>
    <row r="4977" spans="1:6" x14ac:dyDescent="0.3">
      <c r="C4977" s="403"/>
      <c r="D4977" s="647"/>
      <c r="E4977" s="648"/>
      <c r="F4977" s="649"/>
    </row>
    <row r="4978" spans="1:6" x14ac:dyDescent="0.3">
      <c r="A4978" s="857" t="s">
        <v>4127</v>
      </c>
      <c r="B4978" s="858"/>
      <c r="C4978" s="859"/>
      <c r="D4978" s="859"/>
      <c r="E4978" s="860"/>
      <c r="F4978" s="861" t="s">
        <v>4128</v>
      </c>
    </row>
    <row r="4979" spans="1:6" x14ac:dyDescent="0.3">
      <c r="A4979" s="862"/>
      <c r="B4979" s="859"/>
      <c r="C4979" s="859"/>
      <c r="D4979" s="859"/>
      <c r="E4979" s="860"/>
      <c r="F4979" s="861"/>
    </row>
    <row r="4980" spans="1:6" x14ac:dyDescent="0.3">
      <c r="A4980" s="859"/>
      <c r="B4980" s="859"/>
      <c r="C4980" s="859"/>
      <c r="D4980" s="863"/>
      <c r="E4980" s="864"/>
      <c r="F4980" s="861"/>
    </row>
    <row r="4981" spans="1:6" x14ac:dyDescent="0.3">
      <c r="A4981" s="857" t="s">
        <v>4129</v>
      </c>
      <c r="B4981" s="858"/>
      <c r="C4981" s="859"/>
      <c r="D4981" s="863"/>
      <c r="E4981" s="865"/>
      <c r="F4981" s="861"/>
    </row>
    <row r="4982" spans="1:6" x14ac:dyDescent="0.3">
      <c r="C4982" s="403"/>
      <c r="D4982" s="403"/>
      <c r="E4982" s="403"/>
      <c r="F4982" s="403"/>
    </row>
    <row r="4983" spans="1:6" x14ac:dyDescent="0.3">
      <c r="C4983" s="403"/>
      <c r="D4983" s="403"/>
      <c r="E4983" s="403"/>
      <c r="F4983" s="403"/>
    </row>
  </sheetData>
  <sheetProtection algorithmName="SHA-512" hashValue="0taIGcadNCEHvGZsDmlQwcexG7ZhzZXKDV/Cuab/u/48cciNb8MnR3TBl6911Sk5SuUEctM6jd4ifdeLN0GJuw==" saltValue="2NVeKWPiHoxyY3bCv7INlg==" spinCount="100000" sheet="1" objects="1" scenarios="1" selectLockedCells="1"/>
  <mergeCells count="153">
    <mergeCell ref="A218:B218"/>
    <mergeCell ref="A219:B219"/>
    <mergeCell ref="A221:F221"/>
    <mergeCell ref="A328:B328"/>
    <mergeCell ref="A329:B329"/>
    <mergeCell ref="A331:F331"/>
    <mergeCell ref="A1:B1"/>
    <mergeCell ref="A2:B2"/>
    <mergeCell ref="A4:F4"/>
    <mergeCell ref="A111:B111"/>
    <mergeCell ref="A112:B112"/>
    <mergeCell ref="A114:F114"/>
    <mergeCell ref="A658:B658"/>
    <mergeCell ref="A659:B659"/>
    <mergeCell ref="A661:F661"/>
    <mergeCell ref="A768:B768"/>
    <mergeCell ref="A769:B769"/>
    <mergeCell ref="A771:F771"/>
    <mergeCell ref="A438:B438"/>
    <mergeCell ref="A439:B439"/>
    <mergeCell ref="A441:F441"/>
    <mergeCell ref="A548:B548"/>
    <mergeCell ref="A549:B549"/>
    <mergeCell ref="A551:F551"/>
    <mergeCell ref="A988:B988"/>
    <mergeCell ref="A990:F990"/>
    <mergeCell ref="A1094:B1094"/>
    <mergeCell ref="A1095:B1095"/>
    <mergeCell ref="A1097:F1097"/>
    <mergeCell ref="A1204:B1204"/>
    <mergeCell ref="A878:B878"/>
    <mergeCell ref="A879:B879"/>
    <mergeCell ref="A881:B881"/>
    <mergeCell ref="A892:B892"/>
    <mergeCell ref="A902:B902"/>
    <mergeCell ref="A987:B987"/>
    <mergeCell ref="A1420:B1420"/>
    <mergeCell ref="A1421:B1421"/>
    <mergeCell ref="A1423:F1423"/>
    <mergeCell ref="A1530:B1530"/>
    <mergeCell ref="A1531:B1531"/>
    <mergeCell ref="A1533:F1533"/>
    <mergeCell ref="A1205:B1205"/>
    <mergeCell ref="A1207:F1207"/>
    <mergeCell ref="A1309:B1309"/>
    <mergeCell ref="A1310:B1310"/>
    <mergeCell ref="A1312:F1312"/>
    <mergeCell ref="A1330:B1330"/>
    <mergeCell ref="A1855:B1855"/>
    <mergeCell ref="A1856:B1856"/>
    <mergeCell ref="A1858:F1858"/>
    <mergeCell ref="A1965:B1965"/>
    <mergeCell ref="A1966:B1966"/>
    <mergeCell ref="A1968:F1968"/>
    <mergeCell ref="A1635:B1635"/>
    <mergeCell ref="A1636:B1636"/>
    <mergeCell ref="A1638:F1638"/>
    <mergeCell ref="A1745:B1745"/>
    <mergeCell ref="A1746:B1746"/>
    <mergeCell ref="A1748:F1748"/>
    <mergeCell ref="A2293:B2293"/>
    <mergeCell ref="A2294:B2294"/>
    <mergeCell ref="A2296:F2296"/>
    <mergeCell ref="A2403:B2403"/>
    <mergeCell ref="A2404:B2404"/>
    <mergeCell ref="A2406:F2406"/>
    <mergeCell ref="A2073:B2073"/>
    <mergeCell ref="A2074:B2074"/>
    <mergeCell ref="A2076:F2076"/>
    <mergeCell ref="A2183:B2183"/>
    <mergeCell ref="A2184:B2184"/>
    <mergeCell ref="A2186:F2186"/>
    <mergeCell ref="A2732:B2732"/>
    <mergeCell ref="A2733:B2733"/>
    <mergeCell ref="A2735:F2735"/>
    <mergeCell ref="A2842:B2842"/>
    <mergeCell ref="A2843:B2843"/>
    <mergeCell ref="A2845:F2845"/>
    <mergeCell ref="A2515:B2515"/>
    <mergeCell ref="A2516:B2516"/>
    <mergeCell ref="A2518:F2518"/>
    <mergeCell ref="A2623:B2623"/>
    <mergeCell ref="A2624:B2624"/>
    <mergeCell ref="A2626:F2626"/>
    <mergeCell ref="A3087:B3087"/>
    <mergeCell ref="A3171:B3171"/>
    <mergeCell ref="A3172:B3172"/>
    <mergeCell ref="A3174:F3174"/>
    <mergeCell ref="A3281:B3281"/>
    <mergeCell ref="A3282:B3282"/>
    <mergeCell ref="A2952:B2952"/>
    <mergeCell ref="A2953:B2953"/>
    <mergeCell ref="A2955:F2955"/>
    <mergeCell ref="A3062:B3062"/>
    <mergeCell ref="A3063:B3063"/>
    <mergeCell ref="A3065:F3065"/>
    <mergeCell ref="A3490:F3490"/>
    <mergeCell ref="A3597:B3597"/>
    <mergeCell ref="A3598:B3598"/>
    <mergeCell ref="A3600:F3600"/>
    <mergeCell ref="A3707:B3707"/>
    <mergeCell ref="A3708:B3708"/>
    <mergeCell ref="A3284:F3284"/>
    <mergeCell ref="A3382:B3382"/>
    <mergeCell ref="A3383:B3383"/>
    <mergeCell ref="A3385:F3385"/>
    <mergeCell ref="A3487:B3487"/>
    <mergeCell ref="A3488:B3488"/>
    <mergeCell ref="A3930:F3930"/>
    <mergeCell ref="A4037:B4037"/>
    <mergeCell ref="A4038:B4038"/>
    <mergeCell ref="A4040:F4040"/>
    <mergeCell ref="A4148:B4148"/>
    <mergeCell ref="A4149:B4149"/>
    <mergeCell ref="A3710:F3710"/>
    <mergeCell ref="A3817:B3817"/>
    <mergeCell ref="A3818:B3818"/>
    <mergeCell ref="A3820:F3820"/>
    <mergeCell ref="A3927:B3927"/>
    <mergeCell ref="A3928:B3928"/>
    <mergeCell ref="A4370:F4370"/>
    <mergeCell ref="A4476:B4476"/>
    <mergeCell ref="A4477:B4477"/>
    <mergeCell ref="A4479:F4479"/>
    <mergeCell ref="A4587:B4587"/>
    <mergeCell ref="A4588:B4588"/>
    <mergeCell ref="A4151:F4151"/>
    <mergeCell ref="A4258:B4258"/>
    <mergeCell ref="A4259:B4259"/>
    <mergeCell ref="A4261:F4261"/>
    <mergeCell ref="A4367:B4367"/>
    <mergeCell ref="A4368:B4368"/>
    <mergeCell ref="A4804:F4804"/>
    <mergeCell ref="A4907:B4907"/>
    <mergeCell ref="A4908:B4908"/>
    <mergeCell ref="A4909:B4909"/>
    <mergeCell ref="D4958:E4958"/>
    <mergeCell ref="A4961:B4961"/>
    <mergeCell ref="A4590:F4590"/>
    <mergeCell ref="A4698:B4698"/>
    <mergeCell ref="A4699:B4699"/>
    <mergeCell ref="A4701:F4701"/>
    <mergeCell ref="A4801:B4801"/>
    <mergeCell ref="A4802:B4802"/>
    <mergeCell ref="A4974:B4974"/>
    <mergeCell ref="A4978:B4978"/>
    <mergeCell ref="A4981:B4981"/>
    <mergeCell ref="A4962:B4962"/>
    <mergeCell ref="A4963:B4963"/>
    <mergeCell ref="A4966:C4966"/>
    <mergeCell ref="A4968:C4968"/>
    <mergeCell ref="A4970:C4970"/>
    <mergeCell ref="A4973:F4973"/>
  </mergeCells>
  <conditionalFormatting sqref="E6">
    <cfRule type="cellIs" dxfId="2003" priority="728" operator="equal">
      <formula>$C$9</formula>
    </cfRule>
  </conditionalFormatting>
  <conditionalFormatting sqref="E7">
    <cfRule type="cellIs" dxfId="2002" priority="727" operator="equal">
      <formula>$C$9</formula>
    </cfRule>
  </conditionalFormatting>
  <conditionalFormatting sqref="E28">
    <cfRule type="cellIs" dxfId="2001" priority="726" operator="equal">
      <formula>$C$9</formula>
    </cfRule>
  </conditionalFormatting>
  <conditionalFormatting sqref="E38">
    <cfRule type="cellIs" dxfId="2000" priority="725" operator="equal">
      <formula>$C$9</formula>
    </cfRule>
  </conditionalFormatting>
  <conditionalFormatting sqref="E39">
    <cfRule type="cellIs" dxfId="1999" priority="724" operator="equal">
      <formula>$C$9</formula>
    </cfRule>
  </conditionalFormatting>
  <conditionalFormatting sqref="E40">
    <cfRule type="cellIs" dxfId="1998" priority="723" operator="equal">
      <formula>$C$9</formula>
    </cfRule>
  </conditionalFormatting>
  <conditionalFormatting sqref="E115">
    <cfRule type="cellIs" dxfId="1997" priority="722" operator="equal">
      <formula>$C$9</formula>
    </cfRule>
  </conditionalFormatting>
  <conditionalFormatting sqref="E116">
    <cfRule type="cellIs" dxfId="1996" priority="721" operator="equal">
      <formula>$C$9</formula>
    </cfRule>
  </conditionalFormatting>
  <conditionalFormatting sqref="E117">
    <cfRule type="cellIs" dxfId="1995" priority="720" operator="equal">
      <formula>$C$9</formula>
    </cfRule>
  </conditionalFormatting>
  <conditionalFormatting sqref="E118">
    <cfRule type="cellIs" dxfId="1994" priority="719" operator="equal">
      <formula>$C$9</formula>
    </cfRule>
  </conditionalFormatting>
  <conditionalFormatting sqref="E119">
    <cfRule type="cellIs" dxfId="1993" priority="718" operator="equal">
      <formula>$C$9</formula>
    </cfRule>
  </conditionalFormatting>
  <conditionalFormatting sqref="E120">
    <cfRule type="cellIs" dxfId="1992" priority="717" operator="equal">
      <formula>$C$9</formula>
    </cfRule>
  </conditionalFormatting>
  <conditionalFormatting sqref="E121">
    <cfRule type="cellIs" dxfId="1991" priority="716" operator="equal">
      <formula>$C$9</formula>
    </cfRule>
  </conditionalFormatting>
  <conditionalFormatting sqref="E124">
    <cfRule type="cellIs" dxfId="1990" priority="715" operator="equal">
      <formula>$C$9</formula>
    </cfRule>
  </conditionalFormatting>
  <conditionalFormatting sqref="E125">
    <cfRule type="cellIs" dxfId="1989" priority="714" operator="equal">
      <formula>$C$9</formula>
    </cfRule>
  </conditionalFormatting>
  <conditionalFormatting sqref="E126">
    <cfRule type="cellIs" dxfId="1988" priority="713" operator="equal">
      <formula>$C$9</formula>
    </cfRule>
  </conditionalFormatting>
  <conditionalFormatting sqref="E128">
    <cfRule type="cellIs" dxfId="1987" priority="712" operator="equal">
      <formula>$C$9</formula>
    </cfRule>
  </conditionalFormatting>
  <conditionalFormatting sqref="E222">
    <cfRule type="cellIs" dxfId="1986" priority="711" operator="equal">
      <formula>$C$9</formula>
    </cfRule>
  </conditionalFormatting>
  <conditionalFormatting sqref="E223">
    <cfRule type="cellIs" dxfId="1985" priority="710" operator="equal">
      <formula>$C$9</formula>
    </cfRule>
  </conditionalFormatting>
  <conditionalFormatting sqref="E333">
    <cfRule type="cellIs" dxfId="1984" priority="709" operator="equal">
      <formula>$C$9</formula>
    </cfRule>
  </conditionalFormatting>
  <conditionalFormatting sqref="E335">
    <cfRule type="cellIs" dxfId="1983" priority="708" operator="equal">
      <formula>$C$9</formula>
    </cfRule>
  </conditionalFormatting>
  <conditionalFormatting sqref="E336">
    <cfRule type="cellIs" dxfId="1982" priority="707" operator="equal">
      <formula>$C$9</formula>
    </cfRule>
  </conditionalFormatting>
  <conditionalFormatting sqref="E338">
    <cfRule type="cellIs" dxfId="1981" priority="706" operator="equal">
      <formula>$C$9</formula>
    </cfRule>
  </conditionalFormatting>
  <conditionalFormatting sqref="E339">
    <cfRule type="cellIs" dxfId="1980" priority="705" operator="equal">
      <formula>$C$9</formula>
    </cfRule>
  </conditionalFormatting>
  <conditionalFormatting sqref="E340">
    <cfRule type="cellIs" dxfId="1979" priority="704" operator="equal">
      <formula>$C$9</formula>
    </cfRule>
  </conditionalFormatting>
  <conditionalFormatting sqref="E342">
    <cfRule type="cellIs" dxfId="1978" priority="703" operator="equal">
      <formula>$C$9</formula>
    </cfRule>
  </conditionalFormatting>
  <conditionalFormatting sqref="E343">
    <cfRule type="cellIs" dxfId="1977" priority="702" operator="equal">
      <formula>$C$9</formula>
    </cfRule>
  </conditionalFormatting>
  <conditionalFormatting sqref="E344">
    <cfRule type="cellIs" dxfId="1976" priority="701" operator="equal">
      <formula>$C$9</formula>
    </cfRule>
  </conditionalFormatting>
  <conditionalFormatting sqref="E345">
    <cfRule type="cellIs" dxfId="1975" priority="700" operator="equal">
      <formula>$C$9</formula>
    </cfRule>
  </conditionalFormatting>
  <conditionalFormatting sqref="E347">
    <cfRule type="cellIs" dxfId="1974" priority="699" operator="equal">
      <formula>$C$9</formula>
    </cfRule>
  </conditionalFormatting>
  <conditionalFormatting sqref="E348">
    <cfRule type="cellIs" dxfId="1973" priority="698" operator="equal">
      <formula>$C$9</formula>
    </cfRule>
  </conditionalFormatting>
  <conditionalFormatting sqref="E349">
    <cfRule type="cellIs" dxfId="1972" priority="697" operator="equal">
      <formula>$C$9</formula>
    </cfRule>
  </conditionalFormatting>
  <conditionalFormatting sqref="E351">
    <cfRule type="cellIs" dxfId="1971" priority="696" operator="equal">
      <formula>$C$9</formula>
    </cfRule>
  </conditionalFormatting>
  <conditionalFormatting sqref="E352">
    <cfRule type="cellIs" dxfId="1970" priority="695" operator="equal">
      <formula>$C$9</formula>
    </cfRule>
  </conditionalFormatting>
  <conditionalFormatting sqref="E353">
    <cfRule type="cellIs" dxfId="1969" priority="694" operator="equal">
      <formula>$C$9</formula>
    </cfRule>
  </conditionalFormatting>
  <conditionalFormatting sqref="E354">
    <cfRule type="cellIs" dxfId="1968" priority="693" operator="equal">
      <formula>$C$9</formula>
    </cfRule>
  </conditionalFormatting>
  <conditionalFormatting sqref="E355">
    <cfRule type="cellIs" dxfId="1967" priority="692" operator="equal">
      <formula>$C$9</formula>
    </cfRule>
  </conditionalFormatting>
  <conditionalFormatting sqref="E356">
    <cfRule type="cellIs" dxfId="1966" priority="691" operator="equal">
      <formula>$C$9</formula>
    </cfRule>
  </conditionalFormatting>
  <conditionalFormatting sqref="E553">
    <cfRule type="cellIs" dxfId="1965" priority="690" operator="equal">
      <formula>$C$9</formula>
    </cfRule>
  </conditionalFormatting>
  <conditionalFormatting sqref="E554">
    <cfRule type="cellIs" dxfId="1964" priority="689" operator="equal">
      <formula>$C$9</formula>
    </cfRule>
  </conditionalFormatting>
  <conditionalFormatting sqref="E556">
    <cfRule type="cellIs" dxfId="1963" priority="688" operator="equal">
      <formula>$C$9</formula>
    </cfRule>
  </conditionalFormatting>
  <conditionalFormatting sqref="E663">
    <cfRule type="cellIs" dxfId="1962" priority="687" operator="equal">
      <formula>$C$9</formula>
    </cfRule>
  </conditionalFormatting>
  <conditionalFormatting sqref="E664">
    <cfRule type="cellIs" dxfId="1961" priority="686" operator="equal">
      <formula>$C$9</formula>
    </cfRule>
  </conditionalFormatting>
  <conditionalFormatting sqref="E665">
    <cfRule type="cellIs" dxfId="1960" priority="685" operator="equal">
      <formula>$C$9</formula>
    </cfRule>
  </conditionalFormatting>
  <conditionalFormatting sqref="E666">
    <cfRule type="cellIs" dxfId="1959" priority="684" operator="equal">
      <formula>$C$9</formula>
    </cfRule>
  </conditionalFormatting>
  <conditionalFormatting sqref="E773">
    <cfRule type="cellIs" dxfId="1958" priority="683" operator="equal">
      <formula>$C$9</formula>
    </cfRule>
  </conditionalFormatting>
  <conditionalFormatting sqref="E774">
    <cfRule type="cellIs" dxfId="1957" priority="682" operator="equal">
      <formula>$C$9</formula>
    </cfRule>
  </conditionalFormatting>
  <conditionalFormatting sqref="E775">
    <cfRule type="cellIs" dxfId="1956" priority="681" operator="equal">
      <formula>$C$9</formula>
    </cfRule>
  </conditionalFormatting>
  <conditionalFormatting sqref="E777">
    <cfRule type="cellIs" dxfId="1955" priority="680" operator="equal">
      <formula>$C$9</formula>
    </cfRule>
  </conditionalFormatting>
  <conditionalFormatting sqref="E778">
    <cfRule type="cellIs" dxfId="1954" priority="679" operator="equal">
      <formula>$C$9</formula>
    </cfRule>
  </conditionalFormatting>
  <conditionalFormatting sqref="E779">
    <cfRule type="cellIs" dxfId="1953" priority="678" operator="equal">
      <formula>$C$9</formula>
    </cfRule>
  </conditionalFormatting>
  <conditionalFormatting sqref="E780">
    <cfRule type="cellIs" dxfId="1952" priority="677" operator="equal">
      <formula>$C$9</formula>
    </cfRule>
  </conditionalFormatting>
  <conditionalFormatting sqref="E781">
    <cfRule type="cellIs" dxfId="1951" priority="676" operator="equal">
      <formula>$C$9</formula>
    </cfRule>
  </conditionalFormatting>
  <conditionalFormatting sqref="E782">
    <cfRule type="cellIs" dxfId="1950" priority="675" operator="equal">
      <formula>$C$9</formula>
    </cfRule>
  </conditionalFormatting>
  <conditionalFormatting sqref="E783">
    <cfRule type="cellIs" dxfId="1949" priority="674" operator="equal">
      <formula>$C$9</formula>
    </cfRule>
  </conditionalFormatting>
  <conditionalFormatting sqref="E786">
    <cfRule type="cellIs" dxfId="1948" priority="673" operator="equal">
      <formula>$C$9</formula>
    </cfRule>
  </conditionalFormatting>
  <conditionalFormatting sqref="E787">
    <cfRule type="cellIs" dxfId="1947" priority="672" operator="equal">
      <formula>$C$9</formula>
    </cfRule>
  </conditionalFormatting>
  <conditionalFormatting sqref="E789">
    <cfRule type="cellIs" dxfId="1946" priority="671" operator="equal">
      <formula>$C$9</formula>
    </cfRule>
  </conditionalFormatting>
  <conditionalFormatting sqref="E791">
    <cfRule type="cellIs" dxfId="1945" priority="670" operator="equal">
      <formula>$C$9</formula>
    </cfRule>
  </conditionalFormatting>
  <conditionalFormatting sqref="E792">
    <cfRule type="cellIs" dxfId="1944" priority="669" operator="equal">
      <formula>$C$9</formula>
    </cfRule>
  </conditionalFormatting>
  <conditionalFormatting sqref="E793">
    <cfRule type="cellIs" dxfId="1943" priority="668" operator="equal">
      <formula>$C$9</formula>
    </cfRule>
  </conditionalFormatting>
  <conditionalFormatting sqref="E794">
    <cfRule type="cellIs" dxfId="1942" priority="667" operator="equal">
      <formula>$C$9</formula>
    </cfRule>
  </conditionalFormatting>
  <conditionalFormatting sqref="E796">
    <cfRule type="cellIs" dxfId="1941" priority="666" operator="equal">
      <formula>$C$9</formula>
    </cfRule>
  </conditionalFormatting>
  <conditionalFormatting sqref="E797">
    <cfRule type="cellIs" dxfId="1940" priority="665" operator="equal">
      <formula>$C$9</formula>
    </cfRule>
  </conditionalFormatting>
  <conditionalFormatting sqref="E798">
    <cfRule type="cellIs" dxfId="1939" priority="664" operator="equal">
      <formula>$C$9</formula>
    </cfRule>
  </conditionalFormatting>
  <conditionalFormatting sqref="E801">
    <cfRule type="cellIs" dxfId="1938" priority="663" operator="equal">
      <formula>$C$9</formula>
    </cfRule>
  </conditionalFormatting>
  <conditionalFormatting sqref="E802">
    <cfRule type="cellIs" dxfId="1937" priority="662" operator="equal">
      <formula>$C$9</formula>
    </cfRule>
  </conditionalFormatting>
  <conditionalFormatting sqref="E803">
    <cfRule type="cellIs" dxfId="1936" priority="661" operator="equal">
      <formula>$C$9</formula>
    </cfRule>
  </conditionalFormatting>
  <conditionalFormatting sqref="E805">
    <cfRule type="cellIs" dxfId="1935" priority="660" operator="equal">
      <formula>$C$9</formula>
    </cfRule>
  </conditionalFormatting>
  <conditionalFormatting sqref="E807">
    <cfRule type="cellIs" dxfId="1934" priority="659" operator="equal">
      <formula>$C$9</formula>
    </cfRule>
  </conditionalFormatting>
  <conditionalFormatting sqref="E808">
    <cfRule type="cellIs" dxfId="1933" priority="658" operator="equal">
      <formula>$C$9</formula>
    </cfRule>
  </conditionalFormatting>
  <conditionalFormatting sqref="E811">
    <cfRule type="cellIs" dxfId="1932" priority="657" operator="equal">
      <formula>$C$9</formula>
    </cfRule>
  </conditionalFormatting>
  <conditionalFormatting sqref="E812">
    <cfRule type="cellIs" dxfId="1931" priority="656" operator="equal">
      <formula>$C$9</formula>
    </cfRule>
  </conditionalFormatting>
  <conditionalFormatting sqref="E813">
    <cfRule type="cellIs" dxfId="1930" priority="655" operator="equal">
      <formula>$C$9</formula>
    </cfRule>
  </conditionalFormatting>
  <conditionalFormatting sqref="E815">
    <cfRule type="cellIs" dxfId="1929" priority="654" operator="equal">
      <formula>$C$9</formula>
    </cfRule>
  </conditionalFormatting>
  <conditionalFormatting sqref="E816">
    <cfRule type="cellIs" dxfId="1928" priority="653" operator="equal">
      <formula>$C$9</formula>
    </cfRule>
  </conditionalFormatting>
  <conditionalFormatting sqref="E817">
    <cfRule type="cellIs" dxfId="1927" priority="652" operator="equal">
      <formula>$C$9</formula>
    </cfRule>
  </conditionalFormatting>
  <conditionalFormatting sqref="E819">
    <cfRule type="cellIs" dxfId="1926" priority="651" operator="equal">
      <formula>$C$9</formula>
    </cfRule>
  </conditionalFormatting>
  <conditionalFormatting sqref="E820">
    <cfRule type="cellIs" dxfId="1925" priority="650" operator="equal">
      <formula>$C$9</formula>
    </cfRule>
  </conditionalFormatting>
  <conditionalFormatting sqref="E821">
    <cfRule type="cellIs" dxfId="1924" priority="649" operator="equal">
      <formula>$C$9</formula>
    </cfRule>
  </conditionalFormatting>
  <conditionalFormatting sqref="E823">
    <cfRule type="cellIs" dxfId="1923" priority="648" operator="equal">
      <formula>$C$9</formula>
    </cfRule>
  </conditionalFormatting>
  <conditionalFormatting sqref="E824">
    <cfRule type="cellIs" dxfId="1922" priority="647" operator="equal">
      <formula>$C$9</formula>
    </cfRule>
  </conditionalFormatting>
  <conditionalFormatting sqref="E825">
    <cfRule type="cellIs" dxfId="1921" priority="646" operator="equal">
      <formula>$C$9</formula>
    </cfRule>
  </conditionalFormatting>
  <conditionalFormatting sqref="E826">
    <cfRule type="cellIs" dxfId="1920" priority="645" operator="equal">
      <formula>$C$9</formula>
    </cfRule>
  </conditionalFormatting>
  <conditionalFormatting sqref="E828">
    <cfRule type="cellIs" dxfId="1919" priority="644" operator="equal">
      <formula>$C$9</formula>
    </cfRule>
  </conditionalFormatting>
  <conditionalFormatting sqref="E829">
    <cfRule type="cellIs" dxfId="1918" priority="643" operator="equal">
      <formula>$C$9</formula>
    </cfRule>
  </conditionalFormatting>
  <conditionalFormatting sqref="E830">
    <cfRule type="cellIs" dxfId="1917" priority="642" operator="equal">
      <formula>$C$9</formula>
    </cfRule>
  </conditionalFormatting>
  <conditionalFormatting sqref="E834">
    <cfRule type="cellIs" dxfId="1916" priority="641" operator="equal">
      <formula>$C$9</formula>
    </cfRule>
  </conditionalFormatting>
  <conditionalFormatting sqref="E835">
    <cfRule type="cellIs" dxfId="1915" priority="640" operator="equal">
      <formula>$C$9</formula>
    </cfRule>
  </conditionalFormatting>
  <conditionalFormatting sqref="E883">
    <cfRule type="cellIs" dxfId="1914" priority="639" operator="equal">
      <formula>$C$9</formula>
    </cfRule>
  </conditionalFormatting>
  <conditionalFormatting sqref="E884">
    <cfRule type="cellIs" dxfId="1913" priority="638" operator="equal">
      <formula>$C$9</formula>
    </cfRule>
  </conditionalFormatting>
  <conditionalFormatting sqref="E886">
    <cfRule type="cellIs" dxfId="1912" priority="637" operator="equal">
      <formula>$C$9</formula>
    </cfRule>
  </conditionalFormatting>
  <conditionalFormatting sqref="E894">
    <cfRule type="cellIs" dxfId="1911" priority="636" operator="equal">
      <formula>$C$9</formula>
    </cfRule>
  </conditionalFormatting>
  <conditionalFormatting sqref="E895">
    <cfRule type="cellIs" dxfId="1910" priority="635" operator="equal">
      <formula>$C$9</formula>
    </cfRule>
  </conditionalFormatting>
  <conditionalFormatting sqref="E896">
    <cfRule type="cellIs" dxfId="1909" priority="634" operator="equal">
      <formula>$C$9</formula>
    </cfRule>
  </conditionalFormatting>
  <conditionalFormatting sqref="E904">
    <cfRule type="cellIs" dxfId="1908" priority="633" operator="equal">
      <formula>$C$9</formula>
    </cfRule>
  </conditionalFormatting>
  <conditionalFormatting sqref="E905">
    <cfRule type="cellIs" dxfId="1907" priority="632" operator="equal">
      <formula>$C$9</formula>
    </cfRule>
  </conditionalFormatting>
  <conditionalFormatting sqref="E906">
    <cfRule type="cellIs" dxfId="1906" priority="631" operator="equal">
      <formula>$C$9</formula>
    </cfRule>
  </conditionalFormatting>
  <conditionalFormatting sqref="E993">
    <cfRule type="cellIs" dxfId="1905" priority="630" operator="equal">
      <formula>$C$9</formula>
    </cfRule>
  </conditionalFormatting>
  <conditionalFormatting sqref="E994">
    <cfRule type="cellIs" dxfId="1904" priority="629" operator="equal">
      <formula>$C$9</formula>
    </cfRule>
  </conditionalFormatting>
  <conditionalFormatting sqref="E996">
    <cfRule type="cellIs" dxfId="1903" priority="628" operator="equal">
      <formula>$C$9</formula>
    </cfRule>
  </conditionalFormatting>
  <conditionalFormatting sqref="E997">
    <cfRule type="cellIs" dxfId="1902" priority="627" operator="equal">
      <formula>$C$9</formula>
    </cfRule>
  </conditionalFormatting>
  <conditionalFormatting sqref="E998">
    <cfRule type="cellIs" dxfId="1901" priority="626" operator="equal">
      <formula>$C$9</formula>
    </cfRule>
  </conditionalFormatting>
  <conditionalFormatting sqref="E999">
    <cfRule type="cellIs" dxfId="1900" priority="625" operator="equal">
      <formula>$C$9</formula>
    </cfRule>
  </conditionalFormatting>
  <conditionalFormatting sqref="E1001">
    <cfRule type="cellIs" dxfId="1899" priority="624" operator="equal">
      <formula>$C$9</formula>
    </cfRule>
  </conditionalFormatting>
  <conditionalFormatting sqref="E1002">
    <cfRule type="cellIs" dxfId="1898" priority="623" operator="equal">
      <formula>$C$9</formula>
    </cfRule>
  </conditionalFormatting>
  <conditionalFormatting sqref="E1003">
    <cfRule type="cellIs" dxfId="1897" priority="622" operator="equal">
      <formula>$C$9</formula>
    </cfRule>
  </conditionalFormatting>
  <conditionalFormatting sqref="E1004">
    <cfRule type="cellIs" dxfId="1896" priority="621" operator="equal">
      <formula>$C$9</formula>
    </cfRule>
  </conditionalFormatting>
  <conditionalFormatting sqref="E1005">
    <cfRule type="cellIs" dxfId="1895" priority="620" operator="equal">
      <formula>$C$9</formula>
    </cfRule>
  </conditionalFormatting>
  <conditionalFormatting sqref="E1006">
    <cfRule type="cellIs" dxfId="1894" priority="619" operator="equal">
      <formula>$C$9</formula>
    </cfRule>
  </conditionalFormatting>
  <conditionalFormatting sqref="E1009">
    <cfRule type="cellIs" dxfId="1893" priority="618" operator="equal">
      <formula>$C$9</formula>
    </cfRule>
  </conditionalFormatting>
  <conditionalFormatting sqref="E1010">
    <cfRule type="cellIs" dxfId="1892" priority="617" operator="equal">
      <formula>$C$9</formula>
    </cfRule>
  </conditionalFormatting>
  <conditionalFormatting sqref="E1012">
    <cfRule type="cellIs" dxfId="1891" priority="616" operator="equal">
      <formula>$C$9</formula>
    </cfRule>
  </conditionalFormatting>
  <conditionalFormatting sqref="E1013">
    <cfRule type="cellIs" dxfId="1890" priority="615" operator="equal">
      <formula>$C$9</formula>
    </cfRule>
  </conditionalFormatting>
  <conditionalFormatting sqref="E1099">
    <cfRule type="cellIs" dxfId="1889" priority="614" operator="equal">
      <formula>$C$9</formula>
    </cfRule>
  </conditionalFormatting>
  <conditionalFormatting sqref="E1100">
    <cfRule type="cellIs" dxfId="1888" priority="613" operator="equal">
      <formula>$C$9</formula>
    </cfRule>
  </conditionalFormatting>
  <conditionalFormatting sqref="E1101">
    <cfRule type="cellIs" dxfId="1887" priority="612" operator="equal">
      <formula>$C$9</formula>
    </cfRule>
  </conditionalFormatting>
  <conditionalFormatting sqref="E1102">
    <cfRule type="cellIs" dxfId="1886" priority="611" operator="equal">
      <formula>$C$9</formula>
    </cfRule>
  </conditionalFormatting>
  <conditionalFormatting sqref="E1104">
    <cfRule type="cellIs" dxfId="1885" priority="610" operator="equal">
      <formula>$C$9</formula>
    </cfRule>
  </conditionalFormatting>
  <conditionalFormatting sqref="E1105">
    <cfRule type="cellIs" dxfId="1884" priority="609" operator="equal">
      <formula>$C$9</formula>
    </cfRule>
  </conditionalFormatting>
  <conditionalFormatting sqref="E1106">
    <cfRule type="cellIs" dxfId="1883" priority="608" operator="equal">
      <formula>$C$9</formula>
    </cfRule>
  </conditionalFormatting>
  <conditionalFormatting sqref="E1107">
    <cfRule type="cellIs" dxfId="1882" priority="607" operator="equal">
      <formula>$C$9</formula>
    </cfRule>
  </conditionalFormatting>
  <conditionalFormatting sqref="E1109">
    <cfRule type="cellIs" dxfId="1881" priority="606" operator="equal">
      <formula>$C$9</formula>
    </cfRule>
  </conditionalFormatting>
  <conditionalFormatting sqref="E1110">
    <cfRule type="cellIs" dxfId="1880" priority="605" operator="equal">
      <formula>$C$9</formula>
    </cfRule>
  </conditionalFormatting>
  <conditionalFormatting sqref="E1111">
    <cfRule type="cellIs" dxfId="1879" priority="604" operator="equal">
      <formula>$C$9</formula>
    </cfRule>
  </conditionalFormatting>
  <conditionalFormatting sqref="E1112">
    <cfRule type="cellIs" dxfId="1878" priority="603" operator="equal">
      <formula>$C$9</formula>
    </cfRule>
  </conditionalFormatting>
  <conditionalFormatting sqref="E1113">
    <cfRule type="cellIs" dxfId="1877" priority="602" operator="equal">
      <formula>$C$9</formula>
    </cfRule>
  </conditionalFormatting>
  <conditionalFormatting sqref="E1115">
    <cfRule type="cellIs" dxfId="1876" priority="601" operator="equal">
      <formula>$C$9</formula>
    </cfRule>
  </conditionalFormatting>
  <conditionalFormatting sqref="E1116">
    <cfRule type="cellIs" dxfId="1875" priority="600" operator="equal">
      <formula>$C$9</formula>
    </cfRule>
  </conditionalFormatting>
  <conditionalFormatting sqref="E1117">
    <cfRule type="cellIs" dxfId="1874" priority="599" operator="equal">
      <formula>$C$9</formula>
    </cfRule>
  </conditionalFormatting>
  <conditionalFormatting sqref="E1118">
    <cfRule type="cellIs" dxfId="1873" priority="598" operator="equal">
      <formula>$C$9</formula>
    </cfRule>
  </conditionalFormatting>
  <conditionalFormatting sqref="E1120">
    <cfRule type="cellIs" dxfId="1872" priority="597" operator="equal">
      <formula>$C$9</formula>
    </cfRule>
  </conditionalFormatting>
  <conditionalFormatting sqref="E1121">
    <cfRule type="cellIs" dxfId="1871" priority="596" operator="equal">
      <formula>$C$9</formula>
    </cfRule>
  </conditionalFormatting>
  <conditionalFormatting sqref="E1122">
    <cfRule type="cellIs" dxfId="1870" priority="595" operator="equal">
      <formula>$C$9</formula>
    </cfRule>
  </conditionalFormatting>
  <conditionalFormatting sqref="E1124">
    <cfRule type="cellIs" dxfId="1869" priority="594" operator="equal">
      <formula>$C$9</formula>
    </cfRule>
  </conditionalFormatting>
  <conditionalFormatting sqref="E1125">
    <cfRule type="cellIs" dxfId="1868" priority="593" operator="equal">
      <formula>$C$9</formula>
    </cfRule>
  </conditionalFormatting>
  <conditionalFormatting sqref="E1127">
    <cfRule type="cellIs" dxfId="1867" priority="592" operator="equal">
      <formula>$C$9</formula>
    </cfRule>
  </conditionalFormatting>
  <conditionalFormatting sqref="E1128">
    <cfRule type="cellIs" dxfId="1866" priority="591" operator="equal">
      <formula>$C$9</formula>
    </cfRule>
  </conditionalFormatting>
  <conditionalFormatting sqref="E1209">
    <cfRule type="cellIs" dxfId="1865" priority="590" operator="equal">
      <formula>$C$9</formula>
    </cfRule>
  </conditionalFormatting>
  <conditionalFormatting sqref="E1211">
    <cfRule type="cellIs" dxfId="1864" priority="589" operator="equal">
      <formula>$C$9</formula>
    </cfRule>
  </conditionalFormatting>
  <conditionalFormatting sqref="E1212">
    <cfRule type="cellIs" dxfId="1863" priority="588" operator="equal">
      <formula>$C$9</formula>
    </cfRule>
  </conditionalFormatting>
  <conditionalFormatting sqref="E1213">
    <cfRule type="cellIs" dxfId="1862" priority="587" operator="equal">
      <formula>$C$9</formula>
    </cfRule>
  </conditionalFormatting>
  <conditionalFormatting sqref="E1215">
    <cfRule type="cellIs" dxfId="1861" priority="586" operator="equal">
      <formula>$C$9</formula>
    </cfRule>
  </conditionalFormatting>
  <conditionalFormatting sqref="E1216">
    <cfRule type="cellIs" dxfId="1860" priority="585" operator="equal">
      <formula>$C$9</formula>
    </cfRule>
  </conditionalFormatting>
  <conditionalFormatting sqref="E1217">
    <cfRule type="cellIs" dxfId="1859" priority="584" operator="equal">
      <formula>$C$9</formula>
    </cfRule>
  </conditionalFormatting>
  <conditionalFormatting sqref="E1219">
    <cfRule type="cellIs" dxfId="1858" priority="583" operator="equal">
      <formula>$C$9</formula>
    </cfRule>
  </conditionalFormatting>
  <conditionalFormatting sqref="E1220">
    <cfRule type="cellIs" dxfId="1857" priority="582" operator="equal">
      <formula>$C$9</formula>
    </cfRule>
  </conditionalFormatting>
  <conditionalFormatting sqref="E1224">
    <cfRule type="cellIs" dxfId="1856" priority="581" operator="equal">
      <formula>$C$9</formula>
    </cfRule>
  </conditionalFormatting>
  <conditionalFormatting sqref="E1314">
    <cfRule type="cellIs" dxfId="1855" priority="580" operator="equal">
      <formula>$C$9</formula>
    </cfRule>
  </conditionalFormatting>
  <conditionalFormatting sqref="E1316">
    <cfRule type="cellIs" dxfId="1854" priority="579" operator="equal">
      <formula>$C$9</formula>
    </cfRule>
  </conditionalFormatting>
  <conditionalFormatting sqref="E1317">
    <cfRule type="cellIs" dxfId="1853" priority="578" operator="equal">
      <formula>$C$9</formula>
    </cfRule>
  </conditionalFormatting>
  <conditionalFormatting sqref="E1319">
    <cfRule type="cellIs" dxfId="1852" priority="577" operator="equal">
      <formula>$C$9</formula>
    </cfRule>
  </conditionalFormatting>
  <conditionalFormatting sqref="E1320">
    <cfRule type="cellIs" dxfId="1851" priority="576" operator="equal">
      <formula>$C$9</formula>
    </cfRule>
  </conditionalFormatting>
  <conditionalFormatting sqref="E1322">
    <cfRule type="cellIs" dxfId="1850" priority="575" operator="equal">
      <formula>$C$9</formula>
    </cfRule>
  </conditionalFormatting>
  <conditionalFormatting sqref="E1323">
    <cfRule type="cellIs" dxfId="1849" priority="574" operator="equal">
      <formula>$C$9</formula>
    </cfRule>
  </conditionalFormatting>
  <conditionalFormatting sqref="E1325">
    <cfRule type="cellIs" dxfId="1848" priority="573" operator="equal">
      <formula>$C$9</formula>
    </cfRule>
  </conditionalFormatting>
  <conditionalFormatting sqref="E1326">
    <cfRule type="cellIs" dxfId="1847" priority="572" operator="equal">
      <formula>$C$9</formula>
    </cfRule>
  </conditionalFormatting>
  <conditionalFormatting sqref="E1332">
    <cfRule type="cellIs" dxfId="1846" priority="571" operator="equal">
      <formula>$C$9</formula>
    </cfRule>
  </conditionalFormatting>
  <conditionalFormatting sqref="E1333">
    <cfRule type="cellIs" dxfId="1845" priority="570" operator="equal">
      <formula>$C$9</formula>
    </cfRule>
  </conditionalFormatting>
  <conditionalFormatting sqref="E1334">
    <cfRule type="cellIs" dxfId="1844" priority="569" operator="equal">
      <formula>$C$9</formula>
    </cfRule>
  </conditionalFormatting>
  <conditionalFormatting sqref="E1335">
    <cfRule type="cellIs" dxfId="1843" priority="568" operator="equal">
      <formula>$C$9</formula>
    </cfRule>
  </conditionalFormatting>
  <conditionalFormatting sqref="E1336">
    <cfRule type="cellIs" dxfId="1842" priority="567" operator="equal">
      <formula>$C$9</formula>
    </cfRule>
  </conditionalFormatting>
  <conditionalFormatting sqref="E1337">
    <cfRule type="cellIs" dxfId="1841" priority="566" operator="equal">
      <formula>$C$9</formula>
    </cfRule>
  </conditionalFormatting>
  <conditionalFormatting sqref="E1338">
    <cfRule type="cellIs" dxfId="1840" priority="565" operator="equal">
      <formula>$C$9</formula>
    </cfRule>
  </conditionalFormatting>
  <conditionalFormatting sqref="E1339">
    <cfRule type="cellIs" dxfId="1839" priority="564" operator="equal">
      <formula>$C$9</formula>
    </cfRule>
  </conditionalFormatting>
  <conditionalFormatting sqref="E1340">
    <cfRule type="cellIs" dxfId="1838" priority="563" operator="equal">
      <formula>$C$9</formula>
    </cfRule>
  </conditionalFormatting>
  <conditionalFormatting sqref="E1426">
    <cfRule type="cellIs" dxfId="1837" priority="562" operator="equal">
      <formula>$C$9</formula>
    </cfRule>
  </conditionalFormatting>
  <conditionalFormatting sqref="E1427">
    <cfRule type="cellIs" dxfId="1836" priority="561" operator="equal">
      <formula>$C$9</formula>
    </cfRule>
  </conditionalFormatting>
  <conditionalFormatting sqref="E1428">
    <cfRule type="cellIs" dxfId="1835" priority="560" operator="equal">
      <formula>$C$9</formula>
    </cfRule>
  </conditionalFormatting>
  <conditionalFormatting sqref="E1429">
    <cfRule type="cellIs" dxfId="1834" priority="559" operator="equal">
      <formula>$C$9</formula>
    </cfRule>
  </conditionalFormatting>
  <conditionalFormatting sqref="E1430">
    <cfRule type="cellIs" dxfId="1833" priority="558" operator="equal">
      <formula>$C$9</formula>
    </cfRule>
  </conditionalFormatting>
  <conditionalFormatting sqref="E1432">
    <cfRule type="cellIs" dxfId="1832" priority="557" operator="equal">
      <formula>$C$9</formula>
    </cfRule>
  </conditionalFormatting>
  <conditionalFormatting sqref="E1433">
    <cfRule type="cellIs" dxfId="1831" priority="556" operator="equal">
      <formula>$C$9</formula>
    </cfRule>
  </conditionalFormatting>
  <conditionalFormatting sqref="E1435">
    <cfRule type="cellIs" dxfId="1829" priority="555" operator="equal">
      <formula>$C$9</formula>
    </cfRule>
  </conditionalFormatting>
  <conditionalFormatting sqref="E1436">
    <cfRule type="cellIs" dxfId="1828" priority="554" operator="equal">
      <formula>$C$9</formula>
    </cfRule>
  </conditionalFormatting>
  <conditionalFormatting sqref="E1437">
    <cfRule type="cellIs" dxfId="1827" priority="553" operator="equal">
      <formula>$C$9</formula>
    </cfRule>
  </conditionalFormatting>
  <conditionalFormatting sqref="E1438">
    <cfRule type="cellIs" dxfId="1826" priority="552" operator="equal">
      <formula>$C$9</formula>
    </cfRule>
  </conditionalFormatting>
  <conditionalFormatting sqref="E1439">
    <cfRule type="cellIs" dxfId="1825" priority="551" operator="equal">
      <formula>$C$9</formula>
    </cfRule>
  </conditionalFormatting>
  <conditionalFormatting sqref="E1440">
    <cfRule type="cellIs" dxfId="1824" priority="550" operator="equal">
      <formula>$C$9</formula>
    </cfRule>
  </conditionalFormatting>
  <conditionalFormatting sqref="E1442">
    <cfRule type="cellIs" dxfId="1823" priority="549" operator="equal">
      <formula>$C$9</formula>
    </cfRule>
  </conditionalFormatting>
  <conditionalFormatting sqref="E1443">
    <cfRule type="cellIs" dxfId="1822" priority="548" operator="equal">
      <formula>$C$9</formula>
    </cfRule>
  </conditionalFormatting>
  <conditionalFormatting sqref="E1444">
    <cfRule type="cellIs" dxfId="1821" priority="547" operator="equal">
      <formula>$C$9</formula>
    </cfRule>
  </conditionalFormatting>
  <conditionalFormatting sqref="E1535">
    <cfRule type="cellIs" dxfId="1820" priority="546" operator="equal">
      <formula>$C$9</formula>
    </cfRule>
  </conditionalFormatting>
  <conditionalFormatting sqref="E1536">
    <cfRule type="cellIs" dxfId="1819" priority="545" operator="equal">
      <formula>$C$9</formula>
    </cfRule>
  </conditionalFormatting>
  <conditionalFormatting sqref="E1538">
    <cfRule type="cellIs" dxfId="1818" priority="544" operator="equal">
      <formula>$C$9</formula>
    </cfRule>
  </conditionalFormatting>
  <conditionalFormatting sqref="E1539">
    <cfRule type="cellIs" dxfId="1817" priority="543" operator="equal">
      <formula>$C$9</formula>
    </cfRule>
  </conditionalFormatting>
  <conditionalFormatting sqref="E1542">
    <cfRule type="cellIs" dxfId="1816" priority="542" operator="equal">
      <formula>$C$9</formula>
    </cfRule>
  </conditionalFormatting>
  <conditionalFormatting sqref="E1543">
    <cfRule type="cellIs" dxfId="1815" priority="541" operator="equal">
      <formula>$C$9</formula>
    </cfRule>
  </conditionalFormatting>
  <conditionalFormatting sqref="E1544">
    <cfRule type="cellIs" dxfId="1814" priority="540" operator="equal">
      <formula>$C$9</formula>
    </cfRule>
  </conditionalFormatting>
  <conditionalFormatting sqref="E1545">
    <cfRule type="cellIs" dxfId="1812" priority="539" operator="equal">
      <formula>$C$9</formula>
    </cfRule>
  </conditionalFormatting>
  <conditionalFormatting sqref="E1546">
    <cfRule type="cellIs" dxfId="1811" priority="538" operator="equal">
      <formula>$C$9</formula>
    </cfRule>
  </conditionalFormatting>
  <conditionalFormatting sqref="E1547">
    <cfRule type="cellIs" dxfId="1810" priority="537" operator="equal">
      <formula>$C$9</formula>
    </cfRule>
  </conditionalFormatting>
  <conditionalFormatting sqref="E1552">
    <cfRule type="cellIs" dxfId="1809" priority="536" operator="equal">
      <formula>$C$9</formula>
    </cfRule>
  </conditionalFormatting>
  <conditionalFormatting sqref="E1553">
    <cfRule type="cellIs" dxfId="1808" priority="535" operator="equal">
      <formula>$C$9</formula>
    </cfRule>
  </conditionalFormatting>
  <conditionalFormatting sqref="E1554">
    <cfRule type="cellIs" dxfId="1807" priority="534" operator="equal">
      <formula>$C$9</formula>
    </cfRule>
  </conditionalFormatting>
  <conditionalFormatting sqref="E1555">
    <cfRule type="cellIs" dxfId="1806" priority="533" operator="equal">
      <formula>$C$9</formula>
    </cfRule>
  </conditionalFormatting>
  <conditionalFormatting sqref="E1558">
    <cfRule type="cellIs" dxfId="1805" priority="532" operator="equal">
      <formula>$C$9</formula>
    </cfRule>
  </conditionalFormatting>
  <conditionalFormatting sqref="E1559">
    <cfRule type="cellIs" dxfId="1804" priority="531" operator="equal">
      <formula>$C$9</formula>
    </cfRule>
  </conditionalFormatting>
  <conditionalFormatting sqref="E1560">
    <cfRule type="cellIs" dxfId="1803" priority="530" operator="equal">
      <formula>$C$9</formula>
    </cfRule>
  </conditionalFormatting>
  <conditionalFormatting sqref="E1561">
    <cfRule type="cellIs" dxfId="1802" priority="529" operator="equal">
      <formula>$C$9</formula>
    </cfRule>
  </conditionalFormatting>
  <conditionalFormatting sqref="E1562">
    <cfRule type="cellIs" dxfId="1801" priority="528" operator="equal">
      <formula>$C$9</formula>
    </cfRule>
  </conditionalFormatting>
  <conditionalFormatting sqref="E1564">
    <cfRule type="cellIs" dxfId="1800" priority="527" operator="equal">
      <formula>$C$9</formula>
    </cfRule>
  </conditionalFormatting>
  <conditionalFormatting sqref="E1565">
    <cfRule type="cellIs" dxfId="1799" priority="526" operator="equal">
      <formula>$C$9</formula>
    </cfRule>
  </conditionalFormatting>
  <conditionalFormatting sqref="E1566">
    <cfRule type="cellIs" dxfId="1798" priority="525" operator="equal">
      <formula>$C$9</formula>
    </cfRule>
  </conditionalFormatting>
  <conditionalFormatting sqref="E1568">
    <cfRule type="cellIs" dxfId="1797" priority="524" operator="equal">
      <formula>$C$9</formula>
    </cfRule>
  </conditionalFormatting>
  <conditionalFormatting sqref="E1569">
    <cfRule type="cellIs" dxfId="1796" priority="523" operator="equal">
      <formula>$C$9</formula>
    </cfRule>
  </conditionalFormatting>
  <conditionalFormatting sqref="E1570">
    <cfRule type="cellIs" dxfId="1795" priority="522" operator="equal">
      <formula>$C$9</formula>
    </cfRule>
  </conditionalFormatting>
  <conditionalFormatting sqref="E1573">
    <cfRule type="cellIs" dxfId="1794" priority="521" operator="equal">
      <formula>$C$9</formula>
    </cfRule>
  </conditionalFormatting>
  <conditionalFormatting sqref="E1572">
    <cfRule type="cellIs" dxfId="1793" priority="520" operator="equal">
      <formula>$C$9</formula>
    </cfRule>
  </conditionalFormatting>
  <conditionalFormatting sqref="E1640">
    <cfRule type="cellIs" dxfId="1792" priority="519" operator="equal">
      <formula>$C$9</formula>
    </cfRule>
  </conditionalFormatting>
  <conditionalFormatting sqref="E1641">
    <cfRule type="cellIs" dxfId="1791" priority="518" operator="equal">
      <formula>$C$9</formula>
    </cfRule>
  </conditionalFormatting>
  <conditionalFormatting sqref="E1642">
    <cfRule type="cellIs" dxfId="1790" priority="517" operator="equal">
      <formula>$C$9</formula>
    </cfRule>
  </conditionalFormatting>
  <conditionalFormatting sqref="E1645">
    <cfRule type="cellIs" dxfId="1789" priority="516" operator="equal">
      <formula>$C$9</formula>
    </cfRule>
  </conditionalFormatting>
  <conditionalFormatting sqref="E1646">
    <cfRule type="cellIs" dxfId="1788" priority="515" operator="equal">
      <formula>$C$9</formula>
    </cfRule>
  </conditionalFormatting>
  <conditionalFormatting sqref="E1647">
    <cfRule type="cellIs" dxfId="1787" priority="514" operator="equal">
      <formula>$C$9</formula>
    </cfRule>
  </conditionalFormatting>
  <conditionalFormatting sqref="E1648">
    <cfRule type="cellIs" dxfId="1786" priority="513" operator="equal">
      <formula>$C$9</formula>
    </cfRule>
  </conditionalFormatting>
  <conditionalFormatting sqref="E1649">
    <cfRule type="cellIs" dxfId="1785" priority="512" operator="equal">
      <formula>$C$9</formula>
    </cfRule>
  </conditionalFormatting>
  <conditionalFormatting sqref="E1650">
    <cfRule type="cellIs" dxfId="1784" priority="511" operator="equal">
      <formula>$C$9</formula>
    </cfRule>
  </conditionalFormatting>
  <conditionalFormatting sqref="E1655">
    <cfRule type="cellIs" dxfId="1783" priority="510" operator="equal">
      <formula>$C$9</formula>
    </cfRule>
  </conditionalFormatting>
  <conditionalFormatting sqref="E1656">
    <cfRule type="cellIs" dxfId="1782" priority="509" operator="equal">
      <formula>$C$9</formula>
    </cfRule>
  </conditionalFormatting>
  <conditionalFormatting sqref="E1657">
    <cfRule type="cellIs" dxfId="1781" priority="508" operator="equal">
      <formula>$C$9</formula>
    </cfRule>
  </conditionalFormatting>
  <conditionalFormatting sqref="E1658">
    <cfRule type="cellIs" dxfId="1780" priority="507" operator="equal">
      <formula>$C$9</formula>
    </cfRule>
  </conditionalFormatting>
  <conditionalFormatting sqref="E1660">
    <cfRule type="cellIs" dxfId="1779" priority="506" operator="equal">
      <formula>$C$9</formula>
    </cfRule>
  </conditionalFormatting>
  <conditionalFormatting sqref="E1661">
    <cfRule type="cellIs" dxfId="1778" priority="505" operator="equal">
      <formula>$C$9</formula>
    </cfRule>
  </conditionalFormatting>
  <conditionalFormatting sqref="E1662">
    <cfRule type="cellIs" dxfId="1777" priority="504" operator="equal">
      <formula>$C$9</formula>
    </cfRule>
  </conditionalFormatting>
  <conditionalFormatting sqref="E1663">
    <cfRule type="cellIs" dxfId="1776" priority="503" operator="equal">
      <formula>$C$9</formula>
    </cfRule>
  </conditionalFormatting>
  <conditionalFormatting sqref="E1664">
    <cfRule type="cellIs" dxfId="1775" priority="502" operator="equal">
      <formula>$C$9</formula>
    </cfRule>
  </conditionalFormatting>
  <conditionalFormatting sqref="E1666">
    <cfRule type="cellIs" dxfId="1774" priority="501" operator="equal">
      <formula>$C$9</formula>
    </cfRule>
  </conditionalFormatting>
  <conditionalFormatting sqref="E1667">
    <cfRule type="cellIs" dxfId="1773" priority="500" operator="equal">
      <formula>$C$9</formula>
    </cfRule>
  </conditionalFormatting>
  <conditionalFormatting sqref="E1668">
    <cfRule type="cellIs" dxfId="1771" priority="499" operator="equal">
      <formula>$C$9</formula>
    </cfRule>
  </conditionalFormatting>
  <conditionalFormatting sqref="E1669">
    <cfRule type="cellIs" dxfId="1770" priority="498" operator="equal">
      <formula>$C$9</formula>
    </cfRule>
  </conditionalFormatting>
  <conditionalFormatting sqref="E1670">
    <cfRule type="cellIs" dxfId="1769" priority="497" operator="equal">
      <formula>$C$9</formula>
    </cfRule>
  </conditionalFormatting>
  <conditionalFormatting sqref="E1861">
    <cfRule type="cellIs" dxfId="1768" priority="496" operator="equal">
      <formula>$C$9</formula>
    </cfRule>
  </conditionalFormatting>
  <conditionalFormatting sqref="E1862">
    <cfRule type="cellIs" dxfId="1767" priority="495" operator="equal">
      <formula>$C$9</formula>
    </cfRule>
  </conditionalFormatting>
  <conditionalFormatting sqref="E1863">
    <cfRule type="cellIs" dxfId="1766" priority="494" operator="equal">
      <formula>$C$9</formula>
    </cfRule>
  </conditionalFormatting>
  <conditionalFormatting sqref="E1864">
    <cfRule type="cellIs" dxfId="1765" priority="493" operator="equal">
      <formula>$C$9</formula>
    </cfRule>
  </conditionalFormatting>
  <conditionalFormatting sqref="E1970">
    <cfRule type="cellIs" dxfId="1764" priority="492" operator="equal">
      <formula>$C$9</formula>
    </cfRule>
  </conditionalFormatting>
  <conditionalFormatting sqref="E1971">
    <cfRule type="cellIs" dxfId="1763" priority="491" operator="equal">
      <formula>$C$9</formula>
    </cfRule>
  </conditionalFormatting>
  <conditionalFormatting sqref="E1973">
    <cfRule type="cellIs" dxfId="1762" priority="490" operator="equal">
      <formula>$C$9</formula>
    </cfRule>
  </conditionalFormatting>
  <conditionalFormatting sqref="E1974">
    <cfRule type="cellIs" dxfId="1761" priority="489" operator="equal">
      <formula>$C$9</formula>
    </cfRule>
  </conditionalFormatting>
  <conditionalFormatting sqref="E1975">
    <cfRule type="cellIs" dxfId="1760" priority="488" operator="equal">
      <formula>$C$9</formula>
    </cfRule>
  </conditionalFormatting>
  <conditionalFormatting sqref="E1976">
    <cfRule type="cellIs" dxfId="1759" priority="487" operator="equal">
      <formula>$C$9</formula>
    </cfRule>
  </conditionalFormatting>
  <conditionalFormatting sqref="E1978">
    <cfRule type="cellIs" dxfId="1758" priority="486" operator="equal">
      <formula>$C$9</formula>
    </cfRule>
  </conditionalFormatting>
  <conditionalFormatting sqref="E2077">
    <cfRule type="cellIs" dxfId="1757" priority="485" operator="equal">
      <formula>$C$9</formula>
    </cfRule>
  </conditionalFormatting>
  <conditionalFormatting sqref="E2078">
    <cfRule type="cellIs" dxfId="1756" priority="484" operator="equal">
      <formula>$C$9</formula>
    </cfRule>
  </conditionalFormatting>
  <conditionalFormatting sqref="E2079">
    <cfRule type="cellIs" dxfId="1755" priority="483" operator="equal">
      <formula>$C$9</formula>
    </cfRule>
  </conditionalFormatting>
  <conditionalFormatting sqref="E2080">
    <cfRule type="cellIs" dxfId="1754" priority="482" operator="equal">
      <formula>$C$9</formula>
    </cfRule>
  </conditionalFormatting>
  <conditionalFormatting sqref="E2081">
    <cfRule type="cellIs" dxfId="1753" priority="481" operator="equal">
      <formula>$C$9</formula>
    </cfRule>
  </conditionalFormatting>
  <conditionalFormatting sqref="E2189">
    <cfRule type="cellIs" dxfId="1752" priority="480" operator="equal">
      <formula>$C$9</formula>
    </cfRule>
  </conditionalFormatting>
  <conditionalFormatting sqref="E2190">
    <cfRule type="cellIs" dxfId="1751" priority="479" operator="equal">
      <formula>$C$9</formula>
    </cfRule>
  </conditionalFormatting>
  <conditionalFormatting sqref="E2191">
    <cfRule type="cellIs" dxfId="1750" priority="478" operator="equal">
      <formula>$C$9</formula>
    </cfRule>
  </conditionalFormatting>
  <conditionalFormatting sqref="E2192">
    <cfRule type="cellIs" dxfId="1749" priority="477" operator="equal">
      <formula>$C$9</formula>
    </cfRule>
  </conditionalFormatting>
  <conditionalFormatting sqref="E2193">
    <cfRule type="cellIs" dxfId="1748" priority="476" operator="equal">
      <formula>$C$9</formula>
    </cfRule>
  </conditionalFormatting>
  <conditionalFormatting sqref="E2299">
    <cfRule type="cellIs" dxfId="1747" priority="475" operator="equal">
      <formula>$C$9</formula>
    </cfRule>
  </conditionalFormatting>
  <conditionalFormatting sqref="E2300">
    <cfRule type="cellIs" dxfId="1746" priority="474" operator="equal">
      <formula>$C$9</formula>
    </cfRule>
  </conditionalFormatting>
  <conditionalFormatting sqref="E2302">
    <cfRule type="cellIs" dxfId="1745" priority="473" operator="equal">
      <formula>$C$9</formula>
    </cfRule>
  </conditionalFormatting>
  <conditionalFormatting sqref="E2303">
    <cfRule type="cellIs" dxfId="1744" priority="472" operator="equal">
      <formula>$C$9</formula>
    </cfRule>
  </conditionalFormatting>
  <conditionalFormatting sqref="E2305">
    <cfRule type="cellIs" dxfId="1743" priority="471" operator="equal">
      <formula>$C$9</formula>
    </cfRule>
  </conditionalFormatting>
  <conditionalFormatting sqref="E2306">
    <cfRule type="cellIs" dxfId="1742" priority="470" operator="equal">
      <formula>$C$9</formula>
    </cfRule>
  </conditionalFormatting>
  <conditionalFormatting sqref="E2307">
    <cfRule type="cellIs" dxfId="1741" priority="469" operator="equal">
      <formula>$C$9</formula>
    </cfRule>
  </conditionalFormatting>
  <conditionalFormatting sqref="E2308">
    <cfRule type="cellIs" dxfId="1740" priority="468" operator="equal">
      <formula>$C$9</formula>
    </cfRule>
  </conditionalFormatting>
  <conditionalFormatting sqref="E2309">
    <cfRule type="cellIs" dxfId="1739" priority="467" operator="equal">
      <formula>$C$9</formula>
    </cfRule>
  </conditionalFormatting>
  <conditionalFormatting sqref="E2312">
    <cfRule type="cellIs" dxfId="1738" priority="466" operator="equal">
      <formula>$C$9</formula>
    </cfRule>
  </conditionalFormatting>
  <conditionalFormatting sqref="E2314">
    <cfRule type="cellIs" dxfId="1737" priority="465" operator="equal">
      <formula>$C$9</formula>
    </cfRule>
  </conditionalFormatting>
  <conditionalFormatting sqref="E2315">
    <cfRule type="cellIs" dxfId="1736" priority="464" operator="equal">
      <formula>$C$9</formula>
    </cfRule>
  </conditionalFormatting>
  <conditionalFormatting sqref="E2316">
    <cfRule type="cellIs" dxfId="1735" priority="463" operator="equal">
      <formula>$C$9</formula>
    </cfRule>
  </conditionalFormatting>
  <conditionalFormatting sqref="E2317">
    <cfRule type="cellIs" dxfId="1734" priority="462" operator="equal">
      <formula>$C$9</formula>
    </cfRule>
  </conditionalFormatting>
  <conditionalFormatting sqref="E2319">
    <cfRule type="cellIs" dxfId="1733" priority="461" operator="equal">
      <formula>$C$9</formula>
    </cfRule>
  </conditionalFormatting>
  <conditionalFormatting sqref="E2320">
    <cfRule type="cellIs" dxfId="1732" priority="460" operator="equal">
      <formula>$C$9</formula>
    </cfRule>
  </conditionalFormatting>
  <conditionalFormatting sqref="E2321">
    <cfRule type="cellIs" dxfId="1731" priority="459" operator="equal">
      <formula>$C$9</formula>
    </cfRule>
  </conditionalFormatting>
  <conditionalFormatting sqref="E2322">
    <cfRule type="cellIs" dxfId="1730" priority="458" operator="equal">
      <formula>$C$9</formula>
    </cfRule>
  </conditionalFormatting>
  <conditionalFormatting sqref="E2324">
    <cfRule type="cellIs" dxfId="1729" priority="457" operator="equal">
      <formula>$C$9</formula>
    </cfRule>
  </conditionalFormatting>
  <conditionalFormatting sqref="E2325">
    <cfRule type="cellIs" dxfId="1728" priority="456" operator="equal">
      <formula>$C$9</formula>
    </cfRule>
  </conditionalFormatting>
  <conditionalFormatting sqref="E2326">
    <cfRule type="cellIs" dxfId="1727" priority="455" operator="equal">
      <formula>$C$9</formula>
    </cfRule>
  </conditionalFormatting>
  <conditionalFormatting sqref="E2328">
    <cfRule type="cellIs" dxfId="1726" priority="454" operator="equal">
      <formula>$C$9</formula>
    </cfRule>
  </conditionalFormatting>
  <conditionalFormatting sqref="E2329">
    <cfRule type="cellIs" dxfId="1725" priority="453" operator="equal">
      <formula>$C$9</formula>
    </cfRule>
  </conditionalFormatting>
  <conditionalFormatting sqref="E2330">
    <cfRule type="cellIs" dxfId="1724" priority="452" operator="equal">
      <formula>$C$9</formula>
    </cfRule>
  </conditionalFormatting>
  <conditionalFormatting sqref="E2408">
    <cfRule type="cellIs" dxfId="1723" priority="451" operator="equal">
      <formula>$C$9</formula>
    </cfRule>
  </conditionalFormatting>
  <conditionalFormatting sqref="E2409">
    <cfRule type="cellIs" dxfId="1722" priority="450" operator="equal">
      <formula>$C$9</formula>
    </cfRule>
  </conditionalFormatting>
  <conditionalFormatting sqref="E2411">
    <cfRule type="cellIs" dxfId="1721" priority="449" operator="equal">
      <formula>$C$9</formula>
    </cfRule>
  </conditionalFormatting>
  <conditionalFormatting sqref="E2412">
    <cfRule type="cellIs" dxfId="1720" priority="448" operator="equal">
      <formula>$C$9</formula>
    </cfRule>
  </conditionalFormatting>
  <conditionalFormatting sqref="E2413">
    <cfRule type="cellIs" dxfId="1719" priority="447" operator="equal">
      <formula>$C$9</formula>
    </cfRule>
  </conditionalFormatting>
  <conditionalFormatting sqref="E2414">
    <cfRule type="cellIs" dxfId="1718" priority="446" operator="equal">
      <formula>$C$9</formula>
    </cfRule>
  </conditionalFormatting>
  <conditionalFormatting sqref="E2415">
    <cfRule type="cellIs" dxfId="1717" priority="445" operator="equal">
      <formula>$C$9</formula>
    </cfRule>
  </conditionalFormatting>
  <conditionalFormatting sqref="E2417">
    <cfRule type="cellIs" dxfId="1716" priority="444" operator="equal">
      <formula>$C$9</formula>
    </cfRule>
  </conditionalFormatting>
  <conditionalFormatting sqref="E2418">
    <cfRule type="cellIs" dxfId="1715" priority="443" operator="equal">
      <formula>$C$9</formula>
    </cfRule>
  </conditionalFormatting>
  <conditionalFormatting sqref="E2419">
    <cfRule type="cellIs" dxfId="1714" priority="442" operator="equal">
      <formula>$C$9</formula>
    </cfRule>
  </conditionalFormatting>
  <conditionalFormatting sqref="E2420">
    <cfRule type="cellIs" dxfId="1713" priority="441" operator="equal">
      <formula>$C$9</formula>
    </cfRule>
  </conditionalFormatting>
  <conditionalFormatting sqref="E2421">
    <cfRule type="cellIs" dxfId="1712" priority="440" operator="equal">
      <formula>$C$9</formula>
    </cfRule>
  </conditionalFormatting>
  <conditionalFormatting sqref="E2422">
    <cfRule type="cellIs" dxfId="1711" priority="439" operator="equal">
      <formula>$C$9</formula>
    </cfRule>
  </conditionalFormatting>
  <conditionalFormatting sqref="E2423">
    <cfRule type="cellIs" dxfId="1710" priority="438" operator="equal">
      <formula>$C$9</formula>
    </cfRule>
  </conditionalFormatting>
  <conditionalFormatting sqref="E2425">
    <cfRule type="cellIs" dxfId="1709" priority="437" operator="equal">
      <formula>$C$9</formula>
    </cfRule>
  </conditionalFormatting>
  <conditionalFormatting sqref="E2426">
    <cfRule type="cellIs" dxfId="1708" priority="436" operator="equal">
      <formula>$C$9</formula>
    </cfRule>
  </conditionalFormatting>
  <conditionalFormatting sqref="E2427">
    <cfRule type="cellIs" dxfId="1707" priority="435" operator="equal">
      <formula>$C$9</formula>
    </cfRule>
  </conditionalFormatting>
  <conditionalFormatting sqref="E2428">
    <cfRule type="cellIs" dxfId="1706" priority="434" operator="equal">
      <formula>$C$9</formula>
    </cfRule>
  </conditionalFormatting>
  <conditionalFormatting sqref="E2429">
    <cfRule type="cellIs" dxfId="1705" priority="433" operator="equal">
      <formula>$C$9</formula>
    </cfRule>
  </conditionalFormatting>
  <conditionalFormatting sqref="E2430">
    <cfRule type="cellIs" dxfId="1704" priority="432" operator="equal">
      <formula>$C$9</formula>
    </cfRule>
  </conditionalFormatting>
  <conditionalFormatting sqref="E2431">
    <cfRule type="cellIs" dxfId="1703" priority="431" operator="equal">
      <formula>$C$9</formula>
    </cfRule>
  </conditionalFormatting>
  <conditionalFormatting sqref="E2432">
    <cfRule type="cellIs" dxfId="1702" priority="430" operator="equal">
      <formula>$C$9</formula>
    </cfRule>
  </conditionalFormatting>
  <conditionalFormatting sqref="E2433">
    <cfRule type="cellIs" dxfId="1701" priority="429" operator="equal">
      <formula>$C$9</formula>
    </cfRule>
  </conditionalFormatting>
  <conditionalFormatting sqref="E2434">
    <cfRule type="cellIs" dxfId="1700" priority="428" operator="equal">
      <formula>$C$9</formula>
    </cfRule>
  </conditionalFormatting>
  <conditionalFormatting sqref="E2435">
    <cfRule type="cellIs" dxfId="1699" priority="427" operator="equal">
      <formula>$C$9</formula>
    </cfRule>
  </conditionalFormatting>
  <conditionalFormatting sqref="E2436">
    <cfRule type="cellIs" dxfId="1698" priority="426" operator="equal">
      <formula>$C$9</formula>
    </cfRule>
  </conditionalFormatting>
  <conditionalFormatting sqref="E2438">
    <cfRule type="cellIs" dxfId="1697" priority="425" operator="equal">
      <formula>$C$9</formula>
    </cfRule>
  </conditionalFormatting>
  <conditionalFormatting sqref="E2439">
    <cfRule type="cellIs" dxfId="1696" priority="424" operator="equal">
      <formula>$C$9</formula>
    </cfRule>
  </conditionalFormatting>
  <conditionalFormatting sqref="E2440">
    <cfRule type="cellIs" dxfId="1695" priority="423" operator="equal">
      <formula>$C$9</formula>
    </cfRule>
  </conditionalFormatting>
  <conditionalFormatting sqref="E2441">
    <cfRule type="cellIs" dxfId="1694" priority="422" operator="equal">
      <formula>$C$9</formula>
    </cfRule>
  </conditionalFormatting>
  <conditionalFormatting sqref="E2442">
    <cfRule type="cellIs" dxfId="1693" priority="421" operator="equal">
      <formula>$C$9</formula>
    </cfRule>
  </conditionalFormatting>
  <conditionalFormatting sqref="E2443">
    <cfRule type="cellIs" dxfId="1692" priority="420" operator="equal">
      <formula>$C$9</formula>
    </cfRule>
  </conditionalFormatting>
  <conditionalFormatting sqref="E2444">
    <cfRule type="cellIs" dxfId="1691" priority="419" operator="equal">
      <formula>$C$9</formula>
    </cfRule>
  </conditionalFormatting>
  <conditionalFormatting sqref="E2445">
    <cfRule type="cellIs" dxfId="1690" priority="418" operator="equal">
      <formula>$C$9</formula>
    </cfRule>
  </conditionalFormatting>
  <conditionalFormatting sqref="E2446">
    <cfRule type="cellIs" dxfId="1689" priority="417" operator="equal">
      <formula>$C$9</formula>
    </cfRule>
  </conditionalFormatting>
  <conditionalFormatting sqref="E2447">
    <cfRule type="cellIs" dxfId="1688" priority="416" operator="equal">
      <formula>$C$9</formula>
    </cfRule>
  </conditionalFormatting>
  <conditionalFormatting sqref="E2448">
    <cfRule type="cellIs" dxfId="1687" priority="415" operator="equal">
      <formula>$C$9</formula>
    </cfRule>
  </conditionalFormatting>
  <conditionalFormatting sqref="E2449">
    <cfRule type="cellIs" dxfId="1686" priority="414" operator="equal">
      <formula>$C$9</formula>
    </cfRule>
  </conditionalFormatting>
  <conditionalFormatting sqref="E2454">
    <cfRule type="cellIs" dxfId="1685" priority="413" operator="equal">
      <formula>$C$9</formula>
    </cfRule>
  </conditionalFormatting>
  <conditionalFormatting sqref="E2456">
    <cfRule type="cellIs" dxfId="1684" priority="412" operator="equal">
      <formula>$C$9</formula>
    </cfRule>
  </conditionalFormatting>
  <conditionalFormatting sqref="E2457">
    <cfRule type="cellIs" dxfId="1683" priority="411" operator="equal">
      <formula>$C$9</formula>
    </cfRule>
  </conditionalFormatting>
  <conditionalFormatting sqref="E2458">
    <cfRule type="cellIs" dxfId="1682" priority="410" operator="equal">
      <formula>$C$9</formula>
    </cfRule>
  </conditionalFormatting>
  <conditionalFormatting sqref="E2459">
    <cfRule type="cellIs" dxfId="1681" priority="409" operator="equal">
      <formula>$C$9</formula>
    </cfRule>
  </conditionalFormatting>
  <conditionalFormatting sqref="E2460">
    <cfRule type="cellIs" dxfId="1680" priority="408" operator="equal">
      <formula>$C$9</formula>
    </cfRule>
  </conditionalFormatting>
  <conditionalFormatting sqref="E2462">
    <cfRule type="cellIs" dxfId="1679" priority="407" operator="equal">
      <formula>$C$9</formula>
    </cfRule>
  </conditionalFormatting>
  <conditionalFormatting sqref="E2463">
    <cfRule type="cellIs" dxfId="1678" priority="406" operator="equal">
      <formula>$C$9</formula>
    </cfRule>
  </conditionalFormatting>
  <conditionalFormatting sqref="E2465">
    <cfRule type="cellIs" dxfId="1677" priority="405" operator="equal">
      <formula>$C$9</formula>
    </cfRule>
  </conditionalFormatting>
  <conditionalFormatting sqref="E2466">
    <cfRule type="cellIs" dxfId="1676" priority="404" operator="equal">
      <formula>$C$9</formula>
    </cfRule>
  </conditionalFormatting>
  <conditionalFormatting sqref="E2467">
    <cfRule type="cellIs" dxfId="1675" priority="403" operator="equal">
      <formula>$C$9</formula>
    </cfRule>
  </conditionalFormatting>
  <conditionalFormatting sqref="E2468">
    <cfRule type="cellIs" dxfId="1674" priority="402" operator="equal">
      <formula>$C$9</formula>
    </cfRule>
  </conditionalFormatting>
  <conditionalFormatting sqref="E2469">
    <cfRule type="cellIs" dxfId="1673" priority="401" operator="equal">
      <formula>$C$9</formula>
    </cfRule>
  </conditionalFormatting>
  <conditionalFormatting sqref="E2470">
    <cfRule type="cellIs" dxfId="1672" priority="400" operator="equal">
      <formula>$C$9</formula>
    </cfRule>
  </conditionalFormatting>
  <conditionalFormatting sqref="E2471">
    <cfRule type="cellIs" dxfId="1671" priority="399" operator="equal">
      <formula>$C$9</formula>
    </cfRule>
  </conditionalFormatting>
  <conditionalFormatting sqref="E2472">
    <cfRule type="cellIs" dxfId="1670" priority="398" operator="equal">
      <formula>$C$9</formula>
    </cfRule>
  </conditionalFormatting>
  <conditionalFormatting sqref="E2473">
    <cfRule type="cellIs" dxfId="1669" priority="397" operator="equal">
      <formula>$C$9</formula>
    </cfRule>
  </conditionalFormatting>
  <conditionalFormatting sqref="E2474">
    <cfRule type="cellIs" dxfId="1668" priority="396" operator="equal">
      <formula>$C$9</formula>
    </cfRule>
  </conditionalFormatting>
  <conditionalFormatting sqref="E2475">
    <cfRule type="cellIs" dxfId="1667" priority="395" operator="equal">
      <formula>$C$9</formula>
    </cfRule>
  </conditionalFormatting>
  <conditionalFormatting sqref="E2476">
    <cfRule type="cellIs" dxfId="1666" priority="394" operator="equal">
      <formula>$C$9</formula>
    </cfRule>
  </conditionalFormatting>
  <conditionalFormatting sqref="E2521">
    <cfRule type="cellIs" dxfId="1665" priority="393" operator="equal">
      <formula>$C$9</formula>
    </cfRule>
  </conditionalFormatting>
  <conditionalFormatting sqref="E2523">
    <cfRule type="cellIs" dxfId="1664" priority="392" operator="equal">
      <formula>$C$9</formula>
    </cfRule>
  </conditionalFormatting>
  <conditionalFormatting sqref="E2525">
    <cfRule type="cellIs" dxfId="1663" priority="391" operator="equal">
      <formula>$C$9</formula>
    </cfRule>
  </conditionalFormatting>
  <conditionalFormatting sqref="E2527">
    <cfRule type="cellIs" dxfId="1662" priority="390" operator="equal">
      <formula>$C$9</formula>
    </cfRule>
  </conditionalFormatting>
  <conditionalFormatting sqref="E2529">
    <cfRule type="cellIs" dxfId="1661" priority="389" operator="equal">
      <formula>$C$9</formula>
    </cfRule>
  </conditionalFormatting>
  <conditionalFormatting sqref="E2531">
    <cfRule type="cellIs" dxfId="1660" priority="388" operator="equal">
      <formula>$C$9</formula>
    </cfRule>
  </conditionalFormatting>
  <conditionalFormatting sqref="E2533:E2534">
    <cfRule type="cellIs" dxfId="1659" priority="387" operator="equal">
      <formula>$C$9</formula>
    </cfRule>
  </conditionalFormatting>
  <conditionalFormatting sqref="E2628">
    <cfRule type="cellIs" dxfId="1658" priority="386" operator="equal">
      <formula>$C$9</formula>
    </cfRule>
  </conditionalFormatting>
  <conditionalFormatting sqref="E2630">
    <cfRule type="cellIs" dxfId="1657" priority="385" operator="equal">
      <formula>$C$9</formula>
    </cfRule>
  </conditionalFormatting>
  <conditionalFormatting sqref="E2631">
    <cfRule type="cellIs" dxfId="1656" priority="384" operator="equal">
      <formula>$C$9</formula>
    </cfRule>
  </conditionalFormatting>
  <conditionalFormatting sqref="E2632">
    <cfRule type="cellIs" dxfId="1655" priority="383" operator="equal">
      <formula>$C$9</formula>
    </cfRule>
  </conditionalFormatting>
  <conditionalFormatting sqref="E2633">
    <cfRule type="cellIs" dxfId="1654" priority="382" operator="equal">
      <formula>$C$9</formula>
    </cfRule>
  </conditionalFormatting>
  <conditionalFormatting sqref="E2635">
    <cfRule type="cellIs" dxfId="1653" priority="381" operator="equal">
      <formula>$C$9</formula>
    </cfRule>
  </conditionalFormatting>
  <conditionalFormatting sqref="E2636">
    <cfRule type="cellIs" dxfId="1652" priority="380" operator="equal">
      <formula>$C$9</formula>
    </cfRule>
  </conditionalFormatting>
  <conditionalFormatting sqref="E2638">
    <cfRule type="cellIs" dxfId="1651" priority="379" operator="equal">
      <formula>$C$9</formula>
    </cfRule>
  </conditionalFormatting>
  <conditionalFormatting sqref="E2639">
    <cfRule type="cellIs" dxfId="1650" priority="378" operator="equal">
      <formula>$C$9</formula>
    </cfRule>
  </conditionalFormatting>
  <conditionalFormatting sqref="E2641">
    <cfRule type="cellIs" dxfId="1649" priority="377" operator="equal">
      <formula>$C$9</formula>
    </cfRule>
  </conditionalFormatting>
  <conditionalFormatting sqref="E2642">
    <cfRule type="cellIs" dxfId="1648" priority="376" operator="equal">
      <formula>$C$9</formula>
    </cfRule>
  </conditionalFormatting>
  <conditionalFormatting sqref="E2644">
    <cfRule type="cellIs" dxfId="1647" priority="375" operator="equal">
      <formula>$C$9</formula>
    </cfRule>
  </conditionalFormatting>
  <conditionalFormatting sqref="E2645">
    <cfRule type="cellIs" dxfId="1646" priority="374" operator="equal">
      <formula>$C$9</formula>
    </cfRule>
  </conditionalFormatting>
  <conditionalFormatting sqref="E2646">
    <cfRule type="cellIs" dxfId="1645" priority="373" operator="equal">
      <formula>$C$9</formula>
    </cfRule>
  </conditionalFormatting>
  <conditionalFormatting sqref="E2737">
    <cfRule type="cellIs" dxfId="1644" priority="372" operator="equal">
      <formula>$C$9</formula>
    </cfRule>
  </conditionalFormatting>
  <conditionalFormatting sqref="E2738">
    <cfRule type="cellIs" dxfId="1643" priority="371" operator="equal">
      <formula>$C$9</formula>
    </cfRule>
  </conditionalFormatting>
  <conditionalFormatting sqref="E2847">
    <cfRule type="cellIs" dxfId="1641" priority="369" operator="equal">
      <formula>$C$9</formula>
    </cfRule>
  </conditionalFormatting>
  <conditionalFormatting sqref="E2848">
    <cfRule type="cellIs" dxfId="1640" priority="368" operator="equal">
      <formula>$C$9</formula>
    </cfRule>
  </conditionalFormatting>
  <conditionalFormatting sqref="E2849">
    <cfRule type="cellIs" dxfId="1639" priority="367" operator="equal">
      <formula>$C$9</formula>
    </cfRule>
  </conditionalFormatting>
  <conditionalFormatting sqref="E2850">
    <cfRule type="cellIs" dxfId="1638" priority="366" operator="equal">
      <formula>$C$9</formula>
    </cfRule>
  </conditionalFormatting>
  <conditionalFormatting sqref="E2957">
    <cfRule type="cellIs" dxfId="1637" priority="365" operator="equal">
      <formula>$C$9</formula>
    </cfRule>
  </conditionalFormatting>
  <conditionalFormatting sqref="E2958">
    <cfRule type="cellIs" dxfId="1636" priority="364" operator="equal">
      <formula>$C$9</formula>
    </cfRule>
  </conditionalFormatting>
  <conditionalFormatting sqref="E2959">
    <cfRule type="cellIs" dxfId="1635" priority="363" operator="equal">
      <formula>$C$9</formula>
    </cfRule>
  </conditionalFormatting>
  <conditionalFormatting sqref="E2960">
    <cfRule type="cellIs" dxfId="1634" priority="362" operator="equal">
      <formula>$C$9</formula>
    </cfRule>
  </conditionalFormatting>
  <conditionalFormatting sqref="E2963">
    <cfRule type="cellIs" dxfId="1633" priority="361" operator="equal">
      <formula>$C$9</formula>
    </cfRule>
  </conditionalFormatting>
  <conditionalFormatting sqref="E2964">
    <cfRule type="cellIs" dxfId="1632" priority="360" operator="equal">
      <formula>$C$9</formula>
    </cfRule>
  </conditionalFormatting>
  <conditionalFormatting sqref="E2965">
    <cfRule type="cellIs" dxfId="1631" priority="359" operator="equal">
      <formula>$C$9</formula>
    </cfRule>
  </conditionalFormatting>
  <conditionalFormatting sqref="E2967">
    <cfRule type="cellIs" dxfId="1630" priority="358" operator="equal">
      <formula>$C$9</formula>
    </cfRule>
  </conditionalFormatting>
  <conditionalFormatting sqref="E2968">
    <cfRule type="cellIs" dxfId="1629" priority="357" operator="equal">
      <formula>$C$9</formula>
    </cfRule>
  </conditionalFormatting>
  <conditionalFormatting sqref="E2969">
    <cfRule type="cellIs" dxfId="1628" priority="356" operator="equal">
      <formula>$C$9</formula>
    </cfRule>
  </conditionalFormatting>
  <conditionalFormatting sqref="E2971">
    <cfRule type="cellIs" dxfId="1627" priority="355" operator="equal">
      <formula>$C$9</formula>
    </cfRule>
  </conditionalFormatting>
  <conditionalFormatting sqref="E2972">
    <cfRule type="cellIs" dxfId="1626" priority="354" operator="equal">
      <formula>$C$9</formula>
    </cfRule>
  </conditionalFormatting>
  <conditionalFormatting sqref="E2973">
    <cfRule type="cellIs" dxfId="1625" priority="353" operator="equal">
      <formula>$C$9</formula>
    </cfRule>
  </conditionalFormatting>
  <conditionalFormatting sqref="E2975">
    <cfRule type="cellIs" dxfId="1624" priority="352" operator="equal">
      <formula>$C$9</formula>
    </cfRule>
  </conditionalFormatting>
  <conditionalFormatting sqref="E2976">
    <cfRule type="cellIs" dxfId="1623" priority="351" operator="equal">
      <formula>$C$9</formula>
    </cfRule>
  </conditionalFormatting>
  <conditionalFormatting sqref="E2977">
    <cfRule type="cellIs" dxfId="1622" priority="350" operator="equal">
      <formula>$C$9</formula>
    </cfRule>
  </conditionalFormatting>
  <conditionalFormatting sqref="E2979">
    <cfRule type="cellIs" dxfId="1621" priority="349" operator="equal">
      <formula>$C$9</formula>
    </cfRule>
  </conditionalFormatting>
  <conditionalFormatting sqref="E2980">
    <cfRule type="cellIs" dxfId="1620" priority="348" operator="equal">
      <formula>$C$9</formula>
    </cfRule>
  </conditionalFormatting>
  <conditionalFormatting sqref="E2981">
    <cfRule type="cellIs" dxfId="1619" priority="347" operator="equal">
      <formula>$C$9</formula>
    </cfRule>
  </conditionalFormatting>
  <conditionalFormatting sqref="E2983">
    <cfRule type="cellIs" dxfId="1618" priority="346" operator="equal">
      <formula>$C$9</formula>
    </cfRule>
  </conditionalFormatting>
  <conditionalFormatting sqref="E2984">
    <cfRule type="cellIs" dxfId="1617" priority="345" operator="equal">
      <formula>$C$9</formula>
    </cfRule>
  </conditionalFormatting>
  <conditionalFormatting sqref="E2985">
    <cfRule type="cellIs" dxfId="1616" priority="344" operator="equal">
      <formula>$C$9</formula>
    </cfRule>
  </conditionalFormatting>
  <conditionalFormatting sqref="E2986">
    <cfRule type="cellIs" dxfId="1615" priority="343" operator="equal">
      <formula>$C$9</formula>
    </cfRule>
  </conditionalFormatting>
  <conditionalFormatting sqref="E2988">
    <cfRule type="cellIs" dxfId="1614" priority="342" operator="equal">
      <formula>$C$9</formula>
    </cfRule>
  </conditionalFormatting>
  <conditionalFormatting sqref="E2989">
    <cfRule type="cellIs" dxfId="1613" priority="341" operator="equal">
      <formula>$C$9</formula>
    </cfRule>
  </conditionalFormatting>
  <conditionalFormatting sqref="E2990">
    <cfRule type="cellIs" dxfId="1612" priority="340" operator="equal">
      <formula>$C$9</formula>
    </cfRule>
  </conditionalFormatting>
  <conditionalFormatting sqref="E2991">
    <cfRule type="cellIs" dxfId="1611" priority="339" operator="equal">
      <formula>$C$9</formula>
    </cfRule>
  </conditionalFormatting>
  <conditionalFormatting sqref="E2992">
    <cfRule type="cellIs" dxfId="1610" priority="338" operator="equal">
      <formula>$C$9</formula>
    </cfRule>
  </conditionalFormatting>
  <conditionalFormatting sqref="E2994">
    <cfRule type="cellIs" dxfId="1609" priority="337" operator="equal">
      <formula>$C$9</formula>
    </cfRule>
  </conditionalFormatting>
  <conditionalFormatting sqref="E2995">
    <cfRule type="cellIs" dxfId="1608" priority="336" operator="equal">
      <formula>$C$9</formula>
    </cfRule>
  </conditionalFormatting>
  <conditionalFormatting sqref="E2996">
    <cfRule type="cellIs" dxfId="1607" priority="335" operator="equal">
      <formula>$C$9</formula>
    </cfRule>
  </conditionalFormatting>
  <conditionalFormatting sqref="E2997">
    <cfRule type="cellIs" dxfId="1606" priority="334" operator="equal">
      <formula>$C$9</formula>
    </cfRule>
  </conditionalFormatting>
  <conditionalFormatting sqref="E2999">
    <cfRule type="cellIs" dxfId="1605" priority="333" operator="equal">
      <formula>$C$9</formula>
    </cfRule>
  </conditionalFormatting>
  <conditionalFormatting sqref="E3000">
    <cfRule type="cellIs" dxfId="1604" priority="332" operator="equal">
      <formula>$C$9</formula>
    </cfRule>
  </conditionalFormatting>
  <conditionalFormatting sqref="E3001">
    <cfRule type="cellIs" dxfId="1603" priority="331" operator="equal">
      <formula>$C$9</formula>
    </cfRule>
  </conditionalFormatting>
  <conditionalFormatting sqref="E3003">
    <cfRule type="cellIs" dxfId="1602" priority="330" operator="equal">
      <formula>$C$9</formula>
    </cfRule>
  </conditionalFormatting>
  <conditionalFormatting sqref="E3004">
    <cfRule type="cellIs" dxfId="1601" priority="329" operator="equal">
      <formula>$C$9</formula>
    </cfRule>
  </conditionalFormatting>
  <conditionalFormatting sqref="E3005">
    <cfRule type="cellIs" dxfId="1600" priority="328" operator="equal">
      <formula>$C$9</formula>
    </cfRule>
  </conditionalFormatting>
  <conditionalFormatting sqref="E3006">
    <cfRule type="cellIs" dxfId="1599" priority="327" operator="equal">
      <formula>$C$9</formula>
    </cfRule>
  </conditionalFormatting>
  <conditionalFormatting sqref="E3007">
    <cfRule type="cellIs" dxfId="1598" priority="326" operator="equal">
      <formula>$C$9</formula>
    </cfRule>
  </conditionalFormatting>
  <conditionalFormatting sqref="E3009">
    <cfRule type="cellIs" dxfId="1597" priority="325" operator="equal">
      <formula>$C$9</formula>
    </cfRule>
  </conditionalFormatting>
  <conditionalFormatting sqref="E3010">
    <cfRule type="cellIs" dxfId="1596" priority="324" operator="equal">
      <formula>$C$9</formula>
    </cfRule>
  </conditionalFormatting>
  <conditionalFormatting sqref="E3011">
    <cfRule type="cellIs" dxfId="1595" priority="323" operator="equal">
      <formula>$C$9</formula>
    </cfRule>
  </conditionalFormatting>
  <conditionalFormatting sqref="E3012">
    <cfRule type="cellIs" dxfId="1594" priority="322" operator="equal">
      <formula>$C$9</formula>
    </cfRule>
  </conditionalFormatting>
  <conditionalFormatting sqref="E3013">
    <cfRule type="cellIs" dxfId="1593" priority="321" operator="equal">
      <formula>$C$9</formula>
    </cfRule>
  </conditionalFormatting>
  <conditionalFormatting sqref="E3014">
    <cfRule type="cellIs" dxfId="1592" priority="320" operator="equal">
      <formula>$C$9</formula>
    </cfRule>
  </conditionalFormatting>
  <conditionalFormatting sqref="E3015">
    <cfRule type="cellIs" dxfId="1591" priority="319" operator="equal">
      <formula>$C$9</formula>
    </cfRule>
  </conditionalFormatting>
  <conditionalFormatting sqref="E3016">
    <cfRule type="cellIs" dxfId="1590" priority="318" operator="equal">
      <formula>$C$9</formula>
    </cfRule>
  </conditionalFormatting>
  <conditionalFormatting sqref="E3024">
    <cfRule type="cellIs" dxfId="1589" priority="317" operator="equal">
      <formula>$C$9</formula>
    </cfRule>
  </conditionalFormatting>
  <conditionalFormatting sqref="E3025">
    <cfRule type="cellIs" dxfId="1588" priority="316" operator="equal">
      <formula>$C$9</formula>
    </cfRule>
  </conditionalFormatting>
  <conditionalFormatting sqref="E3027">
    <cfRule type="cellIs" dxfId="1587" priority="315" operator="equal">
      <formula>$C$9</formula>
    </cfRule>
  </conditionalFormatting>
  <conditionalFormatting sqref="E3028">
    <cfRule type="cellIs" dxfId="1586" priority="314" operator="equal">
      <formula>$C$9</formula>
    </cfRule>
  </conditionalFormatting>
  <conditionalFormatting sqref="E3030">
    <cfRule type="cellIs" dxfId="1585" priority="313" operator="equal">
      <formula>$C$9</formula>
    </cfRule>
  </conditionalFormatting>
  <conditionalFormatting sqref="E3031">
    <cfRule type="cellIs" dxfId="1584" priority="312" operator="equal">
      <formula>$C$9</formula>
    </cfRule>
  </conditionalFormatting>
  <conditionalFormatting sqref="E3068">
    <cfRule type="cellIs" dxfId="1583" priority="311" operator="equal">
      <formula>$C$9</formula>
    </cfRule>
  </conditionalFormatting>
  <conditionalFormatting sqref="E3069">
    <cfRule type="cellIs" dxfId="1582" priority="310" operator="equal">
      <formula>$C$9</formula>
    </cfRule>
  </conditionalFormatting>
  <conditionalFormatting sqref="E3071">
    <cfRule type="cellIs" dxfId="1581" priority="309" operator="equal">
      <formula>$C$9</formula>
    </cfRule>
  </conditionalFormatting>
  <conditionalFormatting sqref="E3072">
    <cfRule type="cellIs" dxfId="1580" priority="308" operator="equal">
      <formula>$C$9</formula>
    </cfRule>
  </conditionalFormatting>
  <conditionalFormatting sqref="E3073">
    <cfRule type="cellIs" dxfId="1579" priority="307" operator="equal">
      <formula>$C$9</formula>
    </cfRule>
  </conditionalFormatting>
  <conditionalFormatting sqref="E3074">
    <cfRule type="cellIs" dxfId="1578" priority="306" operator="equal">
      <formula>$C$9</formula>
    </cfRule>
  </conditionalFormatting>
  <conditionalFormatting sqref="E3076">
    <cfRule type="cellIs" dxfId="1577" priority="305" operator="equal">
      <formula>$C$9</formula>
    </cfRule>
  </conditionalFormatting>
  <conditionalFormatting sqref="E3077">
    <cfRule type="cellIs" dxfId="1576" priority="304" operator="equal">
      <formula>$C$9</formula>
    </cfRule>
  </conditionalFormatting>
  <conditionalFormatting sqref="E3079">
    <cfRule type="cellIs" dxfId="1575" priority="303" operator="equal">
      <formula>$C$9</formula>
    </cfRule>
  </conditionalFormatting>
  <conditionalFormatting sqref="E3080">
    <cfRule type="cellIs" dxfId="1574" priority="302" operator="equal">
      <formula>$C$9</formula>
    </cfRule>
  </conditionalFormatting>
  <conditionalFormatting sqref="E3082">
    <cfRule type="cellIs" dxfId="1573" priority="301" operator="equal">
      <formula>$C$9</formula>
    </cfRule>
  </conditionalFormatting>
  <conditionalFormatting sqref="E3083">
    <cfRule type="cellIs" dxfId="1572" priority="300" operator="equal">
      <formula>$C$9</formula>
    </cfRule>
  </conditionalFormatting>
  <conditionalFormatting sqref="E3090">
    <cfRule type="cellIs" dxfId="1571" priority="299" operator="equal">
      <formula>$C$9</formula>
    </cfRule>
  </conditionalFormatting>
  <conditionalFormatting sqref="E3091">
    <cfRule type="cellIs" dxfId="1570" priority="298" operator="equal">
      <formula>$C$9</formula>
    </cfRule>
  </conditionalFormatting>
  <conditionalFormatting sqref="E3092">
    <cfRule type="cellIs" dxfId="1569" priority="297" operator="equal">
      <formula>$C$9</formula>
    </cfRule>
  </conditionalFormatting>
  <conditionalFormatting sqref="E3180">
    <cfRule type="cellIs" dxfId="1568" priority="296" operator="equal">
      <formula>$C$9</formula>
    </cfRule>
  </conditionalFormatting>
  <conditionalFormatting sqref="E3181">
    <cfRule type="cellIs" dxfId="1567" priority="295" operator="equal">
      <formula>$C$9</formula>
    </cfRule>
  </conditionalFormatting>
  <conditionalFormatting sqref="E3183">
    <cfRule type="cellIs" dxfId="1566" priority="294" operator="equal">
      <formula>$C$9</formula>
    </cfRule>
  </conditionalFormatting>
  <conditionalFormatting sqref="E3184">
    <cfRule type="cellIs" dxfId="1565" priority="293" operator="equal">
      <formula>$C$9</formula>
    </cfRule>
  </conditionalFormatting>
  <conditionalFormatting sqref="E3185">
    <cfRule type="cellIs" dxfId="1564" priority="292" operator="equal">
      <formula>$C$9</formula>
    </cfRule>
  </conditionalFormatting>
  <conditionalFormatting sqref="E3187">
    <cfRule type="cellIs" dxfId="1563" priority="291" operator="equal">
      <formula>$C$9</formula>
    </cfRule>
  </conditionalFormatting>
  <conditionalFormatting sqref="E3188">
    <cfRule type="cellIs" dxfId="1562" priority="290" operator="equal">
      <formula>$C$9</formula>
    </cfRule>
  </conditionalFormatting>
  <conditionalFormatting sqref="E3189">
    <cfRule type="cellIs" dxfId="1561" priority="289" operator="equal">
      <formula>$C$9</formula>
    </cfRule>
  </conditionalFormatting>
  <conditionalFormatting sqref="E3190">
    <cfRule type="cellIs" dxfId="1560" priority="288" operator="equal">
      <formula>$C$9</formula>
    </cfRule>
  </conditionalFormatting>
  <conditionalFormatting sqref="E3286">
    <cfRule type="cellIs" dxfId="1559" priority="287" operator="equal">
      <formula>$C$9</formula>
    </cfRule>
  </conditionalFormatting>
  <conditionalFormatting sqref="E3289">
    <cfRule type="cellIs" dxfId="1557" priority="286" operator="equal">
      <formula>$C$9</formula>
    </cfRule>
  </conditionalFormatting>
  <conditionalFormatting sqref="E3292">
    <cfRule type="cellIs" dxfId="1556" priority="285" operator="equal">
      <formula>$C$9</formula>
    </cfRule>
  </conditionalFormatting>
  <conditionalFormatting sqref="E3293">
    <cfRule type="cellIs" dxfId="1555" priority="284" operator="equal">
      <formula>$C$9</formula>
    </cfRule>
  </conditionalFormatting>
  <conditionalFormatting sqref="E3294">
    <cfRule type="cellIs" dxfId="1554" priority="283" operator="equal">
      <formula>$C$9</formula>
    </cfRule>
  </conditionalFormatting>
  <conditionalFormatting sqref="E3296">
    <cfRule type="cellIs" dxfId="1553" priority="282" operator="equal">
      <formula>$C$9</formula>
    </cfRule>
  </conditionalFormatting>
  <conditionalFormatting sqref="E3297">
    <cfRule type="cellIs" dxfId="1552" priority="281" operator="equal">
      <formula>$C$9</formula>
    </cfRule>
  </conditionalFormatting>
  <conditionalFormatting sqref="E3299">
    <cfRule type="cellIs" dxfId="1551" priority="280" operator="equal">
      <formula>$C$9</formula>
    </cfRule>
  </conditionalFormatting>
  <conditionalFormatting sqref="E3300">
    <cfRule type="cellIs" dxfId="1550" priority="279" operator="equal">
      <formula>$C$9</formula>
    </cfRule>
  </conditionalFormatting>
  <conditionalFormatting sqref="E3302">
    <cfRule type="cellIs" dxfId="1549" priority="278" operator="equal">
      <formula>$C$9</formula>
    </cfRule>
  </conditionalFormatting>
  <conditionalFormatting sqref="E3303">
    <cfRule type="cellIs" dxfId="1548" priority="277" operator="equal">
      <formula>$C$9</formula>
    </cfRule>
  </conditionalFormatting>
  <conditionalFormatting sqref="E3305">
    <cfRule type="cellIs" dxfId="1547" priority="276" operator="equal">
      <formula>$C$9</formula>
    </cfRule>
  </conditionalFormatting>
  <conditionalFormatting sqref="E3306">
    <cfRule type="cellIs" dxfId="1546" priority="275" operator="equal">
      <formula>$C$9</formula>
    </cfRule>
  </conditionalFormatting>
  <conditionalFormatting sqref="E3308">
    <cfRule type="cellIs" dxfId="1545" priority="274" operator="equal">
      <formula>$C$9</formula>
    </cfRule>
  </conditionalFormatting>
  <conditionalFormatting sqref="E3309">
    <cfRule type="cellIs" dxfId="1544" priority="273" operator="equal">
      <formula>$C$9</formula>
    </cfRule>
  </conditionalFormatting>
  <conditionalFormatting sqref="E3310">
    <cfRule type="cellIs" dxfId="1543" priority="272" operator="equal">
      <formula>$C$9</formula>
    </cfRule>
  </conditionalFormatting>
  <conditionalFormatting sqref="E3312">
    <cfRule type="cellIs" dxfId="1542" priority="271" operator="equal">
      <formula>$C$9</formula>
    </cfRule>
  </conditionalFormatting>
  <conditionalFormatting sqref="E3315">
    <cfRule type="cellIs" dxfId="1541" priority="270" operator="equal">
      <formula>$C$9</formula>
    </cfRule>
  </conditionalFormatting>
  <conditionalFormatting sqref="E3316">
    <cfRule type="cellIs" dxfId="1540" priority="269" operator="equal">
      <formula>$C$9</formula>
    </cfRule>
  </conditionalFormatting>
  <conditionalFormatting sqref="E3317">
    <cfRule type="cellIs" dxfId="1539" priority="268" operator="equal">
      <formula>$C$9</formula>
    </cfRule>
  </conditionalFormatting>
  <conditionalFormatting sqref="E3320">
    <cfRule type="cellIs" dxfId="1517" priority="267" operator="equal">
      <formula>$C$9</formula>
    </cfRule>
  </conditionalFormatting>
  <conditionalFormatting sqref="E3321">
    <cfRule type="cellIs" dxfId="1516" priority="266" operator="equal">
      <formula>$C$9</formula>
    </cfRule>
  </conditionalFormatting>
  <conditionalFormatting sqref="E3322">
    <cfRule type="cellIs" dxfId="1515" priority="265" operator="equal">
      <formula>$C$9</formula>
    </cfRule>
  </conditionalFormatting>
  <conditionalFormatting sqref="E3323">
    <cfRule type="cellIs" dxfId="1514" priority="264" operator="equal">
      <formula>$C$9</formula>
    </cfRule>
  </conditionalFormatting>
  <conditionalFormatting sqref="E3324">
    <cfRule type="cellIs" dxfId="1513" priority="263" operator="equal">
      <formula>$C$9</formula>
    </cfRule>
  </conditionalFormatting>
  <conditionalFormatting sqref="E3326">
    <cfRule type="cellIs" dxfId="1512" priority="262" operator="equal">
      <formula>$C$9</formula>
    </cfRule>
  </conditionalFormatting>
  <conditionalFormatting sqref="E3327">
    <cfRule type="cellIs" dxfId="1511" priority="261" operator="equal">
      <formula>$C$9</formula>
    </cfRule>
  </conditionalFormatting>
  <conditionalFormatting sqref="E3329">
    <cfRule type="cellIs" dxfId="1510" priority="260" operator="equal">
      <formula>$C$9</formula>
    </cfRule>
  </conditionalFormatting>
  <conditionalFormatting sqref="E3330">
    <cfRule type="cellIs" dxfId="1509" priority="259" operator="equal">
      <formula>$C$9</formula>
    </cfRule>
  </conditionalFormatting>
  <conditionalFormatting sqref="E3332">
    <cfRule type="cellIs" dxfId="1508" priority="258" operator="equal">
      <formula>$C$9</formula>
    </cfRule>
  </conditionalFormatting>
  <conditionalFormatting sqref="E3333">
    <cfRule type="cellIs" dxfId="1507" priority="257" operator="equal">
      <formula>$C$9</formula>
    </cfRule>
  </conditionalFormatting>
  <conditionalFormatting sqref="E3335">
    <cfRule type="cellIs" dxfId="1506" priority="256" operator="equal">
      <formula>$C$9</formula>
    </cfRule>
  </conditionalFormatting>
  <conditionalFormatting sqref="E3336">
    <cfRule type="cellIs" dxfId="1505" priority="255" operator="equal">
      <formula>$C$9</formula>
    </cfRule>
  </conditionalFormatting>
  <conditionalFormatting sqref="E3337">
    <cfRule type="cellIs" dxfId="1504" priority="254" operator="equal">
      <formula>$C$9</formula>
    </cfRule>
  </conditionalFormatting>
  <conditionalFormatting sqref="E3338">
    <cfRule type="cellIs" dxfId="1503" priority="253" operator="equal">
      <formula>$C$9</formula>
    </cfRule>
  </conditionalFormatting>
  <conditionalFormatting sqref="E3339">
    <cfRule type="cellIs" dxfId="1502" priority="252" operator="equal">
      <formula>$C$9</formula>
    </cfRule>
  </conditionalFormatting>
  <conditionalFormatting sqref="E3341">
    <cfRule type="cellIs" dxfId="1501" priority="251" operator="equal">
      <formula>$C$9</formula>
    </cfRule>
  </conditionalFormatting>
  <conditionalFormatting sqref="E3342">
    <cfRule type="cellIs" dxfId="1500" priority="250" operator="equal">
      <formula>$C$9</formula>
    </cfRule>
  </conditionalFormatting>
  <conditionalFormatting sqref="E3343">
    <cfRule type="cellIs" dxfId="1499" priority="249" operator="equal">
      <formula>$C$9</formula>
    </cfRule>
  </conditionalFormatting>
  <conditionalFormatting sqref="E3345">
    <cfRule type="cellIs" dxfId="1498" priority="248" operator="equal">
      <formula>$C$9</formula>
    </cfRule>
  </conditionalFormatting>
  <conditionalFormatting sqref="E3346">
    <cfRule type="cellIs" dxfId="1497" priority="247" operator="equal">
      <formula>$C$9</formula>
    </cfRule>
  </conditionalFormatting>
  <conditionalFormatting sqref="E3347">
    <cfRule type="cellIs" dxfId="1496" priority="246" operator="equal">
      <formula>$C$9</formula>
    </cfRule>
  </conditionalFormatting>
  <conditionalFormatting sqref="E3348">
    <cfRule type="cellIs" dxfId="1495" priority="245" operator="equal">
      <formula>$C$9</formula>
    </cfRule>
  </conditionalFormatting>
  <conditionalFormatting sqref="E3349">
    <cfRule type="cellIs" dxfId="1494" priority="244" operator="equal">
      <formula>$C$9</formula>
    </cfRule>
  </conditionalFormatting>
  <conditionalFormatting sqref="E3350">
    <cfRule type="cellIs" dxfId="1493" priority="243" operator="equal">
      <formula>$C$9</formula>
    </cfRule>
  </conditionalFormatting>
  <conditionalFormatting sqref="E3352">
    <cfRule type="cellIs" dxfId="1492" priority="242" operator="equal">
      <formula>$C$9</formula>
    </cfRule>
  </conditionalFormatting>
  <conditionalFormatting sqref="E3353">
    <cfRule type="cellIs" dxfId="1491" priority="241" operator="equal">
      <formula>$C$9</formula>
    </cfRule>
  </conditionalFormatting>
  <conditionalFormatting sqref="E3354">
    <cfRule type="cellIs" dxfId="1490" priority="240" operator="equal">
      <formula>$C$9</formula>
    </cfRule>
  </conditionalFormatting>
  <conditionalFormatting sqref="E3362">
    <cfRule type="cellIs" dxfId="1489" priority="239" operator="equal">
      <formula>$C$9</formula>
    </cfRule>
  </conditionalFormatting>
  <conditionalFormatting sqref="E3363">
    <cfRule type="cellIs" dxfId="1488" priority="238" operator="equal">
      <formula>$C$9</formula>
    </cfRule>
  </conditionalFormatting>
  <conditionalFormatting sqref="E3364">
    <cfRule type="cellIs" dxfId="1487" priority="237" operator="equal">
      <formula>$C$9</formula>
    </cfRule>
  </conditionalFormatting>
  <conditionalFormatting sqref="E3365">
    <cfRule type="cellIs" dxfId="1486" priority="236" operator="equal">
      <formula>$C$9</formula>
    </cfRule>
  </conditionalFormatting>
  <conditionalFormatting sqref="E3370">
    <cfRule type="cellIs" dxfId="1485" priority="235" operator="equal">
      <formula>$C$9</formula>
    </cfRule>
  </conditionalFormatting>
  <conditionalFormatting sqref="E3371">
    <cfRule type="cellIs" dxfId="1484" priority="234" operator="equal">
      <formula>$C$9</formula>
    </cfRule>
  </conditionalFormatting>
  <conditionalFormatting sqref="E3372">
    <cfRule type="cellIs" dxfId="1483" priority="233" operator="equal">
      <formula>$C$9</formula>
    </cfRule>
  </conditionalFormatting>
  <conditionalFormatting sqref="E3373">
    <cfRule type="cellIs" dxfId="1482" priority="232" operator="equal">
      <formula>$C$9</formula>
    </cfRule>
  </conditionalFormatting>
  <conditionalFormatting sqref="E3374">
    <cfRule type="cellIs" dxfId="1481" priority="231" operator="equal">
      <formula>$C$9</formula>
    </cfRule>
  </conditionalFormatting>
  <conditionalFormatting sqref="E3387">
    <cfRule type="cellIs" dxfId="1480" priority="230" operator="equal">
      <formula>$C$9</formula>
    </cfRule>
  </conditionalFormatting>
  <conditionalFormatting sqref="E3388">
    <cfRule type="cellIs" dxfId="1479" priority="229" operator="equal">
      <formula>$C$9</formula>
    </cfRule>
  </conditionalFormatting>
  <conditionalFormatting sqref="E3390">
    <cfRule type="cellIs" dxfId="1478" priority="228" operator="equal">
      <formula>$C$9</formula>
    </cfRule>
  </conditionalFormatting>
  <conditionalFormatting sqref="E3391">
    <cfRule type="cellIs" dxfId="1477" priority="227" operator="equal">
      <formula>$C$9</formula>
    </cfRule>
  </conditionalFormatting>
  <conditionalFormatting sqref="E3392">
    <cfRule type="cellIs" dxfId="1476" priority="226" operator="equal">
      <formula>$C$9</formula>
    </cfRule>
  </conditionalFormatting>
  <conditionalFormatting sqref="E3493">
    <cfRule type="cellIs" dxfId="1475" priority="225" operator="equal">
      <formula>$C$9</formula>
    </cfRule>
  </conditionalFormatting>
  <conditionalFormatting sqref="E3494">
    <cfRule type="cellIs" dxfId="1474" priority="224" operator="equal">
      <formula>$C$9</formula>
    </cfRule>
  </conditionalFormatting>
  <conditionalFormatting sqref="E3495">
    <cfRule type="cellIs" dxfId="1473" priority="223" operator="equal">
      <formula>$C$9</formula>
    </cfRule>
  </conditionalFormatting>
  <conditionalFormatting sqref="E3496">
    <cfRule type="cellIs" dxfId="1472" priority="222" operator="equal">
      <formula>$C$9</formula>
    </cfRule>
  </conditionalFormatting>
  <conditionalFormatting sqref="E3497">
    <cfRule type="cellIs" dxfId="1471" priority="221" operator="equal">
      <formula>$C$9</formula>
    </cfRule>
  </conditionalFormatting>
  <conditionalFormatting sqref="E3499">
    <cfRule type="cellIs" dxfId="1470" priority="220" operator="equal">
      <formula>$C$9</formula>
    </cfRule>
  </conditionalFormatting>
  <conditionalFormatting sqref="E3500">
    <cfRule type="cellIs" dxfId="1469" priority="219" operator="equal">
      <formula>$C$9</formula>
    </cfRule>
  </conditionalFormatting>
  <conditionalFormatting sqref="E3501">
    <cfRule type="cellIs" dxfId="1468" priority="218" operator="equal">
      <formula>$C$9</formula>
    </cfRule>
  </conditionalFormatting>
  <conditionalFormatting sqref="E3503">
    <cfRule type="cellIs" dxfId="1467" priority="217" operator="equal">
      <formula>$C$9</formula>
    </cfRule>
  </conditionalFormatting>
  <conditionalFormatting sqref="E3504">
    <cfRule type="cellIs" dxfId="1466" priority="216" operator="equal">
      <formula>$C$9</formula>
    </cfRule>
  </conditionalFormatting>
  <conditionalFormatting sqref="E3505">
    <cfRule type="cellIs" dxfId="1465" priority="215" operator="equal">
      <formula>$C$9</formula>
    </cfRule>
  </conditionalFormatting>
  <conditionalFormatting sqref="E3506">
    <cfRule type="cellIs" dxfId="1464" priority="214" operator="equal">
      <formula>$C$9</formula>
    </cfRule>
  </conditionalFormatting>
  <conditionalFormatting sqref="E3507">
    <cfRule type="cellIs" dxfId="1463" priority="213" operator="equal">
      <formula>$C$9</formula>
    </cfRule>
  </conditionalFormatting>
  <conditionalFormatting sqref="E3508">
    <cfRule type="cellIs" dxfId="1462" priority="212" operator="equal">
      <formula>$C$9</formula>
    </cfRule>
  </conditionalFormatting>
  <conditionalFormatting sqref="E3511">
    <cfRule type="cellIs" dxfId="1461" priority="211" operator="equal">
      <formula>$C$9</formula>
    </cfRule>
  </conditionalFormatting>
  <conditionalFormatting sqref="E3512">
    <cfRule type="cellIs" dxfId="1460" priority="210" operator="equal">
      <formula>$C$9</formula>
    </cfRule>
  </conditionalFormatting>
  <conditionalFormatting sqref="E3513">
    <cfRule type="cellIs" dxfId="1459" priority="209" operator="equal">
      <formula>$C$9</formula>
    </cfRule>
  </conditionalFormatting>
  <conditionalFormatting sqref="E3514">
    <cfRule type="cellIs" dxfId="1458" priority="208" operator="equal">
      <formula>$C$9</formula>
    </cfRule>
  </conditionalFormatting>
  <conditionalFormatting sqref="E3515">
    <cfRule type="cellIs" dxfId="1457" priority="207" operator="equal">
      <formula>$C$9</formula>
    </cfRule>
  </conditionalFormatting>
  <conditionalFormatting sqref="E3517">
    <cfRule type="cellIs" dxfId="1456" priority="206" operator="equal">
      <formula>$C$9</formula>
    </cfRule>
  </conditionalFormatting>
  <conditionalFormatting sqref="E3518">
    <cfRule type="cellIs" dxfId="1455" priority="205" operator="equal">
      <formula>$C$9</formula>
    </cfRule>
  </conditionalFormatting>
  <conditionalFormatting sqref="E3519">
    <cfRule type="cellIs" dxfId="1454" priority="204" operator="equal">
      <formula>$C$9</formula>
    </cfRule>
  </conditionalFormatting>
  <conditionalFormatting sqref="E3521">
    <cfRule type="cellIs" dxfId="1453" priority="203" operator="equal">
      <formula>$C$9</formula>
    </cfRule>
  </conditionalFormatting>
  <conditionalFormatting sqref="E3522">
    <cfRule type="cellIs" dxfId="1452" priority="202" operator="equal">
      <formula>$C$9</formula>
    </cfRule>
  </conditionalFormatting>
  <conditionalFormatting sqref="E3523">
    <cfRule type="cellIs" dxfId="1451" priority="201" operator="equal">
      <formula>$C$9</formula>
    </cfRule>
  </conditionalFormatting>
  <conditionalFormatting sqref="E3524">
    <cfRule type="cellIs" dxfId="1450" priority="200" operator="equal">
      <formula>$C$9</formula>
    </cfRule>
  </conditionalFormatting>
  <conditionalFormatting sqref="E3525">
    <cfRule type="cellIs" dxfId="1449" priority="199" operator="equal">
      <formula>$C$9</formula>
    </cfRule>
  </conditionalFormatting>
  <conditionalFormatting sqref="E3526">
    <cfRule type="cellIs" dxfId="1448" priority="198" operator="equal">
      <formula>$C$9</formula>
    </cfRule>
  </conditionalFormatting>
  <conditionalFormatting sqref="E3529">
    <cfRule type="cellIs" dxfId="1447" priority="197" operator="equal">
      <formula>$C$9</formula>
    </cfRule>
  </conditionalFormatting>
  <conditionalFormatting sqref="E3530">
    <cfRule type="cellIs" dxfId="1446" priority="196" operator="equal">
      <formula>$C$9</formula>
    </cfRule>
  </conditionalFormatting>
  <conditionalFormatting sqref="E3531">
    <cfRule type="cellIs" dxfId="1445" priority="195" operator="equal">
      <formula>$C$9</formula>
    </cfRule>
  </conditionalFormatting>
  <conditionalFormatting sqref="E3532">
    <cfRule type="cellIs" dxfId="1444" priority="194" operator="equal">
      <formula>$C$9</formula>
    </cfRule>
  </conditionalFormatting>
  <conditionalFormatting sqref="E3533">
    <cfRule type="cellIs" dxfId="1443" priority="193" operator="equal">
      <formula>$C$9</formula>
    </cfRule>
  </conditionalFormatting>
  <conditionalFormatting sqref="E3535">
    <cfRule type="cellIs" dxfId="1442" priority="192" operator="equal">
      <formula>$C$9</formula>
    </cfRule>
  </conditionalFormatting>
  <conditionalFormatting sqref="E3536">
    <cfRule type="cellIs" dxfId="1441" priority="191" operator="equal">
      <formula>$C$9</formula>
    </cfRule>
  </conditionalFormatting>
  <conditionalFormatting sqref="E3537">
    <cfRule type="cellIs" dxfId="1440" priority="190" operator="equal">
      <formula>$C$9</formula>
    </cfRule>
  </conditionalFormatting>
  <conditionalFormatting sqref="E3539">
    <cfRule type="cellIs" dxfId="1439" priority="189" operator="equal">
      <formula>$C$9</formula>
    </cfRule>
  </conditionalFormatting>
  <conditionalFormatting sqref="E3540">
    <cfRule type="cellIs" dxfId="1438" priority="188" operator="equal">
      <formula>$C$9</formula>
    </cfRule>
  </conditionalFormatting>
  <conditionalFormatting sqref="E3541">
    <cfRule type="cellIs" dxfId="1437" priority="187" operator="equal">
      <formula>$C$9</formula>
    </cfRule>
  </conditionalFormatting>
  <conditionalFormatting sqref="E3542">
    <cfRule type="cellIs" dxfId="1436" priority="186" operator="equal">
      <formula>$C$9</formula>
    </cfRule>
  </conditionalFormatting>
  <conditionalFormatting sqref="E3543">
    <cfRule type="cellIs" dxfId="1435" priority="185" operator="equal">
      <formula>$C$9</formula>
    </cfRule>
  </conditionalFormatting>
  <conditionalFormatting sqref="E3544">
    <cfRule type="cellIs" dxfId="1434" priority="184" operator="equal">
      <formula>$C$9</formula>
    </cfRule>
  </conditionalFormatting>
  <conditionalFormatting sqref="E3545">
    <cfRule type="cellIs" dxfId="1433" priority="183" operator="equal">
      <formula>$C$9</formula>
    </cfRule>
  </conditionalFormatting>
  <conditionalFormatting sqref="E3547">
    <cfRule type="cellIs" dxfId="1432" priority="182" operator="equal">
      <formula>$C$9</formula>
    </cfRule>
  </conditionalFormatting>
  <conditionalFormatting sqref="E3548">
    <cfRule type="cellIs" dxfId="1431" priority="181" operator="equal">
      <formula>$C$9</formula>
    </cfRule>
  </conditionalFormatting>
  <conditionalFormatting sqref="E3823">
    <cfRule type="cellIs" dxfId="1429" priority="180" operator="equal">
      <formula>$C$9</formula>
    </cfRule>
  </conditionalFormatting>
  <conditionalFormatting sqref="E3824">
    <cfRule type="cellIs" dxfId="1428" priority="179" operator="equal">
      <formula>$C$9</formula>
    </cfRule>
  </conditionalFormatting>
  <conditionalFormatting sqref="E3825">
    <cfRule type="cellIs" dxfId="1427" priority="178" operator="equal">
      <formula>$C$9</formula>
    </cfRule>
  </conditionalFormatting>
  <conditionalFormatting sqref="E3826">
    <cfRule type="cellIs" dxfId="1426" priority="177" operator="equal">
      <formula>$C$9</formula>
    </cfRule>
  </conditionalFormatting>
  <conditionalFormatting sqref="E3827">
    <cfRule type="cellIs" dxfId="1425" priority="176" operator="equal">
      <formula>$C$9</formula>
    </cfRule>
  </conditionalFormatting>
  <conditionalFormatting sqref="E3829">
    <cfRule type="cellIs" dxfId="1424" priority="175" operator="equal">
      <formula>$C$9</formula>
    </cfRule>
  </conditionalFormatting>
  <conditionalFormatting sqref="E3830">
    <cfRule type="cellIs" dxfId="1423" priority="174" operator="equal">
      <formula>$C$9</formula>
    </cfRule>
  </conditionalFormatting>
  <conditionalFormatting sqref="E3832">
    <cfRule type="cellIs" dxfId="1422" priority="173" operator="equal">
      <formula>$C$9</formula>
    </cfRule>
  </conditionalFormatting>
  <conditionalFormatting sqref="E3833">
    <cfRule type="cellIs" dxfId="1421" priority="172" operator="equal">
      <formula>$C$9</formula>
    </cfRule>
  </conditionalFormatting>
  <conditionalFormatting sqref="E3834">
    <cfRule type="cellIs" dxfId="1420" priority="171" operator="equal">
      <formula>$C$9</formula>
    </cfRule>
  </conditionalFormatting>
  <conditionalFormatting sqref="E3836">
    <cfRule type="cellIs" dxfId="1419" priority="170" operator="equal">
      <formula>$C$9</formula>
    </cfRule>
  </conditionalFormatting>
  <conditionalFormatting sqref="E3837">
    <cfRule type="cellIs" dxfId="1418" priority="169" operator="equal">
      <formula>$C$9</formula>
    </cfRule>
  </conditionalFormatting>
  <conditionalFormatting sqref="E3839">
    <cfRule type="cellIs" dxfId="1417" priority="168" operator="equal">
      <formula>$C$9</formula>
    </cfRule>
  </conditionalFormatting>
  <conditionalFormatting sqref="E3840">
    <cfRule type="cellIs" dxfId="1416" priority="167" operator="equal">
      <formula>$C$9</formula>
    </cfRule>
  </conditionalFormatting>
  <conditionalFormatting sqref="E3845">
    <cfRule type="cellIs" dxfId="1415" priority="166" operator="equal">
      <formula>$C$9</formula>
    </cfRule>
  </conditionalFormatting>
  <conditionalFormatting sqref="E3846">
    <cfRule type="cellIs" dxfId="1414" priority="165" operator="equal">
      <formula>$C$9</formula>
    </cfRule>
  </conditionalFormatting>
  <conditionalFormatting sqref="E3847">
    <cfRule type="cellIs" dxfId="1413" priority="164" operator="equal">
      <formula>$C$9</formula>
    </cfRule>
  </conditionalFormatting>
  <conditionalFormatting sqref="E3848">
    <cfRule type="cellIs" dxfId="1412" priority="163" operator="equal">
      <formula>$C$9</formula>
    </cfRule>
  </conditionalFormatting>
  <conditionalFormatting sqref="E3849">
    <cfRule type="cellIs" dxfId="1411" priority="162" operator="equal">
      <formula>$C$9</formula>
    </cfRule>
  </conditionalFormatting>
  <conditionalFormatting sqref="E3852">
    <cfRule type="cellIs" dxfId="1410" priority="161" operator="equal">
      <formula>$C$9</formula>
    </cfRule>
  </conditionalFormatting>
  <conditionalFormatting sqref="E3853">
    <cfRule type="cellIs" dxfId="1409" priority="160" operator="equal">
      <formula>$C$9</formula>
    </cfRule>
  </conditionalFormatting>
  <conditionalFormatting sqref="E3854">
    <cfRule type="cellIs" dxfId="1408" priority="159" operator="equal">
      <formula>$C$9</formula>
    </cfRule>
  </conditionalFormatting>
  <conditionalFormatting sqref="E3932">
    <cfRule type="cellIs" dxfId="1407" priority="158" operator="equal">
      <formula>$C$9</formula>
    </cfRule>
  </conditionalFormatting>
  <conditionalFormatting sqref="E3933">
    <cfRule type="cellIs" dxfId="1406" priority="157" operator="equal">
      <formula>$C$9</formula>
    </cfRule>
  </conditionalFormatting>
  <conditionalFormatting sqref="E3934">
    <cfRule type="cellIs" dxfId="1405" priority="156" operator="equal">
      <formula>$C$9</formula>
    </cfRule>
  </conditionalFormatting>
  <conditionalFormatting sqref="E3936">
    <cfRule type="cellIs" dxfId="1404" priority="155" operator="equal">
      <formula>$C$9</formula>
    </cfRule>
  </conditionalFormatting>
  <conditionalFormatting sqref="E3937">
    <cfRule type="cellIs" dxfId="1403" priority="154" operator="equal">
      <formula>$C$9</formula>
    </cfRule>
  </conditionalFormatting>
  <conditionalFormatting sqref="E3938">
    <cfRule type="cellIs" dxfId="1402" priority="153" operator="equal">
      <formula>$C$9</formula>
    </cfRule>
  </conditionalFormatting>
  <conditionalFormatting sqref="E3939">
    <cfRule type="cellIs" dxfId="1401" priority="152" operator="equal">
      <formula>$C$9</formula>
    </cfRule>
  </conditionalFormatting>
  <conditionalFormatting sqref="E3940">
    <cfRule type="cellIs" dxfId="1400" priority="151" operator="equal">
      <formula>$C$9</formula>
    </cfRule>
  </conditionalFormatting>
  <conditionalFormatting sqref="E4043">
    <cfRule type="cellIs" dxfId="1399" priority="150" operator="equal">
      <formula>$C$9</formula>
    </cfRule>
  </conditionalFormatting>
  <conditionalFormatting sqref="E4045">
    <cfRule type="cellIs" dxfId="1398" priority="149" operator="equal">
      <formula>$C$9</formula>
    </cfRule>
  </conditionalFormatting>
  <conditionalFormatting sqref="E4048">
    <cfRule type="cellIs" dxfId="1397" priority="148" operator="equal">
      <formula>$C$9</formula>
    </cfRule>
  </conditionalFormatting>
  <conditionalFormatting sqref="E4050">
    <cfRule type="cellIs" dxfId="1396" priority="147" operator="equal">
      <formula>$C$9</formula>
    </cfRule>
  </conditionalFormatting>
  <conditionalFormatting sqref="E4053">
    <cfRule type="cellIs" dxfId="1395" priority="146" operator="equal">
      <formula>$C$9</formula>
    </cfRule>
  </conditionalFormatting>
  <conditionalFormatting sqref="E4055">
    <cfRule type="cellIs" dxfId="1394" priority="145" operator="equal">
      <formula>$C$9</formula>
    </cfRule>
  </conditionalFormatting>
  <conditionalFormatting sqref="E4058">
    <cfRule type="cellIs" dxfId="1393" priority="144" operator="equal">
      <formula>$C$9</formula>
    </cfRule>
  </conditionalFormatting>
  <conditionalFormatting sqref="E4060">
    <cfRule type="cellIs" dxfId="1392" priority="143" operator="equal">
      <formula>$C$9</formula>
    </cfRule>
  </conditionalFormatting>
  <conditionalFormatting sqref="E4063">
    <cfRule type="cellIs" dxfId="1391" priority="142" operator="equal">
      <formula>$C$9</formula>
    </cfRule>
  </conditionalFormatting>
  <conditionalFormatting sqref="E4065">
    <cfRule type="cellIs" dxfId="1390" priority="141" operator="equal">
      <formula>$C$9</formula>
    </cfRule>
  </conditionalFormatting>
  <conditionalFormatting sqref="E4066">
    <cfRule type="cellIs" dxfId="1389" priority="140" operator="equal">
      <formula>$C$9</formula>
    </cfRule>
  </conditionalFormatting>
  <conditionalFormatting sqref="E4068">
    <cfRule type="cellIs" dxfId="1388" priority="139" operator="equal">
      <formula>$C$9</formula>
    </cfRule>
  </conditionalFormatting>
  <conditionalFormatting sqref="E4069">
    <cfRule type="cellIs" dxfId="1387" priority="138" operator="equal">
      <formula>$C$9</formula>
    </cfRule>
  </conditionalFormatting>
  <conditionalFormatting sqref="E4071">
    <cfRule type="cellIs" dxfId="1386" priority="137" operator="equal">
      <formula>$C$9</formula>
    </cfRule>
  </conditionalFormatting>
  <conditionalFormatting sqref="E4072">
    <cfRule type="cellIs" dxfId="1385" priority="136" operator="equal">
      <formula>$C$9</formula>
    </cfRule>
  </conditionalFormatting>
  <conditionalFormatting sqref="E4073">
    <cfRule type="cellIs" dxfId="1384" priority="135" operator="equal">
      <formula>$C$9</formula>
    </cfRule>
  </conditionalFormatting>
  <conditionalFormatting sqref="E4074">
    <cfRule type="cellIs" dxfId="1383" priority="134" operator="equal">
      <formula>$C$9</formula>
    </cfRule>
  </conditionalFormatting>
  <conditionalFormatting sqref="E4154">
    <cfRule type="cellIs" dxfId="1382" priority="133" operator="equal">
      <formula>$C$9</formula>
    </cfRule>
  </conditionalFormatting>
  <conditionalFormatting sqref="E4156">
    <cfRule type="cellIs" dxfId="1381" priority="132" operator="equal">
      <formula>$C$9</formula>
    </cfRule>
  </conditionalFormatting>
  <conditionalFormatting sqref="E4160">
    <cfRule type="cellIs" dxfId="1380" priority="131" operator="equal">
      <formula>$C$9</formula>
    </cfRule>
  </conditionalFormatting>
  <conditionalFormatting sqref="E4161">
    <cfRule type="cellIs" dxfId="1379" priority="130" operator="equal">
      <formula>$C$9</formula>
    </cfRule>
  </conditionalFormatting>
  <conditionalFormatting sqref="E4162">
    <cfRule type="cellIs" dxfId="1378" priority="129" operator="equal">
      <formula>$C$9</formula>
    </cfRule>
  </conditionalFormatting>
  <conditionalFormatting sqref="E4163">
    <cfRule type="cellIs" dxfId="1377" priority="128" operator="equal">
      <formula>$C$9</formula>
    </cfRule>
  </conditionalFormatting>
  <conditionalFormatting sqref="E4164">
    <cfRule type="cellIs" dxfId="1376" priority="127" operator="equal">
      <formula>$C$9</formula>
    </cfRule>
  </conditionalFormatting>
  <conditionalFormatting sqref="E4166">
    <cfRule type="cellIs" dxfId="1375" priority="126" operator="equal">
      <formula>$C$9</formula>
    </cfRule>
  </conditionalFormatting>
  <conditionalFormatting sqref="E4167">
    <cfRule type="cellIs" dxfId="1374" priority="125" operator="equal">
      <formula>$C$9</formula>
    </cfRule>
  </conditionalFormatting>
  <conditionalFormatting sqref="E4169">
    <cfRule type="cellIs" dxfId="1373" priority="124" operator="equal">
      <formula>$C$9</formula>
    </cfRule>
  </conditionalFormatting>
  <conditionalFormatting sqref="E4170">
    <cfRule type="cellIs" dxfId="1372" priority="123" operator="equal">
      <formula>$C$9</formula>
    </cfRule>
  </conditionalFormatting>
  <conditionalFormatting sqref="E4263">
    <cfRule type="cellIs" dxfId="1371" priority="122" operator="equal">
      <formula>$C$9</formula>
    </cfRule>
  </conditionalFormatting>
  <conditionalFormatting sqref="E4264">
    <cfRule type="cellIs" dxfId="1370" priority="121" operator="equal">
      <formula>$C$9</formula>
    </cfRule>
  </conditionalFormatting>
  <conditionalFormatting sqref="E4265">
    <cfRule type="cellIs" dxfId="1369" priority="120" operator="equal">
      <formula>$C$9</formula>
    </cfRule>
  </conditionalFormatting>
  <conditionalFormatting sqref="E4266">
    <cfRule type="cellIs" dxfId="1368" priority="119" operator="equal">
      <formula>$C$9</formula>
    </cfRule>
  </conditionalFormatting>
  <conditionalFormatting sqref="E4267">
    <cfRule type="cellIs" dxfId="1367" priority="118" operator="equal">
      <formula>$C$9</formula>
    </cfRule>
  </conditionalFormatting>
  <conditionalFormatting sqref="E4269">
    <cfRule type="cellIs" dxfId="1366" priority="117" operator="equal">
      <formula>$C$9</formula>
    </cfRule>
  </conditionalFormatting>
  <conditionalFormatting sqref="E4272">
    <cfRule type="cellIs" dxfId="1365" priority="116" operator="equal">
      <formula>$C$9</formula>
    </cfRule>
  </conditionalFormatting>
  <conditionalFormatting sqref="E4273">
    <cfRule type="cellIs" dxfId="1364" priority="115" operator="equal">
      <formula>$C$9</formula>
    </cfRule>
  </conditionalFormatting>
  <conditionalFormatting sqref="E4274">
    <cfRule type="cellIs" dxfId="1363" priority="114" operator="equal">
      <formula>$C$9</formula>
    </cfRule>
  </conditionalFormatting>
  <conditionalFormatting sqref="E4372">
    <cfRule type="cellIs" dxfId="1362" priority="113" operator="equal">
      <formula>$C$9</formula>
    </cfRule>
  </conditionalFormatting>
  <conditionalFormatting sqref="E4373">
    <cfRule type="cellIs" dxfId="1361" priority="112" operator="equal">
      <formula>$C$9</formula>
    </cfRule>
  </conditionalFormatting>
  <conditionalFormatting sqref="E4374">
    <cfRule type="cellIs" dxfId="1360" priority="111" operator="equal">
      <formula>$C$9</formula>
    </cfRule>
  </conditionalFormatting>
  <conditionalFormatting sqref="E4377">
    <cfRule type="cellIs" dxfId="1359" priority="110" operator="equal">
      <formula>$C$9</formula>
    </cfRule>
  </conditionalFormatting>
  <conditionalFormatting sqref="E4378">
    <cfRule type="cellIs" dxfId="1358" priority="109" operator="equal">
      <formula>$C$9</formula>
    </cfRule>
  </conditionalFormatting>
  <conditionalFormatting sqref="E4380">
    <cfRule type="cellIs" dxfId="1357" priority="108" operator="equal">
      <formula>$C$9</formula>
    </cfRule>
  </conditionalFormatting>
  <conditionalFormatting sqref="E4381">
    <cfRule type="cellIs" dxfId="1356" priority="107" operator="equal">
      <formula>$C$9</formula>
    </cfRule>
  </conditionalFormatting>
  <conditionalFormatting sqref="E4385">
    <cfRule type="cellIs" dxfId="1355" priority="106" operator="equal">
      <formula>$C$9</formula>
    </cfRule>
  </conditionalFormatting>
  <conditionalFormatting sqref="E4386">
    <cfRule type="cellIs" dxfId="1354" priority="105" operator="equal">
      <formula>$C$9</formula>
    </cfRule>
  </conditionalFormatting>
  <conditionalFormatting sqref="E4481">
    <cfRule type="cellIs" dxfId="1353" priority="104" operator="equal">
      <formula>$C$9</formula>
    </cfRule>
  </conditionalFormatting>
  <conditionalFormatting sqref="E4482">
    <cfRule type="cellIs" dxfId="1352" priority="103" operator="equal">
      <formula>$C$9</formula>
    </cfRule>
  </conditionalFormatting>
  <conditionalFormatting sqref="E4484">
    <cfRule type="cellIs" dxfId="1351" priority="102" operator="equal">
      <formula>$C$9</formula>
    </cfRule>
  </conditionalFormatting>
  <conditionalFormatting sqref="E4485">
    <cfRule type="cellIs" dxfId="1350" priority="101" operator="equal">
      <formula>$C$9</formula>
    </cfRule>
  </conditionalFormatting>
  <conditionalFormatting sqref="E4487">
    <cfRule type="cellIs" dxfId="1349" priority="100" operator="equal">
      <formula>$C$9</formula>
    </cfRule>
  </conditionalFormatting>
  <conditionalFormatting sqref="E4488">
    <cfRule type="cellIs" dxfId="1348" priority="99" operator="equal">
      <formula>$C$9</formula>
    </cfRule>
  </conditionalFormatting>
  <conditionalFormatting sqref="E4489">
    <cfRule type="cellIs" dxfId="1347" priority="98" operator="equal">
      <formula>$C$9</formula>
    </cfRule>
  </conditionalFormatting>
  <conditionalFormatting sqref="E4490">
    <cfRule type="cellIs" dxfId="1346" priority="97" operator="equal">
      <formula>$C$9</formula>
    </cfRule>
  </conditionalFormatting>
  <conditionalFormatting sqref="E4491">
    <cfRule type="cellIs" dxfId="1345" priority="96" operator="equal">
      <formula>$C$9</formula>
    </cfRule>
  </conditionalFormatting>
  <conditionalFormatting sqref="E4493">
    <cfRule type="cellIs" dxfId="1344" priority="95" operator="equal">
      <formula>$C$9</formula>
    </cfRule>
  </conditionalFormatting>
  <conditionalFormatting sqref="E4495">
    <cfRule type="cellIs" dxfId="1343" priority="94" operator="equal">
      <formula>$C$9</formula>
    </cfRule>
  </conditionalFormatting>
  <conditionalFormatting sqref="E4496">
    <cfRule type="cellIs" dxfId="1342" priority="93" operator="equal">
      <formula>$C$9</formula>
    </cfRule>
  </conditionalFormatting>
  <conditionalFormatting sqref="E4498">
    <cfRule type="cellIs" dxfId="1341" priority="92" operator="equal">
      <formula>$C$9</formula>
    </cfRule>
  </conditionalFormatting>
  <conditionalFormatting sqref="E4499">
    <cfRule type="cellIs" dxfId="1340" priority="91" operator="equal">
      <formula>$C$9</formula>
    </cfRule>
  </conditionalFormatting>
  <conditionalFormatting sqref="E4500">
    <cfRule type="cellIs" dxfId="1339" priority="90" operator="equal">
      <formula>$C$9</formula>
    </cfRule>
  </conditionalFormatting>
  <conditionalFormatting sqref="E4703">
    <cfRule type="cellIs" dxfId="1338" priority="89" operator="equal">
      <formula>$C$9</formula>
    </cfRule>
  </conditionalFormatting>
  <conditionalFormatting sqref="E4704">
    <cfRule type="cellIs" dxfId="1337" priority="88" operator="equal">
      <formula>$C$9</formula>
    </cfRule>
  </conditionalFormatting>
  <conditionalFormatting sqref="E4705">
    <cfRule type="cellIs" dxfId="1336" priority="87" operator="equal">
      <formula>$C$9</formula>
    </cfRule>
  </conditionalFormatting>
  <conditionalFormatting sqref="E4706">
    <cfRule type="cellIs" dxfId="1335" priority="86" operator="equal">
      <formula>$C$9</formula>
    </cfRule>
  </conditionalFormatting>
  <conditionalFormatting sqref="E4707">
    <cfRule type="cellIs" dxfId="1334" priority="85" operator="equal">
      <formula>$C$9</formula>
    </cfRule>
  </conditionalFormatting>
  <conditionalFormatting sqref="E4710">
    <cfRule type="cellIs" dxfId="1333" priority="84" operator="equal">
      <formula>$C$9</formula>
    </cfRule>
  </conditionalFormatting>
  <conditionalFormatting sqref="E4711">
    <cfRule type="cellIs" dxfId="1332" priority="83" operator="equal">
      <formula>$C$9</formula>
    </cfRule>
  </conditionalFormatting>
  <conditionalFormatting sqref="E4712">
    <cfRule type="cellIs" dxfId="1331" priority="82" operator="equal">
      <formula>$C$9</formula>
    </cfRule>
  </conditionalFormatting>
  <conditionalFormatting sqref="E4713">
    <cfRule type="cellIs" dxfId="1330" priority="81" operator="equal">
      <formula>$C$9</formula>
    </cfRule>
  </conditionalFormatting>
  <conditionalFormatting sqref="E4714">
    <cfRule type="cellIs" dxfId="1329" priority="80" operator="equal">
      <formula>$C$9</formula>
    </cfRule>
  </conditionalFormatting>
  <conditionalFormatting sqref="E4716">
    <cfRule type="cellIs" dxfId="1328" priority="79" operator="equal">
      <formula>$C$9</formula>
    </cfRule>
  </conditionalFormatting>
  <conditionalFormatting sqref="E4717">
    <cfRule type="cellIs" dxfId="1327" priority="78" operator="equal">
      <formula>$C$9</formula>
    </cfRule>
  </conditionalFormatting>
  <conditionalFormatting sqref="E4718">
    <cfRule type="cellIs" dxfId="1326" priority="77" operator="equal">
      <formula>$C$9</formula>
    </cfRule>
  </conditionalFormatting>
  <conditionalFormatting sqref="E4719">
    <cfRule type="cellIs" dxfId="1325" priority="76" operator="equal">
      <formula>$C$9</formula>
    </cfRule>
  </conditionalFormatting>
  <conditionalFormatting sqref="E4720">
    <cfRule type="cellIs" dxfId="1324" priority="75" operator="equal">
      <formula>$C$9</formula>
    </cfRule>
  </conditionalFormatting>
  <conditionalFormatting sqref="E4723">
    <cfRule type="cellIs" dxfId="1323" priority="74" operator="equal">
      <formula>$C$9</formula>
    </cfRule>
  </conditionalFormatting>
  <conditionalFormatting sqref="E4724">
    <cfRule type="cellIs" dxfId="1322" priority="73" operator="equal">
      <formula>$C$9</formula>
    </cfRule>
  </conditionalFormatting>
  <conditionalFormatting sqref="E4725">
    <cfRule type="cellIs" dxfId="1321" priority="72" operator="equal">
      <formula>$C$9</formula>
    </cfRule>
  </conditionalFormatting>
  <conditionalFormatting sqref="E4726">
    <cfRule type="cellIs" dxfId="1320" priority="71" operator="equal">
      <formula>$C$9</formula>
    </cfRule>
  </conditionalFormatting>
  <conditionalFormatting sqref="E4727">
    <cfRule type="cellIs" dxfId="1319" priority="70" operator="equal">
      <formula>$C$9</formula>
    </cfRule>
  </conditionalFormatting>
  <conditionalFormatting sqref="E4728">
    <cfRule type="cellIs" dxfId="1318" priority="69" operator="equal">
      <formula>$C$9</formula>
    </cfRule>
  </conditionalFormatting>
  <conditionalFormatting sqref="E4729">
    <cfRule type="cellIs" dxfId="1317" priority="68" operator="equal">
      <formula>$C$9</formula>
    </cfRule>
  </conditionalFormatting>
  <conditionalFormatting sqref="E4730">
    <cfRule type="cellIs" dxfId="1316" priority="67" operator="equal">
      <formula>$C$9</formula>
    </cfRule>
  </conditionalFormatting>
  <conditionalFormatting sqref="E4731">
    <cfRule type="cellIs" dxfId="1315" priority="66" operator="equal">
      <formula>$C$9</formula>
    </cfRule>
  </conditionalFormatting>
  <conditionalFormatting sqref="E4732">
    <cfRule type="cellIs" dxfId="1314" priority="65" operator="equal">
      <formula>$C$9</formula>
    </cfRule>
  </conditionalFormatting>
  <conditionalFormatting sqref="E4733">
    <cfRule type="cellIs" dxfId="1313" priority="64" operator="equal">
      <formula>$C$9</formula>
    </cfRule>
  </conditionalFormatting>
  <conditionalFormatting sqref="E4734">
    <cfRule type="cellIs" dxfId="1312" priority="63" operator="equal">
      <formula>$C$9</formula>
    </cfRule>
  </conditionalFormatting>
  <conditionalFormatting sqref="E4735">
    <cfRule type="cellIs" dxfId="1311" priority="62" operator="equal">
      <formula>$C$9</formula>
    </cfRule>
  </conditionalFormatting>
  <conditionalFormatting sqref="E4736">
    <cfRule type="cellIs" dxfId="1310" priority="61" operator="equal">
      <formula>$C$9</formula>
    </cfRule>
  </conditionalFormatting>
  <conditionalFormatting sqref="E4737">
    <cfRule type="cellIs" dxfId="1309" priority="60" operator="equal">
      <formula>$C$9</formula>
    </cfRule>
  </conditionalFormatting>
  <conditionalFormatting sqref="E4738">
    <cfRule type="cellIs" dxfId="1308" priority="59" operator="equal">
      <formula>$C$9</formula>
    </cfRule>
  </conditionalFormatting>
  <conditionalFormatting sqref="E4739">
    <cfRule type="cellIs" dxfId="1307" priority="58" operator="equal">
      <formula>$C$9</formula>
    </cfRule>
  </conditionalFormatting>
  <conditionalFormatting sqref="E4740">
    <cfRule type="cellIs" dxfId="1306" priority="57" operator="equal">
      <formula>$C$9</formula>
    </cfRule>
  </conditionalFormatting>
  <conditionalFormatting sqref="E4741">
    <cfRule type="cellIs" dxfId="1305" priority="56" operator="equal">
      <formula>$C$9</formula>
    </cfRule>
  </conditionalFormatting>
  <conditionalFormatting sqref="E4742">
    <cfRule type="cellIs" dxfId="1304" priority="55" operator="equal">
      <formula>$C$9</formula>
    </cfRule>
  </conditionalFormatting>
  <conditionalFormatting sqref="E4743">
    <cfRule type="cellIs" dxfId="1303" priority="54" operator="equal">
      <formula>$C$9</formula>
    </cfRule>
  </conditionalFormatting>
  <conditionalFormatting sqref="E4744">
    <cfRule type="cellIs" dxfId="1302" priority="53" operator="equal">
      <formula>$C$9</formula>
    </cfRule>
  </conditionalFormatting>
  <conditionalFormatting sqref="E4745">
    <cfRule type="cellIs" dxfId="1301" priority="52" operator="equal">
      <formula>$C$9</formula>
    </cfRule>
  </conditionalFormatting>
  <conditionalFormatting sqref="E4746">
    <cfRule type="cellIs" dxfId="1300" priority="51" operator="equal">
      <formula>$C$9</formula>
    </cfRule>
  </conditionalFormatting>
  <conditionalFormatting sqref="E4747">
    <cfRule type="cellIs" dxfId="1299" priority="50" operator="equal">
      <formula>$C$9</formula>
    </cfRule>
  </conditionalFormatting>
  <conditionalFormatting sqref="E4748">
    <cfRule type="cellIs" dxfId="1298" priority="49" operator="equal">
      <formula>$C$9</formula>
    </cfRule>
  </conditionalFormatting>
  <conditionalFormatting sqref="E4749">
    <cfRule type="cellIs" dxfId="1297" priority="48" operator="equal">
      <formula>$C$9</formula>
    </cfRule>
  </conditionalFormatting>
  <conditionalFormatting sqref="E4754">
    <cfRule type="cellIs" dxfId="1296" priority="47" operator="equal">
      <formula>$C$9</formula>
    </cfRule>
  </conditionalFormatting>
  <conditionalFormatting sqref="E4755">
    <cfRule type="cellIs" dxfId="1295" priority="46" operator="equal">
      <formula>$C$9</formula>
    </cfRule>
  </conditionalFormatting>
  <conditionalFormatting sqref="E4756">
    <cfRule type="cellIs" dxfId="1294" priority="45" operator="equal">
      <formula>$C$9</formula>
    </cfRule>
  </conditionalFormatting>
  <conditionalFormatting sqref="E4757">
    <cfRule type="cellIs" dxfId="1293" priority="44" operator="equal">
      <formula>$C$9</formula>
    </cfRule>
  </conditionalFormatting>
  <conditionalFormatting sqref="E4758">
    <cfRule type="cellIs" dxfId="1292" priority="43" operator="equal">
      <formula>$C$9</formula>
    </cfRule>
  </conditionalFormatting>
  <conditionalFormatting sqref="E4759">
    <cfRule type="cellIs" dxfId="1291" priority="42" operator="equal">
      <formula>$C$9</formula>
    </cfRule>
  </conditionalFormatting>
  <conditionalFormatting sqref="E4760">
    <cfRule type="cellIs" dxfId="1290" priority="41" operator="equal">
      <formula>$C$9</formula>
    </cfRule>
  </conditionalFormatting>
  <conditionalFormatting sqref="E10">
    <cfRule type="cellIs" dxfId="1289" priority="40" operator="equal">
      <formula>$C$9</formula>
    </cfRule>
  </conditionalFormatting>
  <conditionalFormatting sqref="E13">
    <cfRule type="cellIs" dxfId="1288" priority="39" operator="equal">
      <formula>$C$9</formula>
    </cfRule>
  </conditionalFormatting>
  <conditionalFormatting sqref="E16">
    <cfRule type="cellIs" dxfId="1287" priority="38" operator="equal">
      <formula>$C$9</formula>
    </cfRule>
  </conditionalFormatting>
  <conditionalFormatting sqref="E19">
    <cfRule type="cellIs" dxfId="1286" priority="37" operator="equal">
      <formula>$C$9</formula>
    </cfRule>
  </conditionalFormatting>
  <conditionalFormatting sqref="E24">
    <cfRule type="cellIs" dxfId="1285" priority="36" operator="equal">
      <formula>$C$9</formula>
    </cfRule>
  </conditionalFormatting>
  <conditionalFormatting sqref="E33">
    <cfRule type="cellIs" dxfId="1284" priority="35" operator="equal">
      <formula>$C$9</formula>
    </cfRule>
  </conditionalFormatting>
  <conditionalFormatting sqref="E36">
    <cfRule type="cellIs" dxfId="1283" priority="34" operator="equal">
      <formula>$C$9</formula>
    </cfRule>
  </conditionalFormatting>
  <conditionalFormatting sqref="E43">
    <cfRule type="cellIs" dxfId="1282" priority="33" operator="equal">
      <formula>$C$9</formula>
    </cfRule>
  </conditionalFormatting>
  <conditionalFormatting sqref="E131">
    <cfRule type="cellIs" dxfId="1281" priority="32" operator="equal">
      <formula>$C$9</formula>
    </cfRule>
  </conditionalFormatting>
  <conditionalFormatting sqref="E669">
    <cfRule type="cellIs" dxfId="1280" priority="31" operator="equal">
      <formula>$C$9</formula>
    </cfRule>
  </conditionalFormatting>
  <conditionalFormatting sqref="E833">
    <cfRule type="cellIs" dxfId="1279" priority="30" operator="equal">
      <formula>$C$9</formula>
    </cfRule>
  </conditionalFormatting>
  <conditionalFormatting sqref="E1131">
    <cfRule type="cellIs" dxfId="1278" priority="29" operator="equal">
      <formula>$C$9</formula>
    </cfRule>
  </conditionalFormatting>
  <conditionalFormatting sqref="E1223">
    <cfRule type="cellIs" dxfId="1277" priority="28" operator="equal">
      <formula>$C$9</formula>
    </cfRule>
  </conditionalFormatting>
  <conditionalFormatting sqref="E1342">
    <cfRule type="cellIs" dxfId="1276" priority="27" operator="equal">
      <formula>$C$9</formula>
    </cfRule>
  </conditionalFormatting>
  <conditionalFormatting sqref="E1447">
    <cfRule type="cellIs" dxfId="1275" priority="26" operator="equal">
      <formula>$C$9</formula>
    </cfRule>
  </conditionalFormatting>
  <conditionalFormatting sqref="E1550">
    <cfRule type="cellIs" dxfId="1274" priority="25" operator="equal">
      <formula>$C$9</formula>
    </cfRule>
  </conditionalFormatting>
  <conditionalFormatting sqref="E1751">
    <cfRule type="cellIs" dxfId="1273" priority="24" operator="equal">
      <formula>$C$9</formula>
    </cfRule>
  </conditionalFormatting>
  <conditionalFormatting sqref="E2453">
    <cfRule type="cellIs" dxfId="1272" priority="23" operator="equal">
      <formula>$C$9</formula>
    </cfRule>
  </conditionalFormatting>
  <conditionalFormatting sqref="E2479">
    <cfRule type="cellIs" dxfId="1271" priority="22" operator="equal">
      <formula>$C$9</formula>
    </cfRule>
  </conditionalFormatting>
  <conditionalFormatting sqref="E2741">
    <cfRule type="cellIs" dxfId="1270" priority="21" operator="equal">
      <formula>$C$9</formula>
    </cfRule>
  </conditionalFormatting>
  <conditionalFormatting sqref="E2853">
    <cfRule type="cellIs" dxfId="1269" priority="20" operator="equal">
      <formula>$C$9</formula>
    </cfRule>
  </conditionalFormatting>
  <conditionalFormatting sqref="E3018">
    <cfRule type="cellIs" dxfId="1268" priority="19" operator="equal">
      <formula>$C$9</formula>
    </cfRule>
  </conditionalFormatting>
  <conditionalFormatting sqref="E3021">
    <cfRule type="cellIs" dxfId="1267" priority="18" operator="equal">
      <formula>$C$9</formula>
    </cfRule>
  </conditionalFormatting>
  <conditionalFormatting sqref="E3095">
    <cfRule type="cellIs" dxfId="1266" priority="17" operator="equal">
      <formula>$C$9</formula>
    </cfRule>
  </conditionalFormatting>
  <conditionalFormatting sqref="E3177">
    <cfRule type="cellIs" dxfId="1265" priority="16" operator="equal">
      <formula>$C$9</formula>
    </cfRule>
  </conditionalFormatting>
  <conditionalFormatting sqref="E3357">
    <cfRule type="cellIs" dxfId="1264" priority="15" operator="equal">
      <formula>$C$9</formula>
    </cfRule>
  </conditionalFormatting>
  <conditionalFormatting sqref="E3360">
    <cfRule type="cellIs" dxfId="1263" priority="14" operator="equal">
      <formula>$C$9</formula>
    </cfRule>
  </conditionalFormatting>
  <conditionalFormatting sqref="E3368">
    <cfRule type="cellIs" dxfId="1262" priority="13" operator="equal">
      <formula>$C$9</formula>
    </cfRule>
  </conditionalFormatting>
  <conditionalFormatting sqref="E3551">
    <cfRule type="cellIs" dxfId="1261" priority="12" operator="equal">
      <formula>$C$9</formula>
    </cfRule>
  </conditionalFormatting>
  <conditionalFormatting sqref="E3603">
    <cfRule type="cellIs" dxfId="1260" priority="11" operator="equal">
      <formula>$C$9</formula>
    </cfRule>
  </conditionalFormatting>
  <conditionalFormatting sqref="E3713">
    <cfRule type="cellIs" dxfId="1259" priority="10" operator="equal">
      <formula>$C$9</formula>
    </cfRule>
  </conditionalFormatting>
  <conditionalFormatting sqref="E3843">
    <cfRule type="cellIs" dxfId="1258" priority="9" operator="equal">
      <formula>$C$9</formula>
    </cfRule>
  </conditionalFormatting>
  <conditionalFormatting sqref="E3857">
    <cfRule type="cellIs" dxfId="1257" priority="8" operator="equal">
      <formula>$C$9</formula>
    </cfRule>
  </conditionalFormatting>
  <conditionalFormatting sqref="E4158">
    <cfRule type="cellIs" dxfId="1256" priority="7" operator="equal">
      <formula>$C$9</formula>
    </cfRule>
  </conditionalFormatting>
  <conditionalFormatting sqref="E4384">
    <cfRule type="cellIs" dxfId="1255" priority="6" operator="equal">
      <formula>$C$9</formula>
    </cfRule>
  </conditionalFormatting>
  <conditionalFormatting sqref="E4593">
    <cfRule type="cellIs" dxfId="1254" priority="5" operator="equal">
      <formula>$C$9</formula>
    </cfRule>
  </conditionalFormatting>
  <conditionalFormatting sqref="E4752">
    <cfRule type="cellIs" dxfId="1253" priority="4" operator="equal">
      <formula>$C$9</formula>
    </cfRule>
  </conditionalFormatting>
  <conditionalFormatting sqref="E4763">
    <cfRule type="cellIs" dxfId="1252" priority="3" operator="equal">
      <formula>$C$9</formula>
    </cfRule>
  </conditionalFormatting>
  <conditionalFormatting sqref="E4766">
    <cfRule type="cellIs" dxfId="1251" priority="2" operator="equal">
      <formula>$C$9</formula>
    </cfRule>
  </conditionalFormatting>
  <conditionalFormatting sqref="E4809">
    <cfRule type="cellIs" dxfId="1250" priority="1" operator="equal">
      <formula>$C$9</formula>
    </cfRule>
  </conditionalFormatting>
  <pageMargins left="0.7" right="0.7" top="0.75" bottom="0.75" header="0.3" footer="0.3"/>
  <pageSetup paperSize="9" scale="47"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A434D-9CF5-4A46-B933-95C9E387C83E}">
  <dimension ref="A1:AD1230"/>
  <sheetViews>
    <sheetView view="pageBreakPreview" zoomScale="90" zoomScaleNormal="90" zoomScaleSheetLayoutView="90" zoomScalePageLayoutView="68" workbookViewId="0">
      <selection activeCell="E7" sqref="E7"/>
    </sheetView>
  </sheetViews>
  <sheetFormatPr defaultColWidth="9" defaultRowHeight="14.4" x14ac:dyDescent="0.3"/>
  <cols>
    <col min="1" max="1" width="15.6640625" style="1045" customWidth="1"/>
    <col min="2" max="2" width="100.6640625" style="1045" customWidth="1"/>
    <col min="3" max="3" width="15.6640625" style="1051" customWidth="1"/>
    <col min="4" max="4" width="15.6640625" style="1068" customWidth="1"/>
    <col min="5" max="5" width="20.6640625" style="1068" customWidth="1"/>
    <col min="6" max="6" width="20.6640625" style="1069" customWidth="1"/>
    <col min="7" max="7" width="19.6640625" style="927" customWidth="1"/>
    <col min="8" max="8" width="39" style="927" customWidth="1"/>
    <col min="9" max="9" width="75.33203125" style="927" customWidth="1"/>
    <col min="10" max="11" width="9" style="927"/>
    <col min="12" max="12" width="20.33203125" style="927" customWidth="1"/>
    <col min="13" max="16384" width="9" style="927"/>
  </cols>
  <sheetData>
    <row r="1" spans="1:7" ht="15" customHeight="1" x14ac:dyDescent="0.3">
      <c r="A1" s="923" t="s">
        <v>4136</v>
      </c>
      <c r="B1" s="923"/>
      <c r="C1" s="924"/>
      <c r="D1" s="925"/>
      <c r="E1" s="926"/>
      <c r="F1" s="924"/>
    </row>
    <row r="2" spans="1:7" ht="15" customHeight="1" x14ac:dyDescent="0.3">
      <c r="A2" s="923" t="s">
        <v>4439</v>
      </c>
      <c r="B2" s="923"/>
      <c r="C2" s="924"/>
      <c r="D2" s="925"/>
      <c r="E2" s="926"/>
      <c r="F2" s="924"/>
    </row>
    <row r="3" spans="1:7" ht="15" customHeight="1" x14ac:dyDescent="0.3">
      <c r="A3" s="923" t="s">
        <v>4329</v>
      </c>
      <c r="B3" s="928"/>
      <c r="C3" s="924"/>
      <c r="D3" s="925"/>
      <c r="E3" s="926"/>
      <c r="F3" s="924"/>
    </row>
    <row r="4" spans="1:7" s="933" customFormat="1" ht="26.25" customHeight="1" thickBot="1" x14ac:dyDescent="0.35">
      <c r="A4" s="929" t="s">
        <v>4111</v>
      </c>
      <c r="B4" s="930" t="s">
        <v>4035</v>
      </c>
      <c r="C4" s="930" t="s">
        <v>4112</v>
      </c>
      <c r="D4" s="931" t="s">
        <v>4113</v>
      </c>
      <c r="E4" s="931" t="s">
        <v>4114</v>
      </c>
      <c r="F4" s="932" t="s">
        <v>4036</v>
      </c>
    </row>
    <row r="5" spans="1:7" ht="24" customHeight="1" thickBot="1" x14ac:dyDescent="0.35">
      <c r="A5" s="934" t="s">
        <v>4</v>
      </c>
      <c r="B5" s="935"/>
      <c r="C5" s="935"/>
      <c r="D5" s="936"/>
      <c r="E5" s="937"/>
      <c r="F5" s="938"/>
    </row>
    <row r="6" spans="1:7" ht="14.4" customHeight="1" x14ac:dyDescent="0.3">
      <c r="A6" s="939" t="s">
        <v>5</v>
      </c>
      <c r="B6" s="940" t="s">
        <v>6</v>
      </c>
      <c r="C6" s="941"/>
      <c r="D6" s="942"/>
      <c r="E6" s="942"/>
      <c r="F6" s="943"/>
    </row>
    <row r="7" spans="1:7" x14ac:dyDescent="0.3">
      <c r="A7" s="944" t="s">
        <v>7</v>
      </c>
      <c r="B7" s="945" t="s">
        <v>8</v>
      </c>
      <c r="C7" s="946" t="s">
        <v>9</v>
      </c>
      <c r="D7" s="947">
        <v>12</v>
      </c>
      <c r="E7" s="856"/>
      <c r="F7" s="949" t="str">
        <f>IF((D7*E7)&gt;0,(D7*E7),"")</f>
        <v/>
      </c>
    </row>
    <row r="8" spans="1:7" x14ac:dyDescent="0.3">
      <c r="A8" s="944" t="s">
        <v>10</v>
      </c>
      <c r="B8" s="945" t="s">
        <v>11</v>
      </c>
      <c r="C8" s="946" t="s">
        <v>9</v>
      </c>
      <c r="D8" s="948">
        <v>18</v>
      </c>
      <c r="E8" s="856"/>
      <c r="F8" s="949" t="str">
        <f t="shared" ref="F8:F37" si="0">IF((D8*E8)&gt;0,(D8*E8),"")</f>
        <v/>
      </c>
    </row>
    <row r="9" spans="1:7" x14ac:dyDescent="0.3">
      <c r="A9" s="944" t="s">
        <v>12</v>
      </c>
      <c r="B9" s="950" t="s">
        <v>13</v>
      </c>
      <c r="C9" s="946"/>
      <c r="D9" s="948"/>
      <c r="E9" s="948"/>
      <c r="F9" s="949" t="str">
        <f t="shared" si="0"/>
        <v/>
      </c>
    </row>
    <row r="10" spans="1:7" x14ac:dyDescent="0.3">
      <c r="A10" s="944" t="s">
        <v>14</v>
      </c>
      <c r="B10" s="945" t="s">
        <v>13</v>
      </c>
      <c r="C10" s="946" t="s">
        <v>16</v>
      </c>
      <c r="D10" s="948">
        <v>1</v>
      </c>
      <c r="E10" s="948">
        <v>250000</v>
      </c>
      <c r="F10" s="949">
        <f t="shared" si="0"/>
        <v>250000</v>
      </c>
    </row>
    <row r="11" spans="1:7" x14ac:dyDescent="0.3">
      <c r="A11" s="944" t="s">
        <v>19</v>
      </c>
      <c r="B11" s="945" t="s">
        <v>4165</v>
      </c>
      <c r="C11" s="946" t="s">
        <v>21</v>
      </c>
      <c r="D11" s="948">
        <f>F10</f>
        <v>250000</v>
      </c>
      <c r="E11" s="855"/>
      <c r="F11" s="949" t="str">
        <f t="shared" si="0"/>
        <v/>
      </c>
    </row>
    <row r="12" spans="1:7" x14ac:dyDescent="0.3">
      <c r="A12" s="944" t="s">
        <v>22</v>
      </c>
      <c r="B12" s="950" t="s">
        <v>23</v>
      </c>
      <c r="C12" s="946"/>
      <c r="D12" s="948"/>
      <c r="E12" s="948"/>
      <c r="F12" s="949" t="str">
        <f t="shared" si="0"/>
        <v/>
      </c>
    </row>
    <row r="13" spans="1:7" x14ac:dyDescent="0.3">
      <c r="A13" s="944" t="s">
        <v>24</v>
      </c>
      <c r="B13" s="945" t="s">
        <v>3828</v>
      </c>
      <c r="C13" s="946" t="s">
        <v>16</v>
      </c>
      <c r="D13" s="948">
        <v>1</v>
      </c>
      <c r="E13" s="948">
        <v>120000</v>
      </c>
      <c r="F13" s="949">
        <f t="shared" si="0"/>
        <v>120000</v>
      </c>
    </row>
    <row r="14" spans="1:7" x14ac:dyDescent="0.3">
      <c r="A14" s="944" t="s">
        <v>28</v>
      </c>
      <c r="B14" s="945" t="s">
        <v>3920</v>
      </c>
      <c r="C14" s="946" t="s">
        <v>21</v>
      </c>
      <c r="D14" s="948">
        <f>F13</f>
        <v>120000</v>
      </c>
      <c r="E14" s="855"/>
      <c r="F14" s="949" t="str">
        <f t="shared" si="0"/>
        <v/>
      </c>
    </row>
    <row r="15" spans="1:7" x14ac:dyDescent="0.3">
      <c r="A15" s="944" t="s">
        <v>3921</v>
      </c>
      <c r="B15" s="950" t="s">
        <v>3962</v>
      </c>
      <c r="C15" s="946"/>
      <c r="D15" s="948"/>
      <c r="E15" s="948"/>
      <c r="F15" s="949" t="str">
        <f t="shared" si="0"/>
        <v/>
      </c>
      <c r="G15" s="951"/>
    </row>
    <row r="16" spans="1:7" x14ac:dyDescent="0.3">
      <c r="A16" s="944" t="s">
        <v>3922</v>
      </c>
      <c r="B16" s="945" t="s">
        <v>3963</v>
      </c>
      <c r="C16" s="946" t="s">
        <v>16</v>
      </c>
      <c r="D16" s="948">
        <v>1</v>
      </c>
      <c r="E16" s="948">
        <v>250000</v>
      </c>
      <c r="F16" s="949">
        <f t="shared" si="0"/>
        <v>250000</v>
      </c>
    </row>
    <row r="17" spans="1:6" x14ac:dyDescent="0.3">
      <c r="A17" s="944" t="s">
        <v>3923</v>
      </c>
      <c r="B17" s="952" t="s">
        <v>3964</v>
      </c>
      <c r="C17" s="946" t="s">
        <v>21</v>
      </c>
      <c r="D17" s="948">
        <f>F16</f>
        <v>250000</v>
      </c>
      <c r="E17" s="855"/>
      <c r="F17" s="949" t="str">
        <f t="shared" si="0"/>
        <v/>
      </c>
    </row>
    <row r="18" spans="1:6" x14ac:dyDescent="0.3">
      <c r="A18" s="944" t="s">
        <v>30</v>
      </c>
      <c r="B18" s="950" t="s">
        <v>3960</v>
      </c>
      <c r="C18" s="946"/>
      <c r="D18" s="948"/>
      <c r="E18" s="948"/>
      <c r="F18" s="949" t="str">
        <f t="shared" si="0"/>
        <v/>
      </c>
    </row>
    <row r="19" spans="1:6" x14ac:dyDescent="0.3">
      <c r="A19" s="944" t="s">
        <v>3976</v>
      </c>
      <c r="B19" s="945" t="s">
        <v>3961</v>
      </c>
      <c r="C19" s="946" t="s">
        <v>16</v>
      </c>
      <c r="D19" s="948">
        <v>1</v>
      </c>
      <c r="E19" s="948">
        <v>300000</v>
      </c>
      <c r="F19" s="949">
        <f t="shared" si="0"/>
        <v>300000</v>
      </c>
    </row>
    <row r="20" spans="1:6" x14ac:dyDescent="0.3">
      <c r="A20" s="944" t="s">
        <v>36</v>
      </c>
      <c r="B20" s="952" t="s">
        <v>4031</v>
      </c>
      <c r="C20" s="946" t="s">
        <v>21</v>
      </c>
      <c r="D20" s="948">
        <f>F19</f>
        <v>300000</v>
      </c>
      <c r="E20" s="855"/>
      <c r="F20" s="949" t="str">
        <f t="shared" si="0"/>
        <v/>
      </c>
    </row>
    <row r="21" spans="1:6" x14ac:dyDescent="0.3">
      <c r="A21" s="944" t="s">
        <v>38</v>
      </c>
      <c r="B21" s="953" t="s">
        <v>3972</v>
      </c>
      <c r="C21" s="946"/>
      <c r="D21" s="948"/>
      <c r="E21" s="948"/>
      <c r="F21" s="949" t="str">
        <f t="shared" si="0"/>
        <v/>
      </c>
    </row>
    <row r="22" spans="1:6" x14ac:dyDescent="0.3">
      <c r="A22" s="944" t="s">
        <v>40</v>
      </c>
      <c r="B22" s="954" t="s">
        <v>3975</v>
      </c>
      <c r="C22" s="946"/>
      <c r="D22" s="948"/>
      <c r="E22" s="948"/>
      <c r="F22" s="949" t="str">
        <f t="shared" si="0"/>
        <v/>
      </c>
    </row>
    <row r="23" spans="1:6" x14ac:dyDescent="0.3">
      <c r="A23" s="944" t="s">
        <v>42</v>
      </c>
      <c r="B23" s="955" t="s">
        <v>3973</v>
      </c>
      <c r="C23" s="946" t="s">
        <v>3971</v>
      </c>
      <c r="D23" s="948">
        <v>1</v>
      </c>
      <c r="E23" s="948">
        <v>750000</v>
      </c>
      <c r="F23" s="949">
        <f t="shared" si="0"/>
        <v>750000</v>
      </c>
    </row>
    <row r="24" spans="1:6" x14ac:dyDescent="0.3">
      <c r="A24" s="944" t="s">
        <v>3977</v>
      </c>
      <c r="B24" s="956" t="s">
        <v>3974</v>
      </c>
      <c r="C24" s="946" t="s">
        <v>3971</v>
      </c>
      <c r="D24" s="948">
        <v>1</v>
      </c>
      <c r="E24" s="948">
        <v>400000</v>
      </c>
      <c r="F24" s="949">
        <f t="shared" si="0"/>
        <v>400000</v>
      </c>
    </row>
    <row r="25" spans="1:6" x14ac:dyDescent="0.3">
      <c r="A25" s="944" t="s">
        <v>3978</v>
      </c>
      <c r="B25" s="954" t="s">
        <v>4032</v>
      </c>
      <c r="C25" s="946" t="s">
        <v>21</v>
      </c>
      <c r="D25" s="948">
        <f>F23+F24+F26+F27</f>
        <v>1450000</v>
      </c>
      <c r="E25" s="855"/>
      <c r="F25" s="949" t="str">
        <f t="shared" si="0"/>
        <v/>
      </c>
    </row>
    <row r="26" spans="1:6" x14ac:dyDescent="0.3">
      <c r="A26" s="944" t="s">
        <v>44</v>
      </c>
      <c r="B26" s="954" t="s">
        <v>2861</v>
      </c>
      <c r="C26" s="957" t="s">
        <v>16</v>
      </c>
      <c r="D26" s="948">
        <v>1</v>
      </c>
      <c r="E26" s="948">
        <v>150000</v>
      </c>
      <c r="F26" s="949">
        <f t="shared" si="0"/>
        <v>150000</v>
      </c>
    </row>
    <row r="27" spans="1:6" x14ac:dyDescent="0.3">
      <c r="A27" s="944" t="s">
        <v>3924</v>
      </c>
      <c r="B27" s="954" t="s">
        <v>53</v>
      </c>
      <c r="C27" s="957" t="s">
        <v>16</v>
      </c>
      <c r="D27" s="948">
        <v>1</v>
      </c>
      <c r="E27" s="948">
        <v>150000</v>
      </c>
      <c r="F27" s="949">
        <f t="shared" si="0"/>
        <v>150000</v>
      </c>
    </row>
    <row r="28" spans="1:6" x14ac:dyDescent="0.3">
      <c r="A28" s="944" t="s">
        <v>60</v>
      </c>
      <c r="B28" s="958" t="s">
        <v>61</v>
      </c>
      <c r="C28" s="957"/>
      <c r="D28" s="948"/>
      <c r="E28" s="948"/>
      <c r="F28" s="949" t="str">
        <f t="shared" si="0"/>
        <v/>
      </c>
    </row>
    <row r="29" spans="1:6" x14ac:dyDescent="0.3">
      <c r="A29" s="944" t="s">
        <v>62</v>
      </c>
      <c r="B29" s="959" t="s">
        <v>63</v>
      </c>
      <c r="C29" s="946" t="s">
        <v>64</v>
      </c>
      <c r="D29" s="948">
        <v>60</v>
      </c>
      <c r="E29" s="856"/>
      <c r="F29" s="949" t="str">
        <f t="shared" si="0"/>
        <v/>
      </c>
    </row>
    <row r="30" spans="1:6" x14ac:dyDescent="0.3">
      <c r="A30" s="944" t="s">
        <v>65</v>
      </c>
      <c r="B30" s="959" t="s">
        <v>66</v>
      </c>
      <c r="C30" s="957" t="s">
        <v>16</v>
      </c>
      <c r="D30" s="948">
        <v>1</v>
      </c>
      <c r="E30" s="948">
        <v>450000</v>
      </c>
      <c r="F30" s="949">
        <f t="shared" si="0"/>
        <v>450000</v>
      </c>
    </row>
    <row r="31" spans="1:6" x14ac:dyDescent="0.3">
      <c r="A31" s="944" t="s">
        <v>67</v>
      </c>
      <c r="B31" s="959" t="s">
        <v>68</v>
      </c>
      <c r="C31" s="957" t="s">
        <v>16</v>
      </c>
      <c r="D31" s="948">
        <v>1</v>
      </c>
      <c r="E31" s="948">
        <v>150000</v>
      </c>
      <c r="F31" s="949">
        <f t="shared" si="0"/>
        <v>150000</v>
      </c>
    </row>
    <row r="32" spans="1:6" x14ac:dyDescent="0.3">
      <c r="A32" s="944" t="s">
        <v>69</v>
      </c>
      <c r="B32" s="959" t="s">
        <v>70</v>
      </c>
      <c r="C32" s="957" t="s">
        <v>16</v>
      </c>
      <c r="D32" s="948">
        <v>1</v>
      </c>
      <c r="E32" s="948">
        <v>150000</v>
      </c>
      <c r="F32" s="949">
        <f t="shared" si="0"/>
        <v>150000</v>
      </c>
    </row>
    <row r="33" spans="1:12" x14ac:dyDescent="0.3">
      <c r="A33" s="944" t="s">
        <v>71</v>
      </c>
      <c r="B33" s="959" t="s">
        <v>72</v>
      </c>
      <c r="C33" s="957" t="s">
        <v>16</v>
      </c>
      <c r="D33" s="948">
        <v>1</v>
      </c>
      <c r="E33" s="948">
        <v>150000</v>
      </c>
      <c r="F33" s="949">
        <f t="shared" si="0"/>
        <v>150000</v>
      </c>
    </row>
    <row r="34" spans="1:12" x14ac:dyDescent="0.3">
      <c r="A34" s="944" t="s">
        <v>73</v>
      </c>
      <c r="B34" s="959" t="s">
        <v>74</v>
      </c>
      <c r="C34" s="957" t="s">
        <v>21</v>
      </c>
      <c r="D34" s="948">
        <f>F30+F31+F32+F33</f>
        <v>900000</v>
      </c>
      <c r="E34" s="855"/>
      <c r="F34" s="949" t="str">
        <f t="shared" si="0"/>
        <v/>
      </c>
    </row>
    <row r="35" spans="1:12" x14ac:dyDescent="0.3">
      <c r="A35" s="944" t="s">
        <v>75</v>
      </c>
      <c r="B35" s="958" t="s">
        <v>76</v>
      </c>
      <c r="C35" s="957"/>
      <c r="D35" s="948"/>
      <c r="E35" s="948"/>
      <c r="F35" s="949" t="str">
        <f t="shared" si="0"/>
        <v/>
      </c>
    </row>
    <row r="36" spans="1:12" x14ac:dyDescent="0.3">
      <c r="A36" s="944" t="s">
        <v>3109</v>
      </c>
      <c r="B36" s="959" t="s">
        <v>76</v>
      </c>
      <c r="C36" s="960" t="s">
        <v>16</v>
      </c>
      <c r="D36" s="948">
        <v>1</v>
      </c>
      <c r="E36" s="948">
        <v>180000</v>
      </c>
      <c r="F36" s="949">
        <f t="shared" si="0"/>
        <v>180000</v>
      </c>
    </row>
    <row r="37" spans="1:12" x14ac:dyDescent="0.3">
      <c r="A37" s="944" t="s">
        <v>3830</v>
      </c>
      <c r="B37" s="959" t="s">
        <v>3829</v>
      </c>
      <c r="C37" s="960" t="s">
        <v>21</v>
      </c>
      <c r="D37" s="948">
        <f>F36</f>
        <v>180000</v>
      </c>
      <c r="E37" s="855"/>
      <c r="F37" s="949" t="str">
        <f t="shared" si="0"/>
        <v/>
      </c>
    </row>
    <row r="38" spans="1:12" x14ac:dyDescent="0.3">
      <c r="A38" s="961"/>
      <c r="B38" s="962"/>
      <c r="C38" s="963"/>
      <c r="D38" s="964"/>
      <c r="E38" s="964"/>
      <c r="F38" s="965"/>
    </row>
    <row r="39" spans="1:12" ht="15" thickBot="1" x14ac:dyDescent="0.35">
      <c r="A39" s="966" t="s">
        <v>4037</v>
      </c>
      <c r="B39" s="967" t="s">
        <v>4115</v>
      </c>
      <c r="C39" s="967"/>
      <c r="D39" s="968"/>
      <c r="E39" s="969"/>
      <c r="F39" s="970">
        <f>SUM(F6:F37)</f>
        <v>3450000</v>
      </c>
    </row>
    <row r="40" spans="1:12" x14ac:dyDescent="0.3">
      <c r="A40" s="971" t="str">
        <f>A1</f>
        <v>CONTRACT SANRAL: NRA 2024/1323</v>
      </c>
      <c r="B40" s="972"/>
      <c r="C40" s="973"/>
      <c r="D40" s="974"/>
      <c r="E40" s="975"/>
      <c r="F40" s="976"/>
    </row>
    <row r="41" spans="1:12" x14ac:dyDescent="0.3">
      <c r="A41" s="923" t="str">
        <f>A2</f>
        <v>PANEL FOR ROUTINE ROAD MAINTENANCE WORKS ACROSS SOUTH AFRICA (GAUTENG PROVINCE)</v>
      </c>
      <c r="B41" s="928"/>
      <c r="C41" s="977"/>
      <c r="D41" s="978"/>
      <c r="E41" s="979"/>
      <c r="F41" s="980"/>
    </row>
    <row r="42" spans="1:12" ht="15" thickBot="1" x14ac:dyDescent="0.35">
      <c r="A42" s="981" t="str">
        <f>A3</f>
        <v>PART A: MANAGEMENT SECTION</v>
      </c>
      <c r="B42" s="982"/>
      <c r="C42" s="983"/>
      <c r="D42" s="984"/>
      <c r="E42" s="985"/>
      <c r="F42" s="986"/>
    </row>
    <row r="43" spans="1:12" ht="18" customHeight="1" thickBot="1" x14ac:dyDescent="0.35">
      <c r="A43" s="934" t="s">
        <v>97</v>
      </c>
      <c r="B43" s="935"/>
      <c r="C43" s="935"/>
      <c r="D43" s="936"/>
      <c r="E43" s="937"/>
      <c r="F43" s="938"/>
    </row>
    <row r="44" spans="1:12" ht="15" customHeight="1" x14ac:dyDescent="0.3">
      <c r="A44" s="939" t="s">
        <v>98</v>
      </c>
      <c r="B44" s="940" t="s">
        <v>99</v>
      </c>
      <c r="C44" s="941" t="s">
        <v>18</v>
      </c>
      <c r="D44" s="987">
        <v>1</v>
      </c>
      <c r="E44" s="856"/>
      <c r="F44" s="949" t="str">
        <f>IF((D44*E44)&gt;0,(D44*E44),"")</f>
        <v/>
      </c>
      <c r="I44" s="927" t="s">
        <v>4360</v>
      </c>
      <c r="J44" s="988">
        <v>193457892.63999999</v>
      </c>
      <c r="L44" s="988">
        <f>G1200</f>
        <v>34400000</v>
      </c>
    </row>
    <row r="45" spans="1:12" ht="15" customHeight="1" x14ac:dyDescent="0.3">
      <c r="A45" s="944" t="s">
        <v>100</v>
      </c>
      <c r="B45" s="950" t="s">
        <v>3981</v>
      </c>
      <c r="C45" s="946" t="s">
        <v>18</v>
      </c>
      <c r="D45" s="948">
        <v>1</v>
      </c>
      <c r="E45" s="856"/>
      <c r="F45" s="949" t="str">
        <f t="shared" ref="F45:F60" si="1">IF((D45*E45)&gt;0,(D45*E45),"")</f>
        <v/>
      </c>
    </row>
    <row r="46" spans="1:12" ht="15" customHeight="1" x14ac:dyDescent="0.3">
      <c r="A46" s="944" t="s">
        <v>102</v>
      </c>
      <c r="B46" s="950" t="s">
        <v>103</v>
      </c>
      <c r="C46" s="946"/>
      <c r="D46" s="948"/>
      <c r="E46" s="948"/>
      <c r="F46" s="949" t="str">
        <f t="shared" si="1"/>
        <v/>
      </c>
      <c r="I46" s="927" t="s">
        <v>4361</v>
      </c>
      <c r="J46" s="988">
        <f>J44*0.15</f>
        <v>29018683.895999998</v>
      </c>
    </row>
    <row r="47" spans="1:12" ht="24" customHeight="1" x14ac:dyDescent="0.3">
      <c r="A47" s="944" t="s">
        <v>104</v>
      </c>
      <c r="B47" s="945" t="s">
        <v>105</v>
      </c>
      <c r="C47" s="946" t="s">
        <v>64</v>
      </c>
      <c r="D47" s="948">
        <v>60</v>
      </c>
      <c r="E47" s="856"/>
      <c r="F47" s="949" t="str">
        <f t="shared" si="1"/>
        <v/>
      </c>
    </row>
    <row r="48" spans="1:12" x14ac:dyDescent="0.3">
      <c r="A48" s="944" t="s">
        <v>106</v>
      </c>
      <c r="B48" s="945" t="s">
        <v>107</v>
      </c>
      <c r="C48" s="946" t="s">
        <v>64</v>
      </c>
      <c r="D48" s="948">
        <v>60</v>
      </c>
      <c r="E48" s="856"/>
      <c r="F48" s="949" t="str">
        <f t="shared" si="1"/>
        <v/>
      </c>
      <c r="I48" s="927" t="s">
        <v>4362</v>
      </c>
      <c r="J48" s="988">
        <f>J44*0.09</f>
        <v>17411210.337599996</v>
      </c>
    </row>
    <row r="49" spans="1:10" x14ac:dyDescent="0.3">
      <c r="A49" s="944" t="s">
        <v>108</v>
      </c>
      <c r="B49" s="945" t="s">
        <v>109</v>
      </c>
      <c r="C49" s="946" t="s">
        <v>64</v>
      </c>
      <c r="D49" s="948">
        <v>60</v>
      </c>
      <c r="E49" s="856"/>
      <c r="F49" s="949" t="str">
        <f t="shared" si="1"/>
        <v/>
      </c>
    </row>
    <row r="50" spans="1:10" x14ac:dyDescent="0.3">
      <c r="A50" s="944" t="s">
        <v>110</v>
      </c>
      <c r="B50" s="945" t="s">
        <v>111</v>
      </c>
      <c r="C50" s="946" t="s">
        <v>64</v>
      </c>
      <c r="D50" s="948">
        <v>60</v>
      </c>
      <c r="E50" s="856"/>
      <c r="F50" s="949" t="str">
        <f t="shared" si="1"/>
        <v/>
      </c>
      <c r="I50" s="927" t="s">
        <v>4363</v>
      </c>
      <c r="J50" s="988">
        <f>J44*0.01</f>
        <v>1934578.9264</v>
      </c>
    </row>
    <row r="51" spans="1:10" x14ac:dyDescent="0.3">
      <c r="A51" s="944" t="s">
        <v>119</v>
      </c>
      <c r="B51" s="950" t="s">
        <v>3965</v>
      </c>
      <c r="C51" s="946"/>
      <c r="D51" s="948"/>
      <c r="E51" s="948"/>
      <c r="F51" s="949" t="str">
        <f t="shared" si="1"/>
        <v/>
      </c>
    </row>
    <row r="52" spans="1:10" x14ac:dyDescent="0.3">
      <c r="A52" s="944" t="s">
        <v>3888</v>
      </c>
      <c r="B52" s="954" t="s">
        <v>3966</v>
      </c>
      <c r="C52" s="946"/>
      <c r="D52" s="948"/>
      <c r="E52" s="948"/>
      <c r="F52" s="949" t="str">
        <f t="shared" si="1"/>
        <v/>
      </c>
      <c r="I52" s="927" t="s">
        <v>4364</v>
      </c>
      <c r="J52" s="988">
        <f>J44*0.05</f>
        <v>9672894.6319999993</v>
      </c>
    </row>
    <row r="53" spans="1:10" ht="22.8" x14ac:dyDescent="0.3">
      <c r="A53" s="944" t="s">
        <v>3967</v>
      </c>
      <c r="B53" s="954" t="s">
        <v>3982</v>
      </c>
      <c r="C53" s="946" t="s">
        <v>9</v>
      </c>
      <c r="D53" s="948">
        <v>4</v>
      </c>
      <c r="E53" s="856"/>
      <c r="F53" s="949" t="str">
        <f t="shared" si="1"/>
        <v/>
      </c>
      <c r="I53" s="989" t="s">
        <v>4365</v>
      </c>
      <c r="J53" s="988">
        <f>J48+J50+J52</f>
        <v>29018683.895999994</v>
      </c>
    </row>
    <row r="54" spans="1:10" ht="22.8" x14ac:dyDescent="0.3">
      <c r="A54" s="944" t="s">
        <v>3968</v>
      </c>
      <c r="B54" s="954" t="s">
        <v>3983</v>
      </c>
      <c r="C54" s="946" t="s">
        <v>9</v>
      </c>
      <c r="D54" s="948">
        <v>4</v>
      </c>
      <c r="E54" s="856"/>
      <c r="F54" s="949" t="str">
        <f t="shared" si="1"/>
        <v/>
      </c>
    </row>
    <row r="55" spans="1:10" ht="22.8" x14ac:dyDescent="0.3">
      <c r="A55" s="944" t="s">
        <v>3969</v>
      </c>
      <c r="B55" s="954" t="s">
        <v>3984</v>
      </c>
      <c r="C55" s="946" t="s">
        <v>9</v>
      </c>
      <c r="D55" s="948">
        <v>4</v>
      </c>
      <c r="E55" s="856"/>
      <c r="F55" s="949" t="str">
        <f t="shared" si="1"/>
        <v/>
      </c>
      <c r="I55" s="927" t="s">
        <v>4366</v>
      </c>
      <c r="J55" s="988">
        <f>J52/4*60</f>
        <v>145093419.47999999</v>
      </c>
    </row>
    <row r="56" spans="1:10" x14ac:dyDescent="0.3">
      <c r="A56" s="944" t="s">
        <v>125</v>
      </c>
      <c r="B56" s="990" t="s">
        <v>3985</v>
      </c>
      <c r="C56" s="946"/>
      <c r="D56" s="948"/>
      <c r="E56" s="948"/>
      <c r="F56" s="949" t="str">
        <f t="shared" si="1"/>
        <v/>
      </c>
    </row>
    <row r="57" spans="1:10" ht="22.8" x14ac:dyDescent="0.3">
      <c r="A57" s="944" t="s">
        <v>3986</v>
      </c>
      <c r="B57" s="952" t="s">
        <v>3987</v>
      </c>
      <c r="C57" s="946" t="s">
        <v>64</v>
      </c>
      <c r="D57" s="948">
        <v>60</v>
      </c>
      <c r="E57" s="856"/>
      <c r="F57" s="949" t="str">
        <f t="shared" si="1"/>
        <v/>
      </c>
      <c r="J57" s="988">
        <f>J52/4</f>
        <v>2418223.6579999998</v>
      </c>
    </row>
    <row r="58" spans="1:10" x14ac:dyDescent="0.3">
      <c r="A58" s="944" t="s">
        <v>133</v>
      </c>
      <c r="B58" s="950" t="s">
        <v>147</v>
      </c>
      <c r="C58" s="946"/>
      <c r="D58" s="948"/>
      <c r="E58" s="948"/>
      <c r="F58" s="949" t="str">
        <f t="shared" si="1"/>
        <v/>
      </c>
      <c r="J58" s="988">
        <f>J57/60</f>
        <v>40303.727633333328</v>
      </c>
    </row>
    <row r="59" spans="1:10" x14ac:dyDescent="0.3">
      <c r="A59" s="944" t="s">
        <v>3917</v>
      </c>
      <c r="B59" s="945" t="s">
        <v>149</v>
      </c>
      <c r="C59" s="946" t="s">
        <v>16</v>
      </c>
      <c r="D59" s="948">
        <v>1</v>
      </c>
      <c r="E59" s="948">
        <v>300000</v>
      </c>
      <c r="F59" s="949">
        <f t="shared" si="1"/>
        <v>300000</v>
      </c>
    </row>
    <row r="60" spans="1:10" x14ac:dyDescent="0.3">
      <c r="A60" s="961" t="s">
        <v>3918</v>
      </c>
      <c r="B60" s="991" t="s">
        <v>3919</v>
      </c>
      <c r="C60" s="992" t="s">
        <v>21</v>
      </c>
      <c r="D60" s="964">
        <f>F59</f>
        <v>300000</v>
      </c>
      <c r="E60" s="855"/>
      <c r="F60" s="965" t="str">
        <f t="shared" si="1"/>
        <v/>
      </c>
    </row>
    <row r="61" spans="1:10" ht="15" thickBot="1" x14ac:dyDescent="0.35">
      <c r="A61" s="966" t="s">
        <v>4039</v>
      </c>
      <c r="B61" s="967" t="s">
        <v>4115</v>
      </c>
      <c r="C61" s="967"/>
      <c r="D61" s="968"/>
      <c r="E61" s="969"/>
      <c r="F61" s="970">
        <f>SUM(F44:F60)</f>
        <v>300000</v>
      </c>
    </row>
    <row r="62" spans="1:10" x14ac:dyDescent="0.3">
      <c r="A62" s="971" t="str">
        <f>A1</f>
        <v>CONTRACT SANRAL: NRA 2024/1323</v>
      </c>
      <c r="B62" s="972"/>
      <c r="C62" s="973"/>
      <c r="D62" s="974"/>
      <c r="E62" s="975"/>
      <c r="F62" s="976"/>
    </row>
    <row r="63" spans="1:10" x14ac:dyDescent="0.3">
      <c r="A63" s="923" t="str">
        <f>A2</f>
        <v>PANEL FOR ROUTINE ROAD MAINTENANCE WORKS ACROSS SOUTH AFRICA (GAUTENG PROVINCE)</v>
      </c>
      <c r="B63" s="928"/>
      <c r="C63" s="977"/>
      <c r="D63" s="978"/>
      <c r="E63" s="979"/>
      <c r="F63" s="980"/>
    </row>
    <row r="64" spans="1:10" ht="15" thickBot="1" x14ac:dyDescent="0.35">
      <c r="A64" s="981" t="str">
        <f>A3</f>
        <v>PART A: MANAGEMENT SECTION</v>
      </c>
      <c r="B64" s="982"/>
      <c r="C64" s="983"/>
      <c r="D64" s="984"/>
      <c r="E64" s="985"/>
      <c r="F64" s="986"/>
    </row>
    <row r="65" spans="1:8" ht="15" thickBot="1" x14ac:dyDescent="0.35">
      <c r="A65" s="934" t="s">
        <v>152</v>
      </c>
      <c r="B65" s="935"/>
      <c r="C65" s="935"/>
      <c r="D65" s="936"/>
      <c r="E65" s="937"/>
      <c r="F65" s="938"/>
    </row>
    <row r="66" spans="1:8" x14ac:dyDescent="0.3">
      <c r="A66" s="939" t="s">
        <v>153</v>
      </c>
      <c r="B66" s="940" t="s">
        <v>3988</v>
      </c>
      <c r="C66" s="993" t="s">
        <v>955</v>
      </c>
      <c r="D66" s="987">
        <v>6750000</v>
      </c>
      <c r="E66" s="856"/>
      <c r="F66" s="949" t="str">
        <f>IF((D66*E66)&gt;0,(D66*E66),"")</f>
        <v/>
      </c>
    </row>
    <row r="67" spans="1:8" x14ac:dyDescent="0.3">
      <c r="A67" s="944" t="s">
        <v>157</v>
      </c>
      <c r="B67" s="950" t="s">
        <v>3950</v>
      </c>
      <c r="C67" s="946" t="s">
        <v>64</v>
      </c>
      <c r="D67" s="948">
        <v>60</v>
      </c>
      <c r="E67" s="856"/>
      <c r="F67" s="949" t="str">
        <f>IF((D67*E67)&gt;0,(D67*E67),"")</f>
        <v/>
      </c>
    </row>
    <row r="68" spans="1:8" ht="15" thickBot="1" x14ac:dyDescent="0.35">
      <c r="A68" s="966" t="s">
        <v>4041</v>
      </c>
      <c r="B68" s="967" t="s">
        <v>4115</v>
      </c>
      <c r="C68" s="967"/>
      <c r="D68" s="968"/>
      <c r="E68" s="969"/>
      <c r="F68" s="970">
        <f>SUM(F66:F67)</f>
        <v>0</v>
      </c>
    </row>
    <row r="69" spans="1:8" x14ac:dyDescent="0.3">
      <c r="A69" s="971" t="str">
        <f>A1</f>
        <v>CONTRACT SANRAL: NRA 2024/1323</v>
      </c>
      <c r="B69" s="972"/>
      <c r="C69" s="973"/>
      <c r="D69" s="974"/>
      <c r="E69" s="975"/>
      <c r="F69" s="976"/>
    </row>
    <row r="70" spans="1:8" x14ac:dyDescent="0.3">
      <c r="A70" s="923" t="str">
        <f>A2</f>
        <v>PANEL FOR ROUTINE ROAD MAINTENANCE WORKS ACROSS SOUTH AFRICA (GAUTENG PROVINCE)</v>
      </c>
      <c r="B70" s="928"/>
      <c r="C70" s="977"/>
      <c r="D70" s="978"/>
      <c r="E70" s="979"/>
      <c r="F70" s="980"/>
    </row>
    <row r="71" spans="1:8" ht="15" thickBot="1" x14ac:dyDescent="0.35">
      <c r="A71" s="981" t="str">
        <f>A3</f>
        <v>PART A: MANAGEMENT SECTION</v>
      </c>
      <c r="B71" s="982"/>
      <c r="C71" s="983"/>
      <c r="D71" s="984"/>
      <c r="E71" s="985"/>
      <c r="F71" s="986"/>
    </row>
    <row r="72" spans="1:8" ht="15" thickBot="1" x14ac:dyDescent="0.35">
      <c r="A72" s="934" t="s">
        <v>163</v>
      </c>
      <c r="B72" s="935"/>
      <c r="C72" s="935"/>
      <c r="D72" s="936"/>
      <c r="E72" s="937"/>
      <c r="F72" s="938"/>
      <c r="G72" s="994"/>
      <c r="H72" s="994"/>
    </row>
    <row r="73" spans="1:8" x14ac:dyDescent="0.3">
      <c r="A73" s="939" t="s">
        <v>164</v>
      </c>
      <c r="B73" s="940" t="s">
        <v>165</v>
      </c>
      <c r="C73" s="941"/>
      <c r="D73" s="942"/>
      <c r="E73" s="942"/>
      <c r="F73" s="943"/>
      <c r="G73" s="994"/>
      <c r="H73" s="994"/>
    </row>
    <row r="74" spans="1:8" x14ac:dyDescent="0.3">
      <c r="A74" s="944" t="s">
        <v>166</v>
      </c>
      <c r="B74" s="945" t="s">
        <v>167</v>
      </c>
      <c r="C74" s="946" t="s">
        <v>9</v>
      </c>
      <c r="D74" s="948">
        <v>4</v>
      </c>
      <c r="E74" s="856"/>
      <c r="F74" s="949" t="str">
        <f>IF((D74*E74)&gt;0,(D74*E74),"")</f>
        <v/>
      </c>
      <c r="G74" s="994"/>
      <c r="H74" s="994"/>
    </row>
    <row r="75" spans="1:8" ht="15.75" customHeight="1" x14ac:dyDescent="0.3">
      <c r="A75" s="944" t="s">
        <v>168</v>
      </c>
      <c r="B75" s="945" t="s">
        <v>169</v>
      </c>
      <c r="C75" s="946"/>
      <c r="D75" s="948"/>
      <c r="E75" s="948"/>
      <c r="F75" s="949" t="str">
        <f t="shared" ref="F75:F97" si="2">IF((D75*E75)&gt;0,(D75*E75),"")</f>
        <v/>
      </c>
      <c r="G75" s="994"/>
      <c r="H75" s="994"/>
    </row>
    <row r="76" spans="1:8" ht="24" customHeight="1" x14ac:dyDescent="0.3">
      <c r="A76" s="944" t="s">
        <v>170</v>
      </c>
      <c r="B76" s="945" t="s">
        <v>171</v>
      </c>
      <c r="C76" s="946" t="s">
        <v>9</v>
      </c>
      <c r="D76" s="948">
        <v>120</v>
      </c>
      <c r="E76" s="856"/>
      <c r="F76" s="949" t="str">
        <f t="shared" si="2"/>
        <v/>
      </c>
    </row>
    <row r="77" spans="1:8" x14ac:dyDescent="0.3">
      <c r="A77" s="944" t="s">
        <v>172</v>
      </c>
      <c r="B77" s="945" t="s">
        <v>173</v>
      </c>
      <c r="C77" s="946" t="s">
        <v>9</v>
      </c>
      <c r="D77" s="948">
        <v>120</v>
      </c>
      <c r="E77" s="856"/>
      <c r="F77" s="949" t="str">
        <f t="shared" si="2"/>
        <v/>
      </c>
    </row>
    <row r="78" spans="1:8" x14ac:dyDescent="0.3">
      <c r="A78" s="944" t="s">
        <v>174</v>
      </c>
      <c r="B78" s="945" t="s">
        <v>175</v>
      </c>
      <c r="C78" s="946"/>
      <c r="D78" s="948"/>
      <c r="E78" s="948"/>
      <c r="F78" s="949" t="str">
        <f t="shared" si="2"/>
        <v/>
      </c>
    </row>
    <row r="79" spans="1:8" x14ac:dyDescent="0.3">
      <c r="A79" s="944" t="s">
        <v>176</v>
      </c>
      <c r="B79" s="945" t="s">
        <v>177</v>
      </c>
      <c r="C79" s="946" t="s">
        <v>9</v>
      </c>
      <c r="D79" s="948">
        <v>30</v>
      </c>
      <c r="E79" s="856"/>
      <c r="F79" s="949" t="str">
        <f t="shared" si="2"/>
        <v/>
      </c>
    </row>
    <row r="80" spans="1:8" x14ac:dyDescent="0.3">
      <c r="A80" s="944" t="s">
        <v>178</v>
      </c>
      <c r="B80" s="945" t="s">
        <v>171</v>
      </c>
      <c r="C80" s="946" t="s">
        <v>9</v>
      </c>
      <c r="D80" s="948">
        <v>30</v>
      </c>
      <c r="E80" s="856"/>
      <c r="F80" s="949" t="str">
        <f t="shared" si="2"/>
        <v/>
      </c>
    </row>
    <row r="81" spans="1:6" x14ac:dyDescent="0.3">
      <c r="A81" s="944" t="s">
        <v>179</v>
      </c>
      <c r="B81" s="945" t="s">
        <v>180</v>
      </c>
      <c r="C81" s="946" t="s">
        <v>4367</v>
      </c>
      <c r="D81" s="948">
        <v>120</v>
      </c>
      <c r="E81" s="856"/>
      <c r="F81" s="949" t="str">
        <f t="shared" si="2"/>
        <v/>
      </c>
    </row>
    <row r="82" spans="1:6" x14ac:dyDescent="0.3">
      <c r="A82" s="944" t="s">
        <v>182</v>
      </c>
      <c r="B82" s="945" t="s">
        <v>183</v>
      </c>
      <c r="C82" s="946"/>
      <c r="D82" s="948"/>
      <c r="E82" s="948"/>
      <c r="F82" s="949" t="str">
        <f t="shared" si="2"/>
        <v/>
      </c>
    </row>
    <row r="83" spans="1:6" x14ac:dyDescent="0.3">
      <c r="A83" s="944" t="s">
        <v>184</v>
      </c>
      <c r="B83" s="945" t="s">
        <v>185</v>
      </c>
      <c r="C83" s="946" t="s">
        <v>9</v>
      </c>
      <c r="D83" s="948">
        <v>6000</v>
      </c>
      <c r="E83" s="856"/>
      <c r="F83" s="949" t="str">
        <f t="shared" si="2"/>
        <v/>
      </c>
    </row>
    <row r="84" spans="1:6" x14ac:dyDescent="0.3">
      <c r="A84" s="944" t="s">
        <v>186</v>
      </c>
      <c r="B84" s="945" t="s">
        <v>187</v>
      </c>
      <c r="C84" s="946" t="s">
        <v>9</v>
      </c>
      <c r="D84" s="948">
        <v>6000</v>
      </c>
      <c r="E84" s="856"/>
      <c r="F84" s="949" t="str">
        <f t="shared" si="2"/>
        <v/>
      </c>
    </row>
    <row r="85" spans="1:6" x14ac:dyDescent="0.3">
      <c r="A85" s="944" t="s">
        <v>188</v>
      </c>
      <c r="B85" s="995" t="s">
        <v>189</v>
      </c>
      <c r="C85" s="946" t="s">
        <v>9</v>
      </c>
      <c r="D85" s="948">
        <v>6000</v>
      </c>
      <c r="E85" s="856"/>
      <c r="F85" s="949" t="str">
        <f t="shared" si="2"/>
        <v/>
      </c>
    </row>
    <row r="86" spans="1:6" x14ac:dyDescent="0.3">
      <c r="A86" s="944" t="s">
        <v>190</v>
      </c>
      <c r="B86" s="995" t="s">
        <v>191</v>
      </c>
      <c r="C86" s="946" t="s">
        <v>9</v>
      </c>
      <c r="D86" s="948">
        <v>6000</v>
      </c>
      <c r="E86" s="856"/>
      <c r="F86" s="949" t="str">
        <f t="shared" si="2"/>
        <v/>
      </c>
    </row>
    <row r="87" spans="1:6" x14ac:dyDescent="0.3">
      <c r="A87" s="944" t="s">
        <v>192</v>
      </c>
      <c r="B87" s="945" t="s">
        <v>193</v>
      </c>
      <c r="C87" s="946"/>
      <c r="D87" s="948"/>
      <c r="E87" s="948"/>
      <c r="F87" s="949" t="str">
        <f t="shared" si="2"/>
        <v/>
      </c>
    </row>
    <row r="88" spans="1:6" x14ac:dyDescent="0.3">
      <c r="A88" s="944" t="s">
        <v>194</v>
      </c>
      <c r="B88" s="945" t="s">
        <v>195</v>
      </c>
      <c r="C88" s="946" t="s">
        <v>9</v>
      </c>
      <c r="D88" s="948">
        <v>50</v>
      </c>
      <c r="E88" s="856"/>
      <c r="F88" s="949" t="str">
        <f t="shared" si="2"/>
        <v/>
      </c>
    </row>
    <row r="89" spans="1:6" x14ac:dyDescent="0.3">
      <c r="A89" s="944" t="s">
        <v>196</v>
      </c>
      <c r="B89" s="945" t="s">
        <v>197</v>
      </c>
      <c r="C89" s="946" t="s">
        <v>9</v>
      </c>
      <c r="D89" s="948">
        <v>50</v>
      </c>
      <c r="E89" s="856"/>
      <c r="F89" s="949" t="str">
        <f t="shared" si="2"/>
        <v/>
      </c>
    </row>
    <row r="90" spans="1:6" x14ac:dyDescent="0.3">
      <c r="A90" s="944" t="s">
        <v>198</v>
      </c>
      <c r="B90" s="945" t="s">
        <v>199</v>
      </c>
      <c r="C90" s="946" t="s">
        <v>9</v>
      </c>
      <c r="D90" s="948">
        <v>6000</v>
      </c>
      <c r="E90" s="856"/>
      <c r="F90" s="949" t="str">
        <f t="shared" si="2"/>
        <v/>
      </c>
    </row>
    <row r="91" spans="1:6" x14ac:dyDescent="0.3">
      <c r="A91" s="944" t="s">
        <v>200</v>
      </c>
      <c r="B91" s="950" t="s">
        <v>203</v>
      </c>
      <c r="C91" s="946"/>
      <c r="D91" s="948"/>
      <c r="E91" s="948"/>
      <c r="F91" s="949" t="str">
        <f t="shared" si="2"/>
        <v/>
      </c>
    </row>
    <row r="92" spans="1:6" x14ac:dyDescent="0.3">
      <c r="A92" s="944" t="s">
        <v>3176</v>
      </c>
      <c r="B92" s="945" t="s">
        <v>205</v>
      </c>
      <c r="C92" s="946" t="s">
        <v>64</v>
      </c>
      <c r="D92" s="948">
        <v>60</v>
      </c>
      <c r="E92" s="856"/>
      <c r="F92" s="949" t="str">
        <f t="shared" si="2"/>
        <v/>
      </c>
    </row>
    <row r="93" spans="1:6" x14ac:dyDescent="0.3">
      <c r="A93" s="944" t="s">
        <v>3178</v>
      </c>
      <c r="B93" s="945" t="s">
        <v>207</v>
      </c>
      <c r="C93" s="946" t="s">
        <v>64</v>
      </c>
      <c r="D93" s="948">
        <v>60</v>
      </c>
      <c r="E93" s="856"/>
      <c r="F93" s="949" t="str">
        <f t="shared" si="2"/>
        <v/>
      </c>
    </row>
    <row r="94" spans="1:6" x14ac:dyDescent="0.3">
      <c r="A94" s="944" t="s">
        <v>3180</v>
      </c>
      <c r="B94" s="945" t="s">
        <v>209</v>
      </c>
      <c r="C94" s="946" t="s">
        <v>64</v>
      </c>
      <c r="D94" s="948">
        <v>60</v>
      </c>
      <c r="E94" s="856"/>
      <c r="F94" s="949" t="str">
        <f t="shared" si="2"/>
        <v/>
      </c>
    </row>
    <row r="95" spans="1:6" x14ac:dyDescent="0.3">
      <c r="A95" s="944" t="s">
        <v>3989</v>
      </c>
      <c r="B95" s="945" t="s">
        <v>212</v>
      </c>
      <c r="C95" s="946" t="s">
        <v>64</v>
      </c>
      <c r="D95" s="948">
        <v>60</v>
      </c>
      <c r="E95" s="856"/>
      <c r="F95" s="949" t="str">
        <f t="shared" si="2"/>
        <v/>
      </c>
    </row>
    <row r="96" spans="1:6" x14ac:dyDescent="0.3">
      <c r="A96" s="944" t="s">
        <v>202</v>
      </c>
      <c r="B96" s="996" t="s">
        <v>4368</v>
      </c>
      <c r="C96" s="946" t="s">
        <v>9</v>
      </c>
      <c r="D96" s="947">
        <f>3*60</f>
        <v>180</v>
      </c>
      <c r="E96" s="856"/>
      <c r="F96" s="949" t="str">
        <f t="shared" si="2"/>
        <v/>
      </c>
    </row>
    <row r="97" spans="1:6" x14ac:dyDescent="0.3">
      <c r="A97" s="961" t="s">
        <v>213</v>
      </c>
      <c r="B97" s="997" t="s">
        <v>215</v>
      </c>
      <c r="C97" s="998" t="s">
        <v>9</v>
      </c>
      <c r="D97" s="948">
        <v>500</v>
      </c>
      <c r="E97" s="856"/>
      <c r="F97" s="949" t="str">
        <f t="shared" si="2"/>
        <v/>
      </c>
    </row>
    <row r="98" spans="1:6" ht="15" thickBot="1" x14ac:dyDescent="0.35">
      <c r="A98" s="966" t="s">
        <v>4042</v>
      </c>
      <c r="B98" s="967" t="s">
        <v>4115</v>
      </c>
      <c r="C98" s="967"/>
      <c r="D98" s="968"/>
      <c r="E98" s="969"/>
      <c r="F98" s="970">
        <f>SUM(F73:F97)</f>
        <v>0</v>
      </c>
    </row>
    <row r="99" spans="1:6" x14ac:dyDescent="0.3">
      <c r="A99" s="971" t="str">
        <f>A1</f>
        <v>CONTRACT SANRAL: NRA 2024/1323</v>
      </c>
      <c r="B99" s="972"/>
      <c r="C99" s="973"/>
      <c r="D99" s="974"/>
      <c r="E99" s="975"/>
      <c r="F99" s="976"/>
    </row>
    <row r="100" spans="1:6" x14ac:dyDescent="0.3">
      <c r="A100" s="923" t="str">
        <f>A2</f>
        <v>PANEL FOR ROUTINE ROAD MAINTENANCE WORKS ACROSS SOUTH AFRICA (GAUTENG PROVINCE)</v>
      </c>
      <c r="B100" s="928"/>
      <c r="C100" s="977"/>
      <c r="D100" s="978"/>
      <c r="E100" s="979"/>
      <c r="F100" s="980"/>
    </row>
    <row r="101" spans="1:6" ht="15" thickBot="1" x14ac:dyDescent="0.35">
      <c r="A101" s="981" t="str">
        <f>A3</f>
        <v>PART A: MANAGEMENT SECTION</v>
      </c>
      <c r="B101" s="982"/>
      <c r="C101" s="983"/>
      <c r="D101" s="984"/>
      <c r="E101" s="985"/>
      <c r="F101" s="986"/>
    </row>
    <row r="102" spans="1:6" ht="15" thickBot="1" x14ac:dyDescent="0.35">
      <c r="A102" s="999" t="s">
        <v>4001</v>
      </c>
      <c r="B102" s="1000"/>
      <c r="C102" s="1000"/>
      <c r="D102" s="1001"/>
      <c r="E102" s="1002"/>
      <c r="F102" s="1003"/>
    </row>
    <row r="103" spans="1:6" x14ac:dyDescent="0.3">
      <c r="A103" s="961" t="s">
        <v>3998</v>
      </c>
      <c r="B103" s="997" t="s">
        <v>4000</v>
      </c>
      <c r="C103" s="998"/>
      <c r="D103" s="947"/>
      <c r="E103" s="948"/>
      <c r="F103" s="1004"/>
    </row>
    <row r="104" spans="1:6" x14ac:dyDescent="0.3">
      <c r="A104" s="961" t="s">
        <v>3999</v>
      </c>
      <c r="B104" s="997" t="s">
        <v>4135</v>
      </c>
      <c r="C104" s="998" t="s">
        <v>3971</v>
      </c>
      <c r="D104" s="1005">
        <v>1</v>
      </c>
      <c r="E104" s="1006">
        <v>1000000</v>
      </c>
      <c r="F104" s="1007">
        <f>IF((D104*E104)&gt;0,(D104*E104),"")</f>
        <v>1000000</v>
      </c>
    </row>
    <row r="105" spans="1:6" ht="15" thickBot="1" x14ac:dyDescent="0.35">
      <c r="A105" s="966" t="s">
        <v>4044</v>
      </c>
      <c r="B105" s="967" t="s">
        <v>4115</v>
      </c>
      <c r="C105" s="967"/>
      <c r="D105" s="968"/>
      <c r="E105" s="969"/>
      <c r="F105" s="970">
        <f>SUM(F104)</f>
        <v>1000000</v>
      </c>
    </row>
    <row r="106" spans="1:6" x14ac:dyDescent="0.3">
      <c r="A106" s="971" t="str">
        <f>A1</f>
        <v>CONTRACT SANRAL: NRA 2024/1323</v>
      </c>
      <c r="B106" s="972"/>
      <c r="C106" s="973"/>
      <c r="D106" s="974"/>
      <c r="E106" s="975"/>
      <c r="F106" s="976"/>
    </row>
    <row r="107" spans="1:6" x14ac:dyDescent="0.3">
      <c r="A107" s="923" t="str">
        <f>A2</f>
        <v>PANEL FOR ROUTINE ROAD MAINTENANCE WORKS ACROSS SOUTH AFRICA (GAUTENG PROVINCE)</v>
      </c>
      <c r="B107" s="928"/>
      <c r="C107" s="977"/>
      <c r="D107" s="978"/>
      <c r="E107" s="979"/>
      <c r="F107" s="980"/>
    </row>
    <row r="108" spans="1:6" ht="15" thickBot="1" x14ac:dyDescent="0.35">
      <c r="A108" s="923" t="str">
        <f>A3</f>
        <v>PART A: MANAGEMENT SECTION</v>
      </c>
      <c r="B108" s="928"/>
      <c r="C108" s="977"/>
      <c r="D108" s="978"/>
      <c r="E108" s="979"/>
      <c r="F108" s="980"/>
    </row>
    <row r="109" spans="1:6" ht="15" thickBot="1" x14ac:dyDescent="0.35">
      <c r="A109" s="999" t="s">
        <v>2657</v>
      </c>
      <c r="B109" s="1000"/>
      <c r="C109" s="1000"/>
      <c r="D109" s="1001"/>
      <c r="E109" s="1002"/>
      <c r="F109" s="1003"/>
    </row>
    <row r="110" spans="1:6" x14ac:dyDescent="0.3">
      <c r="A110" s="939" t="s">
        <v>2658</v>
      </c>
      <c r="B110" s="940" t="s">
        <v>2659</v>
      </c>
      <c r="C110" s="993"/>
      <c r="D110" s="948"/>
      <c r="E110" s="948"/>
      <c r="F110" s="1008"/>
    </row>
    <row r="111" spans="1:6" x14ac:dyDescent="0.3">
      <c r="A111" s="944" t="s">
        <v>2660</v>
      </c>
      <c r="B111" s="945" t="s">
        <v>2661</v>
      </c>
      <c r="C111" s="946" t="s">
        <v>64</v>
      </c>
      <c r="D111" s="948">
        <v>60</v>
      </c>
      <c r="E111" s="856"/>
      <c r="F111" s="949" t="str">
        <f>IF((D111*E111)&gt;0,(D111*E111),"")</f>
        <v/>
      </c>
    </row>
    <row r="112" spans="1:6" x14ac:dyDescent="0.3">
      <c r="A112" s="944" t="s">
        <v>2662</v>
      </c>
      <c r="B112" s="945" t="s">
        <v>2663</v>
      </c>
      <c r="C112" s="946" t="s">
        <v>64</v>
      </c>
      <c r="D112" s="948">
        <v>60</v>
      </c>
      <c r="E112" s="856"/>
      <c r="F112" s="949" t="str">
        <f t="shared" ref="F112" si="3">IF((D112*E112)&gt;0,(D112*E112),"")</f>
        <v/>
      </c>
    </row>
    <row r="113" spans="1:6" x14ac:dyDescent="0.3">
      <c r="A113" s="944"/>
      <c r="B113" s="945"/>
      <c r="C113" s="946"/>
      <c r="D113" s="948"/>
      <c r="E113" s="948"/>
      <c r="F113" s="949"/>
    </row>
    <row r="114" spans="1:6" x14ac:dyDescent="0.3">
      <c r="A114" s="944" t="s">
        <v>2664</v>
      </c>
      <c r="B114" s="945" t="s">
        <v>2665</v>
      </c>
      <c r="C114" s="946" t="s">
        <v>955</v>
      </c>
      <c r="D114" s="948">
        <v>500000</v>
      </c>
      <c r="E114" s="856"/>
      <c r="F114" s="949" t="str">
        <f t="shared" ref="F114" si="4">IF((D114*E114)&gt;0,(D114*E114),"")</f>
        <v/>
      </c>
    </row>
    <row r="115" spans="1:6" ht="15" thickBot="1" x14ac:dyDescent="0.35">
      <c r="A115" s="966" t="s">
        <v>4046</v>
      </c>
      <c r="B115" s="967" t="s">
        <v>4116</v>
      </c>
      <c r="C115" s="967"/>
      <c r="D115" s="968"/>
      <c r="E115" s="969"/>
      <c r="F115" s="970">
        <f>SUM(F110:F114)</f>
        <v>0</v>
      </c>
    </row>
    <row r="116" spans="1:6" x14ac:dyDescent="0.3">
      <c r="A116" s="971" t="str">
        <f>A1</f>
        <v>CONTRACT SANRAL: NRA 2024/1323</v>
      </c>
      <c r="B116" s="972"/>
      <c r="C116" s="973"/>
      <c r="D116" s="974"/>
      <c r="E116" s="975"/>
      <c r="F116" s="976"/>
    </row>
    <row r="117" spans="1:6" x14ac:dyDescent="0.3">
      <c r="A117" s="923" t="str">
        <f>A2</f>
        <v>PANEL FOR ROUTINE ROAD MAINTENANCE WORKS ACROSS SOUTH AFRICA (GAUTENG PROVINCE)</v>
      </c>
      <c r="B117" s="928"/>
      <c r="C117" s="977"/>
      <c r="D117" s="978"/>
      <c r="E117" s="979"/>
      <c r="F117" s="980"/>
    </row>
    <row r="118" spans="1:6" ht="15" thickBot="1" x14ac:dyDescent="0.35">
      <c r="A118" s="923" t="str">
        <f>A3</f>
        <v>PART A: MANAGEMENT SECTION</v>
      </c>
      <c r="B118" s="928"/>
      <c r="C118" s="977"/>
      <c r="D118" s="978"/>
      <c r="E118" s="979"/>
      <c r="F118" s="980"/>
    </row>
    <row r="119" spans="1:6" ht="15" thickBot="1" x14ac:dyDescent="0.35">
      <c r="A119" s="999" t="s">
        <v>2675</v>
      </c>
      <c r="B119" s="1000"/>
      <c r="C119" s="1000"/>
      <c r="D119" s="1001"/>
      <c r="E119" s="1002"/>
      <c r="F119" s="1003"/>
    </row>
    <row r="120" spans="1:6" x14ac:dyDescent="0.3">
      <c r="A120" s="939" t="s">
        <v>2676</v>
      </c>
      <c r="B120" s="940" t="s">
        <v>2677</v>
      </c>
      <c r="C120" s="941"/>
      <c r="D120" s="942"/>
      <c r="E120" s="942"/>
      <c r="F120" s="943"/>
    </row>
    <row r="121" spans="1:6" x14ac:dyDescent="0.3">
      <c r="A121" s="944" t="s">
        <v>2678</v>
      </c>
      <c r="B121" s="959" t="s">
        <v>3820</v>
      </c>
      <c r="C121" s="946" t="s">
        <v>88</v>
      </c>
      <c r="D121" s="948">
        <v>320</v>
      </c>
      <c r="E121" s="856"/>
      <c r="F121" s="949" t="str">
        <f>IF((D121*E121)&gt;0,(D121*E121),"")</f>
        <v/>
      </c>
    </row>
    <row r="122" spans="1:6" x14ac:dyDescent="0.3">
      <c r="A122" s="944" t="s">
        <v>2680</v>
      </c>
      <c r="B122" s="945" t="s">
        <v>2683</v>
      </c>
      <c r="C122" s="946" t="s">
        <v>88</v>
      </c>
      <c r="D122" s="948">
        <v>160</v>
      </c>
      <c r="E122" s="856"/>
      <c r="F122" s="949" t="str">
        <f>IF((D122*E122)&gt;0,(D122*E122),"")</f>
        <v/>
      </c>
    </row>
    <row r="123" spans="1:6" x14ac:dyDescent="0.3">
      <c r="A123" s="944" t="s">
        <v>2682</v>
      </c>
      <c r="B123" s="945" t="s">
        <v>2685</v>
      </c>
      <c r="C123" s="946" t="s">
        <v>88</v>
      </c>
      <c r="D123" s="948">
        <v>320</v>
      </c>
      <c r="E123" s="856"/>
      <c r="F123" s="949" t="str">
        <f t="shared" ref="F123:F127" si="5">IF((D123*E123)&gt;0,(D123*E123),"")</f>
        <v/>
      </c>
    </row>
    <row r="124" spans="1:6" x14ac:dyDescent="0.3">
      <c r="A124" s="944" t="s">
        <v>2684</v>
      </c>
      <c r="B124" s="945" t="s">
        <v>2687</v>
      </c>
      <c r="C124" s="946" t="s">
        <v>88</v>
      </c>
      <c r="D124" s="948">
        <v>480</v>
      </c>
      <c r="E124" s="856"/>
      <c r="F124" s="949" t="str">
        <f t="shared" si="5"/>
        <v/>
      </c>
    </row>
    <row r="125" spans="1:6" x14ac:dyDescent="0.3">
      <c r="A125" s="944" t="s">
        <v>2690</v>
      </c>
      <c r="B125" s="950" t="s">
        <v>2691</v>
      </c>
      <c r="C125" s="946"/>
      <c r="D125" s="1009"/>
      <c r="E125" s="1009"/>
      <c r="F125" s="949" t="str">
        <f t="shared" si="5"/>
        <v/>
      </c>
    </row>
    <row r="126" spans="1:6" x14ac:dyDescent="0.3">
      <c r="A126" s="944" t="s">
        <v>2692</v>
      </c>
      <c r="B126" s="945" t="s">
        <v>2691</v>
      </c>
      <c r="C126" s="946" t="s">
        <v>16</v>
      </c>
      <c r="D126" s="948">
        <v>1</v>
      </c>
      <c r="E126" s="948">
        <v>1000000</v>
      </c>
      <c r="F126" s="949">
        <f t="shared" si="5"/>
        <v>1000000</v>
      </c>
    </row>
    <row r="127" spans="1:6" x14ac:dyDescent="0.3">
      <c r="A127" s="961" t="s">
        <v>2694</v>
      </c>
      <c r="B127" s="991" t="s">
        <v>2695</v>
      </c>
      <c r="C127" s="992" t="s">
        <v>21</v>
      </c>
      <c r="D127" s="948">
        <f>F126</f>
        <v>1000000</v>
      </c>
      <c r="E127" s="855"/>
      <c r="F127" s="949" t="str">
        <f t="shared" si="5"/>
        <v/>
      </c>
    </row>
    <row r="128" spans="1:6" ht="15" thickBot="1" x14ac:dyDescent="0.35">
      <c r="A128" s="966" t="s">
        <v>4048</v>
      </c>
      <c r="B128" s="967" t="s">
        <v>4116</v>
      </c>
      <c r="C128" s="967"/>
      <c r="D128" s="968"/>
      <c r="E128" s="969"/>
      <c r="F128" s="970">
        <f>SUM(F121:F127)</f>
        <v>1000000</v>
      </c>
    </row>
    <row r="129" spans="1:6" x14ac:dyDescent="0.3">
      <c r="A129" s="971" t="str">
        <f>A1</f>
        <v>CONTRACT SANRAL: NRA 2024/1323</v>
      </c>
      <c r="B129" s="972"/>
      <c r="C129" s="973"/>
      <c r="D129" s="974"/>
      <c r="E129" s="975"/>
      <c r="F129" s="976"/>
    </row>
    <row r="130" spans="1:6" x14ac:dyDescent="0.3">
      <c r="A130" s="923" t="str">
        <f>A2</f>
        <v>PANEL FOR ROUTINE ROAD MAINTENANCE WORKS ACROSS SOUTH AFRICA (GAUTENG PROVINCE)</v>
      </c>
      <c r="B130" s="928"/>
      <c r="C130" s="977"/>
      <c r="D130" s="978"/>
      <c r="E130" s="979"/>
      <c r="F130" s="980"/>
    </row>
    <row r="131" spans="1:6" ht="15" thickBot="1" x14ac:dyDescent="0.35">
      <c r="A131" s="981" t="s">
        <v>4335</v>
      </c>
      <c r="B131" s="982"/>
      <c r="C131" s="983"/>
      <c r="D131" s="984"/>
      <c r="E131" s="985"/>
      <c r="F131" s="986"/>
    </row>
    <row r="132" spans="1:6" ht="15" thickBot="1" x14ac:dyDescent="0.35">
      <c r="A132" s="999" t="s">
        <v>216</v>
      </c>
      <c r="B132" s="1000"/>
      <c r="C132" s="1000"/>
      <c r="D132" s="1001"/>
      <c r="E132" s="1002"/>
      <c r="F132" s="1003"/>
    </row>
    <row r="133" spans="1:6" x14ac:dyDescent="0.3">
      <c r="A133" s="939" t="s">
        <v>217</v>
      </c>
      <c r="B133" s="940" t="s">
        <v>218</v>
      </c>
      <c r="C133" s="941"/>
      <c r="D133" s="942"/>
      <c r="E133" s="942"/>
      <c r="F133" s="943"/>
    </row>
    <row r="134" spans="1:6" x14ac:dyDescent="0.3">
      <c r="A134" s="944" t="s">
        <v>219</v>
      </c>
      <c r="B134" s="945" t="s">
        <v>3889</v>
      </c>
      <c r="C134" s="946" t="s">
        <v>4369</v>
      </c>
      <c r="D134" s="948">
        <v>100</v>
      </c>
      <c r="E134" s="856"/>
      <c r="F134" s="949" t="str">
        <f t="shared" ref="F134:F169" si="6">IF((D134*E134)&gt;0,(D134*E134),"")</f>
        <v/>
      </c>
    </row>
    <row r="135" spans="1:6" ht="24" customHeight="1" x14ac:dyDescent="0.3">
      <c r="A135" s="944" t="s">
        <v>226</v>
      </c>
      <c r="B135" s="950" t="s">
        <v>227</v>
      </c>
      <c r="C135" s="946"/>
      <c r="D135" s="948"/>
      <c r="E135" s="948"/>
      <c r="F135" s="949" t="str">
        <f t="shared" si="6"/>
        <v/>
      </c>
    </row>
    <row r="136" spans="1:6" x14ac:dyDescent="0.3">
      <c r="A136" s="944" t="s">
        <v>228</v>
      </c>
      <c r="B136" s="945" t="s">
        <v>235</v>
      </c>
      <c r="C136" s="946" t="s">
        <v>4369</v>
      </c>
      <c r="D136" s="948">
        <v>60</v>
      </c>
      <c r="E136" s="856"/>
      <c r="F136" s="949" t="str">
        <f t="shared" si="6"/>
        <v/>
      </c>
    </row>
    <row r="137" spans="1:6" x14ac:dyDescent="0.3">
      <c r="A137" s="944" t="s">
        <v>230</v>
      </c>
      <c r="B137" s="945" t="s">
        <v>237</v>
      </c>
      <c r="C137" s="946" t="s">
        <v>4369</v>
      </c>
      <c r="D137" s="948">
        <v>90</v>
      </c>
      <c r="E137" s="856"/>
      <c r="F137" s="949" t="str">
        <f t="shared" si="6"/>
        <v/>
      </c>
    </row>
    <row r="138" spans="1:6" x14ac:dyDescent="0.3">
      <c r="A138" s="944" t="s">
        <v>232</v>
      </c>
      <c r="B138" s="945" t="s">
        <v>3709</v>
      </c>
      <c r="C138" s="946" t="s">
        <v>4369</v>
      </c>
      <c r="D138" s="948">
        <v>60</v>
      </c>
      <c r="E138" s="856"/>
      <c r="F138" s="949" t="str">
        <f t="shared" si="6"/>
        <v/>
      </c>
    </row>
    <row r="139" spans="1:6" x14ac:dyDescent="0.3">
      <c r="A139" s="944" t="s">
        <v>234</v>
      </c>
      <c r="B139" s="945" t="s">
        <v>3710</v>
      </c>
      <c r="C139" s="946" t="s">
        <v>4369</v>
      </c>
      <c r="D139" s="948">
        <v>30</v>
      </c>
      <c r="E139" s="856"/>
      <c r="F139" s="949" t="str">
        <f t="shared" si="6"/>
        <v/>
      </c>
    </row>
    <row r="140" spans="1:6" x14ac:dyDescent="0.3">
      <c r="A140" s="944" t="s">
        <v>238</v>
      </c>
      <c r="B140" s="945" t="s">
        <v>241</v>
      </c>
      <c r="C140" s="946" t="s">
        <v>9</v>
      </c>
      <c r="D140" s="948">
        <v>8</v>
      </c>
      <c r="E140" s="856"/>
      <c r="F140" s="949" t="str">
        <f t="shared" si="6"/>
        <v/>
      </c>
    </row>
    <row r="141" spans="1:6" x14ac:dyDescent="0.3">
      <c r="A141" s="944" t="s">
        <v>240</v>
      </c>
      <c r="B141" s="954" t="s">
        <v>4002</v>
      </c>
      <c r="C141" s="946" t="s">
        <v>9</v>
      </c>
      <c r="D141" s="948">
        <v>8</v>
      </c>
      <c r="E141" s="856"/>
      <c r="F141" s="949" t="str">
        <f t="shared" si="6"/>
        <v/>
      </c>
    </row>
    <row r="142" spans="1:6" x14ac:dyDescent="0.3">
      <c r="A142" s="944" t="s">
        <v>243</v>
      </c>
      <c r="B142" s="950" t="s">
        <v>3925</v>
      </c>
      <c r="C142" s="946"/>
      <c r="D142" s="948"/>
      <c r="E142" s="948"/>
      <c r="F142" s="949" t="str">
        <f t="shared" si="6"/>
        <v/>
      </c>
    </row>
    <row r="143" spans="1:6" x14ac:dyDescent="0.3">
      <c r="A143" s="944" t="s">
        <v>259</v>
      </c>
      <c r="B143" s="945" t="s">
        <v>3926</v>
      </c>
      <c r="C143" s="946"/>
      <c r="D143" s="948"/>
      <c r="E143" s="948"/>
      <c r="F143" s="949" t="str">
        <f t="shared" si="6"/>
        <v/>
      </c>
    </row>
    <row r="144" spans="1:6" x14ac:dyDescent="0.3">
      <c r="A144" s="944" t="s">
        <v>261</v>
      </c>
      <c r="B144" s="945" t="s">
        <v>220</v>
      </c>
      <c r="C144" s="946" t="s">
        <v>262</v>
      </c>
      <c r="D144" s="948">
        <v>20</v>
      </c>
      <c r="E144" s="856"/>
      <c r="F144" s="949" t="str">
        <f t="shared" si="6"/>
        <v/>
      </c>
    </row>
    <row r="145" spans="1:6" x14ac:dyDescent="0.3">
      <c r="A145" s="944" t="s">
        <v>263</v>
      </c>
      <c r="B145" s="945" t="s">
        <v>3712</v>
      </c>
      <c r="C145" s="946" t="s">
        <v>262</v>
      </c>
      <c r="D145" s="948">
        <v>80</v>
      </c>
      <c r="E145" s="856"/>
      <c r="F145" s="949" t="str">
        <f t="shared" si="6"/>
        <v/>
      </c>
    </row>
    <row r="146" spans="1:6" x14ac:dyDescent="0.3">
      <c r="A146" s="944" t="s">
        <v>264</v>
      </c>
      <c r="B146" s="945" t="s">
        <v>3708</v>
      </c>
      <c r="C146" s="946" t="s">
        <v>262</v>
      </c>
      <c r="D146" s="948">
        <v>80</v>
      </c>
      <c r="E146" s="856"/>
      <c r="F146" s="949" t="str">
        <f t="shared" si="6"/>
        <v/>
      </c>
    </row>
    <row r="147" spans="1:6" ht="15" customHeight="1" x14ac:dyDescent="0.3">
      <c r="A147" s="944" t="s">
        <v>277</v>
      </c>
      <c r="B147" s="950" t="s">
        <v>3713</v>
      </c>
      <c r="C147" s="946"/>
      <c r="D147" s="948"/>
      <c r="E147" s="948"/>
      <c r="F147" s="949" t="str">
        <f t="shared" si="6"/>
        <v/>
      </c>
    </row>
    <row r="148" spans="1:6" ht="15" customHeight="1" x14ac:dyDescent="0.3">
      <c r="A148" s="944" t="s">
        <v>279</v>
      </c>
      <c r="B148" s="945" t="s">
        <v>3714</v>
      </c>
      <c r="C148" s="946"/>
      <c r="D148" s="948"/>
      <c r="E148" s="948"/>
      <c r="F148" s="949" t="str">
        <f t="shared" si="6"/>
        <v/>
      </c>
    </row>
    <row r="149" spans="1:6" ht="15" customHeight="1" x14ac:dyDescent="0.3">
      <c r="A149" s="944" t="s">
        <v>281</v>
      </c>
      <c r="B149" s="945" t="s">
        <v>220</v>
      </c>
      <c r="C149" s="946" t="s">
        <v>262</v>
      </c>
      <c r="D149" s="948">
        <v>20</v>
      </c>
      <c r="E149" s="856"/>
      <c r="F149" s="949" t="str">
        <f t="shared" si="6"/>
        <v/>
      </c>
    </row>
    <row r="150" spans="1:6" ht="15" customHeight="1" x14ac:dyDescent="0.3">
      <c r="A150" s="944" t="s">
        <v>282</v>
      </c>
      <c r="B150" s="945" t="s">
        <v>3712</v>
      </c>
      <c r="C150" s="946" t="s">
        <v>262</v>
      </c>
      <c r="D150" s="948">
        <v>30</v>
      </c>
      <c r="E150" s="856"/>
      <c r="F150" s="949" t="str">
        <f t="shared" si="6"/>
        <v/>
      </c>
    </row>
    <row r="151" spans="1:6" ht="15" customHeight="1" x14ac:dyDescent="0.3">
      <c r="A151" s="944" t="s">
        <v>283</v>
      </c>
      <c r="B151" s="945" t="s">
        <v>3708</v>
      </c>
      <c r="C151" s="946" t="s">
        <v>262</v>
      </c>
      <c r="D151" s="948">
        <v>20</v>
      </c>
      <c r="E151" s="856"/>
      <c r="F151" s="949" t="str">
        <f t="shared" si="6"/>
        <v/>
      </c>
    </row>
    <row r="152" spans="1:6" x14ac:dyDescent="0.3">
      <c r="A152" s="944" t="s">
        <v>289</v>
      </c>
      <c r="B152" s="945" t="s">
        <v>4168</v>
      </c>
      <c r="C152" s="946"/>
      <c r="D152" s="948"/>
      <c r="E152" s="948"/>
      <c r="F152" s="949" t="str">
        <f t="shared" si="6"/>
        <v/>
      </c>
    </row>
    <row r="153" spans="1:6" x14ac:dyDescent="0.3">
      <c r="A153" s="944" t="s">
        <v>291</v>
      </c>
      <c r="B153" s="945" t="s">
        <v>220</v>
      </c>
      <c r="C153" s="946" t="s">
        <v>4367</v>
      </c>
      <c r="D153" s="948">
        <v>20000</v>
      </c>
      <c r="E153" s="856"/>
      <c r="F153" s="949" t="str">
        <f t="shared" si="6"/>
        <v/>
      </c>
    </row>
    <row r="154" spans="1:6" x14ac:dyDescent="0.3">
      <c r="A154" s="944" t="s">
        <v>292</v>
      </c>
      <c r="B154" s="945" t="s">
        <v>3712</v>
      </c>
      <c r="C154" s="946" t="s">
        <v>4367</v>
      </c>
      <c r="D154" s="948">
        <v>20000</v>
      </c>
      <c r="E154" s="856"/>
      <c r="F154" s="949" t="str">
        <f t="shared" si="6"/>
        <v/>
      </c>
    </row>
    <row r="155" spans="1:6" x14ac:dyDescent="0.3">
      <c r="A155" s="944" t="s">
        <v>293</v>
      </c>
      <c r="B155" s="945" t="s">
        <v>3708</v>
      </c>
      <c r="C155" s="946" t="s">
        <v>4367</v>
      </c>
      <c r="D155" s="948">
        <v>50000</v>
      </c>
      <c r="E155" s="856"/>
      <c r="F155" s="949" t="str">
        <f t="shared" si="6"/>
        <v/>
      </c>
    </row>
    <row r="156" spans="1:6" x14ac:dyDescent="0.3">
      <c r="A156" s="944" t="s">
        <v>294</v>
      </c>
      <c r="B156" s="950" t="s">
        <v>3715</v>
      </c>
      <c r="C156" s="946"/>
      <c r="D156" s="1009"/>
      <c r="E156" s="1009"/>
      <c r="F156" s="949" t="str">
        <f t="shared" si="6"/>
        <v/>
      </c>
    </row>
    <row r="157" spans="1:6" x14ac:dyDescent="0.3">
      <c r="A157" s="944" t="s">
        <v>296</v>
      </c>
      <c r="B157" s="945" t="s">
        <v>3716</v>
      </c>
      <c r="C157" s="946" t="s">
        <v>955</v>
      </c>
      <c r="D157" s="947">
        <v>420</v>
      </c>
      <c r="E157" s="856"/>
      <c r="F157" s="949" t="str">
        <f t="shared" si="6"/>
        <v/>
      </c>
    </row>
    <row r="158" spans="1:6" x14ac:dyDescent="0.3">
      <c r="A158" s="944" t="s">
        <v>298</v>
      </c>
      <c r="B158" s="959" t="s">
        <v>3717</v>
      </c>
      <c r="C158" s="957" t="s">
        <v>9</v>
      </c>
      <c r="D158" s="948">
        <v>6</v>
      </c>
      <c r="E158" s="856"/>
      <c r="F158" s="949" t="str">
        <f t="shared" si="6"/>
        <v/>
      </c>
    </row>
    <row r="159" spans="1:6" x14ac:dyDescent="0.3">
      <c r="A159" s="944" t="s">
        <v>306</v>
      </c>
      <c r="B159" s="950" t="s">
        <v>3718</v>
      </c>
      <c r="C159" s="946"/>
      <c r="D159" s="1009"/>
      <c r="E159" s="948"/>
      <c r="F159" s="949" t="str">
        <f t="shared" si="6"/>
        <v/>
      </c>
    </row>
    <row r="160" spans="1:6" x14ac:dyDescent="0.3">
      <c r="A160" s="944" t="s">
        <v>308</v>
      </c>
      <c r="B160" s="945" t="s">
        <v>3719</v>
      </c>
      <c r="C160" s="946"/>
      <c r="D160" s="1009"/>
      <c r="E160" s="948"/>
      <c r="F160" s="949" t="str">
        <f t="shared" si="6"/>
        <v/>
      </c>
    </row>
    <row r="161" spans="1:6" ht="15" customHeight="1" x14ac:dyDescent="0.3">
      <c r="A161" s="944" t="s">
        <v>3720</v>
      </c>
      <c r="B161" s="945" t="s">
        <v>220</v>
      </c>
      <c r="C161" s="946" t="s">
        <v>4369</v>
      </c>
      <c r="D161" s="948">
        <v>75</v>
      </c>
      <c r="E161" s="856"/>
      <c r="F161" s="949" t="str">
        <f t="shared" si="6"/>
        <v/>
      </c>
    </row>
    <row r="162" spans="1:6" ht="15" customHeight="1" x14ac:dyDescent="0.3">
      <c r="A162" s="944" t="s">
        <v>3721</v>
      </c>
      <c r="B162" s="945" t="s">
        <v>3712</v>
      </c>
      <c r="C162" s="946" t="s">
        <v>4369</v>
      </c>
      <c r="D162" s="948">
        <v>150</v>
      </c>
      <c r="E162" s="856"/>
      <c r="F162" s="949" t="str">
        <f t="shared" si="6"/>
        <v/>
      </c>
    </row>
    <row r="163" spans="1:6" ht="15" customHeight="1" x14ac:dyDescent="0.3">
      <c r="A163" s="944" t="s">
        <v>3722</v>
      </c>
      <c r="B163" s="945" t="s">
        <v>3708</v>
      </c>
      <c r="C163" s="946" t="s">
        <v>4369</v>
      </c>
      <c r="D163" s="948">
        <v>150</v>
      </c>
      <c r="E163" s="856"/>
      <c r="F163" s="949" t="str">
        <f t="shared" si="6"/>
        <v/>
      </c>
    </row>
    <row r="164" spans="1:6" x14ac:dyDescent="0.3">
      <c r="A164" s="944" t="s">
        <v>336</v>
      </c>
      <c r="B164" s="958" t="s">
        <v>3735</v>
      </c>
      <c r="C164" s="946" t="s">
        <v>3736</v>
      </c>
      <c r="D164" s="948">
        <v>8000</v>
      </c>
      <c r="E164" s="856"/>
      <c r="F164" s="949" t="str">
        <f t="shared" si="6"/>
        <v/>
      </c>
    </row>
    <row r="165" spans="1:6" x14ac:dyDescent="0.3">
      <c r="A165" s="944" t="s">
        <v>342</v>
      </c>
      <c r="B165" s="958" t="s">
        <v>337</v>
      </c>
      <c r="C165" s="957"/>
      <c r="D165" s="948"/>
      <c r="E165" s="948"/>
      <c r="F165" s="949" t="str">
        <f t="shared" si="6"/>
        <v/>
      </c>
    </row>
    <row r="166" spans="1:6" x14ac:dyDescent="0.3">
      <c r="A166" s="944" t="s">
        <v>3927</v>
      </c>
      <c r="B166" s="1010" t="s">
        <v>337</v>
      </c>
      <c r="C166" s="1011" t="s">
        <v>3737</v>
      </c>
      <c r="D166" s="948">
        <v>1</v>
      </c>
      <c r="E166" s="948">
        <v>2000000</v>
      </c>
      <c r="F166" s="949">
        <f t="shared" si="6"/>
        <v>2000000</v>
      </c>
    </row>
    <row r="167" spans="1:6" x14ac:dyDescent="0.3">
      <c r="A167" s="944" t="s">
        <v>3928</v>
      </c>
      <c r="B167" s="1010" t="s">
        <v>3929</v>
      </c>
      <c r="C167" s="1011" t="s">
        <v>3738</v>
      </c>
      <c r="D167" s="948">
        <f>F166</f>
        <v>2000000</v>
      </c>
      <c r="E167" s="855"/>
      <c r="F167" s="949" t="str">
        <f t="shared" si="6"/>
        <v/>
      </c>
    </row>
    <row r="168" spans="1:6" x14ac:dyDescent="0.3">
      <c r="A168" s="944" t="s">
        <v>344</v>
      </c>
      <c r="B168" s="958" t="s">
        <v>343</v>
      </c>
      <c r="C168" s="957" t="s">
        <v>9</v>
      </c>
      <c r="D168" s="1012">
        <v>200</v>
      </c>
      <c r="E168" s="856"/>
      <c r="F168" s="949" t="str">
        <f t="shared" si="6"/>
        <v/>
      </c>
    </row>
    <row r="169" spans="1:6" x14ac:dyDescent="0.3">
      <c r="A169" s="961" t="s">
        <v>348</v>
      </c>
      <c r="B169" s="1013" t="s">
        <v>4027</v>
      </c>
      <c r="C169" s="1014" t="s">
        <v>4026</v>
      </c>
      <c r="D169" s="947">
        <v>14000</v>
      </c>
      <c r="E169" s="856"/>
      <c r="F169" s="965" t="str">
        <f t="shared" si="6"/>
        <v/>
      </c>
    </row>
    <row r="170" spans="1:6" s="1015" customFormat="1" ht="15" thickBot="1" x14ac:dyDescent="0.35">
      <c r="A170" s="966" t="s">
        <v>4050</v>
      </c>
      <c r="B170" s="967" t="s">
        <v>4116</v>
      </c>
      <c r="C170" s="967"/>
      <c r="D170" s="968"/>
      <c r="E170" s="969"/>
      <c r="F170" s="970">
        <f>SUM(F133:F169)</f>
        <v>2000000</v>
      </c>
    </row>
    <row r="171" spans="1:6" ht="15" thickBot="1" x14ac:dyDescent="0.35">
      <c r="A171" s="999" t="s">
        <v>355</v>
      </c>
      <c r="B171" s="1016"/>
      <c r="C171" s="1017"/>
      <c r="D171" s="1018"/>
      <c r="E171" s="1019"/>
      <c r="F171" s="1020"/>
    </row>
    <row r="172" spans="1:6" x14ac:dyDescent="0.3">
      <c r="A172" s="944" t="s">
        <v>356</v>
      </c>
      <c r="B172" s="950" t="s">
        <v>3741</v>
      </c>
      <c r="C172" s="1021"/>
      <c r="D172" s="948"/>
      <c r="E172" s="948"/>
      <c r="F172" s="949"/>
    </row>
    <row r="173" spans="1:6" x14ac:dyDescent="0.3">
      <c r="A173" s="944" t="s">
        <v>3739</v>
      </c>
      <c r="B173" s="945" t="s">
        <v>362</v>
      </c>
      <c r="C173" s="946" t="s">
        <v>9</v>
      </c>
      <c r="D173" s="948">
        <v>300</v>
      </c>
      <c r="E173" s="856"/>
      <c r="F173" s="949" t="str">
        <f>IF((D173*E173)&gt;0,(D173*E173),"")</f>
        <v/>
      </c>
    </row>
    <row r="174" spans="1:6" x14ac:dyDescent="0.3">
      <c r="A174" s="944" t="s">
        <v>3740</v>
      </c>
      <c r="B174" s="945" t="s">
        <v>3742</v>
      </c>
      <c r="C174" s="946" t="s">
        <v>9</v>
      </c>
      <c r="D174" s="948">
        <v>300</v>
      </c>
      <c r="E174" s="856"/>
      <c r="F174" s="949" t="str">
        <f t="shared" ref="F174:F176" si="7">IF((D174*E174)&gt;0,(D174*E174),"")</f>
        <v/>
      </c>
    </row>
    <row r="175" spans="1:6" x14ac:dyDescent="0.3">
      <c r="A175" s="944" t="s">
        <v>2929</v>
      </c>
      <c r="B175" s="950" t="s">
        <v>2930</v>
      </c>
      <c r="C175" s="946"/>
      <c r="D175" s="948"/>
      <c r="E175" s="948"/>
      <c r="F175" s="949" t="str">
        <f t="shared" si="7"/>
        <v/>
      </c>
    </row>
    <row r="176" spans="1:6" x14ac:dyDescent="0.3">
      <c r="A176" s="944" t="s">
        <v>2931</v>
      </c>
      <c r="B176" s="945" t="s">
        <v>3742</v>
      </c>
      <c r="C176" s="946" t="s">
        <v>721</v>
      </c>
      <c r="D176" s="948">
        <v>8000</v>
      </c>
      <c r="E176" s="856"/>
      <c r="F176" s="949" t="str">
        <f t="shared" si="7"/>
        <v/>
      </c>
    </row>
    <row r="177" spans="1:6" ht="15" thickBot="1" x14ac:dyDescent="0.35">
      <c r="A177" s="1022" t="s">
        <v>358</v>
      </c>
      <c r="B177" s="1023"/>
      <c r="C177" s="1024"/>
      <c r="D177" s="1025"/>
      <c r="E177" s="1026"/>
      <c r="F177" s="1027"/>
    </row>
    <row r="178" spans="1:6" x14ac:dyDescent="0.3">
      <c r="A178" s="939" t="s">
        <v>359</v>
      </c>
      <c r="B178" s="940" t="s">
        <v>3959</v>
      </c>
      <c r="C178" s="941"/>
      <c r="D178" s="942"/>
      <c r="E178" s="942"/>
      <c r="F178" s="943"/>
    </row>
    <row r="179" spans="1:6" x14ac:dyDescent="0.3">
      <c r="A179" s="939" t="s">
        <v>3743</v>
      </c>
      <c r="B179" s="1028" t="s">
        <v>362</v>
      </c>
      <c r="C179" s="941" t="s">
        <v>363</v>
      </c>
      <c r="D179" s="948">
        <v>2000</v>
      </c>
      <c r="E179" s="856"/>
      <c r="F179" s="949">
        <f>D179*E179</f>
        <v>0</v>
      </c>
    </row>
    <row r="180" spans="1:6" ht="15" thickBot="1" x14ac:dyDescent="0.35">
      <c r="A180" s="944" t="s">
        <v>4029</v>
      </c>
      <c r="B180" s="958" t="s">
        <v>4028</v>
      </c>
      <c r="C180" s="957" t="s">
        <v>4026</v>
      </c>
      <c r="D180" s="948">
        <v>6480</v>
      </c>
      <c r="E180" s="856"/>
      <c r="F180" s="949" t="str">
        <f>IF((D180*E180)&gt;0,(D180*E180),"")</f>
        <v/>
      </c>
    </row>
    <row r="181" spans="1:6" ht="15" thickBot="1" x14ac:dyDescent="0.35">
      <c r="A181" s="999" t="s">
        <v>364</v>
      </c>
      <c r="B181" s="1016"/>
      <c r="C181" s="1017"/>
      <c r="D181" s="1018"/>
      <c r="E181" s="1019"/>
      <c r="F181" s="1020"/>
    </row>
    <row r="182" spans="1:6" x14ac:dyDescent="0.3">
      <c r="A182" s="939" t="s">
        <v>365</v>
      </c>
      <c r="B182" s="940" t="s">
        <v>4174</v>
      </c>
      <c r="C182" s="941"/>
      <c r="D182" s="942"/>
      <c r="E182" s="942"/>
      <c r="F182" s="943"/>
    </row>
    <row r="183" spans="1:6" x14ac:dyDescent="0.3">
      <c r="A183" s="944" t="s">
        <v>4175</v>
      </c>
      <c r="B183" s="945" t="s">
        <v>4370</v>
      </c>
      <c r="C183" s="946" t="s">
        <v>9</v>
      </c>
      <c r="D183" s="948">
        <v>20</v>
      </c>
      <c r="E183" s="856"/>
      <c r="F183" s="949" t="str">
        <f>IF((D183*E183)&gt;0,(D183*E183),"")</f>
        <v/>
      </c>
    </row>
    <row r="184" spans="1:6" x14ac:dyDescent="0.3">
      <c r="A184" s="944" t="s">
        <v>4177</v>
      </c>
      <c r="B184" s="958" t="s">
        <v>4178</v>
      </c>
      <c r="C184" s="957" t="s">
        <v>4026</v>
      </c>
      <c r="D184" s="948">
        <v>60</v>
      </c>
      <c r="E184" s="856"/>
      <c r="F184" s="949" t="str">
        <f>IF((D184*E184)&gt;0,(D184*E184),"")</f>
        <v/>
      </c>
    </row>
    <row r="185" spans="1:6" ht="15" thickBot="1" x14ac:dyDescent="0.35">
      <c r="A185" s="966" t="s">
        <v>4117</v>
      </c>
      <c r="B185" s="967" t="s">
        <v>4116</v>
      </c>
      <c r="C185" s="967"/>
      <c r="D185" s="968"/>
      <c r="E185" s="969"/>
      <c r="F185" s="970">
        <f>SUM(F173:F184)</f>
        <v>0</v>
      </c>
    </row>
    <row r="186" spans="1:6" x14ac:dyDescent="0.3">
      <c r="A186" s="971" t="str">
        <f>A1</f>
        <v>CONTRACT SANRAL: NRA 2024/1323</v>
      </c>
      <c r="B186" s="972"/>
      <c r="C186" s="973"/>
      <c r="D186" s="974"/>
      <c r="E186" s="975"/>
      <c r="F186" s="976"/>
    </row>
    <row r="187" spans="1:6" x14ac:dyDescent="0.3">
      <c r="A187" s="923" t="str">
        <f>A2</f>
        <v>PANEL FOR ROUTINE ROAD MAINTENANCE WORKS ACROSS SOUTH AFRICA (GAUTENG PROVINCE)</v>
      </c>
      <c r="B187" s="928"/>
      <c r="C187" s="977"/>
      <c r="D187" s="978"/>
      <c r="E187" s="979"/>
      <c r="F187" s="980"/>
    </row>
    <row r="188" spans="1:6" ht="15" thickBot="1" x14ac:dyDescent="0.35">
      <c r="A188" s="981" t="str">
        <f>A131</f>
        <v>PART B: OPERATIONAL SECTION</v>
      </c>
      <c r="B188" s="982"/>
      <c r="C188" s="983"/>
      <c r="D188" s="984"/>
      <c r="E188" s="985"/>
      <c r="F188" s="986"/>
    </row>
    <row r="189" spans="1:6" ht="15.75" customHeight="1" thickBot="1" x14ac:dyDescent="0.35">
      <c r="A189" s="999" t="s">
        <v>3892</v>
      </c>
      <c r="B189" s="1000"/>
      <c r="C189" s="1000"/>
      <c r="D189" s="1001"/>
      <c r="E189" s="1002"/>
      <c r="F189" s="1003"/>
    </row>
    <row r="190" spans="1:6" ht="24" customHeight="1" x14ac:dyDescent="0.3">
      <c r="A190" s="939" t="s">
        <v>389</v>
      </c>
      <c r="B190" s="940" t="s">
        <v>3745</v>
      </c>
      <c r="C190" s="941"/>
      <c r="D190" s="942"/>
      <c r="E190" s="942"/>
      <c r="F190" s="943"/>
    </row>
    <row r="191" spans="1:6" x14ac:dyDescent="0.3">
      <c r="A191" s="944" t="s">
        <v>391</v>
      </c>
      <c r="B191" s="945" t="s">
        <v>3746</v>
      </c>
      <c r="C191" s="946"/>
      <c r="D191" s="1009"/>
      <c r="E191" s="1009"/>
      <c r="F191" s="1029"/>
    </row>
    <row r="192" spans="1:6" x14ac:dyDescent="0.3">
      <c r="A192" s="944" t="s">
        <v>393</v>
      </c>
      <c r="B192" s="945" t="s">
        <v>3747</v>
      </c>
      <c r="C192" s="946" t="s">
        <v>363</v>
      </c>
      <c r="D192" s="948">
        <v>1200</v>
      </c>
      <c r="E192" s="856"/>
      <c r="F192" s="949" t="str">
        <f t="shared" ref="F192:F206" si="8">IF((D192*E192)&gt;0,(D192*E192),"")</f>
        <v/>
      </c>
    </row>
    <row r="193" spans="1:6" x14ac:dyDescent="0.3">
      <c r="A193" s="944" t="s">
        <v>395</v>
      </c>
      <c r="B193" s="945" t="s">
        <v>4179</v>
      </c>
      <c r="C193" s="946" t="s">
        <v>363</v>
      </c>
      <c r="D193" s="948">
        <v>1200</v>
      </c>
      <c r="E193" s="856"/>
      <c r="F193" s="949" t="str">
        <f t="shared" si="8"/>
        <v/>
      </c>
    </row>
    <row r="194" spans="1:6" ht="15.75" customHeight="1" x14ac:dyDescent="0.3">
      <c r="A194" s="944" t="s">
        <v>397</v>
      </c>
      <c r="B194" s="945" t="s">
        <v>3748</v>
      </c>
      <c r="C194" s="946"/>
      <c r="D194" s="948"/>
      <c r="E194" s="948"/>
      <c r="F194" s="949" t="str">
        <f t="shared" si="8"/>
        <v/>
      </c>
    </row>
    <row r="195" spans="1:6" ht="24" customHeight="1" x14ac:dyDescent="0.3">
      <c r="A195" s="944" t="s">
        <v>3749</v>
      </c>
      <c r="B195" s="945" t="s">
        <v>3747</v>
      </c>
      <c r="C195" s="946" t="s">
        <v>4367</v>
      </c>
      <c r="D195" s="948">
        <v>120</v>
      </c>
      <c r="E195" s="856"/>
      <c r="F195" s="949" t="str">
        <f t="shared" si="8"/>
        <v/>
      </c>
    </row>
    <row r="196" spans="1:6" x14ac:dyDescent="0.3">
      <c r="A196" s="944" t="s">
        <v>4180</v>
      </c>
      <c r="B196" s="945" t="s">
        <v>4179</v>
      </c>
      <c r="C196" s="946" t="s">
        <v>4367</v>
      </c>
      <c r="D196" s="948">
        <v>120</v>
      </c>
      <c r="E196" s="856"/>
      <c r="F196" s="949" t="str">
        <f t="shared" si="8"/>
        <v/>
      </c>
    </row>
    <row r="197" spans="1:6" x14ac:dyDescent="0.3">
      <c r="A197" s="944" t="s">
        <v>399</v>
      </c>
      <c r="B197" s="945" t="s">
        <v>3750</v>
      </c>
      <c r="C197" s="946" t="s">
        <v>300</v>
      </c>
      <c r="D197" s="948">
        <v>210</v>
      </c>
      <c r="E197" s="856"/>
      <c r="F197" s="949" t="str">
        <f t="shared" si="8"/>
        <v/>
      </c>
    </row>
    <row r="198" spans="1:6" x14ac:dyDescent="0.3">
      <c r="A198" s="944" t="s">
        <v>401</v>
      </c>
      <c r="B198" s="945" t="s">
        <v>3751</v>
      </c>
      <c r="C198" s="946" t="s">
        <v>363</v>
      </c>
      <c r="D198" s="948">
        <v>4500</v>
      </c>
      <c r="E198" s="856"/>
      <c r="F198" s="949" t="str">
        <f t="shared" si="8"/>
        <v/>
      </c>
    </row>
    <row r="199" spans="1:6" ht="15.75" customHeight="1" x14ac:dyDescent="0.3">
      <c r="A199" s="944" t="s">
        <v>3753</v>
      </c>
      <c r="B199" s="945" t="s">
        <v>3756</v>
      </c>
      <c r="C199" s="946"/>
      <c r="D199" s="948"/>
      <c r="E199" s="948"/>
      <c r="F199" s="949" t="str">
        <f t="shared" si="8"/>
        <v/>
      </c>
    </row>
    <row r="200" spans="1:6" ht="24" customHeight="1" x14ac:dyDescent="0.3">
      <c r="A200" s="944" t="s">
        <v>3752</v>
      </c>
      <c r="B200" s="945" t="s">
        <v>3757</v>
      </c>
      <c r="C200" s="946" t="s">
        <v>363</v>
      </c>
      <c r="D200" s="948">
        <v>4500</v>
      </c>
      <c r="E200" s="856"/>
      <c r="F200" s="949" t="str">
        <f t="shared" si="8"/>
        <v/>
      </c>
    </row>
    <row r="201" spans="1:6" x14ac:dyDescent="0.3">
      <c r="A201" s="944" t="s">
        <v>3760</v>
      </c>
      <c r="B201" s="945" t="s">
        <v>3763</v>
      </c>
      <c r="C201" s="946" t="s">
        <v>363</v>
      </c>
      <c r="D201" s="948">
        <v>4500</v>
      </c>
      <c r="E201" s="856"/>
      <c r="F201" s="949" t="str">
        <f t="shared" si="8"/>
        <v/>
      </c>
    </row>
    <row r="202" spans="1:6" x14ac:dyDescent="0.3">
      <c r="A202" s="944" t="s">
        <v>3761</v>
      </c>
      <c r="B202" s="945" t="s">
        <v>3764</v>
      </c>
      <c r="C202" s="946" t="s">
        <v>363</v>
      </c>
      <c r="D202" s="948">
        <v>2100</v>
      </c>
      <c r="E202" s="856"/>
      <c r="F202" s="949" t="str">
        <f t="shared" si="8"/>
        <v/>
      </c>
    </row>
    <row r="203" spans="1:6" x14ac:dyDescent="0.3">
      <c r="A203" s="944" t="s">
        <v>3762</v>
      </c>
      <c r="B203" s="945" t="s">
        <v>3765</v>
      </c>
      <c r="C203" s="946" t="s">
        <v>363</v>
      </c>
      <c r="D203" s="948">
        <v>2100</v>
      </c>
      <c r="E203" s="856"/>
      <c r="F203" s="949" t="str">
        <f t="shared" si="8"/>
        <v/>
      </c>
    </row>
    <row r="204" spans="1:6" x14ac:dyDescent="0.3">
      <c r="A204" s="944" t="s">
        <v>403</v>
      </c>
      <c r="B204" s="950" t="s">
        <v>3766</v>
      </c>
      <c r="C204" s="946"/>
      <c r="D204" s="948"/>
      <c r="E204" s="948"/>
      <c r="F204" s="949" t="str">
        <f t="shared" si="8"/>
        <v/>
      </c>
    </row>
    <row r="205" spans="1:6" x14ac:dyDescent="0.3">
      <c r="A205" s="944" t="s">
        <v>405</v>
      </c>
      <c r="B205" s="945" t="s">
        <v>3767</v>
      </c>
      <c r="C205" s="946"/>
      <c r="D205" s="948"/>
      <c r="E205" s="948"/>
      <c r="F205" s="949" t="str">
        <f t="shared" si="8"/>
        <v/>
      </c>
    </row>
    <row r="206" spans="1:6" x14ac:dyDescent="0.3">
      <c r="A206" s="944" t="s">
        <v>406</v>
      </c>
      <c r="B206" s="945" t="s">
        <v>3768</v>
      </c>
      <c r="C206" s="946" t="s">
        <v>363</v>
      </c>
      <c r="D206" s="948">
        <v>2100</v>
      </c>
      <c r="E206" s="856"/>
      <c r="F206" s="949" t="str">
        <f t="shared" si="8"/>
        <v/>
      </c>
    </row>
    <row r="207" spans="1:6" ht="15" thickBot="1" x14ac:dyDescent="0.35">
      <c r="A207" s="966" t="s">
        <v>4052</v>
      </c>
      <c r="B207" s="967" t="s">
        <v>4116</v>
      </c>
      <c r="C207" s="967"/>
      <c r="D207" s="968"/>
      <c r="E207" s="969"/>
      <c r="F207" s="970">
        <f>SUM(F192:F206)</f>
        <v>0</v>
      </c>
    </row>
    <row r="208" spans="1:6" x14ac:dyDescent="0.3">
      <c r="A208" s="971" t="str">
        <f>A129</f>
        <v>CONTRACT SANRAL: NRA 2024/1323</v>
      </c>
      <c r="B208" s="972"/>
      <c r="C208" s="973"/>
      <c r="D208" s="974"/>
      <c r="E208" s="975"/>
      <c r="F208" s="976"/>
    </row>
    <row r="209" spans="1:6" x14ac:dyDescent="0.3">
      <c r="A209" s="923" t="str">
        <f>A130</f>
        <v>PANEL FOR ROUTINE ROAD MAINTENANCE WORKS ACROSS SOUTH AFRICA (GAUTENG PROVINCE)</v>
      </c>
      <c r="B209" s="928"/>
      <c r="C209" s="977"/>
      <c r="D209" s="978"/>
      <c r="E209" s="979"/>
      <c r="F209" s="980"/>
    </row>
    <row r="210" spans="1:6" ht="15" thickBot="1" x14ac:dyDescent="0.35">
      <c r="A210" s="981" t="str">
        <f>A131</f>
        <v>PART B: OPERATIONAL SECTION</v>
      </c>
      <c r="B210" s="982"/>
      <c r="C210" s="983"/>
      <c r="D210" s="984"/>
      <c r="E210" s="985"/>
      <c r="F210" s="986"/>
    </row>
    <row r="211" spans="1:6" ht="15" thickBot="1" x14ac:dyDescent="0.35">
      <c r="A211" s="999" t="s">
        <v>512</v>
      </c>
      <c r="B211" s="1000"/>
      <c r="C211" s="1000"/>
      <c r="D211" s="1001"/>
      <c r="E211" s="1002"/>
      <c r="F211" s="1003"/>
    </row>
    <row r="212" spans="1:6" x14ac:dyDescent="0.3">
      <c r="A212" s="939" t="s">
        <v>513</v>
      </c>
      <c r="B212" s="1030" t="s">
        <v>514</v>
      </c>
      <c r="C212" s="941"/>
      <c r="D212" s="948"/>
      <c r="E212" s="942"/>
      <c r="F212" s="949"/>
    </row>
    <row r="213" spans="1:6" x14ac:dyDescent="0.3">
      <c r="A213" s="944" t="s">
        <v>515</v>
      </c>
      <c r="B213" s="945" t="s">
        <v>516</v>
      </c>
      <c r="C213" s="946" t="s">
        <v>363</v>
      </c>
      <c r="D213" s="948">
        <v>9</v>
      </c>
      <c r="E213" s="856"/>
      <c r="F213" s="949" t="str">
        <f>IF((D213*E213)&gt;0,(D213*E213),"")</f>
        <v/>
      </c>
    </row>
    <row r="214" spans="1:6" x14ac:dyDescent="0.3">
      <c r="A214" s="944" t="s">
        <v>517</v>
      </c>
      <c r="B214" s="945" t="s">
        <v>518</v>
      </c>
      <c r="C214" s="946"/>
      <c r="D214" s="948"/>
      <c r="E214" s="948"/>
      <c r="F214" s="949" t="str">
        <f t="shared" ref="F214:F228" si="9">IF((D214*E214)&gt;0,(D214*E214),"")</f>
        <v/>
      </c>
    </row>
    <row r="215" spans="1:6" x14ac:dyDescent="0.3">
      <c r="A215" s="944" t="s">
        <v>519</v>
      </c>
      <c r="B215" s="959" t="s">
        <v>4190</v>
      </c>
      <c r="C215" s="946" t="s">
        <v>363</v>
      </c>
      <c r="D215" s="948">
        <v>9</v>
      </c>
      <c r="E215" s="856"/>
      <c r="F215" s="949" t="str">
        <f t="shared" si="9"/>
        <v/>
      </c>
    </row>
    <row r="216" spans="1:6" x14ac:dyDescent="0.3">
      <c r="A216" s="944" t="s">
        <v>521</v>
      </c>
      <c r="B216" s="959" t="s">
        <v>4191</v>
      </c>
      <c r="C216" s="946" t="s">
        <v>363</v>
      </c>
      <c r="D216" s="948">
        <v>9</v>
      </c>
      <c r="E216" s="856"/>
      <c r="F216" s="949" t="str">
        <f t="shared" si="9"/>
        <v/>
      </c>
    </row>
    <row r="217" spans="1:6" x14ac:dyDescent="0.3">
      <c r="A217" s="944" t="s">
        <v>523</v>
      </c>
      <c r="B217" s="959" t="s">
        <v>4192</v>
      </c>
      <c r="C217" s="946" t="s">
        <v>363</v>
      </c>
      <c r="D217" s="948">
        <v>9</v>
      </c>
      <c r="E217" s="856"/>
      <c r="F217" s="949" t="str">
        <f t="shared" si="9"/>
        <v/>
      </c>
    </row>
    <row r="218" spans="1:6" x14ac:dyDescent="0.3">
      <c r="A218" s="944" t="s">
        <v>529</v>
      </c>
      <c r="B218" s="945" t="s">
        <v>530</v>
      </c>
      <c r="C218" s="946"/>
      <c r="D218" s="948"/>
      <c r="E218" s="948"/>
      <c r="F218" s="949" t="str">
        <f t="shared" si="9"/>
        <v/>
      </c>
    </row>
    <row r="219" spans="1:6" x14ac:dyDescent="0.3">
      <c r="A219" s="944" t="s">
        <v>531</v>
      </c>
      <c r="B219" s="959" t="s">
        <v>4190</v>
      </c>
      <c r="C219" s="946" t="s">
        <v>363</v>
      </c>
      <c r="D219" s="948">
        <v>9</v>
      </c>
      <c r="E219" s="856"/>
      <c r="F219" s="949" t="str">
        <f t="shared" si="9"/>
        <v/>
      </c>
    </row>
    <row r="220" spans="1:6" x14ac:dyDescent="0.3">
      <c r="A220" s="944" t="s">
        <v>532</v>
      </c>
      <c r="B220" s="959" t="s">
        <v>4191</v>
      </c>
      <c r="C220" s="946" t="s">
        <v>363</v>
      </c>
      <c r="D220" s="948">
        <v>9</v>
      </c>
      <c r="E220" s="856"/>
      <c r="F220" s="949" t="str">
        <f t="shared" si="9"/>
        <v/>
      </c>
    </row>
    <row r="221" spans="1:6" ht="15.75" customHeight="1" x14ac:dyDescent="0.3">
      <c r="A221" s="944" t="s">
        <v>533</v>
      </c>
      <c r="B221" s="959" t="s">
        <v>4192</v>
      </c>
      <c r="C221" s="946" t="s">
        <v>363</v>
      </c>
      <c r="D221" s="948">
        <v>9</v>
      </c>
      <c r="E221" s="856"/>
      <c r="F221" s="949" t="str">
        <f t="shared" si="9"/>
        <v/>
      </c>
    </row>
    <row r="222" spans="1:6" x14ac:dyDescent="0.3">
      <c r="A222" s="944" t="s">
        <v>536</v>
      </c>
      <c r="B222" s="958" t="s">
        <v>385</v>
      </c>
      <c r="C222" s="946"/>
      <c r="D222" s="948"/>
      <c r="E222" s="948"/>
      <c r="F222" s="949" t="str">
        <f t="shared" si="9"/>
        <v/>
      </c>
    </row>
    <row r="223" spans="1:6" x14ac:dyDescent="0.3">
      <c r="A223" s="944" t="s">
        <v>538</v>
      </c>
      <c r="B223" s="959" t="s">
        <v>362</v>
      </c>
      <c r="C223" s="946" t="s">
        <v>9</v>
      </c>
      <c r="D223" s="948">
        <v>20</v>
      </c>
      <c r="E223" s="856"/>
      <c r="F223" s="949" t="str">
        <f t="shared" si="9"/>
        <v/>
      </c>
    </row>
    <row r="224" spans="1:6" x14ac:dyDescent="0.3">
      <c r="A224" s="944" t="s">
        <v>541</v>
      </c>
      <c r="B224" s="959" t="s">
        <v>3742</v>
      </c>
      <c r="C224" s="946" t="s">
        <v>9</v>
      </c>
      <c r="D224" s="948">
        <v>20</v>
      </c>
      <c r="E224" s="856"/>
      <c r="F224" s="949" t="str">
        <f t="shared" si="9"/>
        <v/>
      </c>
    </row>
    <row r="225" spans="1:6" x14ac:dyDescent="0.3">
      <c r="A225" s="944" t="s">
        <v>3219</v>
      </c>
      <c r="B225" s="950" t="s">
        <v>537</v>
      </c>
      <c r="C225" s="946"/>
      <c r="D225" s="948"/>
      <c r="E225" s="948"/>
      <c r="F225" s="949" t="str">
        <f t="shared" si="9"/>
        <v/>
      </c>
    </row>
    <row r="226" spans="1:6" x14ac:dyDescent="0.3">
      <c r="A226" s="944" t="s">
        <v>4193</v>
      </c>
      <c r="B226" s="945" t="s">
        <v>537</v>
      </c>
      <c r="C226" s="946" t="s">
        <v>16</v>
      </c>
      <c r="D226" s="948">
        <v>1</v>
      </c>
      <c r="E226" s="948">
        <v>500000</v>
      </c>
      <c r="F226" s="949">
        <f t="shared" si="9"/>
        <v>500000</v>
      </c>
    </row>
    <row r="227" spans="1:6" x14ac:dyDescent="0.3">
      <c r="A227" s="944" t="s">
        <v>4194</v>
      </c>
      <c r="B227" s="945" t="s">
        <v>4195</v>
      </c>
      <c r="C227" s="946" t="s">
        <v>21</v>
      </c>
      <c r="D227" s="948">
        <f>F226</f>
        <v>500000</v>
      </c>
      <c r="E227" s="855"/>
      <c r="F227" s="949" t="str">
        <f t="shared" si="9"/>
        <v/>
      </c>
    </row>
    <row r="228" spans="1:6" x14ac:dyDescent="0.3">
      <c r="A228" s="944" t="s">
        <v>4196</v>
      </c>
      <c r="B228" s="958" t="s">
        <v>4197</v>
      </c>
      <c r="C228" s="957" t="s">
        <v>4026</v>
      </c>
      <c r="D228" s="948">
        <v>60</v>
      </c>
      <c r="E228" s="856"/>
      <c r="F228" s="949" t="str">
        <f t="shared" si="9"/>
        <v/>
      </c>
    </row>
    <row r="229" spans="1:6" ht="15" thickBot="1" x14ac:dyDescent="0.35">
      <c r="A229" s="966" t="s">
        <v>4198</v>
      </c>
      <c r="B229" s="967" t="s">
        <v>4116</v>
      </c>
      <c r="C229" s="967"/>
      <c r="D229" s="968"/>
      <c r="E229" s="969"/>
      <c r="F229" s="970">
        <f>SUM(F213:F228)</f>
        <v>500000</v>
      </c>
    </row>
    <row r="230" spans="1:6" x14ac:dyDescent="0.3">
      <c r="A230" s="971" t="str">
        <f>A129</f>
        <v>CONTRACT SANRAL: NRA 2024/1323</v>
      </c>
      <c r="B230" s="972"/>
      <c r="C230" s="973"/>
      <c r="D230" s="974"/>
      <c r="E230" s="975"/>
      <c r="F230" s="976"/>
    </row>
    <row r="231" spans="1:6" x14ac:dyDescent="0.3">
      <c r="A231" s="923" t="str">
        <f>A130</f>
        <v>PANEL FOR ROUTINE ROAD MAINTENANCE WORKS ACROSS SOUTH AFRICA (GAUTENG PROVINCE)</v>
      </c>
      <c r="B231" s="928"/>
      <c r="C231" s="977"/>
      <c r="D231" s="978"/>
      <c r="E231" s="979"/>
      <c r="F231" s="980"/>
    </row>
    <row r="232" spans="1:6" ht="15" thickBot="1" x14ac:dyDescent="0.35">
      <c r="A232" s="981" t="str">
        <f>A131</f>
        <v>PART B: OPERATIONAL SECTION</v>
      </c>
      <c r="B232" s="982"/>
      <c r="C232" s="983"/>
      <c r="D232" s="984"/>
      <c r="E232" s="985"/>
      <c r="F232" s="986"/>
    </row>
    <row r="233" spans="1:6" ht="15" thickBot="1" x14ac:dyDescent="0.35">
      <c r="A233" s="999" t="s">
        <v>548</v>
      </c>
      <c r="B233" s="1000"/>
      <c r="C233" s="1000"/>
      <c r="D233" s="1001"/>
      <c r="E233" s="1002"/>
      <c r="F233" s="1003"/>
    </row>
    <row r="234" spans="1:6" x14ac:dyDescent="0.3">
      <c r="A234" s="939" t="s">
        <v>549</v>
      </c>
      <c r="B234" s="940" t="s">
        <v>550</v>
      </c>
      <c r="C234" s="941"/>
      <c r="D234" s="942"/>
      <c r="E234" s="948"/>
      <c r="F234" s="949"/>
    </row>
    <row r="235" spans="1:6" x14ac:dyDescent="0.3">
      <c r="A235" s="944" t="s">
        <v>551</v>
      </c>
      <c r="B235" s="945" t="s">
        <v>564</v>
      </c>
      <c r="C235" s="946" t="s">
        <v>489</v>
      </c>
      <c r="D235" s="948">
        <v>200</v>
      </c>
      <c r="E235" s="856"/>
      <c r="F235" s="949" t="str">
        <f>IF((D235*E235)&gt;0,(D235*E235),"")</f>
        <v/>
      </c>
    </row>
    <row r="236" spans="1:6" ht="15" customHeight="1" x14ac:dyDescent="0.3">
      <c r="A236" s="944" t="s">
        <v>553</v>
      </c>
      <c r="B236" s="945" t="s">
        <v>4320</v>
      </c>
      <c r="C236" s="946"/>
      <c r="D236" s="948"/>
      <c r="E236" s="948"/>
      <c r="F236" s="949" t="str">
        <f t="shared" ref="F236:F241" si="10">IF((D236*E236)&gt;0,(D236*E236),"")</f>
        <v/>
      </c>
    </row>
    <row r="237" spans="1:6" ht="15" customHeight="1" x14ac:dyDescent="0.3">
      <c r="A237" s="944" t="s">
        <v>555</v>
      </c>
      <c r="B237" s="945" t="s">
        <v>3893</v>
      </c>
      <c r="C237" s="946" t="s">
        <v>4369</v>
      </c>
      <c r="D237" s="948">
        <v>200</v>
      </c>
      <c r="E237" s="856"/>
      <c r="F237" s="949" t="str">
        <f t="shared" si="10"/>
        <v/>
      </c>
    </row>
    <row r="238" spans="1:6" x14ac:dyDescent="0.3">
      <c r="A238" s="944" t="s">
        <v>557</v>
      </c>
      <c r="B238" s="945" t="s">
        <v>558</v>
      </c>
      <c r="C238" s="946" t="s">
        <v>4369</v>
      </c>
      <c r="D238" s="948">
        <v>200</v>
      </c>
      <c r="E238" s="856"/>
      <c r="F238" s="949" t="str">
        <f t="shared" si="10"/>
        <v/>
      </c>
    </row>
    <row r="239" spans="1:6" x14ac:dyDescent="0.3">
      <c r="A239" s="944" t="s">
        <v>4199</v>
      </c>
      <c r="B239" s="945" t="s">
        <v>4200</v>
      </c>
      <c r="C239" s="946"/>
      <c r="D239" s="948"/>
      <c r="E239" s="948"/>
      <c r="F239" s="949" t="str">
        <f t="shared" si="10"/>
        <v/>
      </c>
    </row>
    <row r="240" spans="1:6" x14ac:dyDescent="0.3">
      <c r="A240" s="944" t="s">
        <v>4201</v>
      </c>
      <c r="B240" s="945" t="s">
        <v>3893</v>
      </c>
      <c r="C240" s="946" t="s">
        <v>4369</v>
      </c>
      <c r="D240" s="948">
        <v>200</v>
      </c>
      <c r="E240" s="856"/>
      <c r="F240" s="949" t="str">
        <f t="shared" si="10"/>
        <v/>
      </c>
    </row>
    <row r="241" spans="1:8" ht="15" thickBot="1" x14ac:dyDescent="0.35">
      <c r="A241" s="944" t="s">
        <v>4202</v>
      </c>
      <c r="B241" s="945" t="s">
        <v>558</v>
      </c>
      <c r="C241" s="946" t="s">
        <v>4369</v>
      </c>
      <c r="D241" s="948">
        <v>200</v>
      </c>
      <c r="E241" s="856"/>
      <c r="F241" s="949" t="str">
        <f t="shared" si="10"/>
        <v/>
      </c>
    </row>
    <row r="242" spans="1:8" ht="15" customHeight="1" x14ac:dyDescent="0.3">
      <c r="A242" s="971" t="s">
        <v>569</v>
      </c>
      <c r="B242" s="972"/>
      <c r="C242" s="973"/>
      <c r="D242" s="974"/>
      <c r="E242" s="975"/>
      <c r="F242" s="976"/>
    </row>
    <row r="243" spans="1:8" x14ac:dyDescent="0.3">
      <c r="A243" s="939" t="s">
        <v>570</v>
      </c>
      <c r="B243" s="940" t="s">
        <v>571</v>
      </c>
      <c r="C243" s="941"/>
      <c r="D243" s="942"/>
      <c r="E243" s="942"/>
      <c r="F243" s="943"/>
    </row>
    <row r="244" spans="1:8" ht="24" customHeight="1" x14ac:dyDescent="0.3">
      <c r="A244" s="944" t="s">
        <v>572</v>
      </c>
      <c r="B244" s="945" t="s">
        <v>564</v>
      </c>
      <c r="C244" s="946" t="s">
        <v>489</v>
      </c>
      <c r="D244" s="948">
        <v>200</v>
      </c>
      <c r="E244" s="856"/>
      <c r="F244" s="949" t="str">
        <f>IF((D244*E244)&gt;0,(D244*E244),"")</f>
        <v/>
      </c>
    </row>
    <row r="245" spans="1:8" ht="22.8" x14ac:dyDescent="0.3">
      <c r="A245" s="944" t="s">
        <v>574</v>
      </c>
      <c r="B245" s="945" t="s">
        <v>3954</v>
      </c>
      <c r="C245" s="946" t="s">
        <v>4369</v>
      </c>
      <c r="D245" s="948">
        <v>200</v>
      </c>
      <c r="E245" s="856"/>
      <c r="F245" s="949" t="str">
        <f t="shared" ref="F245:F254" si="11">IF((D245*E245)&gt;0,(D245*E245),"")</f>
        <v/>
      </c>
    </row>
    <row r="246" spans="1:8" ht="22.8" x14ac:dyDescent="0.3">
      <c r="A246" s="944" t="s">
        <v>576</v>
      </c>
      <c r="B246" s="945" t="s">
        <v>3955</v>
      </c>
      <c r="C246" s="946" t="s">
        <v>4369</v>
      </c>
      <c r="D246" s="948">
        <v>200</v>
      </c>
      <c r="E246" s="856"/>
      <c r="F246" s="949" t="str">
        <f t="shared" si="11"/>
        <v/>
      </c>
    </row>
    <row r="247" spans="1:8" ht="22.8" x14ac:dyDescent="0.3">
      <c r="A247" s="944" t="s">
        <v>577</v>
      </c>
      <c r="B247" s="945" t="s">
        <v>4208</v>
      </c>
      <c r="C247" s="946" t="s">
        <v>4369</v>
      </c>
      <c r="D247" s="948">
        <v>200</v>
      </c>
      <c r="E247" s="856"/>
      <c r="F247" s="949" t="str">
        <f t="shared" si="11"/>
        <v/>
      </c>
    </row>
    <row r="248" spans="1:8" ht="15" customHeight="1" x14ac:dyDescent="0.3">
      <c r="A248" s="944" t="s">
        <v>4209</v>
      </c>
      <c r="B248" s="945" t="s">
        <v>4210</v>
      </c>
      <c r="C248" s="946" t="s">
        <v>4369</v>
      </c>
      <c r="D248" s="948">
        <v>200</v>
      </c>
      <c r="E248" s="856"/>
      <c r="F248" s="949" t="str">
        <f t="shared" si="11"/>
        <v/>
      </c>
    </row>
    <row r="249" spans="1:8" ht="22.8" hidden="1" x14ac:dyDescent="0.3">
      <c r="A249" s="944" t="s">
        <v>4211</v>
      </c>
      <c r="B249" s="945" t="s">
        <v>4212</v>
      </c>
      <c r="C249" s="946" t="s">
        <v>4369</v>
      </c>
      <c r="D249" s="948"/>
      <c r="E249" s="948"/>
      <c r="F249" s="949" t="str">
        <f t="shared" si="11"/>
        <v/>
      </c>
      <c r="G249" s="1031"/>
    </row>
    <row r="250" spans="1:8" ht="22.8" hidden="1" x14ac:dyDescent="0.3">
      <c r="A250" s="944" t="s">
        <v>4213</v>
      </c>
      <c r="B250" s="945" t="s">
        <v>4214</v>
      </c>
      <c r="C250" s="946" t="s">
        <v>4369</v>
      </c>
      <c r="D250" s="948"/>
      <c r="E250" s="948"/>
      <c r="F250" s="949" t="str">
        <f t="shared" si="11"/>
        <v/>
      </c>
      <c r="G250" s="1031"/>
      <c r="H250" s="1032"/>
    </row>
    <row r="251" spans="1:8" ht="22.8" x14ac:dyDescent="0.3">
      <c r="A251" s="944" t="s">
        <v>4215</v>
      </c>
      <c r="B251" s="945" t="s">
        <v>4216</v>
      </c>
      <c r="C251" s="946" t="s">
        <v>4369</v>
      </c>
      <c r="D251" s="948">
        <v>200</v>
      </c>
      <c r="E251" s="856"/>
      <c r="F251" s="949" t="str">
        <f t="shared" si="11"/>
        <v/>
      </c>
      <c r="G251" s="1031"/>
      <c r="H251" s="1033"/>
    </row>
    <row r="252" spans="1:8" ht="15" customHeight="1" x14ac:dyDescent="0.3">
      <c r="A252" s="944" t="s">
        <v>4217</v>
      </c>
      <c r="B252" s="945" t="s">
        <v>4218</v>
      </c>
      <c r="C252" s="946" t="s">
        <v>4369</v>
      </c>
      <c r="D252" s="948">
        <v>200</v>
      </c>
      <c r="E252" s="856"/>
      <c r="F252" s="949" t="str">
        <f t="shared" si="11"/>
        <v/>
      </c>
      <c r="G252" s="1031"/>
      <c r="H252" s="1033"/>
    </row>
    <row r="253" spans="1:8" x14ac:dyDescent="0.3">
      <c r="A253" s="961" t="s">
        <v>4219</v>
      </c>
      <c r="B253" s="945" t="s">
        <v>580</v>
      </c>
      <c r="C253" s="1034" t="s">
        <v>16</v>
      </c>
      <c r="D253" s="948">
        <v>1</v>
      </c>
      <c r="E253" s="948">
        <v>1500000</v>
      </c>
      <c r="F253" s="949">
        <f t="shared" si="11"/>
        <v>1500000</v>
      </c>
    </row>
    <row r="254" spans="1:8" x14ac:dyDescent="0.3">
      <c r="A254" s="944" t="s">
        <v>4220</v>
      </c>
      <c r="B254" s="945" t="s">
        <v>4221</v>
      </c>
      <c r="C254" s="946" t="s">
        <v>21</v>
      </c>
      <c r="D254" s="948">
        <f>F253</f>
        <v>1500000</v>
      </c>
      <c r="E254" s="855"/>
      <c r="F254" s="949" t="str">
        <f t="shared" si="11"/>
        <v/>
      </c>
    </row>
    <row r="255" spans="1:8" ht="15" thickBot="1" x14ac:dyDescent="0.35">
      <c r="A255" s="966" t="s">
        <v>4056</v>
      </c>
      <c r="B255" s="967" t="s">
        <v>4116</v>
      </c>
      <c r="C255" s="967"/>
      <c r="D255" s="968"/>
      <c r="E255" s="969"/>
      <c r="F255" s="970">
        <f>SUM(F235:F254)</f>
        <v>1500000</v>
      </c>
    </row>
    <row r="256" spans="1:8" x14ac:dyDescent="0.3">
      <c r="A256" s="971" t="str">
        <f>A129</f>
        <v>CONTRACT SANRAL: NRA 2024/1323</v>
      </c>
      <c r="B256" s="972"/>
      <c r="C256" s="973"/>
      <c r="D256" s="974"/>
      <c r="E256" s="975"/>
      <c r="F256" s="976"/>
    </row>
    <row r="257" spans="1:6" x14ac:dyDescent="0.3">
      <c r="A257" s="923" t="str">
        <f>A130</f>
        <v>PANEL FOR ROUTINE ROAD MAINTENANCE WORKS ACROSS SOUTH AFRICA (GAUTENG PROVINCE)</v>
      </c>
      <c r="B257" s="928"/>
      <c r="C257" s="977"/>
      <c r="D257" s="978"/>
      <c r="E257" s="979"/>
      <c r="F257" s="980"/>
    </row>
    <row r="258" spans="1:6" ht="15" thickBot="1" x14ac:dyDescent="0.35">
      <c r="A258" s="981" t="str">
        <f>A131</f>
        <v>PART B: OPERATIONAL SECTION</v>
      </c>
      <c r="B258" s="982"/>
      <c r="C258" s="983"/>
      <c r="D258" s="984"/>
      <c r="E258" s="985"/>
      <c r="F258" s="986"/>
    </row>
    <row r="259" spans="1:6" ht="15" thickBot="1" x14ac:dyDescent="0.35">
      <c r="A259" s="999" t="s">
        <v>587</v>
      </c>
      <c r="B259" s="1000"/>
      <c r="C259" s="1000"/>
      <c r="D259" s="1001"/>
      <c r="E259" s="1002"/>
      <c r="F259" s="1003"/>
    </row>
    <row r="260" spans="1:6" x14ac:dyDescent="0.3">
      <c r="A260" s="939" t="s">
        <v>588</v>
      </c>
      <c r="B260" s="940" t="s">
        <v>589</v>
      </c>
      <c r="C260" s="941"/>
      <c r="D260" s="942"/>
      <c r="E260" s="942"/>
      <c r="F260" s="943"/>
    </row>
    <row r="261" spans="1:6" x14ac:dyDescent="0.3">
      <c r="A261" s="944" t="s">
        <v>590</v>
      </c>
      <c r="B261" s="959" t="s">
        <v>3894</v>
      </c>
      <c r="C261" s="946"/>
      <c r="D261" s="1009"/>
      <c r="E261" s="1009"/>
      <c r="F261" s="1029"/>
    </row>
    <row r="262" spans="1:6" x14ac:dyDescent="0.3">
      <c r="A262" s="944" t="s">
        <v>592</v>
      </c>
      <c r="B262" s="945" t="s">
        <v>593</v>
      </c>
      <c r="C262" s="946" t="s">
        <v>4369</v>
      </c>
      <c r="D262" s="948">
        <v>15</v>
      </c>
      <c r="E262" s="856"/>
      <c r="F262" s="949" t="str">
        <f>IF((D262*E262)&gt;0,(D262*E262),"")</f>
        <v/>
      </c>
    </row>
    <row r="263" spans="1:6" x14ac:dyDescent="0.3">
      <c r="A263" s="944" t="s">
        <v>594</v>
      </c>
      <c r="B263" s="945" t="s">
        <v>595</v>
      </c>
      <c r="C263" s="946" t="s">
        <v>4369</v>
      </c>
      <c r="D263" s="948">
        <v>9</v>
      </c>
      <c r="E263" s="856"/>
      <c r="F263" s="949" t="str">
        <f t="shared" ref="F263:F283" si="12">IF((D263*E263)&gt;0,(D263*E263),"")</f>
        <v/>
      </c>
    </row>
    <row r="264" spans="1:6" x14ac:dyDescent="0.3">
      <c r="A264" s="944" t="s">
        <v>596</v>
      </c>
      <c r="B264" s="945" t="s">
        <v>597</v>
      </c>
      <c r="C264" s="946" t="s">
        <v>4369</v>
      </c>
      <c r="D264" s="948">
        <v>9</v>
      </c>
      <c r="E264" s="856"/>
      <c r="F264" s="949" t="str">
        <f t="shared" si="12"/>
        <v/>
      </c>
    </row>
    <row r="265" spans="1:6" x14ac:dyDescent="0.3">
      <c r="A265" s="944" t="s">
        <v>598</v>
      </c>
      <c r="B265" s="945" t="s">
        <v>599</v>
      </c>
      <c r="C265" s="946" t="s">
        <v>4369</v>
      </c>
      <c r="D265" s="948">
        <v>15</v>
      </c>
      <c r="E265" s="856"/>
      <c r="F265" s="949" t="str">
        <f t="shared" si="12"/>
        <v/>
      </c>
    </row>
    <row r="266" spans="1:6" x14ac:dyDescent="0.3">
      <c r="A266" s="944" t="s">
        <v>600</v>
      </c>
      <c r="B266" s="945" t="s">
        <v>601</v>
      </c>
      <c r="C266" s="946" t="s">
        <v>4369</v>
      </c>
      <c r="D266" s="948">
        <v>15</v>
      </c>
      <c r="E266" s="856"/>
      <c r="F266" s="949" t="str">
        <f t="shared" si="12"/>
        <v/>
      </c>
    </row>
    <row r="267" spans="1:6" x14ac:dyDescent="0.3">
      <c r="A267" s="944" t="s">
        <v>602</v>
      </c>
      <c r="B267" s="945" t="s">
        <v>603</v>
      </c>
      <c r="C267" s="946"/>
      <c r="D267" s="948"/>
      <c r="E267" s="948"/>
      <c r="F267" s="949" t="str">
        <f t="shared" si="12"/>
        <v/>
      </c>
    </row>
    <row r="268" spans="1:6" x14ac:dyDescent="0.3">
      <c r="A268" s="944" t="s">
        <v>604</v>
      </c>
      <c r="B268" s="945" t="s">
        <v>605</v>
      </c>
      <c r="C268" s="946" t="s">
        <v>4369</v>
      </c>
      <c r="D268" s="948">
        <v>15</v>
      </c>
      <c r="E268" s="856"/>
      <c r="F268" s="949" t="str">
        <f t="shared" si="12"/>
        <v/>
      </c>
    </row>
    <row r="269" spans="1:6" ht="15.75" customHeight="1" x14ac:dyDescent="0.3">
      <c r="A269" s="944" t="s">
        <v>606</v>
      </c>
      <c r="B269" s="945" t="s">
        <v>607</v>
      </c>
      <c r="C269" s="946" t="s">
        <v>4369</v>
      </c>
      <c r="D269" s="948">
        <v>15</v>
      </c>
      <c r="E269" s="856"/>
      <c r="F269" s="949" t="str">
        <f t="shared" si="12"/>
        <v/>
      </c>
    </row>
    <row r="270" spans="1:6" ht="15.75" customHeight="1" x14ac:dyDescent="0.3">
      <c r="A270" s="944" t="s">
        <v>610</v>
      </c>
      <c r="B270" s="950" t="s">
        <v>611</v>
      </c>
      <c r="C270" s="946"/>
      <c r="D270" s="948"/>
      <c r="E270" s="948"/>
      <c r="F270" s="949" t="str">
        <f t="shared" si="12"/>
        <v/>
      </c>
    </row>
    <row r="271" spans="1:6" x14ac:dyDescent="0.3">
      <c r="A271" s="944" t="s">
        <v>612</v>
      </c>
      <c r="B271" s="945" t="s">
        <v>613</v>
      </c>
      <c r="C271" s="946" t="s">
        <v>4369</v>
      </c>
      <c r="D271" s="948">
        <v>10</v>
      </c>
      <c r="E271" s="856"/>
      <c r="F271" s="949" t="str">
        <f t="shared" si="12"/>
        <v/>
      </c>
    </row>
    <row r="272" spans="1:6" x14ac:dyDescent="0.3">
      <c r="A272" s="944" t="s">
        <v>618</v>
      </c>
      <c r="B272" s="945" t="s">
        <v>619</v>
      </c>
      <c r="C272" s="946" t="s">
        <v>4369</v>
      </c>
      <c r="D272" s="948">
        <v>10</v>
      </c>
      <c r="E272" s="856"/>
      <c r="F272" s="949" t="str">
        <f t="shared" si="12"/>
        <v/>
      </c>
    </row>
    <row r="273" spans="1:6" x14ac:dyDescent="0.3">
      <c r="A273" s="944" t="s">
        <v>620</v>
      </c>
      <c r="B273" s="945" t="s">
        <v>621</v>
      </c>
      <c r="C273" s="946" t="s">
        <v>4369</v>
      </c>
      <c r="D273" s="948">
        <v>10</v>
      </c>
      <c r="E273" s="856"/>
      <c r="F273" s="949" t="str">
        <f t="shared" si="12"/>
        <v/>
      </c>
    </row>
    <row r="274" spans="1:6" x14ac:dyDescent="0.3">
      <c r="A274" s="944" t="s">
        <v>622</v>
      </c>
      <c r="B274" s="945" t="s">
        <v>3789</v>
      </c>
      <c r="C274" s="946" t="s">
        <v>4369</v>
      </c>
      <c r="D274" s="948">
        <v>10</v>
      </c>
      <c r="E274" s="856"/>
      <c r="F274" s="949" t="str">
        <f t="shared" si="12"/>
        <v/>
      </c>
    </row>
    <row r="275" spans="1:6" x14ac:dyDescent="0.3">
      <c r="A275" s="944" t="s">
        <v>624</v>
      </c>
      <c r="B275" s="945" t="s">
        <v>3790</v>
      </c>
      <c r="C275" s="946" t="s">
        <v>4369</v>
      </c>
      <c r="D275" s="948">
        <v>5</v>
      </c>
      <c r="E275" s="856"/>
      <c r="F275" s="949" t="str">
        <f t="shared" si="12"/>
        <v/>
      </c>
    </row>
    <row r="276" spans="1:6" x14ac:dyDescent="0.3">
      <c r="A276" s="944" t="s">
        <v>626</v>
      </c>
      <c r="B276" s="945" t="s">
        <v>3791</v>
      </c>
      <c r="C276" s="946" t="s">
        <v>4369</v>
      </c>
      <c r="D276" s="948">
        <v>3</v>
      </c>
      <c r="E276" s="856"/>
      <c r="F276" s="949" t="str">
        <f t="shared" si="12"/>
        <v/>
      </c>
    </row>
    <row r="277" spans="1:6" ht="15" customHeight="1" x14ac:dyDescent="0.3">
      <c r="A277" s="944" t="s">
        <v>636</v>
      </c>
      <c r="B277" s="950" t="s">
        <v>637</v>
      </c>
      <c r="C277" s="946"/>
      <c r="D277" s="948"/>
      <c r="E277" s="948"/>
      <c r="F277" s="949" t="str">
        <f t="shared" si="12"/>
        <v/>
      </c>
    </row>
    <row r="278" spans="1:6" ht="18" customHeight="1" x14ac:dyDescent="0.3">
      <c r="A278" s="944" t="s">
        <v>638</v>
      </c>
      <c r="B278" s="945" t="s">
        <v>639</v>
      </c>
      <c r="C278" s="946" t="s">
        <v>489</v>
      </c>
      <c r="D278" s="948">
        <v>34</v>
      </c>
      <c r="E278" s="856"/>
      <c r="F278" s="949" t="str">
        <f t="shared" si="12"/>
        <v/>
      </c>
    </row>
    <row r="279" spans="1:6" x14ac:dyDescent="0.3">
      <c r="A279" s="944" t="s">
        <v>640</v>
      </c>
      <c r="B279" s="945" t="s">
        <v>3916</v>
      </c>
      <c r="C279" s="946" t="s">
        <v>489</v>
      </c>
      <c r="D279" s="948">
        <v>34</v>
      </c>
      <c r="E279" s="856"/>
      <c r="F279" s="949" t="str">
        <f t="shared" si="12"/>
        <v/>
      </c>
    </row>
    <row r="280" spans="1:6" x14ac:dyDescent="0.3">
      <c r="A280" s="944" t="s">
        <v>642</v>
      </c>
      <c r="B280" s="950" t="s">
        <v>4030</v>
      </c>
      <c r="C280" s="946" t="s">
        <v>4371</v>
      </c>
      <c r="D280" s="948">
        <v>100</v>
      </c>
      <c r="E280" s="856"/>
      <c r="F280" s="949" t="str">
        <f t="shared" si="12"/>
        <v/>
      </c>
    </row>
    <row r="281" spans="1:6" x14ac:dyDescent="0.3">
      <c r="A281" s="944" t="s">
        <v>646</v>
      </c>
      <c r="B281" s="950" t="s">
        <v>647</v>
      </c>
      <c r="C281" s="946"/>
      <c r="D281" s="948"/>
      <c r="E281" s="948"/>
      <c r="F281" s="949" t="str">
        <f t="shared" si="12"/>
        <v/>
      </c>
    </row>
    <row r="282" spans="1:6" x14ac:dyDescent="0.3">
      <c r="A282" s="944" t="s">
        <v>648</v>
      </c>
      <c r="B282" s="945" t="s">
        <v>649</v>
      </c>
      <c r="C282" s="946" t="s">
        <v>16</v>
      </c>
      <c r="D282" s="948">
        <v>1</v>
      </c>
      <c r="E282" s="948">
        <v>1000000</v>
      </c>
      <c r="F282" s="949">
        <f t="shared" si="12"/>
        <v>1000000</v>
      </c>
    </row>
    <row r="283" spans="1:6" x14ac:dyDescent="0.3">
      <c r="A283" s="961" t="s">
        <v>651</v>
      </c>
      <c r="B283" s="991" t="s">
        <v>652</v>
      </c>
      <c r="C283" s="992" t="s">
        <v>21</v>
      </c>
      <c r="D283" s="948">
        <f>F282</f>
        <v>1000000</v>
      </c>
      <c r="E283" s="855"/>
      <c r="F283" s="949" t="str">
        <f t="shared" si="12"/>
        <v/>
      </c>
    </row>
    <row r="284" spans="1:6" ht="15" thickBot="1" x14ac:dyDescent="0.35">
      <c r="A284" s="966" t="s">
        <v>4058</v>
      </c>
      <c r="B284" s="967" t="s">
        <v>4116</v>
      </c>
      <c r="C284" s="967"/>
      <c r="D284" s="968"/>
      <c r="E284" s="969"/>
      <c r="F284" s="970">
        <f>SUM(F262:F283)</f>
        <v>1000000</v>
      </c>
    </row>
    <row r="285" spans="1:6" x14ac:dyDescent="0.3">
      <c r="A285" s="971" t="str">
        <f>A129</f>
        <v>CONTRACT SANRAL: NRA 2024/1323</v>
      </c>
      <c r="B285" s="972"/>
      <c r="C285" s="973"/>
      <c r="D285" s="974"/>
      <c r="E285" s="975"/>
      <c r="F285" s="976"/>
    </row>
    <row r="286" spans="1:6" x14ac:dyDescent="0.3">
      <c r="A286" s="923" t="str">
        <f>A130</f>
        <v>PANEL FOR ROUTINE ROAD MAINTENANCE WORKS ACROSS SOUTH AFRICA (GAUTENG PROVINCE)</v>
      </c>
      <c r="B286" s="928"/>
      <c r="C286" s="977"/>
      <c r="D286" s="978"/>
      <c r="E286" s="979"/>
      <c r="F286" s="980"/>
    </row>
    <row r="287" spans="1:6" ht="15" thickBot="1" x14ac:dyDescent="0.35">
      <c r="A287" s="981" t="str">
        <f>A131</f>
        <v>PART B: OPERATIONAL SECTION</v>
      </c>
      <c r="B287" s="982"/>
      <c r="C287" s="983"/>
      <c r="D287" s="984"/>
      <c r="E287" s="985"/>
      <c r="F287" s="986"/>
    </row>
    <row r="288" spans="1:6" ht="15" thickBot="1" x14ac:dyDescent="0.35">
      <c r="A288" s="1035" t="s">
        <v>653</v>
      </c>
      <c r="B288" s="1036"/>
      <c r="C288" s="1036"/>
      <c r="D288" s="1037"/>
      <c r="E288" s="1002"/>
      <c r="F288" s="1038"/>
    </row>
    <row r="289" spans="1:6" x14ac:dyDescent="0.3">
      <c r="A289" s="939" t="s">
        <v>654</v>
      </c>
      <c r="B289" s="940" t="s">
        <v>655</v>
      </c>
      <c r="C289" s="941"/>
      <c r="D289" s="942"/>
      <c r="E289" s="942"/>
      <c r="F289" s="943"/>
    </row>
    <row r="290" spans="1:6" ht="24" customHeight="1" x14ac:dyDescent="0.3">
      <c r="A290" s="944" t="s">
        <v>656</v>
      </c>
      <c r="B290" s="945" t="s">
        <v>657</v>
      </c>
      <c r="C290" s="946" t="s">
        <v>4369</v>
      </c>
      <c r="D290" s="948">
        <v>150</v>
      </c>
      <c r="E290" s="856"/>
      <c r="F290" s="949" t="str">
        <f t="shared" ref="F290:F325" si="13">IF((D290*E290)&gt;0,(D290*E290),"")</f>
        <v/>
      </c>
    </row>
    <row r="291" spans="1:6" x14ac:dyDescent="0.3">
      <c r="A291" s="944" t="s">
        <v>658</v>
      </c>
      <c r="B291" s="945" t="s">
        <v>659</v>
      </c>
      <c r="C291" s="946" t="s">
        <v>4369</v>
      </c>
      <c r="D291" s="948">
        <v>150</v>
      </c>
      <c r="E291" s="856"/>
      <c r="F291" s="949" t="str">
        <f t="shared" si="13"/>
        <v/>
      </c>
    </row>
    <row r="292" spans="1:6" x14ac:dyDescent="0.3">
      <c r="A292" s="944" t="s">
        <v>660</v>
      </c>
      <c r="B292" s="950" t="s">
        <v>661</v>
      </c>
      <c r="C292" s="946"/>
      <c r="D292" s="948"/>
      <c r="E292" s="948"/>
      <c r="F292" s="949" t="str">
        <f t="shared" si="13"/>
        <v/>
      </c>
    </row>
    <row r="293" spans="1:6" x14ac:dyDescent="0.3">
      <c r="A293" s="944" t="s">
        <v>662</v>
      </c>
      <c r="B293" s="945" t="s">
        <v>663</v>
      </c>
      <c r="C293" s="946" t="s">
        <v>4369</v>
      </c>
      <c r="D293" s="948">
        <v>40</v>
      </c>
      <c r="E293" s="856"/>
      <c r="F293" s="949" t="str">
        <f t="shared" si="13"/>
        <v/>
      </c>
    </row>
    <row r="294" spans="1:6" x14ac:dyDescent="0.3">
      <c r="A294" s="944" t="s">
        <v>664</v>
      </c>
      <c r="B294" s="945" t="s">
        <v>665</v>
      </c>
      <c r="C294" s="946" t="s">
        <v>4369</v>
      </c>
      <c r="D294" s="948">
        <v>10</v>
      </c>
      <c r="E294" s="856"/>
      <c r="F294" s="949" t="str">
        <f t="shared" si="13"/>
        <v/>
      </c>
    </row>
    <row r="295" spans="1:6" x14ac:dyDescent="0.3">
      <c r="A295" s="944" t="s">
        <v>666</v>
      </c>
      <c r="B295" s="950" t="s">
        <v>667</v>
      </c>
      <c r="C295" s="946"/>
      <c r="D295" s="948"/>
      <c r="E295" s="948"/>
      <c r="F295" s="949" t="str">
        <f t="shared" si="13"/>
        <v/>
      </c>
    </row>
    <row r="296" spans="1:6" x14ac:dyDescent="0.3">
      <c r="A296" s="944" t="s">
        <v>668</v>
      </c>
      <c r="B296" s="945" t="s">
        <v>669</v>
      </c>
      <c r="C296" s="946"/>
      <c r="D296" s="948"/>
      <c r="E296" s="948"/>
      <c r="F296" s="949" t="str">
        <f t="shared" si="13"/>
        <v/>
      </c>
    </row>
    <row r="297" spans="1:6" x14ac:dyDescent="0.3">
      <c r="A297" s="944" t="s">
        <v>3796</v>
      </c>
      <c r="B297" s="945" t="s">
        <v>3792</v>
      </c>
      <c r="C297" s="946" t="s">
        <v>4369</v>
      </c>
      <c r="D297" s="948">
        <v>8</v>
      </c>
      <c r="E297" s="856"/>
      <c r="F297" s="949" t="str">
        <f t="shared" si="13"/>
        <v/>
      </c>
    </row>
    <row r="298" spans="1:6" x14ac:dyDescent="0.3">
      <c r="A298" s="944" t="s">
        <v>3798</v>
      </c>
      <c r="B298" s="945" t="s">
        <v>3794</v>
      </c>
      <c r="C298" s="946" t="s">
        <v>4369</v>
      </c>
      <c r="D298" s="948">
        <v>8</v>
      </c>
      <c r="E298" s="856"/>
      <c r="F298" s="949" t="str">
        <f t="shared" si="13"/>
        <v/>
      </c>
    </row>
    <row r="299" spans="1:6" ht="15.75" customHeight="1" x14ac:dyDescent="0.3">
      <c r="A299" s="944" t="s">
        <v>670</v>
      </c>
      <c r="B299" s="945" t="s">
        <v>671</v>
      </c>
      <c r="C299" s="946" t="s">
        <v>4369</v>
      </c>
      <c r="D299" s="948">
        <v>2</v>
      </c>
      <c r="E299" s="856"/>
      <c r="F299" s="949" t="str">
        <f t="shared" si="13"/>
        <v/>
      </c>
    </row>
    <row r="300" spans="1:6" x14ac:dyDescent="0.3">
      <c r="A300" s="944" t="s">
        <v>672</v>
      </c>
      <c r="B300" s="945" t="s">
        <v>673</v>
      </c>
      <c r="C300" s="946" t="s">
        <v>4367</v>
      </c>
      <c r="D300" s="948">
        <v>5</v>
      </c>
      <c r="E300" s="856"/>
      <c r="F300" s="949" t="str">
        <f t="shared" si="13"/>
        <v/>
      </c>
    </row>
    <row r="301" spans="1:6" x14ac:dyDescent="0.3">
      <c r="A301" s="944" t="s">
        <v>674</v>
      </c>
      <c r="B301" s="945" t="s">
        <v>675</v>
      </c>
      <c r="C301" s="946"/>
      <c r="D301" s="948"/>
      <c r="E301" s="948"/>
      <c r="F301" s="949" t="str">
        <f t="shared" si="13"/>
        <v/>
      </c>
    </row>
    <row r="302" spans="1:6" x14ac:dyDescent="0.3">
      <c r="A302" s="944" t="s">
        <v>676</v>
      </c>
      <c r="B302" s="945" t="s">
        <v>677</v>
      </c>
      <c r="C302" s="1034" t="s">
        <v>16</v>
      </c>
      <c r="D302" s="948">
        <v>1</v>
      </c>
      <c r="E302" s="948">
        <v>500000</v>
      </c>
      <c r="F302" s="949">
        <f t="shared" si="13"/>
        <v>500000</v>
      </c>
    </row>
    <row r="303" spans="1:6" x14ac:dyDescent="0.3">
      <c r="A303" s="944" t="s">
        <v>678</v>
      </c>
      <c r="B303" s="945" t="s">
        <v>3696</v>
      </c>
      <c r="C303" s="1039" t="s">
        <v>21</v>
      </c>
      <c r="D303" s="948">
        <f>F302</f>
        <v>500000</v>
      </c>
      <c r="E303" s="855"/>
      <c r="F303" s="949" t="str">
        <f t="shared" si="13"/>
        <v/>
      </c>
    </row>
    <row r="304" spans="1:6" x14ac:dyDescent="0.3">
      <c r="A304" s="944" t="s">
        <v>683</v>
      </c>
      <c r="B304" s="950" t="s">
        <v>684</v>
      </c>
      <c r="C304" s="1011"/>
      <c r="D304" s="948"/>
      <c r="E304" s="948"/>
      <c r="F304" s="949" t="str">
        <f t="shared" si="13"/>
        <v/>
      </c>
    </row>
    <row r="305" spans="1:6" x14ac:dyDescent="0.3">
      <c r="A305" s="944" t="s">
        <v>685</v>
      </c>
      <c r="B305" s="945" t="s">
        <v>684</v>
      </c>
      <c r="C305" s="1011" t="s">
        <v>16</v>
      </c>
      <c r="D305" s="948">
        <v>1</v>
      </c>
      <c r="E305" s="948">
        <v>1500000</v>
      </c>
      <c r="F305" s="949">
        <f t="shared" si="13"/>
        <v>1500000</v>
      </c>
    </row>
    <row r="306" spans="1:6" x14ac:dyDescent="0.3">
      <c r="A306" s="944" t="s">
        <v>689</v>
      </c>
      <c r="B306" s="945" t="s">
        <v>690</v>
      </c>
      <c r="C306" s="1011" t="s">
        <v>21</v>
      </c>
      <c r="D306" s="948">
        <f>F305</f>
        <v>1500000</v>
      </c>
      <c r="E306" s="855"/>
      <c r="F306" s="949" t="str">
        <f t="shared" si="13"/>
        <v/>
      </c>
    </row>
    <row r="307" spans="1:6" x14ac:dyDescent="0.3">
      <c r="A307" s="944" t="s">
        <v>691</v>
      </c>
      <c r="B307" s="950" t="s">
        <v>692</v>
      </c>
      <c r="C307" s="1011"/>
      <c r="D307" s="948"/>
      <c r="E307" s="948"/>
      <c r="F307" s="949" t="str">
        <f t="shared" si="13"/>
        <v/>
      </c>
    </row>
    <row r="308" spans="1:6" x14ac:dyDescent="0.3">
      <c r="A308" s="944" t="s">
        <v>693</v>
      </c>
      <c r="B308" s="945" t="s">
        <v>694</v>
      </c>
      <c r="C308" s="946" t="s">
        <v>4369</v>
      </c>
      <c r="D308" s="948">
        <v>5</v>
      </c>
      <c r="E308" s="856"/>
      <c r="F308" s="949" t="str">
        <f t="shared" si="13"/>
        <v/>
      </c>
    </row>
    <row r="309" spans="1:6" x14ac:dyDescent="0.3">
      <c r="A309" s="944" t="s">
        <v>695</v>
      </c>
      <c r="B309" s="945" t="s">
        <v>696</v>
      </c>
      <c r="C309" s="946" t="s">
        <v>4369</v>
      </c>
      <c r="D309" s="948">
        <v>5</v>
      </c>
      <c r="E309" s="856"/>
      <c r="F309" s="949" t="str">
        <f t="shared" si="13"/>
        <v/>
      </c>
    </row>
    <row r="310" spans="1:6" x14ac:dyDescent="0.3">
      <c r="A310" s="944" t="s">
        <v>697</v>
      </c>
      <c r="B310" s="945" t="s">
        <v>698</v>
      </c>
      <c r="C310" s="946" t="s">
        <v>4369</v>
      </c>
      <c r="D310" s="948">
        <v>5</v>
      </c>
      <c r="E310" s="856"/>
      <c r="F310" s="949" t="str">
        <f t="shared" si="13"/>
        <v/>
      </c>
    </row>
    <row r="311" spans="1:6" x14ac:dyDescent="0.3">
      <c r="A311" s="944" t="s">
        <v>699</v>
      </c>
      <c r="B311" s="945" t="s">
        <v>700</v>
      </c>
      <c r="C311" s="946" t="s">
        <v>4369</v>
      </c>
      <c r="D311" s="948">
        <v>5</v>
      </c>
      <c r="E311" s="856"/>
      <c r="F311" s="949" t="str">
        <f t="shared" si="13"/>
        <v/>
      </c>
    </row>
    <row r="312" spans="1:6" x14ac:dyDescent="0.3">
      <c r="A312" s="944" t="s">
        <v>701</v>
      </c>
      <c r="B312" s="950" t="s">
        <v>702</v>
      </c>
      <c r="C312" s="946"/>
      <c r="D312" s="948"/>
      <c r="E312" s="948"/>
      <c r="F312" s="949" t="str">
        <f t="shared" si="13"/>
        <v/>
      </c>
    </row>
    <row r="313" spans="1:6" x14ac:dyDescent="0.3">
      <c r="A313" s="944" t="s">
        <v>703</v>
      </c>
      <c r="B313" s="945" t="s">
        <v>704</v>
      </c>
      <c r="C313" s="946"/>
      <c r="D313" s="948"/>
      <c r="E313" s="948"/>
      <c r="F313" s="949" t="str">
        <f t="shared" si="13"/>
        <v/>
      </c>
    </row>
    <row r="314" spans="1:6" x14ac:dyDescent="0.3">
      <c r="A314" s="944" t="s">
        <v>3800</v>
      </c>
      <c r="B314" s="945" t="s">
        <v>3792</v>
      </c>
      <c r="C314" s="946" t="s">
        <v>4369</v>
      </c>
      <c r="D314" s="948">
        <v>5</v>
      </c>
      <c r="E314" s="856"/>
      <c r="F314" s="949" t="str">
        <f t="shared" si="13"/>
        <v/>
      </c>
    </row>
    <row r="315" spans="1:6" x14ac:dyDescent="0.3">
      <c r="A315" s="944" t="s">
        <v>3802</v>
      </c>
      <c r="B315" s="945" t="s">
        <v>3794</v>
      </c>
      <c r="C315" s="946" t="s">
        <v>4369</v>
      </c>
      <c r="D315" s="948">
        <v>25</v>
      </c>
      <c r="E315" s="856"/>
      <c r="F315" s="949" t="str">
        <f t="shared" si="13"/>
        <v/>
      </c>
    </row>
    <row r="316" spans="1:6" x14ac:dyDescent="0.3">
      <c r="A316" s="944" t="s">
        <v>3803</v>
      </c>
      <c r="B316" s="945" t="s">
        <v>3795</v>
      </c>
      <c r="C316" s="946" t="s">
        <v>4369</v>
      </c>
      <c r="D316" s="948">
        <v>5</v>
      </c>
      <c r="E316" s="856"/>
      <c r="F316" s="949" t="str">
        <f t="shared" si="13"/>
        <v/>
      </c>
    </row>
    <row r="317" spans="1:6" x14ac:dyDescent="0.3">
      <c r="A317" s="944" t="s">
        <v>705</v>
      </c>
      <c r="B317" s="945" t="s">
        <v>698</v>
      </c>
      <c r="C317" s="946" t="s">
        <v>4369</v>
      </c>
      <c r="D317" s="948">
        <v>5</v>
      </c>
      <c r="E317" s="856"/>
      <c r="F317" s="949" t="str">
        <f t="shared" si="13"/>
        <v/>
      </c>
    </row>
    <row r="318" spans="1:6" x14ac:dyDescent="0.3">
      <c r="A318" s="944" t="s">
        <v>712</v>
      </c>
      <c r="B318" s="945" t="s">
        <v>673</v>
      </c>
      <c r="C318" s="946" t="s">
        <v>4367</v>
      </c>
      <c r="D318" s="948">
        <v>5</v>
      </c>
      <c r="E318" s="856"/>
      <c r="F318" s="949" t="str">
        <f t="shared" si="13"/>
        <v/>
      </c>
    </row>
    <row r="319" spans="1:6" x14ac:dyDescent="0.3">
      <c r="A319" s="944" t="s">
        <v>713</v>
      </c>
      <c r="B319" s="950" t="s">
        <v>714</v>
      </c>
      <c r="C319" s="946"/>
      <c r="D319" s="948"/>
      <c r="E319" s="948"/>
      <c r="F319" s="949" t="str">
        <f t="shared" si="13"/>
        <v/>
      </c>
    </row>
    <row r="320" spans="1:6" x14ac:dyDescent="0.3">
      <c r="A320" s="944" t="s">
        <v>715</v>
      </c>
      <c r="B320" s="945" t="s">
        <v>716</v>
      </c>
      <c r="C320" s="946" t="s">
        <v>262</v>
      </c>
      <c r="D320" s="948">
        <v>2</v>
      </c>
      <c r="E320" s="856"/>
      <c r="F320" s="949" t="str">
        <f t="shared" si="13"/>
        <v/>
      </c>
    </row>
    <row r="321" spans="1:6" x14ac:dyDescent="0.3">
      <c r="A321" s="944" t="s">
        <v>717</v>
      </c>
      <c r="B321" s="945" t="s">
        <v>718</v>
      </c>
      <c r="C321" s="946" t="s">
        <v>262</v>
      </c>
      <c r="D321" s="948">
        <v>5</v>
      </c>
      <c r="E321" s="856"/>
      <c r="F321" s="949" t="str">
        <f t="shared" si="13"/>
        <v/>
      </c>
    </row>
    <row r="322" spans="1:6" x14ac:dyDescent="0.3">
      <c r="A322" s="944" t="s">
        <v>719</v>
      </c>
      <c r="B322" s="945" t="s">
        <v>720</v>
      </c>
      <c r="C322" s="946" t="s">
        <v>721</v>
      </c>
      <c r="D322" s="948">
        <v>500</v>
      </c>
      <c r="E322" s="856"/>
      <c r="F322" s="949" t="str">
        <f t="shared" si="13"/>
        <v/>
      </c>
    </row>
    <row r="323" spans="1:6" x14ac:dyDescent="0.3">
      <c r="A323" s="944" t="s">
        <v>727</v>
      </c>
      <c r="B323" s="950" t="s">
        <v>728</v>
      </c>
      <c r="C323" s="946"/>
      <c r="D323" s="948"/>
      <c r="E323" s="948"/>
      <c r="F323" s="949" t="str">
        <f t="shared" si="13"/>
        <v/>
      </c>
    </row>
    <row r="324" spans="1:6" x14ac:dyDescent="0.3">
      <c r="A324" s="944" t="s">
        <v>729</v>
      </c>
      <c r="B324" s="945" t="s">
        <v>730</v>
      </c>
      <c r="C324" s="946" t="s">
        <v>4371</v>
      </c>
      <c r="D324" s="948">
        <v>200</v>
      </c>
      <c r="E324" s="856"/>
      <c r="F324" s="949" t="str">
        <f t="shared" si="13"/>
        <v/>
      </c>
    </row>
    <row r="325" spans="1:6" x14ac:dyDescent="0.3">
      <c r="A325" s="961" t="s">
        <v>731</v>
      </c>
      <c r="B325" s="991" t="s">
        <v>732</v>
      </c>
      <c r="C325" s="992" t="s">
        <v>4371</v>
      </c>
      <c r="D325" s="948">
        <v>100</v>
      </c>
      <c r="E325" s="856"/>
      <c r="F325" s="949" t="str">
        <f t="shared" si="13"/>
        <v/>
      </c>
    </row>
    <row r="326" spans="1:6" ht="15" thickBot="1" x14ac:dyDescent="0.35">
      <c r="A326" s="966" t="s">
        <v>4060</v>
      </c>
      <c r="B326" s="967" t="s">
        <v>4116</v>
      </c>
      <c r="C326" s="967"/>
      <c r="D326" s="968"/>
      <c r="E326" s="969"/>
      <c r="F326" s="970">
        <f>SUM(F290:F325)</f>
        <v>2000000</v>
      </c>
    </row>
    <row r="327" spans="1:6" x14ac:dyDescent="0.3">
      <c r="A327" s="971" t="str">
        <f>A129</f>
        <v>CONTRACT SANRAL: NRA 2024/1323</v>
      </c>
      <c r="B327" s="972"/>
      <c r="C327" s="973"/>
      <c r="D327" s="974"/>
      <c r="E327" s="975"/>
      <c r="F327" s="976"/>
    </row>
    <row r="328" spans="1:6" x14ac:dyDescent="0.3">
      <c r="A328" s="923" t="str">
        <f>A130</f>
        <v>PANEL FOR ROUTINE ROAD MAINTENANCE WORKS ACROSS SOUTH AFRICA (GAUTENG PROVINCE)</v>
      </c>
      <c r="B328" s="928"/>
      <c r="C328" s="977"/>
      <c r="D328" s="978"/>
      <c r="E328" s="979"/>
      <c r="F328" s="980"/>
    </row>
    <row r="329" spans="1:6" ht="15" thickBot="1" x14ac:dyDescent="0.35">
      <c r="A329" s="981" t="str">
        <f>A131</f>
        <v>PART B: OPERATIONAL SECTION</v>
      </c>
      <c r="B329" s="982"/>
      <c r="C329" s="983"/>
      <c r="D329" s="984"/>
      <c r="E329" s="985"/>
      <c r="F329" s="986"/>
    </row>
    <row r="330" spans="1:6" ht="15" thickBot="1" x14ac:dyDescent="0.35">
      <c r="A330" s="999" t="s">
        <v>733</v>
      </c>
      <c r="B330" s="1000"/>
      <c r="C330" s="1000"/>
      <c r="D330" s="1001"/>
      <c r="E330" s="1002"/>
      <c r="F330" s="1003"/>
    </row>
    <row r="331" spans="1:6" x14ac:dyDescent="0.3">
      <c r="A331" s="939" t="s">
        <v>734</v>
      </c>
      <c r="B331" s="940" t="s">
        <v>655</v>
      </c>
      <c r="C331" s="941"/>
      <c r="D331" s="942"/>
      <c r="E331" s="942"/>
      <c r="F331" s="943"/>
    </row>
    <row r="332" spans="1:6" ht="24" customHeight="1" x14ac:dyDescent="0.3">
      <c r="A332" s="944" t="s">
        <v>735</v>
      </c>
      <c r="B332" s="945" t="s">
        <v>657</v>
      </c>
      <c r="C332" s="946" t="s">
        <v>4369</v>
      </c>
      <c r="D332" s="948">
        <v>9</v>
      </c>
      <c r="E332" s="856"/>
      <c r="F332" s="949" t="str">
        <f>IF((D332*E332)&gt;0,(D332*E332),"")</f>
        <v/>
      </c>
    </row>
    <row r="333" spans="1:6" x14ac:dyDescent="0.3">
      <c r="A333" s="944" t="s">
        <v>736</v>
      </c>
      <c r="B333" s="945" t="s">
        <v>659</v>
      </c>
      <c r="C333" s="946" t="s">
        <v>4369</v>
      </c>
      <c r="D333" s="948">
        <v>9</v>
      </c>
      <c r="E333" s="856"/>
      <c r="F333" s="949" t="str">
        <f t="shared" ref="F333:F357" si="14">IF((D333*E333)&gt;0,(D333*E333),"")</f>
        <v/>
      </c>
    </row>
    <row r="334" spans="1:6" x14ac:dyDescent="0.3">
      <c r="A334" s="944" t="s">
        <v>737</v>
      </c>
      <c r="B334" s="950" t="s">
        <v>738</v>
      </c>
      <c r="C334" s="946" t="s">
        <v>4369</v>
      </c>
      <c r="D334" s="948">
        <v>3</v>
      </c>
      <c r="E334" s="856"/>
      <c r="F334" s="949" t="str">
        <f t="shared" si="14"/>
        <v/>
      </c>
    </row>
    <row r="335" spans="1:6" x14ac:dyDescent="0.3">
      <c r="A335" s="944" t="s">
        <v>739</v>
      </c>
      <c r="B335" s="950" t="s">
        <v>740</v>
      </c>
      <c r="C335" s="946"/>
      <c r="D335" s="948"/>
      <c r="E335" s="948"/>
      <c r="F335" s="949" t="str">
        <f t="shared" si="14"/>
        <v/>
      </c>
    </row>
    <row r="336" spans="1:6" x14ac:dyDescent="0.3">
      <c r="A336" s="944" t="s">
        <v>741</v>
      </c>
      <c r="B336" s="945" t="s">
        <v>742</v>
      </c>
      <c r="C336" s="946"/>
      <c r="D336" s="948"/>
      <c r="E336" s="948"/>
      <c r="F336" s="949" t="str">
        <f t="shared" si="14"/>
        <v/>
      </c>
    </row>
    <row r="337" spans="1:6" x14ac:dyDescent="0.3">
      <c r="A337" s="944" t="s">
        <v>743</v>
      </c>
      <c r="B337" s="945" t="s">
        <v>3804</v>
      </c>
      <c r="C337" s="946" t="s">
        <v>4369</v>
      </c>
      <c r="D337" s="948">
        <v>3</v>
      </c>
      <c r="E337" s="856"/>
      <c r="F337" s="949" t="str">
        <f t="shared" si="14"/>
        <v/>
      </c>
    </row>
    <row r="338" spans="1:6" x14ac:dyDescent="0.3">
      <c r="A338" s="944" t="s">
        <v>745</v>
      </c>
      <c r="B338" s="945" t="s">
        <v>3805</v>
      </c>
      <c r="C338" s="946" t="s">
        <v>4369</v>
      </c>
      <c r="D338" s="948">
        <v>3</v>
      </c>
      <c r="E338" s="856"/>
      <c r="F338" s="949" t="str">
        <f t="shared" si="14"/>
        <v/>
      </c>
    </row>
    <row r="339" spans="1:6" x14ac:dyDescent="0.3">
      <c r="A339" s="944" t="s">
        <v>747</v>
      </c>
      <c r="B339" s="945" t="s">
        <v>748</v>
      </c>
      <c r="C339" s="946"/>
      <c r="D339" s="948"/>
      <c r="E339" s="948"/>
      <c r="F339" s="949" t="str">
        <f t="shared" si="14"/>
        <v/>
      </c>
    </row>
    <row r="340" spans="1:6" x14ac:dyDescent="0.3">
      <c r="A340" s="944" t="s">
        <v>749</v>
      </c>
      <c r="B340" s="945" t="s">
        <v>3804</v>
      </c>
      <c r="C340" s="946" t="s">
        <v>4369</v>
      </c>
      <c r="D340" s="948">
        <v>3</v>
      </c>
      <c r="E340" s="856"/>
      <c r="F340" s="949" t="str">
        <f t="shared" si="14"/>
        <v/>
      </c>
    </row>
    <row r="341" spans="1:6" x14ac:dyDescent="0.3">
      <c r="A341" s="944" t="s">
        <v>750</v>
      </c>
      <c r="B341" s="945" t="s">
        <v>3805</v>
      </c>
      <c r="C341" s="946" t="s">
        <v>4369</v>
      </c>
      <c r="D341" s="948">
        <v>3</v>
      </c>
      <c r="E341" s="856"/>
      <c r="F341" s="949" t="str">
        <f t="shared" si="14"/>
        <v/>
      </c>
    </row>
    <row r="342" spans="1:6" ht="15.75" customHeight="1" x14ac:dyDescent="0.3">
      <c r="A342" s="944" t="s">
        <v>751</v>
      </c>
      <c r="B342" s="945" t="s">
        <v>752</v>
      </c>
      <c r="C342" s="946"/>
      <c r="D342" s="948"/>
      <c r="E342" s="948"/>
      <c r="F342" s="949" t="str">
        <f t="shared" si="14"/>
        <v/>
      </c>
    </row>
    <row r="343" spans="1:6" ht="15.75" customHeight="1" x14ac:dyDescent="0.3">
      <c r="A343" s="944" t="s">
        <v>3806</v>
      </c>
      <c r="B343" s="945" t="s">
        <v>3804</v>
      </c>
      <c r="C343" s="946" t="s">
        <v>4143</v>
      </c>
      <c r="D343" s="948">
        <v>3</v>
      </c>
      <c r="E343" s="856"/>
      <c r="F343" s="949" t="str">
        <f t="shared" si="14"/>
        <v/>
      </c>
    </row>
    <row r="344" spans="1:6" x14ac:dyDescent="0.3">
      <c r="A344" s="944" t="s">
        <v>3807</v>
      </c>
      <c r="B344" s="945" t="s">
        <v>3805</v>
      </c>
      <c r="C344" s="946" t="s">
        <v>4143</v>
      </c>
      <c r="D344" s="948">
        <v>3</v>
      </c>
      <c r="E344" s="856"/>
      <c r="F344" s="949" t="str">
        <f t="shared" si="14"/>
        <v/>
      </c>
    </row>
    <row r="345" spans="1:6" x14ac:dyDescent="0.3">
      <c r="A345" s="944" t="s">
        <v>755</v>
      </c>
      <c r="B345" s="950" t="s">
        <v>756</v>
      </c>
      <c r="C345" s="946"/>
      <c r="D345" s="948"/>
      <c r="E345" s="948"/>
      <c r="F345" s="949" t="str">
        <f t="shared" si="14"/>
        <v/>
      </c>
    </row>
    <row r="346" spans="1:6" x14ac:dyDescent="0.3">
      <c r="A346" s="944" t="s">
        <v>757</v>
      </c>
      <c r="B346" s="945" t="s">
        <v>3990</v>
      </c>
      <c r="C346" s="946"/>
      <c r="D346" s="948"/>
      <c r="E346" s="948"/>
      <c r="F346" s="949" t="str">
        <f t="shared" si="14"/>
        <v/>
      </c>
    </row>
    <row r="347" spans="1:6" x14ac:dyDescent="0.3">
      <c r="A347" s="944" t="s">
        <v>3812</v>
      </c>
      <c r="B347" s="945" t="s">
        <v>3808</v>
      </c>
      <c r="C347" s="946" t="s">
        <v>363</v>
      </c>
      <c r="D347" s="948">
        <v>10</v>
      </c>
      <c r="E347" s="856"/>
      <c r="F347" s="949" t="str">
        <f t="shared" si="14"/>
        <v/>
      </c>
    </row>
    <row r="348" spans="1:6" ht="15.75" customHeight="1" x14ac:dyDescent="0.3">
      <c r="A348" s="944" t="s">
        <v>3814</v>
      </c>
      <c r="B348" s="945" t="s">
        <v>3810</v>
      </c>
      <c r="C348" s="946" t="s">
        <v>363</v>
      </c>
      <c r="D348" s="948">
        <v>10</v>
      </c>
      <c r="E348" s="856"/>
      <c r="F348" s="949" t="str">
        <f t="shared" si="14"/>
        <v/>
      </c>
    </row>
    <row r="349" spans="1:6" ht="15.75" customHeight="1" x14ac:dyDescent="0.3">
      <c r="A349" s="944" t="s">
        <v>761</v>
      </c>
      <c r="B349" s="950" t="s">
        <v>762</v>
      </c>
      <c r="C349" s="946" t="s">
        <v>4367</v>
      </c>
      <c r="D349" s="948">
        <v>10</v>
      </c>
      <c r="E349" s="856"/>
      <c r="F349" s="949" t="str">
        <f t="shared" si="14"/>
        <v/>
      </c>
    </row>
    <row r="350" spans="1:6" ht="15.75" customHeight="1" x14ac:dyDescent="0.3">
      <c r="A350" s="944" t="s">
        <v>763</v>
      </c>
      <c r="B350" s="950" t="s">
        <v>4372</v>
      </c>
      <c r="C350" s="946" t="s">
        <v>4367</v>
      </c>
      <c r="D350" s="948">
        <v>10</v>
      </c>
      <c r="E350" s="856"/>
      <c r="F350" s="949" t="str">
        <f t="shared" si="14"/>
        <v/>
      </c>
    </row>
    <row r="351" spans="1:6" x14ac:dyDescent="0.3">
      <c r="A351" s="944" t="s">
        <v>769</v>
      </c>
      <c r="B351" s="950" t="s">
        <v>4373</v>
      </c>
      <c r="C351" s="946" t="s">
        <v>363</v>
      </c>
      <c r="D351" s="948">
        <v>10</v>
      </c>
      <c r="E351" s="856"/>
      <c r="F351" s="949" t="str">
        <f t="shared" si="14"/>
        <v/>
      </c>
    </row>
    <row r="352" spans="1:6" x14ac:dyDescent="0.3">
      <c r="A352" s="944" t="s">
        <v>771</v>
      </c>
      <c r="B352" s="950" t="s">
        <v>772</v>
      </c>
      <c r="C352" s="946"/>
      <c r="D352" s="948"/>
      <c r="E352" s="948"/>
      <c r="F352" s="949" t="str">
        <f t="shared" si="14"/>
        <v/>
      </c>
    </row>
    <row r="353" spans="1:6" x14ac:dyDescent="0.3">
      <c r="A353" s="944" t="s">
        <v>773</v>
      </c>
      <c r="B353" s="945" t="s">
        <v>774</v>
      </c>
      <c r="C353" s="946" t="s">
        <v>9</v>
      </c>
      <c r="D353" s="948">
        <v>2</v>
      </c>
      <c r="E353" s="856"/>
      <c r="F353" s="949" t="str">
        <f t="shared" si="14"/>
        <v/>
      </c>
    </row>
    <row r="354" spans="1:6" x14ac:dyDescent="0.3">
      <c r="A354" s="944" t="s">
        <v>775</v>
      </c>
      <c r="B354" s="945" t="s">
        <v>776</v>
      </c>
      <c r="C354" s="946" t="s">
        <v>9</v>
      </c>
      <c r="D354" s="948">
        <v>2</v>
      </c>
      <c r="E354" s="856"/>
      <c r="F354" s="949" t="str">
        <f t="shared" si="14"/>
        <v/>
      </c>
    </row>
    <row r="355" spans="1:6" x14ac:dyDescent="0.3">
      <c r="A355" s="944" t="s">
        <v>777</v>
      </c>
      <c r="B355" s="950" t="s">
        <v>778</v>
      </c>
      <c r="C355" s="946" t="s">
        <v>4369</v>
      </c>
      <c r="D355" s="948">
        <v>9</v>
      </c>
      <c r="E355" s="856"/>
      <c r="F355" s="949" t="str">
        <f t="shared" si="14"/>
        <v/>
      </c>
    </row>
    <row r="356" spans="1:6" x14ac:dyDescent="0.3">
      <c r="A356" s="944" t="s">
        <v>779</v>
      </c>
      <c r="B356" s="950" t="s">
        <v>780</v>
      </c>
      <c r="C356" s="946" t="s">
        <v>363</v>
      </c>
      <c r="D356" s="948">
        <v>10</v>
      </c>
      <c r="E356" s="856"/>
      <c r="F356" s="949" t="str">
        <f t="shared" si="14"/>
        <v/>
      </c>
    </row>
    <row r="357" spans="1:6" x14ac:dyDescent="0.3">
      <c r="A357" s="944" t="s">
        <v>781</v>
      </c>
      <c r="B357" s="950" t="s">
        <v>782</v>
      </c>
      <c r="C357" s="992" t="s">
        <v>4371</v>
      </c>
      <c r="D357" s="948">
        <v>100</v>
      </c>
      <c r="E357" s="856"/>
      <c r="F357" s="949" t="str">
        <f t="shared" si="14"/>
        <v/>
      </c>
    </row>
    <row r="358" spans="1:6" ht="15" thickBot="1" x14ac:dyDescent="0.35">
      <c r="A358" s="966" t="s">
        <v>4062</v>
      </c>
      <c r="B358" s="967" t="s">
        <v>4116</v>
      </c>
      <c r="C358" s="967"/>
      <c r="D358" s="968"/>
      <c r="E358" s="969"/>
      <c r="F358" s="970">
        <f>SUM(F332:F357)</f>
        <v>0</v>
      </c>
    </row>
    <row r="359" spans="1:6" x14ac:dyDescent="0.3">
      <c r="A359" s="971" t="str">
        <f>A129</f>
        <v>CONTRACT SANRAL: NRA 2024/1323</v>
      </c>
      <c r="B359" s="972"/>
      <c r="C359" s="973"/>
      <c r="D359" s="974"/>
      <c r="E359" s="975"/>
      <c r="F359" s="976"/>
    </row>
    <row r="360" spans="1:6" x14ac:dyDescent="0.3">
      <c r="A360" s="923" t="str">
        <f>A130</f>
        <v>PANEL FOR ROUTINE ROAD MAINTENANCE WORKS ACROSS SOUTH AFRICA (GAUTENG PROVINCE)</v>
      </c>
      <c r="B360" s="928"/>
      <c r="C360" s="977"/>
      <c r="D360" s="978"/>
      <c r="E360" s="979"/>
      <c r="F360" s="980"/>
    </row>
    <row r="361" spans="1:6" ht="15" thickBot="1" x14ac:dyDescent="0.35">
      <c r="A361" s="923" t="str">
        <f>A131</f>
        <v>PART B: OPERATIONAL SECTION</v>
      </c>
      <c r="B361" s="928"/>
      <c r="C361" s="977"/>
      <c r="D361" s="978"/>
      <c r="E361" s="979"/>
      <c r="F361" s="980"/>
    </row>
    <row r="362" spans="1:6" ht="15" thickBot="1" x14ac:dyDescent="0.35">
      <c r="A362" s="999" t="s">
        <v>784</v>
      </c>
      <c r="B362" s="1000"/>
      <c r="C362" s="1000"/>
      <c r="D362" s="1001"/>
      <c r="E362" s="1002"/>
      <c r="F362" s="1003"/>
    </row>
    <row r="363" spans="1:6" x14ac:dyDescent="0.3">
      <c r="A363" s="939" t="s">
        <v>785</v>
      </c>
      <c r="B363" s="940" t="s">
        <v>786</v>
      </c>
      <c r="C363" s="941"/>
      <c r="D363" s="942"/>
      <c r="E363" s="942"/>
      <c r="F363" s="943"/>
    </row>
    <row r="364" spans="1:6" ht="23.25" customHeight="1" x14ac:dyDescent="0.3">
      <c r="A364" s="944" t="s">
        <v>787</v>
      </c>
      <c r="B364" s="945" t="s">
        <v>788</v>
      </c>
      <c r="C364" s="946" t="s">
        <v>16</v>
      </c>
      <c r="D364" s="948">
        <v>1</v>
      </c>
      <c r="E364" s="948">
        <v>1500000</v>
      </c>
      <c r="F364" s="949">
        <f>IF((D364*E364)&gt;0,(D364*E364),"")</f>
        <v>1500000</v>
      </c>
    </row>
    <row r="365" spans="1:6" x14ac:dyDescent="0.3">
      <c r="A365" s="944" t="s">
        <v>794</v>
      </c>
      <c r="B365" s="945" t="s">
        <v>795</v>
      </c>
      <c r="C365" s="946" t="s">
        <v>21</v>
      </c>
      <c r="D365" s="948">
        <f>F364</f>
        <v>1500000</v>
      </c>
      <c r="E365" s="855"/>
      <c r="F365" s="949" t="str">
        <f>IF((D365*E365)&gt;0,(D365*E365),"")</f>
        <v/>
      </c>
    </row>
    <row r="366" spans="1:6" ht="15" thickBot="1" x14ac:dyDescent="0.35">
      <c r="A366" s="966" t="s">
        <v>4064</v>
      </c>
      <c r="B366" s="967" t="s">
        <v>4116</v>
      </c>
      <c r="C366" s="967"/>
      <c r="D366" s="968"/>
      <c r="E366" s="969"/>
      <c r="F366" s="970">
        <f>SUM(F364:F365)</f>
        <v>1500000</v>
      </c>
    </row>
    <row r="367" spans="1:6" x14ac:dyDescent="0.3">
      <c r="A367" s="971" t="str">
        <f>A129</f>
        <v>CONTRACT SANRAL: NRA 2024/1323</v>
      </c>
      <c r="B367" s="972"/>
      <c r="C367" s="973"/>
      <c r="D367" s="974"/>
      <c r="E367" s="975"/>
      <c r="F367" s="976"/>
    </row>
    <row r="368" spans="1:6" x14ac:dyDescent="0.3">
      <c r="A368" s="923" t="str">
        <f>A130</f>
        <v>PANEL FOR ROUTINE ROAD MAINTENANCE WORKS ACROSS SOUTH AFRICA (GAUTENG PROVINCE)</v>
      </c>
      <c r="B368" s="928"/>
      <c r="C368" s="977"/>
      <c r="D368" s="978"/>
      <c r="E368" s="979"/>
      <c r="F368" s="980"/>
    </row>
    <row r="369" spans="1:6" ht="15" thickBot="1" x14ac:dyDescent="0.35">
      <c r="A369" s="923" t="str">
        <f>A131</f>
        <v>PART B: OPERATIONAL SECTION</v>
      </c>
      <c r="B369" s="928"/>
      <c r="C369" s="977"/>
      <c r="D369" s="978"/>
      <c r="E369" s="979"/>
      <c r="F369" s="980"/>
    </row>
    <row r="370" spans="1:6" ht="15" thickBot="1" x14ac:dyDescent="0.35">
      <c r="A370" s="999" t="s">
        <v>798</v>
      </c>
      <c r="B370" s="1000"/>
      <c r="C370" s="1000"/>
      <c r="D370" s="1001"/>
      <c r="E370" s="1002"/>
      <c r="F370" s="1003"/>
    </row>
    <row r="371" spans="1:6" x14ac:dyDescent="0.3">
      <c r="A371" s="939" t="s">
        <v>799</v>
      </c>
      <c r="B371" s="940" t="s">
        <v>800</v>
      </c>
      <c r="C371" s="941"/>
      <c r="D371" s="942"/>
      <c r="E371" s="942"/>
      <c r="F371" s="943"/>
    </row>
    <row r="372" spans="1:6" ht="24" customHeight="1" x14ac:dyDescent="0.3">
      <c r="A372" s="944" t="s">
        <v>801</v>
      </c>
      <c r="B372" s="945" t="s">
        <v>802</v>
      </c>
      <c r="C372" s="946"/>
      <c r="D372" s="1009"/>
      <c r="E372" s="1009"/>
      <c r="F372" s="1029"/>
    </row>
    <row r="373" spans="1:6" x14ac:dyDescent="0.3">
      <c r="A373" s="944" t="s">
        <v>803</v>
      </c>
      <c r="B373" s="945" t="s">
        <v>804</v>
      </c>
      <c r="C373" s="946" t="s">
        <v>1627</v>
      </c>
      <c r="D373" s="948">
        <v>800</v>
      </c>
      <c r="E373" s="856"/>
      <c r="F373" s="949" t="str">
        <f>IF((D373*E373)&gt;0,(D373*E373),"")</f>
        <v/>
      </c>
    </row>
    <row r="374" spans="1:6" x14ac:dyDescent="0.3">
      <c r="A374" s="944" t="s">
        <v>805</v>
      </c>
      <c r="B374" s="945" t="s">
        <v>806</v>
      </c>
      <c r="C374" s="946" t="s">
        <v>1627</v>
      </c>
      <c r="D374" s="948">
        <v>1200</v>
      </c>
      <c r="E374" s="856"/>
      <c r="F374" s="949" t="str">
        <f t="shared" ref="F374:F376" si="15">IF((D374*E374)&gt;0,(D374*E374),"")</f>
        <v/>
      </c>
    </row>
    <row r="375" spans="1:6" ht="15.75" customHeight="1" x14ac:dyDescent="0.3">
      <c r="A375" s="944" t="s">
        <v>807</v>
      </c>
      <c r="B375" s="945" t="s">
        <v>808</v>
      </c>
      <c r="C375" s="946" t="s">
        <v>1627</v>
      </c>
      <c r="D375" s="948">
        <v>800</v>
      </c>
      <c r="E375" s="856"/>
      <c r="F375" s="949" t="str">
        <f t="shared" si="15"/>
        <v/>
      </c>
    </row>
    <row r="376" spans="1:6" ht="15.75" customHeight="1" x14ac:dyDescent="0.3">
      <c r="A376" s="944" t="s">
        <v>809</v>
      </c>
      <c r="B376" s="945" t="s">
        <v>3697</v>
      </c>
      <c r="C376" s="946" t="s">
        <v>1627</v>
      </c>
      <c r="D376" s="948">
        <v>800</v>
      </c>
      <c r="E376" s="856"/>
      <c r="F376" s="949" t="str">
        <f t="shared" si="15"/>
        <v/>
      </c>
    </row>
    <row r="377" spans="1:6" ht="15.75" customHeight="1" thickBot="1" x14ac:dyDescent="0.35">
      <c r="A377" s="966" t="s">
        <v>4066</v>
      </c>
      <c r="B377" s="967" t="s">
        <v>4116</v>
      </c>
      <c r="C377" s="967"/>
      <c r="D377" s="968"/>
      <c r="E377" s="969"/>
      <c r="F377" s="970">
        <f>SUM(F372:F376)</f>
        <v>0</v>
      </c>
    </row>
    <row r="378" spans="1:6" ht="15.75" customHeight="1" x14ac:dyDescent="0.3">
      <c r="A378" s="971" t="str">
        <f>A129</f>
        <v>CONTRACT SANRAL: NRA 2024/1323</v>
      </c>
      <c r="B378" s="972"/>
      <c r="C378" s="973"/>
      <c r="D378" s="974"/>
      <c r="E378" s="975"/>
      <c r="F378" s="976"/>
    </row>
    <row r="379" spans="1:6" ht="15.75" customHeight="1" x14ac:dyDescent="0.3">
      <c r="A379" s="923" t="str">
        <f>A130</f>
        <v>PANEL FOR ROUTINE ROAD MAINTENANCE WORKS ACROSS SOUTH AFRICA (GAUTENG PROVINCE)</v>
      </c>
      <c r="B379" s="928"/>
      <c r="C379" s="977"/>
      <c r="D379" s="978"/>
      <c r="E379" s="979"/>
      <c r="F379" s="980"/>
    </row>
    <row r="380" spans="1:6" ht="15.75" customHeight="1" thickBot="1" x14ac:dyDescent="0.35">
      <c r="A380" s="923" t="str">
        <f>A131</f>
        <v>PART B: OPERATIONAL SECTION</v>
      </c>
      <c r="B380" s="928"/>
      <c r="C380" s="977"/>
      <c r="D380" s="978"/>
      <c r="E380" s="979"/>
      <c r="F380" s="980"/>
    </row>
    <row r="381" spans="1:6" ht="15.75" customHeight="1" thickBot="1" x14ac:dyDescent="0.35">
      <c r="A381" s="999" t="s">
        <v>847</v>
      </c>
      <c r="B381" s="1000"/>
      <c r="C381" s="1000"/>
      <c r="D381" s="1001"/>
      <c r="E381" s="1002"/>
      <c r="F381" s="1003"/>
    </row>
    <row r="382" spans="1:6" ht="15.75" customHeight="1" x14ac:dyDescent="0.3">
      <c r="A382" s="944" t="s">
        <v>848</v>
      </c>
      <c r="B382" s="1040" t="s">
        <v>849</v>
      </c>
      <c r="C382" s="1041"/>
      <c r="D382" s="1042"/>
      <c r="E382" s="1042"/>
      <c r="F382" s="1043"/>
    </row>
    <row r="383" spans="1:6" ht="24" customHeight="1" x14ac:dyDescent="0.3">
      <c r="A383" s="939" t="s">
        <v>3686</v>
      </c>
      <c r="B383" s="940" t="s">
        <v>3699</v>
      </c>
      <c r="C383" s="946" t="s">
        <v>363</v>
      </c>
      <c r="D383" s="948">
        <v>20000</v>
      </c>
      <c r="E383" s="856"/>
      <c r="F383" s="949" t="str">
        <f>IF((D383*E383)&gt;0,(D383*E383),"")</f>
        <v/>
      </c>
    </row>
    <row r="384" spans="1:6" ht="24" customHeight="1" x14ac:dyDescent="0.3">
      <c r="A384" s="944" t="s">
        <v>860</v>
      </c>
      <c r="B384" s="945" t="s">
        <v>897</v>
      </c>
      <c r="C384" s="946" t="s">
        <v>363</v>
      </c>
      <c r="D384" s="948">
        <v>20000</v>
      </c>
      <c r="E384" s="856"/>
      <c r="F384" s="949" t="str">
        <f t="shared" ref="F384:F393" si="16">IF((D384*E384)&gt;0,(D384*E384),"")</f>
        <v/>
      </c>
    </row>
    <row r="385" spans="1:6" x14ac:dyDescent="0.3">
      <c r="A385" s="944" t="s">
        <v>873</v>
      </c>
      <c r="B385" s="950" t="s">
        <v>3698</v>
      </c>
      <c r="C385" s="946"/>
      <c r="D385" s="948"/>
      <c r="E385" s="948"/>
      <c r="F385" s="949" t="str">
        <f t="shared" si="16"/>
        <v/>
      </c>
    </row>
    <row r="386" spans="1:6" x14ac:dyDescent="0.3">
      <c r="A386" s="944" t="s">
        <v>875</v>
      </c>
      <c r="B386" s="1010" t="s">
        <v>894</v>
      </c>
      <c r="C386" s="946" t="s">
        <v>363</v>
      </c>
      <c r="D386" s="948">
        <v>500</v>
      </c>
      <c r="E386" s="856"/>
      <c r="F386" s="949" t="str">
        <f t="shared" si="16"/>
        <v/>
      </c>
    </row>
    <row r="387" spans="1:6" x14ac:dyDescent="0.3">
      <c r="A387" s="944" t="s">
        <v>883</v>
      </c>
      <c r="B387" s="1010" t="s">
        <v>4321</v>
      </c>
      <c r="C387" s="946" t="s">
        <v>21</v>
      </c>
      <c r="D387" s="948">
        <v>6000</v>
      </c>
      <c r="E387" s="856"/>
      <c r="F387" s="949" t="str">
        <f t="shared" si="16"/>
        <v/>
      </c>
    </row>
    <row r="388" spans="1:6" x14ac:dyDescent="0.3">
      <c r="A388" s="944" t="s">
        <v>891</v>
      </c>
      <c r="B388" s="1010" t="s">
        <v>4223</v>
      </c>
      <c r="C388" s="946" t="s">
        <v>955</v>
      </c>
      <c r="D388" s="948">
        <v>40000</v>
      </c>
      <c r="E388" s="856"/>
      <c r="F388" s="949" t="str">
        <f t="shared" si="16"/>
        <v/>
      </c>
    </row>
    <row r="389" spans="1:6" x14ac:dyDescent="0.3">
      <c r="A389" s="944" t="s">
        <v>896</v>
      </c>
      <c r="B389" s="1010" t="s">
        <v>4224</v>
      </c>
      <c r="C389" s="946" t="s">
        <v>4225</v>
      </c>
      <c r="D389" s="948">
        <v>10</v>
      </c>
      <c r="E389" s="856"/>
      <c r="F389" s="949" t="str">
        <f t="shared" si="16"/>
        <v/>
      </c>
    </row>
    <row r="390" spans="1:6" x14ac:dyDescent="0.3">
      <c r="A390" s="944" t="s">
        <v>4226</v>
      </c>
      <c r="B390" s="1010" t="s">
        <v>4227</v>
      </c>
      <c r="C390" s="946" t="s">
        <v>4225</v>
      </c>
      <c r="D390" s="948">
        <v>10</v>
      </c>
      <c r="E390" s="856"/>
      <c r="F390" s="949" t="str">
        <f t="shared" si="16"/>
        <v/>
      </c>
    </row>
    <row r="391" spans="1:6" x14ac:dyDescent="0.3">
      <c r="A391" s="944" t="s">
        <v>4322</v>
      </c>
      <c r="B391" s="1010" t="s">
        <v>4323</v>
      </c>
      <c r="C391" s="946" t="s">
        <v>21</v>
      </c>
      <c r="D391" s="948">
        <f>SUM(F388:F390)</f>
        <v>0</v>
      </c>
      <c r="E391" s="856"/>
      <c r="F391" s="949" t="str">
        <f t="shared" si="16"/>
        <v/>
      </c>
    </row>
    <row r="392" spans="1:6" x14ac:dyDescent="0.3">
      <c r="A392" s="944" t="s">
        <v>900</v>
      </c>
      <c r="B392" s="1040" t="s">
        <v>902</v>
      </c>
      <c r="C392" s="946"/>
      <c r="D392" s="948"/>
      <c r="E392" s="948"/>
      <c r="F392" s="949" t="str">
        <f t="shared" si="16"/>
        <v/>
      </c>
    </row>
    <row r="393" spans="1:6" x14ac:dyDescent="0.3">
      <c r="A393" s="944" t="s">
        <v>3700</v>
      </c>
      <c r="B393" s="1010" t="s">
        <v>4003</v>
      </c>
      <c r="C393" s="946" t="s">
        <v>363</v>
      </c>
      <c r="D393" s="948">
        <v>60</v>
      </c>
      <c r="E393" s="856"/>
      <c r="F393" s="949" t="str">
        <f t="shared" si="16"/>
        <v/>
      </c>
    </row>
    <row r="394" spans="1:6" ht="15" thickBot="1" x14ac:dyDescent="0.35">
      <c r="A394" s="966" t="s">
        <v>4068</v>
      </c>
      <c r="B394" s="967" t="s">
        <v>4116</v>
      </c>
      <c r="C394" s="967"/>
      <c r="D394" s="968"/>
      <c r="E394" s="969"/>
      <c r="F394" s="970">
        <f>SUM(F383:F393)</f>
        <v>0</v>
      </c>
    </row>
    <row r="395" spans="1:6" x14ac:dyDescent="0.3">
      <c r="A395" s="971" t="str">
        <f>A129</f>
        <v>CONTRACT SANRAL: NRA 2024/1323</v>
      </c>
      <c r="B395" s="972"/>
      <c r="C395" s="973"/>
      <c r="D395" s="974"/>
      <c r="E395" s="975"/>
      <c r="F395" s="976"/>
    </row>
    <row r="396" spans="1:6" x14ac:dyDescent="0.3">
      <c r="A396" s="923" t="str">
        <f>A130</f>
        <v>PANEL FOR ROUTINE ROAD MAINTENANCE WORKS ACROSS SOUTH AFRICA (GAUTENG PROVINCE)</v>
      </c>
      <c r="B396" s="928"/>
      <c r="C396" s="977"/>
      <c r="D396" s="978"/>
      <c r="E396" s="979"/>
      <c r="F396" s="980"/>
    </row>
    <row r="397" spans="1:6" ht="15" thickBot="1" x14ac:dyDescent="0.35">
      <c r="A397" s="923" t="str">
        <f>A131</f>
        <v>PART B: OPERATIONAL SECTION</v>
      </c>
      <c r="B397" s="928"/>
      <c r="C397" s="977"/>
      <c r="D397" s="978"/>
      <c r="E397" s="979"/>
      <c r="F397" s="980"/>
    </row>
    <row r="398" spans="1:6" ht="15.75" customHeight="1" thickBot="1" x14ac:dyDescent="0.35">
      <c r="A398" s="999" t="s">
        <v>926</v>
      </c>
      <c r="B398" s="1000"/>
      <c r="C398" s="1000"/>
      <c r="D398" s="1001"/>
      <c r="E398" s="1002"/>
      <c r="F398" s="1003"/>
    </row>
    <row r="399" spans="1:6" ht="15.75" customHeight="1" x14ac:dyDescent="0.3">
      <c r="A399" s="939" t="s">
        <v>927</v>
      </c>
      <c r="B399" s="940" t="s">
        <v>928</v>
      </c>
      <c r="C399" s="946" t="s">
        <v>4369</v>
      </c>
      <c r="D399" s="948">
        <v>1000</v>
      </c>
      <c r="E399" s="856"/>
      <c r="F399" s="949" t="str">
        <f>IF((D399*E399)&gt;0,(D399*E399),"")</f>
        <v/>
      </c>
    </row>
    <row r="400" spans="1:6" x14ac:dyDescent="0.3">
      <c r="A400" s="944" t="s">
        <v>935</v>
      </c>
      <c r="B400" s="950" t="s">
        <v>936</v>
      </c>
      <c r="C400" s="946" t="s">
        <v>4369</v>
      </c>
      <c r="D400" s="948">
        <v>1000</v>
      </c>
      <c r="E400" s="856"/>
      <c r="F400" s="949" t="str">
        <f t="shared" ref="F400:F403" si="17">IF((D400*E400)&gt;0,(D400*E400),"")</f>
        <v/>
      </c>
    </row>
    <row r="401" spans="1:6" x14ac:dyDescent="0.3">
      <c r="A401" s="944" t="s">
        <v>937</v>
      </c>
      <c r="B401" s="950" t="s">
        <v>938</v>
      </c>
      <c r="C401" s="946" t="s">
        <v>4369</v>
      </c>
      <c r="D401" s="948">
        <v>600</v>
      </c>
      <c r="E401" s="856"/>
      <c r="F401" s="949" t="str">
        <f t="shared" si="17"/>
        <v/>
      </c>
    </row>
    <row r="402" spans="1:6" ht="24" customHeight="1" x14ac:dyDescent="0.3">
      <c r="A402" s="944" t="s">
        <v>939</v>
      </c>
      <c r="B402" s="950" t="s">
        <v>944</v>
      </c>
      <c r="C402" s="946" t="s">
        <v>4369</v>
      </c>
      <c r="D402" s="948">
        <v>600</v>
      </c>
      <c r="E402" s="856"/>
      <c r="F402" s="949" t="str">
        <f t="shared" si="17"/>
        <v/>
      </c>
    </row>
    <row r="403" spans="1:6" x14ac:dyDescent="0.3">
      <c r="A403" s="944" t="s">
        <v>943</v>
      </c>
      <c r="B403" s="950" t="s">
        <v>940</v>
      </c>
      <c r="C403" s="946" t="s">
        <v>4371</v>
      </c>
      <c r="D403" s="948">
        <v>6000</v>
      </c>
      <c r="E403" s="856"/>
      <c r="F403" s="949" t="str">
        <f t="shared" si="17"/>
        <v/>
      </c>
    </row>
    <row r="404" spans="1:6" ht="15" thickBot="1" x14ac:dyDescent="0.35">
      <c r="A404" s="966" t="s">
        <v>4070</v>
      </c>
      <c r="B404" s="967" t="s">
        <v>4116</v>
      </c>
      <c r="C404" s="967"/>
      <c r="D404" s="968"/>
      <c r="E404" s="969"/>
      <c r="F404" s="970">
        <f>SUM(F399:F403)</f>
        <v>0</v>
      </c>
    </row>
    <row r="405" spans="1:6" x14ac:dyDescent="0.3">
      <c r="A405" s="971" t="str">
        <f>A129</f>
        <v>CONTRACT SANRAL: NRA 2024/1323</v>
      </c>
      <c r="B405" s="972"/>
      <c r="C405" s="973"/>
      <c r="D405" s="974"/>
      <c r="E405" s="975"/>
      <c r="F405" s="976"/>
    </row>
    <row r="406" spans="1:6" x14ac:dyDescent="0.3">
      <c r="A406" s="923" t="str">
        <f>A130</f>
        <v>PANEL FOR ROUTINE ROAD MAINTENANCE WORKS ACROSS SOUTH AFRICA (GAUTENG PROVINCE)</v>
      </c>
      <c r="B406" s="928"/>
      <c r="C406" s="977"/>
      <c r="D406" s="978"/>
      <c r="E406" s="979"/>
      <c r="F406" s="980"/>
    </row>
    <row r="407" spans="1:6" ht="15" thickBot="1" x14ac:dyDescent="0.35">
      <c r="A407" s="923" t="str">
        <f>A131</f>
        <v>PART B: OPERATIONAL SECTION</v>
      </c>
      <c r="B407" s="928"/>
      <c r="C407" s="977"/>
      <c r="D407" s="978"/>
      <c r="E407" s="979"/>
      <c r="F407" s="980"/>
    </row>
    <row r="408" spans="1:6" ht="15" thickBot="1" x14ac:dyDescent="0.35">
      <c r="A408" s="999" t="s">
        <v>945</v>
      </c>
      <c r="B408" s="1000"/>
      <c r="C408" s="1000"/>
      <c r="D408" s="1001"/>
      <c r="E408" s="1002"/>
      <c r="F408" s="1003"/>
    </row>
    <row r="409" spans="1:6" x14ac:dyDescent="0.3">
      <c r="A409" s="939" t="s">
        <v>946</v>
      </c>
      <c r="B409" s="940" t="s">
        <v>947</v>
      </c>
      <c r="C409" s="941"/>
      <c r="D409" s="948"/>
      <c r="E409" s="948"/>
      <c r="F409" s="949"/>
    </row>
    <row r="410" spans="1:6" x14ac:dyDescent="0.3">
      <c r="A410" s="944" t="s">
        <v>948</v>
      </c>
      <c r="B410" s="945" t="s">
        <v>947</v>
      </c>
      <c r="C410" s="946"/>
      <c r="D410" s="948"/>
      <c r="E410" s="948"/>
      <c r="F410" s="949"/>
    </row>
    <row r="411" spans="1:6" x14ac:dyDescent="0.3">
      <c r="A411" s="944" t="s">
        <v>949</v>
      </c>
      <c r="B411" s="945" t="s">
        <v>950</v>
      </c>
      <c r="C411" s="946" t="s">
        <v>363</v>
      </c>
      <c r="D411" s="948">
        <v>4000</v>
      </c>
      <c r="E411" s="856"/>
      <c r="F411" s="949" t="str">
        <f>IF((D411*E411)&gt;0,(D411*E411),"")</f>
        <v/>
      </c>
    </row>
    <row r="412" spans="1:6" ht="24" customHeight="1" x14ac:dyDescent="0.3">
      <c r="A412" s="944" t="s">
        <v>951</v>
      </c>
      <c r="B412" s="945" t="s">
        <v>952</v>
      </c>
      <c r="C412" s="946" t="s">
        <v>363</v>
      </c>
      <c r="D412" s="948">
        <v>28000</v>
      </c>
      <c r="E412" s="856"/>
      <c r="F412" s="949" t="str">
        <f t="shared" ref="F412:F415" si="18">IF((D412*E412)&gt;0,(D412*E412),"")</f>
        <v/>
      </c>
    </row>
    <row r="413" spans="1:6" x14ac:dyDescent="0.3">
      <c r="A413" s="944" t="s">
        <v>953</v>
      </c>
      <c r="B413" s="945" t="s">
        <v>954</v>
      </c>
      <c r="C413" s="946" t="s">
        <v>955</v>
      </c>
      <c r="D413" s="948">
        <v>40</v>
      </c>
      <c r="E413" s="856"/>
      <c r="F413" s="949" t="str">
        <f t="shared" si="18"/>
        <v/>
      </c>
    </row>
    <row r="414" spans="1:6" x14ac:dyDescent="0.3">
      <c r="A414" s="944" t="s">
        <v>956</v>
      </c>
      <c r="B414" s="945" t="s">
        <v>3701</v>
      </c>
      <c r="C414" s="946" t="s">
        <v>955</v>
      </c>
      <c r="D414" s="948">
        <v>40</v>
      </c>
      <c r="E414" s="856"/>
      <c r="F414" s="949" t="str">
        <f t="shared" si="18"/>
        <v/>
      </c>
    </row>
    <row r="415" spans="1:6" x14ac:dyDescent="0.3">
      <c r="A415" s="944" t="s">
        <v>960</v>
      </c>
      <c r="B415" s="950" t="s">
        <v>962</v>
      </c>
      <c r="C415" s="946" t="s">
        <v>4371</v>
      </c>
      <c r="D415" s="948">
        <v>2000</v>
      </c>
      <c r="E415" s="856"/>
      <c r="F415" s="949" t="str">
        <f t="shared" si="18"/>
        <v/>
      </c>
    </row>
    <row r="416" spans="1:6" ht="15" thickBot="1" x14ac:dyDescent="0.35">
      <c r="A416" s="966" t="s">
        <v>4071</v>
      </c>
      <c r="B416" s="967" t="s">
        <v>4116</v>
      </c>
      <c r="C416" s="967"/>
      <c r="D416" s="968"/>
      <c r="E416" s="969"/>
      <c r="F416" s="970">
        <f>SUM(F411:F415)</f>
        <v>0</v>
      </c>
    </row>
    <row r="417" spans="1:6" x14ac:dyDescent="0.3">
      <c r="A417" s="971" t="str">
        <f>A129</f>
        <v>CONTRACT SANRAL: NRA 2024/1323</v>
      </c>
      <c r="B417" s="972"/>
      <c r="C417" s="973"/>
      <c r="D417" s="974"/>
      <c r="E417" s="975"/>
      <c r="F417" s="976"/>
    </row>
    <row r="418" spans="1:6" x14ac:dyDescent="0.3">
      <c r="A418" s="923" t="str">
        <f>A130</f>
        <v>PANEL FOR ROUTINE ROAD MAINTENANCE WORKS ACROSS SOUTH AFRICA (GAUTENG PROVINCE)</v>
      </c>
      <c r="B418" s="928"/>
      <c r="C418" s="977"/>
      <c r="D418" s="978"/>
      <c r="E418" s="979"/>
      <c r="F418" s="980"/>
    </row>
    <row r="419" spans="1:6" ht="15" thickBot="1" x14ac:dyDescent="0.35">
      <c r="A419" s="923" t="str">
        <f>A131</f>
        <v>PART B: OPERATIONAL SECTION</v>
      </c>
      <c r="B419" s="928"/>
      <c r="C419" s="977"/>
      <c r="D419" s="978"/>
      <c r="E419" s="979"/>
      <c r="F419" s="980"/>
    </row>
    <row r="420" spans="1:6" ht="15" thickBot="1" x14ac:dyDescent="0.35">
      <c r="A420" s="999" t="s">
        <v>973</v>
      </c>
      <c r="B420" s="1000"/>
      <c r="C420" s="1000"/>
      <c r="D420" s="1001"/>
      <c r="E420" s="1002"/>
      <c r="F420" s="1003"/>
    </row>
    <row r="421" spans="1:6" ht="15.75" customHeight="1" x14ac:dyDescent="0.3">
      <c r="A421" s="939" t="s">
        <v>974</v>
      </c>
      <c r="B421" s="940" t="s">
        <v>655</v>
      </c>
      <c r="C421" s="941"/>
      <c r="D421" s="942"/>
      <c r="E421" s="942"/>
      <c r="F421" s="943"/>
    </row>
    <row r="422" spans="1:6" ht="15.75" customHeight="1" x14ac:dyDescent="0.3">
      <c r="A422" s="944" t="s">
        <v>975</v>
      </c>
      <c r="B422" s="945" t="s">
        <v>976</v>
      </c>
      <c r="C422" s="946"/>
      <c r="D422" s="1009"/>
      <c r="E422" s="1009"/>
      <c r="F422" s="1029"/>
    </row>
    <row r="423" spans="1:6" x14ac:dyDescent="0.3">
      <c r="A423" s="944" t="s">
        <v>977</v>
      </c>
      <c r="B423" s="945" t="s">
        <v>593</v>
      </c>
      <c r="C423" s="946" t="s">
        <v>4369</v>
      </c>
      <c r="D423" s="948">
        <v>100</v>
      </c>
      <c r="E423" s="856"/>
      <c r="F423" s="949" t="str">
        <f>IF((D423*E423)&gt;0,(D423*E423),"")</f>
        <v/>
      </c>
    </row>
    <row r="424" spans="1:6" ht="24" customHeight="1" x14ac:dyDescent="0.3">
      <c r="A424" s="944" t="s">
        <v>978</v>
      </c>
      <c r="B424" s="945" t="s">
        <v>979</v>
      </c>
      <c r="C424" s="946" t="s">
        <v>4369</v>
      </c>
      <c r="D424" s="948">
        <v>50</v>
      </c>
      <c r="E424" s="856"/>
      <c r="F424" s="949" t="str">
        <f t="shared" ref="F424:F452" si="19">IF((D424*E424)&gt;0,(D424*E424),"")</f>
        <v/>
      </c>
    </row>
    <row r="425" spans="1:6" x14ac:dyDescent="0.3">
      <c r="A425" s="944" t="s">
        <v>980</v>
      </c>
      <c r="B425" s="945" t="s">
        <v>3932</v>
      </c>
      <c r="C425" s="946"/>
      <c r="D425" s="948"/>
      <c r="E425" s="948"/>
      <c r="F425" s="949" t="str">
        <f t="shared" si="19"/>
        <v/>
      </c>
    </row>
    <row r="426" spans="1:6" x14ac:dyDescent="0.3">
      <c r="A426" s="944" t="s">
        <v>982</v>
      </c>
      <c r="B426" s="945" t="s">
        <v>593</v>
      </c>
      <c r="C426" s="946" t="s">
        <v>4369</v>
      </c>
      <c r="D426" s="948">
        <v>20</v>
      </c>
      <c r="E426" s="856"/>
      <c r="F426" s="949" t="str">
        <f t="shared" si="19"/>
        <v/>
      </c>
    </row>
    <row r="427" spans="1:6" x14ac:dyDescent="0.3">
      <c r="A427" s="944" t="s">
        <v>983</v>
      </c>
      <c r="B427" s="945" t="s">
        <v>979</v>
      </c>
      <c r="C427" s="946" t="s">
        <v>4369</v>
      </c>
      <c r="D427" s="948">
        <v>20</v>
      </c>
      <c r="E427" s="856"/>
      <c r="F427" s="949" t="str">
        <f t="shared" si="19"/>
        <v/>
      </c>
    </row>
    <row r="428" spans="1:6" x14ac:dyDescent="0.3">
      <c r="A428" s="944" t="s">
        <v>984</v>
      </c>
      <c r="B428" s="950" t="s">
        <v>985</v>
      </c>
      <c r="C428" s="946"/>
      <c r="D428" s="948"/>
      <c r="E428" s="948"/>
      <c r="F428" s="949" t="str">
        <f t="shared" si="19"/>
        <v/>
      </c>
    </row>
    <row r="429" spans="1:6" x14ac:dyDescent="0.3">
      <c r="A429" s="944" t="s">
        <v>986</v>
      </c>
      <c r="B429" s="945" t="s">
        <v>4374</v>
      </c>
      <c r="C429" s="946" t="s">
        <v>4369</v>
      </c>
      <c r="D429" s="948">
        <v>15</v>
      </c>
      <c r="E429" s="856"/>
      <c r="F429" s="949" t="str">
        <f t="shared" si="19"/>
        <v/>
      </c>
    </row>
    <row r="430" spans="1:6" x14ac:dyDescent="0.3">
      <c r="A430" s="944" t="s">
        <v>988</v>
      </c>
      <c r="B430" s="945" t="s">
        <v>4375</v>
      </c>
      <c r="C430" s="946" t="s">
        <v>4369</v>
      </c>
      <c r="D430" s="948">
        <v>15</v>
      </c>
      <c r="E430" s="856"/>
      <c r="F430" s="949" t="str">
        <f t="shared" si="19"/>
        <v/>
      </c>
    </row>
    <row r="431" spans="1:6" x14ac:dyDescent="0.3">
      <c r="A431" s="944" t="s">
        <v>990</v>
      </c>
      <c r="B431" s="945" t="s">
        <v>4376</v>
      </c>
      <c r="C431" s="946" t="s">
        <v>4369</v>
      </c>
      <c r="D431" s="948">
        <v>15</v>
      </c>
      <c r="E431" s="856"/>
      <c r="F431" s="949" t="str">
        <f t="shared" si="19"/>
        <v/>
      </c>
    </row>
    <row r="432" spans="1:6" x14ac:dyDescent="0.3">
      <c r="A432" s="944" t="s">
        <v>992</v>
      </c>
      <c r="B432" s="945" t="s">
        <v>993</v>
      </c>
      <c r="C432" s="946" t="s">
        <v>4369</v>
      </c>
      <c r="D432" s="948">
        <v>8</v>
      </c>
      <c r="E432" s="856"/>
      <c r="F432" s="949" t="str">
        <f t="shared" si="19"/>
        <v/>
      </c>
    </row>
    <row r="433" spans="1:6" x14ac:dyDescent="0.3">
      <c r="A433" s="944" t="s">
        <v>994</v>
      </c>
      <c r="B433" s="950" t="s">
        <v>4377</v>
      </c>
      <c r="C433" s="946" t="s">
        <v>4369</v>
      </c>
      <c r="D433" s="948">
        <v>8</v>
      </c>
      <c r="E433" s="856"/>
      <c r="F433" s="949" t="str">
        <f t="shared" si="19"/>
        <v/>
      </c>
    </row>
    <row r="434" spans="1:6" ht="15.75" customHeight="1" x14ac:dyDescent="0.3">
      <c r="A434" s="944" t="s">
        <v>996</v>
      </c>
      <c r="B434" s="950" t="s">
        <v>997</v>
      </c>
      <c r="C434" s="946"/>
      <c r="D434" s="948"/>
      <c r="E434" s="948"/>
      <c r="F434" s="949" t="str">
        <f t="shared" si="19"/>
        <v/>
      </c>
    </row>
    <row r="435" spans="1:6" ht="15.75" customHeight="1" x14ac:dyDescent="0.3">
      <c r="A435" s="944" t="s">
        <v>998</v>
      </c>
      <c r="B435" s="945" t="s">
        <v>4378</v>
      </c>
      <c r="C435" s="946" t="s">
        <v>363</v>
      </c>
      <c r="D435" s="948">
        <v>20</v>
      </c>
      <c r="E435" s="856"/>
      <c r="F435" s="949" t="str">
        <f t="shared" si="19"/>
        <v/>
      </c>
    </row>
    <row r="436" spans="1:6" x14ac:dyDescent="0.3">
      <c r="A436" s="944" t="s">
        <v>1006</v>
      </c>
      <c r="B436" s="954" t="s">
        <v>1007</v>
      </c>
      <c r="C436" s="946" t="s">
        <v>363</v>
      </c>
      <c r="D436" s="948">
        <v>50</v>
      </c>
      <c r="E436" s="856"/>
      <c r="F436" s="949" t="str">
        <f t="shared" si="19"/>
        <v/>
      </c>
    </row>
    <row r="437" spans="1:6" x14ac:dyDescent="0.3">
      <c r="A437" s="944" t="s">
        <v>1008</v>
      </c>
      <c r="B437" s="950" t="s">
        <v>714</v>
      </c>
      <c r="C437" s="946"/>
      <c r="D437" s="948"/>
      <c r="E437" s="948"/>
      <c r="F437" s="949" t="str">
        <f t="shared" si="19"/>
        <v/>
      </c>
    </row>
    <row r="438" spans="1:6" x14ac:dyDescent="0.3">
      <c r="A438" s="944" t="s">
        <v>1009</v>
      </c>
      <c r="B438" s="945" t="s">
        <v>716</v>
      </c>
      <c r="C438" s="946" t="s">
        <v>262</v>
      </c>
      <c r="D438" s="948">
        <v>3</v>
      </c>
      <c r="E438" s="856"/>
      <c r="F438" s="949" t="str">
        <f t="shared" si="19"/>
        <v/>
      </c>
    </row>
    <row r="439" spans="1:6" x14ac:dyDescent="0.3">
      <c r="A439" s="944" t="s">
        <v>1010</v>
      </c>
      <c r="B439" s="945" t="s">
        <v>718</v>
      </c>
      <c r="C439" s="946" t="s">
        <v>262</v>
      </c>
      <c r="D439" s="948">
        <v>3</v>
      </c>
      <c r="E439" s="856"/>
      <c r="F439" s="949" t="str">
        <f t="shared" si="19"/>
        <v/>
      </c>
    </row>
    <row r="440" spans="1:6" x14ac:dyDescent="0.3">
      <c r="A440" s="944" t="s">
        <v>1011</v>
      </c>
      <c r="B440" s="945" t="s">
        <v>720</v>
      </c>
      <c r="C440" s="946" t="s">
        <v>721</v>
      </c>
      <c r="D440" s="948">
        <v>200</v>
      </c>
      <c r="E440" s="856"/>
      <c r="F440" s="949" t="str">
        <f t="shared" si="19"/>
        <v/>
      </c>
    </row>
    <row r="441" spans="1:6" x14ac:dyDescent="0.3">
      <c r="A441" s="944" t="s">
        <v>1012</v>
      </c>
      <c r="B441" s="950" t="s">
        <v>1013</v>
      </c>
      <c r="C441" s="946" t="s">
        <v>363</v>
      </c>
      <c r="D441" s="948">
        <v>50</v>
      </c>
      <c r="E441" s="856"/>
      <c r="F441" s="949" t="str">
        <f t="shared" si="19"/>
        <v/>
      </c>
    </row>
    <row r="442" spans="1:6" x14ac:dyDescent="0.3">
      <c r="A442" s="944" t="s">
        <v>1014</v>
      </c>
      <c r="B442" s="950" t="s">
        <v>1015</v>
      </c>
      <c r="C442" s="946"/>
      <c r="D442" s="948"/>
      <c r="E442" s="948"/>
      <c r="F442" s="949" t="str">
        <f t="shared" si="19"/>
        <v/>
      </c>
    </row>
    <row r="443" spans="1:6" x14ac:dyDescent="0.3">
      <c r="A443" s="944" t="s">
        <v>1016</v>
      </c>
      <c r="B443" s="945" t="s">
        <v>694</v>
      </c>
      <c r="C443" s="946" t="s">
        <v>4369</v>
      </c>
      <c r="D443" s="948">
        <v>10</v>
      </c>
      <c r="E443" s="856"/>
      <c r="F443" s="949" t="str">
        <f t="shared" si="19"/>
        <v/>
      </c>
    </row>
    <row r="444" spans="1:6" x14ac:dyDescent="0.3">
      <c r="A444" s="944" t="s">
        <v>1017</v>
      </c>
      <c r="B444" s="945" t="s">
        <v>696</v>
      </c>
      <c r="C444" s="946" t="s">
        <v>4369</v>
      </c>
      <c r="D444" s="948">
        <v>10</v>
      </c>
      <c r="E444" s="856"/>
      <c r="F444" s="949" t="str">
        <f t="shared" si="19"/>
        <v/>
      </c>
    </row>
    <row r="445" spans="1:6" ht="16.5" customHeight="1" x14ac:dyDescent="0.3">
      <c r="A445" s="944" t="s">
        <v>1018</v>
      </c>
      <c r="B445" s="945" t="s">
        <v>1019</v>
      </c>
      <c r="C445" s="946" t="s">
        <v>4369</v>
      </c>
      <c r="D445" s="948">
        <v>10</v>
      </c>
      <c r="E445" s="856"/>
      <c r="F445" s="949" t="str">
        <f t="shared" si="19"/>
        <v/>
      </c>
    </row>
    <row r="446" spans="1:6" x14ac:dyDescent="0.3">
      <c r="A446" s="1044" t="s">
        <v>1020</v>
      </c>
      <c r="B446" s="950" t="s">
        <v>1021</v>
      </c>
      <c r="C446" s="1021"/>
      <c r="D446" s="948"/>
      <c r="E446" s="948"/>
      <c r="F446" s="949" t="str">
        <f t="shared" si="19"/>
        <v/>
      </c>
    </row>
    <row r="447" spans="1:6" x14ac:dyDescent="0.3">
      <c r="A447" s="944" t="s">
        <v>1022</v>
      </c>
      <c r="B447" s="945" t="s">
        <v>4379</v>
      </c>
      <c r="C447" s="946" t="s">
        <v>363</v>
      </c>
      <c r="D447" s="948">
        <v>100</v>
      </c>
      <c r="E447" s="856"/>
      <c r="F447" s="949" t="str">
        <f t="shared" si="19"/>
        <v/>
      </c>
    </row>
    <row r="448" spans="1:6" x14ac:dyDescent="0.3">
      <c r="A448" s="944" t="s">
        <v>1026</v>
      </c>
      <c r="B448" s="945" t="s">
        <v>4380</v>
      </c>
      <c r="C448" s="946" t="s">
        <v>363</v>
      </c>
      <c r="D448" s="948">
        <v>100</v>
      </c>
      <c r="E448" s="856"/>
      <c r="F448" s="949" t="str">
        <f t="shared" si="19"/>
        <v/>
      </c>
    </row>
    <row r="449" spans="1:6" s="1015" customFormat="1" x14ac:dyDescent="0.3">
      <c r="A449" s="944" t="s">
        <v>1028</v>
      </c>
      <c r="B449" s="950" t="s">
        <v>1029</v>
      </c>
      <c r="C449" s="946"/>
      <c r="D449" s="948"/>
      <c r="E449" s="948"/>
      <c r="F449" s="949" t="str">
        <f t="shared" si="19"/>
        <v/>
      </c>
    </row>
    <row r="450" spans="1:6" x14ac:dyDescent="0.3">
      <c r="A450" s="944" t="s">
        <v>1030</v>
      </c>
      <c r="B450" s="945" t="s">
        <v>730</v>
      </c>
      <c r="C450" s="946" t="s">
        <v>4371</v>
      </c>
      <c r="D450" s="948">
        <v>150</v>
      </c>
      <c r="E450" s="856"/>
      <c r="F450" s="949" t="str">
        <f t="shared" si="19"/>
        <v/>
      </c>
    </row>
    <row r="451" spans="1:6" x14ac:dyDescent="0.3">
      <c r="A451" s="944" t="s">
        <v>1031</v>
      </c>
      <c r="B451" s="945" t="s">
        <v>732</v>
      </c>
      <c r="C451" s="946" t="s">
        <v>4371</v>
      </c>
      <c r="D451" s="948">
        <v>100</v>
      </c>
      <c r="E451" s="856"/>
      <c r="F451" s="949" t="str">
        <f t="shared" si="19"/>
        <v/>
      </c>
    </row>
    <row r="452" spans="1:6" x14ac:dyDescent="0.3">
      <c r="A452" s="944" t="s">
        <v>1032</v>
      </c>
      <c r="B452" s="950" t="s">
        <v>1033</v>
      </c>
      <c r="C452" s="946" t="s">
        <v>262</v>
      </c>
      <c r="D452" s="948">
        <v>3</v>
      </c>
      <c r="E452" s="856"/>
      <c r="F452" s="949" t="str">
        <f t="shared" si="19"/>
        <v/>
      </c>
    </row>
    <row r="453" spans="1:6" ht="15" thickBot="1" x14ac:dyDescent="0.35">
      <c r="A453" s="966" t="s">
        <v>4073</v>
      </c>
      <c r="B453" s="967" t="s">
        <v>4116</v>
      </c>
      <c r="C453" s="967"/>
      <c r="D453" s="968"/>
      <c r="E453" s="969"/>
      <c r="F453" s="970">
        <f>SUM(F423:F452)</f>
        <v>0</v>
      </c>
    </row>
    <row r="454" spans="1:6" x14ac:dyDescent="0.3">
      <c r="A454" s="971" t="str">
        <f>A129</f>
        <v>CONTRACT SANRAL: NRA 2024/1323</v>
      </c>
      <c r="B454" s="972"/>
      <c r="C454" s="973"/>
      <c r="D454" s="974"/>
      <c r="E454" s="975"/>
      <c r="F454" s="976"/>
    </row>
    <row r="455" spans="1:6" x14ac:dyDescent="0.3">
      <c r="A455" s="923" t="str">
        <f>A130</f>
        <v>PANEL FOR ROUTINE ROAD MAINTENANCE WORKS ACROSS SOUTH AFRICA (GAUTENG PROVINCE)</v>
      </c>
      <c r="B455" s="928"/>
      <c r="C455" s="977"/>
      <c r="D455" s="978"/>
      <c r="E455" s="979"/>
      <c r="F455" s="980"/>
    </row>
    <row r="456" spans="1:6" ht="15" thickBot="1" x14ac:dyDescent="0.35">
      <c r="A456" s="923" t="str">
        <f>A131</f>
        <v>PART B: OPERATIONAL SECTION</v>
      </c>
      <c r="B456" s="928"/>
      <c r="C456" s="977"/>
      <c r="D456" s="978"/>
      <c r="E456" s="979"/>
      <c r="F456" s="980"/>
    </row>
    <row r="457" spans="1:6" ht="15" thickBot="1" x14ac:dyDescent="0.35">
      <c r="A457" s="999" t="s">
        <v>2951</v>
      </c>
      <c r="B457" s="1000"/>
      <c r="C457" s="1000"/>
      <c r="D457" s="1001"/>
      <c r="E457" s="1002"/>
      <c r="F457" s="1003"/>
    </row>
    <row r="458" spans="1:6" x14ac:dyDescent="0.3">
      <c r="A458" s="939" t="s">
        <v>1041</v>
      </c>
      <c r="B458" s="940" t="s">
        <v>1042</v>
      </c>
      <c r="C458" s="941"/>
      <c r="D458" s="942"/>
      <c r="E458" s="948"/>
      <c r="F458" s="949"/>
    </row>
    <row r="459" spans="1:6" x14ac:dyDescent="0.3">
      <c r="A459" s="944" t="s">
        <v>1043</v>
      </c>
      <c r="B459" s="945" t="s">
        <v>1044</v>
      </c>
      <c r="C459" s="946" t="s">
        <v>955</v>
      </c>
      <c r="D459" s="948">
        <v>2</v>
      </c>
      <c r="E459" s="856"/>
      <c r="F459" s="949" t="str">
        <f t="shared" ref="F459:F522" si="20">IF((D459*E459)&gt;0,(D459*E459),"")</f>
        <v/>
      </c>
    </row>
    <row r="460" spans="1:6" x14ac:dyDescent="0.3">
      <c r="A460" s="944" t="s">
        <v>1045</v>
      </c>
      <c r="B460" s="945" t="s">
        <v>1046</v>
      </c>
      <c r="C460" s="946" t="s">
        <v>955</v>
      </c>
      <c r="D460" s="948">
        <v>2</v>
      </c>
      <c r="E460" s="856"/>
      <c r="F460" s="949" t="str">
        <f t="shared" si="20"/>
        <v/>
      </c>
    </row>
    <row r="461" spans="1:6" ht="15.9" customHeight="1" x14ac:dyDescent="0.3">
      <c r="A461" s="944" t="s">
        <v>1049</v>
      </c>
      <c r="B461" s="950" t="s">
        <v>1050</v>
      </c>
      <c r="C461" s="946"/>
      <c r="D461" s="948"/>
      <c r="E461" s="948"/>
      <c r="F461" s="949" t="str">
        <f t="shared" si="20"/>
        <v/>
      </c>
    </row>
    <row r="462" spans="1:6" x14ac:dyDescent="0.3">
      <c r="A462" s="944" t="s">
        <v>1051</v>
      </c>
      <c r="B462" s="945" t="s">
        <v>1052</v>
      </c>
      <c r="C462" s="946" t="s">
        <v>363</v>
      </c>
      <c r="D462" s="948">
        <v>2400</v>
      </c>
      <c r="E462" s="856"/>
      <c r="F462" s="949" t="str">
        <f t="shared" si="20"/>
        <v/>
      </c>
    </row>
    <row r="463" spans="1:6" x14ac:dyDescent="0.3">
      <c r="A463" s="944" t="s">
        <v>1053</v>
      </c>
      <c r="B463" s="945" t="s">
        <v>1054</v>
      </c>
      <c r="C463" s="946" t="s">
        <v>363</v>
      </c>
      <c r="D463" s="948">
        <v>160</v>
      </c>
      <c r="E463" s="856"/>
      <c r="F463" s="949" t="str">
        <f t="shared" si="20"/>
        <v/>
      </c>
    </row>
    <row r="464" spans="1:6" x14ac:dyDescent="0.3">
      <c r="A464" s="944" t="s">
        <v>1055</v>
      </c>
      <c r="B464" s="945" t="s">
        <v>1056</v>
      </c>
      <c r="C464" s="946" t="s">
        <v>363</v>
      </c>
      <c r="D464" s="948">
        <v>40</v>
      </c>
      <c r="E464" s="856"/>
      <c r="F464" s="949" t="str">
        <f t="shared" si="20"/>
        <v/>
      </c>
    </row>
    <row r="465" spans="1:6" ht="15" customHeight="1" x14ac:dyDescent="0.3">
      <c r="A465" s="944" t="s">
        <v>1057</v>
      </c>
      <c r="B465" s="945" t="s">
        <v>1058</v>
      </c>
      <c r="C465" s="946" t="s">
        <v>363</v>
      </c>
      <c r="D465" s="948">
        <v>40</v>
      </c>
      <c r="E465" s="856"/>
      <c r="F465" s="949" t="str">
        <f t="shared" si="20"/>
        <v/>
      </c>
    </row>
    <row r="466" spans="1:6" x14ac:dyDescent="0.3">
      <c r="A466" s="944" t="s">
        <v>1059</v>
      </c>
      <c r="B466" s="945" t="s">
        <v>1060</v>
      </c>
      <c r="C466" s="946" t="s">
        <v>363</v>
      </c>
      <c r="D466" s="948">
        <v>40</v>
      </c>
      <c r="E466" s="856"/>
      <c r="F466" s="949" t="str">
        <f t="shared" si="20"/>
        <v/>
      </c>
    </row>
    <row r="467" spans="1:6" x14ac:dyDescent="0.3">
      <c r="A467" s="944" t="s">
        <v>1061</v>
      </c>
      <c r="B467" s="945" t="s">
        <v>1062</v>
      </c>
      <c r="C467" s="946"/>
      <c r="D467" s="948"/>
      <c r="E467" s="948"/>
      <c r="F467" s="949" t="str">
        <f t="shared" si="20"/>
        <v/>
      </c>
    </row>
    <row r="468" spans="1:6" x14ac:dyDescent="0.3">
      <c r="A468" s="944" t="s">
        <v>1065</v>
      </c>
      <c r="B468" s="945" t="s">
        <v>1066</v>
      </c>
      <c r="C468" s="946" t="s">
        <v>363</v>
      </c>
      <c r="D468" s="948">
        <v>500</v>
      </c>
      <c r="E468" s="856"/>
      <c r="F468" s="949" t="str">
        <f t="shared" si="20"/>
        <v/>
      </c>
    </row>
    <row r="469" spans="1:6" ht="15.75" customHeight="1" x14ac:dyDescent="0.3">
      <c r="A469" s="944" t="s">
        <v>4381</v>
      </c>
      <c r="B469" s="945" t="s">
        <v>1067</v>
      </c>
      <c r="C469" s="946" t="s">
        <v>363</v>
      </c>
      <c r="D469" s="948">
        <v>20</v>
      </c>
      <c r="E469" s="856"/>
      <c r="F469" s="949" t="str">
        <f t="shared" si="20"/>
        <v/>
      </c>
    </row>
    <row r="470" spans="1:6" x14ac:dyDescent="0.3">
      <c r="A470" s="944" t="s">
        <v>1070</v>
      </c>
      <c r="B470" s="945" t="s">
        <v>4382</v>
      </c>
      <c r="C470" s="946"/>
      <c r="D470" s="948"/>
      <c r="E470" s="948"/>
      <c r="F470" s="949" t="str">
        <f t="shared" si="20"/>
        <v/>
      </c>
    </row>
    <row r="471" spans="1:6" x14ac:dyDescent="0.3">
      <c r="A471" s="944" t="s">
        <v>1072</v>
      </c>
      <c r="B471" s="945" t="s">
        <v>1073</v>
      </c>
      <c r="C471" s="946" t="s">
        <v>363</v>
      </c>
      <c r="D471" s="948">
        <v>1000</v>
      </c>
      <c r="E471" s="856"/>
      <c r="F471" s="949" t="str">
        <f t="shared" si="20"/>
        <v/>
      </c>
    </row>
    <row r="472" spans="1:6" x14ac:dyDescent="0.3">
      <c r="A472" s="944" t="s">
        <v>1074</v>
      </c>
      <c r="B472" s="945" t="s">
        <v>1075</v>
      </c>
      <c r="C472" s="946" t="s">
        <v>363</v>
      </c>
      <c r="D472" s="948">
        <v>100</v>
      </c>
      <c r="E472" s="856"/>
      <c r="F472" s="949" t="str">
        <f t="shared" si="20"/>
        <v/>
      </c>
    </row>
    <row r="473" spans="1:6" x14ac:dyDescent="0.3">
      <c r="A473" s="944" t="s">
        <v>1076</v>
      </c>
      <c r="B473" s="945" t="s">
        <v>1077</v>
      </c>
      <c r="C473" s="946" t="s">
        <v>363</v>
      </c>
      <c r="D473" s="948">
        <v>100</v>
      </c>
      <c r="E473" s="856"/>
      <c r="F473" s="949" t="str">
        <f t="shared" si="20"/>
        <v/>
      </c>
    </row>
    <row r="474" spans="1:6" x14ac:dyDescent="0.3">
      <c r="A474" s="944" t="s">
        <v>1078</v>
      </c>
      <c r="B474" s="945" t="s">
        <v>4230</v>
      </c>
      <c r="C474" s="946" t="s">
        <v>363</v>
      </c>
      <c r="D474" s="948">
        <v>40</v>
      </c>
      <c r="E474" s="856"/>
      <c r="F474" s="949" t="str">
        <f t="shared" si="20"/>
        <v/>
      </c>
    </row>
    <row r="475" spans="1:6" x14ac:dyDescent="0.3">
      <c r="A475" s="944" t="s">
        <v>1080</v>
      </c>
      <c r="B475" s="950" t="s">
        <v>1081</v>
      </c>
      <c r="C475" s="946"/>
      <c r="D475" s="948"/>
      <c r="E475" s="948"/>
      <c r="F475" s="949" t="str">
        <f t="shared" si="20"/>
        <v/>
      </c>
    </row>
    <row r="476" spans="1:6" x14ac:dyDescent="0.3">
      <c r="A476" s="944" t="s">
        <v>1082</v>
      </c>
      <c r="B476" s="945" t="s">
        <v>1052</v>
      </c>
      <c r="C476" s="946" t="s">
        <v>363</v>
      </c>
      <c r="D476" s="948">
        <v>2400</v>
      </c>
      <c r="E476" s="856"/>
      <c r="F476" s="949" t="str">
        <f t="shared" si="20"/>
        <v/>
      </c>
    </row>
    <row r="477" spans="1:6" x14ac:dyDescent="0.3">
      <c r="A477" s="944" t="s">
        <v>1083</v>
      </c>
      <c r="B477" s="945" t="s">
        <v>1054</v>
      </c>
      <c r="C477" s="946" t="s">
        <v>363</v>
      </c>
      <c r="D477" s="948">
        <v>200</v>
      </c>
      <c r="E477" s="856"/>
      <c r="F477" s="949" t="str">
        <f t="shared" si="20"/>
        <v/>
      </c>
    </row>
    <row r="478" spans="1:6" x14ac:dyDescent="0.3">
      <c r="A478" s="944" t="s">
        <v>1084</v>
      </c>
      <c r="B478" s="945" t="s">
        <v>1056</v>
      </c>
      <c r="C478" s="946" t="s">
        <v>363</v>
      </c>
      <c r="D478" s="948">
        <v>20</v>
      </c>
      <c r="E478" s="856"/>
      <c r="F478" s="949" t="str">
        <f t="shared" si="20"/>
        <v/>
      </c>
    </row>
    <row r="479" spans="1:6" x14ac:dyDescent="0.3">
      <c r="A479" s="944" t="s">
        <v>1085</v>
      </c>
      <c r="B479" s="945" t="s">
        <v>1058</v>
      </c>
      <c r="C479" s="946" t="s">
        <v>363</v>
      </c>
      <c r="D479" s="948">
        <v>20</v>
      </c>
      <c r="E479" s="856"/>
      <c r="F479" s="949" t="str">
        <f t="shared" si="20"/>
        <v/>
      </c>
    </row>
    <row r="480" spans="1:6" x14ac:dyDescent="0.3">
      <c r="A480" s="944" t="s">
        <v>1086</v>
      </c>
      <c r="B480" s="945" t="s">
        <v>1087</v>
      </c>
      <c r="C480" s="946" t="s">
        <v>363</v>
      </c>
      <c r="D480" s="948">
        <v>20</v>
      </c>
      <c r="E480" s="856"/>
      <c r="F480" s="949" t="str">
        <f t="shared" si="20"/>
        <v/>
      </c>
    </row>
    <row r="481" spans="1:6" x14ac:dyDescent="0.3">
      <c r="A481" s="944" t="s">
        <v>1088</v>
      </c>
      <c r="B481" s="945" t="s">
        <v>1089</v>
      </c>
      <c r="C481" s="946"/>
      <c r="D481" s="948"/>
      <c r="E481" s="948"/>
      <c r="F481" s="949" t="str">
        <f t="shared" si="20"/>
        <v/>
      </c>
    </row>
    <row r="482" spans="1:6" x14ac:dyDescent="0.3">
      <c r="A482" s="944" t="s">
        <v>3934</v>
      </c>
      <c r="B482" s="945" t="s">
        <v>1066</v>
      </c>
      <c r="C482" s="946" t="s">
        <v>363</v>
      </c>
      <c r="D482" s="948">
        <v>50</v>
      </c>
      <c r="E482" s="856"/>
      <c r="F482" s="949" t="str">
        <f t="shared" si="20"/>
        <v/>
      </c>
    </row>
    <row r="483" spans="1:6" x14ac:dyDescent="0.3">
      <c r="A483" s="944" t="s">
        <v>3935</v>
      </c>
      <c r="B483" s="945" t="s">
        <v>1067</v>
      </c>
      <c r="C483" s="946" t="s">
        <v>363</v>
      </c>
      <c r="D483" s="948">
        <v>50</v>
      </c>
      <c r="E483" s="856"/>
      <c r="F483" s="949" t="str">
        <f t="shared" si="20"/>
        <v/>
      </c>
    </row>
    <row r="484" spans="1:6" x14ac:dyDescent="0.3">
      <c r="A484" s="944" t="s">
        <v>1092</v>
      </c>
      <c r="B484" s="945" t="s">
        <v>4382</v>
      </c>
      <c r="C484" s="946"/>
      <c r="D484" s="948"/>
      <c r="E484" s="948"/>
      <c r="F484" s="949" t="str">
        <f t="shared" si="20"/>
        <v/>
      </c>
    </row>
    <row r="485" spans="1:6" x14ac:dyDescent="0.3">
      <c r="A485" s="944" t="s">
        <v>1090</v>
      </c>
      <c r="B485" s="945" t="s">
        <v>1073</v>
      </c>
      <c r="C485" s="946" t="s">
        <v>363</v>
      </c>
      <c r="D485" s="948">
        <v>10</v>
      </c>
      <c r="E485" s="856"/>
      <c r="F485" s="949" t="str">
        <f t="shared" si="20"/>
        <v/>
      </c>
    </row>
    <row r="486" spans="1:6" x14ac:dyDescent="0.3">
      <c r="A486" s="944" t="s">
        <v>1091</v>
      </c>
      <c r="B486" s="945" t="s">
        <v>1075</v>
      </c>
      <c r="C486" s="946" t="s">
        <v>363</v>
      </c>
      <c r="D486" s="948">
        <v>10</v>
      </c>
      <c r="E486" s="856"/>
      <c r="F486" s="949" t="str">
        <f t="shared" si="20"/>
        <v/>
      </c>
    </row>
    <row r="487" spans="1:6" x14ac:dyDescent="0.3">
      <c r="A487" s="944" t="s">
        <v>1093</v>
      </c>
      <c r="B487" s="945" t="s">
        <v>1077</v>
      </c>
      <c r="C487" s="946" t="s">
        <v>363</v>
      </c>
      <c r="D487" s="948">
        <v>10</v>
      </c>
      <c r="E487" s="856"/>
      <c r="F487" s="949" t="str">
        <f t="shared" si="20"/>
        <v/>
      </c>
    </row>
    <row r="488" spans="1:6" x14ac:dyDescent="0.3">
      <c r="A488" s="944" t="s">
        <v>1095</v>
      </c>
      <c r="B488" s="950" t="s">
        <v>1096</v>
      </c>
      <c r="C488" s="946"/>
      <c r="D488" s="948"/>
      <c r="E488" s="948"/>
      <c r="F488" s="949" t="str">
        <f t="shared" si="20"/>
        <v/>
      </c>
    </row>
    <row r="489" spans="1:6" x14ac:dyDescent="0.3">
      <c r="A489" s="944" t="s">
        <v>1097</v>
      </c>
      <c r="B489" s="945" t="s">
        <v>1052</v>
      </c>
      <c r="C489" s="946" t="s">
        <v>363</v>
      </c>
      <c r="D489" s="948">
        <v>2400</v>
      </c>
      <c r="E489" s="856"/>
      <c r="F489" s="949" t="str">
        <f t="shared" si="20"/>
        <v/>
      </c>
    </row>
    <row r="490" spans="1:6" x14ac:dyDescent="0.3">
      <c r="A490" s="944" t="s">
        <v>1098</v>
      </c>
      <c r="B490" s="945" t="s">
        <v>1054</v>
      </c>
      <c r="C490" s="946" t="s">
        <v>363</v>
      </c>
      <c r="D490" s="948">
        <v>50</v>
      </c>
      <c r="E490" s="856"/>
      <c r="F490" s="949" t="str">
        <f t="shared" si="20"/>
        <v/>
      </c>
    </row>
    <row r="491" spans="1:6" x14ac:dyDescent="0.3">
      <c r="A491" s="944" t="s">
        <v>1099</v>
      </c>
      <c r="B491" s="945" t="s">
        <v>1100</v>
      </c>
      <c r="C491" s="946" t="s">
        <v>363</v>
      </c>
      <c r="D491" s="948">
        <v>50</v>
      </c>
      <c r="E491" s="856"/>
      <c r="F491" s="949" t="str">
        <f t="shared" si="20"/>
        <v/>
      </c>
    </row>
    <row r="492" spans="1:6" x14ac:dyDescent="0.3">
      <c r="A492" s="944" t="s">
        <v>1101</v>
      </c>
      <c r="B492" s="945" t="s">
        <v>1058</v>
      </c>
      <c r="C492" s="946" t="s">
        <v>363</v>
      </c>
      <c r="D492" s="948">
        <v>50</v>
      </c>
      <c r="E492" s="856"/>
      <c r="F492" s="949" t="str">
        <f t="shared" si="20"/>
        <v/>
      </c>
    </row>
    <row r="493" spans="1:6" x14ac:dyDescent="0.3">
      <c r="A493" s="944" t="s">
        <v>1102</v>
      </c>
      <c r="B493" s="945" t="s">
        <v>1087</v>
      </c>
      <c r="C493" s="946" t="s">
        <v>363</v>
      </c>
      <c r="D493" s="948">
        <v>50</v>
      </c>
      <c r="E493" s="856"/>
      <c r="F493" s="949" t="str">
        <f t="shared" si="20"/>
        <v/>
      </c>
    </row>
    <row r="494" spans="1:6" x14ac:dyDescent="0.3">
      <c r="A494" s="944" t="s">
        <v>1103</v>
      </c>
      <c r="B494" s="945" t="s">
        <v>1089</v>
      </c>
      <c r="C494" s="946"/>
      <c r="D494" s="948"/>
      <c r="E494" s="948"/>
      <c r="F494" s="949" t="str">
        <f t="shared" si="20"/>
        <v/>
      </c>
    </row>
    <row r="495" spans="1:6" x14ac:dyDescent="0.3">
      <c r="A495" s="944" t="s">
        <v>1105</v>
      </c>
      <c r="B495" s="945" t="s">
        <v>1066</v>
      </c>
      <c r="C495" s="946" t="s">
        <v>363</v>
      </c>
      <c r="D495" s="948">
        <v>50</v>
      </c>
      <c r="E495" s="856"/>
      <c r="F495" s="949" t="str">
        <f t="shared" si="20"/>
        <v/>
      </c>
    </row>
    <row r="496" spans="1:6" x14ac:dyDescent="0.3">
      <c r="A496" s="944" t="s">
        <v>1106</v>
      </c>
      <c r="B496" s="945" t="s">
        <v>1067</v>
      </c>
      <c r="C496" s="946" t="s">
        <v>363</v>
      </c>
      <c r="D496" s="948">
        <v>50</v>
      </c>
      <c r="E496" s="856"/>
      <c r="F496" s="949" t="str">
        <f t="shared" si="20"/>
        <v/>
      </c>
    </row>
    <row r="497" spans="1:6" x14ac:dyDescent="0.3">
      <c r="A497" s="944" t="s">
        <v>1108</v>
      </c>
      <c r="B497" s="945" t="s">
        <v>4382</v>
      </c>
      <c r="C497" s="946"/>
      <c r="D497" s="948"/>
      <c r="E497" s="948"/>
      <c r="F497" s="949" t="str">
        <f t="shared" si="20"/>
        <v/>
      </c>
    </row>
    <row r="498" spans="1:6" x14ac:dyDescent="0.3">
      <c r="A498" s="944" t="s">
        <v>1109</v>
      </c>
      <c r="B498" s="945" t="s">
        <v>1073</v>
      </c>
      <c r="C498" s="946" t="s">
        <v>363</v>
      </c>
      <c r="D498" s="948">
        <v>10</v>
      </c>
      <c r="E498" s="856"/>
      <c r="F498" s="949" t="str">
        <f t="shared" si="20"/>
        <v/>
      </c>
    </row>
    <row r="499" spans="1:6" x14ac:dyDescent="0.3">
      <c r="A499" s="944" t="s">
        <v>1110</v>
      </c>
      <c r="B499" s="945" t="s">
        <v>1075</v>
      </c>
      <c r="C499" s="946" t="s">
        <v>363</v>
      </c>
      <c r="D499" s="948">
        <v>10</v>
      </c>
      <c r="E499" s="856"/>
      <c r="F499" s="949" t="str">
        <f t="shared" si="20"/>
        <v/>
      </c>
    </row>
    <row r="500" spans="1:6" x14ac:dyDescent="0.3">
      <c r="A500" s="944" t="s">
        <v>1111</v>
      </c>
      <c r="B500" s="945" t="s">
        <v>1077</v>
      </c>
      <c r="C500" s="946" t="s">
        <v>363</v>
      </c>
      <c r="D500" s="948">
        <v>10</v>
      </c>
      <c r="E500" s="856"/>
      <c r="F500" s="949" t="str">
        <f t="shared" si="20"/>
        <v/>
      </c>
    </row>
    <row r="501" spans="1:6" x14ac:dyDescent="0.3">
      <c r="A501" s="944" t="s">
        <v>1113</v>
      </c>
      <c r="B501" s="950" t="s">
        <v>3704</v>
      </c>
      <c r="C501" s="946"/>
      <c r="D501" s="948"/>
      <c r="E501" s="948"/>
      <c r="F501" s="949" t="str">
        <f t="shared" si="20"/>
        <v/>
      </c>
    </row>
    <row r="502" spans="1:6" x14ac:dyDescent="0.3">
      <c r="A502" s="944" t="s">
        <v>1115</v>
      </c>
      <c r="B502" s="945" t="s">
        <v>3992</v>
      </c>
      <c r="C502" s="946"/>
      <c r="D502" s="948"/>
      <c r="E502" s="948"/>
      <c r="F502" s="949" t="str">
        <f t="shared" si="20"/>
        <v/>
      </c>
    </row>
    <row r="503" spans="1:6" x14ac:dyDescent="0.3">
      <c r="A503" s="944" t="s">
        <v>1117</v>
      </c>
      <c r="B503" s="945" t="s">
        <v>3704</v>
      </c>
      <c r="C503" s="946" t="s">
        <v>16</v>
      </c>
      <c r="D503" s="948">
        <v>1</v>
      </c>
      <c r="E503" s="948">
        <v>1500000</v>
      </c>
      <c r="F503" s="949">
        <f t="shared" si="20"/>
        <v>1500000</v>
      </c>
    </row>
    <row r="504" spans="1:6" x14ac:dyDescent="0.3">
      <c r="A504" s="944" t="s">
        <v>1118</v>
      </c>
      <c r="B504" s="1045" t="s">
        <v>4004</v>
      </c>
      <c r="C504" s="946" t="s">
        <v>21</v>
      </c>
      <c r="D504" s="948">
        <f>F503</f>
        <v>1500000</v>
      </c>
      <c r="E504" s="855"/>
      <c r="F504" s="949" t="str">
        <f t="shared" si="20"/>
        <v/>
      </c>
    </row>
    <row r="505" spans="1:6" x14ac:dyDescent="0.3">
      <c r="A505" s="944" t="s">
        <v>3314</v>
      </c>
      <c r="B505" s="945" t="s">
        <v>3315</v>
      </c>
      <c r="C505" s="946" t="s">
        <v>4369</v>
      </c>
      <c r="D505" s="948">
        <v>10</v>
      </c>
      <c r="E505" s="856"/>
      <c r="F505" s="949" t="str">
        <f t="shared" si="20"/>
        <v/>
      </c>
    </row>
    <row r="506" spans="1:6" x14ac:dyDescent="0.3">
      <c r="A506" s="944" t="s">
        <v>1122</v>
      </c>
      <c r="B506" s="950" t="s">
        <v>1130</v>
      </c>
      <c r="C506" s="946"/>
      <c r="D506" s="948"/>
      <c r="E506" s="948"/>
      <c r="F506" s="949" t="str">
        <f t="shared" si="20"/>
        <v/>
      </c>
    </row>
    <row r="507" spans="1:6" x14ac:dyDescent="0.3">
      <c r="A507" s="944" t="s">
        <v>1124</v>
      </c>
      <c r="B507" s="945" t="s">
        <v>1132</v>
      </c>
      <c r="C507" s="946" t="s">
        <v>9</v>
      </c>
      <c r="D507" s="948">
        <v>2</v>
      </c>
      <c r="E507" s="856"/>
      <c r="F507" s="949" t="str">
        <f t="shared" si="20"/>
        <v/>
      </c>
    </row>
    <row r="508" spans="1:6" x14ac:dyDescent="0.3">
      <c r="A508" s="944" t="s">
        <v>1126</v>
      </c>
      <c r="B508" s="945" t="s">
        <v>1052</v>
      </c>
      <c r="C508" s="946" t="s">
        <v>9</v>
      </c>
      <c r="D508" s="948">
        <v>2</v>
      </c>
      <c r="E508" s="856"/>
      <c r="F508" s="949" t="str">
        <f t="shared" si="20"/>
        <v/>
      </c>
    </row>
    <row r="509" spans="1:6" x14ac:dyDescent="0.3">
      <c r="A509" s="944" t="s">
        <v>4233</v>
      </c>
      <c r="B509" s="945" t="s">
        <v>1054</v>
      </c>
      <c r="C509" s="946" t="s">
        <v>9</v>
      </c>
      <c r="D509" s="948">
        <v>2</v>
      </c>
      <c r="E509" s="856"/>
      <c r="F509" s="949" t="str">
        <f t="shared" si="20"/>
        <v/>
      </c>
    </row>
    <row r="510" spans="1:6" x14ac:dyDescent="0.3">
      <c r="A510" s="944" t="s">
        <v>4234</v>
      </c>
      <c r="B510" s="945" t="s">
        <v>1136</v>
      </c>
      <c r="C510" s="946" t="s">
        <v>9</v>
      </c>
      <c r="D510" s="948">
        <v>2</v>
      </c>
      <c r="E510" s="856"/>
      <c r="F510" s="949" t="str">
        <f t="shared" si="20"/>
        <v/>
      </c>
    </row>
    <row r="511" spans="1:6" x14ac:dyDescent="0.3">
      <c r="A511" s="944" t="s">
        <v>4235</v>
      </c>
      <c r="B511" s="945" t="s">
        <v>1058</v>
      </c>
      <c r="C511" s="946" t="s">
        <v>9</v>
      </c>
      <c r="D511" s="948">
        <v>2</v>
      </c>
      <c r="E511" s="856"/>
      <c r="F511" s="949" t="str">
        <f t="shared" si="20"/>
        <v/>
      </c>
    </row>
    <row r="512" spans="1:6" x14ac:dyDescent="0.3">
      <c r="A512" s="944" t="s">
        <v>1127</v>
      </c>
      <c r="B512" s="945" t="s">
        <v>4383</v>
      </c>
      <c r="C512" s="946"/>
      <c r="D512" s="948"/>
      <c r="E512" s="948"/>
      <c r="F512" s="949" t="str">
        <f t="shared" si="20"/>
        <v/>
      </c>
    </row>
    <row r="513" spans="1:6" x14ac:dyDescent="0.3">
      <c r="A513" s="944" t="s">
        <v>4236</v>
      </c>
      <c r="B513" s="945" t="s">
        <v>1052</v>
      </c>
      <c r="C513" s="946" t="s">
        <v>9</v>
      </c>
      <c r="D513" s="948">
        <v>1</v>
      </c>
      <c r="E513" s="856"/>
      <c r="F513" s="949" t="str">
        <f t="shared" si="20"/>
        <v/>
      </c>
    </row>
    <row r="514" spans="1:6" x14ac:dyDescent="0.3">
      <c r="A514" s="944" t="s">
        <v>4237</v>
      </c>
      <c r="B514" s="945" t="s">
        <v>1054</v>
      </c>
      <c r="C514" s="946" t="s">
        <v>9</v>
      </c>
      <c r="D514" s="948">
        <v>1</v>
      </c>
      <c r="E514" s="856"/>
      <c r="F514" s="949" t="str">
        <f t="shared" si="20"/>
        <v/>
      </c>
    </row>
    <row r="515" spans="1:6" x14ac:dyDescent="0.3">
      <c r="A515" s="944" t="s">
        <v>1129</v>
      </c>
      <c r="B515" s="950" t="s">
        <v>1143</v>
      </c>
      <c r="C515" s="946"/>
      <c r="D515" s="948"/>
      <c r="E515" s="948"/>
      <c r="F515" s="949" t="str">
        <f t="shared" si="20"/>
        <v/>
      </c>
    </row>
    <row r="516" spans="1:6" x14ac:dyDescent="0.3">
      <c r="A516" s="944" t="s">
        <v>1131</v>
      </c>
      <c r="B516" s="945" t="s">
        <v>1145</v>
      </c>
      <c r="C516" s="946"/>
      <c r="D516" s="948"/>
      <c r="E516" s="948"/>
      <c r="F516" s="949" t="str">
        <f t="shared" si="20"/>
        <v/>
      </c>
    </row>
    <row r="517" spans="1:6" x14ac:dyDescent="0.3">
      <c r="A517" s="944" t="s">
        <v>1133</v>
      </c>
      <c r="B517" s="945" t="s">
        <v>1052</v>
      </c>
      <c r="C517" s="946" t="s">
        <v>363</v>
      </c>
      <c r="D517" s="948">
        <v>10</v>
      </c>
      <c r="E517" s="856"/>
      <c r="F517" s="949" t="str">
        <f t="shared" si="20"/>
        <v/>
      </c>
    </row>
    <row r="518" spans="1:6" x14ac:dyDescent="0.3">
      <c r="A518" s="944" t="s">
        <v>1134</v>
      </c>
      <c r="B518" s="945" t="s">
        <v>1054</v>
      </c>
      <c r="C518" s="946" t="s">
        <v>363</v>
      </c>
      <c r="D518" s="948">
        <v>10</v>
      </c>
      <c r="E518" s="856"/>
      <c r="F518" s="949" t="str">
        <f t="shared" si="20"/>
        <v/>
      </c>
    </row>
    <row r="519" spans="1:6" x14ac:dyDescent="0.3">
      <c r="A519" s="944" t="s">
        <v>1135</v>
      </c>
      <c r="B519" s="945" t="s">
        <v>1100</v>
      </c>
      <c r="C519" s="946" t="s">
        <v>363</v>
      </c>
      <c r="D519" s="948">
        <v>10</v>
      </c>
      <c r="E519" s="856"/>
      <c r="F519" s="949" t="str">
        <f t="shared" si="20"/>
        <v/>
      </c>
    </row>
    <row r="520" spans="1:6" x14ac:dyDescent="0.3">
      <c r="A520" s="944" t="s">
        <v>1137</v>
      </c>
      <c r="B520" s="945" t="s">
        <v>1058</v>
      </c>
      <c r="C520" s="946" t="s">
        <v>363</v>
      </c>
      <c r="D520" s="948">
        <v>10</v>
      </c>
      <c r="E520" s="856"/>
      <c r="F520" s="949" t="str">
        <f t="shared" si="20"/>
        <v/>
      </c>
    </row>
    <row r="521" spans="1:6" x14ac:dyDescent="0.3">
      <c r="A521" s="944" t="s">
        <v>4238</v>
      </c>
      <c r="B521" s="945" t="s">
        <v>1087</v>
      </c>
      <c r="C521" s="946" t="s">
        <v>363</v>
      </c>
      <c r="D521" s="948">
        <v>10</v>
      </c>
      <c r="E521" s="856"/>
      <c r="F521" s="949" t="str">
        <f t="shared" si="20"/>
        <v/>
      </c>
    </row>
    <row r="522" spans="1:6" x14ac:dyDescent="0.3">
      <c r="A522" s="944" t="s">
        <v>4239</v>
      </c>
      <c r="B522" s="945" t="s">
        <v>1089</v>
      </c>
      <c r="C522" s="946" t="s">
        <v>363</v>
      </c>
      <c r="D522" s="948">
        <v>10</v>
      </c>
      <c r="E522" s="856"/>
      <c r="F522" s="949" t="str">
        <f t="shared" si="20"/>
        <v/>
      </c>
    </row>
    <row r="523" spans="1:6" x14ac:dyDescent="0.3">
      <c r="A523" s="944" t="s">
        <v>4240</v>
      </c>
      <c r="B523" s="945" t="s">
        <v>4382</v>
      </c>
      <c r="C523" s="946" t="s">
        <v>363</v>
      </c>
      <c r="D523" s="948">
        <v>10</v>
      </c>
      <c r="E523" s="856"/>
      <c r="F523" s="949" t="str">
        <f t="shared" ref="F523:F538" si="21">IF((D523*E523)&gt;0,(D523*E523),"")</f>
        <v/>
      </c>
    </row>
    <row r="524" spans="1:6" x14ac:dyDescent="0.3">
      <c r="A524" s="944" t="s">
        <v>4241</v>
      </c>
      <c r="B524" s="945" t="s">
        <v>1077</v>
      </c>
      <c r="C524" s="946" t="s">
        <v>363</v>
      </c>
      <c r="D524" s="948">
        <v>10</v>
      </c>
      <c r="E524" s="856"/>
      <c r="F524" s="949" t="str">
        <f t="shared" si="21"/>
        <v/>
      </c>
    </row>
    <row r="525" spans="1:6" x14ac:dyDescent="0.3">
      <c r="A525" s="944" t="s">
        <v>1138</v>
      </c>
      <c r="B525" s="945" t="s">
        <v>1157</v>
      </c>
      <c r="C525" s="946" t="s">
        <v>9</v>
      </c>
      <c r="D525" s="948">
        <v>1</v>
      </c>
      <c r="E525" s="856"/>
      <c r="F525" s="949" t="str">
        <f t="shared" si="21"/>
        <v/>
      </c>
    </row>
    <row r="526" spans="1:6" x14ac:dyDescent="0.3">
      <c r="A526" s="944" t="s">
        <v>1142</v>
      </c>
      <c r="B526" s="950" t="s">
        <v>1159</v>
      </c>
      <c r="C526" s="946" t="s">
        <v>363</v>
      </c>
      <c r="D526" s="948">
        <v>50</v>
      </c>
      <c r="E526" s="856"/>
      <c r="F526" s="949" t="str">
        <f t="shared" si="21"/>
        <v/>
      </c>
    </row>
    <row r="527" spans="1:6" x14ac:dyDescent="0.3">
      <c r="A527" s="944" t="s">
        <v>1158</v>
      </c>
      <c r="B527" s="950" t="s">
        <v>1169</v>
      </c>
      <c r="C527" s="946" t="s">
        <v>9</v>
      </c>
      <c r="D527" s="948">
        <v>2</v>
      </c>
      <c r="E527" s="856"/>
      <c r="F527" s="949" t="str">
        <f t="shared" si="21"/>
        <v/>
      </c>
    </row>
    <row r="528" spans="1:6" x14ac:dyDescent="0.3">
      <c r="A528" s="944" t="s">
        <v>1168</v>
      </c>
      <c r="B528" s="950" t="s">
        <v>1182</v>
      </c>
      <c r="C528" s="946"/>
      <c r="D528" s="948"/>
      <c r="E528" s="948"/>
      <c r="F528" s="949" t="str">
        <f t="shared" si="21"/>
        <v/>
      </c>
    </row>
    <row r="529" spans="1:6" x14ac:dyDescent="0.3">
      <c r="A529" s="944" t="s">
        <v>4242</v>
      </c>
      <c r="B529" s="945" t="s">
        <v>4243</v>
      </c>
      <c r="C529" s="946" t="s">
        <v>16</v>
      </c>
      <c r="D529" s="948">
        <v>1</v>
      </c>
      <c r="E529" s="948">
        <v>1000000</v>
      </c>
      <c r="F529" s="949">
        <f t="shared" si="21"/>
        <v>1000000</v>
      </c>
    </row>
    <row r="530" spans="1:6" x14ac:dyDescent="0.3">
      <c r="A530" s="944" t="s">
        <v>4244</v>
      </c>
      <c r="B530" s="945" t="s">
        <v>4245</v>
      </c>
      <c r="C530" s="946" t="s">
        <v>21</v>
      </c>
      <c r="D530" s="948">
        <f>F529</f>
        <v>1000000</v>
      </c>
      <c r="E530" s="855"/>
      <c r="F530" s="949" t="str">
        <f t="shared" si="21"/>
        <v/>
      </c>
    </row>
    <row r="531" spans="1:6" ht="15" thickBot="1" x14ac:dyDescent="0.35">
      <c r="A531" s="966" t="s">
        <v>4074</v>
      </c>
      <c r="B531" s="967" t="s">
        <v>4116</v>
      </c>
      <c r="C531" s="967"/>
      <c r="D531" s="968"/>
      <c r="E531" s="969"/>
      <c r="F531" s="970">
        <f>SUM(F459:F530)</f>
        <v>2500000</v>
      </c>
    </row>
    <row r="532" spans="1:6" x14ac:dyDescent="0.3">
      <c r="A532" s="971" t="str">
        <f>A129</f>
        <v>CONTRACT SANRAL: NRA 2024/1323</v>
      </c>
      <c r="B532" s="972"/>
      <c r="C532" s="973"/>
      <c r="D532" s="974"/>
      <c r="E532" s="975"/>
      <c r="F532" s="976"/>
    </row>
    <row r="533" spans="1:6" x14ac:dyDescent="0.3">
      <c r="A533" s="923" t="str">
        <f>A130</f>
        <v>PANEL FOR ROUTINE ROAD MAINTENANCE WORKS ACROSS SOUTH AFRICA (GAUTENG PROVINCE)</v>
      </c>
      <c r="B533" s="928"/>
      <c r="C533" s="977"/>
      <c r="D533" s="978"/>
      <c r="E533" s="979"/>
      <c r="F533" s="980"/>
    </row>
    <row r="534" spans="1:6" ht="15" thickBot="1" x14ac:dyDescent="0.35">
      <c r="A534" s="923" t="str">
        <f>A131</f>
        <v>PART B: OPERATIONAL SECTION</v>
      </c>
      <c r="B534" s="928"/>
      <c r="C534" s="977"/>
      <c r="D534" s="978"/>
      <c r="E534" s="979"/>
      <c r="F534" s="980"/>
    </row>
    <row r="535" spans="1:6" ht="15" thickBot="1" x14ac:dyDescent="0.35">
      <c r="A535" s="999" t="s">
        <v>1216</v>
      </c>
      <c r="B535" s="1000"/>
      <c r="C535" s="1000"/>
      <c r="D535" s="1001"/>
      <c r="E535" s="1002"/>
      <c r="F535" s="1003"/>
    </row>
    <row r="536" spans="1:6" x14ac:dyDescent="0.3">
      <c r="A536" s="944" t="s">
        <v>1236</v>
      </c>
      <c r="B536" s="950" t="s">
        <v>3705</v>
      </c>
      <c r="C536" s="946"/>
      <c r="D536" s="948"/>
      <c r="E536" s="948"/>
      <c r="F536" s="949"/>
    </row>
    <row r="537" spans="1:6" x14ac:dyDescent="0.3">
      <c r="A537" s="944" t="s">
        <v>1238</v>
      </c>
      <c r="B537" s="945" t="s">
        <v>1220</v>
      </c>
      <c r="C537" s="957"/>
      <c r="D537" s="948"/>
      <c r="E537" s="948"/>
      <c r="F537" s="949"/>
    </row>
    <row r="538" spans="1:6" ht="24" customHeight="1" x14ac:dyDescent="0.3">
      <c r="A538" s="944" t="s">
        <v>1239</v>
      </c>
      <c r="B538" s="945" t="s">
        <v>3993</v>
      </c>
      <c r="C538" s="946" t="s">
        <v>955</v>
      </c>
      <c r="D538" s="948">
        <v>75000</v>
      </c>
      <c r="E538" s="856"/>
      <c r="F538" s="949" t="str">
        <f>IF((D538*E538)&gt;0,(D538*E538),"")</f>
        <v/>
      </c>
    </row>
    <row r="539" spans="1:6" x14ac:dyDescent="0.3">
      <c r="A539" s="944" t="s">
        <v>1245</v>
      </c>
      <c r="B539" s="945" t="s">
        <v>1246</v>
      </c>
      <c r="C539" s="946"/>
      <c r="D539" s="948"/>
      <c r="E539" s="948"/>
      <c r="F539" s="949" t="str">
        <f t="shared" ref="F539:F551" si="22">IF((D539*E539)&gt;0,(D539*E539),"")</f>
        <v/>
      </c>
    </row>
    <row r="540" spans="1:6" x14ac:dyDescent="0.3">
      <c r="A540" s="944" t="s">
        <v>1247</v>
      </c>
      <c r="B540" s="945" t="s">
        <v>3993</v>
      </c>
      <c r="C540" s="946" t="s">
        <v>955</v>
      </c>
      <c r="D540" s="948">
        <v>15000</v>
      </c>
      <c r="E540" s="856"/>
      <c r="F540" s="949" t="str">
        <f t="shared" si="22"/>
        <v/>
      </c>
    </row>
    <row r="541" spans="1:6" x14ac:dyDescent="0.3">
      <c r="A541" s="944" t="s">
        <v>1253</v>
      </c>
      <c r="B541" s="945" t="s">
        <v>1229</v>
      </c>
      <c r="C541" s="946"/>
      <c r="D541" s="948"/>
      <c r="E541" s="948"/>
      <c r="F541" s="949" t="str">
        <f t="shared" si="22"/>
        <v/>
      </c>
    </row>
    <row r="542" spans="1:6" x14ac:dyDescent="0.3">
      <c r="A542" s="944" t="s">
        <v>1254</v>
      </c>
      <c r="B542" s="945" t="s">
        <v>3993</v>
      </c>
      <c r="C542" s="946" t="s">
        <v>955</v>
      </c>
      <c r="D542" s="948">
        <v>2000</v>
      </c>
      <c r="E542" s="856"/>
      <c r="F542" s="949" t="str">
        <f t="shared" si="22"/>
        <v/>
      </c>
    </row>
    <row r="543" spans="1:6" x14ac:dyDescent="0.3">
      <c r="A543" s="944" t="s">
        <v>1260</v>
      </c>
      <c r="B543" s="950" t="s">
        <v>1261</v>
      </c>
      <c r="C543" s="946"/>
      <c r="D543" s="948"/>
      <c r="E543" s="948"/>
      <c r="F543" s="949" t="str">
        <f t="shared" si="22"/>
        <v/>
      </c>
    </row>
    <row r="544" spans="1:6" x14ac:dyDescent="0.3">
      <c r="A544" s="944" t="s">
        <v>1262</v>
      </c>
      <c r="B544" s="945" t="s">
        <v>1263</v>
      </c>
      <c r="C544" s="946" t="s">
        <v>9</v>
      </c>
      <c r="D544" s="948">
        <v>100</v>
      </c>
      <c r="E544" s="856"/>
      <c r="F544" s="949" t="str">
        <f t="shared" si="22"/>
        <v/>
      </c>
    </row>
    <row r="545" spans="1:6" x14ac:dyDescent="0.3">
      <c r="A545" s="944" t="s">
        <v>1264</v>
      </c>
      <c r="B545" s="950" t="s">
        <v>4246</v>
      </c>
      <c r="C545" s="946"/>
      <c r="D545" s="948"/>
      <c r="E545" s="948"/>
      <c r="F545" s="949" t="str">
        <f t="shared" si="22"/>
        <v/>
      </c>
    </row>
    <row r="546" spans="1:6" x14ac:dyDescent="0.3">
      <c r="A546" s="944" t="s">
        <v>1266</v>
      </c>
      <c r="B546" s="945" t="s">
        <v>4247</v>
      </c>
      <c r="C546" s="946" t="s">
        <v>9</v>
      </c>
      <c r="D546" s="948">
        <v>0</v>
      </c>
      <c r="E546" s="856"/>
      <c r="F546" s="949" t="str">
        <f t="shared" si="22"/>
        <v/>
      </c>
    </row>
    <row r="547" spans="1:6" ht="15.75" customHeight="1" x14ac:dyDescent="0.3">
      <c r="A547" s="944" t="s">
        <v>1274</v>
      </c>
      <c r="B547" s="950" t="s">
        <v>1265</v>
      </c>
      <c r="C547" s="946"/>
      <c r="D547" s="948"/>
      <c r="E547" s="948"/>
      <c r="F547" s="949" t="str">
        <f t="shared" si="22"/>
        <v/>
      </c>
    </row>
    <row r="548" spans="1:6" ht="15.75" customHeight="1" x14ac:dyDescent="0.3">
      <c r="A548" s="944" t="s">
        <v>3687</v>
      </c>
      <c r="B548" s="945" t="s">
        <v>4324</v>
      </c>
      <c r="C548" s="946" t="s">
        <v>9</v>
      </c>
      <c r="D548" s="948">
        <v>2500</v>
      </c>
      <c r="E548" s="856"/>
      <c r="F548" s="949" t="str">
        <f t="shared" si="22"/>
        <v/>
      </c>
    </row>
    <row r="549" spans="1:6" ht="15.75" customHeight="1" x14ac:dyDescent="0.3">
      <c r="A549" s="944" t="s">
        <v>4012</v>
      </c>
      <c r="B549" s="950" t="s">
        <v>4013</v>
      </c>
      <c r="C549" s="946"/>
      <c r="D549" s="948"/>
      <c r="E549" s="948"/>
      <c r="F549" s="949" t="str">
        <f t="shared" si="22"/>
        <v/>
      </c>
    </row>
    <row r="550" spans="1:6" ht="15.75" customHeight="1" x14ac:dyDescent="0.3">
      <c r="A550" s="944" t="s">
        <v>4014</v>
      </c>
      <c r="B550" s="945" t="s">
        <v>4016</v>
      </c>
      <c r="C550" s="946" t="s">
        <v>4369</v>
      </c>
      <c r="D550" s="948">
        <v>1500</v>
      </c>
      <c r="E550" s="856"/>
      <c r="F550" s="949" t="str">
        <f t="shared" si="22"/>
        <v/>
      </c>
    </row>
    <row r="551" spans="1:6" ht="15.75" customHeight="1" x14ac:dyDescent="0.3">
      <c r="A551" s="944" t="s">
        <v>4015</v>
      </c>
      <c r="B551" s="945" t="s">
        <v>962</v>
      </c>
      <c r="C551" s="946" t="s">
        <v>4384</v>
      </c>
      <c r="D551" s="948">
        <v>5000</v>
      </c>
      <c r="E551" s="856"/>
      <c r="F551" s="949" t="str">
        <f t="shared" si="22"/>
        <v/>
      </c>
    </row>
    <row r="552" spans="1:6" ht="15.75" customHeight="1" thickBot="1" x14ac:dyDescent="0.35">
      <c r="A552" s="966" t="s">
        <v>4076</v>
      </c>
      <c r="B552" s="967" t="s">
        <v>4116</v>
      </c>
      <c r="C552" s="967"/>
      <c r="D552" s="968"/>
      <c r="E552" s="969"/>
      <c r="F552" s="970">
        <f>SUM(F536:F551)</f>
        <v>0</v>
      </c>
    </row>
    <row r="553" spans="1:6" ht="15.75" customHeight="1" x14ac:dyDescent="0.3">
      <c r="A553" s="971" t="str">
        <f>A129</f>
        <v>CONTRACT SANRAL: NRA 2024/1323</v>
      </c>
      <c r="B553" s="972"/>
      <c r="C553" s="973"/>
      <c r="D553" s="974"/>
      <c r="E553" s="975"/>
      <c r="F553" s="976"/>
    </row>
    <row r="554" spans="1:6" ht="15.75" customHeight="1" x14ac:dyDescent="0.3">
      <c r="A554" s="923" t="str">
        <f>A130</f>
        <v>PANEL FOR ROUTINE ROAD MAINTENANCE WORKS ACROSS SOUTH AFRICA (GAUTENG PROVINCE)</v>
      </c>
      <c r="B554" s="928"/>
      <c r="C554" s="977"/>
      <c r="D554" s="978"/>
      <c r="E554" s="979"/>
      <c r="F554" s="980"/>
    </row>
    <row r="555" spans="1:6" ht="15.75" customHeight="1" x14ac:dyDescent="0.3">
      <c r="A555" s="923" t="str">
        <f>A131</f>
        <v>PART B: OPERATIONAL SECTION</v>
      </c>
      <c r="B555" s="928"/>
      <c r="C555" s="977"/>
      <c r="D555" s="978"/>
      <c r="E555" s="979"/>
      <c r="F555" s="980"/>
    </row>
    <row r="556" spans="1:6" ht="15" thickBot="1" x14ac:dyDescent="0.35">
      <c r="A556" s="1046" t="s">
        <v>1290</v>
      </c>
      <c r="B556" s="1047"/>
      <c r="C556" s="1047"/>
      <c r="D556" s="1048"/>
      <c r="E556" s="1049"/>
      <c r="F556" s="1050"/>
    </row>
    <row r="557" spans="1:6" x14ac:dyDescent="0.3">
      <c r="A557" s="939" t="s">
        <v>1291</v>
      </c>
      <c r="B557" s="940" t="s">
        <v>1292</v>
      </c>
      <c r="C557" s="941"/>
      <c r="D557" s="942"/>
      <c r="E557" s="942"/>
      <c r="F557" s="943"/>
    </row>
    <row r="558" spans="1:6" x14ac:dyDescent="0.3">
      <c r="A558" s="944" t="s">
        <v>1293</v>
      </c>
      <c r="B558" s="950" t="s">
        <v>1294</v>
      </c>
      <c r="C558" s="946" t="s">
        <v>4369</v>
      </c>
      <c r="D558" s="948">
        <v>4500</v>
      </c>
      <c r="E558" s="856"/>
      <c r="F558" s="949" t="str">
        <f>IF((D558*E558)&gt;0,(D558*E558),"")</f>
        <v/>
      </c>
    </row>
    <row r="559" spans="1:6" x14ac:dyDescent="0.3">
      <c r="A559" s="944" t="s">
        <v>1301</v>
      </c>
      <c r="B559" s="950" t="s">
        <v>3937</v>
      </c>
      <c r="C559" s="946"/>
      <c r="D559" s="948"/>
      <c r="E559" s="948"/>
      <c r="F559" s="949" t="str">
        <f t="shared" ref="F559:F575" si="23">IF((D559*E559)&gt;0,(D559*E559),"")</f>
        <v/>
      </c>
    </row>
    <row r="560" spans="1:6" x14ac:dyDescent="0.3">
      <c r="A560" s="944" t="s">
        <v>1303</v>
      </c>
      <c r="B560" s="945" t="s">
        <v>1304</v>
      </c>
      <c r="C560" s="946" t="s">
        <v>4369</v>
      </c>
      <c r="D560" s="948">
        <v>600</v>
      </c>
      <c r="E560" s="856"/>
      <c r="F560" s="949" t="str">
        <f t="shared" si="23"/>
        <v/>
      </c>
    </row>
    <row r="561" spans="1:6" x14ac:dyDescent="0.3">
      <c r="A561" s="944" t="s">
        <v>1305</v>
      </c>
      <c r="B561" s="945" t="s">
        <v>381</v>
      </c>
      <c r="C561" s="946" t="s">
        <v>4369</v>
      </c>
      <c r="D561" s="948">
        <v>600</v>
      </c>
      <c r="E561" s="856"/>
      <c r="F561" s="949" t="str">
        <f t="shared" si="23"/>
        <v/>
      </c>
    </row>
    <row r="562" spans="1:6" ht="14.7" customHeight="1" x14ac:dyDescent="0.3">
      <c r="A562" s="944" t="s">
        <v>1307</v>
      </c>
      <c r="B562" s="945" t="s">
        <v>3688</v>
      </c>
      <c r="C562" s="946" t="s">
        <v>4369</v>
      </c>
      <c r="D562" s="948">
        <v>600</v>
      </c>
      <c r="E562" s="856"/>
      <c r="F562" s="949" t="str">
        <f t="shared" si="23"/>
        <v/>
      </c>
    </row>
    <row r="563" spans="1:6" x14ac:dyDescent="0.3">
      <c r="A563" s="944" t="s">
        <v>1308</v>
      </c>
      <c r="B563" s="950" t="s">
        <v>3938</v>
      </c>
      <c r="C563" s="946" t="s">
        <v>4369</v>
      </c>
      <c r="D563" s="948">
        <v>200</v>
      </c>
      <c r="E563" s="856"/>
      <c r="F563" s="949" t="str">
        <f t="shared" si="23"/>
        <v/>
      </c>
    </row>
    <row r="564" spans="1:6" ht="15" customHeight="1" x14ac:dyDescent="0.3">
      <c r="A564" s="944" t="s">
        <v>1310</v>
      </c>
      <c r="B564" s="950" t="s">
        <v>3939</v>
      </c>
      <c r="C564" s="946"/>
      <c r="D564" s="948"/>
      <c r="E564" s="948"/>
      <c r="F564" s="949" t="str">
        <f t="shared" si="23"/>
        <v/>
      </c>
    </row>
    <row r="565" spans="1:6" x14ac:dyDescent="0.3">
      <c r="A565" s="944" t="s">
        <v>3346</v>
      </c>
      <c r="B565" s="945" t="s">
        <v>1326</v>
      </c>
      <c r="C565" s="946" t="s">
        <v>262</v>
      </c>
      <c r="D565" s="948">
        <v>12</v>
      </c>
      <c r="E565" s="856"/>
      <c r="F565" s="949" t="str">
        <f t="shared" si="23"/>
        <v/>
      </c>
    </row>
    <row r="566" spans="1:6" x14ac:dyDescent="0.3">
      <c r="A566" s="944" t="s">
        <v>1312</v>
      </c>
      <c r="B566" s="950" t="s">
        <v>3940</v>
      </c>
      <c r="C566" s="946"/>
      <c r="D566" s="948"/>
      <c r="E566" s="948"/>
      <c r="F566" s="949" t="str">
        <f t="shared" si="23"/>
        <v/>
      </c>
    </row>
    <row r="567" spans="1:6" x14ac:dyDescent="0.3">
      <c r="A567" s="944" t="s">
        <v>3941</v>
      </c>
      <c r="B567" s="945" t="s">
        <v>3943</v>
      </c>
      <c r="C567" s="946" t="s">
        <v>489</v>
      </c>
      <c r="D567" s="948">
        <v>50</v>
      </c>
      <c r="E567" s="856"/>
      <c r="F567" s="949" t="str">
        <f t="shared" si="23"/>
        <v/>
      </c>
    </row>
    <row r="568" spans="1:6" x14ac:dyDescent="0.3">
      <c r="A568" s="944" t="s">
        <v>3942</v>
      </c>
      <c r="B568" s="945" t="s">
        <v>3944</v>
      </c>
      <c r="C568" s="946" t="s">
        <v>489</v>
      </c>
      <c r="D568" s="948">
        <v>50</v>
      </c>
      <c r="E568" s="856"/>
      <c r="F568" s="949" t="str">
        <f t="shared" si="23"/>
        <v/>
      </c>
    </row>
    <row r="569" spans="1:6" x14ac:dyDescent="0.3">
      <c r="A569" s="944" t="s">
        <v>1316</v>
      </c>
      <c r="B569" s="950" t="s">
        <v>3351</v>
      </c>
      <c r="D569" s="948"/>
      <c r="E569" s="948"/>
      <c r="F569" s="949" t="str">
        <f t="shared" si="23"/>
        <v/>
      </c>
    </row>
    <row r="570" spans="1:6" ht="15.75" customHeight="1" x14ac:dyDescent="0.3">
      <c r="A570" s="944" t="s">
        <v>3352</v>
      </c>
      <c r="B570" s="945" t="s">
        <v>3351</v>
      </c>
      <c r="C570" s="946" t="s">
        <v>955</v>
      </c>
      <c r="D570" s="948">
        <v>60</v>
      </c>
      <c r="E570" s="856"/>
      <c r="F570" s="949" t="str">
        <f t="shared" si="23"/>
        <v/>
      </c>
    </row>
    <row r="571" spans="1:6" ht="15.75" customHeight="1" x14ac:dyDescent="0.3">
      <c r="A571" s="944" t="s">
        <v>3353</v>
      </c>
      <c r="B571" s="945" t="s">
        <v>1313</v>
      </c>
      <c r="C571" s="946" t="s">
        <v>363</v>
      </c>
      <c r="D571" s="948">
        <v>3000</v>
      </c>
      <c r="E571" s="856"/>
      <c r="F571" s="949" t="str">
        <f t="shared" si="23"/>
        <v/>
      </c>
    </row>
    <row r="572" spans="1:6" x14ac:dyDescent="0.3">
      <c r="A572" s="944" t="s">
        <v>1319</v>
      </c>
      <c r="B572" s="950" t="s">
        <v>4249</v>
      </c>
      <c r="C572" s="946"/>
      <c r="D572" s="948"/>
      <c r="E572" s="948"/>
      <c r="F572" s="949" t="str">
        <f t="shared" si="23"/>
        <v/>
      </c>
    </row>
    <row r="573" spans="1:6" x14ac:dyDescent="0.3">
      <c r="A573" s="944" t="s">
        <v>1321</v>
      </c>
      <c r="B573" s="945" t="s">
        <v>4250</v>
      </c>
      <c r="C573" s="946" t="s">
        <v>955</v>
      </c>
      <c r="D573" s="948">
        <v>30</v>
      </c>
      <c r="E573" s="856"/>
      <c r="F573" s="949" t="str">
        <f t="shared" si="23"/>
        <v/>
      </c>
    </row>
    <row r="574" spans="1:6" x14ac:dyDescent="0.3">
      <c r="A574" s="944" t="s">
        <v>3355</v>
      </c>
      <c r="B574" s="945" t="s">
        <v>4251</v>
      </c>
      <c r="C574" s="946" t="s">
        <v>955</v>
      </c>
      <c r="D574" s="948">
        <v>30</v>
      </c>
      <c r="E574" s="856"/>
      <c r="F574" s="949" t="str">
        <f t="shared" si="23"/>
        <v/>
      </c>
    </row>
    <row r="575" spans="1:6" x14ac:dyDescent="0.3">
      <c r="A575" s="944" t="s">
        <v>1323</v>
      </c>
      <c r="B575" s="950" t="s">
        <v>1317</v>
      </c>
      <c r="C575" s="946" t="s">
        <v>4384</v>
      </c>
      <c r="D575" s="948">
        <v>2000</v>
      </c>
      <c r="E575" s="856"/>
      <c r="F575" s="949" t="str">
        <f t="shared" si="23"/>
        <v/>
      </c>
    </row>
    <row r="576" spans="1:6" ht="15" thickBot="1" x14ac:dyDescent="0.35">
      <c r="A576" s="966" t="s">
        <v>4078</v>
      </c>
      <c r="B576" s="967" t="s">
        <v>4116</v>
      </c>
      <c r="C576" s="967"/>
      <c r="D576" s="968"/>
      <c r="E576" s="969"/>
      <c r="F576" s="970">
        <f>SUM(F558:F575)</f>
        <v>0</v>
      </c>
    </row>
    <row r="577" spans="1:6" x14ac:dyDescent="0.3">
      <c r="A577" s="971" t="str">
        <f>A129</f>
        <v>CONTRACT SANRAL: NRA 2024/1323</v>
      </c>
      <c r="B577" s="972"/>
      <c r="C577" s="973"/>
      <c r="D577" s="974"/>
      <c r="E577" s="975"/>
      <c r="F577" s="976"/>
    </row>
    <row r="578" spans="1:6" x14ac:dyDescent="0.3">
      <c r="A578" s="923" t="str">
        <f>A130</f>
        <v>PANEL FOR ROUTINE ROAD MAINTENANCE WORKS ACROSS SOUTH AFRICA (GAUTENG PROVINCE)</v>
      </c>
      <c r="B578" s="928"/>
      <c r="C578" s="977"/>
      <c r="D578" s="978"/>
      <c r="E578" s="979"/>
      <c r="F578" s="980"/>
    </row>
    <row r="579" spans="1:6" ht="15" thickBot="1" x14ac:dyDescent="0.35">
      <c r="A579" s="923" t="str">
        <f>A131</f>
        <v>PART B: OPERATIONAL SECTION</v>
      </c>
      <c r="B579" s="928"/>
      <c r="C579" s="977"/>
      <c r="D579" s="978"/>
      <c r="E579" s="979"/>
      <c r="F579" s="980"/>
    </row>
    <row r="580" spans="1:6" ht="15" thickBot="1" x14ac:dyDescent="0.35">
      <c r="A580" s="999" t="s">
        <v>1381</v>
      </c>
      <c r="B580" s="1000"/>
      <c r="C580" s="1000"/>
      <c r="D580" s="1001"/>
      <c r="E580" s="1002"/>
      <c r="F580" s="1003"/>
    </row>
    <row r="581" spans="1:6" x14ac:dyDescent="0.3">
      <c r="A581" s="944" t="s">
        <v>4252</v>
      </c>
      <c r="B581" s="1040" t="s">
        <v>1397</v>
      </c>
      <c r="C581" s="946"/>
      <c r="D581" s="1009"/>
      <c r="E581" s="1009"/>
      <c r="F581" s="949" t="str">
        <f>IF((D581*E581)&gt;0,(D581*E581),"")</f>
        <v/>
      </c>
    </row>
    <row r="582" spans="1:6" ht="24" customHeight="1" x14ac:dyDescent="0.3">
      <c r="A582" s="944" t="s">
        <v>3706</v>
      </c>
      <c r="B582" s="1010" t="s">
        <v>1399</v>
      </c>
      <c r="C582" s="1052" t="s">
        <v>16</v>
      </c>
      <c r="D582" s="948">
        <v>1</v>
      </c>
      <c r="E582" s="948">
        <v>500000</v>
      </c>
      <c r="F582" s="949">
        <f>IF((D582*E582)&gt;0,(D582*E582),"")</f>
        <v>500000</v>
      </c>
    </row>
    <row r="583" spans="1:6" ht="15.75" customHeight="1" x14ac:dyDescent="0.3">
      <c r="A583" s="961" t="s">
        <v>3707</v>
      </c>
      <c r="B583" s="1053" t="s">
        <v>3980</v>
      </c>
      <c r="C583" s="992" t="s">
        <v>21</v>
      </c>
      <c r="D583" s="948">
        <f>F582</f>
        <v>500000</v>
      </c>
      <c r="E583" s="855"/>
      <c r="F583" s="949" t="str">
        <f>IF((D583*E583)&gt;0,(D583*E583),"")</f>
        <v/>
      </c>
    </row>
    <row r="584" spans="1:6" ht="15.75" customHeight="1" thickBot="1" x14ac:dyDescent="0.35">
      <c r="A584" s="966" t="s">
        <v>4080</v>
      </c>
      <c r="B584" s="967" t="s">
        <v>4116</v>
      </c>
      <c r="C584" s="967"/>
      <c r="D584" s="968"/>
      <c r="E584" s="969"/>
      <c r="F584" s="970">
        <f>SUM(F581:F583)</f>
        <v>500000</v>
      </c>
    </row>
    <row r="585" spans="1:6" ht="15.75" customHeight="1" x14ac:dyDescent="0.3">
      <c r="A585" s="971" t="str">
        <f>A129</f>
        <v>CONTRACT SANRAL: NRA 2024/1323</v>
      </c>
      <c r="B585" s="972"/>
      <c r="C585" s="973"/>
      <c r="D585" s="974"/>
      <c r="E585" s="975"/>
      <c r="F585" s="976"/>
    </row>
    <row r="586" spans="1:6" ht="15.75" customHeight="1" x14ac:dyDescent="0.3">
      <c r="A586" s="923" t="str">
        <f>A130</f>
        <v>PANEL FOR ROUTINE ROAD MAINTENANCE WORKS ACROSS SOUTH AFRICA (GAUTENG PROVINCE)</v>
      </c>
      <c r="B586" s="928"/>
      <c r="C586" s="977"/>
      <c r="D586" s="978"/>
      <c r="E586" s="979"/>
      <c r="F586" s="980"/>
    </row>
    <row r="587" spans="1:6" ht="15.75" customHeight="1" thickBot="1" x14ac:dyDescent="0.35">
      <c r="A587" s="923" t="str">
        <f>A131</f>
        <v>PART B: OPERATIONAL SECTION</v>
      </c>
      <c r="B587" s="928"/>
      <c r="C587" s="977"/>
      <c r="D587" s="978"/>
      <c r="E587" s="979"/>
      <c r="F587" s="980"/>
    </row>
    <row r="588" spans="1:6" ht="15.75" customHeight="1" thickBot="1" x14ac:dyDescent="0.35">
      <c r="A588" s="999" t="s">
        <v>1403</v>
      </c>
      <c r="B588" s="1000"/>
      <c r="C588" s="1000"/>
      <c r="D588" s="1001"/>
      <c r="E588" s="1002"/>
      <c r="F588" s="1003"/>
    </row>
    <row r="589" spans="1:6" x14ac:dyDescent="0.3">
      <c r="A589" s="939" t="s">
        <v>1404</v>
      </c>
      <c r="B589" s="940" t="s">
        <v>1405</v>
      </c>
      <c r="C589" s="941"/>
      <c r="D589" s="942"/>
      <c r="E589" s="942"/>
      <c r="F589" s="949"/>
    </row>
    <row r="590" spans="1:6" x14ac:dyDescent="0.3">
      <c r="A590" s="944" t="s">
        <v>1406</v>
      </c>
      <c r="B590" s="945" t="s">
        <v>1407</v>
      </c>
      <c r="C590" s="946" t="s">
        <v>4367</v>
      </c>
      <c r="D590" s="948">
        <v>90</v>
      </c>
      <c r="E590" s="856"/>
      <c r="F590" s="949" t="str">
        <f t="shared" ref="F590:F653" si="24">IF((D590*E590)&gt;0,(D590*E590),"")</f>
        <v/>
      </c>
    </row>
    <row r="591" spans="1:6" x14ac:dyDescent="0.3">
      <c r="A591" s="944" t="s">
        <v>1408</v>
      </c>
      <c r="B591" s="945" t="s">
        <v>1409</v>
      </c>
      <c r="C591" s="946" t="s">
        <v>4367</v>
      </c>
      <c r="D591" s="948">
        <v>180</v>
      </c>
      <c r="E591" s="856"/>
      <c r="F591" s="949" t="str">
        <f t="shared" si="24"/>
        <v/>
      </c>
    </row>
    <row r="592" spans="1:6" x14ac:dyDescent="0.3">
      <c r="A592" s="944" t="s">
        <v>1410</v>
      </c>
      <c r="B592" s="945" t="s">
        <v>1411</v>
      </c>
      <c r="C592" s="946" t="s">
        <v>4367</v>
      </c>
      <c r="D592" s="948">
        <v>180</v>
      </c>
      <c r="E592" s="856"/>
      <c r="F592" s="949" t="str">
        <f t="shared" si="24"/>
        <v/>
      </c>
    </row>
    <row r="593" spans="1:6" x14ac:dyDescent="0.3">
      <c r="A593" s="944" t="s">
        <v>1412</v>
      </c>
      <c r="B593" s="945" t="s">
        <v>1413</v>
      </c>
      <c r="C593" s="946" t="s">
        <v>4367</v>
      </c>
      <c r="D593" s="948">
        <v>250</v>
      </c>
      <c r="E593" s="856"/>
      <c r="F593" s="949" t="str">
        <f t="shared" si="24"/>
        <v/>
      </c>
    </row>
    <row r="594" spans="1:6" x14ac:dyDescent="0.3">
      <c r="A594" s="944" t="s">
        <v>1414</v>
      </c>
      <c r="B594" s="950" t="s">
        <v>3831</v>
      </c>
      <c r="C594" s="946"/>
      <c r="D594" s="948"/>
      <c r="E594" s="948"/>
      <c r="F594" s="949" t="str">
        <f t="shared" si="24"/>
        <v/>
      </c>
    </row>
    <row r="595" spans="1:6" ht="24" customHeight="1" x14ac:dyDescent="0.3">
      <c r="A595" s="944" t="s">
        <v>1416</v>
      </c>
      <c r="B595" s="945" t="s">
        <v>3868</v>
      </c>
      <c r="C595" s="946"/>
      <c r="D595" s="948"/>
      <c r="E595" s="948"/>
      <c r="F595" s="949" t="str">
        <f t="shared" si="24"/>
        <v/>
      </c>
    </row>
    <row r="596" spans="1:6" ht="15.75" customHeight="1" x14ac:dyDescent="0.3">
      <c r="A596" s="944" t="s">
        <v>1418</v>
      </c>
      <c r="B596" s="1054" t="s">
        <v>4253</v>
      </c>
      <c r="C596" s="946" t="s">
        <v>9</v>
      </c>
      <c r="D596" s="948">
        <v>160</v>
      </c>
      <c r="E596" s="856"/>
      <c r="F596" s="949" t="str">
        <f t="shared" si="24"/>
        <v/>
      </c>
    </row>
    <row r="597" spans="1:6" ht="15.75" customHeight="1" x14ac:dyDescent="0.3">
      <c r="A597" s="944" t="s">
        <v>1420</v>
      </c>
      <c r="B597" s="1054" t="s">
        <v>3832</v>
      </c>
      <c r="C597" s="946" t="s">
        <v>9</v>
      </c>
      <c r="D597" s="948">
        <v>160</v>
      </c>
      <c r="E597" s="856"/>
      <c r="F597" s="949" t="str">
        <f t="shared" si="24"/>
        <v/>
      </c>
    </row>
    <row r="598" spans="1:6" x14ac:dyDescent="0.3">
      <c r="A598" s="944" t="s">
        <v>1422</v>
      </c>
      <c r="B598" s="954" t="s">
        <v>3833</v>
      </c>
      <c r="C598" s="946" t="s">
        <v>9</v>
      </c>
      <c r="D598" s="948">
        <v>160</v>
      </c>
      <c r="E598" s="856"/>
      <c r="F598" s="949" t="str">
        <f t="shared" si="24"/>
        <v/>
      </c>
    </row>
    <row r="599" spans="1:6" x14ac:dyDescent="0.3">
      <c r="A599" s="944" t="s">
        <v>1434</v>
      </c>
      <c r="B599" s="954" t="s">
        <v>3869</v>
      </c>
      <c r="C599" s="946"/>
      <c r="D599" s="948"/>
      <c r="E599" s="948"/>
      <c r="F599" s="949" t="str">
        <f t="shared" si="24"/>
        <v/>
      </c>
    </row>
    <row r="600" spans="1:6" x14ac:dyDescent="0.3">
      <c r="A600" s="944" t="s">
        <v>1436</v>
      </c>
      <c r="B600" s="1054" t="s">
        <v>4253</v>
      </c>
      <c r="C600" s="946" t="s">
        <v>9</v>
      </c>
      <c r="D600" s="948">
        <v>160</v>
      </c>
      <c r="E600" s="856"/>
      <c r="F600" s="949" t="str">
        <f t="shared" si="24"/>
        <v/>
      </c>
    </row>
    <row r="601" spans="1:6" x14ac:dyDescent="0.3">
      <c r="A601" s="944" t="s">
        <v>1438</v>
      </c>
      <c r="B601" s="1054" t="s">
        <v>3832</v>
      </c>
      <c r="C601" s="946" t="s">
        <v>9</v>
      </c>
      <c r="D601" s="948">
        <v>160</v>
      </c>
      <c r="E601" s="856"/>
      <c r="F601" s="949" t="str">
        <f t="shared" si="24"/>
        <v/>
      </c>
    </row>
    <row r="602" spans="1:6" x14ac:dyDescent="0.3">
      <c r="A602" s="944" t="s">
        <v>1440</v>
      </c>
      <c r="B602" s="954" t="s">
        <v>3833</v>
      </c>
      <c r="C602" s="946" t="s">
        <v>9</v>
      </c>
      <c r="D602" s="948">
        <v>160</v>
      </c>
      <c r="E602" s="856"/>
      <c r="F602" s="949" t="str">
        <f t="shared" si="24"/>
        <v/>
      </c>
    </row>
    <row r="603" spans="1:6" x14ac:dyDescent="0.3">
      <c r="A603" s="944" t="s">
        <v>3867</v>
      </c>
      <c r="B603" s="954" t="s">
        <v>3870</v>
      </c>
      <c r="C603" s="946"/>
      <c r="D603" s="948"/>
      <c r="E603" s="948"/>
      <c r="F603" s="949" t="str">
        <f t="shared" si="24"/>
        <v/>
      </c>
    </row>
    <row r="604" spans="1:6" x14ac:dyDescent="0.3">
      <c r="A604" s="944" t="s">
        <v>1464</v>
      </c>
      <c r="B604" s="959" t="s">
        <v>1581</v>
      </c>
      <c r="C604" s="946" t="s">
        <v>9</v>
      </c>
      <c r="D604" s="948">
        <v>160</v>
      </c>
      <c r="E604" s="856"/>
      <c r="F604" s="949" t="str">
        <f t="shared" si="24"/>
        <v/>
      </c>
    </row>
    <row r="605" spans="1:6" ht="15.75" customHeight="1" x14ac:dyDescent="0.3">
      <c r="A605" s="944" t="s">
        <v>3871</v>
      </c>
      <c r="B605" s="945" t="s">
        <v>1583</v>
      </c>
      <c r="C605" s="946" t="s">
        <v>9</v>
      </c>
      <c r="D605" s="948">
        <v>160</v>
      </c>
      <c r="E605" s="856"/>
      <c r="F605" s="949" t="str">
        <f t="shared" si="24"/>
        <v/>
      </c>
    </row>
    <row r="606" spans="1:6" ht="15.75" customHeight="1" x14ac:dyDescent="0.3">
      <c r="A606" s="944" t="s">
        <v>3872</v>
      </c>
      <c r="B606" s="945" t="s">
        <v>1585</v>
      </c>
      <c r="C606" s="946" t="s">
        <v>9</v>
      </c>
      <c r="D606" s="948">
        <v>160</v>
      </c>
      <c r="E606" s="856"/>
      <c r="F606" s="949" t="str">
        <f t="shared" si="24"/>
        <v/>
      </c>
    </row>
    <row r="607" spans="1:6" x14ac:dyDescent="0.3">
      <c r="A607" s="944" t="s">
        <v>3873</v>
      </c>
      <c r="B607" s="954" t="s">
        <v>3874</v>
      </c>
      <c r="C607" s="946"/>
      <c r="D607" s="948"/>
      <c r="E607" s="948"/>
      <c r="F607" s="949" t="str">
        <f t="shared" si="24"/>
        <v/>
      </c>
    </row>
    <row r="608" spans="1:6" x14ac:dyDescent="0.3">
      <c r="A608" s="944" t="s">
        <v>4254</v>
      </c>
      <c r="B608" s="959" t="s">
        <v>1581</v>
      </c>
      <c r="C608" s="946" t="s">
        <v>9</v>
      </c>
      <c r="D608" s="948">
        <v>120</v>
      </c>
      <c r="E608" s="856"/>
      <c r="F608" s="949" t="str">
        <f t="shared" si="24"/>
        <v/>
      </c>
    </row>
    <row r="609" spans="1:6" x14ac:dyDescent="0.3">
      <c r="A609" s="944" t="s">
        <v>3875</v>
      </c>
      <c r="B609" s="945" t="s">
        <v>1583</v>
      </c>
      <c r="C609" s="946" t="s">
        <v>9</v>
      </c>
      <c r="D609" s="948">
        <v>120</v>
      </c>
      <c r="E609" s="856"/>
      <c r="F609" s="949" t="str">
        <f t="shared" si="24"/>
        <v/>
      </c>
    </row>
    <row r="610" spans="1:6" x14ac:dyDescent="0.3">
      <c r="A610" s="944" t="s">
        <v>3876</v>
      </c>
      <c r="B610" s="945" t="s">
        <v>1585</v>
      </c>
      <c r="C610" s="946" t="s">
        <v>9</v>
      </c>
      <c r="D610" s="948">
        <v>120</v>
      </c>
      <c r="E610" s="856"/>
      <c r="F610" s="949" t="str">
        <f t="shared" si="24"/>
        <v/>
      </c>
    </row>
    <row r="611" spans="1:6" x14ac:dyDescent="0.3">
      <c r="A611" s="944" t="s">
        <v>1469</v>
      </c>
      <c r="B611" s="950" t="s">
        <v>1470</v>
      </c>
      <c r="C611" s="946"/>
      <c r="D611" s="948"/>
      <c r="E611" s="948"/>
      <c r="F611" s="949" t="str">
        <f t="shared" si="24"/>
        <v/>
      </c>
    </row>
    <row r="612" spans="1:6" x14ac:dyDescent="0.3">
      <c r="A612" s="944" t="s">
        <v>1471</v>
      </c>
      <c r="B612" s="945" t="s">
        <v>1472</v>
      </c>
      <c r="C612" s="946"/>
      <c r="D612" s="948"/>
      <c r="E612" s="948"/>
      <c r="F612" s="949" t="str">
        <f t="shared" si="24"/>
        <v/>
      </c>
    </row>
    <row r="613" spans="1:6" x14ac:dyDescent="0.3">
      <c r="A613" s="944" t="s">
        <v>1475</v>
      </c>
      <c r="B613" s="1010" t="s">
        <v>1476</v>
      </c>
      <c r="C613" s="946" t="s">
        <v>9</v>
      </c>
      <c r="D613" s="948">
        <v>200</v>
      </c>
      <c r="E613" s="856"/>
      <c r="F613" s="949" t="str">
        <f t="shared" si="24"/>
        <v/>
      </c>
    </row>
    <row r="614" spans="1:6" x14ac:dyDescent="0.3">
      <c r="A614" s="944" t="s">
        <v>1479</v>
      </c>
      <c r="B614" s="945" t="s">
        <v>4385</v>
      </c>
      <c r="C614" s="957"/>
      <c r="D614" s="948"/>
      <c r="E614" s="948"/>
      <c r="F614" s="949" t="str">
        <f t="shared" si="24"/>
        <v/>
      </c>
    </row>
    <row r="615" spans="1:6" x14ac:dyDescent="0.3">
      <c r="A615" s="944" t="s">
        <v>1482</v>
      </c>
      <c r="B615" s="1010" t="s">
        <v>1476</v>
      </c>
      <c r="C615" s="946" t="s">
        <v>9</v>
      </c>
      <c r="D615" s="948">
        <v>100</v>
      </c>
      <c r="E615" s="856"/>
      <c r="F615" s="949" t="str">
        <f t="shared" si="24"/>
        <v/>
      </c>
    </row>
    <row r="616" spans="1:6" x14ac:dyDescent="0.3">
      <c r="A616" s="944" t="s">
        <v>1489</v>
      </c>
      <c r="B616" s="950" t="s">
        <v>3834</v>
      </c>
      <c r="C616" s="946"/>
      <c r="D616" s="948"/>
      <c r="E616" s="948"/>
      <c r="F616" s="949" t="str">
        <f t="shared" si="24"/>
        <v/>
      </c>
    </row>
    <row r="617" spans="1:6" x14ac:dyDescent="0.3">
      <c r="A617" s="944" t="s">
        <v>4255</v>
      </c>
      <c r="B617" s="945" t="s">
        <v>4386</v>
      </c>
      <c r="C617" s="946" t="s">
        <v>363</v>
      </c>
      <c r="D617" s="948">
        <v>40</v>
      </c>
      <c r="E617" s="856"/>
      <c r="F617" s="949" t="str">
        <f t="shared" si="24"/>
        <v/>
      </c>
    </row>
    <row r="618" spans="1:6" x14ac:dyDescent="0.3">
      <c r="A618" s="944" t="s">
        <v>3835</v>
      </c>
      <c r="B618" s="945" t="s">
        <v>1977</v>
      </c>
      <c r="C618" s="946"/>
      <c r="D618" s="948"/>
      <c r="E618" s="948"/>
      <c r="F618" s="949" t="str">
        <f t="shared" si="24"/>
        <v/>
      </c>
    </row>
    <row r="619" spans="1:6" x14ac:dyDescent="0.3">
      <c r="A619" s="944" t="s">
        <v>3836</v>
      </c>
      <c r="B619" s="945" t="s">
        <v>3837</v>
      </c>
      <c r="C619" s="946" t="s">
        <v>363</v>
      </c>
      <c r="D619" s="948">
        <v>150</v>
      </c>
      <c r="E619" s="856"/>
      <c r="F619" s="949" t="str">
        <f t="shared" si="24"/>
        <v/>
      </c>
    </row>
    <row r="620" spans="1:6" x14ac:dyDescent="0.3">
      <c r="A620" s="944" t="s">
        <v>3842</v>
      </c>
      <c r="B620" s="945" t="s">
        <v>3838</v>
      </c>
      <c r="C620" s="946" t="s">
        <v>363</v>
      </c>
      <c r="D620" s="948">
        <v>150</v>
      </c>
      <c r="E620" s="856"/>
      <c r="F620" s="949" t="str">
        <f t="shared" si="24"/>
        <v/>
      </c>
    </row>
    <row r="621" spans="1:6" x14ac:dyDescent="0.3">
      <c r="A621" s="944" t="s">
        <v>3843</v>
      </c>
      <c r="B621" s="945" t="s">
        <v>3839</v>
      </c>
      <c r="C621" s="946" t="s">
        <v>363</v>
      </c>
      <c r="D621" s="948">
        <v>150</v>
      </c>
      <c r="E621" s="856"/>
      <c r="F621" s="949" t="str">
        <f t="shared" si="24"/>
        <v/>
      </c>
    </row>
    <row r="622" spans="1:6" x14ac:dyDescent="0.3">
      <c r="A622" s="944" t="s">
        <v>3844</v>
      </c>
      <c r="B622" s="945" t="s">
        <v>3840</v>
      </c>
      <c r="C622" s="946" t="s">
        <v>363</v>
      </c>
      <c r="D622" s="948">
        <v>150</v>
      </c>
      <c r="E622" s="856"/>
      <c r="F622" s="949" t="str">
        <f t="shared" si="24"/>
        <v/>
      </c>
    </row>
    <row r="623" spans="1:6" ht="15" customHeight="1" x14ac:dyDescent="0.3">
      <c r="A623" s="944" t="s">
        <v>3845</v>
      </c>
      <c r="B623" s="945" t="s">
        <v>3841</v>
      </c>
      <c r="C623" s="946" t="s">
        <v>363</v>
      </c>
      <c r="D623" s="948">
        <v>150</v>
      </c>
      <c r="E623" s="856"/>
      <c r="F623" s="949" t="str">
        <f t="shared" si="24"/>
        <v/>
      </c>
    </row>
    <row r="624" spans="1:6" ht="15" customHeight="1" x14ac:dyDescent="0.3">
      <c r="A624" s="944" t="s">
        <v>1491</v>
      </c>
      <c r="B624" s="950" t="s">
        <v>3846</v>
      </c>
      <c r="C624" s="946"/>
      <c r="D624" s="948"/>
      <c r="E624" s="948"/>
      <c r="F624" s="949" t="str">
        <f t="shared" si="24"/>
        <v/>
      </c>
    </row>
    <row r="625" spans="1:6" x14ac:dyDescent="0.3">
      <c r="A625" s="944" t="s">
        <v>1493</v>
      </c>
      <c r="B625" s="945" t="s">
        <v>3849</v>
      </c>
      <c r="C625" s="946" t="s">
        <v>4369</v>
      </c>
      <c r="D625" s="948">
        <v>120</v>
      </c>
      <c r="E625" s="856"/>
      <c r="F625" s="949" t="str">
        <f t="shared" si="24"/>
        <v/>
      </c>
    </row>
    <row r="626" spans="1:6" x14ac:dyDescent="0.3">
      <c r="A626" s="944" t="s">
        <v>1495</v>
      </c>
      <c r="B626" s="945" t="s">
        <v>3850</v>
      </c>
      <c r="C626" s="946" t="s">
        <v>4369</v>
      </c>
      <c r="D626" s="948">
        <v>40</v>
      </c>
      <c r="E626" s="856"/>
      <c r="F626" s="949" t="str">
        <f t="shared" si="24"/>
        <v/>
      </c>
    </row>
    <row r="627" spans="1:6" x14ac:dyDescent="0.3">
      <c r="A627" s="944" t="s">
        <v>3847</v>
      </c>
      <c r="B627" s="945" t="s">
        <v>3851</v>
      </c>
      <c r="C627" s="946" t="s">
        <v>4369</v>
      </c>
      <c r="D627" s="948">
        <v>40</v>
      </c>
      <c r="E627" s="856"/>
      <c r="F627" s="949" t="str">
        <f t="shared" si="24"/>
        <v/>
      </c>
    </row>
    <row r="628" spans="1:6" x14ac:dyDescent="0.3">
      <c r="A628" s="944" t="s">
        <v>3848</v>
      </c>
      <c r="B628" s="945" t="s">
        <v>3852</v>
      </c>
      <c r="C628" s="946" t="s">
        <v>4369</v>
      </c>
      <c r="D628" s="948">
        <v>40</v>
      </c>
      <c r="E628" s="856"/>
      <c r="F628" s="949" t="str">
        <f t="shared" si="24"/>
        <v/>
      </c>
    </row>
    <row r="629" spans="1:6" x14ac:dyDescent="0.3">
      <c r="A629" s="944" t="s">
        <v>1499</v>
      </c>
      <c r="B629" s="950" t="s">
        <v>1502</v>
      </c>
      <c r="C629" s="946"/>
      <c r="D629" s="948"/>
      <c r="E629" s="948"/>
      <c r="F629" s="949" t="str">
        <f t="shared" si="24"/>
        <v/>
      </c>
    </row>
    <row r="630" spans="1:6" x14ac:dyDescent="0.3">
      <c r="A630" s="944" t="s">
        <v>3853</v>
      </c>
      <c r="B630" s="945" t="s">
        <v>1504</v>
      </c>
      <c r="C630" s="946" t="s">
        <v>9</v>
      </c>
      <c r="D630" s="948">
        <v>40</v>
      </c>
      <c r="E630" s="856"/>
      <c r="F630" s="949" t="str">
        <f t="shared" si="24"/>
        <v/>
      </c>
    </row>
    <row r="631" spans="1:6" x14ac:dyDescent="0.3">
      <c r="A631" s="944" t="s">
        <v>3854</v>
      </c>
      <c r="B631" s="945" t="s">
        <v>1506</v>
      </c>
      <c r="C631" s="946" t="s">
        <v>9</v>
      </c>
      <c r="D631" s="948">
        <v>40</v>
      </c>
      <c r="E631" s="856"/>
      <c r="F631" s="949" t="str">
        <f t="shared" si="24"/>
        <v/>
      </c>
    </row>
    <row r="632" spans="1:6" x14ac:dyDescent="0.3">
      <c r="A632" s="944" t="s">
        <v>3855</v>
      </c>
      <c r="B632" s="945" t="s">
        <v>1508</v>
      </c>
      <c r="C632" s="946" t="s">
        <v>9</v>
      </c>
      <c r="D632" s="948">
        <v>40</v>
      </c>
      <c r="E632" s="856"/>
      <c r="F632" s="949" t="str">
        <f t="shared" si="24"/>
        <v/>
      </c>
    </row>
    <row r="633" spans="1:6" x14ac:dyDescent="0.3">
      <c r="A633" s="944" t="s">
        <v>1501</v>
      </c>
      <c r="B633" s="950" t="s">
        <v>3856</v>
      </c>
      <c r="C633" s="946"/>
      <c r="D633" s="948"/>
      <c r="E633" s="948"/>
      <c r="F633" s="949" t="str">
        <f t="shared" si="24"/>
        <v/>
      </c>
    </row>
    <row r="634" spans="1:6" x14ac:dyDescent="0.3">
      <c r="A634" s="944" t="s">
        <v>1503</v>
      </c>
      <c r="B634" s="945" t="s">
        <v>1504</v>
      </c>
      <c r="C634" s="946" t="s">
        <v>9</v>
      </c>
      <c r="D634" s="948">
        <v>20</v>
      </c>
      <c r="E634" s="856"/>
      <c r="F634" s="949" t="str">
        <f t="shared" si="24"/>
        <v/>
      </c>
    </row>
    <row r="635" spans="1:6" x14ac:dyDescent="0.3">
      <c r="A635" s="944" t="s">
        <v>1505</v>
      </c>
      <c r="B635" s="945" t="s">
        <v>1506</v>
      </c>
      <c r="C635" s="946" t="s">
        <v>9</v>
      </c>
      <c r="D635" s="948">
        <v>20</v>
      </c>
      <c r="E635" s="856"/>
      <c r="F635" s="949" t="str">
        <f t="shared" si="24"/>
        <v/>
      </c>
    </row>
    <row r="636" spans="1:6" x14ac:dyDescent="0.3">
      <c r="A636" s="944" t="s">
        <v>1507</v>
      </c>
      <c r="B636" s="945" t="s">
        <v>1508</v>
      </c>
      <c r="C636" s="946" t="s">
        <v>9</v>
      </c>
      <c r="D636" s="948">
        <v>20</v>
      </c>
      <c r="E636" s="856"/>
      <c r="F636" s="949" t="str">
        <f t="shared" si="24"/>
        <v/>
      </c>
    </row>
    <row r="637" spans="1:6" x14ac:dyDescent="0.3">
      <c r="A637" s="944" t="s">
        <v>1509</v>
      </c>
      <c r="B637" s="950" t="s">
        <v>1549</v>
      </c>
      <c r="C637" s="946" t="s">
        <v>9</v>
      </c>
      <c r="D637" s="948">
        <v>20</v>
      </c>
      <c r="E637" s="856"/>
      <c r="F637" s="949" t="str">
        <f t="shared" si="24"/>
        <v/>
      </c>
    </row>
    <row r="638" spans="1:6" ht="14.25" customHeight="1" x14ac:dyDescent="0.3">
      <c r="A638" s="944" t="s">
        <v>1514</v>
      </c>
      <c r="B638" s="950" t="s">
        <v>1531</v>
      </c>
      <c r="C638" s="946" t="s">
        <v>4367</v>
      </c>
      <c r="D638" s="948">
        <v>20</v>
      </c>
      <c r="E638" s="856"/>
      <c r="F638" s="949" t="str">
        <f t="shared" si="24"/>
        <v/>
      </c>
    </row>
    <row r="639" spans="1:6" x14ac:dyDescent="0.3">
      <c r="A639" s="944" t="s">
        <v>1530</v>
      </c>
      <c r="B639" s="950" t="s">
        <v>1515</v>
      </c>
      <c r="C639" s="946" t="s">
        <v>4369</v>
      </c>
      <c r="D639" s="948">
        <v>10</v>
      </c>
      <c r="E639" s="856"/>
      <c r="F639" s="949" t="str">
        <f t="shared" si="24"/>
        <v/>
      </c>
    </row>
    <row r="640" spans="1:6" x14ac:dyDescent="0.3">
      <c r="A640" s="944" t="s">
        <v>1532</v>
      </c>
      <c r="B640" s="958" t="s">
        <v>1551</v>
      </c>
      <c r="C640" s="946"/>
      <c r="D640" s="948"/>
      <c r="E640" s="948"/>
      <c r="F640" s="949" t="str">
        <f t="shared" si="24"/>
        <v/>
      </c>
    </row>
    <row r="641" spans="1:6" x14ac:dyDescent="0.3">
      <c r="A641" s="944" t="s">
        <v>3859</v>
      </c>
      <c r="B641" s="959" t="s">
        <v>1551</v>
      </c>
      <c r="C641" s="946" t="s">
        <v>3858</v>
      </c>
      <c r="D641" s="948">
        <v>1</v>
      </c>
      <c r="E641" s="948">
        <v>1500000</v>
      </c>
      <c r="F641" s="949">
        <f t="shared" si="24"/>
        <v>1500000</v>
      </c>
    </row>
    <row r="642" spans="1:6" x14ac:dyDescent="0.3">
      <c r="A642" s="944" t="s">
        <v>3860</v>
      </c>
      <c r="B642" s="959" t="s">
        <v>3857</v>
      </c>
      <c r="C642" s="946" t="s">
        <v>21</v>
      </c>
      <c r="D642" s="948">
        <f>F641</f>
        <v>1500000</v>
      </c>
      <c r="E642" s="855"/>
      <c r="F642" s="949" t="str">
        <f t="shared" si="24"/>
        <v/>
      </c>
    </row>
    <row r="643" spans="1:6" x14ac:dyDescent="0.3">
      <c r="A643" s="944" t="s">
        <v>1534</v>
      </c>
      <c r="B643" s="950" t="s">
        <v>1573</v>
      </c>
      <c r="C643" s="946"/>
      <c r="D643" s="948"/>
      <c r="E643" s="948"/>
      <c r="F643" s="949" t="str">
        <f t="shared" si="24"/>
        <v/>
      </c>
    </row>
    <row r="644" spans="1:6" x14ac:dyDescent="0.3">
      <c r="A644" s="944" t="s">
        <v>1536</v>
      </c>
      <c r="B644" s="945" t="s">
        <v>1573</v>
      </c>
      <c r="C644" s="946" t="s">
        <v>3858</v>
      </c>
      <c r="D644" s="948">
        <v>1</v>
      </c>
      <c r="E644" s="948">
        <v>1500000</v>
      </c>
      <c r="F644" s="949">
        <f t="shared" si="24"/>
        <v>1500000</v>
      </c>
    </row>
    <row r="645" spans="1:6" x14ac:dyDescent="0.3">
      <c r="A645" s="944" t="s">
        <v>1546</v>
      </c>
      <c r="B645" s="959" t="s">
        <v>3861</v>
      </c>
      <c r="C645" s="946" t="s">
        <v>21</v>
      </c>
      <c r="D645" s="948">
        <f>F644</f>
        <v>1500000</v>
      </c>
      <c r="E645" s="855"/>
      <c r="F645" s="949" t="str">
        <f t="shared" si="24"/>
        <v/>
      </c>
    </row>
    <row r="646" spans="1:6" x14ac:dyDescent="0.3">
      <c r="A646" s="944" t="s">
        <v>1548</v>
      </c>
      <c r="B646" s="950" t="s">
        <v>3887</v>
      </c>
      <c r="C646" s="946"/>
      <c r="D646" s="948"/>
      <c r="E646" s="948"/>
      <c r="F646" s="949" t="str">
        <f t="shared" si="24"/>
        <v/>
      </c>
    </row>
    <row r="647" spans="1:6" x14ac:dyDescent="0.3">
      <c r="A647" s="944" t="s">
        <v>3862</v>
      </c>
      <c r="B647" s="950" t="s">
        <v>1562</v>
      </c>
      <c r="C647" s="946"/>
      <c r="D647" s="948"/>
      <c r="E647" s="948"/>
      <c r="F647" s="949" t="str">
        <f t="shared" si="24"/>
        <v/>
      </c>
    </row>
    <row r="648" spans="1:6" x14ac:dyDescent="0.3">
      <c r="A648" s="944" t="s">
        <v>3863</v>
      </c>
      <c r="B648" s="945" t="s">
        <v>173</v>
      </c>
      <c r="C648" s="946" t="s">
        <v>9</v>
      </c>
      <c r="D648" s="948">
        <v>40</v>
      </c>
      <c r="E648" s="856"/>
      <c r="F648" s="949" t="str">
        <f t="shared" si="24"/>
        <v/>
      </c>
    </row>
    <row r="649" spans="1:6" x14ac:dyDescent="0.3">
      <c r="A649" s="944" t="s">
        <v>3864</v>
      </c>
      <c r="B649" s="945" t="s">
        <v>171</v>
      </c>
      <c r="C649" s="946" t="s">
        <v>9</v>
      </c>
      <c r="D649" s="948">
        <v>40</v>
      </c>
      <c r="E649" s="856"/>
      <c r="F649" s="949" t="str">
        <f t="shared" si="24"/>
        <v/>
      </c>
    </row>
    <row r="650" spans="1:6" x14ac:dyDescent="0.3">
      <c r="A650" s="944" t="s">
        <v>3881</v>
      </c>
      <c r="B650" s="950" t="s">
        <v>1566</v>
      </c>
      <c r="C650" s="946"/>
      <c r="D650" s="948"/>
      <c r="E650" s="948"/>
      <c r="F650" s="949" t="str">
        <f t="shared" si="24"/>
        <v/>
      </c>
    </row>
    <row r="651" spans="1:6" x14ac:dyDescent="0.3">
      <c r="A651" s="944" t="s">
        <v>3882</v>
      </c>
      <c r="B651" s="945" t="s">
        <v>171</v>
      </c>
      <c r="C651" s="946" t="s">
        <v>9</v>
      </c>
      <c r="D651" s="948">
        <v>40</v>
      </c>
      <c r="E651" s="856"/>
      <c r="F651" s="949" t="str">
        <f t="shared" si="24"/>
        <v/>
      </c>
    </row>
    <row r="652" spans="1:6" x14ac:dyDescent="0.3">
      <c r="A652" s="944" t="s">
        <v>3883</v>
      </c>
      <c r="B652" s="945" t="s">
        <v>177</v>
      </c>
      <c r="C652" s="946" t="s">
        <v>9</v>
      </c>
      <c r="D652" s="948">
        <v>40</v>
      </c>
      <c r="E652" s="856"/>
      <c r="F652" s="949" t="str">
        <f t="shared" si="24"/>
        <v/>
      </c>
    </row>
    <row r="653" spans="1:6" x14ac:dyDescent="0.3">
      <c r="A653" s="944" t="s">
        <v>3886</v>
      </c>
      <c r="B653" s="950" t="s">
        <v>175</v>
      </c>
      <c r="C653" s="946"/>
      <c r="D653" s="948"/>
      <c r="E653" s="948"/>
      <c r="F653" s="949" t="str">
        <f t="shared" si="24"/>
        <v/>
      </c>
    </row>
    <row r="654" spans="1:6" x14ac:dyDescent="0.3">
      <c r="A654" s="944" t="s">
        <v>3884</v>
      </c>
      <c r="B654" s="945" t="s">
        <v>171</v>
      </c>
      <c r="C654" s="946" t="s">
        <v>9</v>
      </c>
      <c r="D654" s="948">
        <v>40</v>
      </c>
      <c r="E654" s="856"/>
      <c r="F654" s="949" t="str">
        <f t="shared" ref="F654:F663" si="25">IF((D654*E654)&gt;0,(D654*E654),"")</f>
        <v/>
      </c>
    </row>
    <row r="655" spans="1:6" x14ac:dyDescent="0.3">
      <c r="A655" s="944" t="s">
        <v>3885</v>
      </c>
      <c r="B655" s="945" t="s">
        <v>177</v>
      </c>
      <c r="C655" s="946" t="s">
        <v>9</v>
      </c>
      <c r="D655" s="948">
        <v>40</v>
      </c>
      <c r="E655" s="856"/>
      <c r="F655" s="949" t="str">
        <f t="shared" si="25"/>
        <v/>
      </c>
    </row>
    <row r="656" spans="1:6" ht="15" thickBot="1" x14ac:dyDescent="0.35">
      <c r="A656" s="966" t="s">
        <v>4082</v>
      </c>
      <c r="B656" s="967" t="s">
        <v>4116</v>
      </c>
      <c r="C656" s="967"/>
      <c r="D656" s="968"/>
      <c r="E656" s="969"/>
      <c r="F656" s="970">
        <f>SUM(F590:F655)</f>
        <v>3000000</v>
      </c>
    </row>
    <row r="657" spans="1:6" x14ac:dyDescent="0.3">
      <c r="A657" s="971" t="str">
        <f>A129</f>
        <v>CONTRACT SANRAL: NRA 2024/1323</v>
      </c>
      <c r="B657" s="972"/>
      <c r="C657" s="973"/>
      <c r="D657" s="974"/>
      <c r="E657" s="975"/>
      <c r="F657" s="976"/>
    </row>
    <row r="658" spans="1:6" x14ac:dyDescent="0.3">
      <c r="A658" s="923" t="str">
        <f>A130</f>
        <v>PANEL FOR ROUTINE ROAD MAINTENANCE WORKS ACROSS SOUTH AFRICA (GAUTENG PROVINCE)</v>
      </c>
      <c r="B658" s="928"/>
      <c r="C658" s="977"/>
      <c r="D658" s="978"/>
      <c r="E658" s="979"/>
      <c r="F658" s="980"/>
    </row>
    <row r="659" spans="1:6" ht="15" thickBot="1" x14ac:dyDescent="0.35">
      <c r="A659" s="923" t="str">
        <f>A131</f>
        <v>PART B: OPERATIONAL SECTION</v>
      </c>
      <c r="B659" s="928"/>
      <c r="C659" s="977"/>
      <c r="D659" s="978"/>
      <c r="E659" s="979"/>
      <c r="F659" s="980"/>
    </row>
    <row r="660" spans="1:6" ht="15" thickBot="1" x14ac:dyDescent="0.35">
      <c r="A660" s="999" t="s">
        <v>1603</v>
      </c>
      <c r="B660" s="1000"/>
      <c r="C660" s="1000"/>
      <c r="D660" s="1001"/>
      <c r="E660" s="1002"/>
      <c r="F660" s="1003"/>
    </row>
    <row r="661" spans="1:6" x14ac:dyDescent="0.3">
      <c r="A661" s="939" t="s">
        <v>1604</v>
      </c>
      <c r="B661" s="940" t="s">
        <v>1605</v>
      </c>
      <c r="C661" s="941"/>
      <c r="D661" s="942"/>
      <c r="E661" s="942"/>
      <c r="F661" s="943"/>
    </row>
    <row r="662" spans="1:6" x14ac:dyDescent="0.3">
      <c r="A662" s="944" t="s">
        <v>1606</v>
      </c>
      <c r="B662" s="945" t="s">
        <v>1607</v>
      </c>
      <c r="C662" s="946"/>
      <c r="D662" s="1009"/>
      <c r="E662" s="1009"/>
      <c r="F662" s="1029"/>
    </row>
    <row r="663" spans="1:6" x14ac:dyDescent="0.3">
      <c r="A663" s="944" t="s">
        <v>1608</v>
      </c>
      <c r="B663" s="945" t="s">
        <v>1609</v>
      </c>
      <c r="C663" s="946" t="s">
        <v>9</v>
      </c>
      <c r="D663" s="948">
        <v>6000</v>
      </c>
      <c r="E663" s="856"/>
      <c r="F663" s="949" t="str">
        <f>IF((D663*E663)&gt;0,(D663*E663),"")</f>
        <v/>
      </c>
    </row>
    <row r="664" spans="1:6" x14ac:dyDescent="0.3">
      <c r="A664" s="944" t="s">
        <v>1614</v>
      </c>
      <c r="B664" s="945" t="s">
        <v>1615</v>
      </c>
      <c r="C664" s="946"/>
      <c r="D664" s="948"/>
      <c r="E664" s="948"/>
      <c r="F664" s="949" t="str">
        <f t="shared" ref="F664:F677" si="26">IF((D664*E664)&gt;0,(D664*E664),"")</f>
        <v/>
      </c>
    </row>
    <row r="665" spans="1:6" x14ac:dyDescent="0.3">
      <c r="A665" s="944" t="s">
        <v>1616</v>
      </c>
      <c r="B665" s="945" t="s">
        <v>1617</v>
      </c>
      <c r="C665" s="946" t="s">
        <v>9</v>
      </c>
      <c r="D665" s="948">
        <v>150</v>
      </c>
      <c r="E665" s="856"/>
      <c r="F665" s="949" t="str">
        <f t="shared" si="26"/>
        <v/>
      </c>
    </row>
    <row r="666" spans="1:6" x14ac:dyDescent="0.3">
      <c r="A666" s="944" t="s">
        <v>1618</v>
      </c>
      <c r="B666" s="945" t="s">
        <v>1619</v>
      </c>
      <c r="C666" s="946" t="s">
        <v>9</v>
      </c>
      <c r="D666" s="948">
        <v>150</v>
      </c>
      <c r="E666" s="856"/>
      <c r="F666" s="949" t="str">
        <f t="shared" si="26"/>
        <v/>
      </c>
    </row>
    <row r="667" spans="1:6" x14ac:dyDescent="0.3">
      <c r="A667" s="944" t="s">
        <v>1620</v>
      </c>
      <c r="B667" s="945" t="s">
        <v>1411</v>
      </c>
      <c r="C667" s="946" t="s">
        <v>9</v>
      </c>
      <c r="D667" s="948">
        <v>150</v>
      </c>
      <c r="E667" s="856"/>
      <c r="F667" s="949" t="str">
        <f t="shared" si="26"/>
        <v/>
      </c>
    </row>
    <row r="668" spans="1:6" ht="24" customHeight="1" x14ac:dyDescent="0.3">
      <c r="A668" s="944" t="s">
        <v>1621</v>
      </c>
      <c r="B668" s="945" t="s">
        <v>1622</v>
      </c>
      <c r="C668" s="946" t="s">
        <v>9</v>
      </c>
      <c r="D668" s="948">
        <v>15</v>
      </c>
      <c r="E668" s="856"/>
      <c r="F668" s="949" t="str">
        <f t="shared" si="26"/>
        <v/>
      </c>
    </row>
    <row r="669" spans="1:6" x14ac:dyDescent="0.3">
      <c r="A669" s="944" t="s">
        <v>1623</v>
      </c>
      <c r="B669" s="954" t="s">
        <v>1624</v>
      </c>
      <c r="C669" s="960"/>
      <c r="D669" s="948"/>
      <c r="E669" s="948"/>
      <c r="F669" s="949" t="str">
        <f t="shared" si="26"/>
        <v/>
      </c>
    </row>
    <row r="670" spans="1:6" x14ac:dyDescent="0.3">
      <c r="A670" s="944" t="s">
        <v>1625</v>
      </c>
      <c r="B670" s="954" t="s">
        <v>3946</v>
      </c>
      <c r="C670" s="960" t="s">
        <v>1627</v>
      </c>
      <c r="D670" s="948">
        <v>150</v>
      </c>
      <c r="E670" s="856"/>
      <c r="F670" s="949" t="str">
        <f t="shared" si="26"/>
        <v/>
      </c>
    </row>
    <row r="671" spans="1:6" x14ac:dyDescent="0.3">
      <c r="A671" s="944" t="s">
        <v>1628</v>
      </c>
      <c r="B671" s="954" t="s">
        <v>3689</v>
      </c>
      <c r="C671" s="960" t="s">
        <v>1627</v>
      </c>
      <c r="D671" s="948">
        <v>150</v>
      </c>
      <c r="E671" s="856"/>
      <c r="F671" s="949" t="str">
        <f t="shared" si="26"/>
        <v/>
      </c>
    </row>
    <row r="672" spans="1:6" x14ac:dyDescent="0.3">
      <c r="A672" s="944" t="s">
        <v>1630</v>
      </c>
      <c r="B672" s="950" t="s">
        <v>1631</v>
      </c>
      <c r="C672" s="946"/>
      <c r="D672" s="948"/>
      <c r="E672" s="948"/>
      <c r="F672" s="949" t="str">
        <f t="shared" si="26"/>
        <v/>
      </c>
    </row>
    <row r="673" spans="1:6" x14ac:dyDescent="0.3">
      <c r="A673" s="944" t="s">
        <v>1632</v>
      </c>
      <c r="B673" s="945" t="s">
        <v>1633</v>
      </c>
      <c r="C673" s="946" t="s">
        <v>4367</v>
      </c>
      <c r="D673" s="948">
        <v>15</v>
      </c>
      <c r="E673" s="856"/>
      <c r="F673" s="949" t="str">
        <f t="shared" si="26"/>
        <v/>
      </c>
    </row>
    <row r="674" spans="1:6" x14ac:dyDescent="0.3">
      <c r="A674" s="944" t="s">
        <v>1634</v>
      </c>
      <c r="B674" s="945" t="s">
        <v>1635</v>
      </c>
      <c r="C674" s="946" t="s">
        <v>4367</v>
      </c>
      <c r="D674" s="948">
        <v>15</v>
      </c>
      <c r="E674" s="856"/>
      <c r="F674" s="949" t="str">
        <f t="shared" si="26"/>
        <v/>
      </c>
    </row>
    <row r="675" spans="1:6" x14ac:dyDescent="0.3">
      <c r="A675" s="944" t="s">
        <v>1636</v>
      </c>
      <c r="B675" s="950" t="s">
        <v>1637</v>
      </c>
      <c r="C675" s="946"/>
      <c r="D675" s="948"/>
      <c r="E675" s="948"/>
      <c r="F675" s="949" t="str">
        <f t="shared" si="26"/>
        <v/>
      </c>
    </row>
    <row r="676" spans="1:6" x14ac:dyDescent="0.3">
      <c r="A676" s="944" t="s">
        <v>1638</v>
      </c>
      <c r="B676" s="945" t="s">
        <v>3834</v>
      </c>
      <c r="C676" s="946" t="s">
        <v>489</v>
      </c>
      <c r="D676" s="948">
        <v>10</v>
      </c>
      <c r="E676" s="856"/>
      <c r="F676" s="949" t="str">
        <f t="shared" si="26"/>
        <v/>
      </c>
    </row>
    <row r="677" spans="1:6" ht="15" thickBot="1" x14ac:dyDescent="0.35">
      <c r="A677" s="961" t="s">
        <v>1640</v>
      </c>
      <c r="B677" s="991" t="s">
        <v>3994</v>
      </c>
      <c r="C677" s="992" t="s">
        <v>489</v>
      </c>
      <c r="D677" s="948">
        <v>10</v>
      </c>
      <c r="E677" s="856"/>
      <c r="F677" s="949" t="str">
        <f t="shared" si="26"/>
        <v/>
      </c>
    </row>
    <row r="678" spans="1:6" ht="15.75" customHeight="1" thickBot="1" x14ac:dyDescent="0.35">
      <c r="A678" s="999" t="s">
        <v>1642</v>
      </c>
      <c r="B678" s="1016"/>
      <c r="C678" s="1017"/>
      <c r="D678" s="1018"/>
      <c r="E678" s="1019"/>
      <c r="F678" s="1020"/>
    </row>
    <row r="679" spans="1:6" ht="15.75" customHeight="1" x14ac:dyDescent="0.3">
      <c r="A679" s="939" t="s">
        <v>1643</v>
      </c>
      <c r="B679" s="940" t="s">
        <v>1644</v>
      </c>
      <c r="C679" s="941"/>
      <c r="D679" s="942"/>
      <c r="E679" s="942"/>
      <c r="F679" s="943"/>
    </row>
    <row r="680" spans="1:6" x14ac:dyDescent="0.3">
      <c r="A680" s="944" t="s">
        <v>1645</v>
      </c>
      <c r="B680" s="945" t="s">
        <v>1646</v>
      </c>
      <c r="C680" s="946"/>
      <c r="D680" s="1009"/>
      <c r="E680" s="1009"/>
      <c r="F680" s="949"/>
    </row>
    <row r="681" spans="1:6" x14ac:dyDescent="0.3">
      <c r="A681" s="944" t="s">
        <v>1647</v>
      </c>
      <c r="B681" s="945" t="s">
        <v>1648</v>
      </c>
      <c r="C681" s="946" t="s">
        <v>9</v>
      </c>
      <c r="D681" s="948">
        <v>150</v>
      </c>
      <c r="E681" s="856"/>
      <c r="F681" s="949" t="str">
        <f>IF((D681*E681)&gt;0,(D681*E681),"")</f>
        <v/>
      </c>
    </row>
    <row r="682" spans="1:6" x14ac:dyDescent="0.3">
      <c r="A682" s="944" t="s">
        <v>1649</v>
      </c>
      <c r="B682" s="945" t="s">
        <v>1619</v>
      </c>
      <c r="C682" s="946" t="s">
        <v>9</v>
      </c>
      <c r="D682" s="948">
        <v>150</v>
      </c>
      <c r="E682" s="856"/>
      <c r="F682" s="949" t="str">
        <f t="shared" ref="F682:F686" si="27">IF((D682*E682)&gt;0,(D682*E682),"")</f>
        <v/>
      </c>
    </row>
    <row r="683" spans="1:6" x14ac:dyDescent="0.3">
      <c r="A683" s="944" t="s">
        <v>1650</v>
      </c>
      <c r="B683" s="945" t="s">
        <v>1411</v>
      </c>
      <c r="C683" s="946" t="s">
        <v>9</v>
      </c>
      <c r="D683" s="948">
        <v>7</v>
      </c>
      <c r="E683" s="856"/>
      <c r="F683" s="949" t="str">
        <f t="shared" si="27"/>
        <v/>
      </c>
    </row>
    <row r="684" spans="1:6" x14ac:dyDescent="0.3">
      <c r="A684" s="961" t="s">
        <v>1654</v>
      </c>
      <c r="B684" s="991" t="s">
        <v>1655</v>
      </c>
      <c r="C684" s="992"/>
      <c r="D684" s="1055"/>
      <c r="E684" s="1055"/>
      <c r="F684" s="949" t="str">
        <f t="shared" si="27"/>
        <v/>
      </c>
    </row>
    <row r="685" spans="1:6" x14ac:dyDescent="0.3">
      <c r="A685" s="961" t="s">
        <v>1656</v>
      </c>
      <c r="B685" s="991" t="s">
        <v>3877</v>
      </c>
      <c r="C685" s="992" t="s">
        <v>1377</v>
      </c>
      <c r="D685" s="948">
        <v>1</v>
      </c>
      <c r="E685" s="948">
        <v>500000</v>
      </c>
      <c r="F685" s="949">
        <f t="shared" si="27"/>
        <v>500000</v>
      </c>
    </row>
    <row r="686" spans="1:6" x14ac:dyDescent="0.3">
      <c r="A686" s="961" t="s">
        <v>1658</v>
      </c>
      <c r="B686" s="991" t="s">
        <v>1666</v>
      </c>
      <c r="C686" s="946" t="s">
        <v>21</v>
      </c>
      <c r="D686" s="948">
        <f>F685</f>
        <v>500000</v>
      </c>
      <c r="E686" s="855"/>
      <c r="F686" s="949" t="str">
        <f t="shared" si="27"/>
        <v/>
      </c>
    </row>
    <row r="687" spans="1:6" ht="15" thickBot="1" x14ac:dyDescent="0.35">
      <c r="A687" s="966" t="s">
        <v>4084</v>
      </c>
      <c r="B687" s="967" t="s">
        <v>4116</v>
      </c>
      <c r="C687" s="967"/>
      <c r="D687" s="968"/>
      <c r="E687" s="969"/>
      <c r="F687" s="970">
        <f>SUM(F663:F686)</f>
        <v>500000</v>
      </c>
    </row>
    <row r="688" spans="1:6" x14ac:dyDescent="0.3">
      <c r="A688" s="971" t="str">
        <f>A129</f>
        <v>CONTRACT SANRAL: NRA 2024/1323</v>
      </c>
      <c r="B688" s="972"/>
      <c r="C688" s="973"/>
      <c r="D688" s="974"/>
      <c r="E688" s="975"/>
      <c r="F688" s="976"/>
    </row>
    <row r="689" spans="1:6" x14ac:dyDescent="0.3">
      <c r="A689" s="923" t="str">
        <f>A130</f>
        <v>PANEL FOR ROUTINE ROAD MAINTENANCE WORKS ACROSS SOUTH AFRICA (GAUTENG PROVINCE)</v>
      </c>
      <c r="B689" s="928"/>
      <c r="C689" s="977"/>
      <c r="D689" s="978"/>
      <c r="E689" s="979"/>
      <c r="F689" s="980"/>
    </row>
    <row r="690" spans="1:6" ht="15" thickBot="1" x14ac:dyDescent="0.35">
      <c r="A690" s="923" t="str">
        <f>A131</f>
        <v>PART B: OPERATIONAL SECTION</v>
      </c>
      <c r="B690" s="928"/>
      <c r="C690" s="977"/>
      <c r="D690" s="978"/>
      <c r="E690" s="979"/>
      <c r="F690" s="980"/>
    </row>
    <row r="691" spans="1:6" ht="24" customHeight="1" thickBot="1" x14ac:dyDescent="0.35">
      <c r="A691" s="999" t="s">
        <v>1667</v>
      </c>
      <c r="B691" s="1000"/>
      <c r="C691" s="1000"/>
      <c r="D691" s="1001"/>
      <c r="E691" s="1002"/>
      <c r="F691" s="1003"/>
    </row>
    <row r="692" spans="1:6" x14ac:dyDescent="0.3">
      <c r="A692" s="939" t="s">
        <v>1668</v>
      </c>
      <c r="B692" s="940" t="s">
        <v>3878</v>
      </c>
      <c r="C692" s="941"/>
      <c r="D692" s="942"/>
      <c r="E692" s="942"/>
      <c r="F692" s="943"/>
    </row>
    <row r="693" spans="1:6" x14ac:dyDescent="0.3">
      <c r="A693" s="944" t="s">
        <v>1670</v>
      </c>
      <c r="B693" s="1028" t="s">
        <v>3878</v>
      </c>
      <c r="C693" s="946" t="s">
        <v>1377</v>
      </c>
      <c r="D693" s="948">
        <v>1</v>
      </c>
      <c r="E693" s="948">
        <v>100000</v>
      </c>
      <c r="F693" s="949">
        <f>IF((D693*E693)&gt;0,(D693*E693),"")</f>
        <v>100000</v>
      </c>
    </row>
    <row r="694" spans="1:6" x14ac:dyDescent="0.3">
      <c r="A694" s="944" t="s">
        <v>1673</v>
      </c>
      <c r="B694" s="945" t="s">
        <v>1674</v>
      </c>
      <c r="C694" s="946" t="s">
        <v>21</v>
      </c>
      <c r="D694" s="948">
        <f>F693</f>
        <v>100000</v>
      </c>
      <c r="E694" s="855"/>
      <c r="F694" s="949" t="str">
        <f t="shared" ref="F694:F707" si="28">IF((D694*E694)&gt;0,(D694*E694),"")</f>
        <v/>
      </c>
    </row>
    <row r="695" spans="1:6" x14ac:dyDescent="0.3">
      <c r="A695" s="944" t="s">
        <v>1687</v>
      </c>
      <c r="B695" s="950" t="s">
        <v>1688</v>
      </c>
      <c r="C695" s="946"/>
      <c r="D695" s="1009"/>
      <c r="E695" s="1009"/>
      <c r="F695" s="949" t="str">
        <f t="shared" si="28"/>
        <v/>
      </c>
    </row>
    <row r="696" spans="1:6" x14ac:dyDescent="0.3">
      <c r="A696" s="944" t="s">
        <v>1689</v>
      </c>
      <c r="B696" s="945" t="s">
        <v>1690</v>
      </c>
      <c r="C696" s="946"/>
      <c r="D696" s="1009"/>
      <c r="E696" s="1009"/>
      <c r="F696" s="949" t="str">
        <f t="shared" si="28"/>
        <v/>
      </c>
    </row>
    <row r="697" spans="1:6" x14ac:dyDescent="0.3">
      <c r="A697" s="944" t="s">
        <v>1691</v>
      </c>
      <c r="B697" s="945" t="s">
        <v>3947</v>
      </c>
      <c r="C697" s="946" t="s">
        <v>9</v>
      </c>
      <c r="D697" s="948">
        <v>20</v>
      </c>
      <c r="E697" s="856"/>
      <c r="F697" s="949" t="str">
        <f t="shared" si="28"/>
        <v/>
      </c>
    </row>
    <row r="698" spans="1:6" x14ac:dyDescent="0.3">
      <c r="A698" s="944" t="s">
        <v>1693</v>
      </c>
      <c r="B698" s="945" t="s">
        <v>4257</v>
      </c>
      <c r="C698" s="946" t="s">
        <v>9</v>
      </c>
      <c r="D698" s="948">
        <v>20</v>
      </c>
      <c r="E698" s="856"/>
      <c r="F698" s="949" t="str">
        <f t="shared" si="28"/>
        <v/>
      </c>
    </row>
    <row r="699" spans="1:6" x14ac:dyDescent="0.3">
      <c r="A699" s="944" t="s">
        <v>1695</v>
      </c>
      <c r="B699" s="945" t="s">
        <v>1696</v>
      </c>
      <c r="C699" s="946"/>
      <c r="D699" s="948"/>
      <c r="E699" s="948"/>
      <c r="F699" s="949" t="str">
        <f t="shared" si="28"/>
        <v/>
      </c>
    </row>
    <row r="700" spans="1:6" ht="24" customHeight="1" x14ac:dyDescent="0.3">
      <c r="A700" s="944" t="s">
        <v>1697</v>
      </c>
      <c r="B700" s="945" t="s">
        <v>3947</v>
      </c>
      <c r="C700" s="946" t="s">
        <v>9</v>
      </c>
      <c r="D700" s="948">
        <v>20</v>
      </c>
      <c r="E700" s="856"/>
      <c r="F700" s="949" t="str">
        <f t="shared" si="28"/>
        <v/>
      </c>
    </row>
    <row r="701" spans="1:6" ht="15.75" customHeight="1" x14ac:dyDescent="0.3">
      <c r="A701" s="944" t="s">
        <v>1698</v>
      </c>
      <c r="B701" s="945" t="s">
        <v>4257</v>
      </c>
      <c r="C701" s="946" t="s">
        <v>9</v>
      </c>
      <c r="D701" s="948">
        <v>20</v>
      </c>
      <c r="E701" s="856"/>
      <c r="F701" s="949" t="str">
        <f t="shared" si="28"/>
        <v/>
      </c>
    </row>
    <row r="702" spans="1:6" ht="15.75" customHeight="1" x14ac:dyDescent="0.3">
      <c r="A702" s="944" t="s">
        <v>1699</v>
      </c>
      <c r="B702" s="945" t="s">
        <v>3879</v>
      </c>
      <c r="C702" s="946" t="s">
        <v>9</v>
      </c>
      <c r="D702" s="948">
        <v>20</v>
      </c>
      <c r="E702" s="856"/>
      <c r="F702" s="949" t="str">
        <f t="shared" si="28"/>
        <v/>
      </c>
    </row>
    <row r="703" spans="1:6" x14ac:dyDescent="0.3">
      <c r="A703" s="944" t="s">
        <v>1701</v>
      </c>
      <c r="B703" s="950" t="s">
        <v>1702</v>
      </c>
      <c r="C703" s="946"/>
      <c r="D703" s="948"/>
      <c r="E703" s="948"/>
      <c r="F703" s="949" t="str">
        <f t="shared" si="28"/>
        <v/>
      </c>
    </row>
    <row r="704" spans="1:6" x14ac:dyDescent="0.3">
      <c r="A704" s="944" t="s">
        <v>1703</v>
      </c>
      <c r="B704" s="945" t="s">
        <v>1678</v>
      </c>
      <c r="C704" s="946" t="s">
        <v>9</v>
      </c>
      <c r="D704" s="948">
        <v>40</v>
      </c>
      <c r="E704" s="856"/>
      <c r="F704" s="949" t="str">
        <f t="shared" si="28"/>
        <v/>
      </c>
    </row>
    <row r="705" spans="1:6" x14ac:dyDescent="0.3">
      <c r="A705" s="944" t="s">
        <v>1704</v>
      </c>
      <c r="B705" s="945" t="s">
        <v>1680</v>
      </c>
      <c r="C705" s="946" t="s">
        <v>9</v>
      </c>
      <c r="D705" s="948">
        <v>40</v>
      </c>
      <c r="E705" s="856"/>
      <c r="F705" s="949" t="str">
        <f t="shared" si="28"/>
        <v/>
      </c>
    </row>
    <row r="706" spans="1:6" x14ac:dyDescent="0.3">
      <c r="A706" s="944" t="s">
        <v>1705</v>
      </c>
      <c r="B706" s="945" t="s">
        <v>1696</v>
      </c>
      <c r="C706" s="946" t="s">
        <v>9</v>
      </c>
      <c r="D706" s="948">
        <v>40</v>
      </c>
      <c r="E706" s="856"/>
      <c r="F706" s="949" t="str">
        <f t="shared" si="28"/>
        <v/>
      </c>
    </row>
    <row r="707" spans="1:6" x14ac:dyDescent="0.3">
      <c r="A707" s="961" t="s">
        <v>1710</v>
      </c>
      <c r="B707" s="1056" t="s">
        <v>1711</v>
      </c>
      <c r="C707" s="946" t="s">
        <v>9</v>
      </c>
      <c r="D707" s="948">
        <v>100</v>
      </c>
      <c r="E707" s="856"/>
      <c r="F707" s="949" t="str">
        <f t="shared" si="28"/>
        <v/>
      </c>
    </row>
    <row r="708" spans="1:6" ht="15" thickBot="1" x14ac:dyDescent="0.35">
      <c r="A708" s="966" t="s">
        <v>4086</v>
      </c>
      <c r="B708" s="967" t="s">
        <v>4116</v>
      </c>
      <c r="C708" s="967"/>
      <c r="D708" s="968"/>
      <c r="E708" s="969"/>
      <c r="F708" s="970">
        <f>SUM(F693:F707)</f>
        <v>100000</v>
      </c>
    </row>
    <row r="709" spans="1:6" x14ac:dyDescent="0.3">
      <c r="A709" s="971" t="str">
        <f>A129</f>
        <v>CONTRACT SANRAL: NRA 2024/1323</v>
      </c>
      <c r="B709" s="972"/>
      <c r="C709" s="973"/>
      <c r="D709" s="974"/>
      <c r="E709" s="975"/>
      <c r="F709" s="976"/>
    </row>
    <row r="710" spans="1:6" x14ac:dyDescent="0.3">
      <c r="A710" s="923" t="str">
        <f>A130</f>
        <v>PANEL FOR ROUTINE ROAD MAINTENANCE WORKS ACROSS SOUTH AFRICA (GAUTENG PROVINCE)</v>
      </c>
      <c r="B710" s="928"/>
      <c r="C710" s="977"/>
      <c r="D710" s="978"/>
      <c r="E710" s="979"/>
      <c r="F710" s="980"/>
    </row>
    <row r="711" spans="1:6" ht="15" thickBot="1" x14ac:dyDescent="0.35">
      <c r="A711" s="923" t="str">
        <f>A131</f>
        <v>PART B: OPERATIONAL SECTION</v>
      </c>
      <c r="B711" s="928"/>
      <c r="C711" s="977"/>
      <c r="D711" s="978"/>
      <c r="E711" s="979"/>
      <c r="F711" s="980"/>
    </row>
    <row r="712" spans="1:6" ht="15" thickBot="1" x14ac:dyDescent="0.35">
      <c r="A712" s="999" t="s">
        <v>4134</v>
      </c>
      <c r="B712" s="1000"/>
      <c r="C712" s="1000"/>
      <c r="D712" s="1001"/>
      <c r="E712" s="1002"/>
      <c r="F712" s="1003"/>
    </row>
    <row r="713" spans="1:6" x14ac:dyDescent="0.3">
      <c r="A713" s="939" t="s">
        <v>1713</v>
      </c>
      <c r="B713" s="940" t="s">
        <v>1714</v>
      </c>
      <c r="C713" s="941"/>
      <c r="D713" s="942"/>
      <c r="E713" s="942"/>
      <c r="F713" s="943"/>
    </row>
    <row r="714" spans="1:6" ht="15.75" customHeight="1" x14ac:dyDescent="0.3">
      <c r="A714" s="944" t="s">
        <v>1715</v>
      </c>
      <c r="B714" s="945" t="s">
        <v>1716</v>
      </c>
      <c r="C714" s="946" t="s">
        <v>363</v>
      </c>
      <c r="D714" s="948">
        <v>1000</v>
      </c>
      <c r="E714" s="856"/>
      <c r="F714" s="949" t="str">
        <f>IF((D714*E714)&gt;0,(D714*E714),"")</f>
        <v/>
      </c>
    </row>
    <row r="715" spans="1:6" ht="15.75" customHeight="1" x14ac:dyDescent="0.3">
      <c r="A715" s="944" t="s">
        <v>1717</v>
      </c>
      <c r="B715" s="945" t="s">
        <v>1718</v>
      </c>
      <c r="C715" s="946" t="s">
        <v>363</v>
      </c>
      <c r="D715" s="948">
        <v>500</v>
      </c>
      <c r="E715" s="856"/>
      <c r="F715" s="949" t="str">
        <f t="shared" ref="F715:F778" si="29">IF((D715*E715)&gt;0,(D715*E715),"")</f>
        <v/>
      </c>
    </row>
    <row r="716" spans="1:6" x14ac:dyDescent="0.3">
      <c r="A716" s="944" t="s">
        <v>1719</v>
      </c>
      <c r="B716" s="950" t="s">
        <v>1720</v>
      </c>
      <c r="C716" s="946"/>
      <c r="D716" s="948"/>
      <c r="E716" s="948"/>
      <c r="F716" s="949" t="str">
        <f t="shared" si="29"/>
        <v/>
      </c>
    </row>
    <row r="717" spans="1:6" x14ac:dyDescent="0.3">
      <c r="A717" s="944" t="s">
        <v>1721</v>
      </c>
      <c r="B717" s="945" t="s">
        <v>1716</v>
      </c>
      <c r="C717" s="946" t="s">
        <v>363</v>
      </c>
      <c r="D717" s="948">
        <v>20</v>
      </c>
      <c r="E717" s="856"/>
      <c r="F717" s="949" t="str">
        <f t="shared" si="29"/>
        <v/>
      </c>
    </row>
    <row r="718" spans="1:6" x14ac:dyDescent="0.3">
      <c r="A718" s="944" t="s">
        <v>1722</v>
      </c>
      <c r="B718" s="945" t="s">
        <v>1718</v>
      </c>
      <c r="C718" s="946" t="s">
        <v>363</v>
      </c>
      <c r="D718" s="948">
        <v>20</v>
      </c>
      <c r="E718" s="856"/>
      <c r="F718" s="949" t="str">
        <f t="shared" si="29"/>
        <v/>
      </c>
    </row>
    <row r="719" spans="1:6" x14ac:dyDescent="0.3">
      <c r="A719" s="944" t="s">
        <v>1723</v>
      </c>
      <c r="B719" s="950" t="s">
        <v>1724</v>
      </c>
      <c r="C719" s="946"/>
      <c r="D719" s="948"/>
      <c r="E719" s="948"/>
      <c r="F719" s="949" t="str">
        <f t="shared" si="29"/>
        <v/>
      </c>
    </row>
    <row r="720" spans="1:6" x14ac:dyDescent="0.3">
      <c r="A720" s="944" t="s">
        <v>1725</v>
      </c>
      <c r="B720" s="945" t="s">
        <v>1726</v>
      </c>
      <c r="C720" s="946"/>
      <c r="D720" s="948"/>
      <c r="E720" s="948"/>
      <c r="F720" s="949" t="str">
        <f t="shared" si="29"/>
        <v/>
      </c>
    </row>
    <row r="721" spans="1:6" x14ac:dyDescent="0.3">
      <c r="A721" s="944" t="s">
        <v>1727</v>
      </c>
      <c r="B721" s="945" t="s">
        <v>1728</v>
      </c>
      <c r="C721" s="946" t="s">
        <v>9</v>
      </c>
      <c r="D721" s="948">
        <v>20</v>
      </c>
      <c r="E721" s="856"/>
      <c r="F721" s="949" t="str">
        <f t="shared" si="29"/>
        <v/>
      </c>
    </row>
    <row r="722" spans="1:6" ht="24" customHeight="1" x14ac:dyDescent="0.3">
      <c r="A722" s="944" t="s">
        <v>1729</v>
      </c>
      <c r="B722" s="945" t="s">
        <v>4258</v>
      </c>
      <c r="C722" s="946" t="s">
        <v>9</v>
      </c>
      <c r="D722" s="948">
        <v>20</v>
      </c>
      <c r="E722" s="856"/>
      <c r="F722" s="949" t="str">
        <f t="shared" si="29"/>
        <v/>
      </c>
    </row>
    <row r="723" spans="1:6" x14ac:dyDescent="0.3">
      <c r="A723" s="944" t="s">
        <v>1730</v>
      </c>
      <c r="B723" s="945" t="s">
        <v>1731</v>
      </c>
      <c r="C723" s="946" t="s">
        <v>9</v>
      </c>
      <c r="D723" s="948">
        <v>20</v>
      </c>
      <c r="E723" s="856"/>
      <c r="F723" s="949" t="str">
        <f t="shared" si="29"/>
        <v/>
      </c>
    </row>
    <row r="724" spans="1:6" x14ac:dyDescent="0.3">
      <c r="A724" s="944" t="s">
        <v>1734</v>
      </c>
      <c r="B724" s="945" t="s">
        <v>1735</v>
      </c>
      <c r="C724" s="946"/>
      <c r="D724" s="948"/>
      <c r="E724" s="948"/>
      <c r="F724" s="949" t="str">
        <f t="shared" si="29"/>
        <v/>
      </c>
    </row>
    <row r="725" spans="1:6" x14ac:dyDescent="0.3">
      <c r="A725" s="944" t="s">
        <v>1736</v>
      </c>
      <c r="B725" s="945" t="s">
        <v>1728</v>
      </c>
      <c r="C725" s="946" t="s">
        <v>9</v>
      </c>
      <c r="D725" s="948">
        <v>20</v>
      </c>
      <c r="E725" s="856"/>
      <c r="F725" s="949" t="str">
        <f t="shared" si="29"/>
        <v/>
      </c>
    </row>
    <row r="726" spans="1:6" ht="16.5" customHeight="1" x14ac:dyDescent="0.3">
      <c r="A726" s="944" t="s">
        <v>1737</v>
      </c>
      <c r="B726" s="945" t="s">
        <v>4259</v>
      </c>
      <c r="C726" s="946" t="s">
        <v>9</v>
      </c>
      <c r="D726" s="948">
        <v>20</v>
      </c>
      <c r="E726" s="856"/>
      <c r="F726" s="949" t="str">
        <f t="shared" si="29"/>
        <v/>
      </c>
    </row>
    <row r="727" spans="1:6" x14ac:dyDescent="0.3">
      <c r="A727" s="944" t="s">
        <v>1738</v>
      </c>
      <c r="B727" s="945" t="s">
        <v>1739</v>
      </c>
      <c r="C727" s="946"/>
      <c r="D727" s="948"/>
      <c r="E727" s="948"/>
      <c r="F727" s="949" t="str">
        <f t="shared" si="29"/>
        <v/>
      </c>
    </row>
    <row r="728" spans="1:6" x14ac:dyDescent="0.3">
      <c r="A728" s="944" t="s">
        <v>1740</v>
      </c>
      <c r="B728" s="945" t="s">
        <v>1728</v>
      </c>
      <c r="C728" s="946" t="s">
        <v>9</v>
      </c>
      <c r="D728" s="948">
        <v>10</v>
      </c>
      <c r="E728" s="856"/>
      <c r="F728" s="949" t="str">
        <f t="shared" si="29"/>
        <v/>
      </c>
    </row>
    <row r="729" spans="1:6" x14ac:dyDescent="0.3">
      <c r="A729" s="944" t="s">
        <v>1741</v>
      </c>
      <c r="B729" s="945" t="s">
        <v>4258</v>
      </c>
      <c r="C729" s="946" t="s">
        <v>9</v>
      </c>
      <c r="D729" s="948">
        <v>10</v>
      </c>
      <c r="E729" s="856"/>
      <c r="F729" s="949" t="str">
        <f t="shared" si="29"/>
        <v/>
      </c>
    </row>
    <row r="730" spans="1:6" x14ac:dyDescent="0.3">
      <c r="A730" s="944" t="s">
        <v>1742</v>
      </c>
      <c r="B730" s="945" t="s">
        <v>1743</v>
      </c>
      <c r="C730" s="946"/>
      <c r="D730" s="948"/>
      <c r="E730" s="948"/>
      <c r="F730" s="949" t="str">
        <f t="shared" si="29"/>
        <v/>
      </c>
    </row>
    <row r="731" spans="1:6" x14ac:dyDescent="0.3">
      <c r="A731" s="944" t="s">
        <v>1744</v>
      </c>
      <c r="B731" s="945" t="s">
        <v>1728</v>
      </c>
      <c r="C731" s="946" t="s">
        <v>9</v>
      </c>
      <c r="D731" s="948">
        <v>10</v>
      </c>
      <c r="E731" s="856"/>
      <c r="F731" s="949" t="str">
        <f t="shared" si="29"/>
        <v/>
      </c>
    </row>
    <row r="732" spans="1:6" ht="15.75" customHeight="1" x14ac:dyDescent="0.3">
      <c r="A732" s="944" t="s">
        <v>1745</v>
      </c>
      <c r="B732" s="945" t="s">
        <v>4258</v>
      </c>
      <c r="C732" s="946" t="s">
        <v>9</v>
      </c>
      <c r="D732" s="948">
        <v>10</v>
      </c>
      <c r="E732" s="856"/>
      <c r="F732" s="949" t="str">
        <f t="shared" si="29"/>
        <v/>
      </c>
    </row>
    <row r="733" spans="1:6" ht="15.75" customHeight="1" x14ac:dyDescent="0.3">
      <c r="A733" s="944" t="s">
        <v>1746</v>
      </c>
      <c r="B733" s="950" t="s">
        <v>1747</v>
      </c>
      <c r="C733" s="946"/>
      <c r="D733" s="948"/>
      <c r="E733" s="948"/>
      <c r="F733" s="949" t="str">
        <f t="shared" si="29"/>
        <v/>
      </c>
    </row>
    <row r="734" spans="1:6" x14ac:dyDescent="0.3">
      <c r="A734" s="944" t="s">
        <v>1748</v>
      </c>
      <c r="B734" s="945" t="s">
        <v>1749</v>
      </c>
      <c r="C734" s="946"/>
      <c r="D734" s="948"/>
      <c r="E734" s="948"/>
      <c r="F734" s="949" t="str">
        <f t="shared" si="29"/>
        <v/>
      </c>
    </row>
    <row r="735" spans="1:6" x14ac:dyDescent="0.3">
      <c r="A735" s="944" t="s">
        <v>3948</v>
      </c>
      <c r="B735" s="945" t="s">
        <v>1716</v>
      </c>
      <c r="C735" s="946" t="s">
        <v>9</v>
      </c>
      <c r="D735" s="948">
        <v>10</v>
      </c>
      <c r="E735" s="856"/>
      <c r="F735" s="949" t="str">
        <f t="shared" si="29"/>
        <v/>
      </c>
    </row>
    <row r="736" spans="1:6" x14ac:dyDescent="0.3">
      <c r="A736" s="944" t="s">
        <v>4325</v>
      </c>
      <c r="B736" s="945" t="s">
        <v>1718</v>
      </c>
      <c r="C736" s="946" t="s">
        <v>9</v>
      </c>
      <c r="D736" s="948">
        <v>10</v>
      </c>
      <c r="E736" s="856"/>
      <c r="F736" s="949" t="str">
        <f t="shared" si="29"/>
        <v/>
      </c>
    </row>
    <row r="737" spans="1:6" x14ac:dyDescent="0.3">
      <c r="A737" s="944" t="s">
        <v>1750</v>
      </c>
      <c r="B737" s="945" t="s">
        <v>1751</v>
      </c>
      <c r="C737" s="946"/>
      <c r="D737" s="948"/>
      <c r="E737" s="948"/>
      <c r="F737" s="949" t="str">
        <f t="shared" si="29"/>
        <v/>
      </c>
    </row>
    <row r="738" spans="1:6" x14ac:dyDescent="0.3">
      <c r="A738" s="944" t="s">
        <v>1752</v>
      </c>
      <c r="B738" s="945" t="s">
        <v>1716</v>
      </c>
      <c r="C738" s="946" t="s">
        <v>9</v>
      </c>
      <c r="D738" s="948">
        <v>2</v>
      </c>
      <c r="E738" s="856"/>
      <c r="F738" s="949" t="str">
        <f t="shared" si="29"/>
        <v/>
      </c>
    </row>
    <row r="739" spans="1:6" x14ac:dyDescent="0.3">
      <c r="A739" s="944" t="s">
        <v>1753</v>
      </c>
      <c r="B739" s="945" t="s">
        <v>1718</v>
      </c>
      <c r="C739" s="946" t="s">
        <v>9</v>
      </c>
      <c r="D739" s="948">
        <v>2</v>
      </c>
      <c r="E739" s="856"/>
      <c r="F739" s="949" t="str">
        <f t="shared" si="29"/>
        <v/>
      </c>
    </row>
    <row r="740" spans="1:6" x14ac:dyDescent="0.3">
      <c r="A740" s="944" t="s">
        <v>1754</v>
      </c>
      <c r="B740" s="945" t="s">
        <v>1755</v>
      </c>
      <c r="C740" s="946"/>
      <c r="D740" s="948"/>
      <c r="E740" s="948"/>
      <c r="F740" s="949" t="str">
        <f t="shared" si="29"/>
        <v/>
      </c>
    </row>
    <row r="741" spans="1:6" x14ac:dyDescent="0.3">
      <c r="A741" s="944" t="s">
        <v>1756</v>
      </c>
      <c r="B741" s="945" t="s">
        <v>1716</v>
      </c>
      <c r="C741" s="946" t="s">
        <v>9</v>
      </c>
      <c r="D741" s="948">
        <v>2</v>
      </c>
      <c r="E741" s="856"/>
      <c r="F741" s="949" t="str">
        <f t="shared" si="29"/>
        <v/>
      </c>
    </row>
    <row r="742" spans="1:6" x14ac:dyDescent="0.3">
      <c r="A742" s="944" t="s">
        <v>1757</v>
      </c>
      <c r="B742" s="945" t="s">
        <v>1718</v>
      </c>
      <c r="C742" s="946" t="s">
        <v>9</v>
      </c>
      <c r="D742" s="948">
        <v>2</v>
      </c>
      <c r="E742" s="856"/>
      <c r="F742" s="949" t="str">
        <f t="shared" si="29"/>
        <v/>
      </c>
    </row>
    <row r="743" spans="1:6" x14ac:dyDescent="0.3">
      <c r="A743" s="944" t="s">
        <v>1758</v>
      </c>
      <c r="B743" s="945" t="s">
        <v>1759</v>
      </c>
      <c r="C743" s="946"/>
      <c r="D743" s="948"/>
      <c r="E743" s="948"/>
      <c r="F743" s="949" t="str">
        <f t="shared" si="29"/>
        <v/>
      </c>
    </row>
    <row r="744" spans="1:6" x14ac:dyDescent="0.3">
      <c r="A744" s="944" t="s">
        <v>3880</v>
      </c>
      <c r="B744" s="945" t="s">
        <v>1716</v>
      </c>
      <c r="C744" s="946" t="s">
        <v>9</v>
      </c>
      <c r="D744" s="948">
        <v>10</v>
      </c>
      <c r="E744" s="856"/>
      <c r="F744" s="949" t="str">
        <f t="shared" si="29"/>
        <v/>
      </c>
    </row>
    <row r="745" spans="1:6" x14ac:dyDescent="0.3">
      <c r="A745" s="944" t="s">
        <v>4326</v>
      </c>
      <c r="B745" s="945" t="s">
        <v>1718</v>
      </c>
      <c r="C745" s="946" t="s">
        <v>9</v>
      </c>
      <c r="D745" s="948">
        <v>10</v>
      </c>
      <c r="E745" s="856"/>
      <c r="F745" s="949" t="str">
        <f t="shared" si="29"/>
        <v/>
      </c>
    </row>
    <row r="746" spans="1:6" x14ac:dyDescent="0.3">
      <c r="A746" s="944" t="s">
        <v>3691</v>
      </c>
      <c r="B746" s="945" t="s">
        <v>3690</v>
      </c>
      <c r="C746" s="946" t="s">
        <v>9</v>
      </c>
      <c r="D746" s="948">
        <v>10</v>
      </c>
      <c r="E746" s="856"/>
      <c r="F746" s="949" t="str">
        <f t="shared" si="29"/>
        <v/>
      </c>
    </row>
    <row r="747" spans="1:6" ht="17.25" customHeight="1" x14ac:dyDescent="0.3">
      <c r="A747" s="944" t="s">
        <v>1760</v>
      </c>
      <c r="B747" s="950" t="s">
        <v>1761</v>
      </c>
      <c r="C747" s="946" t="s">
        <v>9</v>
      </c>
      <c r="D747" s="948">
        <v>1000</v>
      </c>
      <c r="E747" s="856"/>
      <c r="F747" s="949" t="str">
        <f t="shared" si="29"/>
        <v/>
      </c>
    </row>
    <row r="748" spans="1:6" x14ac:dyDescent="0.3">
      <c r="A748" s="944" t="s">
        <v>1762</v>
      </c>
      <c r="B748" s="950" t="s">
        <v>4260</v>
      </c>
      <c r="C748" s="946"/>
      <c r="D748" s="948"/>
      <c r="E748" s="948"/>
      <c r="F748" s="949" t="str">
        <f t="shared" si="29"/>
        <v/>
      </c>
    </row>
    <row r="749" spans="1:6" x14ac:dyDescent="0.3">
      <c r="A749" s="944" t="s">
        <v>1764</v>
      </c>
      <c r="B749" s="945" t="s">
        <v>1765</v>
      </c>
      <c r="C749" s="946"/>
      <c r="D749" s="948"/>
      <c r="E749" s="948"/>
      <c r="F749" s="949" t="str">
        <f t="shared" si="29"/>
        <v/>
      </c>
    </row>
    <row r="750" spans="1:6" ht="15" customHeight="1" x14ac:dyDescent="0.3">
      <c r="A750" s="944" t="s">
        <v>1766</v>
      </c>
      <c r="B750" s="945" t="s">
        <v>1716</v>
      </c>
      <c r="C750" s="946" t="s">
        <v>363</v>
      </c>
      <c r="D750" s="948">
        <v>15500</v>
      </c>
      <c r="E750" s="856"/>
      <c r="F750" s="949" t="str">
        <f t="shared" si="29"/>
        <v/>
      </c>
    </row>
    <row r="751" spans="1:6" x14ac:dyDescent="0.3">
      <c r="A751" s="944" t="s">
        <v>1767</v>
      </c>
      <c r="B751" s="945" t="s">
        <v>1718</v>
      </c>
      <c r="C751" s="946" t="s">
        <v>363</v>
      </c>
      <c r="D751" s="948">
        <v>4000</v>
      </c>
      <c r="E751" s="856"/>
      <c r="F751" s="949" t="str">
        <f t="shared" si="29"/>
        <v/>
      </c>
    </row>
    <row r="752" spans="1:6" x14ac:dyDescent="0.3">
      <c r="A752" s="944" t="s">
        <v>1768</v>
      </c>
      <c r="B752" s="945" t="s">
        <v>1749</v>
      </c>
      <c r="C752" s="946"/>
      <c r="D752" s="948"/>
      <c r="E752" s="948"/>
      <c r="F752" s="949" t="str">
        <f t="shared" si="29"/>
        <v/>
      </c>
    </row>
    <row r="753" spans="1:6" x14ac:dyDescent="0.3">
      <c r="A753" s="944" t="s">
        <v>4261</v>
      </c>
      <c r="B753" s="945" t="s">
        <v>1716</v>
      </c>
      <c r="C753" s="946" t="s">
        <v>9</v>
      </c>
      <c r="D753" s="948">
        <v>40</v>
      </c>
      <c r="E753" s="856"/>
      <c r="F753" s="949" t="str">
        <f t="shared" si="29"/>
        <v/>
      </c>
    </row>
    <row r="754" spans="1:6" x14ac:dyDescent="0.3">
      <c r="A754" s="944" t="s">
        <v>4327</v>
      </c>
      <c r="B754" s="945" t="s">
        <v>1718</v>
      </c>
      <c r="C754" s="946" t="s">
        <v>9</v>
      </c>
      <c r="D754" s="948">
        <v>40</v>
      </c>
      <c r="E754" s="856"/>
      <c r="F754" s="949" t="str">
        <f t="shared" si="29"/>
        <v/>
      </c>
    </row>
    <row r="755" spans="1:6" x14ac:dyDescent="0.3">
      <c r="A755" s="944" t="s">
        <v>1769</v>
      </c>
      <c r="B755" s="945" t="s">
        <v>1770</v>
      </c>
      <c r="C755" s="946"/>
      <c r="D755" s="948"/>
      <c r="E755" s="948"/>
      <c r="F755" s="949" t="str">
        <f t="shared" si="29"/>
        <v/>
      </c>
    </row>
    <row r="756" spans="1:6" x14ac:dyDescent="0.3">
      <c r="A756" s="944" t="s">
        <v>1771</v>
      </c>
      <c r="B756" s="945" t="s">
        <v>1716</v>
      </c>
      <c r="C756" s="946" t="s">
        <v>9</v>
      </c>
      <c r="D756" s="948">
        <v>10</v>
      </c>
      <c r="E756" s="856"/>
      <c r="F756" s="949" t="str">
        <f t="shared" si="29"/>
        <v/>
      </c>
    </row>
    <row r="757" spans="1:6" x14ac:dyDescent="0.3">
      <c r="A757" s="944" t="s">
        <v>1772</v>
      </c>
      <c r="B757" s="945" t="s">
        <v>1718</v>
      </c>
      <c r="C757" s="946" t="s">
        <v>9</v>
      </c>
      <c r="D757" s="948">
        <v>5</v>
      </c>
      <c r="E757" s="856"/>
      <c r="F757" s="949" t="str">
        <f t="shared" si="29"/>
        <v/>
      </c>
    </row>
    <row r="758" spans="1:6" ht="15.75" customHeight="1" x14ac:dyDescent="0.3">
      <c r="A758" s="944" t="s">
        <v>1773</v>
      </c>
      <c r="B758" s="945" t="s">
        <v>1774</v>
      </c>
      <c r="C758" s="946"/>
      <c r="D758" s="948"/>
      <c r="E758" s="948"/>
      <c r="F758" s="949" t="str">
        <f t="shared" si="29"/>
        <v/>
      </c>
    </row>
    <row r="759" spans="1:6" x14ac:dyDescent="0.3">
      <c r="A759" s="944" t="s">
        <v>1775</v>
      </c>
      <c r="B759" s="945" t="s">
        <v>1716</v>
      </c>
      <c r="C759" s="946" t="s">
        <v>9</v>
      </c>
      <c r="D759" s="948">
        <v>10</v>
      </c>
      <c r="E759" s="856"/>
      <c r="F759" s="949" t="str">
        <f t="shared" si="29"/>
        <v/>
      </c>
    </row>
    <row r="760" spans="1:6" x14ac:dyDescent="0.3">
      <c r="A760" s="944" t="s">
        <v>1776</v>
      </c>
      <c r="B760" s="945" t="s">
        <v>1718</v>
      </c>
      <c r="C760" s="946" t="s">
        <v>9</v>
      </c>
      <c r="D760" s="948">
        <v>2</v>
      </c>
      <c r="E760" s="856"/>
      <c r="F760" s="949" t="str">
        <f t="shared" si="29"/>
        <v/>
      </c>
    </row>
    <row r="761" spans="1:6" x14ac:dyDescent="0.3">
      <c r="A761" s="944" t="s">
        <v>1777</v>
      </c>
      <c r="B761" s="945" t="s">
        <v>1778</v>
      </c>
      <c r="C761" s="946"/>
      <c r="D761" s="948"/>
      <c r="E761" s="948"/>
      <c r="F761" s="949" t="str">
        <f t="shared" si="29"/>
        <v/>
      </c>
    </row>
    <row r="762" spans="1:6" x14ac:dyDescent="0.3">
      <c r="A762" s="944" t="s">
        <v>1779</v>
      </c>
      <c r="B762" s="945" t="s">
        <v>1780</v>
      </c>
      <c r="C762" s="946" t="s">
        <v>9</v>
      </c>
      <c r="D762" s="948">
        <v>85</v>
      </c>
      <c r="E762" s="856"/>
      <c r="F762" s="949" t="str">
        <f t="shared" si="29"/>
        <v/>
      </c>
    </row>
    <row r="763" spans="1:6" x14ac:dyDescent="0.3">
      <c r="A763" s="944" t="s">
        <v>1781</v>
      </c>
      <c r="B763" s="945" t="s">
        <v>1782</v>
      </c>
      <c r="C763" s="946" t="s">
        <v>9</v>
      </c>
      <c r="D763" s="948">
        <v>40</v>
      </c>
      <c r="E763" s="856"/>
      <c r="F763" s="949" t="str">
        <f t="shared" si="29"/>
        <v/>
      </c>
    </row>
    <row r="764" spans="1:6" x14ac:dyDescent="0.3">
      <c r="A764" s="944" t="s">
        <v>1786</v>
      </c>
      <c r="B764" s="950" t="s">
        <v>4262</v>
      </c>
      <c r="C764" s="946"/>
      <c r="D764" s="948"/>
      <c r="E764" s="948"/>
      <c r="F764" s="949" t="str">
        <f t="shared" si="29"/>
        <v/>
      </c>
    </row>
    <row r="765" spans="1:6" x14ac:dyDescent="0.3">
      <c r="A765" s="944" t="s">
        <v>1788</v>
      </c>
      <c r="B765" s="945" t="s">
        <v>4263</v>
      </c>
      <c r="C765" s="946" t="s">
        <v>363</v>
      </c>
      <c r="D765" s="948">
        <v>15000</v>
      </c>
      <c r="E765" s="856"/>
      <c r="F765" s="949" t="str">
        <f t="shared" si="29"/>
        <v/>
      </c>
    </row>
    <row r="766" spans="1:6" x14ac:dyDescent="0.3">
      <c r="A766" s="944" t="s">
        <v>1792</v>
      </c>
      <c r="B766" s="945" t="s">
        <v>4264</v>
      </c>
      <c r="C766" s="946" t="s">
        <v>363</v>
      </c>
      <c r="D766" s="948">
        <v>500</v>
      </c>
      <c r="E766" s="856"/>
      <c r="F766" s="949" t="str">
        <f t="shared" si="29"/>
        <v/>
      </c>
    </row>
    <row r="767" spans="1:6" x14ac:dyDescent="0.3">
      <c r="A767" s="944" t="s">
        <v>4265</v>
      </c>
      <c r="B767" s="945" t="s">
        <v>4266</v>
      </c>
      <c r="C767" s="946" t="s">
        <v>9</v>
      </c>
      <c r="D767" s="948">
        <v>15500</v>
      </c>
      <c r="E767" s="856"/>
      <c r="F767" s="949" t="str">
        <f t="shared" si="29"/>
        <v/>
      </c>
    </row>
    <row r="768" spans="1:6" x14ac:dyDescent="0.3">
      <c r="A768" s="944" t="s">
        <v>4267</v>
      </c>
      <c r="B768" s="945" t="s">
        <v>1807</v>
      </c>
      <c r="C768" s="946" t="s">
        <v>9</v>
      </c>
      <c r="D768" s="948">
        <v>15500</v>
      </c>
      <c r="E768" s="856"/>
      <c r="F768" s="949" t="str">
        <f t="shared" si="29"/>
        <v/>
      </c>
    </row>
    <row r="769" spans="1:6" x14ac:dyDescent="0.3">
      <c r="A769" s="944" t="s">
        <v>4268</v>
      </c>
      <c r="B769" s="954" t="s">
        <v>1823</v>
      </c>
      <c r="C769" s="946" t="s">
        <v>9</v>
      </c>
      <c r="D769" s="948">
        <v>750</v>
      </c>
      <c r="E769" s="856"/>
      <c r="F769" s="949" t="str">
        <f t="shared" si="29"/>
        <v/>
      </c>
    </row>
    <row r="770" spans="1:6" x14ac:dyDescent="0.3">
      <c r="A770" s="944" t="s">
        <v>4269</v>
      </c>
      <c r="B770" s="945" t="s">
        <v>1809</v>
      </c>
      <c r="C770" s="946"/>
      <c r="D770" s="948"/>
      <c r="E770" s="948"/>
      <c r="F770" s="949" t="str">
        <f t="shared" si="29"/>
        <v/>
      </c>
    </row>
    <row r="771" spans="1:6" x14ac:dyDescent="0.3">
      <c r="A771" s="944" t="s">
        <v>4270</v>
      </c>
      <c r="B771" s="945" t="s">
        <v>1811</v>
      </c>
      <c r="C771" s="946" t="s">
        <v>9</v>
      </c>
      <c r="D771" s="948">
        <v>8000</v>
      </c>
      <c r="E771" s="856"/>
      <c r="F771" s="949" t="str">
        <f t="shared" si="29"/>
        <v/>
      </c>
    </row>
    <row r="772" spans="1:6" x14ac:dyDescent="0.3">
      <c r="A772" s="944" t="s">
        <v>4273</v>
      </c>
      <c r="B772" s="954" t="s">
        <v>4274</v>
      </c>
      <c r="C772" s="960"/>
      <c r="D772" s="948"/>
      <c r="E772" s="948"/>
      <c r="F772" s="949" t="str">
        <f t="shared" si="29"/>
        <v/>
      </c>
    </row>
    <row r="773" spans="1:6" x14ac:dyDescent="0.3">
      <c r="A773" s="944" t="s">
        <v>4275</v>
      </c>
      <c r="B773" s="954" t="s">
        <v>1749</v>
      </c>
      <c r="C773" s="1057" t="s">
        <v>9</v>
      </c>
      <c r="D773" s="948">
        <v>50</v>
      </c>
      <c r="E773" s="856"/>
      <c r="F773" s="949" t="str">
        <f t="shared" si="29"/>
        <v/>
      </c>
    </row>
    <row r="774" spans="1:6" x14ac:dyDescent="0.3">
      <c r="A774" s="944" t="s">
        <v>4276</v>
      </c>
      <c r="B774" s="954" t="s">
        <v>1825</v>
      </c>
      <c r="C774" s="1057" t="s">
        <v>9</v>
      </c>
      <c r="D774" s="948">
        <v>10</v>
      </c>
      <c r="E774" s="856"/>
      <c r="F774" s="949" t="str">
        <f t="shared" si="29"/>
        <v/>
      </c>
    </row>
    <row r="775" spans="1:6" x14ac:dyDescent="0.3">
      <c r="A775" s="944" t="s">
        <v>4277</v>
      </c>
      <c r="B775" s="954" t="s">
        <v>1827</v>
      </c>
      <c r="C775" s="1057" t="s">
        <v>9</v>
      </c>
      <c r="D775" s="948">
        <v>10</v>
      </c>
      <c r="E775" s="856"/>
      <c r="F775" s="949" t="str">
        <f t="shared" si="29"/>
        <v/>
      </c>
    </row>
    <row r="776" spans="1:6" x14ac:dyDescent="0.3">
      <c r="A776" s="944" t="s">
        <v>4278</v>
      </c>
      <c r="B776" s="954" t="s">
        <v>1759</v>
      </c>
      <c r="C776" s="1057" t="s">
        <v>9</v>
      </c>
      <c r="D776" s="948">
        <v>10</v>
      </c>
      <c r="E776" s="856"/>
      <c r="F776" s="949" t="str">
        <f t="shared" si="29"/>
        <v/>
      </c>
    </row>
    <row r="777" spans="1:6" x14ac:dyDescent="0.3">
      <c r="A777" s="1058" t="s">
        <v>1796</v>
      </c>
      <c r="B777" s="1059" t="s">
        <v>1896</v>
      </c>
      <c r="C777" s="1060" t="s">
        <v>9</v>
      </c>
      <c r="D777" s="948">
        <v>5</v>
      </c>
      <c r="E777" s="856"/>
      <c r="F777" s="949" t="str">
        <f t="shared" si="29"/>
        <v/>
      </c>
    </row>
    <row r="778" spans="1:6" x14ac:dyDescent="0.3">
      <c r="A778" s="944" t="s">
        <v>1828</v>
      </c>
      <c r="B778" s="950" t="s">
        <v>4387</v>
      </c>
      <c r="C778" s="946" t="s">
        <v>4369</v>
      </c>
      <c r="D778" s="948">
        <v>10</v>
      </c>
      <c r="E778" s="856"/>
      <c r="F778" s="949" t="str">
        <f t="shared" si="29"/>
        <v/>
      </c>
    </row>
    <row r="779" spans="1:6" x14ac:dyDescent="0.3">
      <c r="A779" s="944" t="s">
        <v>1830</v>
      </c>
      <c r="B779" s="950" t="s">
        <v>1831</v>
      </c>
      <c r="C779" s="946"/>
      <c r="D779" s="948"/>
      <c r="E779" s="948"/>
      <c r="F779" s="949" t="str">
        <f t="shared" ref="F779:F837" si="30">IF((D779*E779)&gt;0,(D779*E779),"")</f>
        <v/>
      </c>
    </row>
    <row r="780" spans="1:6" x14ac:dyDescent="0.3">
      <c r="A780" s="944" t="s">
        <v>1832</v>
      </c>
      <c r="B780" s="945" t="s">
        <v>1716</v>
      </c>
      <c r="C780" s="946" t="s">
        <v>363</v>
      </c>
      <c r="D780" s="948">
        <v>6000</v>
      </c>
      <c r="E780" s="856"/>
      <c r="F780" s="949" t="str">
        <f t="shared" si="30"/>
        <v/>
      </c>
    </row>
    <row r="781" spans="1:6" x14ac:dyDescent="0.3">
      <c r="A781" s="944" t="s">
        <v>1833</v>
      </c>
      <c r="B781" s="945" t="s">
        <v>1718</v>
      </c>
      <c r="C781" s="946" t="s">
        <v>363</v>
      </c>
      <c r="D781" s="948">
        <v>1000</v>
      </c>
      <c r="E781" s="856"/>
      <c r="F781" s="949" t="str">
        <f t="shared" si="30"/>
        <v/>
      </c>
    </row>
    <row r="782" spans="1:6" x14ac:dyDescent="0.3">
      <c r="A782" s="944"/>
      <c r="B782" s="950"/>
      <c r="C782" s="946"/>
      <c r="D782" s="948"/>
      <c r="E782" s="948"/>
      <c r="F782" s="949"/>
    </row>
    <row r="783" spans="1:6" x14ac:dyDescent="0.3">
      <c r="A783" s="944" t="s">
        <v>1836</v>
      </c>
      <c r="B783" s="950" t="s">
        <v>1837</v>
      </c>
      <c r="C783" s="946"/>
      <c r="D783" s="948"/>
      <c r="E783" s="948"/>
      <c r="F783" s="949" t="str">
        <f t="shared" si="30"/>
        <v/>
      </c>
    </row>
    <row r="784" spans="1:6" x14ac:dyDescent="0.3">
      <c r="A784" s="944" t="s">
        <v>1838</v>
      </c>
      <c r="B784" s="945" t="s">
        <v>1837</v>
      </c>
      <c r="C784" s="946" t="s">
        <v>16</v>
      </c>
      <c r="D784" s="948">
        <v>1</v>
      </c>
      <c r="E784" s="948">
        <v>250000</v>
      </c>
      <c r="F784" s="949">
        <f t="shared" si="30"/>
        <v>250000</v>
      </c>
    </row>
    <row r="785" spans="1:6" x14ac:dyDescent="0.3">
      <c r="A785" s="944" t="s">
        <v>1840</v>
      </c>
      <c r="B785" s="945" t="s">
        <v>4005</v>
      </c>
      <c r="C785" s="946" t="s">
        <v>21</v>
      </c>
      <c r="D785" s="948">
        <f>F784</f>
        <v>250000</v>
      </c>
      <c r="E785" s="855"/>
      <c r="F785" s="949" t="str">
        <f t="shared" si="30"/>
        <v/>
      </c>
    </row>
    <row r="786" spans="1:6" x14ac:dyDescent="0.3">
      <c r="A786" s="944" t="s">
        <v>1842</v>
      </c>
      <c r="B786" s="950" t="s">
        <v>1843</v>
      </c>
      <c r="C786" s="946"/>
      <c r="D786" s="948"/>
      <c r="E786" s="948"/>
      <c r="F786" s="949" t="str">
        <f t="shared" si="30"/>
        <v/>
      </c>
    </row>
    <row r="787" spans="1:6" x14ac:dyDescent="0.3">
      <c r="A787" s="944" t="s">
        <v>1844</v>
      </c>
      <c r="B787" s="945" t="s">
        <v>1845</v>
      </c>
      <c r="C787" s="946" t="s">
        <v>16</v>
      </c>
      <c r="D787" s="948">
        <v>1</v>
      </c>
      <c r="E787" s="948">
        <v>250000</v>
      </c>
      <c r="F787" s="949">
        <f t="shared" si="30"/>
        <v>250000</v>
      </c>
    </row>
    <row r="788" spans="1:6" x14ac:dyDescent="0.3">
      <c r="A788" s="944" t="s">
        <v>1847</v>
      </c>
      <c r="B788" s="945" t="s">
        <v>4279</v>
      </c>
      <c r="C788" s="946" t="s">
        <v>21</v>
      </c>
      <c r="D788" s="948">
        <f>F787</f>
        <v>250000</v>
      </c>
      <c r="E788" s="855"/>
      <c r="F788" s="949" t="str">
        <f t="shared" si="30"/>
        <v/>
      </c>
    </row>
    <row r="789" spans="1:6" ht="24" x14ac:dyDescent="0.3">
      <c r="A789" s="944" t="s">
        <v>1849</v>
      </c>
      <c r="B789" s="950" t="s">
        <v>1850</v>
      </c>
      <c r="C789" s="946"/>
      <c r="D789" s="948"/>
      <c r="E789" s="948"/>
      <c r="F789" s="949" t="str">
        <f t="shared" si="30"/>
        <v/>
      </c>
    </row>
    <row r="790" spans="1:6" x14ac:dyDescent="0.3">
      <c r="A790" s="944" t="s">
        <v>1851</v>
      </c>
      <c r="B790" s="945" t="s">
        <v>1852</v>
      </c>
      <c r="C790" s="946" t="s">
        <v>363</v>
      </c>
      <c r="D790" s="948">
        <v>400</v>
      </c>
      <c r="E790" s="856"/>
      <c r="F790" s="949" t="str">
        <f t="shared" si="30"/>
        <v/>
      </c>
    </row>
    <row r="791" spans="1:6" x14ac:dyDescent="0.3">
      <c r="A791" s="944" t="s">
        <v>1853</v>
      </c>
      <c r="B791" s="945" t="s">
        <v>1854</v>
      </c>
      <c r="C791" s="946" t="s">
        <v>9</v>
      </c>
      <c r="D791" s="948">
        <v>75</v>
      </c>
      <c r="E791" s="856"/>
      <c r="F791" s="949" t="str">
        <f t="shared" si="30"/>
        <v/>
      </c>
    </row>
    <row r="792" spans="1:6" x14ac:dyDescent="0.3">
      <c r="A792" s="944" t="s">
        <v>1855</v>
      </c>
      <c r="B792" s="945" t="s">
        <v>1856</v>
      </c>
      <c r="C792" s="946" t="s">
        <v>9</v>
      </c>
      <c r="D792" s="948">
        <v>2</v>
      </c>
      <c r="E792" s="856"/>
      <c r="F792" s="949" t="str">
        <f t="shared" si="30"/>
        <v/>
      </c>
    </row>
    <row r="793" spans="1:6" x14ac:dyDescent="0.3">
      <c r="A793" s="944" t="s">
        <v>1857</v>
      </c>
      <c r="B793" s="950" t="s">
        <v>1858</v>
      </c>
      <c r="C793" s="946" t="s">
        <v>9</v>
      </c>
      <c r="D793" s="948">
        <v>30</v>
      </c>
      <c r="E793" s="856"/>
      <c r="F793" s="949" t="str">
        <f t="shared" si="30"/>
        <v/>
      </c>
    </row>
    <row r="794" spans="1:6" x14ac:dyDescent="0.3">
      <c r="A794" s="1058" t="s">
        <v>1859</v>
      </c>
      <c r="B794" s="1061" t="s">
        <v>1883</v>
      </c>
      <c r="C794" s="1060"/>
      <c r="D794" s="948"/>
      <c r="E794" s="948"/>
      <c r="F794" s="949" t="str">
        <f t="shared" si="30"/>
        <v/>
      </c>
    </row>
    <row r="795" spans="1:6" x14ac:dyDescent="0.3">
      <c r="A795" s="1058" t="s">
        <v>4280</v>
      </c>
      <c r="B795" s="1059" t="s">
        <v>1883</v>
      </c>
      <c r="C795" s="1060" t="s">
        <v>16</v>
      </c>
      <c r="D795" s="948">
        <v>1</v>
      </c>
      <c r="E795" s="948">
        <v>1500000</v>
      </c>
      <c r="F795" s="949">
        <f t="shared" si="30"/>
        <v>1500000</v>
      </c>
    </row>
    <row r="796" spans="1:6" x14ac:dyDescent="0.3">
      <c r="A796" s="1058" t="s">
        <v>4281</v>
      </c>
      <c r="B796" s="1059" t="s">
        <v>4282</v>
      </c>
      <c r="C796" s="1060" t="s">
        <v>21</v>
      </c>
      <c r="D796" s="948">
        <f>F795</f>
        <v>1500000</v>
      </c>
      <c r="E796" s="855"/>
      <c r="F796" s="949" t="str">
        <f t="shared" si="30"/>
        <v/>
      </c>
    </row>
    <row r="797" spans="1:6" x14ac:dyDescent="0.3">
      <c r="A797" s="1058" t="s">
        <v>1861</v>
      </c>
      <c r="B797" s="950" t="s">
        <v>1898</v>
      </c>
      <c r="C797" s="946"/>
      <c r="D797" s="948"/>
      <c r="E797" s="948"/>
      <c r="F797" s="949" t="str">
        <f t="shared" si="30"/>
        <v/>
      </c>
    </row>
    <row r="798" spans="1:6" x14ac:dyDescent="0.3">
      <c r="A798" s="1058" t="s">
        <v>4388</v>
      </c>
      <c r="B798" s="950" t="s">
        <v>1900</v>
      </c>
      <c r="C798" s="946"/>
      <c r="D798" s="948"/>
      <c r="E798" s="948"/>
      <c r="F798" s="949" t="str">
        <f t="shared" si="30"/>
        <v/>
      </c>
    </row>
    <row r="799" spans="1:6" x14ac:dyDescent="0.3">
      <c r="A799" s="1058" t="s">
        <v>4389</v>
      </c>
      <c r="B799" s="954" t="s">
        <v>1902</v>
      </c>
      <c r="C799" s="946" t="s">
        <v>9</v>
      </c>
      <c r="D799" s="948">
        <v>2</v>
      </c>
      <c r="E799" s="856"/>
      <c r="F799" s="949" t="str">
        <f t="shared" si="30"/>
        <v/>
      </c>
    </row>
    <row r="800" spans="1:6" x14ac:dyDescent="0.3">
      <c r="A800" s="1058" t="s">
        <v>4390</v>
      </c>
      <c r="B800" s="954" t="s">
        <v>1904</v>
      </c>
      <c r="C800" s="946" t="s">
        <v>9</v>
      </c>
      <c r="D800" s="948">
        <v>2</v>
      </c>
      <c r="E800" s="856"/>
      <c r="F800" s="949" t="str">
        <f t="shared" si="30"/>
        <v/>
      </c>
    </row>
    <row r="801" spans="1:6" x14ac:dyDescent="0.3">
      <c r="A801" s="1058" t="s">
        <v>4391</v>
      </c>
      <c r="B801" s="954" t="s">
        <v>1906</v>
      </c>
      <c r="C801" s="946" t="s">
        <v>9</v>
      </c>
      <c r="D801" s="948">
        <v>2</v>
      </c>
      <c r="E801" s="856"/>
      <c r="F801" s="949" t="str">
        <f t="shared" si="30"/>
        <v/>
      </c>
    </row>
    <row r="802" spans="1:6" x14ac:dyDescent="0.3">
      <c r="A802" s="1058" t="s">
        <v>4392</v>
      </c>
      <c r="B802" s="954" t="s">
        <v>1908</v>
      </c>
      <c r="C802" s="946" t="s">
        <v>9</v>
      </c>
      <c r="D802" s="948">
        <v>450</v>
      </c>
      <c r="E802" s="856"/>
      <c r="F802" s="949" t="str">
        <f t="shared" si="30"/>
        <v/>
      </c>
    </row>
    <row r="803" spans="1:6" x14ac:dyDescent="0.3">
      <c r="A803" s="1058" t="s">
        <v>4393</v>
      </c>
      <c r="B803" s="954" t="s">
        <v>1910</v>
      </c>
      <c r="C803" s="946" t="s">
        <v>9</v>
      </c>
      <c r="D803" s="948">
        <v>450</v>
      </c>
      <c r="E803" s="856"/>
      <c r="F803" s="949" t="str">
        <f t="shared" si="30"/>
        <v/>
      </c>
    </row>
    <row r="804" spans="1:6" x14ac:dyDescent="0.3">
      <c r="A804" s="1058" t="s">
        <v>4394</v>
      </c>
      <c r="B804" s="954" t="s">
        <v>1912</v>
      </c>
      <c r="C804" s="946" t="s">
        <v>9</v>
      </c>
      <c r="D804" s="948">
        <v>450</v>
      </c>
      <c r="E804" s="856"/>
      <c r="F804" s="949" t="str">
        <f t="shared" si="30"/>
        <v/>
      </c>
    </row>
    <row r="805" spans="1:6" x14ac:dyDescent="0.3">
      <c r="A805" s="1058" t="s">
        <v>4395</v>
      </c>
      <c r="B805" s="954" t="s">
        <v>1914</v>
      </c>
      <c r="C805" s="946" t="s">
        <v>9</v>
      </c>
      <c r="D805" s="948">
        <v>450</v>
      </c>
      <c r="E805" s="856"/>
      <c r="F805" s="949" t="str">
        <f t="shared" si="30"/>
        <v/>
      </c>
    </row>
    <row r="806" spans="1:6" ht="17.25" customHeight="1" x14ac:dyDescent="0.3">
      <c r="A806" s="1058" t="s">
        <v>4396</v>
      </c>
      <c r="B806" s="954" t="s">
        <v>1916</v>
      </c>
      <c r="C806" s="946" t="s">
        <v>9</v>
      </c>
      <c r="D806" s="948">
        <v>450</v>
      </c>
      <c r="E806" s="856"/>
      <c r="F806" s="949" t="str">
        <f t="shared" si="30"/>
        <v/>
      </c>
    </row>
    <row r="807" spans="1:6" x14ac:dyDescent="0.3">
      <c r="A807" s="1058" t="s">
        <v>4397</v>
      </c>
      <c r="B807" s="954" t="s">
        <v>1918</v>
      </c>
      <c r="C807" s="946" t="s">
        <v>9</v>
      </c>
      <c r="D807" s="948">
        <v>450</v>
      </c>
      <c r="E807" s="856"/>
      <c r="F807" s="949" t="str">
        <f t="shared" si="30"/>
        <v/>
      </c>
    </row>
    <row r="808" spans="1:6" x14ac:dyDescent="0.3">
      <c r="A808" s="1058" t="s">
        <v>4398</v>
      </c>
      <c r="B808" s="954" t="s">
        <v>1920</v>
      </c>
      <c r="C808" s="946" t="s">
        <v>9</v>
      </c>
      <c r="D808" s="948">
        <v>450</v>
      </c>
      <c r="E808" s="856"/>
      <c r="F808" s="949" t="str">
        <f t="shared" si="30"/>
        <v/>
      </c>
    </row>
    <row r="809" spans="1:6" x14ac:dyDescent="0.3">
      <c r="A809" s="1058" t="s">
        <v>4399</v>
      </c>
      <c r="B809" s="954" t="s">
        <v>1922</v>
      </c>
      <c r="C809" s="946" t="s">
        <v>9</v>
      </c>
      <c r="D809" s="948">
        <v>450</v>
      </c>
      <c r="E809" s="856"/>
      <c r="F809" s="949" t="str">
        <f t="shared" si="30"/>
        <v/>
      </c>
    </row>
    <row r="810" spans="1:6" x14ac:dyDescent="0.3">
      <c r="A810" s="1058" t="s">
        <v>4400</v>
      </c>
      <c r="B810" s="954" t="s">
        <v>1924</v>
      </c>
      <c r="C810" s="946" t="s">
        <v>9</v>
      </c>
      <c r="D810" s="948">
        <v>450</v>
      </c>
      <c r="E810" s="856"/>
      <c r="F810" s="949" t="str">
        <f t="shared" si="30"/>
        <v/>
      </c>
    </row>
    <row r="811" spans="1:6" x14ac:dyDescent="0.3">
      <c r="A811" s="1058" t="s">
        <v>4401</v>
      </c>
      <c r="B811" s="954" t="s">
        <v>1926</v>
      </c>
      <c r="C811" s="946" t="s">
        <v>363</v>
      </c>
      <c r="D811" s="948">
        <v>200</v>
      </c>
      <c r="E811" s="856"/>
      <c r="F811" s="949" t="str">
        <f t="shared" si="30"/>
        <v/>
      </c>
    </row>
    <row r="812" spans="1:6" ht="15.75" customHeight="1" x14ac:dyDescent="0.3">
      <c r="A812" s="1058" t="s">
        <v>4402</v>
      </c>
      <c r="B812" s="954" t="s">
        <v>1928</v>
      </c>
      <c r="C812" s="946" t="s">
        <v>9</v>
      </c>
      <c r="D812" s="948">
        <v>2</v>
      </c>
      <c r="E812" s="856"/>
      <c r="F812" s="949" t="str">
        <f t="shared" si="30"/>
        <v/>
      </c>
    </row>
    <row r="813" spans="1:6" x14ac:dyDescent="0.3">
      <c r="A813" s="1058" t="s">
        <v>4403</v>
      </c>
      <c r="B813" s="954" t="s">
        <v>1930</v>
      </c>
      <c r="C813" s="946" t="s">
        <v>9</v>
      </c>
      <c r="D813" s="948">
        <v>100</v>
      </c>
      <c r="E813" s="856"/>
      <c r="F813" s="949" t="str">
        <f t="shared" si="30"/>
        <v/>
      </c>
    </row>
    <row r="814" spans="1:6" x14ac:dyDescent="0.3">
      <c r="A814" s="1058" t="s">
        <v>4404</v>
      </c>
      <c r="B814" s="950" t="s">
        <v>1932</v>
      </c>
      <c r="C814" s="946"/>
      <c r="D814" s="948"/>
      <c r="E814" s="948"/>
      <c r="F814" s="949" t="str">
        <f t="shared" si="30"/>
        <v/>
      </c>
    </row>
    <row r="815" spans="1:6" x14ac:dyDescent="0.3">
      <c r="A815" s="1058" t="s">
        <v>4405</v>
      </c>
      <c r="B815" s="954" t="s">
        <v>1934</v>
      </c>
      <c r="C815" s="946" t="s">
        <v>363</v>
      </c>
      <c r="D815" s="948">
        <v>16</v>
      </c>
      <c r="E815" s="856"/>
      <c r="F815" s="949" t="str">
        <f t="shared" si="30"/>
        <v/>
      </c>
    </row>
    <row r="816" spans="1:6" x14ac:dyDescent="0.3">
      <c r="A816" s="1058" t="s">
        <v>4406</v>
      </c>
      <c r="B816" s="954" t="s">
        <v>1936</v>
      </c>
      <c r="C816" s="946" t="s">
        <v>363</v>
      </c>
      <c r="D816" s="948">
        <v>16</v>
      </c>
      <c r="E816" s="856"/>
      <c r="F816" s="949" t="str">
        <f t="shared" si="30"/>
        <v/>
      </c>
    </row>
    <row r="817" spans="1:6" x14ac:dyDescent="0.3">
      <c r="A817" s="1058" t="s">
        <v>4407</v>
      </c>
      <c r="B817" s="954" t="s">
        <v>1938</v>
      </c>
      <c r="C817" s="946" t="s">
        <v>9</v>
      </c>
      <c r="D817" s="948">
        <v>16</v>
      </c>
      <c r="E817" s="856"/>
      <c r="F817" s="949" t="str">
        <f t="shared" si="30"/>
        <v/>
      </c>
    </row>
    <row r="818" spans="1:6" x14ac:dyDescent="0.3">
      <c r="A818" s="1058" t="s">
        <v>4408</v>
      </c>
      <c r="B818" s="954" t="s">
        <v>1940</v>
      </c>
      <c r="C818" s="946" t="s">
        <v>9</v>
      </c>
      <c r="D818" s="948">
        <v>16</v>
      </c>
      <c r="E818" s="856"/>
      <c r="F818" s="949" t="str">
        <f t="shared" si="30"/>
        <v/>
      </c>
    </row>
    <row r="819" spans="1:6" x14ac:dyDescent="0.3">
      <c r="A819" s="1058" t="s">
        <v>4409</v>
      </c>
      <c r="B819" s="954" t="s">
        <v>1942</v>
      </c>
      <c r="C819" s="946" t="s">
        <v>9</v>
      </c>
      <c r="D819" s="948">
        <v>16</v>
      </c>
      <c r="E819" s="856"/>
      <c r="F819" s="949" t="str">
        <f t="shared" si="30"/>
        <v/>
      </c>
    </row>
    <row r="820" spans="1:6" x14ac:dyDescent="0.3">
      <c r="A820" s="1058" t="s">
        <v>4410</v>
      </c>
      <c r="B820" s="954" t="s">
        <v>1944</v>
      </c>
      <c r="C820" s="946" t="s">
        <v>9</v>
      </c>
      <c r="D820" s="948">
        <v>16</v>
      </c>
      <c r="E820" s="856"/>
      <c r="F820" s="949" t="str">
        <f t="shared" si="30"/>
        <v/>
      </c>
    </row>
    <row r="821" spans="1:6" x14ac:dyDescent="0.3">
      <c r="A821" s="1058" t="s">
        <v>4411</v>
      </c>
      <c r="B821" s="954" t="s">
        <v>1946</v>
      </c>
      <c r="C821" s="946" t="s">
        <v>9</v>
      </c>
      <c r="D821" s="948">
        <v>4800</v>
      </c>
      <c r="E821" s="856"/>
      <c r="F821" s="949" t="str">
        <f t="shared" si="30"/>
        <v/>
      </c>
    </row>
    <row r="822" spans="1:6" x14ac:dyDescent="0.3">
      <c r="A822" s="1058" t="s">
        <v>4412</v>
      </c>
      <c r="B822" s="954" t="s">
        <v>1948</v>
      </c>
      <c r="C822" s="946" t="s">
        <v>9</v>
      </c>
      <c r="D822" s="948">
        <v>40</v>
      </c>
      <c r="E822" s="856"/>
      <c r="F822" s="949" t="str">
        <f t="shared" si="30"/>
        <v/>
      </c>
    </row>
    <row r="823" spans="1:6" x14ac:dyDescent="0.3">
      <c r="A823" s="1058" t="s">
        <v>4413</v>
      </c>
      <c r="B823" s="954" t="s">
        <v>1950</v>
      </c>
      <c r="C823" s="946" t="s">
        <v>9</v>
      </c>
      <c r="D823" s="948">
        <v>320</v>
      </c>
      <c r="E823" s="856"/>
      <c r="F823" s="949" t="str">
        <f t="shared" si="30"/>
        <v/>
      </c>
    </row>
    <row r="824" spans="1:6" x14ac:dyDescent="0.3">
      <c r="A824" s="1058" t="s">
        <v>4414</v>
      </c>
      <c r="B824" s="954" t="s">
        <v>1952</v>
      </c>
      <c r="C824" s="946" t="s">
        <v>9</v>
      </c>
      <c r="D824" s="948">
        <v>800</v>
      </c>
      <c r="E824" s="856"/>
      <c r="F824" s="949" t="str">
        <f t="shared" si="30"/>
        <v/>
      </c>
    </row>
    <row r="825" spans="1:6" x14ac:dyDescent="0.3">
      <c r="A825" s="1058" t="s">
        <v>4415</v>
      </c>
      <c r="B825" s="954" t="s">
        <v>1954</v>
      </c>
      <c r="C825" s="946" t="s">
        <v>9</v>
      </c>
      <c r="D825" s="948">
        <v>16</v>
      </c>
      <c r="E825" s="856"/>
      <c r="F825" s="949" t="str">
        <f t="shared" si="30"/>
        <v/>
      </c>
    </row>
    <row r="826" spans="1:6" x14ac:dyDescent="0.3">
      <c r="A826" s="1058" t="s">
        <v>4416</v>
      </c>
      <c r="B826" s="954" t="s">
        <v>1956</v>
      </c>
      <c r="C826" s="946" t="s">
        <v>9</v>
      </c>
      <c r="D826" s="948">
        <v>32</v>
      </c>
      <c r="E826" s="856"/>
      <c r="F826" s="949" t="str">
        <f t="shared" si="30"/>
        <v/>
      </c>
    </row>
    <row r="827" spans="1:6" x14ac:dyDescent="0.3">
      <c r="A827" s="1058" t="s">
        <v>4417</v>
      </c>
      <c r="B827" s="954" t="s">
        <v>1958</v>
      </c>
      <c r="C827" s="946" t="s">
        <v>9</v>
      </c>
      <c r="D827" s="948">
        <v>8</v>
      </c>
      <c r="E827" s="856"/>
      <c r="F827" s="949" t="str">
        <f t="shared" si="30"/>
        <v/>
      </c>
    </row>
    <row r="828" spans="1:6" x14ac:dyDescent="0.3">
      <c r="A828" s="1058" t="s">
        <v>4418</v>
      </c>
      <c r="B828" s="954" t="s">
        <v>1960</v>
      </c>
      <c r="C828" s="946" t="s">
        <v>9</v>
      </c>
      <c r="D828" s="948">
        <v>8</v>
      </c>
      <c r="E828" s="856"/>
      <c r="F828" s="949" t="str">
        <f t="shared" si="30"/>
        <v/>
      </c>
    </row>
    <row r="829" spans="1:6" x14ac:dyDescent="0.3">
      <c r="A829" s="1058" t="s">
        <v>4419</v>
      </c>
      <c r="B829" s="954" t="s">
        <v>1962</v>
      </c>
      <c r="C829" s="946" t="s">
        <v>363</v>
      </c>
      <c r="D829" s="948">
        <v>200</v>
      </c>
      <c r="E829" s="856"/>
      <c r="F829" s="949" t="str">
        <f t="shared" si="30"/>
        <v/>
      </c>
    </row>
    <row r="830" spans="1:6" x14ac:dyDescent="0.3">
      <c r="A830" s="1058" t="s">
        <v>4283</v>
      </c>
      <c r="B830" s="953" t="s">
        <v>4284</v>
      </c>
      <c r="C830" s="946"/>
      <c r="D830" s="948"/>
      <c r="E830" s="948"/>
      <c r="F830" s="949" t="str">
        <f t="shared" si="30"/>
        <v/>
      </c>
    </row>
    <row r="831" spans="1:6" x14ac:dyDescent="0.3">
      <c r="A831" s="1058" t="s">
        <v>4285</v>
      </c>
      <c r="B831" s="954" t="s">
        <v>4286</v>
      </c>
      <c r="C831" s="946" t="s">
        <v>363</v>
      </c>
      <c r="D831" s="948">
        <v>100</v>
      </c>
      <c r="E831" s="856"/>
      <c r="F831" s="949" t="str">
        <f t="shared" si="30"/>
        <v/>
      </c>
    </row>
    <row r="832" spans="1:6" x14ac:dyDescent="0.3">
      <c r="A832" s="1058" t="s">
        <v>4287</v>
      </c>
      <c r="B832" s="954" t="s">
        <v>4288</v>
      </c>
      <c r="C832" s="946" t="s">
        <v>363</v>
      </c>
      <c r="D832" s="948">
        <v>100</v>
      </c>
      <c r="E832" s="856"/>
      <c r="F832" s="949" t="str">
        <f t="shared" si="30"/>
        <v/>
      </c>
    </row>
    <row r="833" spans="1:6" x14ac:dyDescent="0.3">
      <c r="A833" s="1058" t="s">
        <v>4289</v>
      </c>
      <c r="B833" s="954" t="s">
        <v>4290</v>
      </c>
      <c r="C833" s="946" t="s">
        <v>363</v>
      </c>
      <c r="D833" s="948">
        <v>100</v>
      </c>
      <c r="E833" s="856"/>
      <c r="F833" s="949" t="str">
        <f t="shared" si="30"/>
        <v/>
      </c>
    </row>
    <row r="834" spans="1:6" x14ac:dyDescent="0.3">
      <c r="A834" s="1058" t="s">
        <v>4291</v>
      </c>
      <c r="B834" s="954" t="s">
        <v>4420</v>
      </c>
      <c r="C834" s="946" t="s">
        <v>9</v>
      </c>
      <c r="D834" s="948">
        <v>200</v>
      </c>
      <c r="E834" s="856"/>
      <c r="F834" s="949" t="str">
        <f t="shared" si="30"/>
        <v/>
      </c>
    </row>
    <row r="835" spans="1:6" x14ac:dyDescent="0.3">
      <c r="A835" s="1058" t="s">
        <v>4293</v>
      </c>
      <c r="B835" s="954" t="s">
        <v>4294</v>
      </c>
      <c r="C835" s="946" t="s">
        <v>3062</v>
      </c>
      <c r="D835" s="948">
        <v>3000</v>
      </c>
      <c r="E835" s="856"/>
      <c r="F835" s="949" t="str">
        <f t="shared" si="30"/>
        <v/>
      </c>
    </row>
    <row r="836" spans="1:6" ht="15" thickBot="1" x14ac:dyDescent="0.35">
      <c r="A836" s="966" t="s">
        <v>4088</v>
      </c>
      <c r="B836" s="967" t="s">
        <v>4116</v>
      </c>
      <c r="C836" s="967"/>
      <c r="D836" s="968"/>
      <c r="E836" s="969"/>
      <c r="F836" s="970">
        <f>SUM(F714:F835)</f>
        <v>2000000</v>
      </c>
    </row>
    <row r="837" spans="1:6" x14ac:dyDescent="0.3">
      <c r="A837" s="971" t="str">
        <f>A129</f>
        <v>CONTRACT SANRAL: NRA 2024/1323</v>
      </c>
      <c r="B837" s="972"/>
      <c r="C837" s="973"/>
      <c r="D837" s="974"/>
      <c r="E837" s="975"/>
      <c r="F837" s="976"/>
    </row>
    <row r="838" spans="1:6" x14ac:dyDescent="0.3">
      <c r="A838" s="923" t="str">
        <f>A130</f>
        <v>PANEL FOR ROUTINE ROAD MAINTENANCE WORKS ACROSS SOUTH AFRICA (GAUTENG PROVINCE)</v>
      </c>
      <c r="B838" s="928"/>
      <c r="C838" s="977"/>
      <c r="D838" s="978"/>
      <c r="E838" s="979"/>
      <c r="F838" s="980"/>
    </row>
    <row r="839" spans="1:6" ht="15" thickBot="1" x14ac:dyDescent="0.35">
      <c r="A839" s="981" t="str">
        <f>A131</f>
        <v>PART B: OPERATIONAL SECTION</v>
      </c>
      <c r="B839" s="982"/>
      <c r="C839" s="977"/>
      <c r="D839" s="978"/>
      <c r="E839" s="979"/>
      <c r="F839" s="980"/>
    </row>
    <row r="840" spans="1:6" ht="15" thickBot="1" x14ac:dyDescent="0.35">
      <c r="A840" s="999" t="s">
        <v>1984</v>
      </c>
      <c r="B840" s="1000"/>
      <c r="C840" s="1000"/>
      <c r="D840" s="1001"/>
      <c r="E840" s="1002"/>
      <c r="F840" s="1003"/>
    </row>
    <row r="841" spans="1:6" ht="15.75" customHeight="1" x14ac:dyDescent="0.3">
      <c r="A841" s="1058" t="s">
        <v>2017</v>
      </c>
      <c r="B841" s="950" t="s">
        <v>2018</v>
      </c>
      <c r="C841" s="946"/>
      <c r="D841" s="948"/>
      <c r="E841" s="948"/>
      <c r="F841" s="949" t="str">
        <f t="shared" ref="F841:F883" si="31">IF((D841*E841)&gt;0,(D841*E841),"")</f>
        <v/>
      </c>
    </row>
    <row r="842" spans="1:6" ht="15.75" customHeight="1" x14ac:dyDescent="0.3">
      <c r="A842" s="1058" t="s">
        <v>2019</v>
      </c>
      <c r="B842" s="945" t="s">
        <v>1988</v>
      </c>
      <c r="C842" s="946"/>
      <c r="D842" s="948"/>
      <c r="E842" s="948"/>
      <c r="F842" s="949" t="str">
        <f t="shared" si="31"/>
        <v/>
      </c>
    </row>
    <row r="843" spans="1:6" x14ac:dyDescent="0.3">
      <c r="A843" s="944" t="s">
        <v>2020</v>
      </c>
      <c r="B843" s="945" t="s">
        <v>1990</v>
      </c>
      <c r="C843" s="946" t="s">
        <v>955</v>
      </c>
      <c r="D843" s="948">
        <v>10</v>
      </c>
      <c r="E843" s="856"/>
      <c r="F843" s="949" t="str">
        <f t="shared" si="31"/>
        <v/>
      </c>
    </row>
    <row r="844" spans="1:6" x14ac:dyDescent="0.3">
      <c r="A844" s="944" t="s">
        <v>2021</v>
      </c>
      <c r="B844" s="945" t="s">
        <v>1992</v>
      </c>
      <c r="C844" s="946" t="s">
        <v>955</v>
      </c>
      <c r="D844" s="948">
        <v>5</v>
      </c>
      <c r="E844" s="856"/>
      <c r="F844" s="949" t="str">
        <f t="shared" si="31"/>
        <v/>
      </c>
    </row>
    <row r="845" spans="1:6" x14ac:dyDescent="0.3">
      <c r="A845" s="944" t="s">
        <v>2022</v>
      </c>
      <c r="B845" s="945" t="s">
        <v>446</v>
      </c>
      <c r="C845" s="946" t="s">
        <v>955</v>
      </c>
      <c r="D845" s="948">
        <v>5</v>
      </c>
      <c r="E845" s="856"/>
      <c r="F845" s="949" t="str">
        <f t="shared" si="31"/>
        <v/>
      </c>
    </row>
    <row r="846" spans="1:6" x14ac:dyDescent="0.3">
      <c r="A846" s="944" t="s">
        <v>2023</v>
      </c>
      <c r="B846" s="945" t="s">
        <v>1995</v>
      </c>
      <c r="C846" s="946" t="s">
        <v>955</v>
      </c>
      <c r="D846" s="948">
        <v>5</v>
      </c>
      <c r="E846" s="856"/>
      <c r="F846" s="949" t="str">
        <f t="shared" si="31"/>
        <v/>
      </c>
    </row>
    <row r="847" spans="1:6" x14ac:dyDescent="0.3">
      <c r="A847" s="944" t="s">
        <v>2024</v>
      </c>
      <c r="B847" s="945" t="s">
        <v>448</v>
      </c>
      <c r="C847" s="946" t="s">
        <v>955</v>
      </c>
      <c r="D847" s="948">
        <v>5</v>
      </c>
      <c r="E847" s="856"/>
      <c r="F847" s="949" t="str">
        <f t="shared" si="31"/>
        <v/>
      </c>
    </row>
    <row r="848" spans="1:6" x14ac:dyDescent="0.3">
      <c r="A848" s="944" t="s">
        <v>2025</v>
      </c>
      <c r="B848" s="945" t="s">
        <v>1998</v>
      </c>
      <c r="C848" s="946"/>
      <c r="D848" s="948"/>
      <c r="E848" s="948"/>
      <c r="F848" s="949" t="str">
        <f t="shared" si="31"/>
        <v/>
      </c>
    </row>
    <row r="849" spans="1:6" ht="15.75" customHeight="1" x14ac:dyDescent="0.3">
      <c r="A849" s="944" t="s">
        <v>2026</v>
      </c>
      <c r="B849" s="945" t="s">
        <v>2000</v>
      </c>
      <c r="C849" s="946" t="s">
        <v>955</v>
      </c>
      <c r="D849" s="948">
        <v>10</v>
      </c>
      <c r="E849" s="856"/>
      <c r="F849" s="949" t="str">
        <f t="shared" si="31"/>
        <v/>
      </c>
    </row>
    <row r="850" spans="1:6" ht="15.75" customHeight="1" x14ac:dyDescent="0.3">
      <c r="A850" s="944" t="s">
        <v>2027</v>
      </c>
      <c r="B850" s="945" t="s">
        <v>2002</v>
      </c>
      <c r="C850" s="946" t="s">
        <v>955</v>
      </c>
      <c r="D850" s="948">
        <v>10</v>
      </c>
      <c r="E850" s="856"/>
      <c r="F850" s="949" t="str">
        <f t="shared" si="31"/>
        <v/>
      </c>
    </row>
    <row r="851" spans="1:6" x14ac:dyDescent="0.3">
      <c r="A851" s="944" t="s">
        <v>2028</v>
      </c>
      <c r="B851" s="945" t="s">
        <v>1995</v>
      </c>
      <c r="C851" s="946" t="s">
        <v>955</v>
      </c>
      <c r="D851" s="948">
        <v>10</v>
      </c>
      <c r="E851" s="856"/>
      <c r="F851" s="949" t="str">
        <f t="shared" si="31"/>
        <v/>
      </c>
    </row>
    <row r="852" spans="1:6" x14ac:dyDescent="0.3">
      <c r="A852" s="944" t="s">
        <v>2029</v>
      </c>
      <c r="B852" s="945" t="s">
        <v>2005</v>
      </c>
      <c r="C852" s="946"/>
      <c r="D852" s="948"/>
      <c r="E852" s="948"/>
      <c r="F852" s="949" t="str">
        <f t="shared" si="31"/>
        <v/>
      </c>
    </row>
    <row r="853" spans="1:6" x14ac:dyDescent="0.3">
      <c r="A853" s="944" t="s">
        <v>2030</v>
      </c>
      <c r="B853" s="945" t="s">
        <v>1990</v>
      </c>
      <c r="C853" s="946" t="s">
        <v>955</v>
      </c>
      <c r="D853" s="948">
        <v>2</v>
      </c>
      <c r="E853" s="856"/>
      <c r="F853" s="949" t="str">
        <f t="shared" si="31"/>
        <v/>
      </c>
    </row>
    <row r="854" spans="1:6" x14ac:dyDescent="0.3">
      <c r="A854" s="944" t="s">
        <v>2031</v>
      </c>
      <c r="B854" s="945" t="s">
        <v>1992</v>
      </c>
      <c r="C854" s="946" t="s">
        <v>955</v>
      </c>
      <c r="D854" s="948">
        <v>2</v>
      </c>
      <c r="E854" s="856"/>
      <c r="F854" s="949" t="str">
        <f t="shared" si="31"/>
        <v/>
      </c>
    </row>
    <row r="855" spans="1:6" x14ac:dyDescent="0.3">
      <c r="A855" s="944" t="s">
        <v>2032</v>
      </c>
      <c r="B855" s="945" t="s">
        <v>1995</v>
      </c>
      <c r="C855" s="946" t="s">
        <v>955</v>
      </c>
      <c r="D855" s="948">
        <v>2</v>
      </c>
      <c r="E855" s="856"/>
      <c r="F855" s="949" t="str">
        <f t="shared" si="31"/>
        <v/>
      </c>
    </row>
    <row r="856" spans="1:6" x14ac:dyDescent="0.3">
      <c r="A856" s="944" t="s">
        <v>2033</v>
      </c>
      <c r="B856" s="945" t="s">
        <v>2010</v>
      </c>
      <c r="C856" s="946" t="s">
        <v>4367</v>
      </c>
      <c r="D856" s="948">
        <v>85</v>
      </c>
      <c r="E856" s="856"/>
      <c r="F856" s="949" t="str">
        <f t="shared" si="31"/>
        <v/>
      </c>
    </row>
    <row r="857" spans="1:6" x14ac:dyDescent="0.3">
      <c r="A857" s="944" t="s">
        <v>2034</v>
      </c>
      <c r="B857" s="945" t="s">
        <v>4006</v>
      </c>
      <c r="C857" s="946" t="s">
        <v>4367</v>
      </c>
      <c r="D857" s="948">
        <v>2</v>
      </c>
      <c r="E857" s="856"/>
      <c r="F857" s="949" t="str">
        <f t="shared" si="31"/>
        <v/>
      </c>
    </row>
    <row r="858" spans="1:6" x14ac:dyDescent="0.3">
      <c r="A858" s="944" t="s">
        <v>2035</v>
      </c>
      <c r="B858" s="945" t="s">
        <v>2014</v>
      </c>
      <c r="C858" s="946" t="s">
        <v>4367</v>
      </c>
      <c r="D858" s="948">
        <v>85</v>
      </c>
      <c r="E858" s="856"/>
      <c r="F858" s="949" t="str">
        <f t="shared" si="31"/>
        <v/>
      </c>
    </row>
    <row r="859" spans="1:6" x14ac:dyDescent="0.3">
      <c r="A859" s="944" t="s">
        <v>2036</v>
      </c>
      <c r="B859" s="950" t="s">
        <v>4421</v>
      </c>
      <c r="C859" s="946"/>
      <c r="D859" s="948"/>
      <c r="E859" s="948"/>
      <c r="F859" s="949" t="str">
        <f t="shared" si="31"/>
        <v/>
      </c>
    </row>
    <row r="860" spans="1:6" x14ac:dyDescent="0.3">
      <c r="A860" s="944" t="s">
        <v>2038</v>
      </c>
      <c r="B860" s="945" t="s">
        <v>1988</v>
      </c>
      <c r="C860" s="946"/>
      <c r="D860" s="948"/>
      <c r="E860" s="948"/>
      <c r="F860" s="949" t="str">
        <f t="shared" si="31"/>
        <v/>
      </c>
    </row>
    <row r="861" spans="1:6" x14ac:dyDescent="0.3">
      <c r="A861" s="944" t="s">
        <v>2039</v>
      </c>
      <c r="B861" s="945" t="s">
        <v>1990</v>
      </c>
      <c r="C861" s="946" t="s">
        <v>955</v>
      </c>
      <c r="D861" s="948">
        <v>10</v>
      </c>
      <c r="E861" s="856"/>
      <c r="F861" s="949" t="str">
        <f t="shared" si="31"/>
        <v/>
      </c>
    </row>
    <row r="862" spans="1:6" x14ac:dyDescent="0.3">
      <c r="A862" s="944" t="s">
        <v>2040</v>
      </c>
      <c r="B862" s="945" t="s">
        <v>1992</v>
      </c>
      <c r="C862" s="946" t="s">
        <v>955</v>
      </c>
      <c r="D862" s="948">
        <v>10</v>
      </c>
      <c r="E862" s="856"/>
      <c r="F862" s="949" t="str">
        <f t="shared" si="31"/>
        <v/>
      </c>
    </row>
    <row r="863" spans="1:6" x14ac:dyDescent="0.3">
      <c r="A863" s="944" t="s">
        <v>2041</v>
      </c>
      <c r="B863" s="945" t="s">
        <v>446</v>
      </c>
      <c r="C863" s="946" t="s">
        <v>955</v>
      </c>
      <c r="D863" s="948">
        <v>10</v>
      </c>
      <c r="E863" s="856"/>
      <c r="F863" s="949" t="str">
        <f t="shared" si="31"/>
        <v/>
      </c>
    </row>
    <row r="864" spans="1:6" x14ac:dyDescent="0.3">
      <c r="A864" s="944" t="s">
        <v>2042</v>
      </c>
      <c r="B864" s="945" t="s">
        <v>1995</v>
      </c>
      <c r="C864" s="946" t="s">
        <v>955</v>
      </c>
      <c r="D864" s="948">
        <v>10</v>
      </c>
      <c r="E864" s="856"/>
      <c r="F864" s="949" t="str">
        <f t="shared" si="31"/>
        <v/>
      </c>
    </row>
    <row r="865" spans="1:6" x14ac:dyDescent="0.3">
      <c r="A865" s="944" t="s">
        <v>2043</v>
      </c>
      <c r="B865" s="945" t="s">
        <v>448</v>
      </c>
      <c r="C865" s="946" t="s">
        <v>955</v>
      </c>
      <c r="D865" s="948">
        <v>10</v>
      </c>
      <c r="E865" s="856"/>
      <c r="F865" s="949" t="str">
        <f t="shared" si="31"/>
        <v/>
      </c>
    </row>
    <row r="866" spans="1:6" x14ac:dyDescent="0.3">
      <c r="A866" s="944" t="s">
        <v>2044</v>
      </c>
      <c r="B866" s="945" t="s">
        <v>1998</v>
      </c>
      <c r="C866" s="946"/>
      <c r="D866" s="948"/>
      <c r="E866" s="948"/>
      <c r="F866" s="949" t="str">
        <f t="shared" si="31"/>
        <v/>
      </c>
    </row>
    <row r="867" spans="1:6" x14ac:dyDescent="0.3">
      <c r="A867" s="944" t="s">
        <v>2045</v>
      </c>
      <c r="B867" s="945" t="s">
        <v>2000</v>
      </c>
      <c r="C867" s="946" t="s">
        <v>955</v>
      </c>
      <c r="D867" s="948">
        <v>10</v>
      </c>
      <c r="E867" s="856"/>
      <c r="F867" s="949" t="str">
        <f t="shared" si="31"/>
        <v/>
      </c>
    </row>
    <row r="868" spans="1:6" x14ac:dyDescent="0.3">
      <c r="A868" s="944" t="s">
        <v>2046</v>
      </c>
      <c r="B868" s="945" t="s">
        <v>2002</v>
      </c>
      <c r="C868" s="946" t="s">
        <v>955</v>
      </c>
      <c r="D868" s="948">
        <v>10</v>
      </c>
      <c r="E868" s="856"/>
      <c r="F868" s="949" t="str">
        <f t="shared" si="31"/>
        <v/>
      </c>
    </row>
    <row r="869" spans="1:6" x14ac:dyDescent="0.3">
      <c r="A869" s="944" t="s">
        <v>2047</v>
      </c>
      <c r="B869" s="945" t="s">
        <v>1995</v>
      </c>
      <c r="C869" s="946" t="s">
        <v>955</v>
      </c>
      <c r="D869" s="948">
        <v>10</v>
      </c>
      <c r="E869" s="856"/>
      <c r="F869" s="949" t="str">
        <f t="shared" si="31"/>
        <v/>
      </c>
    </row>
    <row r="870" spans="1:6" x14ac:dyDescent="0.3">
      <c r="A870" s="944" t="s">
        <v>2048</v>
      </c>
      <c r="B870" s="945" t="s">
        <v>2005</v>
      </c>
      <c r="C870" s="946"/>
      <c r="D870" s="948"/>
      <c r="E870" s="948"/>
      <c r="F870" s="949" t="str">
        <f t="shared" si="31"/>
        <v/>
      </c>
    </row>
    <row r="871" spans="1:6" x14ac:dyDescent="0.3">
      <c r="A871" s="944" t="s">
        <v>2049</v>
      </c>
      <c r="B871" s="945" t="s">
        <v>1990</v>
      </c>
      <c r="C871" s="946" t="s">
        <v>955</v>
      </c>
      <c r="D871" s="948">
        <v>2</v>
      </c>
      <c r="E871" s="856"/>
      <c r="F871" s="949" t="str">
        <f t="shared" si="31"/>
        <v/>
      </c>
    </row>
    <row r="872" spans="1:6" x14ac:dyDescent="0.3">
      <c r="A872" s="944" t="s">
        <v>2050</v>
      </c>
      <c r="B872" s="945" t="s">
        <v>1992</v>
      </c>
      <c r="C872" s="946" t="s">
        <v>955</v>
      </c>
      <c r="D872" s="948">
        <v>2</v>
      </c>
      <c r="E872" s="856"/>
      <c r="F872" s="949" t="str">
        <f t="shared" si="31"/>
        <v/>
      </c>
    </row>
    <row r="873" spans="1:6" x14ac:dyDescent="0.3">
      <c r="A873" s="944" t="s">
        <v>2051</v>
      </c>
      <c r="B873" s="945" t="s">
        <v>1995</v>
      </c>
      <c r="C873" s="946" t="s">
        <v>955</v>
      </c>
      <c r="D873" s="948">
        <v>2</v>
      </c>
      <c r="E873" s="856"/>
      <c r="F873" s="949" t="str">
        <f t="shared" si="31"/>
        <v/>
      </c>
    </row>
    <row r="874" spans="1:6" x14ac:dyDescent="0.3">
      <c r="A874" s="944" t="s">
        <v>2052</v>
      </c>
      <c r="B874" s="945" t="s">
        <v>2010</v>
      </c>
      <c r="C874" s="946" t="s">
        <v>4367</v>
      </c>
      <c r="D874" s="948">
        <v>85</v>
      </c>
      <c r="E874" s="856"/>
      <c r="F874" s="949" t="str">
        <f t="shared" si="31"/>
        <v/>
      </c>
    </row>
    <row r="875" spans="1:6" x14ac:dyDescent="0.3">
      <c r="A875" s="944" t="s">
        <v>2053</v>
      </c>
      <c r="B875" s="945" t="s">
        <v>4006</v>
      </c>
      <c r="C875" s="946" t="s">
        <v>4367</v>
      </c>
      <c r="D875" s="948">
        <v>2</v>
      </c>
      <c r="E875" s="856"/>
      <c r="F875" s="949" t="str">
        <f t="shared" si="31"/>
        <v/>
      </c>
    </row>
    <row r="876" spans="1:6" x14ac:dyDescent="0.3">
      <c r="A876" s="944" t="s">
        <v>2054</v>
      </c>
      <c r="B876" s="945" t="s">
        <v>2014</v>
      </c>
      <c r="C876" s="946" t="s">
        <v>4367</v>
      </c>
      <c r="D876" s="948">
        <v>85</v>
      </c>
      <c r="E876" s="856"/>
      <c r="F876" s="949" t="str">
        <f t="shared" si="31"/>
        <v/>
      </c>
    </row>
    <row r="877" spans="1:6" x14ac:dyDescent="0.3">
      <c r="A877" s="944" t="s">
        <v>2055</v>
      </c>
      <c r="B877" s="950" t="s">
        <v>2056</v>
      </c>
      <c r="C877" s="946" t="s">
        <v>955</v>
      </c>
      <c r="D877" s="948">
        <v>50</v>
      </c>
      <c r="E877" s="856"/>
      <c r="F877" s="949" t="str">
        <f t="shared" si="31"/>
        <v/>
      </c>
    </row>
    <row r="878" spans="1:6" x14ac:dyDescent="0.3">
      <c r="A878" s="944" t="s">
        <v>2057</v>
      </c>
      <c r="B878" s="950" t="s">
        <v>2058</v>
      </c>
      <c r="C878" s="946"/>
      <c r="D878" s="948"/>
      <c r="E878" s="948"/>
      <c r="F878" s="949" t="str">
        <f t="shared" si="31"/>
        <v/>
      </c>
    </row>
    <row r="879" spans="1:6" x14ac:dyDescent="0.3">
      <c r="A879" s="944" t="s">
        <v>2059</v>
      </c>
      <c r="B879" s="945" t="s">
        <v>2060</v>
      </c>
      <c r="C879" s="946" t="s">
        <v>4367</v>
      </c>
      <c r="D879" s="948">
        <v>100</v>
      </c>
      <c r="E879" s="856"/>
      <c r="F879" s="949" t="str">
        <f t="shared" si="31"/>
        <v/>
      </c>
    </row>
    <row r="880" spans="1:6" x14ac:dyDescent="0.3">
      <c r="A880" s="944" t="s">
        <v>2061</v>
      </c>
      <c r="B880" s="945" t="s">
        <v>2062</v>
      </c>
      <c r="C880" s="946" t="s">
        <v>4367</v>
      </c>
      <c r="D880" s="948">
        <v>100</v>
      </c>
      <c r="E880" s="856"/>
      <c r="F880" s="949" t="str">
        <f t="shared" si="31"/>
        <v/>
      </c>
    </row>
    <row r="881" spans="1:6" x14ac:dyDescent="0.3">
      <c r="A881" s="944" t="s">
        <v>2063</v>
      </c>
      <c r="B881" s="950" t="s">
        <v>3914</v>
      </c>
      <c r="C881" s="946"/>
      <c r="D881" s="948"/>
      <c r="E881" s="948"/>
      <c r="F881" s="949" t="str">
        <f t="shared" si="31"/>
        <v/>
      </c>
    </row>
    <row r="882" spans="1:6" x14ac:dyDescent="0.3">
      <c r="A882" s="944" t="s">
        <v>2065</v>
      </c>
      <c r="B882" s="945" t="s">
        <v>3914</v>
      </c>
      <c r="C882" s="946" t="s">
        <v>16</v>
      </c>
      <c r="D882" s="948">
        <v>1</v>
      </c>
      <c r="E882" s="948">
        <v>1000000</v>
      </c>
      <c r="F882" s="949">
        <f t="shared" si="31"/>
        <v>1000000</v>
      </c>
    </row>
    <row r="883" spans="1:6" x14ac:dyDescent="0.3">
      <c r="A883" s="944" t="s">
        <v>2068</v>
      </c>
      <c r="B883" s="945" t="s">
        <v>2069</v>
      </c>
      <c r="C883" s="946" t="s">
        <v>21</v>
      </c>
      <c r="D883" s="948">
        <f>F882</f>
        <v>1000000</v>
      </c>
      <c r="E883" s="855"/>
      <c r="F883" s="949" t="str">
        <f t="shared" si="31"/>
        <v/>
      </c>
    </row>
    <row r="884" spans="1:6" ht="15" thickBot="1" x14ac:dyDescent="0.35">
      <c r="A884" s="966" t="s">
        <v>4090</v>
      </c>
      <c r="B884" s="967" t="s">
        <v>4116</v>
      </c>
      <c r="C884" s="967"/>
      <c r="D884" s="968"/>
      <c r="E884" s="969"/>
      <c r="F884" s="970">
        <f>SUM(F841:F883)</f>
        <v>1000000</v>
      </c>
    </row>
    <row r="885" spans="1:6" x14ac:dyDescent="0.3">
      <c r="A885" s="971" t="str">
        <f>A129</f>
        <v>CONTRACT SANRAL: NRA 2024/1323</v>
      </c>
      <c r="B885" s="972"/>
      <c r="C885" s="973"/>
      <c r="D885" s="974"/>
      <c r="E885" s="975"/>
      <c r="F885" s="976"/>
    </row>
    <row r="886" spans="1:6" x14ac:dyDescent="0.3">
      <c r="A886" s="923" t="str">
        <f>A130</f>
        <v>PANEL FOR ROUTINE ROAD MAINTENANCE WORKS ACROSS SOUTH AFRICA (GAUTENG PROVINCE)</v>
      </c>
      <c r="B886" s="928"/>
      <c r="C886" s="977"/>
      <c r="D886" s="978"/>
      <c r="E886" s="979"/>
      <c r="F886" s="980"/>
    </row>
    <row r="887" spans="1:6" ht="15" thickBot="1" x14ac:dyDescent="0.35">
      <c r="A887" s="981" t="str">
        <f>A131</f>
        <v>PART B: OPERATIONAL SECTION</v>
      </c>
      <c r="B887" s="982"/>
      <c r="C887" s="977"/>
      <c r="D887" s="978"/>
      <c r="E887" s="979"/>
      <c r="F887" s="980"/>
    </row>
    <row r="888" spans="1:6" ht="15" thickBot="1" x14ac:dyDescent="0.35">
      <c r="A888" s="999" t="s">
        <v>2072</v>
      </c>
      <c r="B888" s="1000"/>
      <c r="C888" s="1000"/>
      <c r="D888" s="1001"/>
      <c r="E888" s="1002"/>
      <c r="F888" s="1003"/>
    </row>
    <row r="889" spans="1:6" x14ac:dyDescent="0.3">
      <c r="A889" s="939" t="s">
        <v>2073</v>
      </c>
      <c r="B889" s="940" t="s">
        <v>2074</v>
      </c>
      <c r="C889" s="941"/>
      <c r="D889" s="942"/>
      <c r="E889" s="942"/>
      <c r="F889" s="943"/>
    </row>
    <row r="890" spans="1:6" x14ac:dyDescent="0.3">
      <c r="A890" s="944" t="s">
        <v>2075</v>
      </c>
      <c r="B890" s="1028" t="s">
        <v>2074</v>
      </c>
      <c r="C890" s="946" t="s">
        <v>16</v>
      </c>
      <c r="D890" s="948">
        <v>1</v>
      </c>
      <c r="E890" s="948">
        <v>250000</v>
      </c>
      <c r="F890" s="949">
        <f>IF((D890*E890)&gt;0,(D890*E890),"")</f>
        <v>250000</v>
      </c>
    </row>
    <row r="891" spans="1:6" x14ac:dyDescent="0.3">
      <c r="A891" s="944" t="s">
        <v>2079</v>
      </c>
      <c r="B891" s="945" t="s">
        <v>2080</v>
      </c>
      <c r="C891" s="946" t="s">
        <v>21</v>
      </c>
      <c r="D891" s="948">
        <f>F890</f>
        <v>250000</v>
      </c>
      <c r="E891" s="855"/>
      <c r="F891" s="949" t="str">
        <f>IF((D891*E891)&gt;0,(D891*E891),"")</f>
        <v/>
      </c>
    </row>
    <row r="892" spans="1:6" ht="15" thickBot="1" x14ac:dyDescent="0.35">
      <c r="A892" s="966" t="s">
        <v>4092</v>
      </c>
      <c r="B892" s="967" t="s">
        <v>4116</v>
      </c>
      <c r="C892" s="967"/>
      <c r="D892" s="968"/>
      <c r="E892" s="969"/>
      <c r="F892" s="970">
        <f>SUM(F890:F891)</f>
        <v>250000</v>
      </c>
    </row>
    <row r="893" spans="1:6" x14ac:dyDescent="0.3">
      <c r="A893" s="971" t="str">
        <f>A129</f>
        <v>CONTRACT SANRAL: NRA 2024/1323</v>
      </c>
      <c r="B893" s="972"/>
      <c r="C893" s="973"/>
      <c r="D893" s="974"/>
      <c r="E893" s="975"/>
      <c r="F893" s="976"/>
    </row>
    <row r="894" spans="1:6" x14ac:dyDescent="0.3">
      <c r="A894" s="923" t="str">
        <f>A130</f>
        <v>PANEL FOR ROUTINE ROAD MAINTENANCE WORKS ACROSS SOUTH AFRICA (GAUTENG PROVINCE)</v>
      </c>
      <c r="B894" s="928"/>
      <c r="C894" s="977"/>
      <c r="D894" s="978"/>
      <c r="E894" s="979"/>
      <c r="F894" s="980"/>
    </row>
    <row r="895" spans="1:6" ht="15" thickBot="1" x14ac:dyDescent="0.35">
      <c r="A895" s="981" t="str">
        <f>A131</f>
        <v>PART B: OPERATIONAL SECTION</v>
      </c>
      <c r="B895" s="982"/>
      <c r="C895" s="977"/>
      <c r="D895" s="978"/>
      <c r="E895" s="979"/>
      <c r="F895" s="980"/>
    </row>
    <row r="896" spans="1:6" ht="15" thickBot="1" x14ac:dyDescent="0.35">
      <c r="A896" s="999" t="s">
        <v>2105</v>
      </c>
      <c r="B896" s="1000"/>
      <c r="C896" s="1000"/>
      <c r="D896" s="1001"/>
      <c r="E896" s="1002"/>
      <c r="F896" s="1003"/>
    </row>
    <row r="897" spans="1:6" x14ac:dyDescent="0.3">
      <c r="A897" s="939" t="s">
        <v>2106</v>
      </c>
      <c r="B897" s="940" t="s">
        <v>2107</v>
      </c>
      <c r="C897" s="941"/>
      <c r="D897" s="942"/>
      <c r="E897" s="942"/>
      <c r="F897" s="943"/>
    </row>
    <row r="898" spans="1:6" x14ac:dyDescent="0.3">
      <c r="A898" s="944" t="s">
        <v>2114</v>
      </c>
      <c r="B898" s="945" t="s">
        <v>2115</v>
      </c>
      <c r="C898" s="946" t="s">
        <v>4367</v>
      </c>
      <c r="D898" s="948">
        <v>50</v>
      </c>
      <c r="E898" s="856"/>
      <c r="F898" s="949" t="str">
        <f t="shared" ref="F898:F921" si="32">IF((D898*E898)&gt;0,(D898*E898),"")</f>
        <v/>
      </c>
    </row>
    <row r="899" spans="1:6" x14ac:dyDescent="0.3">
      <c r="A899" s="944" t="s">
        <v>2118</v>
      </c>
      <c r="B899" s="945" t="s">
        <v>2119</v>
      </c>
      <c r="C899" s="946" t="s">
        <v>4367</v>
      </c>
      <c r="D899" s="948">
        <v>50</v>
      </c>
      <c r="E899" s="856"/>
      <c r="F899" s="949" t="str">
        <f t="shared" si="32"/>
        <v/>
      </c>
    </row>
    <row r="900" spans="1:6" x14ac:dyDescent="0.3">
      <c r="A900" s="944" t="s">
        <v>2136</v>
      </c>
      <c r="B900" s="950" t="s">
        <v>3895</v>
      </c>
      <c r="C900" s="946"/>
      <c r="D900" s="948"/>
      <c r="E900" s="948"/>
      <c r="F900" s="949" t="str">
        <f t="shared" si="32"/>
        <v/>
      </c>
    </row>
    <row r="901" spans="1:6" x14ac:dyDescent="0.3">
      <c r="A901" s="944" t="s">
        <v>2138</v>
      </c>
      <c r="B901" s="945" t="s">
        <v>2157</v>
      </c>
      <c r="C901" s="946" t="s">
        <v>4369</v>
      </c>
      <c r="D901" s="948">
        <v>10</v>
      </c>
      <c r="E901" s="856"/>
      <c r="F901" s="949" t="str">
        <f t="shared" si="32"/>
        <v/>
      </c>
    </row>
    <row r="902" spans="1:6" ht="24" customHeight="1" x14ac:dyDescent="0.3">
      <c r="A902" s="944" t="s">
        <v>2140</v>
      </c>
      <c r="B902" s="945" t="s">
        <v>3896</v>
      </c>
      <c r="C902" s="946" t="s">
        <v>4369</v>
      </c>
      <c r="D902" s="948">
        <v>10</v>
      </c>
      <c r="E902" s="856"/>
      <c r="F902" s="949" t="str">
        <f t="shared" si="32"/>
        <v/>
      </c>
    </row>
    <row r="903" spans="1:6" x14ac:dyDescent="0.3">
      <c r="A903" s="944" t="s">
        <v>2142</v>
      </c>
      <c r="B903" s="950" t="s">
        <v>2137</v>
      </c>
      <c r="C903" s="946"/>
      <c r="D903" s="948"/>
      <c r="E903" s="948"/>
      <c r="F903" s="949" t="str">
        <f t="shared" si="32"/>
        <v/>
      </c>
    </row>
    <row r="904" spans="1:6" ht="15.75" customHeight="1" x14ac:dyDescent="0.3">
      <c r="A904" s="944" t="s">
        <v>2146</v>
      </c>
      <c r="B904" s="945" t="s">
        <v>2141</v>
      </c>
      <c r="C904" s="946" t="s">
        <v>4369</v>
      </c>
      <c r="D904" s="948">
        <v>20</v>
      </c>
      <c r="E904" s="856"/>
      <c r="F904" s="949" t="str">
        <f t="shared" si="32"/>
        <v/>
      </c>
    </row>
    <row r="905" spans="1:6" x14ac:dyDescent="0.3">
      <c r="A905" s="944" t="s">
        <v>2152</v>
      </c>
      <c r="B905" s="950" t="s">
        <v>2173</v>
      </c>
      <c r="C905" s="946"/>
      <c r="D905" s="948"/>
      <c r="E905" s="948"/>
      <c r="F905" s="949" t="str">
        <f t="shared" si="32"/>
        <v/>
      </c>
    </row>
    <row r="906" spans="1:6" x14ac:dyDescent="0.3">
      <c r="A906" s="944" t="s">
        <v>3898</v>
      </c>
      <c r="B906" s="945" t="s">
        <v>2173</v>
      </c>
      <c r="C906" s="946" t="s">
        <v>16</v>
      </c>
      <c r="D906" s="948">
        <v>1</v>
      </c>
      <c r="E906" s="948">
        <v>500000</v>
      </c>
      <c r="F906" s="949">
        <f t="shared" si="32"/>
        <v>500000</v>
      </c>
    </row>
    <row r="907" spans="1:6" ht="15.75" customHeight="1" x14ac:dyDescent="0.3">
      <c r="A907" s="944" t="s">
        <v>3899</v>
      </c>
      <c r="B907" s="945" t="s">
        <v>3897</v>
      </c>
      <c r="C907" s="946" t="s">
        <v>21</v>
      </c>
      <c r="D907" s="948">
        <f>F906</f>
        <v>500000</v>
      </c>
      <c r="E907" s="855"/>
      <c r="F907" s="949" t="str">
        <f t="shared" si="32"/>
        <v/>
      </c>
    </row>
    <row r="908" spans="1:6" ht="15.75" customHeight="1" x14ac:dyDescent="0.3">
      <c r="A908" s="944" t="s">
        <v>2154</v>
      </c>
      <c r="B908" s="950" t="s">
        <v>3996</v>
      </c>
      <c r="C908" s="946"/>
      <c r="D908" s="948"/>
      <c r="E908" s="948"/>
      <c r="F908" s="949" t="str">
        <f t="shared" si="32"/>
        <v/>
      </c>
    </row>
    <row r="909" spans="1:6" x14ac:dyDescent="0.3">
      <c r="A909" s="944" t="s">
        <v>2156</v>
      </c>
      <c r="B909" s="945" t="s">
        <v>4422</v>
      </c>
      <c r="C909" s="946" t="s">
        <v>4367</v>
      </c>
      <c r="D909" s="948">
        <v>50</v>
      </c>
      <c r="E909" s="856"/>
      <c r="F909" s="949" t="str">
        <f t="shared" si="32"/>
        <v/>
      </c>
    </row>
    <row r="910" spans="1:6" x14ac:dyDescent="0.3">
      <c r="A910" s="944" t="s">
        <v>2158</v>
      </c>
      <c r="B910" s="945" t="s">
        <v>4423</v>
      </c>
      <c r="C910" s="946" t="s">
        <v>4367</v>
      </c>
      <c r="D910" s="948">
        <v>50</v>
      </c>
      <c r="E910" s="856"/>
      <c r="F910" s="949" t="str">
        <f t="shared" si="32"/>
        <v/>
      </c>
    </row>
    <row r="911" spans="1:6" ht="15.75" customHeight="1" x14ac:dyDescent="0.3">
      <c r="A911" s="944" t="s">
        <v>3900</v>
      </c>
      <c r="B911" s="945" t="s">
        <v>2149</v>
      </c>
      <c r="C911" s="946" t="s">
        <v>4367</v>
      </c>
      <c r="D911" s="948">
        <v>50</v>
      </c>
      <c r="E911" s="856"/>
      <c r="F911" s="949" t="str">
        <f t="shared" si="32"/>
        <v/>
      </c>
    </row>
    <row r="912" spans="1:6" ht="15.75" customHeight="1" x14ac:dyDescent="0.3">
      <c r="A912" s="944" t="s">
        <v>3901</v>
      </c>
      <c r="B912" s="945" t="s">
        <v>4424</v>
      </c>
      <c r="C912" s="946" t="s">
        <v>4367</v>
      </c>
      <c r="D912" s="948">
        <v>50</v>
      </c>
      <c r="E912" s="856"/>
      <c r="F912" s="949" t="str">
        <f t="shared" si="32"/>
        <v/>
      </c>
    </row>
    <row r="913" spans="1:6" x14ac:dyDescent="0.3">
      <c r="A913" s="944" t="s">
        <v>2160</v>
      </c>
      <c r="B913" s="950" t="s">
        <v>2153</v>
      </c>
      <c r="C913" s="946" t="s">
        <v>4369</v>
      </c>
      <c r="D913" s="948">
        <v>2</v>
      </c>
      <c r="E913" s="856"/>
      <c r="F913" s="949" t="str">
        <f t="shared" si="32"/>
        <v/>
      </c>
    </row>
    <row r="914" spans="1:6" x14ac:dyDescent="0.3">
      <c r="A914" s="944" t="s">
        <v>2172</v>
      </c>
      <c r="B914" s="950" t="s">
        <v>3902</v>
      </c>
      <c r="C914" s="946"/>
      <c r="D914" s="948"/>
      <c r="E914" s="948"/>
      <c r="F914" s="949" t="str">
        <f t="shared" si="32"/>
        <v/>
      </c>
    </row>
    <row r="915" spans="1:6" x14ac:dyDescent="0.3">
      <c r="A915" s="944" t="s">
        <v>2174</v>
      </c>
      <c r="B915" s="950" t="s">
        <v>2163</v>
      </c>
      <c r="C915" s="946"/>
      <c r="D915" s="948"/>
      <c r="E915" s="948"/>
      <c r="F915" s="949" t="str">
        <f t="shared" si="32"/>
        <v/>
      </c>
    </row>
    <row r="916" spans="1:6" x14ac:dyDescent="0.3">
      <c r="A916" s="944" t="s">
        <v>2175</v>
      </c>
      <c r="B916" s="945" t="s">
        <v>3904</v>
      </c>
      <c r="C916" s="946" t="s">
        <v>489</v>
      </c>
      <c r="D916" s="948">
        <v>10</v>
      </c>
      <c r="E916" s="856"/>
      <c r="F916" s="949" t="str">
        <f t="shared" si="32"/>
        <v/>
      </c>
    </row>
    <row r="917" spans="1:6" x14ac:dyDescent="0.3">
      <c r="A917" s="944" t="s">
        <v>3903</v>
      </c>
      <c r="B917" s="945" t="s">
        <v>3905</v>
      </c>
      <c r="C917" s="946" t="s">
        <v>489</v>
      </c>
      <c r="D917" s="948">
        <v>10</v>
      </c>
      <c r="E917" s="856"/>
      <c r="F917" s="949" t="str">
        <f t="shared" si="32"/>
        <v/>
      </c>
    </row>
    <row r="918" spans="1:6" x14ac:dyDescent="0.3">
      <c r="A918" s="944" t="s">
        <v>2176</v>
      </c>
      <c r="B918" s="945" t="s">
        <v>3906</v>
      </c>
      <c r="C918" s="946" t="s">
        <v>489</v>
      </c>
      <c r="D918" s="948">
        <v>10</v>
      </c>
      <c r="E918" s="856"/>
      <c r="F918" s="949" t="str">
        <f t="shared" si="32"/>
        <v/>
      </c>
    </row>
    <row r="919" spans="1:6" x14ac:dyDescent="0.3">
      <c r="A919" s="944" t="s">
        <v>2178</v>
      </c>
      <c r="B919" s="950" t="s">
        <v>3907</v>
      </c>
      <c r="C919" s="1062"/>
      <c r="D919" s="948"/>
      <c r="E919" s="948"/>
      <c r="F919" s="949" t="str">
        <f t="shared" si="32"/>
        <v/>
      </c>
    </row>
    <row r="920" spans="1:6" x14ac:dyDescent="0.3">
      <c r="A920" s="944" t="s">
        <v>2180</v>
      </c>
      <c r="B920" s="945" t="s">
        <v>2181</v>
      </c>
      <c r="C920" s="946" t="s">
        <v>16</v>
      </c>
      <c r="D920" s="948">
        <v>1</v>
      </c>
      <c r="E920" s="948">
        <v>200000</v>
      </c>
      <c r="F920" s="949">
        <f t="shared" si="32"/>
        <v>200000</v>
      </c>
    </row>
    <row r="921" spans="1:6" x14ac:dyDescent="0.3">
      <c r="A921" s="944" t="s">
        <v>2183</v>
      </c>
      <c r="B921" s="945" t="s">
        <v>3908</v>
      </c>
      <c r="C921" s="946" t="s">
        <v>21</v>
      </c>
      <c r="D921" s="948">
        <f>F920</f>
        <v>200000</v>
      </c>
      <c r="E921" s="855"/>
      <c r="F921" s="949" t="str">
        <f t="shared" si="32"/>
        <v/>
      </c>
    </row>
    <row r="922" spans="1:6" ht="15" thickBot="1" x14ac:dyDescent="0.35">
      <c r="A922" s="966" t="s">
        <v>4096</v>
      </c>
      <c r="B922" s="967" t="s">
        <v>4116</v>
      </c>
      <c r="C922" s="967"/>
      <c r="D922" s="968"/>
      <c r="E922" s="969"/>
      <c r="F922" s="970">
        <f>SUM(F898:F921)</f>
        <v>700000</v>
      </c>
    </row>
    <row r="923" spans="1:6" x14ac:dyDescent="0.3">
      <c r="A923" s="971" t="str">
        <f>A129</f>
        <v>CONTRACT SANRAL: NRA 2024/1323</v>
      </c>
      <c r="B923" s="972"/>
      <c r="C923" s="973"/>
      <c r="D923" s="974"/>
      <c r="E923" s="975"/>
      <c r="F923" s="976"/>
    </row>
    <row r="924" spans="1:6" x14ac:dyDescent="0.3">
      <c r="A924" s="923" t="str">
        <f>A130</f>
        <v>PANEL FOR ROUTINE ROAD MAINTENANCE WORKS ACROSS SOUTH AFRICA (GAUTENG PROVINCE)</v>
      </c>
      <c r="B924" s="928"/>
      <c r="C924" s="977"/>
      <c r="D924" s="978"/>
      <c r="E924" s="979"/>
      <c r="F924" s="980"/>
    </row>
    <row r="925" spans="1:6" ht="15" thickBot="1" x14ac:dyDescent="0.35">
      <c r="A925" s="981" t="str">
        <f>A131</f>
        <v>PART B: OPERATIONAL SECTION</v>
      </c>
      <c r="B925" s="982"/>
      <c r="C925" s="977"/>
      <c r="D925" s="978"/>
      <c r="E925" s="979"/>
      <c r="F925" s="980"/>
    </row>
    <row r="926" spans="1:6" ht="15" thickBot="1" x14ac:dyDescent="0.35">
      <c r="A926" s="999" t="s">
        <v>2187</v>
      </c>
      <c r="B926" s="1000"/>
      <c r="C926" s="1000"/>
      <c r="D926" s="1001"/>
      <c r="E926" s="1002"/>
      <c r="F926" s="1003"/>
    </row>
    <row r="927" spans="1:6" x14ac:dyDescent="0.3">
      <c r="A927" s="939" t="s">
        <v>2188</v>
      </c>
      <c r="B927" s="940" t="s">
        <v>2189</v>
      </c>
      <c r="C927" s="941"/>
      <c r="D927" s="942"/>
      <c r="E927" s="942"/>
      <c r="F927" s="943"/>
    </row>
    <row r="928" spans="1:6" x14ac:dyDescent="0.3">
      <c r="A928" s="944" t="s">
        <v>2190</v>
      </c>
      <c r="B928" s="945" t="s">
        <v>2191</v>
      </c>
      <c r="C928" s="946" t="s">
        <v>4369</v>
      </c>
      <c r="D928" s="948">
        <v>20</v>
      </c>
      <c r="E928" s="856"/>
      <c r="F928" s="949" t="str">
        <f>IF((D928*E928)&gt;0,(D928*E928),"")</f>
        <v/>
      </c>
    </row>
    <row r="929" spans="1:6" x14ac:dyDescent="0.3">
      <c r="A929" s="944" t="s">
        <v>2192</v>
      </c>
      <c r="B929" s="945" t="s">
        <v>2193</v>
      </c>
      <c r="C929" s="946" t="s">
        <v>4369</v>
      </c>
      <c r="D929" s="948">
        <v>80</v>
      </c>
      <c r="E929" s="856"/>
      <c r="F929" s="949" t="str">
        <f t="shared" ref="F929:F936" si="33">IF((D929*E929)&gt;0,(D929*E929),"")</f>
        <v/>
      </c>
    </row>
    <row r="930" spans="1:6" x14ac:dyDescent="0.3">
      <c r="A930" s="944" t="s">
        <v>2194</v>
      </c>
      <c r="B930" s="950" t="s">
        <v>2195</v>
      </c>
      <c r="C930" s="946" t="s">
        <v>4367</v>
      </c>
      <c r="D930" s="948">
        <v>80</v>
      </c>
      <c r="E930" s="856"/>
      <c r="F930" s="949" t="str">
        <f t="shared" si="33"/>
        <v/>
      </c>
    </row>
    <row r="931" spans="1:6" x14ac:dyDescent="0.3">
      <c r="A931" s="944" t="s">
        <v>2196</v>
      </c>
      <c r="B931" s="950" t="s">
        <v>2197</v>
      </c>
      <c r="C931" s="946"/>
      <c r="D931" s="948"/>
      <c r="E931" s="948"/>
      <c r="F931" s="949" t="str">
        <f t="shared" si="33"/>
        <v/>
      </c>
    </row>
    <row r="932" spans="1:6" x14ac:dyDescent="0.3">
      <c r="A932" s="944" t="s">
        <v>2198</v>
      </c>
      <c r="B932" s="945" t="s">
        <v>4425</v>
      </c>
      <c r="C932" s="946" t="s">
        <v>4369</v>
      </c>
      <c r="D932" s="948">
        <v>20</v>
      </c>
      <c r="E932" s="856"/>
      <c r="F932" s="949" t="str">
        <f t="shared" si="33"/>
        <v/>
      </c>
    </row>
    <row r="933" spans="1:6" x14ac:dyDescent="0.3">
      <c r="A933" s="944"/>
      <c r="B933" s="945"/>
      <c r="C933" s="946"/>
      <c r="D933" s="948"/>
      <c r="E933" s="948"/>
      <c r="F933" s="949"/>
    </row>
    <row r="934" spans="1:6" x14ac:dyDescent="0.3">
      <c r="A934" s="944" t="s">
        <v>3912</v>
      </c>
      <c r="B934" s="945" t="s">
        <v>4426</v>
      </c>
      <c r="C934" s="946" t="s">
        <v>4369</v>
      </c>
      <c r="D934" s="948">
        <v>20</v>
      </c>
      <c r="E934" s="856"/>
      <c r="F934" s="949" t="str">
        <f t="shared" si="33"/>
        <v/>
      </c>
    </row>
    <row r="935" spans="1:6" x14ac:dyDescent="0.3">
      <c r="A935" s="944"/>
      <c r="B935" s="945"/>
      <c r="C935" s="946"/>
      <c r="D935" s="948"/>
      <c r="E935" s="948"/>
      <c r="F935" s="949"/>
    </row>
    <row r="936" spans="1:6" x14ac:dyDescent="0.3">
      <c r="A936" s="944" t="s">
        <v>2210</v>
      </c>
      <c r="B936" s="945" t="s">
        <v>3913</v>
      </c>
      <c r="C936" s="946" t="s">
        <v>4367</v>
      </c>
      <c r="D936" s="948">
        <v>80</v>
      </c>
      <c r="E936" s="856"/>
      <c r="F936" s="949" t="str">
        <f t="shared" si="33"/>
        <v/>
      </c>
    </row>
    <row r="937" spans="1:6" ht="15" thickBot="1" x14ac:dyDescent="0.35">
      <c r="A937" s="966" t="s">
        <v>4098</v>
      </c>
      <c r="B937" s="967" t="s">
        <v>4116</v>
      </c>
      <c r="C937" s="967"/>
      <c r="D937" s="968"/>
      <c r="E937" s="969"/>
      <c r="F937" s="970">
        <f>SUM(F928:F936)</f>
        <v>0</v>
      </c>
    </row>
    <row r="938" spans="1:6" x14ac:dyDescent="0.3">
      <c r="A938" s="971" t="str">
        <f>A129</f>
        <v>CONTRACT SANRAL: NRA 2024/1323</v>
      </c>
      <c r="B938" s="972"/>
      <c r="C938" s="973"/>
      <c r="D938" s="974"/>
      <c r="E938" s="975"/>
      <c r="F938" s="976"/>
    </row>
    <row r="939" spans="1:6" x14ac:dyDescent="0.3">
      <c r="A939" s="923" t="str">
        <f>A130</f>
        <v>PANEL FOR ROUTINE ROAD MAINTENANCE WORKS ACROSS SOUTH AFRICA (GAUTENG PROVINCE)</v>
      </c>
      <c r="B939" s="928"/>
      <c r="C939" s="977"/>
      <c r="D939" s="978"/>
      <c r="E939" s="979"/>
      <c r="F939" s="980"/>
    </row>
    <row r="940" spans="1:6" ht="15" thickBot="1" x14ac:dyDescent="0.35">
      <c r="A940" s="981" t="str">
        <f>A131</f>
        <v>PART B: OPERATIONAL SECTION</v>
      </c>
      <c r="B940" s="982"/>
      <c r="C940" s="977"/>
      <c r="D940" s="978"/>
      <c r="E940" s="979"/>
      <c r="F940" s="980"/>
    </row>
    <row r="941" spans="1:6" ht="15" thickBot="1" x14ac:dyDescent="0.35">
      <c r="A941" s="999" t="s">
        <v>2214</v>
      </c>
      <c r="B941" s="1000"/>
      <c r="C941" s="1000"/>
      <c r="D941" s="1001"/>
      <c r="E941" s="1002"/>
      <c r="F941" s="1003"/>
    </row>
    <row r="942" spans="1:6" x14ac:dyDescent="0.3">
      <c r="A942" s="939" t="s">
        <v>2215</v>
      </c>
      <c r="B942" s="940" t="s">
        <v>2216</v>
      </c>
      <c r="C942" s="941"/>
      <c r="D942" s="948"/>
      <c r="E942" s="948"/>
      <c r="F942" s="949"/>
    </row>
    <row r="943" spans="1:6" x14ac:dyDescent="0.3">
      <c r="A943" s="944" t="s">
        <v>2217</v>
      </c>
      <c r="B943" s="950" t="s">
        <v>1340</v>
      </c>
      <c r="C943" s="957"/>
      <c r="D943" s="948"/>
      <c r="E943" s="948"/>
      <c r="F943" s="949"/>
    </row>
    <row r="944" spans="1:6" x14ac:dyDescent="0.3">
      <c r="A944" s="944" t="s">
        <v>2218</v>
      </c>
      <c r="B944" s="945" t="s">
        <v>1222</v>
      </c>
      <c r="C944" s="946" t="s">
        <v>1282</v>
      </c>
      <c r="D944" s="948">
        <v>260</v>
      </c>
      <c r="E944" s="856"/>
      <c r="F944" s="949" t="str">
        <f t="shared" ref="F944:F970" si="34">IF((D944*E944)&gt;0,(D944*E944),"")</f>
        <v/>
      </c>
    </row>
    <row r="945" spans="1:6" x14ac:dyDescent="0.3">
      <c r="A945" s="944" t="s">
        <v>2224</v>
      </c>
      <c r="B945" s="950" t="s">
        <v>1342</v>
      </c>
      <c r="C945" s="946"/>
      <c r="D945" s="948"/>
      <c r="E945" s="948"/>
      <c r="F945" s="949" t="str">
        <f t="shared" si="34"/>
        <v/>
      </c>
    </row>
    <row r="946" spans="1:6" x14ac:dyDescent="0.3">
      <c r="A946" s="944" t="s">
        <v>2225</v>
      </c>
      <c r="B946" s="945" t="s">
        <v>1222</v>
      </c>
      <c r="C946" s="946" t="s">
        <v>1282</v>
      </c>
      <c r="D946" s="948">
        <v>160</v>
      </c>
      <c r="E946" s="856"/>
      <c r="F946" s="949" t="str">
        <f t="shared" si="34"/>
        <v/>
      </c>
    </row>
    <row r="947" spans="1:6" s="1063" customFormat="1" x14ac:dyDescent="0.3">
      <c r="A947" s="944" t="s">
        <v>2247</v>
      </c>
      <c r="B947" s="950" t="s">
        <v>2248</v>
      </c>
      <c r="C947" s="946"/>
      <c r="D947" s="948"/>
      <c r="E947" s="948"/>
      <c r="F947" s="949" t="str">
        <f t="shared" si="34"/>
        <v/>
      </c>
    </row>
    <row r="948" spans="1:6" s="1063" customFormat="1" x14ac:dyDescent="0.3">
      <c r="A948" s="944" t="s">
        <v>2249</v>
      </c>
      <c r="B948" s="950" t="s">
        <v>1340</v>
      </c>
      <c r="C948" s="946"/>
      <c r="D948" s="948"/>
      <c r="E948" s="948"/>
      <c r="F948" s="949" t="str">
        <f t="shared" si="34"/>
        <v/>
      </c>
    </row>
    <row r="949" spans="1:6" s="1063" customFormat="1" x14ac:dyDescent="0.3">
      <c r="A949" s="944" t="s">
        <v>2250</v>
      </c>
      <c r="B949" s="945" t="s">
        <v>1222</v>
      </c>
      <c r="C949" s="946" t="s">
        <v>1282</v>
      </c>
      <c r="D949" s="948">
        <v>3200</v>
      </c>
      <c r="E949" s="856"/>
      <c r="F949" s="949" t="str">
        <f t="shared" si="34"/>
        <v/>
      </c>
    </row>
    <row r="950" spans="1:6" s="1063" customFormat="1" x14ac:dyDescent="0.3">
      <c r="A950" s="944" t="s">
        <v>2256</v>
      </c>
      <c r="B950" s="950" t="s">
        <v>1342</v>
      </c>
      <c r="C950" s="946"/>
      <c r="D950" s="948"/>
      <c r="E950" s="948"/>
      <c r="F950" s="949" t="str">
        <f t="shared" si="34"/>
        <v/>
      </c>
    </row>
    <row r="951" spans="1:6" s="1063" customFormat="1" x14ac:dyDescent="0.3">
      <c r="A951" s="944" t="s">
        <v>2257</v>
      </c>
      <c r="B951" s="945" t="s">
        <v>1222</v>
      </c>
      <c r="C951" s="946" t="s">
        <v>1282</v>
      </c>
      <c r="D951" s="948">
        <v>160</v>
      </c>
      <c r="E951" s="856"/>
      <c r="F951" s="949" t="str">
        <f t="shared" si="34"/>
        <v/>
      </c>
    </row>
    <row r="952" spans="1:6" x14ac:dyDescent="0.3">
      <c r="A952" s="944" t="s">
        <v>2313</v>
      </c>
      <c r="B952" s="950" t="s">
        <v>2314</v>
      </c>
      <c r="C952" s="946"/>
      <c r="D952" s="948"/>
      <c r="E952" s="948"/>
      <c r="F952" s="949" t="str">
        <f t="shared" si="34"/>
        <v/>
      </c>
    </row>
    <row r="953" spans="1:6" x14ac:dyDescent="0.3">
      <c r="A953" s="944" t="s">
        <v>2315</v>
      </c>
      <c r="B953" s="950" t="s">
        <v>1340</v>
      </c>
      <c r="C953" s="946"/>
      <c r="D953" s="948"/>
      <c r="E953" s="948"/>
      <c r="F953" s="949" t="str">
        <f t="shared" si="34"/>
        <v/>
      </c>
    </row>
    <row r="954" spans="1:6" x14ac:dyDescent="0.3">
      <c r="A954" s="944" t="s">
        <v>2316</v>
      </c>
      <c r="B954" s="945" t="s">
        <v>1222</v>
      </c>
      <c r="C954" s="946" t="s">
        <v>1282</v>
      </c>
      <c r="D954" s="948">
        <v>620</v>
      </c>
      <c r="E954" s="856"/>
      <c r="F954" s="949" t="str">
        <f t="shared" si="34"/>
        <v/>
      </c>
    </row>
    <row r="955" spans="1:6" x14ac:dyDescent="0.3">
      <c r="A955" s="944" t="s">
        <v>2322</v>
      </c>
      <c r="B955" s="950" t="s">
        <v>1342</v>
      </c>
      <c r="C955" s="946"/>
      <c r="D955" s="948"/>
      <c r="E955" s="948"/>
      <c r="F955" s="949" t="str">
        <f t="shared" si="34"/>
        <v/>
      </c>
    </row>
    <row r="956" spans="1:6" x14ac:dyDescent="0.3">
      <c r="A956" s="944" t="s">
        <v>2323</v>
      </c>
      <c r="B956" s="945" t="s">
        <v>1222</v>
      </c>
      <c r="C956" s="946" t="s">
        <v>1282</v>
      </c>
      <c r="D956" s="948">
        <v>160</v>
      </c>
      <c r="E956" s="856"/>
      <c r="F956" s="949" t="str">
        <f t="shared" si="34"/>
        <v/>
      </c>
    </row>
    <row r="957" spans="1:6" x14ac:dyDescent="0.3">
      <c r="A957" s="944" t="s">
        <v>2360</v>
      </c>
      <c r="B957" s="950" t="s">
        <v>2361</v>
      </c>
      <c r="C957" s="946"/>
      <c r="D957" s="948"/>
      <c r="E957" s="948"/>
      <c r="F957" s="949" t="str">
        <f t="shared" si="34"/>
        <v/>
      </c>
    </row>
    <row r="958" spans="1:6" x14ac:dyDescent="0.3">
      <c r="A958" s="944" t="s">
        <v>2362</v>
      </c>
      <c r="B958" s="950" t="s">
        <v>1340</v>
      </c>
      <c r="C958" s="946"/>
      <c r="D958" s="948"/>
      <c r="E958" s="948"/>
      <c r="F958" s="949" t="str">
        <f t="shared" si="34"/>
        <v/>
      </c>
    </row>
    <row r="959" spans="1:6" x14ac:dyDescent="0.3">
      <c r="A959" s="944" t="s">
        <v>2363</v>
      </c>
      <c r="B959" s="945" t="s">
        <v>1222</v>
      </c>
      <c r="C959" s="946" t="s">
        <v>4367</v>
      </c>
      <c r="D959" s="948">
        <v>10000</v>
      </c>
      <c r="E959" s="856"/>
      <c r="F959" s="949" t="str">
        <f t="shared" si="34"/>
        <v/>
      </c>
    </row>
    <row r="960" spans="1:6" x14ac:dyDescent="0.3">
      <c r="A960" s="944" t="s">
        <v>2371</v>
      </c>
      <c r="B960" s="950" t="s">
        <v>1342</v>
      </c>
      <c r="C960" s="946"/>
      <c r="D960" s="948"/>
      <c r="E960" s="948"/>
      <c r="F960" s="949" t="str">
        <f t="shared" si="34"/>
        <v/>
      </c>
    </row>
    <row r="961" spans="1:6" x14ac:dyDescent="0.3">
      <c r="A961" s="944" t="s">
        <v>2372</v>
      </c>
      <c r="B961" s="945" t="s">
        <v>1222</v>
      </c>
      <c r="C961" s="946" t="s">
        <v>4367</v>
      </c>
      <c r="D961" s="948">
        <v>5000</v>
      </c>
      <c r="E961" s="856"/>
      <c r="F961" s="949" t="str">
        <f t="shared" si="34"/>
        <v/>
      </c>
    </row>
    <row r="962" spans="1:6" x14ac:dyDescent="0.3">
      <c r="A962" s="944" t="s">
        <v>2378</v>
      </c>
      <c r="B962" s="907" t="s">
        <v>2370</v>
      </c>
      <c r="C962" s="946" t="s">
        <v>4367</v>
      </c>
      <c r="D962" s="948">
        <v>5000</v>
      </c>
      <c r="E962" s="856"/>
      <c r="F962" s="949" t="str">
        <f t="shared" si="34"/>
        <v/>
      </c>
    </row>
    <row r="963" spans="1:6" x14ac:dyDescent="0.3">
      <c r="A963" s="944" t="s">
        <v>2399</v>
      </c>
      <c r="B963" s="950" t="s">
        <v>2400</v>
      </c>
      <c r="C963" s="946"/>
      <c r="D963" s="948"/>
      <c r="E963" s="948"/>
      <c r="F963" s="949" t="str">
        <f t="shared" si="34"/>
        <v/>
      </c>
    </row>
    <row r="964" spans="1:6" x14ac:dyDescent="0.3">
      <c r="A964" s="944" t="s">
        <v>2401</v>
      </c>
      <c r="B964" s="945" t="s">
        <v>2402</v>
      </c>
      <c r="C964" s="946" t="s">
        <v>4367</v>
      </c>
      <c r="D964" s="948">
        <v>10000</v>
      </c>
      <c r="E964" s="856"/>
      <c r="F964" s="949" t="str">
        <f t="shared" si="34"/>
        <v/>
      </c>
    </row>
    <row r="965" spans="1:6" x14ac:dyDescent="0.3">
      <c r="A965" s="944" t="s">
        <v>2403</v>
      </c>
      <c r="B965" s="945" t="s">
        <v>2404</v>
      </c>
      <c r="C965" s="946" t="s">
        <v>2405</v>
      </c>
      <c r="D965" s="948">
        <v>20</v>
      </c>
      <c r="E965" s="856"/>
      <c r="F965" s="949" t="str">
        <f t="shared" si="34"/>
        <v/>
      </c>
    </row>
    <row r="966" spans="1:6" x14ac:dyDescent="0.3">
      <c r="A966" s="944" t="s">
        <v>2406</v>
      </c>
      <c r="B966" s="945" t="s">
        <v>2407</v>
      </c>
      <c r="C966" s="946"/>
      <c r="D966" s="948"/>
      <c r="E966" s="948"/>
      <c r="F966" s="949" t="str">
        <f t="shared" si="34"/>
        <v/>
      </c>
    </row>
    <row r="967" spans="1:6" x14ac:dyDescent="0.3">
      <c r="A967" s="944" t="s">
        <v>2408</v>
      </c>
      <c r="B967" s="945" t="s">
        <v>2409</v>
      </c>
      <c r="C967" s="946" t="s">
        <v>955</v>
      </c>
      <c r="D967" s="948">
        <v>10</v>
      </c>
      <c r="E967" s="856"/>
      <c r="F967" s="949" t="str">
        <f t="shared" si="34"/>
        <v/>
      </c>
    </row>
    <row r="968" spans="1:6" x14ac:dyDescent="0.3">
      <c r="A968" s="944" t="s">
        <v>2410</v>
      </c>
      <c r="B968" s="945" t="s">
        <v>2411</v>
      </c>
      <c r="C968" s="946" t="s">
        <v>955</v>
      </c>
      <c r="D968" s="948">
        <v>10</v>
      </c>
      <c r="E968" s="856"/>
      <c r="F968" s="949" t="str">
        <f t="shared" si="34"/>
        <v/>
      </c>
    </row>
    <row r="969" spans="1:6" x14ac:dyDescent="0.3">
      <c r="A969" s="944" t="s">
        <v>2414</v>
      </c>
      <c r="B969" s="945" t="s">
        <v>4299</v>
      </c>
      <c r="C969" s="946" t="s">
        <v>955</v>
      </c>
      <c r="D969" s="948">
        <v>5</v>
      </c>
      <c r="E969" s="856"/>
      <c r="F969" s="949" t="str">
        <f t="shared" si="34"/>
        <v/>
      </c>
    </row>
    <row r="970" spans="1:6" x14ac:dyDescent="0.3">
      <c r="A970" s="944" t="s">
        <v>2416</v>
      </c>
      <c r="B970" s="945" t="s">
        <v>4025</v>
      </c>
      <c r="C970" s="946" t="s">
        <v>1282</v>
      </c>
      <c r="D970" s="948">
        <v>100</v>
      </c>
      <c r="E970" s="856"/>
      <c r="F970" s="949" t="str">
        <f t="shared" si="34"/>
        <v/>
      </c>
    </row>
    <row r="971" spans="1:6" ht="15" thickBot="1" x14ac:dyDescent="0.35">
      <c r="A971" s="966" t="s">
        <v>4100</v>
      </c>
      <c r="B971" s="967" t="s">
        <v>4116</v>
      </c>
      <c r="C971" s="967"/>
      <c r="D971" s="968"/>
      <c r="E971" s="969"/>
      <c r="F971" s="970">
        <f>SUM(F944:F970)</f>
        <v>0</v>
      </c>
    </row>
    <row r="972" spans="1:6" x14ac:dyDescent="0.3">
      <c r="A972" s="971" t="str">
        <f>A129</f>
        <v>CONTRACT SANRAL: NRA 2024/1323</v>
      </c>
      <c r="B972" s="972"/>
      <c r="C972" s="973"/>
      <c r="D972" s="974"/>
      <c r="E972" s="975"/>
      <c r="F972" s="976"/>
    </row>
    <row r="973" spans="1:6" x14ac:dyDescent="0.3">
      <c r="A973" s="923" t="str">
        <f>A130</f>
        <v>PANEL FOR ROUTINE ROAD MAINTENANCE WORKS ACROSS SOUTH AFRICA (GAUTENG PROVINCE)</v>
      </c>
      <c r="B973" s="928"/>
      <c r="C973" s="977"/>
      <c r="D973" s="978"/>
      <c r="E973" s="979"/>
      <c r="F973" s="980"/>
    </row>
    <row r="974" spans="1:6" ht="15" thickBot="1" x14ac:dyDescent="0.35">
      <c r="A974" s="923" t="str">
        <f>A131</f>
        <v>PART B: OPERATIONAL SECTION</v>
      </c>
      <c r="B974" s="928"/>
      <c r="C974" s="977"/>
      <c r="D974" s="978"/>
      <c r="E974" s="979"/>
      <c r="F974" s="980"/>
    </row>
    <row r="975" spans="1:6" ht="15" thickBot="1" x14ac:dyDescent="0.35">
      <c r="A975" s="999" t="s">
        <v>3997</v>
      </c>
      <c r="B975" s="1000"/>
      <c r="C975" s="1000"/>
      <c r="D975" s="1001"/>
      <c r="E975" s="1002"/>
      <c r="F975" s="1003"/>
    </row>
    <row r="976" spans="1:6" x14ac:dyDescent="0.3">
      <c r="A976" s="939" t="s">
        <v>2425</v>
      </c>
      <c r="B976" s="940" t="s">
        <v>2426</v>
      </c>
      <c r="C976" s="941"/>
      <c r="D976" s="948"/>
      <c r="E976" s="948"/>
      <c r="F976" s="949"/>
    </row>
    <row r="977" spans="1:6" x14ac:dyDescent="0.3">
      <c r="A977" s="944" t="s">
        <v>2427</v>
      </c>
      <c r="B977" s="945" t="s">
        <v>2428</v>
      </c>
      <c r="C977" s="946"/>
      <c r="D977" s="948"/>
      <c r="E977" s="948"/>
      <c r="F977" s="949"/>
    </row>
    <row r="978" spans="1:6" x14ac:dyDescent="0.3">
      <c r="A978" s="944" t="s">
        <v>2429</v>
      </c>
      <c r="B978" s="945" t="s">
        <v>1222</v>
      </c>
      <c r="C978" s="946" t="s">
        <v>955</v>
      </c>
      <c r="D978" s="948">
        <v>750</v>
      </c>
      <c r="E978" s="856"/>
      <c r="F978" s="949" t="str">
        <f>IF((D978*E978)&gt;0,(D978*E978),"")</f>
        <v/>
      </c>
    </row>
    <row r="979" spans="1:6" x14ac:dyDescent="0.3">
      <c r="A979" s="944" t="s">
        <v>2435</v>
      </c>
      <c r="B979" s="945" t="s">
        <v>2436</v>
      </c>
      <c r="C979" s="946"/>
      <c r="D979" s="948"/>
      <c r="E979" s="948"/>
      <c r="F979" s="949" t="str">
        <f t="shared" ref="F979:F994" si="35">IF((D979*E979)&gt;0,(D979*E979),"")</f>
        <v/>
      </c>
    </row>
    <row r="980" spans="1:6" x14ac:dyDescent="0.3">
      <c r="A980" s="944" t="s">
        <v>2437</v>
      </c>
      <c r="B980" s="945" t="s">
        <v>1222</v>
      </c>
      <c r="C980" s="946" t="s">
        <v>955</v>
      </c>
      <c r="D980" s="948">
        <v>350</v>
      </c>
      <c r="E980" s="856"/>
      <c r="F980" s="949" t="str">
        <f t="shared" si="35"/>
        <v/>
      </c>
    </row>
    <row r="981" spans="1:6" x14ac:dyDescent="0.3">
      <c r="A981" s="944" t="s">
        <v>2443</v>
      </c>
      <c r="B981" s="945" t="s">
        <v>2444</v>
      </c>
      <c r="C981" s="946" t="s">
        <v>16</v>
      </c>
      <c r="D981" s="948">
        <v>1</v>
      </c>
      <c r="E981" s="948">
        <v>500000</v>
      </c>
      <c r="F981" s="949">
        <f t="shared" si="35"/>
        <v>500000</v>
      </c>
    </row>
    <row r="982" spans="1:6" x14ac:dyDescent="0.3">
      <c r="A982" s="944" t="s">
        <v>2446</v>
      </c>
      <c r="B982" s="945" t="s">
        <v>3949</v>
      </c>
      <c r="C982" s="946" t="s">
        <v>21</v>
      </c>
      <c r="D982" s="948">
        <f>F981</f>
        <v>500000</v>
      </c>
      <c r="E982" s="855"/>
      <c r="F982" s="949" t="str">
        <f t="shared" si="35"/>
        <v/>
      </c>
    </row>
    <row r="983" spans="1:6" ht="24" x14ac:dyDescent="0.3">
      <c r="A983" s="944" t="s">
        <v>2448</v>
      </c>
      <c r="B983" s="950" t="s">
        <v>2449</v>
      </c>
      <c r="C983" s="946"/>
      <c r="D983" s="948"/>
      <c r="E983" s="948"/>
      <c r="F983" s="949" t="str">
        <f t="shared" si="35"/>
        <v/>
      </c>
    </row>
    <row r="984" spans="1:6" x14ac:dyDescent="0.3">
      <c r="A984" s="944" t="s">
        <v>2450</v>
      </c>
      <c r="B984" s="945" t="s">
        <v>2451</v>
      </c>
      <c r="C984" s="946" t="s">
        <v>4367</v>
      </c>
      <c r="D984" s="948">
        <v>2000</v>
      </c>
      <c r="E984" s="856"/>
      <c r="F984" s="949" t="str">
        <f t="shared" si="35"/>
        <v/>
      </c>
    </row>
    <row r="985" spans="1:6" x14ac:dyDescent="0.3">
      <c r="A985" s="944" t="s">
        <v>2452</v>
      </c>
      <c r="B985" s="945" t="s">
        <v>2453</v>
      </c>
      <c r="C985" s="946" t="s">
        <v>2405</v>
      </c>
      <c r="D985" s="948">
        <v>10</v>
      </c>
      <c r="E985" s="856"/>
      <c r="F985" s="949" t="str">
        <f t="shared" si="35"/>
        <v/>
      </c>
    </row>
    <row r="986" spans="1:6" x14ac:dyDescent="0.3">
      <c r="A986" s="944" t="s">
        <v>2454</v>
      </c>
      <c r="B986" s="945" t="s">
        <v>2455</v>
      </c>
      <c r="C986" s="946" t="s">
        <v>955</v>
      </c>
      <c r="D986" s="948">
        <v>10</v>
      </c>
      <c r="E986" s="856"/>
      <c r="F986" s="949" t="str">
        <f t="shared" si="35"/>
        <v/>
      </c>
    </row>
    <row r="987" spans="1:6" x14ac:dyDescent="0.3">
      <c r="A987" s="944" t="s">
        <v>2456</v>
      </c>
      <c r="B987" s="945" t="s">
        <v>2457</v>
      </c>
      <c r="C987" s="946" t="s">
        <v>955</v>
      </c>
      <c r="D987" s="948">
        <v>10</v>
      </c>
      <c r="E987" s="856"/>
      <c r="F987" s="949" t="str">
        <f t="shared" si="35"/>
        <v/>
      </c>
    </row>
    <row r="988" spans="1:6" x14ac:dyDescent="0.3">
      <c r="A988" s="944" t="s">
        <v>2458</v>
      </c>
      <c r="B988" s="945" t="s">
        <v>2459</v>
      </c>
      <c r="C988" s="946" t="s">
        <v>4367</v>
      </c>
      <c r="D988" s="948">
        <v>200</v>
      </c>
      <c r="E988" s="856"/>
      <c r="F988" s="949" t="str">
        <f t="shared" si="35"/>
        <v/>
      </c>
    </row>
    <row r="989" spans="1:6" x14ac:dyDescent="0.3">
      <c r="A989" s="944" t="s">
        <v>2460</v>
      </c>
      <c r="B989" s="945" t="s">
        <v>2461</v>
      </c>
      <c r="C989" s="946"/>
      <c r="D989" s="948"/>
      <c r="E989" s="948"/>
      <c r="F989" s="949" t="str">
        <f t="shared" si="35"/>
        <v/>
      </c>
    </row>
    <row r="990" spans="1:6" x14ac:dyDescent="0.3">
      <c r="A990" s="944" t="s">
        <v>2462</v>
      </c>
      <c r="B990" s="945" t="s">
        <v>2463</v>
      </c>
      <c r="C990" s="946" t="s">
        <v>9</v>
      </c>
      <c r="D990" s="948">
        <v>2000</v>
      </c>
      <c r="E990" s="856"/>
      <c r="F990" s="949" t="str">
        <f t="shared" si="35"/>
        <v/>
      </c>
    </row>
    <row r="991" spans="1:6" x14ac:dyDescent="0.3">
      <c r="A991" s="944" t="s">
        <v>2469</v>
      </c>
      <c r="B991" s="945" t="s">
        <v>2470</v>
      </c>
      <c r="C991" s="946" t="s">
        <v>9</v>
      </c>
      <c r="D991" s="948">
        <v>1000</v>
      </c>
      <c r="E991" s="856"/>
      <c r="F991" s="949" t="str">
        <f t="shared" si="35"/>
        <v/>
      </c>
    </row>
    <row r="992" spans="1:6" ht="24" customHeight="1" x14ac:dyDescent="0.3">
      <c r="A992" s="944" t="s">
        <v>2475</v>
      </c>
      <c r="B992" s="945" t="s">
        <v>2476</v>
      </c>
      <c r="C992" s="946"/>
      <c r="D992" s="948"/>
      <c r="E992" s="948"/>
      <c r="F992" s="949" t="str">
        <f t="shared" si="35"/>
        <v/>
      </c>
    </row>
    <row r="993" spans="1:6" x14ac:dyDescent="0.3">
      <c r="A993" s="944" t="s">
        <v>2477</v>
      </c>
      <c r="B993" s="945" t="s">
        <v>2463</v>
      </c>
      <c r="C993" s="946" t="s">
        <v>363</v>
      </c>
      <c r="D993" s="948">
        <v>50</v>
      </c>
      <c r="E993" s="856"/>
      <c r="F993" s="949" t="str">
        <f t="shared" si="35"/>
        <v/>
      </c>
    </row>
    <row r="994" spans="1:6" x14ac:dyDescent="0.3">
      <c r="A994" s="944" t="s">
        <v>2482</v>
      </c>
      <c r="B994" s="945" t="s">
        <v>2470</v>
      </c>
      <c r="C994" s="946" t="s">
        <v>363</v>
      </c>
      <c r="D994" s="948">
        <v>40</v>
      </c>
      <c r="E994" s="856"/>
      <c r="F994" s="949" t="str">
        <f t="shared" si="35"/>
        <v/>
      </c>
    </row>
    <row r="995" spans="1:6" ht="15" thickBot="1" x14ac:dyDescent="0.35">
      <c r="A995" s="966" t="s">
        <v>4102</v>
      </c>
      <c r="B995" s="967" t="s">
        <v>4116</v>
      </c>
      <c r="C995" s="967"/>
      <c r="D995" s="968"/>
      <c r="E995" s="969"/>
      <c r="F995" s="970">
        <f>SUM(F978:F994)</f>
        <v>500000</v>
      </c>
    </row>
    <row r="996" spans="1:6" x14ac:dyDescent="0.3">
      <c r="A996" s="971" t="str">
        <f>A129</f>
        <v>CONTRACT SANRAL: NRA 2024/1323</v>
      </c>
      <c r="B996" s="972"/>
      <c r="C996" s="973"/>
      <c r="D996" s="974"/>
      <c r="E996" s="975"/>
      <c r="F996" s="976"/>
    </row>
    <row r="997" spans="1:6" x14ac:dyDescent="0.3">
      <c r="A997" s="923" t="str">
        <f>A130</f>
        <v>PANEL FOR ROUTINE ROAD MAINTENANCE WORKS ACROSS SOUTH AFRICA (GAUTENG PROVINCE)</v>
      </c>
      <c r="B997" s="928"/>
      <c r="C997" s="977"/>
      <c r="D997" s="978"/>
      <c r="E997" s="979"/>
      <c r="F997" s="980"/>
    </row>
    <row r="998" spans="1:6" ht="15" thickBot="1" x14ac:dyDescent="0.35">
      <c r="A998" s="923" t="str">
        <f>A131</f>
        <v>PART B: OPERATIONAL SECTION</v>
      </c>
      <c r="B998" s="928"/>
      <c r="C998" s="977"/>
      <c r="D998" s="978"/>
      <c r="E998" s="979"/>
      <c r="F998" s="980"/>
    </row>
    <row r="999" spans="1:6" ht="15" thickBot="1" x14ac:dyDescent="0.35">
      <c r="A999" s="999" t="s">
        <v>2503</v>
      </c>
      <c r="B999" s="1000"/>
      <c r="C999" s="1000"/>
      <c r="D999" s="1001"/>
      <c r="E999" s="1002"/>
      <c r="F999" s="1003"/>
    </row>
    <row r="1000" spans="1:6" x14ac:dyDescent="0.3">
      <c r="A1000" s="944" t="s">
        <v>2526</v>
      </c>
      <c r="B1000" s="950" t="s">
        <v>2527</v>
      </c>
      <c r="C1000" s="946"/>
      <c r="D1000" s="1009"/>
      <c r="E1000" s="1009"/>
      <c r="F1000" s="1029"/>
    </row>
    <row r="1001" spans="1:6" ht="15.75" customHeight="1" x14ac:dyDescent="0.3">
      <c r="A1001" s="944" t="s">
        <v>2528</v>
      </c>
      <c r="B1001" s="945" t="s">
        <v>4011</v>
      </c>
      <c r="C1001" s="946" t="s">
        <v>9</v>
      </c>
      <c r="D1001" s="948">
        <v>600</v>
      </c>
      <c r="E1001" s="856"/>
      <c r="F1001" s="949" t="str">
        <f>IF((D1001*E1001)&gt;0,(D1001*E1001),"")</f>
        <v/>
      </c>
    </row>
    <row r="1002" spans="1:6" ht="15" customHeight="1" x14ac:dyDescent="0.3">
      <c r="A1002" s="944" t="s">
        <v>2530</v>
      </c>
      <c r="B1002" s="959" t="s">
        <v>4007</v>
      </c>
      <c r="C1002" s="946" t="s">
        <v>9</v>
      </c>
      <c r="D1002" s="948">
        <v>400</v>
      </c>
      <c r="E1002" s="856"/>
      <c r="F1002" s="949" t="str">
        <f t="shared" ref="F1002:F1011" si="36">IF((D1002*E1002)&gt;0,(D1002*E1002),"")</f>
        <v/>
      </c>
    </row>
    <row r="1003" spans="1:6" x14ac:dyDescent="0.3">
      <c r="A1003" s="944" t="s">
        <v>2532</v>
      </c>
      <c r="B1003" s="959" t="s">
        <v>4008</v>
      </c>
      <c r="C1003" s="946" t="s">
        <v>9</v>
      </c>
      <c r="D1003" s="948">
        <v>200</v>
      </c>
      <c r="E1003" s="856"/>
      <c r="F1003" s="949" t="str">
        <f t="shared" si="36"/>
        <v/>
      </c>
    </row>
    <row r="1004" spans="1:6" x14ac:dyDescent="0.3">
      <c r="A1004" s="944" t="s">
        <v>2534</v>
      </c>
      <c r="B1004" s="959" t="s">
        <v>4009</v>
      </c>
      <c r="C1004" s="946" t="s">
        <v>9</v>
      </c>
      <c r="D1004" s="948">
        <v>150</v>
      </c>
      <c r="E1004" s="856"/>
      <c r="F1004" s="949" t="str">
        <f t="shared" si="36"/>
        <v/>
      </c>
    </row>
    <row r="1005" spans="1:6" x14ac:dyDescent="0.3">
      <c r="A1005" s="944" t="s">
        <v>2536</v>
      </c>
      <c r="B1005" s="959" t="s">
        <v>4010</v>
      </c>
      <c r="C1005" s="946" t="s">
        <v>9</v>
      </c>
      <c r="D1005" s="948">
        <v>100</v>
      </c>
      <c r="E1005" s="856"/>
      <c r="F1005" s="949" t="str">
        <f t="shared" si="36"/>
        <v/>
      </c>
    </row>
    <row r="1006" spans="1:6" x14ac:dyDescent="0.3">
      <c r="A1006" s="944" t="s">
        <v>2538</v>
      </c>
      <c r="B1006" s="950" t="s">
        <v>2539</v>
      </c>
      <c r="C1006" s="946"/>
      <c r="D1006" s="948"/>
      <c r="E1006" s="948"/>
      <c r="F1006" s="949" t="str">
        <f t="shared" si="36"/>
        <v/>
      </c>
    </row>
    <row r="1007" spans="1:6" x14ac:dyDescent="0.3">
      <c r="A1007" s="944" t="s">
        <v>2540</v>
      </c>
      <c r="B1007" s="945" t="s">
        <v>4300</v>
      </c>
      <c r="C1007" s="946"/>
      <c r="D1007" s="948"/>
      <c r="E1007" s="948"/>
      <c r="F1007" s="949" t="str">
        <f t="shared" si="36"/>
        <v/>
      </c>
    </row>
    <row r="1008" spans="1:6" ht="15" customHeight="1" x14ac:dyDescent="0.3">
      <c r="A1008" s="944" t="s">
        <v>2542</v>
      </c>
      <c r="B1008" s="945" t="s">
        <v>1222</v>
      </c>
      <c r="C1008" s="946" t="s">
        <v>955</v>
      </c>
      <c r="D1008" s="948">
        <v>40</v>
      </c>
      <c r="E1008" s="856"/>
      <c r="F1008" s="949" t="str">
        <f t="shared" si="36"/>
        <v/>
      </c>
    </row>
    <row r="1009" spans="1:6" x14ac:dyDescent="0.3">
      <c r="A1009" s="944" t="s">
        <v>2548</v>
      </c>
      <c r="B1009" s="945" t="s">
        <v>4301</v>
      </c>
      <c r="C1009" s="946"/>
      <c r="D1009" s="948"/>
      <c r="E1009" s="948"/>
      <c r="F1009" s="949" t="str">
        <f t="shared" si="36"/>
        <v/>
      </c>
    </row>
    <row r="1010" spans="1:6" x14ac:dyDescent="0.3">
      <c r="A1010" s="944" t="s">
        <v>2550</v>
      </c>
      <c r="B1010" s="945" t="s">
        <v>1222</v>
      </c>
      <c r="C1010" s="946" t="s">
        <v>955</v>
      </c>
      <c r="D1010" s="948">
        <v>300</v>
      </c>
      <c r="E1010" s="856"/>
      <c r="F1010" s="949" t="str">
        <f t="shared" si="36"/>
        <v/>
      </c>
    </row>
    <row r="1011" spans="1:6" x14ac:dyDescent="0.3">
      <c r="A1011" s="944" t="s">
        <v>2558</v>
      </c>
      <c r="B1011" s="950" t="s">
        <v>2559</v>
      </c>
      <c r="C1011" s="946" t="s">
        <v>2405</v>
      </c>
      <c r="D1011" s="948">
        <v>10</v>
      </c>
      <c r="E1011" s="856"/>
      <c r="F1011" s="949" t="str">
        <f t="shared" si="36"/>
        <v/>
      </c>
    </row>
    <row r="1012" spans="1:6" ht="15" thickBot="1" x14ac:dyDescent="0.35">
      <c r="A1012" s="966" t="s">
        <v>4103</v>
      </c>
      <c r="B1012" s="967"/>
      <c r="C1012" s="967"/>
      <c r="D1012" s="968"/>
      <c r="E1012" s="969"/>
      <c r="F1012" s="970">
        <f>SUM(F1001:F1010)</f>
        <v>0</v>
      </c>
    </row>
    <row r="1013" spans="1:6" x14ac:dyDescent="0.3">
      <c r="A1013" s="971" t="str">
        <f>A129</f>
        <v>CONTRACT SANRAL: NRA 2024/1323</v>
      </c>
      <c r="B1013" s="972"/>
      <c r="C1013" s="973"/>
      <c r="D1013" s="974"/>
      <c r="E1013" s="975"/>
      <c r="F1013" s="976"/>
    </row>
    <row r="1014" spans="1:6" x14ac:dyDescent="0.3">
      <c r="A1014" s="923" t="str">
        <f>A130</f>
        <v>PANEL FOR ROUTINE ROAD MAINTENANCE WORKS ACROSS SOUTH AFRICA (GAUTENG PROVINCE)</v>
      </c>
      <c r="B1014" s="928"/>
      <c r="C1014" s="977"/>
      <c r="D1014" s="978"/>
      <c r="E1014" s="979"/>
      <c r="F1014" s="980"/>
    </row>
    <row r="1015" spans="1:6" ht="15" thickBot="1" x14ac:dyDescent="0.35">
      <c r="A1015" s="923" t="str">
        <f>A131</f>
        <v>PART B: OPERATIONAL SECTION</v>
      </c>
      <c r="B1015" s="928"/>
      <c r="C1015" s="977"/>
      <c r="D1015" s="978"/>
      <c r="E1015" s="979"/>
      <c r="F1015" s="980"/>
    </row>
    <row r="1016" spans="1:6" ht="15" thickBot="1" x14ac:dyDescent="0.35">
      <c r="A1016" s="999" t="s">
        <v>2572</v>
      </c>
      <c r="B1016" s="1000"/>
      <c r="C1016" s="1000"/>
      <c r="D1016" s="1001"/>
      <c r="E1016" s="1002"/>
      <c r="F1016" s="1003"/>
    </row>
    <row r="1017" spans="1:6" x14ac:dyDescent="0.3">
      <c r="A1017" s="939" t="s">
        <v>2573</v>
      </c>
      <c r="B1017" s="940" t="s">
        <v>2574</v>
      </c>
      <c r="C1017" s="941"/>
      <c r="D1017" s="942"/>
      <c r="E1017" s="942"/>
      <c r="F1017" s="943"/>
    </row>
    <row r="1018" spans="1:6" x14ac:dyDescent="0.3">
      <c r="A1018" s="944" t="s">
        <v>2575</v>
      </c>
      <c r="B1018" s="945" t="s">
        <v>2576</v>
      </c>
      <c r="C1018" s="946" t="s">
        <v>9</v>
      </c>
      <c r="D1018" s="948">
        <v>100</v>
      </c>
      <c r="E1018" s="856"/>
      <c r="F1018" s="949" t="str">
        <f>IF((D1018*E1018)&gt;0,(D1018*E1018),"")</f>
        <v/>
      </c>
    </row>
    <row r="1019" spans="1:6" x14ac:dyDescent="0.3">
      <c r="A1019" s="944" t="s">
        <v>2577</v>
      </c>
      <c r="B1019" s="945" t="s">
        <v>2578</v>
      </c>
      <c r="C1019" s="946" t="s">
        <v>9</v>
      </c>
      <c r="D1019" s="948">
        <v>100</v>
      </c>
      <c r="E1019" s="856"/>
      <c r="F1019" s="949" t="str">
        <f t="shared" ref="F1019:F1032" si="37">IF((D1019*E1019)&gt;0,(D1019*E1019),"")</f>
        <v/>
      </c>
    </row>
    <row r="1020" spans="1:6" x14ac:dyDescent="0.3">
      <c r="A1020" s="944" t="s">
        <v>2579</v>
      </c>
      <c r="B1020" s="945" t="s">
        <v>2580</v>
      </c>
      <c r="C1020" s="946" t="s">
        <v>9</v>
      </c>
      <c r="D1020" s="948">
        <v>100</v>
      </c>
      <c r="E1020" s="856"/>
      <c r="F1020" s="949" t="str">
        <f t="shared" si="37"/>
        <v/>
      </c>
    </row>
    <row r="1021" spans="1:6" x14ac:dyDescent="0.3">
      <c r="A1021" s="944" t="s">
        <v>2581</v>
      </c>
      <c r="B1021" s="950" t="s">
        <v>2582</v>
      </c>
      <c r="C1021" s="946"/>
      <c r="D1021" s="948"/>
      <c r="E1021" s="948"/>
      <c r="F1021" s="949" t="str">
        <f t="shared" si="37"/>
        <v/>
      </c>
    </row>
    <row r="1022" spans="1:6" x14ac:dyDescent="0.3">
      <c r="A1022" s="944" t="s">
        <v>2583</v>
      </c>
      <c r="B1022" s="945" t="s">
        <v>4302</v>
      </c>
      <c r="C1022" s="946"/>
      <c r="D1022" s="948"/>
      <c r="E1022" s="948"/>
      <c r="F1022" s="949" t="str">
        <f t="shared" si="37"/>
        <v/>
      </c>
    </row>
    <row r="1023" spans="1:6" x14ac:dyDescent="0.3">
      <c r="A1023" s="944" t="s">
        <v>4303</v>
      </c>
      <c r="B1023" s="945" t="s">
        <v>4427</v>
      </c>
      <c r="C1023" s="946" t="s">
        <v>9</v>
      </c>
      <c r="D1023" s="948">
        <v>5</v>
      </c>
      <c r="E1023" s="856"/>
      <c r="F1023" s="949" t="str">
        <f t="shared" si="37"/>
        <v/>
      </c>
    </row>
    <row r="1024" spans="1:6" ht="15.75" customHeight="1" x14ac:dyDescent="0.3">
      <c r="A1024" s="944" t="s">
        <v>4305</v>
      </c>
      <c r="B1024" s="945" t="s">
        <v>4306</v>
      </c>
      <c r="C1024" s="946" t="s">
        <v>9</v>
      </c>
      <c r="D1024" s="948">
        <v>0</v>
      </c>
      <c r="E1024" s="856"/>
      <c r="F1024" s="949" t="str">
        <f t="shared" si="37"/>
        <v/>
      </c>
    </row>
    <row r="1025" spans="1:6" ht="15" customHeight="1" x14ac:dyDescent="0.3">
      <c r="A1025" s="944" t="s">
        <v>2585</v>
      </c>
      <c r="B1025" s="950" t="s">
        <v>2588</v>
      </c>
      <c r="C1025" s="946"/>
      <c r="D1025" s="948"/>
      <c r="E1025" s="948"/>
      <c r="F1025" s="949" t="str">
        <f t="shared" si="37"/>
        <v/>
      </c>
    </row>
    <row r="1026" spans="1:6" x14ac:dyDescent="0.3">
      <c r="A1026" s="944" t="s">
        <v>4307</v>
      </c>
      <c r="B1026" s="945" t="s">
        <v>2590</v>
      </c>
      <c r="C1026" s="946" t="s">
        <v>9</v>
      </c>
      <c r="D1026" s="948">
        <v>50</v>
      </c>
      <c r="E1026" s="856"/>
      <c r="F1026" s="949" t="str">
        <f t="shared" si="37"/>
        <v/>
      </c>
    </row>
    <row r="1027" spans="1:6" x14ac:dyDescent="0.3">
      <c r="A1027" s="944" t="s">
        <v>4308</v>
      </c>
      <c r="B1027" s="945" t="s">
        <v>2592</v>
      </c>
      <c r="C1027" s="946" t="s">
        <v>9</v>
      </c>
      <c r="D1027" s="948">
        <v>50</v>
      </c>
      <c r="E1027" s="856"/>
      <c r="F1027" s="949" t="str">
        <f t="shared" si="37"/>
        <v/>
      </c>
    </row>
    <row r="1028" spans="1:6" x14ac:dyDescent="0.3">
      <c r="A1028" s="944" t="s">
        <v>2587</v>
      </c>
      <c r="B1028" s="950" t="s">
        <v>2594</v>
      </c>
      <c r="C1028" s="946"/>
      <c r="D1028" s="948"/>
      <c r="E1028" s="948"/>
      <c r="F1028" s="949" t="str">
        <f t="shared" si="37"/>
        <v/>
      </c>
    </row>
    <row r="1029" spans="1:6" x14ac:dyDescent="0.3">
      <c r="A1029" s="944" t="s">
        <v>2589</v>
      </c>
      <c r="B1029" s="945" t="s">
        <v>2594</v>
      </c>
      <c r="C1029" s="946" t="s">
        <v>16</v>
      </c>
      <c r="D1029" s="948">
        <v>1</v>
      </c>
      <c r="E1029" s="948">
        <v>100000</v>
      </c>
      <c r="F1029" s="949">
        <f t="shared" si="37"/>
        <v>100000</v>
      </c>
    </row>
    <row r="1030" spans="1:6" x14ac:dyDescent="0.3">
      <c r="A1030" s="944" t="s">
        <v>2591</v>
      </c>
      <c r="B1030" s="945" t="s">
        <v>4309</v>
      </c>
      <c r="C1030" s="946" t="s">
        <v>21</v>
      </c>
      <c r="D1030" s="948">
        <f>F1029</f>
        <v>100000</v>
      </c>
      <c r="E1030" s="855"/>
      <c r="F1030" s="949" t="str">
        <f t="shared" si="37"/>
        <v/>
      </c>
    </row>
    <row r="1031" spans="1:6" x14ac:dyDescent="0.3">
      <c r="A1031" s="944" t="s">
        <v>2593</v>
      </c>
      <c r="B1031" s="950" t="s">
        <v>2600</v>
      </c>
      <c r="C1031" s="946" t="s">
        <v>2601</v>
      </c>
      <c r="D1031" s="948">
        <v>20</v>
      </c>
      <c r="E1031" s="856"/>
      <c r="F1031" s="949" t="str">
        <f t="shared" si="37"/>
        <v/>
      </c>
    </row>
    <row r="1032" spans="1:6" x14ac:dyDescent="0.3">
      <c r="A1032" s="944" t="s">
        <v>2599</v>
      </c>
      <c r="B1032" s="950" t="s">
        <v>4310</v>
      </c>
      <c r="C1032" s="946" t="s">
        <v>9</v>
      </c>
      <c r="D1032" s="948">
        <v>200</v>
      </c>
      <c r="E1032" s="856"/>
      <c r="F1032" s="949" t="str">
        <f t="shared" si="37"/>
        <v/>
      </c>
    </row>
    <row r="1033" spans="1:6" ht="15" thickBot="1" x14ac:dyDescent="0.35">
      <c r="A1033" s="966" t="s">
        <v>4311</v>
      </c>
      <c r="B1033" s="967"/>
      <c r="C1033" s="967"/>
      <c r="D1033" s="968"/>
      <c r="E1033" s="969"/>
      <c r="F1033" s="970">
        <f>SUM(F1018:F1032)</f>
        <v>100000</v>
      </c>
    </row>
    <row r="1034" spans="1:6" x14ac:dyDescent="0.3">
      <c r="A1034" s="971" t="str">
        <f>A129</f>
        <v>CONTRACT SANRAL: NRA 2024/1323</v>
      </c>
      <c r="B1034" s="972"/>
      <c r="C1034" s="973"/>
      <c r="D1034" s="974"/>
      <c r="E1034" s="975"/>
      <c r="F1034" s="976"/>
    </row>
    <row r="1035" spans="1:6" ht="18.899999999999999" customHeight="1" x14ac:dyDescent="0.3">
      <c r="A1035" s="923" t="str">
        <f>A2</f>
        <v>PANEL FOR ROUTINE ROAD MAINTENANCE WORKS ACROSS SOUTH AFRICA (GAUTENG PROVINCE)</v>
      </c>
      <c r="B1035" s="923"/>
      <c r="C1035" s="977"/>
      <c r="D1035" s="978"/>
      <c r="E1035" s="979"/>
      <c r="F1035" s="980"/>
    </row>
    <row r="1036" spans="1:6" ht="15" thickBot="1" x14ac:dyDescent="0.35">
      <c r="A1036" s="923" t="str">
        <f>A131</f>
        <v>PART B: OPERATIONAL SECTION</v>
      </c>
      <c r="B1036" s="928"/>
      <c r="C1036" s="977"/>
      <c r="D1036" s="978"/>
      <c r="E1036" s="979"/>
      <c r="F1036" s="980"/>
    </row>
    <row r="1037" spans="1:6" ht="15" thickBot="1" x14ac:dyDescent="0.35">
      <c r="A1037" s="999" t="s">
        <v>2610</v>
      </c>
      <c r="B1037" s="1000"/>
      <c r="C1037" s="1000"/>
      <c r="D1037" s="1001"/>
      <c r="E1037" s="1002"/>
      <c r="F1037" s="1003"/>
    </row>
    <row r="1038" spans="1:6" ht="24" customHeight="1" x14ac:dyDescent="0.3">
      <c r="A1038" s="939" t="s">
        <v>2611</v>
      </c>
      <c r="B1038" s="940" t="s">
        <v>2612</v>
      </c>
      <c r="C1038" s="941"/>
      <c r="D1038" s="942"/>
      <c r="E1038" s="942"/>
      <c r="F1038" s="943"/>
    </row>
    <row r="1039" spans="1:6" x14ac:dyDescent="0.3">
      <c r="A1039" s="944" t="s">
        <v>2613</v>
      </c>
      <c r="B1039" s="945" t="s">
        <v>2614</v>
      </c>
      <c r="C1039" s="946" t="s">
        <v>4367</v>
      </c>
      <c r="D1039" s="948">
        <v>10</v>
      </c>
      <c r="E1039" s="856"/>
      <c r="F1039" s="949" t="str">
        <f>IF((D1039*E1039)&gt;0,(D1039*E1039),"")</f>
        <v/>
      </c>
    </row>
    <row r="1040" spans="1:6" x14ac:dyDescent="0.3">
      <c r="A1040" s="944" t="s">
        <v>2615</v>
      </c>
      <c r="B1040" s="945" t="s">
        <v>2616</v>
      </c>
      <c r="C1040" s="946" t="s">
        <v>4367</v>
      </c>
      <c r="D1040" s="948">
        <v>10</v>
      </c>
      <c r="E1040" s="856"/>
      <c r="F1040" s="949" t="str">
        <f t="shared" ref="F1040:F1058" si="38">IF((D1040*E1040)&gt;0,(D1040*E1040),"")</f>
        <v/>
      </c>
    </row>
    <row r="1041" spans="1:6" x14ac:dyDescent="0.3">
      <c r="A1041" s="944" t="s">
        <v>2617</v>
      </c>
      <c r="B1041" s="950" t="s">
        <v>2618</v>
      </c>
      <c r="C1041" s="946"/>
      <c r="D1041" s="948"/>
      <c r="E1041" s="948"/>
      <c r="F1041" s="949" t="str">
        <f t="shared" si="38"/>
        <v/>
      </c>
    </row>
    <row r="1042" spans="1:6" x14ac:dyDescent="0.3">
      <c r="A1042" s="944" t="s">
        <v>2619</v>
      </c>
      <c r="B1042" s="945" t="s">
        <v>2620</v>
      </c>
      <c r="C1042" s="946" t="s">
        <v>2405</v>
      </c>
      <c r="D1042" s="948">
        <v>5</v>
      </c>
      <c r="E1042" s="856"/>
      <c r="F1042" s="949" t="str">
        <f t="shared" si="38"/>
        <v/>
      </c>
    </row>
    <row r="1043" spans="1:6" x14ac:dyDescent="0.3">
      <c r="A1043" s="944" t="s">
        <v>2621</v>
      </c>
      <c r="B1043" s="945" t="s">
        <v>2622</v>
      </c>
      <c r="C1043" s="946" t="s">
        <v>2405</v>
      </c>
      <c r="D1043" s="948">
        <v>5</v>
      </c>
      <c r="E1043" s="856"/>
      <c r="F1043" s="949" t="str">
        <f t="shared" si="38"/>
        <v/>
      </c>
    </row>
    <row r="1044" spans="1:6" x14ac:dyDescent="0.3">
      <c r="A1044" s="944" t="s">
        <v>2623</v>
      </c>
      <c r="B1044" s="950" t="s">
        <v>4312</v>
      </c>
      <c r="C1044" s="946"/>
      <c r="D1044" s="948"/>
      <c r="E1044" s="948"/>
      <c r="F1044" s="949" t="str">
        <f t="shared" si="38"/>
        <v/>
      </c>
    </row>
    <row r="1045" spans="1:6" x14ac:dyDescent="0.3">
      <c r="A1045" s="944" t="s">
        <v>2625</v>
      </c>
      <c r="B1045" s="945" t="s">
        <v>2626</v>
      </c>
      <c r="C1045" s="946" t="s">
        <v>4369</v>
      </c>
      <c r="D1045" s="948">
        <v>5</v>
      </c>
      <c r="E1045" s="856"/>
      <c r="F1045" s="949" t="str">
        <f t="shared" si="38"/>
        <v/>
      </c>
    </row>
    <row r="1046" spans="1:6" x14ac:dyDescent="0.3">
      <c r="A1046" s="944" t="s">
        <v>2627</v>
      </c>
      <c r="B1046" s="945" t="s">
        <v>2628</v>
      </c>
      <c r="C1046" s="946" t="s">
        <v>4369</v>
      </c>
      <c r="D1046" s="948">
        <v>5</v>
      </c>
      <c r="E1046" s="856"/>
      <c r="F1046" s="949" t="str">
        <f t="shared" si="38"/>
        <v/>
      </c>
    </row>
    <row r="1047" spans="1:6" x14ac:dyDescent="0.3">
      <c r="A1047" s="944" t="s">
        <v>2629</v>
      </c>
      <c r="B1047" s="950" t="s">
        <v>645</v>
      </c>
      <c r="C1047" s="946" t="s">
        <v>4384</v>
      </c>
      <c r="D1047" s="948">
        <v>4</v>
      </c>
      <c r="E1047" s="856"/>
      <c r="F1047" s="949" t="str">
        <f t="shared" si="38"/>
        <v/>
      </c>
    </row>
    <row r="1048" spans="1:6" ht="15.75" customHeight="1" x14ac:dyDescent="0.3">
      <c r="A1048" s="944" t="s">
        <v>2631</v>
      </c>
      <c r="B1048" s="950" t="s">
        <v>2632</v>
      </c>
      <c r="C1048" s="946" t="s">
        <v>262</v>
      </c>
      <c r="D1048" s="948">
        <v>2</v>
      </c>
      <c r="E1048" s="856"/>
      <c r="F1048" s="949" t="str">
        <f t="shared" si="38"/>
        <v/>
      </c>
    </row>
    <row r="1049" spans="1:6" ht="15.75" customHeight="1" x14ac:dyDescent="0.3">
      <c r="A1049" s="944" t="s">
        <v>2633</v>
      </c>
      <c r="B1049" s="950" t="s">
        <v>2634</v>
      </c>
      <c r="C1049" s="946" t="s">
        <v>4367</v>
      </c>
      <c r="D1049" s="948">
        <v>5</v>
      </c>
      <c r="E1049" s="856"/>
      <c r="F1049" s="949" t="str">
        <f t="shared" si="38"/>
        <v/>
      </c>
    </row>
    <row r="1050" spans="1:6" x14ac:dyDescent="0.3">
      <c r="A1050" s="944" t="s">
        <v>2635</v>
      </c>
      <c r="B1050" s="950" t="s">
        <v>2636</v>
      </c>
      <c r="C1050" s="946"/>
      <c r="D1050" s="948"/>
      <c r="E1050" s="948"/>
      <c r="F1050" s="949" t="str">
        <f t="shared" si="38"/>
        <v/>
      </c>
    </row>
    <row r="1051" spans="1:6" x14ac:dyDescent="0.3">
      <c r="A1051" s="944" t="s">
        <v>2637</v>
      </c>
      <c r="B1051" s="945" t="s">
        <v>2638</v>
      </c>
      <c r="C1051" s="946" t="s">
        <v>4367</v>
      </c>
      <c r="D1051" s="948">
        <v>10</v>
      </c>
      <c r="E1051" s="856"/>
      <c r="F1051" s="949" t="str">
        <f t="shared" si="38"/>
        <v/>
      </c>
    </row>
    <row r="1052" spans="1:6" x14ac:dyDescent="0.3">
      <c r="A1052" s="944" t="s">
        <v>2639</v>
      </c>
      <c r="B1052" s="945" t="s">
        <v>2640</v>
      </c>
      <c r="C1052" s="957"/>
      <c r="D1052" s="948"/>
      <c r="E1052" s="948"/>
      <c r="F1052" s="949" t="str">
        <f t="shared" si="38"/>
        <v/>
      </c>
    </row>
    <row r="1053" spans="1:6" x14ac:dyDescent="0.3">
      <c r="A1053" s="944" t="s">
        <v>2641</v>
      </c>
      <c r="B1053" s="945" t="s">
        <v>2642</v>
      </c>
      <c r="C1053" s="946" t="s">
        <v>4367</v>
      </c>
      <c r="D1053" s="948">
        <v>10</v>
      </c>
      <c r="E1053" s="856"/>
      <c r="F1053" s="949" t="str">
        <f t="shared" si="38"/>
        <v/>
      </c>
    </row>
    <row r="1054" spans="1:6" ht="24" customHeight="1" x14ac:dyDescent="0.3">
      <c r="A1054" s="944" t="s">
        <v>2643</v>
      </c>
      <c r="B1054" s="945" t="s">
        <v>2644</v>
      </c>
      <c r="C1054" s="946" t="s">
        <v>4367</v>
      </c>
      <c r="D1054" s="948">
        <v>10</v>
      </c>
      <c r="E1054" s="856"/>
      <c r="F1054" s="949" t="str">
        <f t="shared" si="38"/>
        <v/>
      </c>
    </row>
    <row r="1055" spans="1:6" ht="15.75" customHeight="1" x14ac:dyDescent="0.3">
      <c r="A1055" s="944" t="s">
        <v>2645</v>
      </c>
      <c r="B1055" s="945" t="s">
        <v>2646</v>
      </c>
      <c r="C1055" s="946"/>
      <c r="D1055" s="948"/>
      <c r="E1055" s="948"/>
      <c r="F1055" s="949" t="str">
        <f t="shared" si="38"/>
        <v/>
      </c>
    </row>
    <row r="1056" spans="1:6" ht="16.5" customHeight="1" x14ac:dyDescent="0.3">
      <c r="A1056" s="944" t="s">
        <v>2647</v>
      </c>
      <c r="B1056" s="945" t="s">
        <v>2648</v>
      </c>
      <c r="C1056" s="946" t="s">
        <v>721</v>
      </c>
      <c r="D1056" s="948">
        <v>5</v>
      </c>
      <c r="E1056" s="856"/>
      <c r="F1056" s="949" t="str">
        <f t="shared" si="38"/>
        <v/>
      </c>
    </row>
    <row r="1057" spans="1:6" x14ac:dyDescent="0.3">
      <c r="A1057" s="944" t="s">
        <v>2649</v>
      </c>
      <c r="B1057" s="945" t="s">
        <v>2650</v>
      </c>
      <c r="C1057" s="946" t="s">
        <v>2405</v>
      </c>
      <c r="D1057" s="948">
        <v>2</v>
      </c>
      <c r="E1057" s="856"/>
      <c r="F1057" s="949" t="str">
        <f t="shared" si="38"/>
        <v/>
      </c>
    </row>
    <row r="1058" spans="1:6" x14ac:dyDescent="0.3">
      <c r="A1058" s="944" t="s">
        <v>2651</v>
      </c>
      <c r="B1058" s="945" t="s">
        <v>2652</v>
      </c>
      <c r="C1058" s="946" t="s">
        <v>4367</v>
      </c>
      <c r="D1058" s="948">
        <v>10</v>
      </c>
      <c r="E1058" s="856"/>
      <c r="F1058" s="949" t="str">
        <f t="shared" si="38"/>
        <v/>
      </c>
    </row>
    <row r="1059" spans="1:6" x14ac:dyDescent="0.3">
      <c r="A1059" s="961"/>
      <c r="B1059" s="991"/>
      <c r="C1059" s="992"/>
      <c r="D1059" s="964"/>
      <c r="E1059" s="964"/>
      <c r="F1059" s="965"/>
    </row>
    <row r="1060" spans="1:6" ht="15" thickBot="1" x14ac:dyDescent="0.35">
      <c r="A1060" s="966" t="s">
        <v>4313</v>
      </c>
      <c r="B1060" s="967" t="s">
        <v>4116</v>
      </c>
      <c r="C1060" s="967"/>
      <c r="D1060" s="968"/>
      <c r="E1060" s="969"/>
      <c r="F1060" s="970">
        <f>SUM(F1039:F1058)</f>
        <v>0</v>
      </c>
    </row>
    <row r="1061" spans="1:6" x14ac:dyDescent="0.3">
      <c r="A1061" s="971" t="str">
        <f>A129</f>
        <v>CONTRACT SANRAL: NRA 2024/1323</v>
      </c>
      <c r="B1061" s="972"/>
      <c r="C1061" s="973"/>
      <c r="D1061" s="974"/>
      <c r="E1061" s="975"/>
      <c r="F1061" s="976"/>
    </row>
    <row r="1062" spans="1:6" x14ac:dyDescent="0.3">
      <c r="A1062" s="923" t="str">
        <f>A130</f>
        <v>PANEL FOR ROUTINE ROAD MAINTENANCE WORKS ACROSS SOUTH AFRICA (GAUTENG PROVINCE)</v>
      </c>
      <c r="B1062" s="928"/>
      <c r="C1062" s="977"/>
      <c r="D1062" s="978"/>
      <c r="E1062" s="979"/>
      <c r="F1062" s="980"/>
    </row>
    <row r="1063" spans="1:6" ht="15" thickBot="1" x14ac:dyDescent="0.35">
      <c r="A1063" s="981" t="str">
        <f>A131</f>
        <v>PART B: OPERATIONAL SECTION</v>
      </c>
      <c r="B1063" s="982"/>
      <c r="C1063" s="983"/>
      <c r="D1063" s="984"/>
      <c r="E1063" s="985"/>
      <c r="F1063" s="986"/>
    </row>
    <row r="1064" spans="1:6" ht="15" thickBot="1" x14ac:dyDescent="0.35">
      <c r="A1064" s="999" t="s">
        <v>2696</v>
      </c>
      <c r="B1064" s="1000"/>
      <c r="C1064" s="1000"/>
      <c r="D1064" s="1001"/>
      <c r="E1064" s="1002"/>
      <c r="F1064" s="1003"/>
    </row>
    <row r="1065" spans="1:6" ht="15" customHeight="1" x14ac:dyDescent="0.3">
      <c r="A1065" s="939" t="s">
        <v>2697</v>
      </c>
      <c r="B1065" s="940" t="s">
        <v>2698</v>
      </c>
      <c r="C1065" s="941"/>
      <c r="D1065" s="942"/>
      <c r="E1065" s="942"/>
      <c r="F1065" s="943"/>
    </row>
    <row r="1066" spans="1:6" s="1063" customFormat="1" ht="24" customHeight="1" x14ac:dyDescent="0.3">
      <c r="A1066" s="944" t="s">
        <v>2699</v>
      </c>
      <c r="B1066" s="1028" t="s">
        <v>2698</v>
      </c>
      <c r="C1066" s="946" t="s">
        <v>16</v>
      </c>
      <c r="D1066" s="948">
        <v>1</v>
      </c>
      <c r="E1066" s="948">
        <v>5000000</v>
      </c>
      <c r="F1066" s="949">
        <f>IF((D1066*E1066)&gt;0,(D1066*E1066),"")</f>
        <v>5000000</v>
      </c>
    </row>
    <row r="1067" spans="1:6" s="1063" customFormat="1" x14ac:dyDescent="0.3">
      <c r="A1067" s="944" t="s">
        <v>2701</v>
      </c>
      <c r="B1067" s="945" t="s">
        <v>2702</v>
      </c>
      <c r="C1067" s="946" t="s">
        <v>21</v>
      </c>
      <c r="D1067" s="948">
        <f>F1066</f>
        <v>5000000</v>
      </c>
      <c r="E1067" s="855"/>
      <c r="F1067" s="949" t="str">
        <f>IF((D1067*E1067)&gt;0,(D1067*E1067),"")</f>
        <v/>
      </c>
    </row>
    <row r="1068" spans="1:6" s="1063" customFormat="1" ht="15" thickBot="1" x14ac:dyDescent="0.35">
      <c r="A1068" s="966" t="s">
        <v>4105</v>
      </c>
      <c r="B1068" s="967" t="s">
        <v>4116</v>
      </c>
      <c r="C1068" s="967"/>
      <c r="D1068" s="968"/>
      <c r="E1068" s="969"/>
      <c r="F1068" s="970">
        <f>SUM(F1066:F1067)</f>
        <v>5000000</v>
      </c>
    </row>
    <row r="1069" spans="1:6" s="1063" customFormat="1" x14ac:dyDescent="0.3">
      <c r="A1069" s="971" t="str">
        <f>A129</f>
        <v>CONTRACT SANRAL: NRA 2024/1323</v>
      </c>
      <c r="B1069" s="972"/>
      <c r="C1069" s="973"/>
      <c r="D1069" s="974"/>
      <c r="E1069" s="975"/>
      <c r="F1069" s="976"/>
    </row>
    <row r="1070" spans="1:6" s="1063" customFormat="1" x14ac:dyDescent="0.3">
      <c r="A1070" s="923" t="str">
        <f>A130</f>
        <v>PANEL FOR ROUTINE ROAD MAINTENANCE WORKS ACROSS SOUTH AFRICA (GAUTENG PROVINCE)</v>
      </c>
      <c r="B1070" s="928"/>
      <c r="C1070" s="977"/>
      <c r="D1070" s="978"/>
      <c r="E1070" s="979"/>
      <c r="F1070" s="980"/>
    </row>
    <row r="1071" spans="1:6" s="1063" customFormat="1" ht="15" thickBot="1" x14ac:dyDescent="0.35">
      <c r="A1071" s="981" t="str">
        <f>A131</f>
        <v>PART B: OPERATIONAL SECTION</v>
      </c>
      <c r="B1071" s="982"/>
      <c r="C1071" s="983"/>
      <c r="D1071" s="984"/>
      <c r="E1071" s="985"/>
      <c r="F1071" s="986"/>
    </row>
    <row r="1072" spans="1:6" s="1063" customFormat="1" ht="15" thickBot="1" x14ac:dyDescent="0.35">
      <c r="A1072" s="999" t="s">
        <v>2709</v>
      </c>
      <c r="B1072" s="1000"/>
      <c r="C1072" s="1000"/>
      <c r="D1072" s="1001"/>
      <c r="E1072" s="1002"/>
      <c r="F1072" s="1003"/>
    </row>
    <row r="1073" spans="1:6" s="1063" customFormat="1" x14ac:dyDescent="0.3">
      <c r="A1073" s="939" t="s">
        <v>2710</v>
      </c>
      <c r="B1073" s="940" t="s">
        <v>2711</v>
      </c>
      <c r="C1073" s="941"/>
      <c r="D1073" s="942"/>
      <c r="E1073" s="942"/>
      <c r="F1073" s="943"/>
    </row>
    <row r="1074" spans="1:6" s="1063" customFormat="1" x14ac:dyDescent="0.3">
      <c r="A1074" s="944" t="s">
        <v>2712</v>
      </c>
      <c r="B1074" s="945" t="s">
        <v>2713</v>
      </c>
      <c r="C1074" s="946" t="s">
        <v>88</v>
      </c>
      <c r="D1074" s="948">
        <v>50</v>
      </c>
      <c r="E1074" s="856"/>
      <c r="F1074" s="949" t="str">
        <f t="shared" ref="F1074:F1136" si="39">IF((D1074*E1074)&gt;0,(D1074*E1074),"")</f>
        <v/>
      </c>
    </row>
    <row r="1075" spans="1:6" s="1063" customFormat="1" ht="24" customHeight="1" x14ac:dyDescent="0.3">
      <c r="A1075" s="944" t="s">
        <v>2714</v>
      </c>
      <c r="B1075" s="945" t="s">
        <v>2715</v>
      </c>
      <c r="C1075" s="946" t="s">
        <v>88</v>
      </c>
      <c r="D1075" s="948">
        <v>25</v>
      </c>
      <c r="E1075" s="856"/>
      <c r="F1075" s="949" t="str">
        <f t="shared" si="39"/>
        <v/>
      </c>
    </row>
    <row r="1076" spans="1:6" s="1063" customFormat="1" x14ac:dyDescent="0.3">
      <c r="A1076" s="944" t="s">
        <v>2716</v>
      </c>
      <c r="B1076" s="945" t="s">
        <v>2717</v>
      </c>
      <c r="C1076" s="946" t="s">
        <v>88</v>
      </c>
      <c r="D1076" s="948">
        <v>20</v>
      </c>
      <c r="E1076" s="856"/>
      <c r="F1076" s="949" t="str">
        <f t="shared" si="39"/>
        <v/>
      </c>
    </row>
    <row r="1077" spans="1:6" s="1063" customFormat="1" x14ac:dyDescent="0.3">
      <c r="A1077" s="944" t="s">
        <v>2718</v>
      </c>
      <c r="B1077" s="945" t="s">
        <v>3694</v>
      </c>
      <c r="C1077" s="946" t="s">
        <v>88</v>
      </c>
      <c r="D1077" s="948">
        <v>10</v>
      </c>
      <c r="E1077" s="856"/>
      <c r="F1077" s="949" t="str">
        <f t="shared" si="39"/>
        <v/>
      </c>
    </row>
    <row r="1078" spans="1:6" s="1063" customFormat="1" x14ac:dyDescent="0.3">
      <c r="A1078" s="944" t="s">
        <v>2720</v>
      </c>
      <c r="B1078" s="945" t="s">
        <v>2721</v>
      </c>
      <c r="C1078" s="946" t="s">
        <v>88</v>
      </c>
      <c r="D1078" s="948">
        <v>50</v>
      </c>
      <c r="E1078" s="856"/>
      <c r="F1078" s="949" t="str">
        <f t="shared" si="39"/>
        <v/>
      </c>
    </row>
    <row r="1079" spans="1:6" s="1063" customFormat="1" x14ac:dyDescent="0.3">
      <c r="A1079" s="944" t="s">
        <v>2728</v>
      </c>
      <c r="B1079" s="950" t="s">
        <v>2729</v>
      </c>
      <c r="C1079" s="946"/>
      <c r="D1079" s="948"/>
      <c r="E1079" s="948"/>
      <c r="F1079" s="949" t="str">
        <f t="shared" si="39"/>
        <v/>
      </c>
    </row>
    <row r="1080" spans="1:6" s="1063" customFormat="1" ht="15.75" customHeight="1" x14ac:dyDescent="0.3">
      <c r="A1080" s="944" t="s">
        <v>2730</v>
      </c>
      <c r="B1080" s="945" t="s">
        <v>2731</v>
      </c>
      <c r="C1080" s="946"/>
      <c r="D1080" s="948"/>
      <c r="E1080" s="948"/>
      <c r="F1080" s="949" t="str">
        <f t="shared" si="39"/>
        <v/>
      </c>
    </row>
    <row r="1081" spans="1:6" s="1063" customFormat="1" ht="15.75" customHeight="1" x14ac:dyDescent="0.3">
      <c r="A1081" s="944" t="s">
        <v>2732</v>
      </c>
      <c r="B1081" s="945" t="s">
        <v>2713</v>
      </c>
      <c r="C1081" s="946" t="s">
        <v>88</v>
      </c>
      <c r="D1081" s="948">
        <v>50</v>
      </c>
      <c r="E1081" s="856"/>
      <c r="F1081" s="949" t="str">
        <f t="shared" si="39"/>
        <v/>
      </c>
    </row>
    <row r="1082" spans="1:6" s="1063" customFormat="1" x14ac:dyDescent="0.3">
      <c r="A1082" s="944" t="s">
        <v>2733</v>
      </c>
      <c r="B1082" s="945" t="s">
        <v>2715</v>
      </c>
      <c r="C1082" s="946" t="s">
        <v>88</v>
      </c>
      <c r="D1082" s="948">
        <v>25</v>
      </c>
      <c r="E1082" s="856"/>
      <c r="F1082" s="949" t="str">
        <f t="shared" si="39"/>
        <v/>
      </c>
    </row>
    <row r="1083" spans="1:6" s="1063" customFormat="1" x14ac:dyDescent="0.3">
      <c r="A1083" s="944" t="s">
        <v>2734</v>
      </c>
      <c r="B1083" s="945" t="s">
        <v>2717</v>
      </c>
      <c r="C1083" s="946" t="s">
        <v>88</v>
      </c>
      <c r="D1083" s="948">
        <v>20</v>
      </c>
      <c r="E1083" s="856"/>
      <c r="F1083" s="949" t="str">
        <f t="shared" si="39"/>
        <v/>
      </c>
    </row>
    <row r="1084" spans="1:6" s="1063" customFormat="1" ht="24" customHeight="1" x14ac:dyDescent="0.3">
      <c r="A1084" s="944" t="s">
        <v>2735</v>
      </c>
      <c r="B1084" s="945" t="s">
        <v>3694</v>
      </c>
      <c r="C1084" s="946" t="s">
        <v>88</v>
      </c>
      <c r="D1084" s="948">
        <v>10</v>
      </c>
      <c r="E1084" s="856"/>
      <c r="F1084" s="949" t="str">
        <f t="shared" si="39"/>
        <v/>
      </c>
    </row>
    <row r="1085" spans="1:6" s="1063" customFormat="1" ht="15.75" customHeight="1" x14ac:dyDescent="0.3">
      <c r="A1085" s="944" t="s">
        <v>2736</v>
      </c>
      <c r="B1085" s="945" t="s">
        <v>2721</v>
      </c>
      <c r="C1085" s="946" t="s">
        <v>88</v>
      </c>
      <c r="D1085" s="948">
        <v>50</v>
      </c>
      <c r="E1085" s="856"/>
      <c r="F1085" s="949" t="str">
        <f t="shared" si="39"/>
        <v/>
      </c>
    </row>
    <row r="1086" spans="1:6" s="1063" customFormat="1" ht="15.75" customHeight="1" x14ac:dyDescent="0.3">
      <c r="A1086" s="1044" t="s">
        <v>2737</v>
      </c>
      <c r="B1086" s="950" t="s">
        <v>2738</v>
      </c>
      <c r="C1086" s="1021"/>
      <c r="D1086" s="948"/>
      <c r="E1086" s="948"/>
      <c r="F1086" s="949" t="str">
        <f t="shared" si="39"/>
        <v/>
      </c>
    </row>
    <row r="1087" spans="1:6" s="1063" customFormat="1" x14ac:dyDescent="0.3">
      <c r="A1087" s="944" t="s">
        <v>2739</v>
      </c>
      <c r="B1087" s="945" t="s">
        <v>2713</v>
      </c>
      <c r="C1087" s="946" t="s">
        <v>88</v>
      </c>
      <c r="D1087" s="948">
        <v>50</v>
      </c>
      <c r="E1087" s="856"/>
      <c r="F1087" s="949" t="str">
        <f t="shared" si="39"/>
        <v/>
      </c>
    </row>
    <row r="1088" spans="1:6" s="1063" customFormat="1" ht="24" customHeight="1" x14ac:dyDescent="0.3">
      <c r="A1088" s="944" t="s">
        <v>2740</v>
      </c>
      <c r="B1088" s="945" t="s">
        <v>2715</v>
      </c>
      <c r="C1088" s="946" t="s">
        <v>88</v>
      </c>
      <c r="D1088" s="948">
        <v>25</v>
      </c>
      <c r="E1088" s="856"/>
      <c r="F1088" s="949" t="str">
        <f t="shared" si="39"/>
        <v/>
      </c>
    </row>
    <row r="1089" spans="1:6" s="1063" customFormat="1" x14ac:dyDescent="0.3">
      <c r="A1089" s="944" t="s">
        <v>2741</v>
      </c>
      <c r="B1089" s="945" t="s">
        <v>2717</v>
      </c>
      <c r="C1089" s="946" t="s">
        <v>88</v>
      </c>
      <c r="D1089" s="948">
        <v>20</v>
      </c>
      <c r="E1089" s="856"/>
      <c r="F1089" s="949" t="str">
        <f t="shared" si="39"/>
        <v/>
      </c>
    </row>
    <row r="1090" spans="1:6" s="1063" customFormat="1" x14ac:dyDescent="0.3">
      <c r="A1090" s="944" t="s">
        <v>2742</v>
      </c>
      <c r="B1090" s="945" t="s">
        <v>3694</v>
      </c>
      <c r="C1090" s="946" t="s">
        <v>88</v>
      </c>
      <c r="D1090" s="948">
        <v>10</v>
      </c>
      <c r="E1090" s="856"/>
      <c r="F1090" s="949" t="str">
        <f t="shared" si="39"/>
        <v/>
      </c>
    </row>
    <row r="1091" spans="1:6" s="1063" customFormat="1" x14ac:dyDescent="0.3">
      <c r="A1091" s="944" t="s">
        <v>2743</v>
      </c>
      <c r="B1091" s="945" t="s">
        <v>2721</v>
      </c>
      <c r="C1091" s="946" t="s">
        <v>88</v>
      </c>
      <c r="D1091" s="948">
        <v>50</v>
      </c>
      <c r="E1091" s="856"/>
      <c r="F1091" s="949" t="str">
        <f t="shared" si="39"/>
        <v/>
      </c>
    </row>
    <row r="1092" spans="1:6" s="1063" customFormat="1" x14ac:dyDescent="0.3">
      <c r="A1092" s="944" t="s">
        <v>2745</v>
      </c>
      <c r="B1092" s="950" t="s">
        <v>3821</v>
      </c>
      <c r="C1092" s="946"/>
      <c r="D1092" s="948"/>
      <c r="E1092" s="948"/>
      <c r="F1092" s="949" t="str">
        <f t="shared" si="39"/>
        <v/>
      </c>
    </row>
    <row r="1093" spans="1:6" s="1063" customFormat="1" x14ac:dyDescent="0.3">
      <c r="A1093" s="944" t="s">
        <v>2747</v>
      </c>
      <c r="B1093" s="945" t="s">
        <v>2748</v>
      </c>
      <c r="C1093" s="946"/>
      <c r="D1093" s="948"/>
      <c r="E1093" s="948"/>
      <c r="F1093" s="949" t="str">
        <f t="shared" si="39"/>
        <v/>
      </c>
    </row>
    <row r="1094" spans="1:6" s="1063" customFormat="1" ht="15.75" customHeight="1" x14ac:dyDescent="0.3">
      <c r="A1094" s="944" t="s">
        <v>2749</v>
      </c>
      <c r="B1094" s="945" t="s">
        <v>2750</v>
      </c>
      <c r="C1094" s="946" t="s">
        <v>88</v>
      </c>
      <c r="D1094" s="948">
        <v>10</v>
      </c>
      <c r="E1094" s="856"/>
      <c r="F1094" s="949" t="str">
        <f t="shared" si="39"/>
        <v/>
      </c>
    </row>
    <row r="1095" spans="1:6" s="1063" customFormat="1" ht="15.75" customHeight="1" x14ac:dyDescent="0.3">
      <c r="A1095" s="944" t="s">
        <v>2751</v>
      </c>
      <c r="B1095" s="945" t="s">
        <v>2752</v>
      </c>
      <c r="C1095" s="946" t="s">
        <v>88</v>
      </c>
      <c r="D1095" s="948">
        <v>10</v>
      </c>
      <c r="E1095" s="856"/>
      <c r="F1095" s="949" t="str">
        <f t="shared" si="39"/>
        <v/>
      </c>
    </row>
    <row r="1096" spans="1:6" s="1063" customFormat="1" x14ac:dyDescent="0.3">
      <c r="A1096" s="944" t="s">
        <v>2753</v>
      </c>
      <c r="B1096" s="945" t="s">
        <v>2754</v>
      </c>
      <c r="C1096" s="946" t="s">
        <v>88</v>
      </c>
      <c r="D1096" s="948">
        <v>10</v>
      </c>
      <c r="E1096" s="856"/>
      <c r="F1096" s="949" t="str">
        <f t="shared" si="39"/>
        <v/>
      </c>
    </row>
    <row r="1097" spans="1:6" s="1063" customFormat="1" x14ac:dyDescent="0.3">
      <c r="A1097" s="944" t="s">
        <v>2755</v>
      </c>
      <c r="B1097" s="945" t="s">
        <v>2756</v>
      </c>
      <c r="C1097" s="946" t="s">
        <v>88</v>
      </c>
      <c r="D1097" s="948">
        <v>10</v>
      </c>
      <c r="E1097" s="856"/>
      <c r="F1097" s="949" t="str">
        <f t="shared" si="39"/>
        <v/>
      </c>
    </row>
    <row r="1098" spans="1:6" s="1063" customFormat="1" ht="15.75" customHeight="1" x14ac:dyDescent="0.3">
      <c r="A1098" s="944" t="s">
        <v>2757</v>
      </c>
      <c r="B1098" s="945" t="s">
        <v>3695</v>
      </c>
      <c r="C1098" s="946" t="s">
        <v>88</v>
      </c>
      <c r="D1098" s="948">
        <v>10</v>
      </c>
      <c r="E1098" s="856"/>
      <c r="F1098" s="949" t="str">
        <f t="shared" si="39"/>
        <v/>
      </c>
    </row>
    <row r="1099" spans="1:6" s="1063" customFormat="1" ht="15.75" customHeight="1" x14ac:dyDescent="0.3">
      <c r="A1099" s="944" t="s">
        <v>2759</v>
      </c>
      <c r="B1099" s="945" t="s">
        <v>2760</v>
      </c>
      <c r="C1099" s="946" t="s">
        <v>88</v>
      </c>
      <c r="D1099" s="948">
        <v>10</v>
      </c>
      <c r="E1099" s="856"/>
      <c r="F1099" s="949" t="str">
        <f t="shared" si="39"/>
        <v/>
      </c>
    </row>
    <row r="1100" spans="1:6" s="1063" customFormat="1" x14ac:dyDescent="0.3">
      <c r="A1100" s="944" t="s">
        <v>2761</v>
      </c>
      <c r="B1100" s="945" t="s">
        <v>2762</v>
      </c>
      <c r="C1100" s="946" t="s">
        <v>88</v>
      </c>
      <c r="D1100" s="948">
        <v>10</v>
      </c>
      <c r="E1100" s="856"/>
      <c r="F1100" s="949" t="str">
        <f t="shared" si="39"/>
        <v/>
      </c>
    </row>
    <row r="1101" spans="1:6" s="1064" customFormat="1" x14ac:dyDescent="0.3">
      <c r="A1101" s="944" t="s">
        <v>2765</v>
      </c>
      <c r="B1101" s="945" t="s">
        <v>4428</v>
      </c>
      <c r="C1101" s="946" t="s">
        <v>88</v>
      </c>
      <c r="D1101" s="948">
        <v>10</v>
      </c>
      <c r="E1101" s="856"/>
      <c r="F1101" s="949" t="str">
        <f t="shared" si="39"/>
        <v/>
      </c>
    </row>
    <row r="1102" spans="1:6" s="1063" customFormat="1" x14ac:dyDescent="0.3">
      <c r="A1102" s="944" t="s">
        <v>2767</v>
      </c>
      <c r="B1102" s="945" t="s">
        <v>2768</v>
      </c>
      <c r="C1102" s="946" t="s">
        <v>88</v>
      </c>
      <c r="D1102" s="948">
        <v>10</v>
      </c>
      <c r="E1102" s="856"/>
      <c r="F1102" s="949" t="str">
        <f t="shared" si="39"/>
        <v/>
      </c>
    </row>
    <row r="1103" spans="1:6" s="1063" customFormat="1" x14ac:dyDescent="0.3">
      <c r="A1103" s="944" t="s">
        <v>2769</v>
      </c>
      <c r="B1103" s="945" t="s">
        <v>4429</v>
      </c>
      <c r="C1103" s="946" t="s">
        <v>88</v>
      </c>
      <c r="D1103" s="948">
        <v>10</v>
      </c>
      <c r="E1103" s="856"/>
      <c r="F1103" s="949" t="str">
        <f t="shared" si="39"/>
        <v/>
      </c>
    </row>
    <row r="1104" spans="1:6" s="1063" customFormat="1" x14ac:dyDescent="0.3">
      <c r="A1104" s="944" t="s">
        <v>2771</v>
      </c>
      <c r="B1104" s="945" t="s">
        <v>4430</v>
      </c>
      <c r="C1104" s="946" t="s">
        <v>88</v>
      </c>
      <c r="D1104" s="948">
        <v>10</v>
      </c>
      <c r="E1104" s="856"/>
      <c r="F1104" s="949" t="str">
        <f t="shared" si="39"/>
        <v/>
      </c>
    </row>
    <row r="1105" spans="1:6" s="1063" customFormat="1" x14ac:dyDescent="0.3">
      <c r="A1105" s="944" t="s">
        <v>2773</v>
      </c>
      <c r="B1105" s="945" t="s">
        <v>4431</v>
      </c>
      <c r="C1105" s="946" t="s">
        <v>88</v>
      </c>
      <c r="D1105" s="948">
        <v>10</v>
      </c>
      <c r="E1105" s="856"/>
      <c r="F1105" s="949" t="str">
        <f t="shared" si="39"/>
        <v/>
      </c>
    </row>
    <row r="1106" spans="1:6" s="1063" customFormat="1" x14ac:dyDescent="0.3">
      <c r="A1106" s="944" t="s">
        <v>2775</v>
      </c>
      <c r="B1106" s="945" t="s">
        <v>2776</v>
      </c>
      <c r="C1106" s="946" t="s">
        <v>88</v>
      </c>
      <c r="D1106" s="948">
        <v>10</v>
      </c>
      <c r="E1106" s="856"/>
      <c r="F1106" s="949" t="str">
        <f t="shared" si="39"/>
        <v/>
      </c>
    </row>
    <row r="1107" spans="1:6" s="1063" customFormat="1" x14ac:dyDescent="0.3">
      <c r="A1107" s="944" t="s">
        <v>2777</v>
      </c>
      <c r="B1107" s="945" t="s">
        <v>4432</v>
      </c>
      <c r="C1107" s="946" t="s">
        <v>88</v>
      </c>
      <c r="D1107" s="948">
        <v>10</v>
      </c>
      <c r="E1107" s="856"/>
      <c r="F1107" s="949" t="str">
        <f t="shared" si="39"/>
        <v/>
      </c>
    </row>
    <row r="1108" spans="1:6" s="1063" customFormat="1" x14ac:dyDescent="0.3">
      <c r="A1108" s="944" t="s">
        <v>2779</v>
      </c>
      <c r="B1108" s="945" t="s">
        <v>4433</v>
      </c>
      <c r="C1108" s="946" t="s">
        <v>88</v>
      </c>
      <c r="D1108" s="948">
        <v>10</v>
      </c>
      <c r="E1108" s="856"/>
      <c r="F1108" s="949" t="str">
        <f t="shared" si="39"/>
        <v/>
      </c>
    </row>
    <row r="1109" spans="1:6" s="1063" customFormat="1" x14ac:dyDescent="0.3">
      <c r="A1109" s="944" t="s">
        <v>2781</v>
      </c>
      <c r="B1109" s="945" t="s">
        <v>2782</v>
      </c>
      <c r="C1109" s="946" t="s">
        <v>88</v>
      </c>
      <c r="D1109" s="948">
        <v>10</v>
      </c>
      <c r="E1109" s="856"/>
      <c r="F1109" s="949" t="str">
        <f t="shared" si="39"/>
        <v/>
      </c>
    </row>
    <row r="1110" spans="1:6" s="1063" customFormat="1" x14ac:dyDescent="0.3">
      <c r="A1110" s="944" t="s">
        <v>2783</v>
      </c>
      <c r="B1110" s="945" t="s">
        <v>4434</v>
      </c>
      <c r="C1110" s="946" t="s">
        <v>88</v>
      </c>
      <c r="D1110" s="948">
        <v>10</v>
      </c>
      <c r="E1110" s="856"/>
      <c r="F1110" s="949" t="str">
        <f t="shared" si="39"/>
        <v/>
      </c>
    </row>
    <row r="1111" spans="1:6" s="1063" customFormat="1" x14ac:dyDescent="0.3">
      <c r="A1111" s="944" t="s">
        <v>2785</v>
      </c>
      <c r="B1111" s="945" t="s">
        <v>2786</v>
      </c>
      <c r="C1111" s="946" t="s">
        <v>88</v>
      </c>
      <c r="D1111" s="948">
        <v>10</v>
      </c>
      <c r="E1111" s="856"/>
      <c r="F1111" s="949" t="str">
        <f t="shared" si="39"/>
        <v/>
      </c>
    </row>
    <row r="1112" spans="1:6" s="1063" customFormat="1" x14ac:dyDescent="0.3">
      <c r="A1112" s="944" t="s">
        <v>2787</v>
      </c>
      <c r="B1112" s="959" t="s">
        <v>2792</v>
      </c>
      <c r="C1112" s="946" t="s">
        <v>88</v>
      </c>
      <c r="D1112" s="948">
        <v>10</v>
      </c>
      <c r="E1112" s="856"/>
      <c r="F1112" s="949" t="str">
        <f t="shared" si="39"/>
        <v/>
      </c>
    </row>
    <row r="1113" spans="1:6" s="1063" customFormat="1" x14ac:dyDescent="0.3">
      <c r="A1113" s="944" t="s">
        <v>2789</v>
      </c>
      <c r="B1113" s="959" t="s">
        <v>2794</v>
      </c>
      <c r="C1113" s="946" t="s">
        <v>88</v>
      </c>
      <c r="D1113" s="948">
        <v>10</v>
      </c>
      <c r="E1113" s="856"/>
      <c r="F1113" s="949" t="str">
        <f t="shared" si="39"/>
        <v/>
      </c>
    </row>
    <row r="1114" spans="1:6" s="1063" customFormat="1" x14ac:dyDescent="0.3">
      <c r="A1114" s="944" t="s">
        <v>2791</v>
      </c>
      <c r="B1114" s="945" t="s">
        <v>3822</v>
      </c>
      <c r="C1114" s="946" t="s">
        <v>88</v>
      </c>
      <c r="D1114" s="948">
        <v>10</v>
      </c>
      <c r="E1114" s="856"/>
      <c r="F1114" s="949" t="str">
        <f t="shared" si="39"/>
        <v/>
      </c>
    </row>
    <row r="1115" spans="1:6" s="1063" customFormat="1" x14ac:dyDescent="0.3">
      <c r="A1115" s="944" t="s">
        <v>2793</v>
      </c>
      <c r="B1115" s="945" t="s">
        <v>3823</v>
      </c>
      <c r="C1115" s="946" t="s">
        <v>88</v>
      </c>
      <c r="D1115" s="948">
        <v>10</v>
      </c>
      <c r="E1115" s="856"/>
      <c r="F1115" s="949" t="str">
        <f t="shared" si="39"/>
        <v/>
      </c>
    </row>
    <row r="1116" spans="1:6" s="1063" customFormat="1" x14ac:dyDescent="0.3">
      <c r="A1116" s="944" t="s">
        <v>2795</v>
      </c>
      <c r="B1116" s="945" t="s">
        <v>3824</v>
      </c>
      <c r="C1116" s="946" t="s">
        <v>88</v>
      </c>
      <c r="D1116" s="948">
        <v>10</v>
      </c>
      <c r="E1116" s="856"/>
      <c r="F1116" s="949" t="str">
        <f t="shared" si="39"/>
        <v/>
      </c>
    </row>
    <row r="1117" spans="1:6" s="1063" customFormat="1" x14ac:dyDescent="0.3">
      <c r="A1117" s="944" t="s">
        <v>2797</v>
      </c>
      <c r="B1117" s="945" t="s">
        <v>3825</v>
      </c>
      <c r="C1117" s="946" t="s">
        <v>9</v>
      </c>
      <c r="D1117" s="948">
        <v>2</v>
      </c>
      <c r="E1117" s="856"/>
      <c r="F1117" s="949" t="str">
        <f t="shared" si="39"/>
        <v/>
      </c>
    </row>
    <row r="1118" spans="1:6" s="1063" customFormat="1" x14ac:dyDescent="0.3">
      <c r="A1118" s="944" t="s">
        <v>3674</v>
      </c>
      <c r="B1118" s="945" t="s">
        <v>2790</v>
      </c>
      <c r="C1118" s="946" t="s">
        <v>9</v>
      </c>
      <c r="D1118" s="948">
        <v>2</v>
      </c>
      <c r="E1118" s="856"/>
      <c r="F1118" s="949" t="str">
        <f t="shared" si="39"/>
        <v/>
      </c>
    </row>
    <row r="1119" spans="1:6" s="1063" customFormat="1" x14ac:dyDescent="0.3">
      <c r="A1119" s="944" t="s">
        <v>3676</v>
      </c>
      <c r="B1119" s="945" t="s">
        <v>3826</v>
      </c>
      <c r="C1119" s="946" t="s">
        <v>9</v>
      </c>
      <c r="D1119" s="948">
        <v>2</v>
      </c>
      <c r="E1119" s="856"/>
      <c r="F1119" s="949" t="str">
        <f t="shared" si="39"/>
        <v/>
      </c>
    </row>
    <row r="1120" spans="1:6" s="1063" customFormat="1" x14ac:dyDescent="0.3">
      <c r="A1120" s="944" t="s">
        <v>2811</v>
      </c>
      <c r="B1120" s="950" t="s">
        <v>2691</v>
      </c>
      <c r="C1120" s="946"/>
      <c r="D1120" s="948"/>
      <c r="E1120" s="948"/>
      <c r="F1120" s="949" t="str">
        <f t="shared" si="39"/>
        <v/>
      </c>
    </row>
    <row r="1121" spans="1:6" s="1063" customFormat="1" x14ac:dyDescent="0.3">
      <c r="A1121" s="944" t="s">
        <v>2812</v>
      </c>
      <c r="B1121" s="945" t="s">
        <v>2691</v>
      </c>
      <c r="C1121" s="946" t="s">
        <v>16</v>
      </c>
      <c r="D1121" s="948">
        <v>1</v>
      </c>
      <c r="E1121" s="948">
        <v>1500000</v>
      </c>
      <c r="F1121" s="949">
        <f t="shared" si="39"/>
        <v>1500000</v>
      </c>
    </row>
    <row r="1122" spans="1:6" s="1063" customFormat="1" x14ac:dyDescent="0.3">
      <c r="A1122" s="944" t="s">
        <v>2814</v>
      </c>
      <c r="B1122" s="945" t="s">
        <v>3979</v>
      </c>
      <c r="C1122" s="946" t="s">
        <v>21</v>
      </c>
      <c r="D1122" s="948">
        <f>F1121</f>
        <v>1500000</v>
      </c>
      <c r="E1122" s="855"/>
      <c r="F1122" s="949" t="str">
        <f t="shared" si="39"/>
        <v/>
      </c>
    </row>
    <row r="1123" spans="1:6" s="1063" customFormat="1" x14ac:dyDescent="0.3">
      <c r="A1123" s="944" t="s">
        <v>2816</v>
      </c>
      <c r="B1123" s="950" t="s">
        <v>2817</v>
      </c>
      <c r="C1123" s="946"/>
      <c r="D1123" s="948"/>
      <c r="E1123" s="948"/>
      <c r="F1123" s="949" t="str">
        <f t="shared" si="39"/>
        <v/>
      </c>
    </row>
    <row r="1124" spans="1:6" s="1063" customFormat="1" x14ac:dyDescent="0.3">
      <c r="A1124" s="944" t="s">
        <v>2818</v>
      </c>
      <c r="B1124" s="945" t="s">
        <v>2748</v>
      </c>
      <c r="C1124" s="946" t="s">
        <v>9</v>
      </c>
      <c r="D1124" s="948">
        <v>3</v>
      </c>
      <c r="E1124" s="856"/>
      <c r="F1124" s="949" t="str">
        <f t="shared" si="39"/>
        <v/>
      </c>
    </row>
    <row r="1125" spans="1:6" s="1063" customFormat="1" x14ac:dyDescent="0.3">
      <c r="A1125" s="944" t="s">
        <v>2819</v>
      </c>
      <c r="B1125" s="945" t="s">
        <v>2750</v>
      </c>
      <c r="C1125" s="946" t="s">
        <v>9</v>
      </c>
      <c r="D1125" s="948">
        <v>3</v>
      </c>
      <c r="E1125" s="856"/>
      <c r="F1125" s="949" t="str">
        <f t="shared" si="39"/>
        <v/>
      </c>
    </row>
    <row r="1126" spans="1:6" s="1063" customFormat="1" x14ac:dyDescent="0.3">
      <c r="A1126" s="944" t="s">
        <v>2820</v>
      </c>
      <c r="B1126" s="945" t="s">
        <v>2752</v>
      </c>
      <c r="C1126" s="946" t="s">
        <v>9</v>
      </c>
      <c r="D1126" s="948">
        <v>3</v>
      </c>
      <c r="E1126" s="856"/>
      <c r="F1126" s="949" t="str">
        <f t="shared" si="39"/>
        <v/>
      </c>
    </row>
    <row r="1127" spans="1:6" s="1063" customFormat="1" x14ac:dyDescent="0.3">
      <c r="A1127" s="944" t="s">
        <v>3827</v>
      </c>
      <c r="B1127" s="959" t="s">
        <v>4430</v>
      </c>
      <c r="C1127" s="946" t="s">
        <v>9</v>
      </c>
      <c r="D1127" s="948">
        <v>3</v>
      </c>
      <c r="E1127" s="856"/>
      <c r="F1127" s="949" t="str">
        <f t="shared" si="39"/>
        <v/>
      </c>
    </row>
    <row r="1128" spans="1:6" s="1063" customFormat="1" x14ac:dyDescent="0.3">
      <c r="A1128" s="944" t="s">
        <v>2822</v>
      </c>
      <c r="B1128" s="959" t="s">
        <v>2760</v>
      </c>
      <c r="C1128" s="946" t="s">
        <v>9</v>
      </c>
      <c r="D1128" s="948">
        <v>3</v>
      </c>
      <c r="E1128" s="856"/>
      <c r="F1128" s="949" t="str">
        <f t="shared" si="39"/>
        <v/>
      </c>
    </row>
    <row r="1129" spans="1:6" s="1063" customFormat="1" x14ac:dyDescent="0.3">
      <c r="A1129" s="944" t="s">
        <v>2823</v>
      </c>
      <c r="B1129" s="945" t="s">
        <v>2792</v>
      </c>
      <c r="C1129" s="946" t="s">
        <v>9</v>
      </c>
      <c r="D1129" s="948">
        <v>3</v>
      </c>
      <c r="E1129" s="856"/>
      <c r="F1129" s="949" t="str">
        <f t="shared" si="39"/>
        <v/>
      </c>
    </row>
    <row r="1130" spans="1:6" s="1063" customFormat="1" x14ac:dyDescent="0.3">
      <c r="A1130" s="944" t="s">
        <v>2824</v>
      </c>
      <c r="B1130" s="945" t="s">
        <v>2794</v>
      </c>
      <c r="C1130" s="946" t="s">
        <v>9</v>
      </c>
      <c r="D1130" s="948">
        <v>3</v>
      </c>
      <c r="E1130" s="856"/>
      <c r="F1130" s="949" t="str">
        <f t="shared" si="39"/>
        <v/>
      </c>
    </row>
    <row r="1131" spans="1:6" s="1063" customFormat="1" x14ac:dyDescent="0.3">
      <c r="A1131" s="944" t="s">
        <v>2828</v>
      </c>
      <c r="B1131" s="950" t="s">
        <v>2829</v>
      </c>
      <c r="C1131" s="946"/>
      <c r="D1131" s="948"/>
      <c r="E1131" s="948"/>
      <c r="F1131" s="949" t="str">
        <f t="shared" si="39"/>
        <v/>
      </c>
    </row>
    <row r="1132" spans="1:6" s="1063" customFormat="1" x14ac:dyDescent="0.3">
      <c r="A1132" s="944" t="s">
        <v>2830</v>
      </c>
      <c r="B1132" s="945" t="s">
        <v>2831</v>
      </c>
      <c r="C1132" s="946" t="s">
        <v>16</v>
      </c>
      <c r="D1132" s="948">
        <v>1</v>
      </c>
      <c r="E1132" s="948">
        <v>1500000</v>
      </c>
      <c r="F1132" s="949">
        <f t="shared" si="39"/>
        <v>1500000</v>
      </c>
    </row>
    <row r="1133" spans="1:6" s="1063" customFormat="1" x14ac:dyDescent="0.3">
      <c r="A1133" s="944" t="s">
        <v>2833</v>
      </c>
      <c r="B1133" s="945" t="s">
        <v>2834</v>
      </c>
      <c r="C1133" s="946" t="s">
        <v>21</v>
      </c>
      <c r="D1133" s="948">
        <f>F1132</f>
        <v>1500000</v>
      </c>
      <c r="E1133" s="855"/>
      <c r="F1133" s="949" t="str">
        <f t="shared" si="39"/>
        <v/>
      </c>
    </row>
    <row r="1134" spans="1:6" s="1063" customFormat="1" x14ac:dyDescent="0.3">
      <c r="A1134" s="944" t="s">
        <v>2835</v>
      </c>
      <c r="B1134" s="950" t="s">
        <v>2836</v>
      </c>
      <c r="C1134" s="946"/>
      <c r="D1134" s="948"/>
      <c r="E1134" s="948"/>
      <c r="F1134" s="949" t="str">
        <f t="shared" si="39"/>
        <v/>
      </c>
    </row>
    <row r="1135" spans="1:6" x14ac:dyDescent="0.3">
      <c r="A1135" s="944" t="s">
        <v>2837</v>
      </c>
      <c r="B1135" s="945" t="s">
        <v>2838</v>
      </c>
      <c r="C1135" s="946" t="s">
        <v>16</v>
      </c>
      <c r="D1135" s="948">
        <v>1</v>
      </c>
      <c r="E1135" s="948">
        <v>1000000</v>
      </c>
      <c r="F1135" s="949">
        <f t="shared" si="39"/>
        <v>1000000</v>
      </c>
    </row>
    <row r="1136" spans="1:6" x14ac:dyDescent="0.3">
      <c r="A1136" s="944" t="s">
        <v>2840</v>
      </c>
      <c r="B1136" s="1065" t="s">
        <v>2841</v>
      </c>
      <c r="C1136" s="1066" t="s">
        <v>21</v>
      </c>
      <c r="D1136" s="948">
        <f>F1135</f>
        <v>1000000</v>
      </c>
      <c r="E1136" s="855"/>
      <c r="F1136" s="949" t="str">
        <f t="shared" si="39"/>
        <v/>
      </c>
    </row>
    <row r="1137" spans="1:8" ht="15" thickBot="1" x14ac:dyDescent="0.35">
      <c r="A1137" s="966" t="s">
        <v>4107</v>
      </c>
      <c r="B1137" s="967" t="s">
        <v>4116</v>
      </c>
      <c r="C1137" s="967"/>
      <c r="D1137" s="968"/>
      <c r="E1137" s="969"/>
      <c r="F1137" s="970">
        <f>SUM(F1074:F1136)</f>
        <v>4000000</v>
      </c>
    </row>
    <row r="1138" spans="1:8" x14ac:dyDescent="0.3">
      <c r="A1138" s="971" t="str">
        <f>A1</f>
        <v>CONTRACT SANRAL: NRA 2024/1323</v>
      </c>
      <c r="B1138" s="972"/>
      <c r="C1138" s="973"/>
      <c r="D1138" s="974"/>
      <c r="E1138" s="975"/>
      <c r="F1138" s="976"/>
    </row>
    <row r="1139" spans="1:8" x14ac:dyDescent="0.3">
      <c r="A1139" s="923" t="s">
        <v>4435</v>
      </c>
      <c r="B1139" s="928"/>
      <c r="C1139" s="977"/>
      <c r="D1139" s="978"/>
      <c r="E1139" s="979"/>
      <c r="F1139" s="980"/>
    </row>
    <row r="1140" spans="1:8" ht="15" thickBot="1" x14ac:dyDescent="0.35">
      <c r="A1140" s="981" t="s">
        <v>4351</v>
      </c>
      <c r="B1140" s="982"/>
      <c r="C1140" s="983"/>
      <c r="D1140" s="984"/>
      <c r="E1140" s="985"/>
      <c r="F1140" s="986"/>
    </row>
    <row r="1141" spans="1:8" ht="15" thickBot="1" x14ac:dyDescent="0.35">
      <c r="A1141" s="999" t="s">
        <v>4017</v>
      </c>
      <c r="B1141" s="1000"/>
      <c r="C1141" s="1000"/>
      <c r="D1141" s="1001"/>
      <c r="E1141" s="1002"/>
      <c r="F1141" s="1003"/>
    </row>
    <row r="1142" spans="1:8" x14ac:dyDescent="0.3">
      <c r="A1142" s="944" t="s">
        <v>4018</v>
      </c>
      <c r="B1142" s="950" t="s">
        <v>113</v>
      </c>
      <c r="C1142" s="946"/>
      <c r="D1142" s="1009"/>
      <c r="E1142" s="1009"/>
      <c r="F1142" s="1029"/>
    </row>
    <row r="1143" spans="1:8" x14ac:dyDescent="0.3">
      <c r="A1143" s="944" t="s">
        <v>4019</v>
      </c>
      <c r="B1143" s="945" t="s">
        <v>115</v>
      </c>
      <c r="C1143" s="946" t="s">
        <v>16</v>
      </c>
      <c r="D1143" s="948">
        <v>1</v>
      </c>
      <c r="E1143" s="948">
        <f>H1145*0.15</f>
        <v>1548000</v>
      </c>
      <c r="F1143" s="949">
        <f>IF((D1143*E1143)&gt;0,(D1143*E1143),"")</f>
        <v>1548000</v>
      </c>
      <c r="G1143" s="927" t="s">
        <v>4436</v>
      </c>
    </row>
    <row r="1144" spans="1:8" x14ac:dyDescent="0.3">
      <c r="A1144" s="944" t="s">
        <v>4020</v>
      </c>
      <c r="B1144" s="953" t="s">
        <v>3970</v>
      </c>
      <c r="C1144" s="946"/>
      <c r="D1144" s="948"/>
      <c r="E1144" s="948"/>
      <c r="F1144" s="949" t="str">
        <f t="shared" ref="F1144:F1146" si="40">IF((D1144*E1144)&gt;0,(D1144*E1144),"")</f>
        <v/>
      </c>
      <c r="G1144" s="1067"/>
      <c r="H1144" s="988">
        <f>H1145*0.15</f>
        <v>1548000</v>
      </c>
    </row>
    <row r="1145" spans="1:8" ht="22.8" x14ac:dyDescent="0.3">
      <c r="A1145" s="944" t="s">
        <v>4021</v>
      </c>
      <c r="B1145" s="954" t="s">
        <v>4023</v>
      </c>
      <c r="C1145" s="946" t="s">
        <v>3971</v>
      </c>
      <c r="D1145" s="948">
        <v>1</v>
      </c>
      <c r="E1145" s="948">
        <f>H1145/1.15</f>
        <v>8973913.0434782617</v>
      </c>
      <c r="F1145" s="949">
        <f t="shared" si="40"/>
        <v>8973913.0434782617</v>
      </c>
      <c r="G1145" s="927" t="s">
        <v>4437</v>
      </c>
      <c r="H1145" s="988">
        <f>G1200*0.3</f>
        <v>10320000</v>
      </c>
    </row>
    <row r="1146" spans="1:8" x14ac:dyDescent="0.3">
      <c r="A1146" s="944" t="s">
        <v>4022</v>
      </c>
      <c r="B1146" s="954" t="s">
        <v>4024</v>
      </c>
      <c r="C1146" s="946" t="s">
        <v>21</v>
      </c>
      <c r="D1146" s="948">
        <f>F1145</f>
        <v>8973913.0434782617</v>
      </c>
      <c r="E1146" s="855"/>
      <c r="F1146" s="949" t="str">
        <f t="shared" si="40"/>
        <v/>
      </c>
      <c r="H1146" s="927" t="s">
        <v>4438</v>
      </c>
    </row>
    <row r="1147" spans="1:8" ht="15" thickBot="1" x14ac:dyDescent="0.35">
      <c r="A1147" s="966" t="s">
        <v>4109</v>
      </c>
      <c r="B1147" s="967" t="s">
        <v>4116</v>
      </c>
      <c r="C1147" s="967"/>
      <c r="D1147" s="968"/>
      <c r="E1147" s="969"/>
      <c r="F1147" s="970">
        <f>SUM(F1143:F1146)</f>
        <v>10521913.043478262</v>
      </c>
      <c r="G1147" s="1067"/>
      <c r="H1147" s="988">
        <f>H1145-H1144</f>
        <v>8772000</v>
      </c>
    </row>
    <row r="1148" spans="1:8" ht="15" customHeight="1" x14ac:dyDescent="0.3"/>
    <row r="1149" spans="1:8" x14ac:dyDescent="0.3">
      <c r="A1149" s="1070"/>
      <c r="B1149" s="1070"/>
      <c r="C1149" s="1062"/>
      <c r="D1149" s="1071"/>
      <c r="E1149" s="1071"/>
      <c r="F1149" s="1072"/>
    </row>
    <row r="1150" spans="1:8" x14ac:dyDescent="0.3">
      <c r="A1150" s="1073" t="s">
        <v>4124</v>
      </c>
      <c r="B1150" s="1074"/>
      <c r="C1150" s="1041"/>
      <c r="D1150" s="1042"/>
      <c r="E1150" s="1042"/>
      <c r="F1150" s="1075"/>
    </row>
    <row r="1151" spans="1:8" ht="14.4" customHeight="1" x14ac:dyDescent="0.3">
      <c r="A1151" s="1076" t="str">
        <f>A1</f>
        <v>CONTRACT SANRAL: NRA 2024/1323</v>
      </c>
      <c r="B1151" s="1074"/>
      <c r="C1151" s="1041"/>
      <c r="D1151" s="1042"/>
      <c r="E1151" s="1042"/>
      <c r="F1151" s="1075"/>
    </row>
    <row r="1152" spans="1:8" x14ac:dyDescent="0.3">
      <c r="A1152" s="1077" t="str">
        <f>A2</f>
        <v>PANEL FOR ROUTINE ROAD MAINTENANCE WORKS ACROSS SOUTH AFRICA (GAUTENG PROVINCE)</v>
      </c>
      <c r="B1152" s="1078"/>
      <c r="C1152" s="1041"/>
      <c r="D1152" s="1042"/>
      <c r="E1152" s="1042"/>
      <c r="F1152" s="1075"/>
    </row>
    <row r="1153" spans="1:30" x14ac:dyDescent="0.3">
      <c r="A1153" s="1079"/>
      <c r="B1153" s="1080"/>
      <c r="C1153" s="1081"/>
      <c r="D1153" s="1082"/>
      <c r="E1153" s="1083"/>
      <c r="F1153" s="1084"/>
    </row>
    <row r="1154" spans="1:30" x14ac:dyDescent="0.3">
      <c r="A1154" s="1085" t="s">
        <v>4034</v>
      </c>
      <c r="B1154" s="1085" t="s">
        <v>4035</v>
      </c>
      <c r="C1154" s="1086"/>
      <c r="D1154" s="1087"/>
      <c r="E1154" s="1088"/>
      <c r="F1154" s="1089" t="s">
        <v>4036</v>
      </c>
    </row>
    <row r="1155" spans="1:30" x14ac:dyDescent="0.3">
      <c r="A1155" s="1090"/>
      <c r="B1155" s="1091"/>
      <c r="C1155" s="1092"/>
      <c r="D1155" s="1093"/>
      <c r="E1155" s="1094"/>
      <c r="F1155" s="1095"/>
    </row>
    <row r="1156" spans="1:30" x14ac:dyDescent="0.3">
      <c r="A1156" s="1096"/>
      <c r="B1156" s="1097" t="s">
        <v>4352</v>
      </c>
      <c r="C1156" s="1098"/>
      <c r="D1156" s="1099"/>
      <c r="E1156" s="1100"/>
      <c r="F1156" s="908"/>
    </row>
    <row r="1157" spans="1:30" x14ac:dyDescent="0.3">
      <c r="A1157" s="1096" t="s">
        <v>4037</v>
      </c>
      <c r="B1157" s="1096" t="s">
        <v>4038</v>
      </c>
      <c r="C1157" s="1098"/>
      <c r="D1157" s="1099"/>
      <c r="E1157" s="1100"/>
      <c r="F1157" s="908">
        <f>F39</f>
        <v>3450000</v>
      </c>
    </row>
    <row r="1158" spans="1:30" x14ac:dyDescent="0.3">
      <c r="A1158" s="1096" t="s">
        <v>4039</v>
      </c>
      <c r="B1158" s="1096" t="s">
        <v>4040</v>
      </c>
      <c r="C1158" s="1098"/>
      <c r="D1158" s="1099"/>
      <c r="E1158" s="1100"/>
      <c r="F1158" s="909">
        <f>F61</f>
        <v>300000</v>
      </c>
    </row>
    <row r="1159" spans="1:30" x14ac:dyDescent="0.3">
      <c r="A1159" s="1096" t="s">
        <v>4041</v>
      </c>
      <c r="B1159" s="1096" t="s">
        <v>4118</v>
      </c>
      <c r="C1159" s="1098"/>
      <c r="D1159" s="1099"/>
      <c r="E1159" s="1100"/>
      <c r="F1159" s="908">
        <f>F68</f>
        <v>0</v>
      </c>
    </row>
    <row r="1160" spans="1:30" x14ac:dyDescent="0.3">
      <c r="A1160" s="1101" t="s">
        <v>4042</v>
      </c>
      <c r="B1160" s="1096" t="s">
        <v>4043</v>
      </c>
      <c r="C1160" s="1098"/>
      <c r="D1160" s="1099"/>
      <c r="E1160" s="1100"/>
      <c r="F1160" s="908">
        <f>F98</f>
        <v>0</v>
      </c>
    </row>
    <row r="1161" spans="1:30" x14ac:dyDescent="0.3">
      <c r="A1161" s="1096" t="s">
        <v>4044</v>
      </c>
      <c r="B1161" s="1096" t="s">
        <v>4119</v>
      </c>
      <c r="C1161" s="1098"/>
      <c r="D1161" s="1099"/>
      <c r="E1161" s="1100"/>
      <c r="F1161" s="908">
        <f>F105</f>
        <v>1000000</v>
      </c>
    </row>
    <row r="1162" spans="1:30" x14ac:dyDescent="0.3">
      <c r="A1162" s="1096" t="s">
        <v>4046</v>
      </c>
      <c r="B1162" s="1096" t="s">
        <v>4047</v>
      </c>
      <c r="C1162" s="1098"/>
      <c r="D1162" s="1099"/>
      <c r="E1162" s="1100"/>
      <c r="F1162" s="908">
        <f>F115</f>
        <v>0</v>
      </c>
    </row>
    <row r="1163" spans="1:30" x14ac:dyDescent="0.3">
      <c r="A1163" s="1096" t="s">
        <v>4048</v>
      </c>
      <c r="B1163" s="1096" t="s">
        <v>4049</v>
      </c>
      <c r="C1163" s="1098"/>
      <c r="D1163" s="1099"/>
      <c r="E1163" s="1100"/>
      <c r="F1163" s="908">
        <f>F128</f>
        <v>1000000</v>
      </c>
    </row>
    <row r="1164" spans="1:30" s="1105" customFormat="1" x14ac:dyDescent="0.3">
      <c r="A1164" s="1096"/>
      <c r="B1164" s="1096"/>
      <c r="C1164" s="1102" t="s">
        <v>4353</v>
      </c>
      <c r="D1164" s="1102"/>
      <c r="E1164" s="1103"/>
      <c r="F1164" s="1104">
        <f>SUM(F1157:F1163)</f>
        <v>5750000</v>
      </c>
      <c r="G1164" s="927"/>
      <c r="H1164" s="927"/>
      <c r="I1164" s="927"/>
      <c r="J1164" s="927"/>
      <c r="K1164" s="927"/>
      <c r="L1164" s="927"/>
      <c r="M1164" s="927"/>
      <c r="N1164" s="927"/>
      <c r="O1164" s="927"/>
      <c r="P1164" s="927"/>
      <c r="Q1164" s="927"/>
      <c r="R1164" s="927"/>
      <c r="S1164" s="927"/>
      <c r="T1164" s="927"/>
      <c r="U1164" s="927"/>
      <c r="V1164" s="927"/>
      <c r="W1164" s="927"/>
      <c r="X1164" s="927"/>
      <c r="Y1164" s="927"/>
      <c r="Z1164" s="927"/>
      <c r="AA1164" s="927"/>
      <c r="AB1164" s="927"/>
      <c r="AC1164" s="927"/>
      <c r="AD1164" s="927"/>
    </row>
    <row r="1165" spans="1:30" x14ac:dyDescent="0.3">
      <c r="A1165" s="1096"/>
      <c r="B1165" s="1106"/>
      <c r="C1165" s="1107"/>
      <c r="D1165" s="1108"/>
      <c r="E1165" s="1109"/>
      <c r="F1165" s="910"/>
    </row>
    <row r="1166" spans="1:30" x14ac:dyDescent="0.3">
      <c r="A1166" s="1097"/>
      <c r="B1166" s="1097" t="s">
        <v>4354</v>
      </c>
      <c r="C1166" s="1098"/>
      <c r="D1166" s="1099"/>
      <c r="E1166" s="1100"/>
      <c r="F1166" s="908"/>
    </row>
    <row r="1167" spans="1:30" x14ac:dyDescent="0.3">
      <c r="A1167" s="1096" t="s">
        <v>4050</v>
      </c>
      <c r="B1167" s="1096" t="s">
        <v>4051</v>
      </c>
      <c r="C1167" s="1098"/>
      <c r="D1167" s="1099"/>
      <c r="E1167" s="1100"/>
      <c r="F1167" s="908">
        <f>F170</f>
        <v>2000000</v>
      </c>
    </row>
    <row r="1168" spans="1:30" x14ac:dyDescent="0.3">
      <c r="A1168" s="1096" t="s">
        <v>4117</v>
      </c>
      <c r="B1168" s="1096" t="s">
        <v>4045</v>
      </c>
      <c r="C1168" s="1098"/>
      <c r="D1168" s="1099"/>
      <c r="E1168" s="1100"/>
      <c r="F1168" s="908">
        <f>F185</f>
        <v>0</v>
      </c>
    </row>
    <row r="1169" spans="1:6" x14ac:dyDescent="0.3">
      <c r="A1169" s="1096" t="s">
        <v>4052</v>
      </c>
      <c r="B1169" s="1096" t="s">
        <v>4053</v>
      </c>
      <c r="C1169" s="1098"/>
      <c r="D1169" s="1099"/>
      <c r="E1169" s="1100"/>
      <c r="F1169" s="908">
        <f>F207</f>
        <v>0</v>
      </c>
    </row>
    <row r="1170" spans="1:6" x14ac:dyDescent="0.3">
      <c r="A1170" s="1096" t="s">
        <v>4198</v>
      </c>
      <c r="B1170" s="1096" t="s">
        <v>4314</v>
      </c>
      <c r="C1170" s="1098"/>
      <c r="D1170" s="1099"/>
      <c r="E1170" s="1100"/>
      <c r="F1170" s="908">
        <f>F229</f>
        <v>500000</v>
      </c>
    </row>
    <row r="1171" spans="1:6" x14ac:dyDescent="0.3">
      <c r="A1171" s="1096" t="s">
        <v>4056</v>
      </c>
      <c r="B1171" s="1096" t="s">
        <v>4057</v>
      </c>
      <c r="C1171" s="1098"/>
      <c r="D1171" s="1099"/>
      <c r="E1171" s="1100"/>
      <c r="F1171" s="908">
        <f>F255</f>
        <v>1500000</v>
      </c>
    </row>
    <row r="1172" spans="1:6" x14ac:dyDescent="0.3">
      <c r="A1172" s="1096" t="s">
        <v>4058</v>
      </c>
      <c r="B1172" s="1096" t="s">
        <v>4059</v>
      </c>
      <c r="C1172" s="1098"/>
      <c r="D1172" s="1099"/>
      <c r="E1172" s="1100"/>
      <c r="F1172" s="908">
        <f>F284</f>
        <v>1000000</v>
      </c>
    </row>
    <row r="1173" spans="1:6" x14ac:dyDescent="0.3">
      <c r="A1173" s="1096" t="s">
        <v>4060</v>
      </c>
      <c r="B1173" s="1096" t="s">
        <v>4061</v>
      </c>
      <c r="C1173" s="1098"/>
      <c r="D1173" s="1099"/>
      <c r="E1173" s="1100"/>
      <c r="F1173" s="908">
        <f>F326</f>
        <v>2000000</v>
      </c>
    </row>
    <row r="1174" spans="1:6" x14ac:dyDescent="0.3">
      <c r="A1174" s="1096" t="s">
        <v>4062</v>
      </c>
      <c r="B1174" s="1096" t="s">
        <v>4063</v>
      </c>
      <c r="C1174" s="1098"/>
      <c r="D1174" s="1099"/>
      <c r="E1174" s="1100"/>
      <c r="F1174" s="908">
        <f>F358</f>
        <v>0</v>
      </c>
    </row>
    <row r="1175" spans="1:6" x14ac:dyDescent="0.3">
      <c r="A1175" s="1096" t="s">
        <v>4064</v>
      </c>
      <c r="B1175" s="1096" t="s">
        <v>4065</v>
      </c>
      <c r="C1175" s="1098"/>
      <c r="D1175" s="1099"/>
      <c r="E1175" s="1100"/>
      <c r="F1175" s="908">
        <f>F366</f>
        <v>1500000</v>
      </c>
    </row>
    <row r="1176" spans="1:6" x14ac:dyDescent="0.3">
      <c r="A1176" s="1096" t="s">
        <v>4066</v>
      </c>
      <c r="B1176" s="1096" t="s">
        <v>4067</v>
      </c>
      <c r="C1176" s="1098"/>
      <c r="D1176" s="1099"/>
      <c r="E1176" s="1100"/>
      <c r="F1176" s="908">
        <f>F377</f>
        <v>0</v>
      </c>
    </row>
    <row r="1177" spans="1:6" x14ac:dyDescent="0.3">
      <c r="A1177" s="1096" t="s">
        <v>4068</v>
      </c>
      <c r="B1177" s="1096" t="s">
        <v>4069</v>
      </c>
      <c r="C1177" s="1098"/>
      <c r="D1177" s="1099"/>
      <c r="E1177" s="1100"/>
      <c r="F1177" s="908">
        <f>F394</f>
        <v>0</v>
      </c>
    </row>
    <row r="1178" spans="1:6" x14ac:dyDescent="0.3">
      <c r="A1178" s="1096" t="s">
        <v>4070</v>
      </c>
      <c r="B1178" s="1096" t="s">
        <v>4120</v>
      </c>
      <c r="C1178" s="1098"/>
      <c r="D1178" s="1099"/>
      <c r="E1178" s="1100"/>
      <c r="F1178" s="908">
        <f>F404</f>
        <v>0</v>
      </c>
    </row>
    <row r="1179" spans="1:6" x14ac:dyDescent="0.3">
      <c r="A1179" s="1096" t="s">
        <v>4071</v>
      </c>
      <c r="B1179" s="1096" t="s">
        <v>4072</v>
      </c>
      <c r="C1179" s="1098"/>
      <c r="D1179" s="1099"/>
      <c r="E1179" s="1100"/>
      <c r="F1179" s="908">
        <f>F416</f>
        <v>0</v>
      </c>
    </row>
    <row r="1180" spans="1:6" x14ac:dyDescent="0.3">
      <c r="A1180" s="1096" t="s">
        <v>4073</v>
      </c>
      <c r="B1180" s="1096" t="s">
        <v>4121</v>
      </c>
      <c r="C1180" s="1098"/>
      <c r="D1180" s="1099"/>
      <c r="E1180" s="1100"/>
      <c r="F1180" s="908">
        <f>F453</f>
        <v>0</v>
      </c>
    </row>
    <row r="1181" spans="1:6" x14ac:dyDescent="0.3">
      <c r="A1181" s="1096" t="s">
        <v>4074</v>
      </c>
      <c r="B1181" s="1096" t="s">
        <v>4075</v>
      </c>
      <c r="C1181" s="1098"/>
      <c r="D1181" s="1099"/>
      <c r="E1181" s="1100"/>
      <c r="F1181" s="908">
        <f>F531</f>
        <v>2500000</v>
      </c>
    </row>
    <row r="1182" spans="1:6" x14ac:dyDescent="0.3">
      <c r="A1182" s="1096" t="s">
        <v>4076</v>
      </c>
      <c r="B1182" s="1096" t="s">
        <v>4077</v>
      </c>
      <c r="C1182" s="1098"/>
      <c r="D1182" s="1099"/>
      <c r="E1182" s="1100"/>
      <c r="F1182" s="908">
        <f>F552</f>
        <v>0</v>
      </c>
    </row>
    <row r="1183" spans="1:6" x14ac:dyDescent="0.3">
      <c r="A1183" s="1096" t="s">
        <v>4078</v>
      </c>
      <c r="B1183" s="1096" t="s">
        <v>4079</v>
      </c>
      <c r="C1183" s="1098"/>
      <c r="D1183" s="1099"/>
      <c r="E1183" s="1100"/>
      <c r="F1183" s="908">
        <f>F576</f>
        <v>0</v>
      </c>
    </row>
    <row r="1184" spans="1:6" x14ac:dyDescent="0.3">
      <c r="A1184" s="1096" t="s">
        <v>4080</v>
      </c>
      <c r="B1184" s="1096" t="s">
        <v>4081</v>
      </c>
      <c r="C1184" s="1098"/>
      <c r="D1184" s="1099"/>
      <c r="E1184" s="1100"/>
      <c r="F1184" s="908">
        <f>F584</f>
        <v>500000</v>
      </c>
    </row>
    <row r="1185" spans="1:7" x14ac:dyDescent="0.3">
      <c r="A1185" s="1096" t="s">
        <v>4082</v>
      </c>
      <c r="B1185" s="1096" t="s">
        <v>4083</v>
      </c>
      <c r="C1185" s="1098"/>
      <c r="D1185" s="1099"/>
      <c r="E1185" s="1100"/>
      <c r="F1185" s="908">
        <f>F656</f>
        <v>3000000</v>
      </c>
    </row>
    <row r="1186" spans="1:7" x14ac:dyDescent="0.3">
      <c r="A1186" s="1096" t="s">
        <v>4084</v>
      </c>
      <c r="B1186" s="1096" t="s">
        <v>4085</v>
      </c>
      <c r="C1186" s="1098"/>
      <c r="D1186" s="1099"/>
      <c r="E1186" s="1100"/>
      <c r="F1186" s="908">
        <f>F687</f>
        <v>500000</v>
      </c>
    </row>
    <row r="1187" spans="1:7" x14ac:dyDescent="0.3">
      <c r="A1187" s="1096" t="s">
        <v>4086</v>
      </c>
      <c r="B1187" s="1096" t="s">
        <v>4087</v>
      </c>
      <c r="C1187" s="1098"/>
      <c r="D1187" s="1099"/>
      <c r="E1187" s="1100"/>
      <c r="F1187" s="908">
        <f>F708</f>
        <v>100000</v>
      </c>
    </row>
    <row r="1188" spans="1:7" x14ac:dyDescent="0.3">
      <c r="A1188" s="1096" t="s">
        <v>4088</v>
      </c>
      <c r="B1188" s="1096" t="s">
        <v>4089</v>
      </c>
      <c r="C1188" s="1098"/>
      <c r="D1188" s="1099"/>
      <c r="E1188" s="1100"/>
      <c r="F1188" s="908">
        <f>F836</f>
        <v>2000000</v>
      </c>
    </row>
    <row r="1189" spans="1:7" x14ac:dyDescent="0.3">
      <c r="A1189" s="1096" t="s">
        <v>4090</v>
      </c>
      <c r="B1189" s="1096" t="s">
        <v>4091</v>
      </c>
      <c r="C1189" s="1098"/>
      <c r="D1189" s="1099"/>
      <c r="E1189" s="1100"/>
      <c r="F1189" s="908">
        <f>F884</f>
        <v>1000000</v>
      </c>
    </row>
    <row r="1190" spans="1:7" x14ac:dyDescent="0.3">
      <c r="A1190" s="1096" t="s">
        <v>4092</v>
      </c>
      <c r="B1190" s="1096" t="s">
        <v>4093</v>
      </c>
      <c r="C1190" s="1098"/>
      <c r="D1190" s="1099"/>
      <c r="E1190" s="1100"/>
      <c r="F1190" s="908">
        <f>F892</f>
        <v>250000</v>
      </c>
    </row>
    <row r="1191" spans="1:7" x14ac:dyDescent="0.3">
      <c r="A1191" s="1096" t="s">
        <v>4096</v>
      </c>
      <c r="B1191" s="1096" t="s">
        <v>4097</v>
      </c>
      <c r="C1191" s="1098"/>
      <c r="D1191" s="1099"/>
      <c r="E1191" s="1100"/>
      <c r="F1191" s="908">
        <f>F922</f>
        <v>700000</v>
      </c>
    </row>
    <row r="1192" spans="1:7" x14ac:dyDescent="0.3">
      <c r="A1192" s="1096" t="s">
        <v>4098</v>
      </c>
      <c r="B1192" s="1096" t="s">
        <v>4099</v>
      </c>
      <c r="C1192" s="1098"/>
      <c r="D1192" s="1099"/>
      <c r="E1192" s="1100"/>
      <c r="F1192" s="908">
        <f>F937</f>
        <v>0</v>
      </c>
    </row>
    <row r="1193" spans="1:7" x14ac:dyDescent="0.3">
      <c r="A1193" s="1096" t="s">
        <v>4100</v>
      </c>
      <c r="B1193" s="1096" t="s">
        <v>4101</v>
      </c>
      <c r="C1193" s="1098"/>
      <c r="D1193" s="1099"/>
      <c r="E1193" s="1100"/>
      <c r="F1193" s="908">
        <f>F971</f>
        <v>0</v>
      </c>
    </row>
    <row r="1194" spans="1:7" x14ac:dyDescent="0.3">
      <c r="A1194" s="1096" t="s">
        <v>4102</v>
      </c>
      <c r="B1194" s="1096" t="s">
        <v>4122</v>
      </c>
      <c r="C1194" s="1098"/>
      <c r="D1194" s="1099"/>
      <c r="E1194" s="1100"/>
      <c r="F1194" s="908">
        <f>F995</f>
        <v>500000</v>
      </c>
    </row>
    <row r="1195" spans="1:7" x14ac:dyDescent="0.3">
      <c r="A1195" s="1096" t="s">
        <v>4103</v>
      </c>
      <c r="B1195" s="1096" t="s">
        <v>4104</v>
      </c>
      <c r="C1195" s="1098"/>
      <c r="D1195" s="1099"/>
      <c r="E1195" s="1100"/>
      <c r="F1195" s="908">
        <f>F1012</f>
        <v>0</v>
      </c>
    </row>
    <row r="1196" spans="1:7" x14ac:dyDescent="0.3">
      <c r="A1196" s="1096" t="s">
        <v>4311</v>
      </c>
      <c r="B1196" s="1096" t="s">
        <v>4316</v>
      </c>
      <c r="C1196" s="1098"/>
      <c r="D1196" s="1099"/>
      <c r="E1196" s="1100"/>
      <c r="F1196" s="908">
        <f>F1033</f>
        <v>100000</v>
      </c>
    </row>
    <row r="1197" spans="1:7" x14ac:dyDescent="0.3">
      <c r="A1197" s="1096">
        <v>6500</v>
      </c>
      <c r="B1197" s="1096" t="s">
        <v>4317</v>
      </c>
      <c r="C1197" s="1098"/>
      <c r="D1197" s="1099"/>
      <c r="E1197" s="1100"/>
      <c r="F1197" s="908">
        <f>F1060</f>
        <v>0</v>
      </c>
    </row>
    <row r="1198" spans="1:7" x14ac:dyDescent="0.3">
      <c r="A1198" s="1096" t="s">
        <v>4105</v>
      </c>
      <c r="B1198" s="1096" t="s">
        <v>4106</v>
      </c>
      <c r="C1198" s="1098"/>
      <c r="D1198" s="1099"/>
      <c r="E1198" s="1100"/>
      <c r="F1198" s="908">
        <f>F1068</f>
        <v>5000000</v>
      </c>
    </row>
    <row r="1199" spans="1:7" x14ac:dyDescent="0.3">
      <c r="A1199" s="1096" t="s">
        <v>4107</v>
      </c>
      <c r="B1199" s="1096" t="s">
        <v>4108</v>
      </c>
      <c r="C1199" s="1098"/>
      <c r="D1199" s="1099"/>
      <c r="E1199" s="1100"/>
      <c r="F1199" s="908">
        <f>F1137</f>
        <v>4000000</v>
      </c>
    </row>
    <row r="1200" spans="1:7" ht="14.4" customHeight="1" x14ac:dyDescent="0.3">
      <c r="A1200" s="1110"/>
      <c r="B1200" s="1096"/>
      <c r="C1200" s="1111" t="s">
        <v>4355</v>
      </c>
      <c r="D1200" s="1111"/>
      <c r="E1200" s="1112"/>
      <c r="F1200" s="1104">
        <f>SUM(F1167:F1199)</f>
        <v>28650000</v>
      </c>
      <c r="G1200" s="988">
        <f>F1164+F1200</f>
        <v>34400000</v>
      </c>
    </row>
    <row r="1201" spans="1:7" x14ac:dyDescent="0.3">
      <c r="A1201" s="1097"/>
      <c r="B1201" s="1113"/>
      <c r="C1201" s="1114"/>
      <c r="D1201" s="1115"/>
      <c r="E1201" s="1115"/>
      <c r="F1201" s="1116"/>
    </row>
    <row r="1202" spans="1:7" x14ac:dyDescent="0.3">
      <c r="A1202" s="1096"/>
      <c r="B1202" s="1097" t="s">
        <v>4356</v>
      </c>
      <c r="C1202" s="1098"/>
      <c r="D1202" s="1099"/>
      <c r="E1202" s="1100"/>
      <c r="F1202" s="908"/>
    </row>
    <row r="1203" spans="1:7" x14ac:dyDescent="0.3">
      <c r="A1203" s="1096" t="s">
        <v>4109</v>
      </c>
      <c r="B1203" s="1117" t="s">
        <v>4123</v>
      </c>
      <c r="C1203" s="1118"/>
      <c r="D1203" s="1119"/>
      <c r="E1203" s="1120"/>
      <c r="F1203" s="909">
        <f>F1147</f>
        <v>10521913.043478262</v>
      </c>
      <c r="G1203" s="988">
        <f>G1200*0.3</f>
        <v>10320000</v>
      </c>
    </row>
    <row r="1204" spans="1:7" x14ac:dyDescent="0.3">
      <c r="A1204" s="1096"/>
      <c r="B1204" s="1096"/>
      <c r="C1204" s="1102" t="s">
        <v>4357</v>
      </c>
      <c r="D1204" s="1102"/>
      <c r="E1204" s="1103"/>
      <c r="F1204" s="911">
        <f>SUM(F1203)</f>
        <v>10521913.043478262</v>
      </c>
    </row>
    <row r="1205" spans="1:7" x14ac:dyDescent="0.3">
      <c r="A1205" s="1096"/>
      <c r="B1205" s="1106"/>
      <c r="C1205" s="1107"/>
      <c r="D1205" s="1108"/>
      <c r="E1205" s="1109"/>
      <c r="F1205" s="912"/>
    </row>
    <row r="1206" spans="1:7" x14ac:dyDescent="0.3">
      <c r="A1206" s="1096"/>
      <c r="B1206" s="1113"/>
      <c r="C1206" s="1098"/>
      <c r="D1206" s="1099"/>
      <c r="E1206" s="1099"/>
      <c r="F1206" s="913"/>
    </row>
    <row r="1207" spans="1:7" x14ac:dyDescent="0.3">
      <c r="A1207" s="1096"/>
      <c r="B1207" s="1113"/>
      <c r="C1207" s="1098"/>
      <c r="D1207" s="1121" t="s">
        <v>4358</v>
      </c>
      <c r="E1207" s="1122"/>
      <c r="F1207" s="914">
        <f>+F1164+F1200+F1204</f>
        <v>44921913.043478265</v>
      </c>
    </row>
    <row r="1210" spans="1:7" x14ac:dyDescent="0.3">
      <c r="A1210" s="1123" t="s">
        <v>4125</v>
      </c>
      <c r="B1210" s="1124"/>
      <c r="C1210" s="1125"/>
      <c r="D1210" s="1126"/>
      <c r="E1210" s="1126"/>
      <c r="F1210" s="1127"/>
    </row>
    <row r="1211" spans="1:7" ht="14.4" customHeight="1" x14ac:dyDescent="0.3">
      <c r="A1211" s="1123" t="str">
        <f>A1151</f>
        <v>CONTRACT SANRAL: NRA 2024/1323</v>
      </c>
      <c r="B1211" s="1124"/>
      <c r="C1211" s="1125"/>
      <c r="D1211" s="1126"/>
      <c r="E1211" s="1126"/>
      <c r="F1211" s="1127"/>
    </row>
    <row r="1212" spans="1:7" ht="14.4" customHeight="1" x14ac:dyDescent="0.3">
      <c r="A1212" s="1128" t="str">
        <f>A1152</f>
        <v>PANEL FOR ROUTINE ROAD MAINTENANCE WORKS ACROSS SOUTH AFRICA (GAUTENG PROVINCE)</v>
      </c>
      <c r="B1212" s="1124"/>
      <c r="C1212" s="1125"/>
      <c r="D1212" s="1126"/>
      <c r="E1212" s="1126"/>
      <c r="F1212" s="915"/>
    </row>
    <row r="1213" spans="1:7" x14ac:dyDescent="0.3">
      <c r="A1213" s="1129"/>
      <c r="B1213" s="1130"/>
      <c r="C1213" s="1131"/>
      <c r="D1213" s="1132"/>
      <c r="E1213" s="1132"/>
      <c r="F1213" s="1133" t="s">
        <v>4036</v>
      </c>
    </row>
    <row r="1214" spans="1:7" x14ac:dyDescent="0.3">
      <c r="A1214" s="1129"/>
      <c r="B1214" s="1130"/>
      <c r="C1214" s="1125"/>
      <c r="D1214" s="1126"/>
      <c r="E1214" s="1126"/>
      <c r="F1214" s="910"/>
    </row>
    <row r="1215" spans="1:7" x14ac:dyDescent="0.3">
      <c r="A1215" s="1134" t="s">
        <v>4359</v>
      </c>
      <c r="B1215" s="1134"/>
      <c r="C1215" s="1134"/>
      <c r="D1215" s="1135"/>
      <c r="E1215" s="1126"/>
      <c r="F1215" s="916">
        <f>F1207</f>
        <v>44921913.043478265</v>
      </c>
    </row>
    <row r="1216" spans="1:7" x14ac:dyDescent="0.3">
      <c r="A1216" s="1130"/>
      <c r="B1216" s="1130"/>
      <c r="C1216" s="1125"/>
      <c r="D1216" s="917"/>
      <c r="E1216" s="918"/>
      <c r="F1216" s="919"/>
    </row>
    <row r="1217" spans="1:6" x14ac:dyDescent="0.3">
      <c r="A1217" s="1134" t="s">
        <v>4126</v>
      </c>
      <c r="B1217" s="1134"/>
      <c r="C1217" s="1134"/>
      <c r="D1217" s="1135"/>
      <c r="E1217" s="918"/>
      <c r="F1217" s="916">
        <f>F1215*15%</f>
        <v>6738286.9565217393</v>
      </c>
    </row>
    <row r="1218" spans="1:6" ht="15" thickBot="1" x14ac:dyDescent="0.35">
      <c r="A1218" s="1130"/>
      <c r="B1218" s="1130"/>
      <c r="C1218" s="1125"/>
      <c r="D1218" s="917"/>
      <c r="E1218" s="918"/>
      <c r="F1218" s="919"/>
    </row>
    <row r="1219" spans="1:6" ht="15" thickBot="1" x14ac:dyDescent="0.35">
      <c r="A1219" s="1134" t="s">
        <v>4110</v>
      </c>
      <c r="B1219" s="1134"/>
      <c r="C1219" s="1134"/>
      <c r="D1219" s="1135"/>
      <c r="E1219" s="918"/>
      <c r="F1219" s="920">
        <f>SUM(F1215:F1217)</f>
        <v>51660200.000000007</v>
      </c>
    </row>
    <row r="1220" spans="1:6" x14ac:dyDescent="0.3">
      <c r="A1220" s="1130"/>
      <c r="B1220" s="1130"/>
      <c r="C1220" s="1125"/>
      <c r="D1220" s="917"/>
      <c r="E1220" s="918"/>
      <c r="F1220" s="921"/>
    </row>
    <row r="1221" spans="1:6" x14ac:dyDescent="0.3">
      <c r="A1221" s="1130"/>
      <c r="B1221" s="1130"/>
      <c r="C1221" s="1125"/>
      <c r="D1221" s="917"/>
      <c r="E1221" s="918"/>
      <c r="F1221" s="921"/>
    </row>
    <row r="1222" spans="1:6" ht="27" customHeight="1" x14ac:dyDescent="0.3">
      <c r="A1222" s="1128" t="s">
        <v>4130</v>
      </c>
      <c r="B1222" s="1128"/>
      <c r="C1222" s="1128"/>
      <c r="D1222" s="1136"/>
      <c r="E1222" s="1137"/>
      <c r="F1222" s="1128"/>
    </row>
    <row r="1223" spans="1:6" x14ac:dyDescent="0.3">
      <c r="A1223" s="1128" t="s">
        <v>4131</v>
      </c>
      <c r="B1223" s="1124"/>
      <c r="C1223" s="1125"/>
      <c r="D1223" s="917"/>
      <c r="E1223" s="918"/>
      <c r="F1223" s="921"/>
    </row>
    <row r="1224" spans="1:6" x14ac:dyDescent="0.3">
      <c r="A1224" s="1130"/>
      <c r="B1224" s="1130"/>
      <c r="C1224" s="1125"/>
      <c r="D1224" s="917"/>
      <c r="E1224" s="922"/>
      <c r="F1224" s="921"/>
    </row>
    <row r="1225" spans="1:6" x14ac:dyDescent="0.3">
      <c r="A1225" s="1130"/>
      <c r="B1225" s="1130"/>
      <c r="C1225" s="1125"/>
      <c r="D1225" s="917"/>
      <c r="E1225" s="918"/>
      <c r="F1225" s="921"/>
    </row>
    <row r="1226" spans="1:6" x14ac:dyDescent="0.3">
      <c r="A1226" s="1130"/>
      <c r="B1226" s="1130"/>
      <c r="C1226" s="1125"/>
      <c r="D1226" s="917"/>
      <c r="E1226" s="918"/>
      <c r="F1226" s="921"/>
    </row>
    <row r="1227" spans="1:6" x14ac:dyDescent="0.3">
      <c r="A1227" s="1138" t="s">
        <v>4127</v>
      </c>
      <c r="B1227" s="1139"/>
      <c r="C1227" s="1140"/>
      <c r="D1227" s="1141"/>
      <c r="E1227" s="1141"/>
      <c r="F1227" s="1142" t="s">
        <v>4128</v>
      </c>
    </row>
    <row r="1228" spans="1:6" x14ac:dyDescent="0.3">
      <c r="A1228" s="1143"/>
      <c r="B1228" s="1140"/>
      <c r="C1228" s="1140"/>
      <c r="D1228" s="1141"/>
      <c r="E1228" s="1141"/>
      <c r="F1228" s="1142"/>
    </row>
    <row r="1229" spans="1:6" x14ac:dyDescent="0.3">
      <c r="A1229" s="1140"/>
      <c r="B1229" s="1140"/>
      <c r="C1229" s="1144"/>
      <c r="D1229" s="1145"/>
      <c r="E1229" s="1146"/>
      <c r="F1229" s="1142"/>
    </row>
    <row r="1230" spans="1:6" x14ac:dyDescent="0.3">
      <c r="A1230" s="1138" t="s">
        <v>4129</v>
      </c>
      <c r="B1230" s="1139"/>
      <c r="C1230" s="1144"/>
      <c r="D1230" s="1145"/>
      <c r="E1230" s="1147"/>
      <c r="F1230" s="1142"/>
    </row>
  </sheetData>
  <sheetProtection algorithmName="SHA-512" hashValue="fTjfoJlI4N2bZBVLCMDOhwjaFTnrz82j+BM3RP+3G6UvT4Hl4BfBWYyvYIa2FAeq+upPnhL6ApqwfiVp2XKQmQ==" saltValue="UBzR4fWS7qb/O0LMXqsQrQ==" spinCount="100000" sheet="1" objects="1" scenarios="1" selectLockedCells="1"/>
  <mergeCells count="183">
    <mergeCell ref="A1223:B1223"/>
    <mergeCell ref="A1227:B1227"/>
    <mergeCell ref="A1230:B1230"/>
    <mergeCell ref="A1211:B1211"/>
    <mergeCell ref="A1212:B1212"/>
    <mergeCell ref="A1215:C1215"/>
    <mergeCell ref="A1217:C1217"/>
    <mergeCell ref="A1219:C1219"/>
    <mergeCell ref="A1222:F1222"/>
    <mergeCell ref="A1152:B1152"/>
    <mergeCell ref="C1164:E1164"/>
    <mergeCell ref="C1200:E1200"/>
    <mergeCell ref="C1204:E1204"/>
    <mergeCell ref="D1207:E1207"/>
    <mergeCell ref="A1210:B1210"/>
    <mergeCell ref="A1138:B1138"/>
    <mergeCell ref="A1139:B1139"/>
    <mergeCell ref="A1140:B1140"/>
    <mergeCell ref="A1141:F1141"/>
    <mergeCell ref="A1150:B1150"/>
    <mergeCell ref="A1151:B1151"/>
    <mergeCell ref="A1063:B1063"/>
    <mergeCell ref="A1064:F1064"/>
    <mergeCell ref="A1069:B1069"/>
    <mergeCell ref="A1070:B1070"/>
    <mergeCell ref="A1071:B1071"/>
    <mergeCell ref="A1072:F1072"/>
    <mergeCell ref="A1034:B1034"/>
    <mergeCell ref="A1035:B1035"/>
    <mergeCell ref="A1036:B1036"/>
    <mergeCell ref="A1037:F1037"/>
    <mergeCell ref="A1061:B1061"/>
    <mergeCell ref="A1062:B1062"/>
    <mergeCell ref="A998:B998"/>
    <mergeCell ref="A999:F999"/>
    <mergeCell ref="A1013:B1013"/>
    <mergeCell ref="A1014:B1014"/>
    <mergeCell ref="A1015:B1015"/>
    <mergeCell ref="A1016:F1016"/>
    <mergeCell ref="A972:B972"/>
    <mergeCell ref="A973:B973"/>
    <mergeCell ref="A974:B974"/>
    <mergeCell ref="A975:F975"/>
    <mergeCell ref="A996:B996"/>
    <mergeCell ref="A997:B997"/>
    <mergeCell ref="A925:B925"/>
    <mergeCell ref="A926:F926"/>
    <mergeCell ref="A938:B938"/>
    <mergeCell ref="A939:B939"/>
    <mergeCell ref="A940:B940"/>
    <mergeCell ref="A941:F941"/>
    <mergeCell ref="A893:B893"/>
    <mergeCell ref="A894:B894"/>
    <mergeCell ref="A895:B895"/>
    <mergeCell ref="A896:F896"/>
    <mergeCell ref="A923:B923"/>
    <mergeCell ref="A924:B924"/>
    <mergeCell ref="A839:B839"/>
    <mergeCell ref="A840:F840"/>
    <mergeCell ref="A885:B885"/>
    <mergeCell ref="A886:B886"/>
    <mergeCell ref="A887:B887"/>
    <mergeCell ref="A888:F888"/>
    <mergeCell ref="A709:B709"/>
    <mergeCell ref="A710:B710"/>
    <mergeCell ref="A711:B711"/>
    <mergeCell ref="A712:F712"/>
    <mergeCell ref="A837:B837"/>
    <mergeCell ref="A838:B838"/>
    <mergeCell ref="A660:F660"/>
    <mergeCell ref="A678:B678"/>
    <mergeCell ref="A688:B688"/>
    <mergeCell ref="A689:B689"/>
    <mergeCell ref="A690:B690"/>
    <mergeCell ref="A691:F691"/>
    <mergeCell ref="A586:B586"/>
    <mergeCell ref="A587:B587"/>
    <mergeCell ref="A588:F588"/>
    <mergeCell ref="A657:B657"/>
    <mergeCell ref="A658:B658"/>
    <mergeCell ref="A659:B659"/>
    <mergeCell ref="A556:F556"/>
    <mergeCell ref="A577:B577"/>
    <mergeCell ref="A578:B578"/>
    <mergeCell ref="A579:B579"/>
    <mergeCell ref="A580:F580"/>
    <mergeCell ref="A585:B585"/>
    <mergeCell ref="A533:B533"/>
    <mergeCell ref="A534:B534"/>
    <mergeCell ref="A535:F535"/>
    <mergeCell ref="A553:B553"/>
    <mergeCell ref="A554:B554"/>
    <mergeCell ref="A555:B555"/>
    <mergeCell ref="A420:F420"/>
    <mergeCell ref="A454:B454"/>
    <mergeCell ref="A455:B455"/>
    <mergeCell ref="A456:B456"/>
    <mergeCell ref="A457:F457"/>
    <mergeCell ref="A532:B532"/>
    <mergeCell ref="A406:B406"/>
    <mergeCell ref="A407:B407"/>
    <mergeCell ref="A408:F408"/>
    <mergeCell ref="A417:B417"/>
    <mergeCell ref="A418:B418"/>
    <mergeCell ref="A419:B419"/>
    <mergeCell ref="A381:F381"/>
    <mergeCell ref="A395:B395"/>
    <mergeCell ref="A396:B396"/>
    <mergeCell ref="A397:B397"/>
    <mergeCell ref="A398:F398"/>
    <mergeCell ref="A405:B405"/>
    <mergeCell ref="A368:B368"/>
    <mergeCell ref="A369:B369"/>
    <mergeCell ref="A370:F370"/>
    <mergeCell ref="A378:B378"/>
    <mergeCell ref="A379:B379"/>
    <mergeCell ref="A380:B380"/>
    <mergeCell ref="A330:F330"/>
    <mergeCell ref="A359:B359"/>
    <mergeCell ref="A360:B360"/>
    <mergeCell ref="A361:B361"/>
    <mergeCell ref="A362:F362"/>
    <mergeCell ref="A367:B367"/>
    <mergeCell ref="A286:B286"/>
    <mergeCell ref="A287:B287"/>
    <mergeCell ref="A288:F288"/>
    <mergeCell ref="A327:B327"/>
    <mergeCell ref="A328:B328"/>
    <mergeCell ref="A329:B329"/>
    <mergeCell ref="G249:G252"/>
    <mergeCell ref="A256:B256"/>
    <mergeCell ref="A257:B257"/>
    <mergeCell ref="A258:B258"/>
    <mergeCell ref="A259:F259"/>
    <mergeCell ref="A285:B285"/>
    <mergeCell ref="A211:F211"/>
    <mergeCell ref="A230:B230"/>
    <mergeCell ref="A231:B231"/>
    <mergeCell ref="A232:B232"/>
    <mergeCell ref="A233:F233"/>
    <mergeCell ref="A242:B242"/>
    <mergeCell ref="A187:B187"/>
    <mergeCell ref="A188:B188"/>
    <mergeCell ref="A189:F189"/>
    <mergeCell ref="A208:B208"/>
    <mergeCell ref="A209:B209"/>
    <mergeCell ref="A210:B210"/>
    <mergeCell ref="A131:B131"/>
    <mergeCell ref="A132:F132"/>
    <mergeCell ref="A171:B171"/>
    <mergeCell ref="A177:B177"/>
    <mergeCell ref="A181:B181"/>
    <mergeCell ref="A186:B186"/>
    <mergeCell ref="A116:B116"/>
    <mergeCell ref="A117:B117"/>
    <mergeCell ref="A118:B118"/>
    <mergeCell ref="A119:F119"/>
    <mergeCell ref="A129:B129"/>
    <mergeCell ref="A130:B130"/>
    <mergeCell ref="A101:B101"/>
    <mergeCell ref="A102:F102"/>
    <mergeCell ref="A106:B106"/>
    <mergeCell ref="A107:B107"/>
    <mergeCell ref="A108:B108"/>
    <mergeCell ref="A109:F109"/>
    <mergeCell ref="A69:B69"/>
    <mergeCell ref="A70:B70"/>
    <mergeCell ref="A71:B71"/>
    <mergeCell ref="A72:F72"/>
    <mergeCell ref="A99:B99"/>
    <mergeCell ref="A100:B100"/>
    <mergeCell ref="A42:B42"/>
    <mergeCell ref="A43:F43"/>
    <mergeCell ref="A62:B62"/>
    <mergeCell ref="A63:B63"/>
    <mergeCell ref="A64:B64"/>
    <mergeCell ref="A65:F65"/>
    <mergeCell ref="A1:B1"/>
    <mergeCell ref="A2:B2"/>
    <mergeCell ref="A3:B3"/>
    <mergeCell ref="A5:F5"/>
    <mergeCell ref="A40:B40"/>
    <mergeCell ref="A41:B41"/>
  </mergeCells>
  <conditionalFormatting sqref="A95">
    <cfRule type="duplicateValues" dxfId="1249" priority="709"/>
  </conditionalFormatting>
  <conditionalFormatting sqref="A102">
    <cfRule type="duplicateValues" dxfId="1248" priority="690"/>
  </conditionalFormatting>
  <conditionalFormatting sqref="A103">
    <cfRule type="duplicateValues" dxfId="1247" priority="689"/>
  </conditionalFormatting>
  <conditionalFormatting sqref="A104">
    <cfRule type="duplicateValues" dxfId="1246" priority="688"/>
  </conditionalFormatting>
  <conditionalFormatting sqref="A109:A114 A119:A127">
    <cfRule type="duplicateValues" dxfId="1245" priority="645"/>
  </conditionalFormatting>
  <conditionalFormatting sqref="A132:A152 A4:A38 A96:A97 A65:A67 A72:A94 A43:A60 A156:A169 A177:A184 A171 A189:A206 A330:A357 A243:A245 A253 A288:A325 A233:A235 A211:A228 A259:A283 A392:A393 A383 A420:A452 A408:A415 A398:A403 A381 A370:A376 A362:A365 A457:A467 A473:A481 A470 A487:A494 A484 A556:A565 A497 A547:A548 A535:A544 A500:A530 A569:A575 A580:A583 A588:A655 A660:A683 A712:A836 A691:A707 A840:A884 A888:A892 A896:A899 A903:A918 A926:A937 A921:A922 A941:A971 A975:A995 A999:A1012 A1072:A1136 A1037:A1059 A1064:A1067 A1016:A1031 A1148">
    <cfRule type="duplicateValues" dxfId="1244" priority="714"/>
  </conditionalFormatting>
  <conditionalFormatting sqref="A153:A155">
    <cfRule type="duplicateValues" dxfId="1243" priority="684"/>
  </conditionalFormatting>
  <conditionalFormatting sqref="A236:A238">
    <cfRule type="duplicateValues" dxfId="1242" priority="697"/>
  </conditionalFormatting>
  <conditionalFormatting sqref="A239:A241">
    <cfRule type="duplicateValues" dxfId="1241" priority="696"/>
  </conditionalFormatting>
  <conditionalFormatting sqref="A246">
    <cfRule type="duplicateValues" dxfId="1240" priority="692"/>
  </conditionalFormatting>
  <conditionalFormatting sqref="A247:A248">
    <cfRule type="duplicateValues" dxfId="1239" priority="694"/>
  </conditionalFormatting>
  <conditionalFormatting sqref="A249:A250">
    <cfRule type="duplicateValues" dxfId="1238" priority="693"/>
  </conditionalFormatting>
  <conditionalFormatting sqref="A251:A252">
    <cfRule type="duplicateValues" dxfId="1237" priority="695"/>
  </conditionalFormatting>
  <conditionalFormatting sqref="A254">
    <cfRule type="duplicateValues" dxfId="1236" priority="708"/>
  </conditionalFormatting>
  <conditionalFormatting sqref="A382">
    <cfRule type="duplicateValues" dxfId="1235" priority="705"/>
  </conditionalFormatting>
  <conditionalFormatting sqref="A384:A391">
    <cfRule type="duplicateValues" dxfId="1234" priority="707"/>
  </conditionalFormatting>
  <conditionalFormatting sqref="A545:A546">
    <cfRule type="duplicateValues" dxfId="1233" priority="706"/>
  </conditionalFormatting>
  <conditionalFormatting sqref="A549">
    <cfRule type="duplicateValues" dxfId="1232" priority="687"/>
  </conditionalFormatting>
  <conditionalFormatting sqref="A550:A551">
    <cfRule type="duplicateValues" dxfId="1231" priority="686"/>
  </conditionalFormatting>
  <conditionalFormatting sqref="A566:A568">
    <cfRule type="duplicateValues" dxfId="1230" priority="703"/>
  </conditionalFormatting>
  <conditionalFormatting sqref="A900:A902">
    <cfRule type="duplicateValues" dxfId="1229" priority="701"/>
  </conditionalFormatting>
  <conditionalFormatting sqref="A919">
    <cfRule type="duplicateValues" dxfId="1228" priority="700"/>
  </conditionalFormatting>
  <conditionalFormatting sqref="A920">
    <cfRule type="duplicateValues" dxfId="1227" priority="699"/>
  </conditionalFormatting>
  <conditionalFormatting sqref="A1032">
    <cfRule type="duplicateValues" dxfId="1226" priority="685"/>
  </conditionalFormatting>
  <conditionalFormatting sqref="A1033">
    <cfRule type="duplicateValues" dxfId="1225" priority="630"/>
  </conditionalFormatting>
  <conditionalFormatting sqref="A1141">
    <cfRule type="duplicateValues" dxfId="1224" priority="683"/>
  </conditionalFormatting>
  <conditionalFormatting sqref="A1142:A1143">
    <cfRule type="duplicateValues" dxfId="1223" priority="682"/>
  </conditionalFormatting>
  <conditionalFormatting sqref="A1144:A1145">
    <cfRule type="duplicateValues" dxfId="1222" priority="680"/>
  </conditionalFormatting>
  <conditionalFormatting sqref="A1146">
    <cfRule type="duplicateValues" dxfId="1221" priority="679"/>
  </conditionalFormatting>
  <conditionalFormatting sqref="A1149:A1152">
    <cfRule type="duplicateValues" dxfId="1220" priority="713"/>
  </conditionalFormatting>
  <conditionalFormatting sqref="A1231:A1048576 A1208:A1209">
    <cfRule type="duplicateValues" dxfId="1219" priority="712"/>
  </conditionalFormatting>
  <conditionalFormatting sqref="C8:C9 D9:F10 D11 F11 D12:F13 D14 F14 D15:F16 D17 F17 D18:F19 D20 F20 D21:F24 C25:D25 F25 D26:F28 C28:C29 D34 F34 C34:C35 D35:F36 D37 F37 C37:C38 D38:F38 C43:F43 C45:C50 D46:F46 D60 F60 C65:F65 C72:F73 C102:F104 C132:F133 E159:F160 C161:C164 D161:D169 C166:C169 C171:F171 C184 C211:F211 C212:C225 C244:C252 C262:C281 C288:F289 C290:C301 C458:D458 C459:C467 C470 C473:C481 C484 C487:C494 C497 C504:C528 C558:C568 C570:C575 C580:F580 C691:F692 C714:C783 C785:C786 C788:C794 C796:C836 C841:C881 C888:F889 C896:F897 C898:C905 C907:C919 C975:F975 C976:C980 C1064:F1065 C1148:F1148 C1208:F1209 C1231:F1048576 D8 F8 D30:F33 D29 F29 C44:D44 D45 F44:F45 D51:F52 D47:D50 F47:F50 D56:F56 D53:D55 F53:F55 D58:F59 D57 F57 C66:D67 F66:F67 C75:F75 C74:D74 F74 C78:F78 C76:D77 F76:F77 C82:F82 C79:D81 F79:F81 C87:F87 C83:D86 F83:F86 C91:F91 C88:D90 F88:F90 C92:D97 F92:F97 C135:F135 C134:D134 F134 C142:F143 C136:D141 F136:F141 C147:F148 C144:D146 F144:F146 C152:F152 C149:D151 F149:F151 C156:F156 C153:D155 F153:F155 C157:D160 F157:F158 E165:F166 F161:F164 F167:F169">
    <cfRule type="cellIs" dxfId="1218" priority="691" operator="equal">
      <formula>$C$13</formula>
    </cfRule>
  </conditionalFormatting>
  <conditionalFormatting sqref="C308:C325">
    <cfRule type="cellIs" dxfId="1217" priority="702" operator="equal">
      <formula>$C$13</formula>
    </cfRule>
  </conditionalFormatting>
  <conditionalFormatting sqref="C500:C502">
    <cfRule type="cellIs" dxfId="1216" priority="704" operator="equal">
      <formula>$C$13</formula>
    </cfRule>
  </conditionalFormatting>
  <conditionalFormatting sqref="C883:C884">
    <cfRule type="cellIs" dxfId="1215" priority="641" operator="equal">
      <formula>$C$13</formula>
    </cfRule>
  </conditionalFormatting>
  <conditionalFormatting sqref="C891:C892">
    <cfRule type="cellIs" dxfId="1214" priority="639" operator="equal">
      <formula>$C$13</formula>
    </cfRule>
  </conditionalFormatting>
  <conditionalFormatting sqref="C921:C922">
    <cfRule type="cellIs" dxfId="1213" priority="637" operator="equal">
      <formula>$C$13</formula>
    </cfRule>
  </conditionalFormatting>
  <conditionalFormatting sqref="C982:C995">
    <cfRule type="cellIs" dxfId="1212" priority="633" operator="equal">
      <formula>$C$13</formula>
    </cfRule>
  </conditionalFormatting>
  <conditionalFormatting sqref="C1030:C1033">
    <cfRule type="cellIs" dxfId="1211" priority="629" operator="equal">
      <formula>$C$13</formula>
    </cfRule>
  </conditionalFormatting>
  <conditionalFormatting sqref="C581:E581">
    <cfRule type="cellIs" dxfId="1210" priority="662" operator="equal">
      <formula>$C$13</formula>
    </cfRule>
  </conditionalFormatting>
  <conditionalFormatting sqref="C680:E680 C681:D683">
    <cfRule type="cellIs" dxfId="1209" priority="659" operator="equal">
      <formula>$C$13</formula>
    </cfRule>
  </conditionalFormatting>
  <conditionalFormatting sqref="C695:E696 C699:E699 C697:D698 C703:E703 C700:D702 C704:D707">
    <cfRule type="cellIs" dxfId="1208" priority="655" operator="equal">
      <formula>$C$13</formula>
    </cfRule>
  </conditionalFormatting>
  <conditionalFormatting sqref="C4:F6 C7:D7 F7">
    <cfRule type="cellIs" dxfId="1207" priority="710" operator="equal">
      <formula>$C$13</formula>
    </cfRule>
  </conditionalFormatting>
  <conditionalFormatting sqref="C109:F110 C113:F113 C111:D112 F111:F112 C114:D114 F114">
    <cfRule type="cellIs" dxfId="1206" priority="644" operator="equal">
      <formula>$C$13</formula>
    </cfRule>
  </conditionalFormatting>
  <conditionalFormatting sqref="C119:F120 C125:F125 C121:D124 F121:F124">
    <cfRule type="cellIs" dxfId="1205" priority="643" operator="equal">
      <formula>$C$13</formula>
    </cfRule>
  </conditionalFormatting>
  <conditionalFormatting sqref="C177:F178 C181:F182 C179:D180 F179:F180">
    <cfRule type="cellIs" dxfId="1204" priority="677" operator="equal">
      <formula>$C$13</formula>
    </cfRule>
  </conditionalFormatting>
  <conditionalFormatting sqref="C189:F191 C194:F194 C192:D193 F192:F193 C199:F199 C195:D198 F195:F198 C204:F205 C200:D203 F200:F203 C206:D206 F206">
    <cfRule type="cellIs" dxfId="1203" priority="675" operator="equal">
      <formula>$C$13</formula>
    </cfRule>
  </conditionalFormatting>
  <conditionalFormatting sqref="C233:F234 C243:F243 C236:F236 C235:D235 F235 C239:F239 C237:D238 F237:F238 C240:D241 F240:F241">
    <cfRule type="cellIs" dxfId="1202" priority="673" operator="equal">
      <formula>$C$13</formula>
    </cfRule>
  </conditionalFormatting>
  <conditionalFormatting sqref="C259:F261">
    <cfRule type="cellIs" dxfId="1201" priority="711" operator="equal">
      <formula>$C$13</formula>
    </cfRule>
  </conditionalFormatting>
  <conditionalFormatting sqref="C330:F331 C362:F363 C335:F336 C332:D334 F332:F334 C339:F339 C337:D338 F337:F338 C342:F342 C340:D341 F340:F341 C345:F346 C343:D344 F343:F344 C352:F352 C347:D351 F347:F351 C353:D357 F353:F357">
    <cfRule type="cellIs" dxfId="1200" priority="669" operator="equal">
      <formula>$C$13</formula>
    </cfRule>
  </conditionalFormatting>
  <conditionalFormatting sqref="C370:F372 C381:F382 C398:F398 C408:F410 C420:F422 C457:F457 C373:D376 F373:F376 C385:F385 C383:D384 F383:F384 C392:F392 C386:D391 F386:F391 C393:D393 F393 C399:D403 F399:F403 C411:D415 F411:F415 C425:F425 C423:D424 F423:F424 C428:F428 C426:D427 F426:F427 C434:F434 C429:D433 F429:F433 C437:F437 C435:D436 F435:F436 C442:F442 C438:D441 F438:F441 C446:F446 C443:D445 F443:F445 C449:F449 C447:D448 F447:F448 C450:D452 F450:F452">
    <cfRule type="cellIs" dxfId="1199" priority="667" operator="equal">
      <formula>$C$13</formula>
    </cfRule>
  </conditionalFormatting>
  <conditionalFormatting sqref="C535:F537 C556:F557 C539:F539 C538:D538 F538 C541:F541 C540:D540 F540 C543:F543 C542:D542 F542 C545:F545 C544:D544 F544 C547:F547 C546:D546 F546 C549:F549 C548:D548 F548 C550:D551 F550:F551">
    <cfRule type="cellIs" dxfId="1198" priority="665" operator="equal">
      <formula>$C$13</formula>
    </cfRule>
  </conditionalFormatting>
  <conditionalFormatting sqref="C588:F589 C642:D642 F642 C643:F644 C645:D645 F645 C646:F647 C660:F662 C594:F595 C590:D593 F590:F593 C599:F599 C596:D598 F596:F598 C603:F603 C600:D602 F600:F602 C607:F607 C604:D606 F604:F606 C611:F612 C608:D610 F608:F610 C614:F614 C613:D613 F613 C616:F616 C615:D615 F615 C618:F618 C617:D617 F617 C624:F624 C619:D623 F619:F623 C629:F629 C625:D628 F625:F628 C633:F633 C630:D632 F630:F632 C640:F641 C634:D639 F634:F639 C650:F650 C648:D649 F648:F649 C653:F653 C651:D652 F651:F652 C654:D655 F654:F655 C664:F664 C663:D663 F663 C669:F669 C665:D668 F665:F668 C672:F672 C670:D671 F670:F671 C675:F675 C673:D674 F673:F674 C678:F679 C676:D677 F676:F677">
    <cfRule type="cellIs" dxfId="1197" priority="660" operator="equal">
      <formula>$C$13</formula>
    </cfRule>
  </conditionalFormatting>
  <conditionalFormatting sqref="C712:F713">
    <cfRule type="cellIs" dxfId="1196" priority="698" operator="equal">
      <formula>$C$13</formula>
    </cfRule>
  </conditionalFormatting>
  <conditionalFormatting sqref="C840:F840">
    <cfRule type="cellIs" dxfId="1195" priority="652" operator="equal">
      <formula>$C$13</formula>
    </cfRule>
  </conditionalFormatting>
  <conditionalFormatting sqref="C926:F927 C931:F931 C928:D930 F928:F930 C933:F933 C932:D932 F932 C935:F935 C934:D934 F934 C937:F937 C936:D936 F936">
    <cfRule type="cellIs" dxfId="1194" priority="635" operator="equal">
      <formula>$C$13</formula>
    </cfRule>
  </conditionalFormatting>
  <conditionalFormatting sqref="C941:F943 C945:F945 C944:D944 F944 C947:F948 C946:D946 F946 C950:F950 C949:D949 F949 C952:F953 C951:D951 F951 C955:F955 C954:D954 F954 C957:F958 C956:D956 F956 C960:F960 C959:D959 F959 C963:F963 C961:D962 F961:F962 C966:F966 C964:D965 F964:F965 C971:F971 C967:D970 F967:F970">
    <cfRule type="cellIs" dxfId="1193" priority="634" operator="equal">
      <formula>$C$13</formula>
    </cfRule>
  </conditionalFormatting>
  <conditionalFormatting sqref="C999:F1000 C1006:F1007 C1001:D1005 F1001:F1005 C1009:F1009 C1008:D1008 F1008 C1012:F1012 C1010:D1011 F1010:F1011">
    <cfRule type="cellIs" dxfId="1192" priority="631" operator="equal">
      <formula>$C$13</formula>
    </cfRule>
  </conditionalFormatting>
  <conditionalFormatting sqref="C1016:F1017 C1021:F1022 C1018:D1020 F1018:F1020 C1025:F1025 C1023:D1024 F1023:F1024 C1028:F1028 C1026:D1027 F1026:F1027">
    <cfRule type="cellIs" dxfId="1191" priority="651" operator="equal">
      <formula>$C$13</formula>
    </cfRule>
  </conditionalFormatting>
  <conditionalFormatting sqref="C1037:F1038 C1041:F1041 C1039:D1040 F1039:F1040 C1044:F1044 C1042:D1043 F1042:F1043 C1050:F1050 C1045:D1049 F1045:F1049 C1052:F1052 C1051:D1051 F1051 C1055:F1055 C1053:D1054 F1053:F1054 C1059:F1059 C1056:D1058 F1056:F1058">
    <cfRule type="cellIs" dxfId="1190" priority="650" operator="equal">
      <formula>$C$13</formula>
    </cfRule>
  </conditionalFormatting>
  <conditionalFormatting sqref="C1072:F1073 C1079:F1080 C1074:D1078 F1074:F1078 C1086:F1086 C1081:D1085 F1081:F1085 C1092:F1093 C1087:D1091 F1087:F1091 C1120:F1120 C1094:D1119 F1094:F1119">
    <cfRule type="cellIs" dxfId="1189" priority="648" operator="equal">
      <formula>$C$13</formula>
    </cfRule>
  </conditionalFormatting>
  <conditionalFormatting sqref="C1141:F1142">
    <cfRule type="cellIs" dxfId="1188" priority="681" operator="equal">
      <formula>$C$13</formula>
    </cfRule>
  </conditionalFormatting>
  <conditionalFormatting sqref="D459:D480">
    <cfRule type="cellIs" dxfId="1187" priority="626" operator="equal">
      <formula>$C$13</formula>
    </cfRule>
  </conditionalFormatting>
  <conditionalFormatting sqref="D582:E582 C583:D583">
    <cfRule type="cellIs" dxfId="1186" priority="663" operator="equal">
      <formula>$C$13</formula>
    </cfRule>
  </conditionalFormatting>
  <conditionalFormatting sqref="D685:E685 D686">
    <cfRule type="cellIs" dxfId="1185" priority="657" operator="equal">
      <formula>$C$13</formula>
    </cfRule>
  </conditionalFormatting>
  <conditionalFormatting sqref="D693:E693 D694">
    <cfRule type="cellIs" dxfId="1184" priority="656" operator="equal">
      <formula>$C$13</formula>
    </cfRule>
  </conditionalFormatting>
  <conditionalFormatting sqref="D126:F126 C127:D127 F127">
    <cfRule type="cellIs" dxfId="1183" priority="642" operator="equal">
      <formula>$C$13</formula>
    </cfRule>
  </conditionalFormatting>
  <conditionalFormatting sqref="D172:F172 D175:F175 D173:D174 F173:F174 D176 F176">
    <cfRule type="cellIs" dxfId="1182" priority="678" operator="equal">
      <formula>$C$13</formula>
    </cfRule>
  </conditionalFormatting>
  <conditionalFormatting sqref="D183:D184 F183:F184">
    <cfRule type="cellIs" dxfId="1181" priority="676" operator="equal">
      <formula>$C$13</formula>
    </cfRule>
  </conditionalFormatting>
  <conditionalFormatting sqref="D212:F212 D227 C228:D228 D214:F214 D213 F213 D218:F218 D215:D217 F215:F217 D222:F222 D219:D221 F219:F221 D225:F226 D223:D224 F223:F224 F227:F228">
    <cfRule type="cellIs" dxfId="1180" priority="674" operator="equal">
      <formula>$C$13</formula>
    </cfRule>
  </conditionalFormatting>
  <conditionalFormatting sqref="D249:F250 D254 F254 D244:D248 F244:F248 D253:F253 D251:D252 F251:F252">
    <cfRule type="cellIs" dxfId="1179" priority="672" operator="equal">
      <formula>$C$13</formula>
    </cfRule>
  </conditionalFormatting>
  <conditionalFormatting sqref="D267:F267 C283:D283 F283 D262:D266 F262:F266 D270:F270 D268:D269 F268:F269 D277:F277 D271:D276 F271:F276 D281:F282 D278:D280 F278:F280">
    <cfRule type="cellIs" dxfId="1178" priority="671" operator="equal">
      <formula>$C$13</formula>
    </cfRule>
  </conditionalFormatting>
  <conditionalFormatting sqref="D292:F292 D303 F303 D304:F305 D306 F306 D307:F307 D290:D291 F290:F291 D295:F296 D293:D294 F293:F294 D301:F302 D297:D300 F297:F300 D312:F313 D308:D311 F308:F311 D319:F319 D314:D318 F314:F318 D323:F323 D320:D322 F320:F322 D324:D325 F324:F325">
    <cfRule type="cellIs" dxfId="1177" priority="670" operator="equal">
      <formula>$C$13</formula>
    </cfRule>
  </conditionalFormatting>
  <conditionalFormatting sqref="D364:F364 C365:D365 F365">
    <cfRule type="cellIs" dxfId="1176" priority="668" operator="equal">
      <formula>$C$13</formula>
    </cfRule>
  </conditionalFormatting>
  <conditionalFormatting sqref="D481:F481 D506:F506 C530:D530 F530 D484:F484 D482:D483 F482:F483 D488:F488 D485:D487 F485:F487 D494:F494 D489:D493 F489:F493 D497:F497 D495:D496 F495:F496 D501:F503 D498:D500 F498:F500 D504:D505 F504:F505 D512:F512 D507:D511 F507:F511 D515:F516 D513:D514 F513:F514 D528:F529 D517:D527 F517:F527">
    <cfRule type="cellIs" dxfId="1175" priority="666" operator="equal">
      <formula>$C$13</formula>
    </cfRule>
  </conditionalFormatting>
  <conditionalFormatting sqref="D559:F559 D558 F558 D564:F564 D560:D563 F560:F563 D566:F566 D565 F565 D569:F569 D567:D568 F567:F568 D572:F572 D570:D571 F570:F571 D573:D575 F573:F575">
    <cfRule type="cellIs" dxfId="1174" priority="664" operator="equal">
      <formula>$C$13</formula>
    </cfRule>
  </conditionalFormatting>
  <conditionalFormatting sqref="D716:F716 D785 F785 D786:F787 D788 F788 D789:F789 D796 F796 D797:F798 D714:D715 F714:F715 D719:F720 D717:D718 F717:F718 D724:F724 D721:D723 F721:F723 D727:F727 D725:D726 F725:F726 D730:F730 D728:D729 F728:F729 D733:F734 D731:D732 F731:F732 D737:F737 D735:D736 F735:F736 D740:F740 D738:D739 F738:F739 D743:F743 D741:D742 F741:F742 D748:F749 D744:D747 F744:F747 D752:F752 D750:D751 F750:F751 D755:F755 D753:D754 F753:F754 D758:F758 D756:D757 F756:F757 D761:F761 D759:D760 F759:F760 D764:F764 D762:D763 F762:F763 D770:F770 D765:D769 F765:F769 D772:F772 D771 F771 D779:F779 D773:D778 F773:F778 D782:F784 D780:D781 F780:F781 D794:F795 D790:D793 F790:F793 D814:F814 D799:D813 F799:F813 D830:F830 D815:D829 F815:F829 D836:F836 D831:D835 F831:F835">
    <cfRule type="cellIs" dxfId="1173" priority="653" operator="equal">
      <formula>$C$13</formula>
    </cfRule>
  </conditionalFormatting>
  <conditionalFormatting sqref="D841:F842 D883 F883 D884:F884 D848:F848 D843:D847 F843:F847 D852:F852 D849:D851 F849:F851 D859:F860 D853:D858 F853:F858 D866:F866 D861:D865 F861:F865 D870:F870 D867:D869 F867:F869 D878:F878 D871:D877 F871:F877 D881:F882 D879:D880 F879:F880">
    <cfRule type="cellIs" dxfId="1172" priority="640" operator="equal">
      <formula>$C$13</formula>
    </cfRule>
  </conditionalFormatting>
  <conditionalFormatting sqref="D890:F890 D891 F891 D892:F892">
    <cfRule type="cellIs" dxfId="1171" priority="638" operator="equal">
      <formula>$C$13</formula>
    </cfRule>
  </conditionalFormatting>
  <conditionalFormatting sqref="D900:F900 D907 F907 D908:F908 D921 F921 D922:F922 D898:D899 F898:F899 D903:F903 D901:D902 F901:F902 D905:F906 D904 F904 D914:F915 D909:D913 F909:F913 D919:F920 D916:D918 F916:F918">
    <cfRule type="cellIs" dxfId="1170" priority="636" operator="equal">
      <formula>$C$13</formula>
    </cfRule>
  </conditionalFormatting>
  <conditionalFormatting sqref="D976:F977 D982 F982 D983:F983 D979:F979 D978 F978 D981:F981 D980 F980 D989:F989 D984:D988 F984:F988 D992:F992 D990:D991 F990:F991 D995:F995 D993:D994 F993:F994">
    <cfRule type="cellIs" dxfId="1169" priority="632" operator="equal">
      <formula>$C$13</formula>
    </cfRule>
  </conditionalFormatting>
  <conditionalFormatting sqref="D1029:F1029 D1033:F1033 D1030:D1032 F1030:F1032">
    <cfRule type="cellIs" dxfId="1168" priority="628" operator="equal">
      <formula>$C$13</formula>
    </cfRule>
  </conditionalFormatting>
  <conditionalFormatting sqref="D1066:F1066 C1067:D1067 F1067">
    <cfRule type="cellIs" dxfId="1167" priority="649" operator="equal">
      <formula>$C$13</formula>
    </cfRule>
  </conditionalFormatting>
  <conditionalFormatting sqref="D1121:F1121 D1122 F1122 D1123:F1123 D1133 F1133 D1134:F1135 C1136:D1136 F1136 D1131:F1132 D1124:D1130 F1124:F1130">
    <cfRule type="cellIs" dxfId="1166" priority="647" operator="equal">
      <formula>$C$13</formula>
    </cfRule>
  </conditionalFormatting>
  <conditionalFormatting sqref="D1143:F1145 D1146 F1146">
    <cfRule type="cellIs" dxfId="1165" priority="646" operator="equal">
      <formula>$C$13</formula>
    </cfRule>
  </conditionalFormatting>
  <conditionalFormatting sqref="E458:F458 E461:F461 F459:F460 E467:F467 F462:F466 E470:F470 F468:F469 E475:F475 F471:F474 F476:F480">
    <cfRule type="cellIs" dxfId="1164" priority="627" operator="equal">
      <formula>$C$13</formula>
    </cfRule>
  </conditionalFormatting>
  <conditionalFormatting sqref="F581:F583">
    <cfRule type="cellIs" dxfId="1163" priority="661" operator="equal">
      <formula>$C$13</formula>
    </cfRule>
  </conditionalFormatting>
  <conditionalFormatting sqref="F680:F686">
    <cfRule type="cellIs" dxfId="1162" priority="658" operator="equal">
      <formula>$C$13</formula>
    </cfRule>
  </conditionalFormatting>
  <conditionalFormatting sqref="F693:F707">
    <cfRule type="cellIs" dxfId="1161" priority="654" operator="equal">
      <formula>$C$13</formula>
    </cfRule>
  </conditionalFormatting>
  <conditionalFormatting sqref="E7">
    <cfRule type="cellIs" dxfId="1160" priority="625" operator="equal">
      <formula>$C$9</formula>
    </cfRule>
  </conditionalFormatting>
  <conditionalFormatting sqref="E8">
    <cfRule type="cellIs" dxfId="1159" priority="624" operator="equal">
      <formula>$C$9</formula>
    </cfRule>
  </conditionalFormatting>
  <conditionalFormatting sqref="E29">
    <cfRule type="cellIs" dxfId="1158" priority="623" operator="equal">
      <formula>$C$9</formula>
    </cfRule>
  </conditionalFormatting>
  <conditionalFormatting sqref="E44">
    <cfRule type="cellIs" dxfId="1157" priority="622" operator="equal">
      <formula>$C$9</formula>
    </cfRule>
  </conditionalFormatting>
  <conditionalFormatting sqref="E45">
    <cfRule type="cellIs" dxfId="1156" priority="621" operator="equal">
      <formula>$C$9</formula>
    </cfRule>
  </conditionalFormatting>
  <conditionalFormatting sqref="E47">
    <cfRule type="cellIs" dxfId="1155" priority="620" operator="equal">
      <formula>$C$9</formula>
    </cfRule>
  </conditionalFormatting>
  <conditionalFormatting sqref="E48">
    <cfRule type="cellIs" dxfId="1154" priority="619" operator="equal">
      <formula>$C$9</formula>
    </cfRule>
  </conditionalFormatting>
  <conditionalFormatting sqref="E49">
    <cfRule type="cellIs" dxfId="1153" priority="618" operator="equal">
      <formula>$C$9</formula>
    </cfRule>
  </conditionalFormatting>
  <conditionalFormatting sqref="E50">
    <cfRule type="cellIs" dxfId="1152" priority="617" operator="equal">
      <formula>$C$9</formula>
    </cfRule>
  </conditionalFormatting>
  <conditionalFormatting sqref="E53">
    <cfRule type="cellIs" dxfId="1151" priority="616" operator="equal">
      <formula>$C$9</formula>
    </cfRule>
  </conditionalFormatting>
  <conditionalFormatting sqref="E54">
    <cfRule type="cellIs" dxfId="1150" priority="615" operator="equal">
      <formula>$C$9</formula>
    </cfRule>
  </conditionalFormatting>
  <conditionalFormatting sqref="E55">
    <cfRule type="cellIs" dxfId="1149" priority="614" operator="equal">
      <formula>$C$9</formula>
    </cfRule>
  </conditionalFormatting>
  <conditionalFormatting sqref="E57">
    <cfRule type="cellIs" dxfId="1148" priority="613" operator="equal">
      <formula>$C$9</formula>
    </cfRule>
  </conditionalFormatting>
  <conditionalFormatting sqref="E66">
    <cfRule type="cellIs" dxfId="1147" priority="612" operator="equal">
      <formula>$C$9</formula>
    </cfRule>
  </conditionalFormatting>
  <conditionalFormatting sqref="E67">
    <cfRule type="cellIs" dxfId="1146" priority="611" operator="equal">
      <formula>$C$9</formula>
    </cfRule>
  </conditionalFormatting>
  <conditionalFormatting sqref="E74">
    <cfRule type="cellIs" dxfId="1145" priority="610" operator="equal">
      <formula>$C$9</formula>
    </cfRule>
  </conditionalFormatting>
  <conditionalFormatting sqref="E76">
    <cfRule type="cellIs" dxfId="1144" priority="609" operator="equal">
      <formula>$C$9</formula>
    </cfRule>
  </conditionalFormatting>
  <conditionalFormatting sqref="E77">
    <cfRule type="cellIs" dxfId="1143" priority="608" operator="equal">
      <formula>$C$9</formula>
    </cfRule>
  </conditionalFormatting>
  <conditionalFormatting sqref="E79">
    <cfRule type="cellIs" dxfId="1140" priority="607" operator="equal">
      <formula>$C$9</formula>
    </cfRule>
  </conditionalFormatting>
  <conditionalFormatting sqref="E80">
    <cfRule type="cellIs" dxfId="1139" priority="606" operator="equal">
      <formula>$C$9</formula>
    </cfRule>
  </conditionalFormatting>
  <conditionalFormatting sqref="E81">
    <cfRule type="cellIs" dxfId="1138" priority="605" operator="equal">
      <formula>$C$9</formula>
    </cfRule>
  </conditionalFormatting>
  <conditionalFormatting sqref="E83">
    <cfRule type="cellIs" dxfId="1137" priority="604" operator="equal">
      <formula>$C$9</formula>
    </cfRule>
  </conditionalFormatting>
  <conditionalFormatting sqref="E84">
    <cfRule type="cellIs" dxfId="1136" priority="603" operator="equal">
      <formula>$C$9</formula>
    </cfRule>
  </conditionalFormatting>
  <conditionalFormatting sqref="E85">
    <cfRule type="cellIs" dxfId="1135" priority="602" operator="equal">
      <formula>$C$9</formula>
    </cfRule>
  </conditionalFormatting>
  <conditionalFormatting sqref="E86">
    <cfRule type="cellIs" dxfId="1134" priority="601" operator="equal">
      <formula>$C$9</formula>
    </cfRule>
  </conditionalFormatting>
  <conditionalFormatting sqref="E88">
    <cfRule type="cellIs" dxfId="1133" priority="600" operator="equal">
      <formula>$C$9</formula>
    </cfRule>
  </conditionalFormatting>
  <conditionalFormatting sqref="E89">
    <cfRule type="cellIs" dxfId="1132" priority="599" operator="equal">
      <formula>$C$9</formula>
    </cfRule>
  </conditionalFormatting>
  <conditionalFormatting sqref="E90">
    <cfRule type="cellIs" dxfId="1131" priority="598" operator="equal">
      <formula>$C$9</formula>
    </cfRule>
  </conditionalFormatting>
  <conditionalFormatting sqref="E92">
    <cfRule type="cellIs" dxfId="1130" priority="597" operator="equal">
      <formula>$C$9</formula>
    </cfRule>
  </conditionalFormatting>
  <conditionalFormatting sqref="E93">
    <cfRule type="cellIs" dxfId="1129" priority="596" operator="equal">
      <formula>$C$9</formula>
    </cfRule>
  </conditionalFormatting>
  <conditionalFormatting sqref="E94">
    <cfRule type="cellIs" dxfId="1128" priority="595" operator="equal">
      <formula>$C$9</formula>
    </cfRule>
  </conditionalFormatting>
  <conditionalFormatting sqref="E95">
    <cfRule type="cellIs" dxfId="1127" priority="594" operator="equal">
      <formula>$C$9</formula>
    </cfRule>
  </conditionalFormatting>
  <conditionalFormatting sqref="E96">
    <cfRule type="cellIs" dxfId="1126" priority="593" operator="equal">
      <formula>$C$9</formula>
    </cfRule>
  </conditionalFormatting>
  <conditionalFormatting sqref="E97">
    <cfRule type="cellIs" dxfId="1125" priority="592" operator="equal">
      <formula>$C$9</formula>
    </cfRule>
  </conditionalFormatting>
  <conditionalFormatting sqref="E111">
    <cfRule type="cellIs" dxfId="1124" priority="591" operator="equal">
      <formula>$C$9</formula>
    </cfRule>
  </conditionalFormatting>
  <conditionalFormatting sqref="E112">
    <cfRule type="cellIs" dxfId="1123" priority="590" operator="equal">
      <formula>$C$9</formula>
    </cfRule>
  </conditionalFormatting>
  <conditionalFormatting sqref="E114">
    <cfRule type="cellIs" dxfId="1122" priority="589" operator="equal">
      <formula>$C$9</formula>
    </cfRule>
  </conditionalFormatting>
  <conditionalFormatting sqref="E121">
    <cfRule type="cellIs" dxfId="1121" priority="588" operator="equal">
      <formula>$C$9</formula>
    </cfRule>
  </conditionalFormatting>
  <conditionalFormatting sqref="E122">
    <cfRule type="cellIs" dxfId="1120" priority="587" operator="equal">
      <formula>$C$9</formula>
    </cfRule>
  </conditionalFormatting>
  <conditionalFormatting sqref="E123">
    <cfRule type="cellIs" dxfId="1119" priority="586" operator="equal">
      <formula>$C$9</formula>
    </cfRule>
  </conditionalFormatting>
  <conditionalFormatting sqref="E124">
    <cfRule type="cellIs" dxfId="1118" priority="585" operator="equal">
      <formula>$C$9</formula>
    </cfRule>
  </conditionalFormatting>
  <conditionalFormatting sqref="E134">
    <cfRule type="cellIs" dxfId="1117" priority="584" operator="equal">
      <formula>$C$9</formula>
    </cfRule>
  </conditionalFormatting>
  <conditionalFormatting sqref="E136">
    <cfRule type="cellIs" dxfId="1116" priority="583" operator="equal">
      <formula>$C$9</formula>
    </cfRule>
  </conditionalFormatting>
  <conditionalFormatting sqref="E137">
    <cfRule type="cellIs" dxfId="1115" priority="582" operator="equal">
      <formula>$C$9</formula>
    </cfRule>
  </conditionalFormatting>
  <conditionalFormatting sqref="E138">
    <cfRule type="cellIs" dxfId="1114" priority="581" operator="equal">
      <formula>$C$9</formula>
    </cfRule>
  </conditionalFormatting>
  <conditionalFormatting sqref="E139">
    <cfRule type="cellIs" dxfId="1113" priority="580" operator="equal">
      <formula>$C$9</formula>
    </cfRule>
  </conditionalFormatting>
  <conditionalFormatting sqref="E140">
    <cfRule type="cellIs" dxfId="1112" priority="579" operator="equal">
      <formula>$C$9</formula>
    </cfRule>
  </conditionalFormatting>
  <conditionalFormatting sqref="E141">
    <cfRule type="cellIs" dxfId="1111" priority="578" operator="equal">
      <formula>$C$9</formula>
    </cfRule>
  </conditionalFormatting>
  <conditionalFormatting sqref="E144">
    <cfRule type="cellIs" dxfId="1110" priority="577" operator="equal">
      <formula>$C$9</formula>
    </cfRule>
  </conditionalFormatting>
  <conditionalFormatting sqref="E145">
    <cfRule type="cellIs" dxfId="1109" priority="576" operator="equal">
      <formula>$C$9</formula>
    </cfRule>
  </conditionalFormatting>
  <conditionalFormatting sqref="E146">
    <cfRule type="cellIs" dxfId="1108" priority="575" operator="equal">
      <formula>$C$9</formula>
    </cfRule>
  </conditionalFormatting>
  <conditionalFormatting sqref="E149">
    <cfRule type="cellIs" dxfId="1107" priority="574" operator="equal">
      <formula>$C$9</formula>
    </cfRule>
  </conditionalFormatting>
  <conditionalFormatting sqref="E150">
    <cfRule type="cellIs" dxfId="1106" priority="573" operator="equal">
      <formula>$C$9</formula>
    </cfRule>
  </conditionalFormatting>
  <conditionalFormatting sqref="E151">
    <cfRule type="cellIs" dxfId="1105" priority="572" operator="equal">
      <formula>$C$9</formula>
    </cfRule>
  </conditionalFormatting>
  <conditionalFormatting sqref="E153">
    <cfRule type="cellIs" dxfId="1104" priority="571" operator="equal">
      <formula>$C$9</formula>
    </cfRule>
  </conditionalFormatting>
  <conditionalFormatting sqref="E154">
    <cfRule type="cellIs" dxfId="1103" priority="570" operator="equal">
      <formula>$C$9</formula>
    </cfRule>
  </conditionalFormatting>
  <conditionalFormatting sqref="E155">
    <cfRule type="cellIs" dxfId="1102" priority="569" operator="equal">
      <formula>$C$9</formula>
    </cfRule>
  </conditionalFormatting>
  <conditionalFormatting sqref="E157">
    <cfRule type="cellIs" dxfId="1101" priority="568" operator="equal">
      <formula>$C$9</formula>
    </cfRule>
  </conditionalFormatting>
  <conditionalFormatting sqref="E158">
    <cfRule type="cellIs" dxfId="1100" priority="567" operator="equal">
      <formula>$C$9</formula>
    </cfRule>
  </conditionalFormatting>
  <conditionalFormatting sqref="E161">
    <cfRule type="cellIs" dxfId="1099" priority="566" operator="equal">
      <formula>$C$9</formula>
    </cfRule>
  </conditionalFormatting>
  <conditionalFormatting sqref="E162">
    <cfRule type="cellIs" dxfId="1098" priority="565" operator="equal">
      <formula>$C$9</formula>
    </cfRule>
  </conditionalFormatting>
  <conditionalFormatting sqref="E163">
    <cfRule type="cellIs" dxfId="1097" priority="564" operator="equal">
      <formula>$C$9</formula>
    </cfRule>
  </conditionalFormatting>
  <conditionalFormatting sqref="E164">
    <cfRule type="cellIs" dxfId="1096" priority="563" operator="equal">
      <formula>$C$9</formula>
    </cfRule>
  </conditionalFormatting>
  <conditionalFormatting sqref="E168">
    <cfRule type="cellIs" dxfId="1095" priority="562" operator="equal">
      <formula>$C$9</formula>
    </cfRule>
  </conditionalFormatting>
  <conditionalFormatting sqref="E169">
    <cfRule type="cellIs" dxfId="1094" priority="561" operator="equal">
      <formula>$C$9</formula>
    </cfRule>
  </conditionalFormatting>
  <conditionalFormatting sqref="E173">
    <cfRule type="cellIs" dxfId="1093" priority="560" operator="equal">
      <formula>$C$9</formula>
    </cfRule>
  </conditionalFormatting>
  <conditionalFormatting sqref="E174">
    <cfRule type="cellIs" dxfId="1092" priority="559" operator="equal">
      <formula>$C$9</formula>
    </cfRule>
  </conditionalFormatting>
  <conditionalFormatting sqref="E176">
    <cfRule type="cellIs" dxfId="1091" priority="558" operator="equal">
      <formula>$C$9</formula>
    </cfRule>
  </conditionalFormatting>
  <conditionalFormatting sqref="E179">
    <cfRule type="cellIs" dxfId="1090" priority="557" operator="equal">
      <formula>$C$9</formula>
    </cfRule>
  </conditionalFormatting>
  <conditionalFormatting sqref="E180">
    <cfRule type="cellIs" dxfId="1089" priority="556" operator="equal">
      <formula>$C$9</formula>
    </cfRule>
  </conditionalFormatting>
  <conditionalFormatting sqref="E183">
    <cfRule type="cellIs" dxfId="1088" priority="555" operator="equal">
      <formula>$C$9</formula>
    </cfRule>
  </conditionalFormatting>
  <conditionalFormatting sqref="E184">
    <cfRule type="cellIs" dxfId="1087" priority="554" operator="equal">
      <formula>$C$9</formula>
    </cfRule>
  </conditionalFormatting>
  <conditionalFormatting sqref="E192">
    <cfRule type="cellIs" dxfId="1086" priority="553" operator="equal">
      <formula>$C$9</formula>
    </cfRule>
  </conditionalFormatting>
  <conditionalFormatting sqref="E193">
    <cfRule type="cellIs" dxfId="1085" priority="552" operator="equal">
      <formula>$C$9</formula>
    </cfRule>
  </conditionalFormatting>
  <conditionalFormatting sqref="E195">
    <cfRule type="cellIs" dxfId="1084" priority="551" operator="equal">
      <formula>$C$9</formula>
    </cfRule>
  </conditionalFormatting>
  <conditionalFormatting sqref="E196">
    <cfRule type="cellIs" dxfId="1083" priority="550" operator="equal">
      <formula>$C$9</formula>
    </cfRule>
  </conditionalFormatting>
  <conditionalFormatting sqref="E197">
    <cfRule type="cellIs" dxfId="1082" priority="549" operator="equal">
      <formula>$C$9</formula>
    </cfRule>
  </conditionalFormatting>
  <conditionalFormatting sqref="E198">
    <cfRule type="cellIs" dxfId="1081" priority="548" operator="equal">
      <formula>$C$9</formula>
    </cfRule>
  </conditionalFormatting>
  <conditionalFormatting sqref="E200">
    <cfRule type="cellIs" dxfId="1080" priority="547" operator="equal">
      <formula>$C$9</formula>
    </cfRule>
  </conditionalFormatting>
  <conditionalFormatting sqref="E202">
    <cfRule type="cellIs" dxfId="1079" priority="546" operator="equal">
      <formula>$C$9</formula>
    </cfRule>
  </conditionalFormatting>
  <conditionalFormatting sqref="E201">
    <cfRule type="cellIs" dxfId="1078" priority="545" operator="equal">
      <formula>$C$9</formula>
    </cfRule>
  </conditionalFormatting>
  <conditionalFormatting sqref="E203">
    <cfRule type="cellIs" dxfId="1077" priority="544" operator="equal">
      <formula>$C$9</formula>
    </cfRule>
  </conditionalFormatting>
  <conditionalFormatting sqref="E206">
    <cfRule type="cellIs" dxfId="1076" priority="543" operator="equal">
      <formula>$C$9</formula>
    </cfRule>
  </conditionalFormatting>
  <conditionalFormatting sqref="E213">
    <cfRule type="cellIs" dxfId="1075" priority="542" operator="equal">
      <formula>$C$9</formula>
    </cfRule>
  </conditionalFormatting>
  <conditionalFormatting sqref="E215">
    <cfRule type="cellIs" dxfId="1074" priority="541" operator="equal">
      <formula>$C$9</formula>
    </cfRule>
  </conditionalFormatting>
  <conditionalFormatting sqref="E216">
    <cfRule type="cellIs" dxfId="1073" priority="540" operator="equal">
      <formula>$C$9</formula>
    </cfRule>
  </conditionalFormatting>
  <conditionalFormatting sqref="E217">
    <cfRule type="cellIs" dxfId="1072" priority="539" operator="equal">
      <formula>$C$9</formula>
    </cfRule>
  </conditionalFormatting>
  <conditionalFormatting sqref="E219">
    <cfRule type="cellIs" dxfId="1071" priority="538" operator="equal">
      <formula>$C$9</formula>
    </cfRule>
  </conditionalFormatting>
  <conditionalFormatting sqref="E220">
    <cfRule type="cellIs" dxfId="1070" priority="537" operator="equal">
      <formula>$C$9</formula>
    </cfRule>
  </conditionalFormatting>
  <conditionalFormatting sqref="E221">
    <cfRule type="cellIs" dxfId="1069" priority="536" operator="equal">
      <formula>$C$9</formula>
    </cfRule>
  </conditionalFormatting>
  <conditionalFormatting sqref="E223">
    <cfRule type="cellIs" dxfId="1068" priority="535" operator="equal">
      <formula>$C$9</formula>
    </cfRule>
  </conditionalFormatting>
  <conditionalFormatting sqref="E224">
    <cfRule type="cellIs" dxfId="1067" priority="534" operator="equal">
      <formula>$C$9</formula>
    </cfRule>
  </conditionalFormatting>
  <conditionalFormatting sqref="E228">
    <cfRule type="cellIs" dxfId="1066" priority="533" operator="equal">
      <formula>$C$9</formula>
    </cfRule>
  </conditionalFormatting>
  <conditionalFormatting sqref="E235">
    <cfRule type="cellIs" dxfId="1065" priority="532" operator="equal">
      <formula>$C$9</formula>
    </cfRule>
  </conditionalFormatting>
  <conditionalFormatting sqref="E237">
    <cfRule type="cellIs" dxfId="1064" priority="531" operator="equal">
      <formula>$C$9</formula>
    </cfRule>
  </conditionalFormatting>
  <conditionalFormatting sqref="E238">
    <cfRule type="cellIs" dxfId="1063" priority="530" operator="equal">
      <formula>$C$9</formula>
    </cfRule>
  </conditionalFormatting>
  <conditionalFormatting sqref="E240">
    <cfRule type="cellIs" dxfId="1062" priority="529" operator="equal">
      <formula>$C$9</formula>
    </cfRule>
  </conditionalFormatting>
  <conditionalFormatting sqref="E241">
    <cfRule type="cellIs" dxfId="1061" priority="528" operator="equal">
      <formula>$C$9</formula>
    </cfRule>
  </conditionalFormatting>
  <conditionalFormatting sqref="E244">
    <cfRule type="cellIs" dxfId="1060" priority="527" operator="equal">
      <formula>$C$9</formula>
    </cfRule>
  </conditionalFormatting>
  <conditionalFormatting sqref="E245">
    <cfRule type="cellIs" dxfId="1059" priority="526" operator="equal">
      <formula>$C$9</formula>
    </cfRule>
  </conditionalFormatting>
  <conditionalFormatting sqref="E246">
    <cfRule type="cellIs" dxfId="1058" priority="525" operator="equal">
      <formula>$C$9</formula>
    </cfRule>
  </conditionalFormatting>
  <conditionalFormatting sqref="E247">
    <cfRule type="cellIs" dxfId="1057" priority="524" operator="equal">
      <formula>$C$9</formula>
    </cfRule>
  </conditionalFormatting>
  <conditionalFormatting sqref="E248">
    <cfRule type="cellIs" dxfId="1056" priority="523" operator="equal">
      <formula>$C$9</formula>
    </cfRule>
  </conditionalFormatting>
  <conditionalFormatting sqref="E251">
    <cfRule type="cellIs" dxfId="1055" priority="522" operator="equal">
      <formula>$C$9</formula>
    </cfRule>
  </conditionalFormatting>
  <conditionalFormatting sqref="E252">
    <cfRule type="cellIs" dxfId="1054" priority="521" operator="equal">
      <formula>$C$9</formula>
    </cfRule>
  </conditionalFormatting>
  <conditionalFormatting sqref="E262">
    <cfRule type="cellIs" dxfId="1053" priority="520" operator="equal">
      <formula>$C$9</formula>
    </cfRule>
  </conditionalFormatting>
  <conditionalFormatting sqref="E263">
    <cfRule type="cellIs" dxfId="1052" priority="519" operator="equal">
      <formula>$C$9</formula>
    </cfRule>
  </conditionalFormatting>
  <conditionalFormatting sqref="E264">
    <cfRule type="cellIs" dxfId="1051" priority="518" operator="equal">
      <formula>$C$9</formula>
    </cfRule>
  </conditionalFormatting>
  <conditionalFormatting sqref="E265">
    <cfRule type="cellIs" dxfId="1050" priority="517" operator="equal">
      <formula>$C$9</formula>
    </cfRule>
  </conditionalFormatting>
  <conditionalFormatting sqref="E266">
    <cfRule type="cellIs" dxfId="1049" priority="516" operator="equal">
      <formula>$C$9</formula>
    </cfRule>
  </conditionalFormatting>
  <conditionalFormatting sqref="E268">
    <cfRule type="cellIs" dxfId="1048" priority="515" operator="equal">
      <formula>$C$9</formula>
    </cfRule>
  </conditionalFormatting>
  <conditionalFormatting sqref="E269">
    <cfRule type="cellIs" dxfId="1047" priority="514" operator="equal">
      <formula>$C$9</formula>
    </cfRule>
  </conditionalFormatting>
  <conditionalFormatting sqref="E271">
    <cfRule type="cellIs" dxfId="1046" priority="513" operator="equal">
      <formula>$C$9</formula>
    </cfRule>
  </conditionalFormatting>
  <conditionalFormatting sqref="E272">
    <cfRule type="cellIs" dxfId="1045" priority="512" operator="equal">
      <formula>$C$9</formula>
    </cfRule>
  </conditionalFormatting>
  <conditionalFormatting sqref="E273">
    <cfRule type="cellIs" dxfId="1044" priority="511" operator="equal">
      <formula>$C$9</formula>
    </cfRule>
  </conditionalFormatting>
  <conditionalFormatting sqref="E274">
    <cfRule type="cellIs" dxfId="1043" priority="510" operator="equal">
      <formula>$C$9</formula>
    </cfRule>
  </conditionalFormatting>
  <conditionalFormatting sqref="E275">
    <cfRule type="cellIs" dxfId="1042" priority="509" operator="equal">
      <formula>$C$9</formula>
    </cfRule>
  </conditionalFormatting>
  <conditionalFormatting sqref="E276">
    <cfRule type="cellIs" dxfId="1041" priority="508" operator="equal">
      <formula>$C$9</formula>
    </cfRule>
  </conditionalFormatting>
  <conditionalFormatting sqref="E278">
    <cfRule type="cellIs" dxfId="1040" priority="507" operator="equal">
      <formula>$C$9</formula>
    </cfRule>
  </conditionalFormatting>
  <conditionalFormatting sqref="E279">
    <cfRule type="cellIs" dxfId="1039" priority="506" operator="equal">
      <formula>$C$9</formula>
    </cfRule>
  </conditionalFormatting>
  <conditionalFormatting sqref="E280">
    <cfRule type="cellIs" dxfId="1038" priority="505" operator="equal">
      <formula>$C$9</formula>
    </cfRule>
  </conditionalFormatting>
  <conditionalFormatting sqref="E290">
    <cfRule type="cellIs" dxfId="1037" priority="504" operator="equal">
      <formula>$C$9</formula>
    </cfRule>
  </conditionalFormatting>
  <conditionalFormatting sqref="E291">
    <cfRule type="cellIs" dxfId="1036" priority="503" operator="equal">
      <formula>$C$9</formula>
    </cfRule>
  </conditionalFormatting>
  <conditionalFormatting sqref="E293">
    <cfRule type="cellIs" dxfId="1035" priority="502" operator="equal">
      <formula>$C$9</formula>
    </cfRule>
  </conditionalFormatting>
  <conditionalFormatting sqref="E294">
    <cfRule type="cellIs" dxfId="1034" priority="501" operator="equal">
      <formula>$C$9</formula>
    </cfRule>
  </conditionalFormatting>
  <conditionalFormatting sqref="E297">
    <cfRule type="cellIs" dxfId="1033" priority="500" operator="equal">
      <formula>$C$9</formula>
    </cfRule>
  </conditionalFormatting>
  <conditionalFormatting sqref="E298">
    <cfRule type="cellIs" dxfId="1032" priority="499" operator="equal">
      <formula>$C$9</formula>
    </cfRule>
  </conditionalFormatting>
  <conditionalFormatting sqref="E299">
    <cfRule type="cellIs" dxfId="1031" priority="498" operator="equal">
      <formula>$C$9</formula>
    </cfRule>
  </conditionalFormatting>
  <conditionalFormatting sqref="E300">
    <cfRule type="cellIs" dxfId="1030" priority="497" operator="equal">
      <formula>$C$9</formula>
    </cfRule>
  </conditionalFormatting>
  <conditionalFormatting sqref="E308">
    <cfRule type="cellIs" dxfId="1029" priority="496" operator="equal">
      <formula>$C$9</formula>
    </cfRule>
  </conditionalFormatting>
  <conditionalFormatting sqref="E309">
    <cfRule type="cellIs" dxfId="1028" priority="495" operator="equal">
      <formula>$C$9</formula>
    </cfRule>
  </conditionalFormatting>
  <conditionalFormatting sqref="E310">
    <cfRule type="cellIs" dxfId="1027" priority="494" operator="equal">
      <formula>$C$9</formula>
    </cfRule>
  </conditionalFormatting>
  <conditionalFormatting sqref="E311">
    <cfRule type="cellIs" dxfId="1026" priority="493" operator="equal">
      <formula>$C$9</formula>
    </cfRule>
  </conditionalFormatting>
  <conditionalFormatting sqref="E314">
    <cfRule type="cellIs" dxfId="1024" priority="492" operator="equal">
      <formula>$C$9</formula>
    </cfRule>
  </conditionalFormatting>
  <conditionalFormatting sqref="E315">
    <cfRule type="cellIs" dxfId="1023" priority="491" operator="equal">
      <formula>$C$9</formula>
    </cfRule>
  </conditionalFormatting>
  <conditionalFormatting sqref="E316:E318">
    <cfRule type="cellIs" dxfId="1022" priority="490" operator="equal">
      <formula>$C$9</formula>
    </cfRule>
  </conditionalFormatting>
  <conditionalFormatting sqref="E320">
    <cfRule type="cellIs" dxfId="1020" priority="489" operator="equal">
      <formula>$C$9</formula>
    </cfRule>
  </conditionalFormatting>
  <conditionalFormatting sqref="E321">
    <cfRule type="cellIs" dxfId="1019" priority="488" operator="equal">
      <formula>$C$9</formula>
    </cfRule>
  </conditionalFormatting>
  <conditionalFormatting sqref="E322">
    <cfRule type="cellIs" dxfId="1018" priority="487" operator="equal">
      <formula>$C$9</formula>
    </cfRule>
  </conditionalFormatting>
  <conditionalFormatting sqref="E324">
    <cfRule type="cellIs" dxfId="1017" priority="486" operator="equal">
      <formula>$C$9</formula>
    </cfRule>
  </conditionalFormatting>
  <conditionalFormatting sqref="E325">
    <cfRule type="cellIs" dxfId="1016" priority="485" operator="equal">
      <formula>$C$9</formula>
    </cfRule>
  </conditionalFormatting>
  <conditionalFormatting sqref="E332">
    <cfRule type="cellIs" dxfId="1015" priority="484" operator="equal">
      <formula>$C$9</formula>
    </cfRule>
  </conditionalFormatting>
  <conditionalFormatting sqref="E333">
    <cfRule type="cellIs" dxfId="1014" priority="483" operator="equal">
      <formula>$C$9</formula>
    </cfRule>
  </conditionalFormatting>
  <conditionalFormatting sqref="E334">
    <cfRule type="cellIs" dxfId="1013" priority="482" operator="equal">
      <formula>$C$9</formula>
    </cfRule>
  </conditionalFormatting>
  <conditionalFormatting sqref="E337">
    <cfRule type="cellIs" dxfId="1012" priority="481" operator="equal">
      <formula>$C$9</formula>
    </cfRule>
  </conditionalFormatting>
  <conditionalFormatting sqref="E338">
    <cfRule type="cellIs" dxfId="1011" priority="480" operator="equal">
      <formula>$C$9</formula>
    </cfRule>
  </conditionalFormatting>
  <conditionalFormatting sqref="E340">
    <cfRule type="cellIs" dxfId="1010" priority="479" operator="equal">
      <formula>$C$9</formula>
    </cfRule>
  </conditionalFormatting>
  <conditionalFormatting sqref="E341">
    <cfRule type="cellIs" dxfId="1009" priority="478" operator="equal">
      <formula>$C$9</formula>
    </cfRule>
  </conditionalFormatting>
  <conditionalFormatting sqref="E343">
    <cfRule type="cellIs" dxfId="1008" priority="477" operator="equal">
      <formula>$C$9</formula>
    </cfRule>
  </conditionalFormatting>
  <conditionalFormatting sqref="E344">
    <cfRule type="cellIs" dxfId="1007" priority="476" operator="equal">
      <formula>$C$9</formula>
    </cfRule>
  </conditionalFormatting>
  <conditionalFormatting sqref="E347">
    <cfRule type="cellIs" dxfId="1006" priority="475" operator="equal">
      <formula>$C$9</formula>
    </cfRule>
  </conditionalFormatting>
  <conditionalFormatting sqref="E348">
    <cfRule type="cellIs" dxfId="1005" priority="474" operator="equal">
      <formula>$C$9</formula>
    </cfRule>
  </conditionalFormatting>
  <conditionalFormatting sqref="E349">
    <cfRule type="cellIs" dxfId="1004" priority="473" operator="equal">
      <formula>$C$9</formula>
    </cfRule>
  </conditionalFormatting>
  <conditionalFormatting sqref="E350">
    <cfRule type="cellIs" dxfId="1003" priority="472" operator="equal">
      <formula>$C$9</formula>
    </cfRule>
  </conditionalFormatting>
  <conditionalFormatting sqref="E351">
    <cfRule type="cellIs" dxfId="1002" priority="471" operator="equal">
      <formula>$C$9</formula>
    </cfRule>
  </conditionalFormatting>
  <conditionalFormatting sqref="E353">
    <cfRule type="cellIs" dxfId="1001" priority="470" operator="equal">
      <formula>$C$9</formula>
    </cfRule>
  </conditionalFormatting>
  <conditionalFormatting sqref="E354">
    <cfRule type="cellIs" dxfId="1000" priority="469" operator="equal">
      <formula>$C$9</formula>
    </cfRule>
  </conditionalFormatting>
  <conditionalFormatting sqref="E355">
    <cfRule type="cellIs" dxfId="999" priority="468" operator="equal">
      <formula>$C$9</formula>
    </cfRule>
  </conditionalFormatting>
  <conditionalFormatting sqref="E356">
    <cfRule type="cellIs" dxfId="998" priority="467" operator="equal">
      <formula>$C$9</formula>
    </cfRule>
  </conditionalFormatting>
  <conditionalFormatting sqref="E357">
    <cfRule type="cellIs" dxfId="997" priority="466" operator="equal">
      <formula>$C$9</formula>
    </cfRule>
  </conditionalFormatting>
  <conditionalFormatting sqref="E373">
    <cfRule type="cellIs" dxfId="996" priority="465" operator="equal">
      <formula>$C$9</formula>
    </cfRule>
  </conditionalFormatting>
  <conditionalFormatting sqref="E374">
    <cfRule type="cellIs" dxfId="995" priority="464" operator="equal">
      <formula>$C$9</formula>
    </cfRule>
  </conditionalFormatting>
  <conditionalFormatting sqref="E375">
    <cfRule type="cellIs" dxfId="994" priority="463" operator="equal">
      <formula>$C$9</formula>
    </cfRule>
  </conditionalFormatting>
  <conditionalFormatting sqref="E376">
    <cfRule type="cellIs" dxfId="993" priority="462" operator="equal">
      <formula>$C$9</formula>
    </cfRule>
  </conditionalFormatting>
  <conditionalFormatting sqref="E383">
    <cfRule type="cellIs" dxfId="992" priority="461" operator="equal">
      <formula>$C$9</formula>
    </cfRule>
  </conditionalFormatting>
  <conditionalFormatting sqref="E384">
    <cfRule type="cellIs" dxfId="991" priority="460" operator="equal">
      <formula>$C$9</formula>
    </cfRule>
  </conditionalFormatting>
  <conditionalFormatting sqref="E386">
    <cfRule type="cellIs" dxfId="990" priority="459" operator="equal">
      <formula>$C$9</formula>
    </cfRule>
  </conditionalFormatting>
  <conditionalFormatting sqref="E387">
    <cfRule type="cellIs" dxfId="989" priority="458" operator="equal">
      <formula>$C$9</formula>
    </cfRule>
  </conditionalFormatting>
  <conditionalFormatting sqref="E388">
    <cfRule type="cellIs" dxfId="988" priority="457" operator="equal">
      <formula>$C$9</formula>
    </cfRule>
  </conditionalFormatting>
  <conditionalFormatting sqref="E389">
    <cfRule type="cellIs" dxfId="987" priority="456" operator="equal">
      <formula>$C$9</formula>
    </cfRule>
  </conditionalFormatting>
  <conditionalFormatting sqref="E390">
    <cfRule type="cellIs" dxfId="986" priority="455" operator="equal">
      <formula>$C$9</formula>
    </cfRule>
  </conditionalFormatting>
  <conditionalFormatting sqref="E391">
    <cfRule type="cellIs" dxfId="985" priority="454" operator="equal">
      <formula>$C$9</formula>
    </cfRule>
  </conditionalFormatting>
  <conditionalFormatting sqref="E393">
    <cfRule type="cellIs" dxfId="984" priority="453" operator="equal">
      <formula>$C$9</formula>
    </cfRule>
  </conditionalFormatting>
  <conditionalFormatting sqref="E399">
    <cfRule type="cellIs" dxfId="983" priority="452" operator="equal">
      <formula>$C$9</formula>
    </cfRule>
  </conditionalFormatting>
  <conditionalFormatting sqref="E400">
    <cfRule type="cellIs" dxfId="982" priority="451" operator="equal">
      <formula>$C$9</formula>
    </cfRule>
  </conditionalFormatting>
  <conditionalFormatting sqref="E401">
    <cfRule type="cellIs" dxfId="981" priority="450" operator="equal">
      <formula>$C$9</formula>
    </cfRule>
  </conditionalFormatting>
  <conditionalFormatting sqref="E402">
    <cfRule type="cellIs" dxfId="980" priority="449" operator="equal">
      <formula>$C$9</formula>
    </cfRule>
  </conditionalFormatting>
  <conditionalFormatting sqref="E403">
    <cfRule type="cellIs" dxfId="979" priority="448" operator="equal">
      <formula>$C$9</formula>
    </cfRule>
  </conditionalFormatting>
  <conditionalFormatting sqref="E411">
    <cfRule type="cellIs" dxfId="978" priority="447" operator="equal">
      <formula>$C$9</formula>
    </cfRule>
  </conditionalFormatting>
  <conditionalFormatting sqref="E412">
    <cfRule type="cellIs" dxfId="977" priority="446" operator="equal">
      <formula>$C$9</formula>
    </cfRule>
  </conditionalFormatting>
  <conditionalFormatting sqref="E413">
    <cfRule type="cellIs" dxfId="976" priority="445" operator="equal">
      <formula>$C$9</formula>
    </cfRule>
  </conditionalFormatting>
  <conditionalFormatting sqref="E414">
    <cfRule type="cellIs" dxfId="975" priority="444" operator="equal">
      <formula>$C$9</formula>
    </cfRule>
  </conditionalFormatting>
  <conditionalFormatting sqref="E415">
    <cfRule type="cellIs" dxfId="974" priority="443" operator="equal">
      <formula>$C$9</formula>
    </cfRule>
  </conditionalFormatting>
  <conditionalFormatting sqref="E423">
    <cfRule type="cellIs" dxfId="973" priority="442" operator="equal">
      <formula>$C$9</formula>
    </cfRule>
  </conditionalFormatting>
  <conditionalFormatting sqref="E424">
    <cfRule type="cellIs" dxfId="972" priority="441" operator="equal">
      <formula>$C$9</formula>
    </cfRule>
  </conditionalFormatting>
  <conditionalFormatting sqref="E426">
    <cfRule type="cellIs" dxfId="969" priority="440" operator="equal">
      <formula>$C$9</formula>
    </cfRule>
  </conditionalFormatting>
  <conditionalFormatting sqref="E427">
    <cfRule type="cellIs" dxfId="968" priority="439" operator="equal">
      <formula>$C$9</formula>
    </cfRule>
  </conditionalFormatting>
  <conditionalFormatting sqref="E429">
    <cfRule type="cellIs" dxfId="967" priority="438" operator="equal">
      <formula>$C$9</formula>
    </cfRule>
  </conditionalFormatting>
  <conditionalFormatting sqref="E430">
    <cfRule type="cellIs" dxfId="966" priority="437" operator="equal">
      <formula>$C$9</formula>
    </cfRule>
  </conditionalFormatting>
  <conditionalFormatting sqref="E431">
    <cfRule type="cellIs" dxfId="965" priority="436" operator="equal">
      <formula>$C$9</formula>
    </cfRule>
  </conditionalFormatting>
  <conditionalFormatting sqref="E432">
    <cfRule type="cellIs" dxfId="964" priority="435" operator="equal">
      <formula>$C$9</formula>
    </cfRule>
  </conditionalFormatting>
  <conditionalFormatting sqref="E433">
    <cfRule type="cellIs" dxfId="963" priority="434" operator="equal">
      <formula>$C$9</formula>
    </cfRule>
  </conditionalFormatting>
  <conditionalFormatting sqref="E435">
    <cfRule type="cellIs" dxfId="962" priority="433" operator="equal">
      <formula>$C$9</formula>
    </cfRule>
  </conditionalFormatting>
  <conditionalFormatting sqref="E436">
    <cfRule type="cellIs" dxfId="961" priority="432" operator="equal">
      <formula>$C$9</formula>
    </cfRule>
  </conditionalFormatting>
  <conditionalFormatting sqref="E438">
    <cfRule type="cellIs" dxfId="960" priority="431" operator="equal">
      <formula>$C$9</formula>
    </cfRule>
  </conditionalFormatting>
  <conditionalFormatting sqref="E439">
    <cfRule type="cellIs" dxfId="959" priority="430" operator="equal">
      <formula>$C$9</formula>
    </cfRule>
  </conditionalFormatting>
  <conditionalFormatting sqref="E440">
    <cfRule type="cellIs" dxfId="958" priority="429" operator="equal">
      <formula>$C$9</formula>
    </cfRule>
  </conditionalFormatting>
  <conditionalFormatting sqref="E441">
    <cfRule type="cellIs" dxfId="957" priority="428" operator="equal">
      <formula>$C$9</formula>
    </cfRule>
  </conditionalFormatting>
  <conditionalFormatting sqref="E443">
    <cfRule type="cellIs" dxfId="956" priority="427" operator="equal">
      <formula>$C$9</formula>
    </cfRule>
  </conditionalFormatting>
  <conditionalFormatting sqref="E444">
    <cfRule type="cellIs" dxfId="955" priority="426" operator="equal">
      <formula>$C$9</formula>
    </cfRule>
  </conditionalFormatting>
  <conditionalFormatting sqref="E445">
    <cfRule type="cellIs" dxfId="954" priority="425" operator="equal">
      <formula>$C$9</formula>
    </cfRule>
  </conditionalFormatting>
  <conditionalFormatting sqref="E447">
    <cfRule type="cellIs" dxfId="953" priority="424" operator="equal">
      <formula>$C$9</formula>
    </cfRule>
  </conditionalFormatting>
  <conditionalFormatting sqref="E448">
    <cfRule type="cellIs" dxfId="952" priority="423" operator="equal">
      <formula>$C$9</formula>
    </cfRule>
  </conditionalFormatting>
  <conditionalFormatting sqref="E450">
    <cfRule type="cellIs" dxfId="951" priority="422" operator="equal">
      <formula>$C$9</formula>
    </cfRule>
  </conditionalFormatting>
  <conditionalFormatting sqref="E451">
    <cfRule type="cellIs" dxfId="950" priority="421" operator="equal">
      <formula>$C$9</formula>
    </cfRule>
  </conditionalFormatting>
  <conditionalFormatting sqref="E452">
    <cfRule type="cellIs" dxfId="949" priority="420" operator="equal">
      <formula>$C$9</formula>
    </cfRule>
  </conditionalFormatting>
  <conditionalFormatting sqref="E459">
    <cfRule type="cellIs" dxfId="948" priority="419" operator="equal">
      <formula>$C$9</formula>
    </cfRule>
  </conditionalFormatting>
  <conditionalFormatting sqref="E460">
    <cfRule type="cellIs" dxfId="947" priority="418" operator="equal">
      <formula>$C$9</formula>
    </cfRule>
  </conditionalFormatting>
  <conditionalFormatting sqref="E462">
    <cfRule type="cellIs" dxfId="946" priority="417" operator="equal">
      <formula>$C$9</formula>
    </cfRule>
  </conditionalFormatting>
  <conditionalFormatting sqref="E463">
    <cfRule type="cellIs" dxfId="945" priority="416" operator="equal">
      <formula>$C$9</formula>
    </cfRule>
  </conditionalFormatting>
  <conditionalFormatting sqref="E464">
    <cfRule type="cellIs" dxfId="944" priority="415" operator="equal">
      <formula>$C$9</formula>
    </cfRule>
  </conditionalFormatting>
  <conditionalFormatting sqref="E465">
    <cfRule type="cellIs" dxfId="943" priority="414" operator="equal">
      <formula>$C$9</formula>
    </cfRule>
  </conditionalFormatting>
  <conditionalFormatting sqref="E466">
    <cfRule type="cellIs" dxfId="942" priority="413" operator="equal">
      <formula>$C$9</formula>
    </cfRule>
  </conditionalFormatting>
  <conditionalFormatting sqref="E468">
    <cfRule type="cellIs" dxfId="941" priority="412" operator="equal">
      <formula>$C$9</formula>
    </cfRule>
  </conditionalFormatting>
  <conditionalFormatting sqref="E469">
    <cfRule type="cellIs" dxfId="940" priority="411" operator="equal">
      <formula>$C$9</formula>
    </cfRule>
  </conditionalFormatting>
  <conditionalFormatting sqref="E471">
    <cfRule type="cellIs" dxfId="939" priority="410" operator="equal">
      <formula>$C$9</formula>
    </cfRule>
  </conditionalFormatting>
  <conditionalFormatting sqref="E472">
    <cfRule type="cellIs" dxfId="938" priority="409" operator="equal">
      <formula>$C$9</formula>
    </cfRule>
  </conditionalFormatting>
  <conditionalFormatting sqref="E473">
    <cfRule type="cellIs" dxfId="937" priority="408" operator="equal">
      <formula>$C$9</formula>
    </cfRule>
  </conditionalFormatting>
  <conditionalFormatting sqref="E474">
    <cfRule type="cellIs" dxfId="936" priority="407" operator="equal">
      <formula>$C$9</formula>
    </cfRule>
  </conditionalFormatting>
  <conditionalFormatting sqref="E476">
    <cfRule type="cellIs" dxfId="935" priority="406" operator="equal">
      <formula>$C$9</formula>
    </cfRule>
  </conditionalFormatting>
  <conditionalFormatting sqref="E477">
    <cfRule type="cellIs" dxfId="934" priority="405" operator="equal">
      <formula>$C$9</formula>
    </cfRule>
  </conditionalFormatting>
  <conditionalFormatting sqref="E478">
    <cfRule type="cellIs" dxfId="933" priority="404" operator="equal">
      <formula>$C$9</formula>
    </cfRule>
  </conditionalFormatting>
  <conditionalFormatting sqref="E479">
    <cfRule type="cellIs" dxfId="932" priority="403" operator="equal">
      <formula>$C$9</formula>
    </cfRule>
  </conditionalFormatting>
  <conditionalFormatting sqref="E480">
    <cfRule type="cellIs" dxfId="931" priority="402" operator="equal">
      <formula>$C$9</formula>
    </cfRule>
  </conditionalFormatting>
  <conditionalFormatting sqref="E482">
    <cfRule type="cellIs" dxfId="930" priority="401" operator="equal">
      <formula>$C$9</formula>
    </cfRule>
  </conditionalFormatting>
  <conditionalFormatting sqref="E483">
    <cfRule type="cellIs" dxfId="929" priority="400" operator="equal">
      <formula>$C$9</formula>
    </cfRule>
  </conditionalFormatting>
  <conditionalFormatting sqref="E485">
    <cfRule type="cellIs" dxfId="928" priority="399" operator="equal">
      <formula>$C$9</formula>
    </cfRule>
  </conditionalFormatting>
  <conditionalFormatting sqref="E486">
    <cfRule type="cellIs" dxfId="927" priority="398" operator="equal">
      <formula>$C$9</formula>
    </cfRule>
  </conditionalFormatting>
  <conditionalFormatting sqref="E487">
    <cfRule type="cellIs" dxfId="926" priority="397" operator="equal">
      <formula>$C$9</formula>
    </cfRule>
  </conditionalFormatting>
  <conditionalFormatting sqref="E489">
    <cfRule type="cellIs" dxfId="925" priority="396" operator="equal">
      <formula>$C$9</formula>
    </cfRule>
  </conditionalFormatting>
  <conditionalFormatting sqref="E490">
    <cfRule type="cellIs" dxfId="924" priority="395" operator="equal">
      <formula>$C$9</formula>
    </cfRule>
  </conditionalFormatting>
  <conditionalFormatting sqref="E491">
    <cfRule type="cellIs" dxfId="923" priority="394" operator="equal">
      <formula>$C$9</formula>
    </cfRule>
  </conditionalFormatting>
  <conditionalFormatting sqref="E492">
    <cfRule type="cellIs" dxfId="922" priority="393" operator="equal">
      <formula>$C$9</formula>
    </cfRule>
  </conditionalFormatting>
  <conditionalFormatting sqref="E493">
    <cfRule type="cellIs" dxfId="921" priority="392" operator="equal">
      <formula>$C$9</formula>
    </cfRule>
  </conditionalFormatting>
  <conditionalFormatting sqref="E495">
    <cfRule type="cellIs" dxfId="920" priority="391" operator="equal">
      <formula>$C$9</formula>
    </cfRule>
  </conditionalFormatting>
  <conditionalFormatting sqref="E496">
    <cfRule type="cellIs" dxfId="919" priority="390" operator="equal">
      <formula>$C$9</formula>
    </cfRule>
  </conditionalFormatting>
  <conditionalFormatting sqref="E498">
    <cfRule type="cellIs" dxfId="918" priority="389" operator="equal">
      <formula>$C$9</formula>
    </cfRule>
  </conditionalFormatting>
  <conditionalFormatting sqref="E499">
    <cfRule type="cellIs" dxfId="917" priority="388" operator="equal">
      <formula>$C$9</formula>
    </cfRule>
  </conditionalFormatting>
  <conditionalFormatting sqref="E500">
    <cfRule type="cellIs" dxfId="916" priority="387" operator="equal">
      <formula>$C$9</formula>
    </cfRule>
  </conditionalFormatting>
  <conditionalFormatting sqref="E505">
    <cfRule type="cellIs" dxfId="915" priority="386" operator="equal">
      <formula>$C$9</formula>
    </cfRule>
  </conditionalFormatting>
  <conditionalFormatting sqref="E507">
    <cfRule type="cellIs" dxfId="914" priority="385" operator="equal">
      <formula>$C$9</formula>
    </cfRule>
  </conditionalFormatting>
  <conditionalFormatting sqref="E508">
    <cfRule type="cellIs" dxfId="913" priority="384" operator="equal">
      <formula>$C$9</formula>
    </cfRule>
  </conditionalFormatting>
  <conditionalFormatting sqref="E509">
    <cfRule type="cellIs" dxfId="912" priority="383" operator="equal">
      <formula>$C$9</formula>
    </cfRule>
  </conditionalFormatting>
  <conditionalFormatting sqref="E511">
    <cfRule type="cellIs" dxfId="911" priority="382" operator="equal">
      <formula>$C$9</formula>
    </cfRule>
  </conditionalFormatting>
  <conditionalFormatting sqref="E510">
    <cfRule type="cellIs" dxfId="910" priority="381" operator="equal">
      <formula>$C$9</formula>
    </cfRule>
  </conditionalFormatting>
  <conditionalFormatting sqref="E513">
    <cfRule type="cellIs" dxfId="909" priority="380" operator="equal">
      <formula>$C$9</formula>
    </cfRule>
  </conditionalFormatting>
  <conditionalFormatting sqref="E514">
    <cfRule type="cellIs" dxfId="908" priority="379" operator="equal">
      <formula>$C$9</formula>
    </cfRule>
  </conditionalFormatting>
  <conditionalFormatting sqref="E517">
    <cfRule type="cellIs" dxfId="907" priority="378" operator="equal">
      <formula>$C$9</formula>
    </cfRule>
  </conditionalFormatting>
  <conditionalFormatting sqref="E518">
    <cfRule type="cellIs" dxfId="906" priority="377" operator="equal">
      <formula>$C$9</formula>
    </cfRule>
  </conditionalFormatting>
  <conditionalFormatting sqref="E519">
    <cfRule type="cellIs" dxfId="905" priority="376" operator="equal">
      <formula>$C$9</formula>
    </cfRule>
  </conditionalFormatting>
  <conditionalFormatting sqref="E520">
    <cfRule type="cellIs" dxfId="904" priority="375" operator="equal">
      <formula>$C$9</formula>
    </cfRule>
  </conditionalFormatting>
  <conditionalFormatting sqref="E521">
    <cfRule type="cellIs" dxfId="903" priority="374" operator="equal">
      <formula>$C$9</formula>
    </cfRule>
  </conditionalFormatting>
  <conditionalFormatting sqref="E522">
    <cfRule type="cellIs" dxfId="902" priority="373" operator="equal">
      <formula>$C$9</formula>
    </cfRule>
  </conditionalFormatting>
  <conditionalFormatting sqref="E523">
    <cfRule type="cellIs" dxfId="901" priority="372" operator="equal">
      <formula>$C$9</formula>
    </cfRule>
  </conditionalFormatting>
  <conditionalFormatting sqref="E524">
    <cfRule type="cellIs" dxfId="900" priority="371" operator="equal">
      <formula>$C$9</formula>
    </cfRule>
  </conditionalFormatting>
  <conditionalFormatting sqref="E525">
    <cfRule type="cellIs" dxfId="899" priority="370" operator="equal">
      <formula>$C$9</formula>
    </cfRule>
  </conditionalFormatting>
  <conditionalFormatting sqref="E526">
    <cfRule type="cellIs" dxfId="898" priority="369" operator="equal">
      <formula>$C$9</formula>
    </cfRule>
  </conditionalFormatting>
  <conditionalFormatting sqref="E527">
    <cfRule type="cellIs" dxfId="897" priority="368" operator="equal">
      <formula>$C$9</formula>
    </cfRule>
  </conditionalFormatting>
  <conditionalFormatting sqref="E538">
    <cfRule type="cellIs" dxfId="896" priority="367" operator="equal">
      <formula>$C$9</formula>
    </cfRule>
  </conditionalFormatting>
  <conditionalFormatting sqref="E540">
    <cfRule type="cellIs" dxfId="895" priority="366" operator="equal">
      <formula>$C$9</formula>
    </cfRule>
  </conditionalFormatting>
  <conditionalFormatting sqref="E542">
    <cfRule type="cellIs" dxfId="894" priority="365" operator="equal">
      <formula>$C$9</formula>
    </cfRule>
  </conditionalFormatting>
  <conditionalFormatting sqref="E544">
    <cfRule type="cellIs" dxfId="893" priority="364" operator="equal">
      <formula>$C$9</formula>
    </cfRule>
  </conditionalFormatting>
  <conditionalFormatting sqref="E546">
    <cfRule type="cellIs" dxfId="892" priority="363" operator="equal">
      <formula>$C$9</formula>
    </cfRule>
  </conditionalFormatting>
  <conditionalFormatting sqref="E548">
    <cfRule type="cellIs" dxfId="891" priority="362" operator="equal">
      <formula>$C$9</formula>
    </cfRule>
  </conditionalFormatting>
  <conditionalFormatting sqref="E550">
    <cfRule type="cellIs" dxfId="890" priority="361" operator="equal">
      <formula>$C$9</formula>
    </cfRule>
  </conditionalFormatting>
  <conditionalFormatting sqref="E551">
    <cfRule type="cellIs" dxfId="889" priority="360" operator="equal">
      <formula>$C$9</formula>
    </cfRule>
  </conditionalFormatting>
  <conditionalFormatting sqref="E558">
    <cfRule type="cellIs" dxfId="888" priority="359" operator="equal">
      <formula>$C$9</formula>
    </cfRule>
  </conditionalFormatting>
  <conditionalFormatting sqref="E560">
    <cfRule type="cellIs" dxfId="887" priority="358" operator="equal">
      <formula>$C$9</formula>
    </cfRule>
  </conditionalFormatting>
  <conditionalFormatting sqref="E561">
    <cfRule type="cellIs" dxfId="886" priority="357" operator="equal">
      <formula>$C$9</formula>
    </cfRule>
  </conditionalFormatting>
  <conditionalFormatting sqref="E562">
    <cfRule type="cellIs" dxfId="885" priority="356" operator="equal">
      <formula>$C$9</formula>
    </cfRule>
  </conditionalFormatting>
  <conditionalFormatting sqref="E563">
    <cfRule type="cellIs" dxfId="884" priority="355" operator="equal">
      <formula>$C$9</formula>
    </cfRule>
  </conditionalFormatting>
  <conditionalFormatting sqref="E565">
    <cfRule type="cellIs" dxfId="883" priority="354" operator="equal">
      <formula>$C$9</formula>
    </cfRule>
  </conditionalFormatting>
  <conditionalFormatting sqref="E567">
    <cfRule type="cellIs" dxfId="882" priority="353" operator="equal">
      <formula>$C$9</formula>
    </cfRule>
  </conditionalFormatting>
  <conditionalFormatting sqref="E568">
    <cfRule type="cellIs" dxfId="881" priority="352" operator="equal">
      <formula>$C$9</formula>
    </cfRule>
  </conditionalFormatting>
  <conditionalFormatting sqref="E570">
    <cfRule type="cellIs" dxfId="880" priority="351" operator="equal">
      <formula>$C$9</formula>
    </cfRule>
  </conditionalFormatting>
  <conditionalFormatting sqref="E571">
    <cfRule type="cellIs" dxfId="879" priority="350" operator="equal">
      <formula>$C$9</formula>
    </cfRule>
  </conditionalFormatting>
  <conditionalFormatting sqref="E573">
    <cfRule type="cellIs" dxfId="878" priority="349" operator="equal">
      <formula>$C$9</formula>
    </cfRule>
  </conditionalFormatting>
  <conditionalFormatting sqref="E574">
    <cfRule type="cellIs" dxfId="877" priority="348" operator="equal">
      <formula>$C$9</formula>
    </cfRule>
  </conditionalFormatting>
  <conditionalFormatting sqref="E575">
    <cfRule type="cellIs" dxfId="876" priority="347" operator="equal">
      <formula>$C$9</formula>
    </cfRule>
  </conditionalFormatting>
  <conditionalFormatting sqref="E590">
    <cfRule type="cellIs" dxfId="875" priority="346" operator="equal">
      <formula>$C$9</formula>
    </cfRule>
  </conditionalFormatting>
  <conditionalFormatting sqref="E591">
    <cfRule type="cellIs" dxfId="874" priority="345" operator="equal">
      <formula>$C$9</formula>
    </cfRule>
  </conditionalFormatting>
  <conditionalFormatting sqref="E592">
    <cfRule type="cellIs" dxfId="873" priority="344" operator="equal">
      <formula>$C$9</formula>
    </cfRule>
  </conditionalFormatting>
  <conditionalFormatting sqref="E593">
    <cfRule type="cellIs" dxfId="872" priority="343" operator="equal">
      <formula>$C$9</formula>
    </cfRule>
  </conditionalFormatting>
  <conditionalFormatting sqref="E596">
    <cfRule type="cellIs" dxfId="871" priority="342" operator="equal">
      <formula>$C$9</formula>
    </cfRule>
  </conditionalFormatting>
  <conditionalFormatting sqref="E597">
    <cfRule type="cellIs" dxfId="870" priority="341" operator="equal">
      <formula>$C$9</formula>
    </cfRule>
  </conditionalFormatting>
  <conditionalFormatting sqref="E598">
    <cfRule type="cellIs" dxfId="869" priority="340" operator="equal">
      <formula>$C$9</formula>
    </cfRule>
  </conditionalFormatting>
  <conditionalFormatting sqref="E600">
    <cfRule type="cellIs" dxfId="868" priority="339" operator="equal">
      <formula>$C$9</formula>
    </cfRule>
  </conditionalFormatting>
  <conditionalFormatting sqref="E601">
    <cfRule type="cellIs" dxfId="867" priority="338" operator="equal">
      <formula>$C$9</formula>
    </cfRule>
  </conditionalFormatting>
  <conditionalFormatting sqref="E602">
    <cfRule type="cellIs" dxfId="866" priority="337" operator="equal">
      <formula>$C$9</formula>
    </cfRule>
  </conditionalFormatting>
  <conditionalFormatting sqref="E604">
    <cfRule type="cellIs" dxfId="865" priority="336" operator="equal">
      <formula>$C$9</formula>
    </cfRule>
  </conditionalFormatting>
  <conditionalFormatting sqref="E605">
    <cfRule type="cellIs" dxfId="864" priority="335" operator="equal">
      <formula>$C$9</formula>
    </cfRule>
  </conditionalFormatting>
  <conditionalFormatting sqref="E606">
    <cfRule type="cellIs" dxfId="863" priority="334" operator="equal">
      <formula>$C$9</formula>
    </cfRule>
  </conditionalFormatting>
  <conditionalFormatting sqref="E608">
    <cfRule type="cellIs" dxfId="862" priority="333" operator="equal">
      <formula>$C$9</formula>
    </cfRule>
  </conditionalFormatting>
  <conditionalFormatting sqref="E609">
    <cfRule type="cellIs" dxfId="861" priority="332" operator="equal">
      <formula>$C$9</formula>
    </cfRule>
  </conditionalFormatting>
  <conditionalFormatting sqref="E610">
    <cfRule type="cellIs" dxfId="860" priority="331" operator="equal">
      <formula>$C$9</formula>
    </cfRule>
  </conditionalFormatting>
  <conditionalFormatting sqref="E613">
    <cfRule type="cellIs" dxfId="859" priority="330" operator="equal">
      <formula>$C$9</formula>
    </cfRule>
  </conditionalFormatting>
  <conditionalFormatting sqref="E615">
    <cfRule type="cellIs" dxfId="858" priority="329" operator="equal">
      <formula>$C$9</formula>
    </cfRule>
  </conditionalFormatting>
  <conditionalFormatting sqref="E617">
    <cfRule type="cellIs" dxfId="857" priority="328" operator="equal">
      <formula>$C$9</formula>
    </cfRule>
  </conditionalFormatting>
  <conditionalFormatting sqref="E619">
    <cfRule type="cellIs" dxfId="856" priority="327" operator="equal">
      <formula>$C$9</formula>
    </cfRule>
  </conditionalFormatting>
  <conditionalFormatting sqref="E620">
    <cfRule type="cellIs" dxfId="855" priority="326" operator="equal">
      <formula>$C$9</formula>
    </cfRule>
  </conditionalFormatting>
  <conditionalFormatting sqref="E621">
    <cfRule type="cellIs" dxfId="854" priority="325" operator="equal">
      <formula>$C$9</formula>
    </cfRule>
  </conditionalFormatting>
  <conditionalFormatting sqref="E622">
    <cfRule type="cellIs" dxfId="853" priority="324" operator="equal">
      <formula>$C$9</formula>
    </cfRule>
  </conditionalFormatting>
  <conditionalFormatting sqref="E623">
    <cfRule type="cellIs" dxfId="852" priority="323" operator="equal">
      <formula>$C$9</formula>
    </cfRule>
  </conditionalFormatting>
  <conditionalFormatting sqref="E625">
    <cfRule type="cellIs" dxfId="851" priority="322" operator="equal">
      <formula>$C$9</formula>
    </cfRule>
  </conditionalFormatting>
  <conditionalFormatting sqref="E626">
    <cfRule type="cellIs" dxfId="850" priority="321" operator="equal">
      <formula>$C$9</formula>
    </cfRule>
  </conditionalFormatting>
  <conditionalFormatting sqref="E627">
    <cfRule type="cellIs" dxfId="849" priority="320" operator="equal">
      <formula>$C$9</formula>
    </cfRule>
  </conditionalFormatting>
  <conditionalFormatting sqref="E628">
    <cfRule type="cellIs" dxfId="848" priority="319" operator="equal">
      <formula>$C$9</formula>
    </cfRule>
  </conditionalFormatting>
  <conditionalFormatting sqref="E630">
    <cfRule type="cellIs" dxfId="847" priority="318" operator="equal">
      <formula>$C$9</formula>
    </cfRule>
  </conditionalFormatting>
  <conditionalFormatting sqref="E631">
    <cfRule type="cellIs" dxfId="846" priority="317" operator="equal">
      <formula>$C$9</formula>
    </cfRule>
  </conditionalFormatting>
  <conditionalFormatting sqref="E632">
    <cfRule type="cellIs" dxfId="845" priority="316" operator="equal">
      <formula>$C$9</formula>
    </cfRule>
  </conditionalFormatting>
  <conditionalFormatting sqref="E634">
    <cfRule type="cellIs" dxfId="844" priority="315" operator="equal">
      <formula>$C$9</formula>
    </cfRule>
  </conditionalFormatting>
  <conditionalFormatting sqref="E635">
    <cfRule type="cellIs" dxfId="843" priority="314" operator="equal">
      <formula>$C$9</formula>
    </cfRule>
  </conditionalFormatting>
  <conditionalFormatting sqref="E636">
    <cfRule type="cellIs" dxfId="842" priority="313" operator="equal">
      <formula>$C$9</formula>
    </cfRule>
  </conditionalFormatting>
  <conditionalFormatting sqref="E637">
    <cfRule type="cellIs" dxfId="841" priority="312" operator="equal">
      <formula>$C$9</formula>
    </cfRule>
  </conditionalFormatting>
  <conditionalFormatting sqref="E638">
    <cfRule type="cellIs" dxfId="840" priority="311" operator="equal">
      <formula>$C$9</formula>
    </cfRule>
  </conditionalFormatting>
  <conditionalFormatting sqref="E639">
    <cfRule type="cellIs" dxfId="839" priority="310" operator="equal">
      <formula>$C$9</formula>
    </cfRule>
  </conditionalFormatting>
  <conditionalFormatting sqref="E648">
    <cfRule type="cellIs" dxfId="838" priority="309" operator="equal">
      <formula>$C$9</formula>
    </cfRule>
  </conditionalFormatting>
  <conditionalFormatting sqref="E649">
    <cfRule type="cellIs" dxfId="837" priority="308" operator="equal">
      <formula>$C$9</formula>
    </cfRule>
  </conditionalFormatting>
  <conditionalFormatting sqref="E651">
    <cfRule type="cellIs" dxfId="836" priority="307" operator="equal">
      <formula>$C$9</formula>
    </cfRule>
  </conditionalFormatting>
  <conditionalFormatting sqref="E652">
    <cfRule type="cellIs" dxfId="835" priority="306" operator="equal">
      <formula>$C$9</formula>
    </cfRule>
  </conditionalFormatting>
  <conditionalFormatting sqref="E654">
    <cfRule type="cellIs" dxfId="834" priority="305" operator="equal">
      <formula>$C$9</formula>
    </cfRule>
  </conditionalFormatting>
  <conditionalFormatting sqref="E655">
    <cfRule type="cellIs" dxfId="833" priority="304" operator="equal">
      <formula>$C$9</formula>
    </cfRule>
  </conditionalFormatting>
  <conditionalFormatting sqref="E663">
    <cfRule type="cellIs" dxfId="832" priority="303" operator="equal">
      <formula>$C$9</formula>
    </cfRule>
  </conditionalFormatting>
  <conditionalFormatting sqref="E665">
    <cfRule type="cellIs" dxfId="831" priority="302" operator="equal">
      <formula>$C$9</formula>
    </cfRule>
  </conditionalFormatting>
  <conditionalFormatting sqref="E666">
    <cfRule type="cellIs" dxfId="830" priority="301" operator="equal">
      <formula>$C$9</formula>
    </cfRule>
  </conditionalFormatting>
  <conditionalFormatting sqref="E667">
    <cfRule type="cellIs" dxfId="829" priority="300" operator="equal">
      <formula>$C$9</formula>
    </cfRule>
  </conditionalFormatting>
  <conditionalFormatting sqref="E668">
    <cfRule type="cellIs" dxfId="828" priority="299" operator="equal">
      <formula>$C$9</formula>
    </cfRule>
  </conditionalFormatting>
  <conditionalFormatting sqref="E670">
    <cfRule type="cellIs" dxfId="827" priority="298" operator="equal">
      <formula>$C$9</formula>
    </cfRule>
  </conditionalFormatting>
  <conditionalFormatting sqref="E671">
    <cfRule type="cellIs" dxfId="826" priority="297" operator="equal">
      <formula>$C$9</formula>
    </cfRule>
  </conditionalFormatting>
  <conditionalFormatting sqref="E673">
    <cfRule type="cellIs" dxfId="825" priority="296" operator="equal">
      <formula>$C$9</formula>
    </cfRule>
  </conditionalFormatting>
  <conditionalFormatting sqref="E674">
    <cfRule type="cellIs" dxfId="824" priority="295" operator="equal">
      <formula>$C$9</formula>
    </cfRule>
  </conditionalFormatting>
  <conditionalFormatting sqref="E676">
    <cfRule type="cellIs" dxfId="823" priority="294" operator="equal">
      <formula>$C$9</formula>
    </cfRule>
  </conditionalFormatting>
  <conditionalFormatting sqref="E677">
    <cfRule type="cellIs" dxfId="822" priority="293" operator="equal">
      <formula>$C$9</formula>
    </cfRule>
  </conditionalFormatting>
  <conditionalFormatting sqref="E681">
    <cfRule type="cellIs" dxfId="821" priority="292" operator="equal">
      <formula>$C$9</formula>
    </cfRule>
  </conditionalFormatting>
  <conditionalFormatting sqref="E682">
    <cfRule type="cellIs" dxfId="820" priority="291" operator="equal">
      <formula>$C$9</formula>
    </cfRule>
  </conditionalFormatting>
  <conditionalFormatting sqref="E683">
    <cfRule type="cellIs" dxfId="819" priority="290" operator="equal">
      <formula>$C$9</formula>
    </cfRule>
  </conditionalFormatting>
  <conditionalFormatting sqref="E697">
    <cfRule type="cellIs" dxfId="818" priority="289" operator="equal">
      <formula>$C$9</formula>
    </cfRule>
  </conditionalFormatting>
  <conditionalFormatting sqref="E698">
    <cfRule type="cellIs" dxfId="817" priority="288" operator="equal">
      <formula>$C$9</formula>
    </cfRule>
  </conditionalFormatting>
  <conditionalFormatting sqref="E700">
    <cfRule type="cellIs" dxfId="816" priority="287" operator="equal">
      <formula>$C$9</formula>
    </cfRule>
  </conditionalFormatting>
  <conditionalFormatting sqref="E701">
    <cfRule type="cellIs" dxfId="815" priority="286" operator="equal">
      <formula>$C$9</formula>
    </cfRule>
  </conditionalFormatting>
  <conditionalFormatting sqref="E702">
    <cfRule type="cellIs" dxfId="814" priority="285" operator="equal">
      <formula>$C$9</formula>
    </cfRule>
  </conditionalFormatting>
  <conditionalFormatting sqref="E704">
    <cfRule type="cellIs" dxfId="813" priority="284" operator="equal">
      <formula>$C$9</formula>
    </cfRule>
  </conditionalFormatting>
  <conditionalFormatting sqref="E705">
    <cfRule type="cellIs" dxfId="812" priority="283" operator="equal">
      <formula>$C$9</formula>
    </cfRule>
  </conditionalFormatting>
  <conditionalFormatting sqref="E706">
    <cfRule type="cellIs" dxfId="811" priority="282" operator="equal">
      <formula>$C$9</formula>
    </cfRule>
  </conditionalFormatting>
  <conditionalFormatting sqref="E707">
    <cfRule type="cellIs" dxfId="810" priority="281" operator="equal">
      <formula>$C$9</formula>
    </cfRule>
  </conditionalFormatting>
  <conditionalFormatting sqref="E714">
    <cfRule type="cellIs" dxfId="809" priority="280" operator="equal">
      <formula>$C$9</formula>
    </cfRule>
  </conditionalFormatting>
  <conditionalFormatting sqref="E715">
    <cfRule type="cellIs" dxfId="808" priority="279" operator="equal">
      <formula>$C$9</formula>
    </cfRule>
  </conditionalFormatting>
  <conditionalFormatting sqref="E717">
    <cfRule type="cellIs" dxfId="807" priority="278" operator="equal">
      <formula>$C$9</formula>
    </cfRule>
  </conditionalFormatting>
  <conditionalFormatting sqref="E718">
    <cfRule type="cellIs" dxfId="806" priority="277" operator="equal">
      <formula>$C$9</formula>
    </cfRule>
  </conditionalFormatting>
  <conditionalFormatting sqref="E721">
    <cfRule type="cellIs" dxfId="805" priority="276" operator="equal">
      <formula>$C$9</formula>
    </cfRule>
  </conditionalFormatting>
  <conditionalFormatting sqref="E722">
    <cfRule type="cellIs" dxfId="804" priority="275" operator="equal">
      <formula>$C$9</formula>
    </cfRule>
  </conditionalFormatting>
  <conditionalFormatting sqref="E723">
    <cfRule type="cellIs" dxfId="803" priority="274" operator="equal">
      <formula>$C$9</formula>
    </cfRule>
  </conditionalFormatting>
  <conditionalFormatting sqref="E725">
    <cfRule type="cellIs" dxfId="802" priority="273" operator="equal">
      <formula>$C$9</formula>
    </cfRule>
  </conditionalFormatting>
  <conditionalFormatting sqref="E726">
    <cfRule type="cellIs" dxfId="801" priority="272" operator="equal">
      <formula>$C$9</formula>
    </cfRule>
  </conditionalFormatting>
  <conditionalFormatting sqref="E728">
    <cfRule type="cellIs" dxfId="800" priority="271" operator="equal">
      <formula>$C$9</formula>
    </cfRule>
  </conditionalFormatting>
  <conditionalFormatting sqref="E729">
    <cfRule type="cellIs" dxfId="799" priority="270" operator="equal">
      <formula>$C$9</formula>
    </cfRule>
  </conditionalFormatting>
  <conditionalFormatting sqref="E731">
    <cfRule type="cellIs" dxfId="798" priority="269" operator="equal">
      <formula>$C$9</formula>
    </cfRule>
  </conditionalFormatting>
  <conditionalFormatting sqref="E732">
    <cfRule type="cellIs" dxfId="797" priority="268" operator="equal">
      <formula>$C$9</formula>
    </cfRule>
  </conditionalFormatting>
  <conditionalFormatting sqref="E735">
    <cfRule type="cellIs" dxfId="796" priority="267" operator="equal">
      <formula>$C$9</formula>
    </cfRule>
  </conditionalFormatting>
  <conditionalFormatting sqref="E736">
    <cfRule type="cellIs" dxfId="795" priority="266" operator="equal">
      <formula>$C$9</formula>
    </cfRule>
  </conditionalFormatting>
  <conditionalFormatting sqref="E738">
    <cfRule type="cellIs" dxfId="794" priority="265" operator="equal">
      <formula>$C$9</formula>
    </cfRule>
  </conditionalFormatting>
  <conditionalFormatting sqref="E739">
    <cfRule type="cellIs" dxfId="793" priority="264" operator="equal">
      <formula>$C$9</formula>
    </cfRule>
  </conditionalFormatting>
  <conditionalFormatting sqref="E741">
    <cfRule type="cellIs" dxfId="792" priority="263" operator="equal">
      <formula>$C$9</formula>
    </cfRule>
  </conditionalFormatting>
  <conditionalFormatting sqref="E742">
    <cfRule type="cellIs" dxfId="791" priority="262" operator="equal">
      <formula>$C$9</formula>
    </cfRule>
  </conditionalFormatting>
  <conditionalFormatting sqref="E744">
    <cfRule type="cellIs" dxfId="790" priority="261" operator="equal">
      <formula>$C$9</formula>
    </cfRule>
  </conditionalFormatting>
  <conditionalFormatting sqref="E745">
    <cfRule type="cellIs" dxfId="789" priority="260" operator="equal">
      <formula>$C$9</formula>
    </cfRule>
  </conditionalFormatting>
  <conditionalFormatting sqref="E746">
    <cfRule type="cellIs" dxfId="788" priority="259" operator="equal">
      <formula>$C$9</formula>
    </cfRule>
  </conditionalFormatting>
  <conditionalFormatting sqref="E747">
    <cfRule type="cellIs" dxfId="787" priority="258" operator="equal">
      <formula>$C$9</formula>
    </cfRule>
  </conditionalFormatting>
  <conditionalFormatting sqref="E750">
    <cfRule type="cellIs" dxfId="786" priority="257" operator="equal">
      <formula>$C$9</formula>
    </cfRule>
  </conditionalFormatting>
  <conditionalFormatting sqref="E751">
    <cfRule type="cellIs" dxfId="785" priority="256" operator="equal">
      <formula>$C$9</formula>
    </cfRule>
  </conditionalFormatting>
  <conditionalFormatting sqref="E753">
    <cfRule type="cellIs" dxfId="784" priority="255" operator="equal">
      <formula>$C$9</formula>
    </cfRule>
  </conditionalFormatting>
  <conditionalFormatting sqref="E754">
    <cfRule type="cellIs" dxfId="783" priority="254" operator="equal">
      <formula>$C$9</formula>
    </cfRule>
  </conditionalFormatting>
  <conditionalFormatting sqref="E756">
    <cfRule type="cellIs" dxfId="782" priority="253" operator="equal">
      <formula>$C$9</formula>
    </cfRule>
  </conditionalFormatting>
  <conditionalFormatting sqref="E757">
    <cfRule type="cellIs" dxfId="781" priority="252" operator="equal">
      <formula>$C$9</formula>
    </cfRule>
  </conditionalFormatting>
  <conditionalFormatting sqref="E759">
    <cfRule type="cellIs" dxfId="780" priority="251" operator="equal">
      <formula>$C$9</formula>
    </cfRule>
  </conditionalFormatting>
  <conditionalFormatting sqref="E760">
    <cfRule type="cellIs" dxfId="779" priority="250" operator="equal">
      <formula>$C$9</formula>
    </cfRule>
  </conditionalFormatting>
  <conditionalFormatting sqref="E762">
    <cfRule type="cellIs" dxfId="778" priority="249" operator="equal">
      <formula>$C$9</formula>
    </cfRule>
  </conditionalFormatting>
  <conditionalFormatting sqref="E763">
    <cfRule type="cellIs" dxfId="777" priority="248" operator="equal">
      <formula>$C$9</formula>
    </cfRule>
  </conditionalFormatting>
  <conditionalFormatting sqref="E765">
    <cfRule type="cellIs" dxfId="776" priority="247" operator="equal">
      <formula>$C$9</formula>
    </cfRule>
  </conditionalFormatting>
  <conditionalFormatting sqref="E766">
    <cfRule type="cellIs" dxfId="775" priority="246" operator="equal">
      <formula>$C$9</formula>
    </cfRule>
  </conditionalFormatting>
  <conditionalFormatting sqref="E767">
    <cfRule type="cellIs" dxfId="774" priority="245" operator="equal">
      <formula>$C$9</formula>
    </cfRule>
  </conditionalFormatting>
  <conditionalFormatting sqref="E768">
    <cfRule type="cellIs" dxfId="773" priority="244" operator="equal">
      <formula>$C$9</formula>
    </cfRule>
  </conditionalFormatting>
  <conditionalFormatting sqref="E769">
    <cfRule type="cellIs" dxfId="772" priority="243" operator="equal">
      <formula>$C$9</formula>
    </cfRule>
  </conditionalFormatting>
  <conditionalFormatting sqref="E771">
    <cfRule type="cellIs" dxfId="771" priority="242" operator="equal">
      <formula>$C$9</formula>
    </cfRule>
  </conditionalFormatting>
  <conditionalFormatting sqref="E773">
    <cfRule type="cellIs" dxfId="770" priority="241" operator="equal">
      <formula>$C$9</formula>
    </cfRule>
  </conditionalFormatting>
  <conditionalFormatting sqref="E774">
    <cfRule type="cellIs" dxfId="769" priority="240" operator="equal">
      <formula>$C$9</formula>
    </cfRule>
  </conditionalFormatting>
  <conditionalFormatting sqref="E775">
    <cfRule type="cellIs" dxfId="768" priority="239" operator="equal">
      <formula>$C$9</formula>
    </cfRule>
  </conditionalFormatting>
  <conditionalFormatting sqref="E776">
    <cfRule type="cellIs" dxfId="767" priority="238" operator="equal">
      <formula>$C$9</formula>
    </cfRule>
  </conditionalFormatting>
  <conditionalFormatting sqref="E777">
    <cfRule type="cellIs" dxfId="766" priority="237" operator="equal">
      <formula>$C$9</formula>
    </cfRule>
  </conditionalFormatting>
  <conditionalFormatting sqref="E778">
    <cfRule type="cellIs" dxfId="765" priority="236" operator="equal">
      <formula>$C$9</formula>
    </cfRule>
  </conditionalFormatting>
  <conditionalFormatting sqref="E780">
    <cfRule type="cellIs" dxfId="764" priority="235" operator="equal">
      <formula>$C$9</formula>
    </cfRule>
  </conditionalFormatting>
  <conditionalFormatting sqref="E781">
    <cfRule type="cellIs" dxfId="763" priority="234" operator="equal">
      <formula>$C$9</formula>
    </cfRule>
  </conditionalFormatting>
  <conditionalFormatting sqref="E790">
    <cfRule type="cellIs" dxfId="762" priority="233" operator="equal">
      <formula>$C$9</formula>
    </cfRule>
  </conditionalFormatting>
  <conditionalFormatting sqref="E791">
    <cfRule type="cellIs" dxfId="761" priority="232" operator="equal">
      <formula>$C$9</formula>
    </cfRule>
  </conditionalFormatting>
  <conditionalFormatting sqref="E792">
    <cfRule type="cellIs" dxfId="760" priority="231" operator="equal">
      <formula>$C$9</formula>
    </cfRule>
  </conditionalFormatting>
  <conditionalFormatting sqref="E793">
    <cfRule type="cellIs" dxfId="759" priority="230" operator="equal">
      <formula>$C$9</formula>
    </cfRule>
  </conditionalFormatting>
  <conditionalFormatting sqref="E799">
    <cfRule type="cellIs" dxfId="758" priority="229" operator="equal">
      <formula>$C$9</formula>
    </cfRule>
  </conditionalFormatting>
  <conditionalFormatting sqref="E800">
    <cfRule type="cellIs" dxfId="757" priority="228" operator="equal">
      <formula>$C$9</formula>
    </cfRule>
  </conditionalFormatting>
  <conditionalFormatting sqref="E801">
    <cfRule type="cellIs" dxfId="756" priority="227" operator="equal">
      <formula>$C$9</formula>
    </cfRule>
  </conditionalFormatting>
  <conditionalFormatting sqref="E802">
    <cfRule type="cellIs" dxfId="755" priority="226" operator="equal">
      <formula>$C$9</formula>
    </cfRule>
  </conditionalFormatting>
  <conditionalFormatting sqref="E803">
    <cfRule type="cellIs" dxfId="754" priority="225" operator="equal">
      <formula>$C$9</formula>
    </cfRule>
  </conditionalFormatting>
  <conditionalFormatting sqref="E804">
    <cfRule type="cellIs" dxfId="753" priority="224" operator="equal">
      <formula>$C$9</formula>
    </cfRule>
  </conditionalFormatting>
  <conditionalFormatting sqref="E805">
    <cfRule type="cellIs" dxfId="752" priority="223" operator="equal">
      <formula>$C$9</formula>
    </cfRule>
  </conditionalFormatting>
  <conditionalFormatting sqref="E806">
    <cfRule type="cellIs" dxfId="751" priority="222" operator="equal">
      <formula>$C$9</formula>
    </cfRule>
  </conditionalFormatting>
  <conditionalFormatting sqref="E807">
    <cfRule type="cellIs" dxfId="750" priority="221" operator="equal">
      <formula>$C$9</formula>
    </cfRule>
  </conditionalFormatting>
  <conditionalFormatting sqref="E808">
    <cfRule type="cellIs" dxfId="749" priority="220" operator="equal">
      <formula>$C$9</formula>
    </cfRule>
  </conditionalFormatting>
  <conditionalFormatting sqref="E809">
    <cfRule type="cellIs" dxfId="748" priority="219" operator="equal">
      <formula>$C$9</formula>
    </cfRule>
  </conditionalFormatting>
  <conditionalFormatting sqref="E810">
    <cfRule type="cellIs" dxfId="747" priority="218" operator="equal">
      <formula>$C$9</formula>
    </cfRule>
  </conditionalFormatting>
  <conditionalFormatting sqref="E811">
    <cfRule type="cellIs" dxfId="746" priority="217" operator="equal">
      <formula>$C$9</formula>
    </cfRule>
  </conditionalFormatting>
  <conditionalFormatting sqref="E812">
    <cfRule type="cellIs" dxfId="745" priority="216" operator="equal">
      <formula>$C$9</formula>
    </cfRule>
  </conditionalFormatting>
  <conditionalFormatting sqref="E813">
    <cfRule type="cellIs" dxfId="744" priority="215" operator="equal">
      <formula>$C$9</formula>
    </cfRule>
  </conditionalFormatting>
  <conditionalFormatting sqref="E815">
    <cfRule type="cellIs" dxfId="743" priority="214" operator="equal">
      <formula>$C$9</formula>
    </cfRule>
  </conditionalFormatting>
  <conditionalFormatting sqref="E816">
    <cfRule type="cellIs" dxfId="742" priority="213" operator="equal">
      <formula>$C$9</formula>
    </cfRule>
  </conditionalFormatting>
  <conditionalFormatting sqref="E817">
    <cfRule type="cellIs" dxfId="741" priority="212" operator="equal">
      <formula>$C$9</formula>
    </cfRule>
  </conditionalFormatting>
  <conditionalFormatting sqref="E818">
    <cfRule type="cellIs" dxfId="740" priority="211" operator="equal">
      <formula>$C$9</formula>
    </cfRule>
  </conditionalFormatting>
  <conditionalFormatting sqref="E819">
    <cfRule type="cellIs" dxfId="739" priority="210" operator="equal">
      <formula>$C$9</formula>
    </cfRule>
  </conditionalFormatting>
  <conditionalFormatting sqref="E820">
    <cfRule type="cellIs" dxfId="738" priority="209" operator="equal">
      <formula>$C$9</formula>
    </cfRule>
  </conditionalFormatting>
  <conditionalFormatting sqref="E821">
    <cfRule type="cellIs" dxfId="737" priority="208" operator="equal">
      <formula>$C$9</formula>
    </cfRule>
  </conditionalFormatting>
  <conditionalFormatting sqref="E822">
    <cfRule type="cellIs" dxfId="736" priority="207" operator="equal">
      <formula>$C$9</formula>
    </cfRule>
  </conditionalFormatting>
  <conditionalFormatting sqref="E823">
    <cfRule type="cellIs" dxfId="735" priority="206" operator="equal">
      <formula>$C$9</formula>
    </cfRule>
  </conditionalFormatting>
  <conditionalFormatting sqref="E824">
    <cfRule type="cellIs" dxfId="734" priority="205" operator="equal">
      <formula>$C$9</formula>
    </cfRule>
  </conditionalFormatting>
  <conditionalFormatting sqref="E825">
    <cfRule type="cellIs" dxfId="733" priority="204" operator="equal">
      <formula>$C$9</formula>
    </cfRule>
  </conditionalFormatting>
  <conditionalFormatting sqref="E826">
    <cfRule type="cellIs" dxfId="732" priority="203" operator="equal">
      <formula>$C$9</formula>
    </cfRule>
  </conditionalFormatting>
  <conditionalFormatting sqref="E827">
    <cfRule type="cellIs" dxfId="731" priority="202" operator="equal">
      <formula>$C$9</formula>
    </cfRule>
  </conditionalFormatting>
  <conditionalFormatting sqref="E828">
    <cfRule type="cellIs" dxfId="730" priority="201" operator="equal">
      <formula>$C$9</formula>
    </cfRule>
  </conditionalFormatting>
  <conditionalFormatting sqref="E829">
    <cfRule type="cellIs" dxfId="729" priority="200" operator="equal">
      <formula>$C$9</formula>
    </cfRule>
  </conditionalFormatting>
  <conditionalFormatting sqref="E831">
    <cfRule type="cellIs" dxfId="728" priority="199" operator="equal">
      <formula>$C$9</formula>
    </cfRule>
  </conditionalFormatting>
  <conditionalFormatting sqref="E832">
    <cfRule type="cellIs" dxfId="727" priority="198" operator="equal">
      <formula>$C$9</formula>
    </cfRule>
  </conditionalFormatting>
  <conditionalFormatting sqref="E833">
    <cfRule type="cellIs" dxfId="726" priority="197" operator="equal">
      <formula>$C$9</formula>
    </cfRule>
  </conditionalFormatting>
  <conditionalFormatting sqref="E834">
    <cfRule type="cellIs" dxfId="725" priority="196" operator="equal">
      <formula>$C$9</formula>
    </cfRule>
  </conditionalFormatting>
  <conditionalFormatting sqref="E835">
    <cfRule type="cellIs" dxfId="724" priority="195" operator="equal">
      <formula>$C$9</formula>
    </cfRule>
  </conditionalFormatting>
  <conditionalFormatting sqref="E843">
    <cfRule type="cellIs" dxfId="723" priority="194" operator="equal">
      <formula>$C$9</formula>
    </cfRule>
  </conditionalFormatting>
  <conditionalFormatting sqref="E844">
    <cfRule type="cellIs" dxfId="722" priority="193" operator="equal">
      <formula>$C$9</formula>
    </cfRule>
  </conditionalFormatting>
  <conditionalFormatting sqref="E845">
    <cfRule type="cellIs" dxfId="721" priority="192" operator="equal">
      <formula>$C$9</formula>
    </cfRule>
  </conditionalFormatting>
  <conditionalFormatting sqref="E846">
    <cfRule type="cellIs" dxfId="720" priority="191" operator="equal">
      <formula>$C$9</formula>
    </cfRule>
  </conditionalFormatting>
  <conditionalFormatting sqref="E847">
    <cfRule type="cellIs" dxfId="719" priority="190" operator="equal">
      <formula>$C$9</formula>
    </cfRule>
  </conditionalFormatting>
  <conditionalFormatting sqref="E849">
    <cfRule type="cellIs" dxfId="718" priority="189" operator="equal">
      <formula>$C$9</formula>
    </cfRule>
  </conditionalFormatting>
  <conditionalFormatting sqref="E850">
    <cfRule type="cellIs" dxfId="717" priority="188" operator="equal">
      <formula>$C$9</formula>
    </cfRule>
  </conditionalFormatting>
  <conditionalFormatting sqref="E851">
    <cfRule type="cellIs" dxfId="716" priority="187" operator="equal">
      <formula>$C$9</formula>
    </cfRule>
  </conditionalFormatting>
  <conditionalFormatting sqref="E853">
    <cfRule type="cellIs" dxfId="715" priority="186" operator="equal">
      <formula>$C$9</formula>
    </cfRule>
  </conditionalFormatting>
  <conditionalFormatting sqref="E854">
    <cfRule type="cellIs" dxfId="714" priority="185" operator="equal">
      <formula>$C$9</formula>
    </cfRule>
  </conditionalFormatting>
  <conditionalFormatting sqref="E855">
    <cfRule type="cellIs" dxfId="713" priority="184" operator="equal">
      <formula>$C$9</formula>
    </cfRule>
  </conditionalFormatting>
  <conditionalFormatting sqref="E856">
    <cfRule type="cellIs" dxfId="712" priority="183" operator="equal">
      <formula>$C$9</formula>
    </cfRule>
  </conditionalFormatting>
  <conditionalFormatting sqref="E857">
    <cfRule type="cellIs" dxfId="711" priority="182" operator="equal">
      <formula>$C$9</formula>
    </cfRule>
  </conditionalFormatting>
  <conditionalFormatting sqref="E858">
    <cfRule type="cellIs" dxfId="710" priority="181" operator="equal">
      <formula>$C$9</formula>
    </cfRule>
  </conditionalFormatting>
  <conditionalFormatting sqref="E861">
    <cfRule type="cellIs" dxfId="709" priority="180" operator="equal">
      <formula>$C$9</formula>
    </cfRule>
  </conditionalFormatting>
  <conditionalFormatting sqref="E862">
    <cfRule type="cellIs" dxfId="708" priority="179" operator="equal">
      <formula>$C$9</formula>
    </cfRule>
  </conditionalFormatting>
  <conditionalFormatting sqref="E863">
    <cfRule type="cellIs" dxfId="707" priority="178" operator="equal">
      <formula>$C$9</formula>
    </cfRule>
  </conditionalFormatting>
  <conditionalFormatting sqref="E864">
    <cfRule type="cellIs" dxfId="706" priority="177" operator="equal">
      <formula>$C$9</formula>
    </cfRule>
  </conditionalFormatting>
  <conditionalFormatting sqref="E865">
    <cfRule type="cellIs" dxfId="705" priority="176" operator="equal">
      <formula>$C$9</formula>
    </cfRule>
  </conditionalFormatting>
  <conditionalFormatting sqref="E867">
    <cfRule type="cellIs" dxfId="704" priority="175" operator="equal">
      <formula>$C$9</formula>
    </cfRule>
  </conditionalFormatting>
  <conditionalFormatting sqref="E868">
    <cfRule type="cellIs" dxfId="703" priority="174" operator="equal">
      <formula>$C$9</formula>
    </cfRule>
  </conditionalFormatting>
  <conditionalFormatting sqref="E869">
    <cfRule type="cellIs" dxfId="702" priority="173" operator="equal">
      <formula>$C$9</formula>
    </cfRule>
  </conditionalFormatting>
  <conditionalFormatting sqref="E871">
    <cfRule type="cellIs" dxfId="701" priority="172" operator="equal">
      <formula>$C$9</formula>
    </cfRule>
  </conditionalFormatting>
  <conditionalFormatting sqref="E872">
    <cfRule type="cellIs" dxfId="700" priority="171" operator="equal">
      <formula>$C$9</formula>
    </cfRule>
  </conditionalFormatting>
  <conditionalFormatting sqref="E873">
    <cfRule type="cellIs" dxfId="699" priority="170" operator="equal">
      <formula>$C$9</formula>
    </cfRule>
  </conditionalFormatting>
  <conditionalFormatting sqref="E874">
    <cfRule type="cellIs" dxfId="698" priority="169" operator="equal">
      <formula>$C$9</formula>
    </cfRule>
  </conditionalFormatting>
  <conditionalFormatting sqref="E875">
    <cfRule type="cellIs" dxfId="697" priority="168" operator="equal">
      <formula>$C$9</formula>
    </cfRule>
  </conditionalFormatting>
  <conditionalFormatting sqref="E876">
    <cfRule type="cellIs" dxfId="696" priority="167" operator="equal">
      <formula>$C$9</formula>
    </cfRule>
  </conditionalFormatting>
  <conditionalFormatting sqref="E877">
    <cfRule type="cellIs" dxfId="695" priority="166" operator="equal">
      <formula>$C$9</formula>
    </cfRule>
  </conditionalFormatting>
  <conditionalFormatting sqref="E879">
    <cfRule type="cellIs" dxfId="694" priority="165" operator="equal">
      <formula>$C$9</formula>
    </cfRule>
  </conditionalFormatting>
  <conditionalFormatting sqref="E880">
    <cfRule type="cellIs" dxfId="693" priority="164" operator="equal">
      <formula>$C$9</formula>
    </cfRule>
  </conditionalFormatting>
  <conditionalFormatting sqref="E898">
    <cfRule type="cellIs" dxfId="691" priority="163" operator="equal">
      <formula>$C$9</formula>
    </cfRule>
  </conditionalFormatting>
  <conditionalFormatting sqref="E899">
    <cfRule type="cellIs" dxfId="690" priority="162" operator="equal">
      <formula>$C$9</formula>
    </cfRule>
  </conditionalFormatting>
  <conditionalFormatting sqref="E901">
    <cfRule type="cellIs" dxfId="689" priority="161" operator="equal">
      <formula>$C$9</formula>
    </cfRule>
  </conditionalFormatting>
  <conditionalFormatting sqref="E902">
    <cfRule type="cellIs" dxfId="688" priority="160" operator="equal">
      <formula>$C$9</formula>
    </cfRule>
  </conditionalFormatting>
  <conditionalFormatting sqref="E904">
    <cfRule type="cellIs" dxfId="687" priority="159" operator="equal">
      <formula>$C$9</formula>
    </cfRule>
  </conditionalFormatting>
  <conditionalFormatting sqref="E909">
    <cfRule type="cellIs" dxfId="686" priority="158" operator="equal">
      <formula>$C$9</formula>
    </cfRule>
  </conditionalFormatting>
  <conditionalFormatting sqref="E910">
    <cfRule type="cellIs" dxfId="685" priority="157" operator="equal">
      <formula>$C$9</formula>
    </cfRule>
  </conditionalFormatting>
  <conditionalFormatting sqref="E911">
    <cfRule type="cellIs" dxfId="684" priority="156" operator="equal">
      <formula>$C$9</formula>
    </cfRule>
  </conditionalFormatting>
  <conditionalFormatting sqref="E912">
    <cfRule type="cellIs" dxfId="683" priority="155" operator="equal">
      <formula>$C$9</formula>
    </cfRule>
  </conditionalFormatting>
  <conditionalFormatting sqref="E913">
    <cfRule type="cellIs" dxfId="682" priority="154" operator="equal">
      <formula>$C$9</formula>
    </cfRule>
  </conditionalFormatting>
  <conditionalFormatting sqref="E916">
    <cfRule type="cellIs" dxfId="681" priority="153" operator="equal">
      <formula>$C$9</formula>
    </cfRule>
  </conditionalFormatting>
  <conditionalFormatting sqref="E917">
    <cfRule type="cellIs" dxfId="680" priority="152" operator="equal">
      <formula>$C$9</formula>
    </cfRule>
  </conditionalFormatting>
  <conditionalFormatting sqref="E918">
    <cfRule type="cellIs" dxfId="679" priority="151" operator="equal">
      <formula>$C$9</formula>
    </cfRule>
  </conditionalFormatting>
  <conditionalFormatting sqref="E928">
    <cfRule type="cellIs" dxfId="678" priority="150" operator="equal">
      <formula>$C$9</formula>
    </cfRule>
  </conditionalFormatting>
  <conditionalFormatting sqref="E929">
    <cfRule type="cellIs" dxfId="677" priority="149" operator="equal">
      <formula>$C$9</formula>
    </cfRule>
  </conditionalFormatting>
  <conditionalFormatting sqref="E930">
    <cfRule type="cellIs" dxfId="676" priority="148" operator="equal">
      <formula>$C$9</formula>
    </cfRule>
  </conditionalFormatting>
  <conditionalFormatting sqref="E932">
    <cfRule type="cellIs" dxfId="675" priority="147" operator="equal">
      <formula>$C$9</formula>
    </cfRule>
  </conditionalFormatting>
  <conditionalFormatting sqref="E934">
    <cfRule type="cellIs" dxfId="674" priority="146" operator="equal">
      <formula>$C$9</formula>
    </cfRule>
  </conditionalFormatting>
  <conditionalFormatting sqref="E936">
    <cfRule type="cellIs" dxfId="673" priority="145" operator="equal">
      <formula>$C$9</formula>
    </cfRule>
  </conditionalFormatting>
  <conditionalFormatting sqref="E944">
    <cfRule type="cellIs" dxfId="672" priority="144" operator="equal">
      <formula>$C$9</formula>
    </cfRule>
  </conditionalFormatting>
  <conditionalFormatting sqref="E946">
    <cfRule type="cellIs" dxfId="671" priority="143" operator="equal">
      <formula>$C$9</formula>
    </cfRule>
  </conditionalFormatting>
  <conditionalFormatting sqref="E949">
    <cfRule type="cellIs" dxfId="670" priority="142" operator="equal">
      <formula>$C$9</formula>
    </cfRule>
  </conditionalFormatting>
  <conditionalFormatting sqref="E951">
    <cfRule type="cellIs" dxfId="669" priority="141" operator="equal">
      <formula>$C$9</formula>
    </cfRule>
  </conditionalFormatting>
  <conditionalFormatting sqref="E954">
    <cfRule type="cellIs" dxfId="668" priority="140" operator="equal">
      <formula>$C$9</formula>
    </cfRule>
  </conditionalFormatting>
  <conditionalFormatting sqref="E956">
    <cfRule type="cellIs" dxfId="667" priority="139" operator="equal">
      <formula>$C$9</formula>
    </cfRule>
  </conditionalFormatting>
  <conditionalFormatting sqref="E959">
    <cfRule type="cellIs" dxfId="666" priority="138" operator="equal">
      <formula>$C$9</formula>
    </cfRule>
  </conditionalFormatting>
  <conditionalFormatting sqref="E961">
    <cfRule type="cellIs" dxfId="665" priority="137" operator="equal">
      <formula>$C$9</formula>
    </cfRule>
  </conditionalFormatting>
  <conditionalFormatting sqref="E962">
    <cfRule type="cellIs" dxfId="664" priority="136" operator="equal">
      <formula>$C$9</formula>
    </cfRule>
  </conditionalFormatting>
  <conditionalFormatting sqref="E964">
    <cfRule type="cellIs" dxfId="663" priority="135" operator="equal">
      <formula>$C$9</formula>
    </cfRule>
  </conditionalFormatting>
  <conditionalFormatting sqref="E965">
    <cfRule type="cellIs" dxfId="662" priority="134" operator="equal">
      <formula>$C$9</formula>
    </cfRule>
  </conditionalFormatting>
  <conditionalFormatting sqref="E967">
    <cfRule type="cellIs" dxfId="661" priority="133" operator="equal">
      <formula>$C$9</formula>
    </cfRule>
  </conditionalFormatting>
  <conditionalFormatting sqref="E968">
    <cfRule type="cellIs" dxfId="660" priority="132" operator="equal">
      <formula>$C$9</formula>
    </cfRule>
  </conditionalFormatting>
  <conditionalFormatting sqref="E969">
    <cfRule type="cellIs" dxfId="659" priority="131" operator="equal">
      <formula>$C$9</formula>
    </cfRule>
  </conditionalFormatting>
  <conditionalFormatting sqref="E970">
    <cfRule type="cellIs" dxfId="658" priority="130" operator="equal">
      <formula>$C$9</formula>
    </cfRule>
  </conditionalFormatting>
  <conditionalFormatting sqref="E978">
    <cfRule type="cellIs" dxfId="657" priority="129" operator="equal">
      <formula>$C$9</formula>
    </cfRule>
  </conditionalFormatting>
  <conditionalFormatting sqref="E980">
    <cfRule type="cellIs" dxfId="656" priority="128" operator="equal">
      <formula>$C$9</formula>
    </cfRule>
  </conditionalFormatting>
  <conditionalFormatting sqref="E984">
    <cfRule type="cellIs" dxfId="655" priority="127" operator="equal">
      <formula>$C$9</formula>
    </cfRule>
  </conditionalFormatting>
  <conditionalFormatting sqref="E985">
    <cfRule type="cellIs" dxfId="654" priority="126" operator="equal">
      <formula>$C$9</formula>
    </cfRule>
  </conditionalFormatting>
  <conditionalFormatting sqref="E986">
    <cfRule type="cellIs" dxfId="653" priority="125" operator="equal">
      <formula>$C$9</formula>
    </cfRule>
  </conditionalFormatting>
  <conditionalFormatting sqref="E987">
    <cfRule type="cellIs" dxfId="652" priority="124" operator="equal">
      <formula>$C$9</formula>
    </cfRule>
  </conditionalFormatting>
  <conditionalFormatting sqref="E988">
    <cfRule type="cellIs" dxfId="651" priority="123" operator="equal">
      <formula>$C$9</formula>
    </cfRule>
  </conditionalFormatting>
  <conditionalFormatting sqref="E990">
    <cfRule type="cellIs" dxfId="650" priority="122" operator="equal">
      <formula>$C$9</formula>
    </cfRule>
  </conditionalFormatting>
  <conditionalFormatting sqref="E991">
    <cfRule type="cellIs" dxfId="649" priority="121" operator="equal">
      <formula>$C$9</formula>
    </cfRule>
  </conditionalFormatting>
  <conditionalFormatting sqref="E993">
    <cfRule type="cellIs" dxfId="648" priority="120" operator="equal">
      <formula>$C$9</formula>
    </cfRule>
  </conditionalFormatting>
  <conditionalFormatting sqref="E994">
    <cfRule type="cellIs" dxfId="647" priority="119" operator="equal">
      <formula>$C$9</formula>
    </cfRule>
  </conditionalFormatting>
  <conditionalFormatting sqref="E1001">
    <cfRule type="cellIs" dxfId="646" priority="118" operator="equal">
      <formula>$C$9</formula>
    </cfRule>
  </conditionalFormatting>
  <conditionalFormatting sqref="E1002">
    <cfRule type="cellIs" dxfId="645" priority="117" operator="equal">
      <formula>$C$9</formula>
    </cfRule>
  </conditionalFormatting>
  <conditionalFormatting sqref="E1003">
    <cfRule type="cellIs" dxfId="644" priority="116" operator="equal">
      <formula>$C$9</formula>
    </cfRule>
  </conditionalFormatting>
  <conditionalFormatting sqref="E1004">
    <cfRule type="cellIs" dxfId="643" priority="115" operator="equal">
      <formula>$C$9</formula>
    </cfRule>
  </conditionalFormatting>
  <conditionalFormatting sqref="E1005">
    <cfRule type="cellIs" dxfId="642" priority="114" operator="equal">
      <formula>$C$9</formula>
    </cfRule>
  </conditionalFormatting>
  <conditionalFormatting sqref="E1008">
    <cfRule type="cellIs" dxfId="641" priority="113" operator="equal">
      <formula>$C$9</formula>
    </cfRule>
  </conditionalFormatting>
  <conditionalFormatting sqref="E1010">
    <cfRule type="cellIs" dxfId="640" priority="112" operator="equal">
      <formula>$C$9</formula>
    </cfRule>
  </conditionalFormatting>
  <conditionalFormatting sqref="E1011">
    <cfRule type="cellIs" dxfId="639" priority="111" operator="equal">
      <formula>$C$9</formula>
    </cfRule>
  </conditionalFormatting>
  <conditionalFormatting sqref="E1018">
    <cfRule type="cellIs" dxfId="638" priority="110" operator="equal">
      <formula>$C$9</formula>
    </cfRule>
  </conditionalFormatting>
  <conditionalFormatting sqref="E1019">
    <cfRule type="cellIs" dxfId="637" priority="109" operator="equal">
      <formula>$C$9</formula>
    </cfRule>
  </conditionalFormatting>
  <conditionalFormatting sqref="E1020">
    <cfRule type="cellIs" dxfId="636" priority="108" operator="equal">
      <formula>$C$9</formula>
    </cfRule>
  </conditionalFormatting>
  <conditionalFormatting sqref="E1023">
    <cfRule type="cellIs" dxfId="635" priority="107" operator="equal">
      <formula>$C$9</formula>
    </cfRule>
  </conditionalFormatting>
  <conditionalFormatting sqref="E1024">
    <cfRule type="cellIs" dxfId="634" priority="106" operator="equal">
      <formula>$C$9</formula>
    </cfRule>
  </conditionalFormatting>
  <conditionalFormatting sqref="E1026">
    <cfRule type="cellIs" dxfId="633" priority="105" operator="equal">
      <formula>$C$9</formula>
    </cfRule>
  </conditionalFormatting>
  <conditionalFormatting sqref="E1027">
    <cfRule type="cellIs" dxfId="632" priority="104" operator="equal">
      <formula>$C$9</formula>
    </cfRule>
  </conditionalFormatting>
  <conditionalFormatting sqref="E1031">
    <cfRule type="cellIs" dxfId="630" priority="102" operator="equal">
      <formula>$C$9</formula>
    </cfRule>
  </conditionalFormatting>
  <conditionalFormatting sqref="E1032">
    <cfRule type="cellIs" dxfId="629" priority="101" operator="equal">
      <formula>$C$9</formula>
    </cfRule>
  </conditionalFormatting>
  <conditionalFormatting sqref="E1039">
    <cfRule type="cellIs" dxfId="628" priority="100" operator="equal">
      <formula>$C$9</formula>
    </cfRule>
  </conditionalFormatting>
  <conditionalFormatting sqref="E1040">
    <cfRule type="cellIs" dxfId="627" priority="99" operator="equal">
      <formula>$C$9</formula>
    </cfRule>
  </conditionalFormatting>
  <conditionalFormatting sqref="E1042">
    <cfRule type="cellIs" dxfId="626" priority="98" operator="equal">
      <formula>$C$9</formula>
    </cfRule>
  </conditionalFormatting>
  <conditionalFormatting sqref="E1043">
    <cfRule type="cellIs" dxfId="625" priority="97" operator="equal">
      <formula>$C$9</formula>
    </cfRule>
  </conditionalFormatting>
  <conditionalFormatting sqref="E1045">
    <cfRule type="cellIs" dxfId="624" priority="96" operator="equal">
      <formula>$C$9</formula>
    </cfRule>
  </conditionalFormatting>
  <conditionalFormatting sqref="E1046">
    <cfRule type="cellIs" dxfId="623" priority="95" operator="equal">
      <formula>$C$9</formula>
    </cfRule>
  </conditionalFormatting>
  <conditionalFormatting sqref="E1047">
    <cfRule type="cellIs" dxfId="622" priority="94" operator="equal">
      <formula>$C$9</formula>
    </cfRule>
  </conditionalFormatting>
  <conditionalFormatting sqref="E1048">
    <cfRule type="cellIs" dxfId="621" priority="93" operator="equal">
      <formula>$C$9</formula>
    </cfRule>
  </conditionalFormatting>
  <conditionalFormatting sqref="E1049">
    <cfRule type="cellIs" dxfId="620" priority="92" operator="equal">
      <formula>$C$9</formula>
    </cfRule>
  </conditionalFormatting>
  <conditionalFormatting sqref="E1051">
    <cfRule type="cellIs" dxfId="619" priority="91" operator="equal">
      <formula>$C$9</formula>
    </cfRule>
  </conditionalFormatting>
  <conditionalFormatting sqref="E1053">
    <cfRule type="cellIs" dxfId="618" priority="90" operator="equal">
      <formula>$C$9</formula>
    </cfRule>
  </conditionalFormatting>
  <conditionalFormatting sqref="E1054">
    <cfRule type="cellIs" dxfId="617" priority="89" operator="equal">
      <formula>$C$9</formula>
    </cfRule>
  </conditionalFormatting>
  <conditionalFormatting sqref="E1056">
    <cfRule type="cellIs" dxfId="616" priority="88" operator="equal">
      <formula>$C$9</formula>
    </cfRule>
  </conditionalFormatting>
  <conditionalFormatting sqref="E1057">
    <cfRule type="cellIs" dxfId="615" priority="87" operator="equal">
      <formula>$C$9</formula>
    </cfRule>
  </conditionalFormatting>
  <conditionalFormatting sqref="E1058">
    <cfRule type="cellIs" dxfId="614" priority="86" operator="equal">
      <formula>$C$9</formula>
    </cfRule>
  </conditionalFormatting>
  <conditionalFormatting sqref="E1074">
    <cfRule type="cellIs" dxfId="613" priority="85" operator="equal">
      <formula>$C$9</formula>
    </cfRule>
  </conditionalFormatting>
  <conditionalFormatting sqref="E1075">
    <cfRule type="cellIs" dxfId="612" priority="84" operator="equal">
      <formula>$C$9</formula>
    </cfRule>
  </conditionalFormatting>
  <conditionalFormatting sqref="E1077">
    <cfRule type="cellIs" dxfId="611" priority="83" operator="equal">
      <formula>$C$9</formula>
    </cfRule>
  </conditionalFormatting>
  <conditionalFormatting sqref="E1076">
    <cfRule type="cellIs" dxfId="610" priority="82" operator="equal">
      <formula>$C$9</formula>
    </cfRule>
  </conditionalFormatting>
  <conditionalFormatting sqref="E1078">
    <cfRule type="cellIs" dxfId="609" priority="81" operator="equal">
      <formula>$C$9</formula>
    </cfRule>
  </conditionalFormatting>
  <conditionalFormatting sqref="E1081">
    <cfRule type="cellIs" dxfId="608" priority="80" operator="equal">
      <formula>$C$9</formula>
    </cfRule>
  </conditionalFormatting>
  <conditionalFormatting sqref="E1082">
    <cfRule type="cellIs" dxfId="607" priority="79" operator="equal">
      <formula>$C$9</formula>
    </cfRule>
  </conditionalFormatting>
  <conditionalFormatting sqref="E1083">
    <cfRule type="cellIs" dxfId="606" priority="78" operator="equal">
      <formula>$C$9</formula>
    </cfRule>
  </conditionalFormatting>
  <conditionalFormatting sqref="E1084">
    <cfRule type="cellIs" dxfId="605" priority="77" operator="equal">
      <formula>$C$9</formula>
    </cfRule>
  </conditionalFormatting>
  <conditionalFormatting sqref="E1085">
    <cfRule type="cellIs" dxfId="604" priority="76" operator="equal">
      <formula>$C$9</formula>
    </cfRule>
  </conditionalFormatting>
  <conditionalFormatting sqref="E1087">
    <cfRule type="cellIs" dxfId="603" priority="75" operator="equal">
      <formula>$C$9</formula>
    </cfRule>
  </conditionalFormatting>
  <conditionalFormatting sqref="E1088">
    <cfRule type="cellIs" dxfId="602" priority="74" operator="equal">
      <formula>$C$9</formula>
    </cfRule>
  </conditionalFormatting>
  <conditionalFormatting sqref="E1089">
    <cfRule type="cellIs" dxfId="601" priority="73" operator="equal">
      <formula>$C$9</formula>
    </cfRule>
  </conditionalFormatting>
  <conditionalFormatting sqref="E1090">
    <cfRule type="cellIs" dxfId="600" priority="72" operator="equal">
      <formula>$C$9</formula>
    </cfRule>
  </conditionalFormatting>
  <conditionalFormatting sqref="E1091">
    <cfRule type="cellIs" dxfId="599" priority="71" operator="equal">
      <formula>$C$9</formula>
    </cfRule>
  </conditionalFormatting>
  <conditionalFormatting sqref="E1094">
    <cfRule type="cellIs" dxfId="598" priority="70" operator="equal">
      <formula>$C$9</formula>
    </cfRule>
  </conditionalFormatting>
  <conditionalFormatting sqref="E1095">
    <cfRule type="cellIs" dxfId="597" priority="69" operator="equal">
      <formula>$C$9</formula>
    </cfRule>
  </conditionalFormatting>
  <conditionalFormatting sqref="E1096">
    <cfRule type="cellIs" dxfId="596" priority="68" operator="equal">
      <formula>$C$9</formula>
    </cfRule>
  </conditionalFormatting>
  <conditionalFormatting sqref="E1097">
    <cfRule type="cellIs" dxfId="595" priority="67" operator="equal">
      <formula>$C$9</formula>
    </cfRule>
  </conditionalFormatting>
  <conditionalFormatting sqref="E1098">
    <cfRule type="cellIs" dxfId="594" priority="66" operator="equal">
      <formula>$C$9</formula>
    </cfRule>
  </conditionalFormatting>
  <conditionalFormatting sqref="E1099">
    <cfRule type="cellIs" dxfId="593" priority="65" operator="equal">
      <formula>$C$9</formula>
    </cfRule>
  </conditionalFormatting>
  <conditionalFormatting sqref="E1100">
    <cfRule type="cellIs" dxfId="592" priority="64" operator="equal">
      <formula>$C$9</formula>
    </cfRule>
  </conditionalFormatting>
  <conditionalFormatting sqref="E1101">
    <cfRule type="cellIs" dxfId="591" priority="63" operator="equal">
      <formula>$C$9</formula>
    </cfRule>
  </conditionalFormatting>
  <conditionalFormatting sqref="E1102">
    <cfRule type="cellIs" dxfId="590" priority="62" operator="equal">
      <formula>$C$9</formula>
    </cfRule>
  </conditionalFormatting>
  <conditionalFormatting sqref="E1103">
    <cfRule type="cellIs" dxfId="589" priority="61" operator="equal">
      <formula>$C$9</formula>
    </cfRule>
  </conditionalFormatting>
  <conditionalFormatting sqref="E1104">
    <cfRule type="cellIs" dxfId="588" priority="60" operator="equal">
      <formula>$C$9</formula>
    </cfRule>
  </conditionalFormatting>
  <conditionalFormatting sqref="E1105">
    <cfRule type="cellIs" dxfId="587" priority="59" operator="equal">
      <formula>$C$9</formula>
    </cfRule>
  </conditionalFormatting>
  <conditionalFormatting sqref="E1106">
    <cfRule type="cellIs" dxfId="586" priority="58" operator="equal">
      <formula>$C$9</formula>
    </cfRule>
  </conditionalFormatting>
  <conditionalFormatting sqref="E1107">
    <cfRule type="cellIs" dxfId="585" priority="57" operator="equal">
      <formula>$C$9</formula>
    </cfRule>
  </conditionalFormatting>
  <conditionalFormatting sqref="E1108">
    <cfRule type="cellIs" dxfId="584" priority="56" operator="equal">
      <formula>$C$9</formula>
    </cfRule>
  </conditionalFormatting>
  <conditionalFormatting sqref="E1109">
    <cfRule type="cellIs" dxfId="583" priority="55" operator="equal">
      <formula>$C$9</formula>
    </cfRule>
  </conditionalFormatting>
  <conditionalFormatting sqref="E1110">
    <cfRule type="cellIs" dxfId="582" priority="54" operator="equal">
      <formula>$C$9</formula>
    </cfRule>
  </conditionalFormatting>
  <conditionalFormatting sqref="E1111">
    <cfRule type="cellIs" dxfId="581" priority="53" operator="equal">
      <formula>$C$9</formula>
    </cfRule>
  </conditionalFormatting>
  <conditionalFormatting sqref="E1112">
    <cfRule type="cellIs" dxfId="580" priority="52" operator="equal">
      <formula>$C$9</formula>
    </cfRule>
  </conditionalFormatting>
  <conditionalFormatting sqref="E1113">
    <cfRule type="cellIs" dxfId="579" priority="51" operator="equal">
      <formula>$C$9</formula>
    </cfRule>
  </conditionalFormatting>
  <conditionalFormatting sqref="E1114">
    <cfRule type="cellIs" dxfId="578" priority="50" operator="equal">
      <formula>$C$9</formula>
    </cfRule>
  </conditionalFormatting>
  <conditionalFormatting sqref="E1115">
    <cfRule type="cellIs" dxfId="577" priority="49" operator="equal">
      <formula>$C$9</formula>
    </cfRule>
  </conditionalFormatting>
  <conditionalFormatting sqref="E1116">
    <cfRule type="cellIs" dxfId="576" priority="48" operator="equal">
      <formula>$C$9</formula>
    </cfRule>
  </conditionalFormatting>
  <conditionalFormatting sqref="E1117">
    <cfRule type="cellIs" dxfId="575" priority="47" operator="equal">
      <formula>$C$9</formula>
    </cfRule>
  </conditionalFormatting>
  <conditionalFormatting sqref="E1118">
    <cfRule type="cellIs" dxfId="574" priority="46" operator="equal">
      <formula>$C$9</formula>
    </cfRule>
  </conditionalFormatting>
  <conditionalFormatting sqref="E1119">
    <cfRule type="cellIs" dxfId="573" priority="45" operator="equal">
      <formula>$C$9</formula>
    </cfRule>
  </conditionalFormatting>
  <conditionalFormatting sqref="E1124">
    <cfRule type="cellIs" dxfId="572" priority="44" operator="equal">
      <formula>$C$9</formula>
    </cfRule>
  </conditionalFormatting>
  <conditionalFormatting sqref="E1125">
    <cfRule type="cellIs" dxfId="571" priority="43" operator="equal">
      <formula>$C$9</formula>
    </cfRule>
  </conditionalFormatting>
  <conditionalFormatting sqref="E1126">
    <cfRule type="cellIs" dxfId="570" priority="42" operator="equal">
      <formula>$C$9</formula>
    </cfRule>
  </conditionalFormatting>
  <conditionalFormatting sqref="E1127">
    <cfRule type="cellIs" dxfId="569" priority="41" operator="equal">
      <formula>$C$9</formula>
    </cfRule>
  </conditionalFormatting>
  <conditionalFormatting sqref="E1128">
    <cfRule type="cellIs" dxfId="568" priority="40" operator="equal">
      <formula>$C$9</formula>
    </cfRule>
  </conditionalFormatting>
  <conditionalFormatting sqref="E1129">
    <cfRule type="cellIs" dxfId="567" priority="39" operator="equal">
      <formula>$C$9</formula>
    </cfRule>
  </conditionalFormatting>
  <conditionalFormatting sqref="E1130">
    <cfRule type="cellIs" dxfId="566" priority="38" operator="equal">
      <formula>$C$9</formula>
    </cfRule>
  </conditionalFormatting>
  <conditionalFormatting sqref="E11">
    <cfRule type="cellIs" dxfId="565" priority="37" operator="equal">
      <formula>$C$9</formula>
    </cfRule>
  </conditionalFormatting>
  <conditionalFormatting sqref="E14">
    <cfRule type="cellIs" dxfId="564" priority="36" operator="equal">
      <formula>$C$9</formula>
    </cfRule>
  </conditionalFormatting>
  <conditionalFormatting sqref="E17">
    <cfRule type="cellIs" dxfId="563" priority="35" operator="equal">
      <formula>$C$9</formula>
    </cfRule>
  </conditionalFormatting>
  <conditionalFormatting sqref="E20">
    <cfRule type="cellIs" dxfId="562" priority="34" operator="equal">
      <formula>$C$9</formula>
    </cfRule>
  </conditionalFormatting>
  <conditionalFormatting sqref="E25">
    <cfRule type="cellIs" dxfId="561" priority="33" operator="equal">
      <formula>$C$9</formula>
    </cfRule>
  </conditionalFormatting>
  <conditionalFormatting sqref="E34">
    <cfRule type="cellIs" dxfId="560" priority="32" operator="equal">
      <formula>$C$9</formula>
    </cfRule>
  </conditionalFormatting>
  <conditionalFormatting sqref="E37">
    <cfRule type="cellIs" dxfId="559" priority="31" operator="equal">
      <formula>$C$9</formula>
    </cfRule>
  </conditionalFormatting>
  <conditionalFormatting sqref="E60">
    <cfRule type="cellIs" dxfId="558" priority="30" operator="equal">
      <formula>$C$9</formula>
    </cfRule>
  </conditionalFormatting>
  <conditionalFormatting sqref="E127">
    <cfRule type="cellIs" dxfId="557" priority="29" operator="equal">
      <formula>$C$9</formula>
    </cfRule>
  </conditionalFormatting>
  <conditionalFormatting sqref="E167">
    <cfRule type="cellIs" dxfId="556" priority="28" operator="equal">
      <formula>$C$9</formula>
    </cfRule>
  </conditionalFormatting>
  <conditionalFormatting sqref="E227">
    <cfRule type="cellIs" dxfId="555" priority="27" operator="equal">
      <formula>$C$9</formula>
    </cfRule>
  </conditionalFormatting>
  <conditionalFormatting sqref="E254">
    <cfRule type="cellIs" dxfId="554" priority="26" operator="equal">
      <formula>$C$9</formula>
    </cfRule>
  </conditionalFormatting>
  <conditionalFormatting sqref="E283">
    <cfRule type="cellIs" dxfId="553" priority="25" operator="equal">
      <formula>$C$9</formula>
    </cfRule>
  </conditionalFormatting>
  <conditionalFormatting sqref="E303">
    <cfRule type="cellIs" dxfId="552" priority="24" operator="equal">
      <formula>$C$9</formula>
    </cfRule>
  </conditionalFormatting>
  <conditionalFormatting sqref="E306">
    <cfRule type="cellIs" dxfId="551" priority="23" operator="equal">
      <formula>$C$9</formula>
    </cfRule>
  </conditionalFormatting>
  <conditionalFormatting sqref="E365">
    <cfRule type="cellIs" dxfId="550" priority="22" operator="equal">
      <formula>$C$9</formula>
    </cfRule>
  </conditionalFormatting>
  <conditionalFormatting sqref="E504">
    <cfRule type="cellIs" dxfId="549" priority="21" operator="equal">
      <formula>$C$9</formula>
    </cfRule>
  </conditionalFormatting>
  <conditionalFormatting sqref="E530">
    <cfRule type="cellIs" dxfId="548" priority="20" operator="equal">
      <formula>$C$9</formula>
    </cfRule>
  </conditionalFormatting>
  <conditionalFormatting sqref="E583">
    <cfRule type="cellIs" dxfId="547" priority="19" operator="equal">
      <formula>$C$9</formula>
    </cfRule>
  </conditionalFormatting>
  <conditionalFormatting sqref="E642">
    <cfRule type="cellIs" dxfId="546" priority="18" operator="equal">
      <formula>$C$9</formula>
    </cfRule>
  </conditionalFormatting>
  <conditionalFormatting sqref="E645">
    <cfRule type="cellIs" dxfId="545" priority="17" operator="equal">
      <formula>$C$9</formula>
    </cfRule>
  </conditionalFormatting>
  <conditionalFormatting sqref="E686">
    <cfRule type="cellIs" dxfId="544" priority="16" operator="equal">
      <formula>$C$9</formula>
    </cfRule>
  </conditionalFormatting>
  <conditionalFormatting sqref="E694">
    <cfRule type="cellIs" dxfId="543" priority="15" operator="equal">
      <formula>$C$9</formula>
    </cfRule>
  </conditionalFormatting>
  <conditionalFormatting sqref="E785">
    <cfRule type="cellIs" dxfId="542" priority="14" operator="equal">
      <formula>$C$9</formula>
    </cfRule>
  </conditionalFormatting>
  <conditionalFormatting sqref="E788">
    <cfRule type="cellIs" dxfId="541" priority="13" operator="equal">
      <formula>$C$9</formula>
    </cfRule>
  </conditionalFormatting>
  <conditionalFormatting sqref="E796">
    <cfRule type="cellIs" dxfId="540" priority="12" operator="equal">
      <formula>$C$9</formula>
    </cfRule>
  </conditionalFormatting>
  <conditionalFormatting sqref="E883">
    <cfRule type="cellIs" dxfId="539" priority="11" operator="equal">
      <formula>$C$9</formula>
    </cfRule>
  </conditionalFormatting>
  <conditionalFormatting sqref="E891">
    <cfRule type="cellIs" dxfId="538" priority="10" operator="equal">
      <formula>$C$9</formula>
    </cfRule>
  </conditionalFormatting>
  <conditionalFormatting sqref="E907">
    <cfRule type="cellIs" dxfId="537" priority="9" operator="equal">
      <formula>$C$9</formula>
    </cfRule>
  </conditionalFormatting>
  <conditionalFormatting sqref="E921">
    <cfRule type="cellIs" dxfId="536" priority="8" operator="equal">
      <formula>$C$9</formula>
    </cfRule>
  </conditionalFormatting>
  <conditionalFormatting sqref="E982">
    <cfRule type="cellIs" dxfId="535" priority="7" operator="equal">
      <formula>$C$9</formula>
    </cfRule>
  </conditionalFormatting>
  <conditionalFormatting sqref="E1030">
    <cfRule type="cellIs" dxfId="534" priority="6" operator="equal">
      <formula>$C$9</formula>
    </cfRule>
  </conditionalFormatting>
  <conditionalFormatting sqref="E1067">
    <cfRule type="cellIs" dxfId="533" priority="5" operator="equal">
      <formula>$C$9</formula>
    </cfRule>
  </conditionalFormatting>
  <conditionalFormatting sqref="E1122">
    <cfRule type="cellIs" dxfId="532" priority="4" operator="equal">
      <formula>$C$9</formula>
    </cfRule>
  </conditionalFormatting>
  <conditionalFormatting sqref="E1133">
    <cfRule type="cellIs" dxfId="531" priority="3" operator="equal">
      <formula>$C$9</formula>
    </cfRule>
  </conditionalFormatting>
  <conditionalFormatting sqref="E1136">
    <cfRule type="cellIs" dxfId="530" priority="2" operator="equal">
      <formula>$C$9</formula>
    </cfRule>
  </conditionalFormatting>
  <conditionalFormatting sqref="E1146">
    <cfRule type="cellIs" dxfId="529" priority="1" operator="equal">
      <formula>$C$9</formula>
    </cfRule>
  </conditionalFormatting>
  <pageMargins left="0.70866141732283505" right="0.70866141732283505" top="0.74803149606299202" bottom="0.74803149606299202" header="0.31496062992126" footer="0.31496062992126"/>
  <pageSetup paperSize="9" scale="44" orientation="portrait" r:id="rId1"/>
  <headerFooter>
    <oddHeader>&amp;L&amp;"Calibri"&amp;10&amp;K000000Sensitivity - General&amp;1#</oddHeader>
  </headerFooter>
  <rowBreaks count="9" manualBreakCount="9">
    <brk id="105" max="5" man="1"/>
    <brk id="185" max="5" man="1"/>
    <brk id="284" max="5" man="1"/>
    <brk id="377" max="5" man="1"/>
    <brk id="576" max="5" man="1"/>
    <brk id="687" max="5" man="1"/>
    <brk id="793" max="5" man="1"/>
    <brk id="858" max="5" man="1"/>
    <brk id="971" max="5"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F08D-425D-4402-BE77-35DAA335E201}">
  <sheetPr>
    <pageSetUpPr fitToPage="1"/>
  </sheetPr>
  <dimension ref="A1:N3287"/>
  <sheetViews>
    <sheetView view="pageBreakPreview" zoomScaleNormal="100" zoomScaleSheetLayoutView="100" workbookViewId="0">
      <selection activeCell="E11" sqref="E11"/>
    </sheetView>
  </sheetViews>
  <sheetFormatPr defaultColWidth="15" defaultRowHeight="13.2" x14ac:dyDescent="0.3"/>
  <cols>
    <col min="1" max="1" width="12.77734375" style="1154" customWidth="1"/>
    <col min="2" max="2" width="35.77734375" style="1347" customWidth="1"/>
    <col min="3" max="3" width="9.77734375" style="1354" bestFit="1" customWidth="1"/>
    <col min="4" max="4" width="11.109375" style="1355" bestFit="1" customWidth="1"/>
    <col min="5" max="5" width="11.6640625" style="1289" customWidth="1"/>
    <col min="6" max="6" width="16.33203125" style="1289" bestFit="1" customWidth="1"/>
    <col min="7" max="7" width="19" style="1341" bestFit="1" customWidth="1"/>
    <col min="8" max="8" width="14.44140625" style="1289" bestFit="1" customWidth="1"/>
    <col min="9" max="9" width="9.88671875" style="1154" bestFit="1" customWidth="1"/>
    <col min="10" max="10" width="7" style="1154" bestFit="1" customWidth="1"/>
    <col min="11" max="11" width="17.109375" style="1154" bestFit="1" customWidth="1"/>
    <col min="12" max="12" width="16.21875" style="1154" customWidth="1"/>
    <col min="13" max="13" width="16.21875" style="1154" bestFit="1" customWidth="1"/>
    <col min="14" max="16384" width="15" style="1154"/>
  </cols>
  <sheetData>
    <row r="1" spans="1:14" x14ac:dyDescent="0.3">
      <c r="A1" s="1148" t="s">
        <v>4440</v>
      </c>
      <c r="B1" s="1149"/>
      <c r="C1" s="1150"/>
      <c r="D1" s="1150"/>
      <c r="E1" s="1151"/>
      <c r="F1" s="1151"/>
      <c r="G1" s="1152"/>
      <c r="H1" s="1151"/>
      <c r="I1" s="1153"/>
    </row>
    <row r="2" spans="1:14" x14ac:dyDescent="0.3">
      <c r="A2" s="1148" t="s">
        <v>4594</v>
      </c>
      <c r="B2" s="1149"/>
      <c r="C2" s="1150"/>
      <c r="D2" s="1150"/>
      <c r="E2" s="1151"/>
      <c r="F2" s="1155" t="s">
        <v>4442</v>
      </c>
      <c r="G2" s="1156"/>
      <c r="H2" s="1155"/>
    </row>
    <row r="3" spans="1:14" x14ac:dyDescent="0.3">
      <c r="A3" s="1148" t="s">
        <v>4443</v>
      </c>
      <c r="B3" s="1149"/>
      <c r="C3" s="1150"/>
      <c r="D3" s="1150"/>
      <c r="E3" s="1151"/>
      <c r="F3" s="1155"/>
      <c r="G3" s="1156"/>
      <c r="H3" s="1155"/>
    </row>
    <row r="4" spans="1:14" x14ac:dyDescent="0.3">
      <c r="A4" s="1157" t="s">
        <v>4444</v>
      </c>
      <c r="B4" s="1158"/>
      <c r="C4" s="1159"/>
      <c r="D4" s="1159"/>
      <c r="E4" s="1160"/>
      <c r="F4" s="1161"/>
      <c r="G4" s="1156"/>
      <c r="H4" s="1155"/>
    </row>
    <row r="5" spans="1:14" x14ac:dyDescent="0.3">
      <c r="A5" s="1162"/>
      <c r="B5" s="1163"/>
      <c r="C5" s="1164"/>
      <c r="D5" s="1164"/>
      <c r="E5" s="1165"/>
      <c r="F5" s="1165"/>
      <c r="G5" s="1152"/>
      <c r="H5" s="1151"/>
    </row>
    <row r="6" spans="1:14" x14ac:dyDescent="0.3">
      <c r="A6" s="1166" t="s">
        <v>4111</v>
      </c>
      <c r="B6" s="1167" t="s">
        <v>4035</v>
      </c>
      <c r="C6" s="1168" t="s">
        <v>4112</v>
      </c>
      <c r="D6" s="1168" t="s">
        <v>4113</v>
      </c>
      <c r="E6" s="1169" t="s">
        <v>4114</v>
      </c>
      <c r="F6" s="1169" t="s">
        <v>4036</v>
      </c>
      <c r="G6" s="1156"/>
      <c r="H6" s="1170"/>
      <c r="K6" s="1171"/>
      <c r="L6" s="1153"/>
      <c r="M6" s="1171"/>
    </row>
    <row r="7" spans="1:14" x14ac:dyDescent="0.3">
      <c r="A7" s="1172"/>
      <c r="B7" s="1173"/>
      <c r="C7" s="1174"/>
      <c r="D7" s="1174"/>
      <c r="E7" s="1175"/>
      <c r="F7" s="1175"/>
      <c r="G7" s="1152"/>
      <c r="H7" s="1151"/>
      <c r="K7" s="1176"/>
      <c r="M7" s="1177"/>
    </row>
    <row r="8" spans="1:14" x14ac:dyDescent="0.3">
      <c r="A8" s="1178"/>
      <c r="B8" s="1163"/>
      <c r="C8" s="1164"/>
      <c r="D8" s="1179"/>
      <c r="E8" s="1180"/>
      <c r="F8" s="1180"/>
      <c r="G8" s="1181"/>
      <c r="H8" s="1182"/>
      <c r="M8" s="1177"/>
    </row>
    <row r="9" spans="1:14" ht="24" x14ac:dyDescent="0.3">
      <c r="A9" s="1183" t="s">
        <v>4039</v>
      </c>
      <c r="B9" s="1184" t="s">
        <v>4040</v>
      </c>
      <c r="C9" s="1185"/>
      <c r="D9" s="1179"/>
      <c r="E9" s="1180"/>
      <c r="F9" s="1180"/>
      <c r="G9" s="1181"/>
      <c r="H9" s="1182"/>
      <c r="M9" s="1177"/>
    </row>
    <row r="10" spans="1:14" x14ac:dyDescent="0.3">
      <c r="A10" s="1183"/>
      <c r="B10" s="1186"/>
      <c r="C10" s="1185"/>
      <c r="D10" s="1179"/>
      <c r="E10" s="1180"/>
      <c r="F10" s="1180"/>
      <c r="G10" s="1181"/>
      <c r="H10" s="1182"/>
    </row>
    <row r="11" spans="1:14" x14ac:dyDescent="0.25">
      <c r="A11" s="1187" t="s">
        <v>98</v>
      </c>
      <c r="B11" s="1188" t="s">
        <v>99</v>
      </c>
      <c r="C11" s="1185" t="s">
        <v>18</v>
      </c>
      <c r="D11" s="1189">
        <v>1</v>
      </c>
      <c r="E11" s="1190"/>
      <c r="F11" s="1180">
        <f>ROUND(D11*(ROUND(E11,2)),2)</f>
        <v>0</v>
      </c>
      <c r="G11" s="1181"/>
      <c r="H11" s="1182"/>
      <c r="K11" s="1191"/>
      <c r="L11" s="1191"/>
      <c r="M11" s="1192"/>
      <c r="N11" s="1193"/>
    </row>
    <row r="12" spans="1:14" x14ac:dyDescent="0.25">
      <c r="A12" s="1183"/>
      <c r="B12" s="1188"/>
      <c r="C12" s="1185"/>
      <c r="D12" s="1189" t="s">
        <v>4331</v>
      </c>
      <c r="E12" s="1180"/>
      <c r="F12" s="1180"/>
      <c r="G12" s="1181"/>
      <c r="H12" s="1182"/>
      <c r="K12" s="1191"/>
      <c r="L12" s="1191"/>
      <c r="M12" s="1192"/>
      <c r="N12" s="1193"/>
    </row>
    <row r="13" spans="1:14" x14ac:dyDescent="0.25">
      <c r="A13" s="1187" t="s">
        <v>100</v>
      </c>
      <c r="B13" s="1188" t="s">
        <v>3981</v>
      </c>
      <c r="C13" s="1185" t="s">
        <v>18</v>
      </c>
      <c r="D13" s="1189">
        <v>1</v>
      </c>
      <c r="E13" s="1190"/>
      <c r="F13" s="1180">
        <f>ROUND(D13*(ROUND(E13,2)),2)</f>
        <v>0</v>
      </c>
      <c r="G13" s="1181"/>
      <c r="H13" s="1182"/>
      <c r="K13" s="1191"/>
      <c r="L13" s="1191"/>
      <c r="M13" s="1192"/>
      <c r="N13" s="1193"/>
    </row>
    <row r="14" spans="1:14" x14ac:dyDescent="0.25">
      <c r="A14" s="1183"/>
      <c r="B14" s="1186"/>
      <c r="C14" s="1185"/>
      <c r="D14" s="1189" t="s">
        <v>4331</v>
      </c>
      <c r="E14" s="1180"/>
      <c r="F14" s="1180"/>
      <c r="G14" s="1181"/>
      <c r="H14" s="1182"/>
      <c r="K14" s="1194"/>
      <c r="L14" s="1191"/>
      <c r="M14" s="1195"/>
      <c r="N14" s="1194"/>
    </row>
    <row r="15" spans="1:14" x14ac:dyDescent="0.3">
      <c r="A15" s="1187" t="s">
        <v>102</v>
      </c>
      <c r="B15" s="1188" t="s">
        <v>103</v>
      </c>
      <c r="C15" s="1185"/>
      <c r="D15" s="1189" t="s">
        <v>4331</v>
      </c>
      <c r="E15" s="1180"/>
      <c r="F15" s="1180"/>
      <c r="G15" s="1181"/>
      <c r="H15" s="1182"/>
    </row>
    <row r="16" spans="1:14" x14ac:dyDescent="0.3">
      <c r="A16" s="1183"/>
      <c r="B16" s="1188"/>
      <c r="C16" s="1185"/>
      <c r="D16" s="1189" t="s">
        <v>4331</v>
      </c>
      <c r="E16" s="1180"/>
      <c r="F16" s="1180"/>
      <c r="G16" s="1181"/>
      <c r="H16" s="1182"/>
    </row>
    <row r="17" spans="1:8" x14ac:dyDescent="0.3">
      <c r="A17" s="1187" t="s">
        <v>104</v>
      </c>
      <c r="B17" s="1188" t="s">
        <v>105</v>
      </c>
      <c r="C17" s="1185" t="s">
        <v>64</v>
      </c>
      <c r="D17" s="1189">
        <v>60</v>
      </c>
      <c r="E17" s="1190"/>
      <c r="F17" s="1180">
        <f>ROUND(D17*(ROUND(E17,2)),2)</f>
        <v>0</v>
      </c>
      <c r="G17" s="1181"/>
      <c r="H17" s="1182"/>
    </row>
    <row r="18" spans="1:8" x14ac:dyDescent="0.3">
      <c r="A18" s="1196"/>
      <c r="B18" s="1188"/>
      <c r="C18" s="1185"/>
      <c r="D18" s="1189" t="s">
        <v>4331</v>
      </c>
      <c r="E18" s="1180"/>
      <c r="F18" s="1180"/>
      <c r="G18" s="1181"/>
      <c r="H18" s="1182"/>
    </row>
    <row r="19" spans="1:8" x14ac:dyDescent="0.3">
      <c r="A19" s="1187" t="s">
        <v>106</v>
      </c>
      <c r="B19" s="1188" t="s">
        <v>107</v>
      </c>
      <c r="C19" s="1185" t="s">
        <v>64</v>
      </c>
      <c r="D19" s="1189">
        <v>60</v>
      </c>
      <c r="E19" s="1190"/>
      <c r="F19" s="1180">
        <f>ROUND(D19*(ROUND(E19,2)),2)</f>
        <v>0</v>
      </c>
      <c r="G19" s="1181"/>
      <c r="H19" s="1182"/>
    </row>
    <row r="20" spans="1:8" x14ac:dyDescent="0.3">
      <c r="A20" s="1196"/>
      <c r="B20" s="1188"/>
      <c r="C20" s="1185"/>
      <c r="D20" s="1189" t="s">
        <v>4331</v>
      </c>
      <c r="E20" s="1180"/>
      <c r="F20" s="1180"/>
      <c r="G20" s="1181"/>
      <c r="H20" s="1182"/>
    </row>
    <row r="21" spans="1:8" x14ac:dyDescent="0.3">
      <c r="A21" s="1187" t="s">
        <v>108</v>
      </c>
      <c r="B21" s="1188" t="s">
        <v>4445</v>
      </c>
      <c r="C21" s="1185" t="s">
        <v>64</v>
      </c>
      <c r="D21" s="1189">
        <v>60</v>
      </c>
      <c r="E21" s="1190"/>
      <c r="F21" s="1180">
        <f>ROUND(D21*(ROUND(E21,2)),2)</f>
        <v>0</v>
      </c>
      <c r="G21" s="1181"/>
      <c r="H21" s="1182"/>
    </row>
    <row r="22" spans="1:8" x14ac:dyDescent="0.3">
      <c r="A22" s="1196"/>
      <c r="B22" s="1188"/>
      <c r="C22" s="1185"/>
      <c r="D22" s="1189" t="s">
        <v>4331</v>
      </c>
      <c r="E22" s="1180"/>
      <c r="F22" s="1180"/>
      <c r="G22" s="1181"/>
      <c r="H22" s="1182"/>
    </row>
    <row r="23" spans="1:8" x14ac:dyDescent="0.3">
      <c r="A23" s="1187" t="s">
        <v>110</v>
      </c>
      <c r="B23" s="1188" t="s">
        <v>4446</v>
      </c>
      <c r="C23" s="1185" t="s">
        <v>64</v>
      </c>
      <c r="D23" s="1189">
        <v>60</v>
      </c>
      <c r="E23" s="1190"/>
      <c r="F23" s="1180">
        <f>ROUND(D23*(ROUND(E23,2)),2)</f>
        <v>0</v>
      </c>
      <c r="G23" s="1181"/>
      <c r="H23" s="1182"/>
    </row>
    <row r="24" spans="1:8" x14ac:dyDescent="0.3">
      <c r="A24" s="1187"/>
      <c r="B24" s="1188"/>
      <c r="C24" s="1185"/>
      <c r="D24" s="1189"/>
      <c r="E24" s="1180"/>
      <c r="F24" s="1180"/>
      <c r="G24" s="1181"/>
      <c r="H24" s="1182"/>
    </row>
    <row r="25" spans="1:8" x14ac:dyDescent="0.3">
      <c r="A25" s="1183" t="s">
        <v>119</v>
      </c>
      <c r="B25" s="1186" t="s">
        <v>3965</v>
      </c>
      <c r="C25" s="1185"/>
      <c r="D25" s="1189"/>
      <c r="E25" s="1197"/>
      <c r="F25" s="1180"/>
      <c r="G25" s="1181"/>
      <c r="H25" s="1182"/>
    </row>
    <row r="26" spans="1:8" x14ac:dyDescent="0.3">
      <c r="A26" s="1187"/>
      <c r="B26" s="1188"/>
      <c r="C26" s="1185"/>
      <c r="D26" s="1189"/>
      <c r="E26" s="1197"/>
      <c r="F26" s="1180"/>
      <c r="G26" s="1181"/>
      <c r="H26" s="1182"/>
    </row>
    <row r="27" spans="1:8" ht="34.200000000000003" x14ac:dyDescent="0.3">
      <c r="A27" s="1187" t="s">
        <v>121</v>
      </c>
      <c r="B27" s="1188" t="s">
        <v>3966</v>
      </c>
      <c r="C27" s="1185"/>
      <c r="D27" s="1189"/>
      <c r="E27" s="1197"/>
      <c r="F27" s="1180"/>
      <c r="G27" s="1181"/>
      <c r="H27" s="1182"/>
    </row>
    <row r="28" spans="1:8" x14ac:dyDescent="0.3">
      <c r="A28" s="1187"/>
      <c r="B28" s="1188"/>
      <c r="C28" s="1185"/>
      <c r="D28" s="1189"/>
      <c r="E28" s="1197"/>
      <c r="F28" s="1180"/>
      <c r="G28" s="1181"/>
      <c r="H28" s="1182"/>
    </row>
    <row r="29" spans="1:8" ht="45.6" x14ac:dyDescent="0.3">
      <c r="A29" s="1187" t="s">
        <v>4447</v>
      </c>
      <c r="B29" s="1188" t="s">
        <v>3982</v>
      </c>
      <c r="C29" s="1185" t="s">
        <v>9</v>
      </c>
      <c r="D29" s="1189">
        <v>20</v>
      </c>
      <c r="E29" s="1190"/>
      <c r="F29" s="1180">
        <f>E29*D29</f>
        <v>0</v>
      </c>
      <c r="G29" s="1181"/>
      <c r="H29" s="1182"/>
    </row>
    <row r="30" spans="1:8" x14ac:dyDescent="0.3">
      <c r="A30" s="1187"/>
      <c r="B30" s="1188"/>
      <c r="C30" s="1185"/>
      <c r="D30" s="1189"/>
      <c r="E30" s="1197"/>
      <c r="F30" s="1180"/>
      <c r="G30" s="1181"/>
      <c r="H30" s="1182"/>
    </row>
    <row r="31" spans="1:8" ht="45.6" x14ac:dyDescent="0.3">
      <c r="A31" s="1187" t="s">
        <v>4448</v>
      </c>
      <c r="B31" s="1188" t="s">
        <v>3983</v>
      </c>
      <c r="C31" s="1185" t="s">
        <v>9</v>
      </c>
      <c r="D31" s="1189">
        <v>6</v>
      </c>
      <c r="E31" s="1190"/>
      <c r="F31" s="1180">
        <f>E31*D31</f>
        <v>0</v>
      </c>
      <c r="G31" s="1181"/>
      <c r="H31" s="1182"/>
    </row>
    <row r="32" spans="1:8" x14ac:dyDescent="0.3">
      <c r="A32" s="1187"/>
      <c r="B32" s="1188"/>
      <c r="C32" s="1185"/>
      <c r="D32" s="1189"/>
      <c r="E32" s="1197"/>
      <c r="F32" s="1180"/>
      <c r="G32" s="1181"/>
      <c r="H32" s="1182"/>
    </row>
    <row r="33" spans="1:8" ht="45.6" x14ac:dyDescent="0.3">
      <c r="A33" s="1187" t="s">
        <v>4449</v>
      </c>
      <c r="B33" s="1188" t="s">
        <v>3984</v>
      </c>
      <c r="C33" s="1185" t="s">
        <v>9</v>
      </c>
      <c r="D33" s="1189">
        <v>2</v>
      </c>
      <c r="E33" s="1190"/>
      <c r="F33" s="1180">
        <f>E33*D33</f>
        <v>0</v>
      </c>
      <c r="G33" s="1181"/>
      <c r="H33" s="1182"/>
    </row>
    <row r="34" spans="1:8" x14ac:dyDescent="0.3">
      <c r="A34" s="1187"/>
      <c r="B34" s="1188"/>
      <c r="C34" s="1185"/>
      <c r="D34" s="1189"/>
      <c r="E34" s="1197"/>
      <c r="F34" s="1180"/>
      <c r="G34" s="1181"/>
      <c r="H34" s="1182"/>
    </row>
    <row r="35" spans="1:8" x14ac:dyDescent="0.3">
      <c r="A35" s="1187"/>
      <c r="B35" s="1188"/>
      <c r="C35" s="1185"/>
      <c r="D35" s="1189"/>
      <c r="E35" s="1197"/>
      <c r="F35" s="1180"/>
      <c r="G35" s="1181"/>
      <c r="H35" s="1182"/>
    </row>
    <row r="36" spans="1:8" x14ac:dyDescent="0.3">
      <c r="A36" s="1187"/>
      <c r="B36" s="1188"/>
      <c r="C36" s="1185"/>
      <c r="D36" s="1189"/>
      <c r="E36" s="1197"/>
      <c r="F36" s="1180"/>
      <c r="G36" s="1181"/>
      <c r="H36" s="1182"/>
    </row>
    <row r="37" spans="1:8" x14ac:dyDescent="0.3">
      <c r="A37" s="1187"/>
      <c r="B37" s="1188"/>
      <c r="C37" s="1185"/>
      <c r="D37" s="1189"/>
      <c r="E37" s="1197"/>
      <c r="F37" s="1180"/>
      <c r="G37" s="1181"/>
      <c r="H37" s="1182"/>
    </row>
    <row r="38" spans="1:8" x14ac:dyDescent="0.3">
      <c r="A38" s="1187"/>
      <c r="B38" s="1188"/>
      <c r="C38" s="1185"/>
      <c r="D38" s="1189"/>
      <c r="E38" s="1197"/>
      <c r="F38" s="1180"/>
      <c r="G38" s="1181"/>
      <c r="H38" s="1182"/>
    </row>
    <row r="39" spans="1:8" x14ac:dyDescent="0.3">
      <c r="A39" s="1187"/>
      <c r="B39" s="1188"/>
      <c r="C39" s="1185"/>
      <c r="D39" s="1189"/>
      <c r="E39" s="1197"/>
      <c r="F39" s="1180"/>
      <c r="G39" s="1181"/>
      <c r="H39" s="1182"/>
    </row>
    <row r="40" spans="1:8" x14ac:dyDescent="0.3">
      <c r="A40" s="1187"/>
      <c r="B40" s="1198"/>
      <c r="C40" s="1199"/>
      <c r="D40" s="1200"/>
      <c r="E40" s="1201"/>
      <c r="F40" s="1202"/>
      <c r="G40" s="1181"/>
      <c r="H40" s="1182"/>
    </row>
    <row r="41" spans="1:8" x14ac:dyDescent="0.3">
      <c r="A41" s="1187"/>
      <c r="B41" s="1198"/>
      <c r="C41" s="1199"/>
      <c r="D41" s="1200"/>
      <c r="E41" s="1201"/>
      <c r="F41" s="1202"/>
      <c r="G41" s="1181"/>
      <c r="H41" s="1182"/>
    </row>
    <row r="42" spans="1:8" x14ac:dyDescent="0.3">
      <c r="A42" s="1187"/>
      <c r="B42" s="1198"/>
      <c r="C42" s="1199"/>
      <c r="D42" s="1200"/>
      <c r="E42" s="1201"/>
      <c r="F42" s="1202"/>
      <c r="G42" s="1181"/>
      <c r="H42" s="1182"/>
    </row>
    <row r="43" spans="1:8" x14ac:dyDescent="0.3">
      <c r="A43" s="1178"/>
      <c r="B43" s="1203"/>
      <c r="C43" s="1204"/>
      <c r="D43" s="1204"/>
      <c r="E43" s="1204"/>
      <c r="F43" s="1165"/>
      <c r="G43" s="1181"/>
      <c r="H43" s="1182"/>
    </row>
    <row r="44" spans="1:8" x14ac:dyDescent="0.3">
      <c r="A44" s="1205"/>
      <c r="B44" s="1158" t="s">
        <v>4450</v>
      </c>
      <c r="C44" s="1159"/>
      <c r="D44" s="1159"/>
      <c r="E44" s="1159"/>
      <c r="F44" s="1175">
        <f>SUM(F11:F42)</f>
        <v>0</v>
      </c>
      <c r="G44" s="1181"/>
      <c r="H44" s="1182"/>
    </row>
    <row r="45" spans="1:8" x14ac:dyDescent="0.3">
      <c r="A45" s="1148" t="str">
        <f>A1</f>
        <v>CONTRACT  SANRAL NRA 2024/1323</v>
      </c>
      <c r="B45" s="1206"/>
      <c r="C45" s="1150"/>
      <c r="D45" s="1150"/>
      <c r="E45" s="1150"/>
      <c r="F45" s="1151"/>
      <c r="G45" s="1181"/>
      <c r="H45" s="1182"/>
    </row>
    <row r="46" spans="1:8" x14ac:dyDescent="0.3">
      <c r="A46" s="1148" t="str">
        <f>A2</f>
        <v>ROUTINE ROAD MAINTENANCE ON NATIONAL ROUTES IN THE LIMPOPO PROVINCE</v>
      </c>
      <c r="B46" s="1206"/>
      <c r="C46" s="1150"/>
      <c r="D46" s="1150"/>
      <c r="E46" s="1150"/>
      <c r="F46" s="1155" t="s">
        <v>4442</v>
      </c>
      <c r="G46" s="1181"/>
      <c r="H46" s="1182"/>
    </row>
    <row r="47" spans="1:8" x14ac:dyDescent="0.3">
      <c r="A47" s="1157" t="s">
        <v>4444</v>
      </c>
      <c r="B47" s="1149"/>
      <c r="C47" s="1159"/>
      <c r="D47" s="1159"/>
      <c r="E47" s="1159"/>
      <c r="F47" s="1151"/>
      <c r="G47" s="1181"/>
      <c r="H47" s="1182"/>
    </row>
    <row r="48" spans="1:8" x14ac:dyDescent="0.3">
      <c r="A48" s="1162"/>
      <c r="B48" s="1163"/>
      <c r="C48" s="1164"/>
      <c r="D48" s="1164"/>
      <c r="E48" s="1165"/>
      <c r="F48" s="1165"/>
      <c r="G48" s="1181"/>
      <c r="H48" s="1182"/>
    </row>
    <row r="49" spans="1:8" x14ac:dyDescent="0.3">
      <c r="A49" s="1166" t="s">
        <v>4111</v>
      </c>
      <c r="B49" s="1167" t="s">
        <v>4035</v>
      </c>
      <c r="C49" s="1168" t="s">
        <v>4112</v>
      </c>
      <c r="D49" s="1168" t="s">
        <v>4113</v>
      </c>
      <c r="E49" s="1169" t="s">
        <v>4114</v>
      </c>
      <c r="F49" s="1169" t="s">
        <v>4036</v>
      </c>
      <c r="G49" s="1181"/>
      <c r="H49" s="1182"/>
    </row>
    <row r="50" spans="1:8" x14ac:dyDescent="0.3">
      <c r="A50" s="1172"/>
      <c r="B50" s="1173"/>
      <c r="C50" s="1174"/>
      <c r="D50" s="1174"/>
      <c r="E50" s="1175"/>
      <c r="F50" s="1175"/>
      <c r="G50" s="1181"/>
      <c r="H50" s="1182"/>
    </row>
    <row r="51" spans="1:8" x14ac:dyDescent="0.3">
      <c r="A51" s="1178"/>
      <c r="B51" s="1203"/>
      <c r="C51" s="1204"/>
      <c r="D51" s="1204"/>
      <c r="E51" s="1204"/>
      <c r="F51" s="1165"/>
      <c r="G51" s="1181"/>
      <c r="H51" s="1182"/>
    </row>
    <row r="52" spans="1:8" x14ac:dyDescent="0.3">
      <c r="A52" s="1205"/>
      <c r="B52" s="1158" t="s">
        <v>4451</v>
      </c>
      <c r="C52" s="1159"/>
      <c r="D52" s="1159"/>
      <c r="E52" s="1159"/>
      <c r="F52" s="1175">
        <f>F44</f>
        <v>0</v>
      </c>
      <c r="G52" s="1181"/>
      <c r="H52" s="1182"/>
    </row>
    <row r="53" spans="1:8" x14ac:dyDescent="0.3">
      <c r="A53" s="1187"/>
      <c r="B53" s="1188"/>
      <c r="C53" s="1185"/>
      <c r="D53" s="1189" t="s">
        <v>4331</v>
      </c>
      <c r="E53" s="1207"/>
      <c r="F53" s="1180"/>
      <c r="G53" s="1181"/>
      <c r="H53" s="1182"/>
    </row>
    <row r="54" spans="1:8" ht="24" x14ac:dyDescent="0.3">
      <c r="A54" s="1183" t="s">
        <v>125</v>
      </c>
      <c r="B54" s="1186" t="s">
        <v>3985</v>
      </c>
      <c r="C54" s="1185"/>
      <c r="D54" s="1189"/>
      <c r="E54" s="1207"/>
      <c r="F54" s="1180"/>
      <c r="G54" s="1181"/>
      <c r="H54" s="1182"/>
    </row>
    <row r="55" spans="1:8" x14ac:dyDescent="0.3">
      <c r="A55" s="1187"/>
      <c r="B55" s="1188"/>
      <c r="C55" s="1185"/>
      <c r="D55" s="1189"/>
      <c r="E55" s="1207"/>
      <c r="F55" s="1180"/>
      <c r="G55" s="1181"/>
      <c r="H55" s="1182"/>
    </row>
    <row r="56" spans="1:8" ht="45.6" x14ac:dyDescent="0.3">
      <c r="A56" s="1187" t="s">
        <v>3986</v>
      </c>
      <c r="B56" s="1188" t="s">
        <v>3987</v>
      </c>
      <c r="C56" s="1185" t="s">
        <v>64</v>
      </c>
      <c r="D56" s="1189">
        <v>60</v>
      </c>
      <c r="E56" s="1190"/>
      <c r="F56" s="1180">
        <f>E56*D56</f>
        <v>0</v>
      </c>
      <c r="G56" s="1181"/>
      <c r="H56" s="1182"/>
    </row>
    <row r="57" spans="1:8" x14ac:dyDescent="0.3">
      <c r="A57" s="1187"/>
      <c r="B57" s="1188"/>
      <c r="C57" s="1185"/>
      <c r="D57" s="1189"/>
      <c r="E57" s="1207"/>
      <c r="F57" s="1180"/>
      <c r="G57" s="1181"/>
      <c r="H57" s="1182"/>
    </row>
    <row r="58" spans="1:8" ht="22.8" x14ac:dyDescent="0.3">
      <c r="A58" s="1187" t="s">
        <v>133</v>
      </c>
      <c r="B58" s="1188" t="s">
        <v>147</v>
      </c>
      <c r="C58" s="1185"/>
      <c r="D58" s="1189" t="s">
        <v>4331</v>
      </c>
      <c r="E58" s="1180"/>
      <c r="F58" s="1180"/>
      <c r="G58" s="1181"/>
      <c r="H58" s="1182"/>
    </row>
    <row r="59" spans="1:8" x14ac:dyDescent="0.3">
      <c r="A59" s="1187"/>
      <c r="B59" s="1188"/>
      <c r="C59" s="1185"/>
      <c r="D59" s="1189" t="s">
        <v>4331</v>
      </c>
      <c r="E59" s="1180"/>
      <c r="F59" s="1180"/>
      <c r="G59" s="1181"/>
      <c r="H59" s="1182"/>
    </row>
    <row r="60" spans="1:8" ht="22.8" x14ac:dyDescent="0.3">
      <c r="A60" s="1187" t="s">
        <v>3917</v>
      </c>
      <c r="B60" s="1188" t="s">
        <v>149</v>
      </c>
      <c r="C60" s="1185" t="s">
        <v>16</v>
      </c>
      <c r="D60" s="1189">
        <v>1</v>
      </c>
      <c r="E60" s="1180">
        <v>150000</v>
      </c>
      <c r="F60" s="1180">
        <f>ROUND(D60*(ROUND(E60,2)),2)</f>
        <v>150000</v>
      </c>
      <c r="G60" s="1181"/>
      <c r="H60" s="1182"/>
    </row>
    <row r="61" spans="1:8" x14ac:dyDescent="0.3">
      <c r="A61" s="1187"/>
      <c r="B61" s="1188"/>
      <c r="C61" s="1185"/>
      <c r="D61" s="1189" t="s">
        <v>4331</v>
      </c>
      <c r="E61" s="1180"/>
      <c r="F61" s="1180"/>
      <c r="G61" s="1181"/>
      <c r="H61" s="1182"/>
    </row>
    <row r="62" spans="1:8" ht="22.8" x14ac:dyDescent="0.3">
      <c r="A62" s="1187" t="s">
        <v>3918</v>
      </c>
      <c r="B62" s="1188" t="s">
        <v>3919</v>
      </c>
      <c r="C62" s="1185" t="s">
        <v>21</v>
      </c>
      <c r="D62" s="1189">
        <f>F60</f>
        <v>150000</v>
      </c>
      <c r="E62" s="1208"/>
      <c r="F62" s="1180">
        <f>ROUND(D62*(ROUND(E62,2)),2)</f>
        <v>0</v>
      </c>
      <c r="G62" s="1181"/>
      <c r="H62" s="1182"/>
    </row>
    <row r="63" spans="1:8" x14ac:dyDescent="0.3">
      <c r="A63" s="1187"/>
      <c r="B63" s="1188"/>
      <c r="C63" s="1185"/>
      <c r="D63" s="1189"/>
      <c r="E63" s="1209"/>
      <c r="F63" s="1180"/>
      <c r="G63" s="1181"/>
      <c r="H63" s="1182"/>
    </row>
    <row r="64" spans="1:8" x14ac:dyDescent="0.3">
      <c r="A64" s="1187"/>
      <c r="B64" s="1188"/>
      <c r="C64" s="1185"/>
      <c r="D64" s="1189"/>
      <c r="E64" s="1209"/>
      <c r="F64" s="1180"/>
      <c r="G64" s="1181"/>
      <c r="H64" s="1182"/>
    </row>
    <row r="65" spans="1:8" x14ac:dyDescent="0.3">
      <c r="A65" s="1187"/>
      <c r="B65" s="1188"/>
      <c r="C65" s="1185"/>
      <c r="D65" s="1189"/>
      <c r="E65" s="1209"/>
      <c r="F65" s="1180"/>
      <c r="G65" s="1181"/>
      <c r="H65" s="1182"/>
    </row>
    <row r="66" spans="1:8" x14ac:dyDescent="0.3">
      <c r="A66" s="1187"/>
      <c r="B66" s="1188"/>
      <c r="C66" s="1185"/>
      <c r="D66" s="1189"/>
      <c r="E66" s="1209"/>
      <c r="F66" s="1180"/>
      <c r="G66" s="1181"/>
      <c r="H66" s="1182"/>
    </row>
    <row r="67" spans="1:8" x14ac:dyDescent="0.3">
      <c r="A67" s="1187"/>
      <c r="B67" s="1188"/>
      <c r="C67" s="1185"/>
      <c r="D67" s="1189"/>
      <c r="E67" s="1209"/>
      <c r="F67" s="1180"/>
      <c r="G67" s="1181"/>
      <c r="H67" s="1182"/>
    </row>
    <row r="68" spans="1:8" x14ac:dyDescent="0.3">
      <c r="A68" s="1187"/>
      <c r="B68" s="1188"/>
      <c r="C68" s="1185"/>
      <c r="D68" s="1189"/>
      <c r="E68" s="1209"/>
      <c r="F68" s="1180"/>
      <c r="G68" s="1181"/>
      <c r="H68" s="1182"/>
    </row>
    <row r="69" spans="1:8" x14ac:dyDescent="0.3">
      <c r="A69" s="1187"/>
      <c r="B69" s="1188"/>
      <c r="C69" s="1185"/>
      <c r="D69" s="1189"/>
      <c r="E69" s="1209"/>
      <c r="F69" s="1180"/>
      <c r="G69" s="1181"/>
      <c r="H69" s="1182"/>
    </row>
    <row r="70" spans="1:8" x14ac:dyDescent="0.3">
      <c r="A70" s="1187"/>
      <c r="B70" s="1188"/>
      <c r="C70" s="1185"/>
      <c r="D70" s="1189"/>
      <c r="E70" s="1209"/>
      <c r="F70" s="1180"/>
      <c r="G70" s="1181"/>
      <c r="H70" s="1182"/>
    </row>
    <row r="71" spans="1:8" x14ac:dyDescent="0.3">
      <c r="A71" s="1187"/>
      <c r="B71" s="1188"/>
      <c r="C71" s="1185"/>
      <c r="D71" s="1189"/>
      <c r="E71" s="1209"/>
      <c r="F71" s="1180"/>
      <c r="G71" s="1181"/>
      <c r="H71" s="1182"/>
    </row>
    <row r="72" spans="1:8" x14ac:dyDescent="0.3">
      <c r="A72" s="1187"/>
      <c r="B72" s="1188"/>
      <c r="C72" s="1185"/>
      <c r="D72" s="1189"/>
      <c r="E72" s="1209"/>
      <c r="F72" s="1180"/>
      <c r="G72" s="1181"/>
      <c r="H72" s="1182"/>
    </row>
    <row r="73" spans="1:8" x14ac:dyDescent="0.3">
      <c r="A73" s="1187"/>
      <c r="B73" s="1188"/>
      <c r="C73" s="1185"/>
      <c r="D73" s="1189"/>
      <c r="E73" s="1209"/>
      <c r="F73" s="1180"/>
      <c r="G73" s="1181"/>
      <c r="H73" s="1182"/>
    </row>
    <row r="74" spans="1:8" x14ac:dyDescent="0.3">
      <c r="A74" s="1187"/>
      <c r="B74" s="1188"/>
      <c r="C74" s="1185"/>
      <c r="D74" s="1189"/>
      <c r="E74" s="1209"/>
      <c r="F74" s="1180"/>
      <c r="G74" s="1181"/>
      <c r="H74" s="1182"/>
    </row>
    <row r="75" spans="1:8" x14ac:dyDescent="0.3">
      <c r="A75" s="1187"/>
      <c r="B75" s="1188"/>
      <c r="C75" s="1185"/>
      <c r="D75" s="1189"/>
      <c r="E75" s="1209"/>
      <c r="F75" s="1180"/>
      <c r="G75" s="1181"/>
      <c r="H75" s="1182"/>
    </row>
    <row r="76" spans="1:8" x14ac:dyDescent="0.3">
      <c r="A76" s="1187"/>
      <c r="B76" s="1188"/>
      <c r="C76" s="1185"/>
      <c r="D76" s="1189"/>
      <c r="E76" s="1209"/>
      <c r="F76" s="1180"/>
      <c r="G76" s="1181"/>
      <c r="H76" s="1182"/>
    </row>
    <row r="77" spans="1:8" x14ac:dyDescent="0.3">
      <c r="A77" s="1187"/>
      <c r="B77" s="1188"/>
      <c r="C77" s="1185"/>
      <c r="D77" s="1189"/>
      <c r="E77" s="1209"/>
      <c r="F77" s="1180"/>
      <c r="G77" s="1181"/>
      <c r="H77" s="1182"/>
    </row>
    <row r="78" spans="1:8" x14ac:dyDescent="0.3">
      <c r="A78" s="1187"/>
      <c r="B78" s="1188"/>
      <c r="C78" s="1185"/>
      <c r="D78" s="1189"/>
      <c r="E78" s="1209"/>
      <c r="F78" s="1180"/>
      <c r="G78" s="1181"/>
      <c r="H78" s="1182"/>
    </row>
    <row r="79" spans="1:8" x14ac:dyDescent="0.3">
      <c r="A79" s="1187"/>
      <c r="B79" s="1188"/>
      <c r="C79" s="1185"/>
      <c r="D79" s="1189"/>
      <c r="E79" s="1209"/>
      <c r="F79" s="1180"/>
      <c r="G79" s="1181"/>
      <c r="H79" s="1182"/>
    </row>
    <row r="80" spans="1:8" x14ac:dyDescent="0.3">
      <c r="A80" s="1187"/>
      <c r="B80" s="1188"/>
      <c r="C80" s="1185"/>
      <c r="D80" s="1189"/>
      <c r="E80" s="1209"/>
      <c r="F80" s="1180"/>
      <c r="G80" s="1181"/>
      <c r="H80" s="1182"/>
    </row>
    <row r="81" spans="1:8" x14ac:dyDescent="0.3">
      <c r="A81" s="1187"/>
      <c r="B81" s="1188"/>
      <c r="C81" s="1185"/>
      <c r="D81" s="1189"/>
      <c r="E81" s="1209"/>
      <c r="F81" s="1180"/>
      <c r="G81" s="1181"/>
      <c r="H81" s="1182"/>
    </row>
    <row r="82" spans="1:8" x14ac:dyDescent="0.3">
      <c r="A82" s="1187"/>
      <c r="B82" s="1188"/>
      <c r="C82" s="1185"/>
      <c r="D82" s="1189"/>
      <c r="E82" s="1209"/>
      <c r="F82" s="1180"/>
      <c r="G82" s="1181"/>
      <c r="H82" s="1182"/>
    </row>
    <row r="83" spans="1:8" x14ac:dyDescent="0.3">
      <c r="A83" s="1187"/>
      <c r="B83" s="1188"/>
      <c r="C83" s="1185"/>
      <c r="D83" s="1189"/>
      <c r="E83" s="1209"/>
      <c r="F83" s="1180"/>
      <c r="G83" s="1181"/>
      <c r="H83" s="1182"/>
    </row>
    <row r="84" spans="1:8" x14ac:dyDescent="0.3">
      <c r="A84" s="1187"/>
      <c r="B84" s="1188"/>
      <c r="C84" s="1185"/>
      <c r="D84" s="1189"/>
      <c r="E84" s="1209"/>
      <c r="F84" s="1180"/>
      <c r="G84" s="1181"/>
      <c r="H84" s="1182"/>
    </row>
    <row r="85" spans="1:8" x14ac:dyDescent="0.3">
      <c r="A85" s="1187"/>
      <c r="B85" s="1188"/>
      <c r="C85" s="1185"/>
      <c r="D85" s="1189"/>
      <c r="E85" s="1209"/>
      <c r="F85" s="1180"/>
      <c r="G85" s="1181"/>
      <c r="H85" s="1182"/>
    </row>
    <row r="86" spans="1:8" x14ac:dyDescent="0.3">
      <c r="A86" s="1187"/>
      <c r="B86" s="1188"/>
      <c r="C86" s="1185"/>
      <c r="D86" s="1189"/>
      <c r="E86" s="1209"/>
      <c r="F86" s="1180"/>
      <c r="G86" s="1181"/>
      <c r="H86" s="1182"/>
    </row>
    <row r="87" spans="1:8" x14ac:dyDescent="0.3">
      <c r="A87" s="1187"/>
      <c r="B87" s="1188"/>
      <c r="C87" s="1185"/>
      <c r="D87" s="1189"/>
      <c r="E87" s="1209"/>
      <c r="F87" s="1180"/>
      <c r="G87" s="1181"/>
      <c r="H87" s="1182"/>
    </row>
    <row r="88" spans="1:8" x14ac:dyDescent="0.3">
      <c r="A88" s="1187"/>
      <c r="B88" s="1188"/>
      <c r="C88" s="1185"/>
      <c r="D88" s="1189"/>
      <c r="E88" s="1209"/>
      <c r="F88" s="1180"/>
      <c r="G88" s="1181"/>
      <c r="H88" s="1182"/>
    </row>
    <row r="89" spans="1:8" x14ac:dyDescent="0.3">
      <c r="A89" s="1187"/>
      <c r="B89" s="1188"/>
      <c r="C89" s="1185"/>
      <c r="D89" s="1189"/>
      <c r="E89" s="1209"/>
      <c r="F89" s="1180"/>
      <c r="G89" s="1181"/>
      <c r="H89" s="1182"/>
    </row>
    <row r="90" spans="1:8" x14ac:dyDescent="0.3">
      <c r="A90" s="1178"/>
      <c r="B90" s="1203"/>
      <c r="C90" s="1204"/>
      <c r="D90" s="1204"/>
      <c r="E90" s="1204"/>
      <c r="F90" s="1210"/>
      <c r="G90" s="1181"/>
      <c r="H90" s="1182"/>
    </row>
    <row r="91" spans="1:8" x14ac:dyDescent="0.3">
      <c r="A91" s="1211" t="s">
        <v>4039</v>
      </c>
      <c r="B91" s="1158" t="s">
        <v>4116</v>
      </c>
      <c r="C91" s="1159"/>
      <c r="D91" s="1159"/>
      <c r="E91" s="1159"/>
      <c r="F91" s="1212">
        <f>SUM(F52:F89)</f>
        <v>150000</v>
      </c>
      <c r="G91" s="1181"/>
      <c r="H91" s="1182"/>
    </row>
    <row r="92" spans="1:8" x14ac:dyDescent="0.3">
      <c r="A92" s="1213" t="str">
        <f>A1</f>
        <v>CONTRACT  SANRAL NRA 2024/1323</v>
      </c>
      <c r="B92" s="1206"/>
      <c r="C92" s="1150"/>
      <c r="D92" s="1150"/>
      <c r="E92" s="1150"/>
      <c r="F92" s="1182"/>
      <c r="G92" s="1181"/>
      <c r="H92" s="1182"/>
    </row>
    <row r="93" spans="1:8" x14ac:dyDescent="0.3">
      <c r="A93" s="1148" t="str">
        <f>A2</f>
        <v>ROUTINE ROAD MAINTENANCE ON NATIONAL ROUTES IN THE LIMPOPO PROVINCE</v>
      </c>
      <c r="B93" s="1149"/>
      <c r="C93" s="1150"/>
      <c r="D93" s="1150"/>
      <c r="E93" s="1150"/>
      <c r="F93" s="1155" t="s">
        <v>4452</v>
      </c>
      <c r="G93" s="1181"/>
      <c r="H93" s="1155"/>
    </row>
    <row r="94" spans="1:8" x14ac:dyDescent="0.3">
      <c r="A94" s="1157"/>
      <c r="B94" s="1158"/>
      <c r="C94" s="1159"/>
      <c r="D94" s="1159"/>
      <c r="E94" s="1159"/>
      <c r="F94" s="1161"/>
      <c r="G94" s="1181"/>
      <c r="H94" s="1155"/>
    </row>
    <row r="95" spans="1:8" x14ac:dyDescent="0.3">
      <c r="A95" s="1162"/>
      <c r="B95" s="1163"/>
      <c r="C95" s="1164"/>
      <c r="D95" s="1164"/>
      <c r="E95" s="1165"/>
      <c r="F95" s="1165"/>
      <c r="G95" s="1181"/>
      <c r="H95" s="1151"/>
    </row>
    <row r="96" spans="1:8" x14ac:dyDescent="0.3">
      <c r="A96" s="1166" t="s">
        <v>4111</v>
      </c>
      <c r="B96" s="1167" t="s">
        <v>4035</v>
      </c>
      <c r="C96" s="1168" t="s">
        <v>4112</v>
      </c>
      <c r="D96" s="1168" t="s">
        <v>4113</v>
      </c>
      <c r="E96" s="1169" t="s">
        <v>4114</v>
      </c>
      <c r="F96" s="1169" t="s">
        <v>4036</v>
      </c>
      <c r="G96" s="1181"/>
      <c r="H96" s="1170"/>
    </row>
    <row r="97" spans="1:8" x14ac:dyDescent="0.3">
      <c r="A97" s="1172"/>
      <c r="B97" s="1173"/>
      <c r="C97" s="1174"/>
      <c r="D97" s="1174"/>
      <c r="E97" s="1175"/>
      <c r="F97" s="1175"/>
      <c r="G97" s="1181"/>
      <c r="H97" s="1151"/>
    </row>
    <row r="98" spans="1:8" x14ac:dyDescent="0.3">
      <c r="A98" s="1178"/>
      <c r="B98" s="1163"/>
      <c r="C98" s="1164"/>
      <c r="D98" s="1189" t="s">
        <v>4331</v>
      </c>
      <c r="E98" s="1165"/>
      <c r="F98" s="1180"/>
      <c r="G98" s="1181"/>
      <c r="H98" s="1182"/>
    </row>
    <row r="99" spans="1:8" ht="24" x14ac:dyDescent="0.3">
      <c r="A99" s="1183" t="s">
        <v>4037</v>
      </c>
      <c r="B99" s="1184" t="s">
        <v>4038</v>
      </c>
      <c r="C99" s="1185"/>
      <c r="D99" s="1189" t="s">
        <v>4331</v>
      </c>
      <c r="E99" s="1207"/>
      <c r="F99" s="1180"/>
      <c r="G99" s="1181"/>
      <c r="H99" s="1182"/>
    </row>
    <row r="100" spans="1:8" x14ac:dyDescent="0.3">
      <c r="A100" s="1187"/>
      <c r="B100" s="1184"/>
      <c r="C100" s="1185"/>
      <c r="D100" s="1189" t="s">
        <v>4331</v>
      </c>
      <c r="E100" s="1207"/>
      <c r="F100" s="1180"/>
      <c r="G100" s="1181"/>
      <c r="H100" s="1182"/>
    </row>
    <row r="101" spans="1:8" x14ac:dyDescent="0.3">
      <c r="A101" s="1166" t="s">
        <v>5</v>
      </c>
      <c r="B101" s="1214" t="s">
        <v>6</v>
      </c>
      <c r="C101" s="1150"/>
      <c r="D101" s="1189" t="s">
        <v>4331</v>
      </c>
      <c r="E101" s="1207"/>
      <c r="F101" s="1180"/>
      <c r="G101" s="1181"/>
      <c r="H101" s="1182"/>
    </row>
    <row r="102" spans="1:8" x14ac:dyDescent="0.3">
      <c r="A102" s="1183"/>
      <c r="B102" s="1188"/>
      <c r="C102" s="1185"/>
      <c r="D102" s="1189" t="s">
        <v>4331</v>
      </c>
      <c r="E102" s="1207"/>
      <c r="F102" s="1180"/>
      <c r="G102" s="1181"/>
      <c r="H102" s="1182"/>
    </row>
    <row r="103" spans="1:8" x14ac:dyDescent="0.3">
      <c r="A103" s="1187" t="s">
        <v>7</v>
      </c>
      <c r="B103" s="1188" t="s">
        <v>8</v>
      </c>
      <c r="C103" s="1185" t="s">
        <v>9</v>
      </c>
      <c r="D103" s="1189">
        <v>12</v>
      </c>
      <c r="E103" s="1215"/>
      <c r="F103" s="1180">
        <f>ROUND(D103*(ROUND(E103,2)),2)</f>
        <v>0</v>
      </c>
      <c r="G103" s="1181"/>
      <c r="H103" s="1182"/>
    </row>
    <row r="104" spans="1:8" x14ac:dyDescent="0.3">
      <c r="A104" s="1183"/>
      <c r="B104" s="1188"/>
      <c r="C104" s="1185"/>
      <c r="D104" s="1189" t="s">
        <v>4331</v>
      </c>
      <c r="E104" s="1207"/>
      <c r="F104" s="1180"/>
      <c r="G104" s="1181"/>
      <c r="H104" s="1182"/>
    </row>
    <row r="105" spans="1:8" x14ac:dyDescent="0.3">
      <c r="A105" s="1187" t="s">
        <v>10</v>
      </c>
      <c r="B105" s="1188" t="s">
        <v>11</v>
      </c>
      <c r="C105" s="1185" t="s">
        <v>9</v>
      </c>
      <c r="D105" s="1189">
        <v>18</v>
      </c>
      <c r="E105" s="1216"/>
      <c r="F105" s="1180">
        <f>ROUND(D105*(ROUND(E105,2)),2)</f>
        <v>0</v>
      </c>
      <c r="G105" s="1181"/>
      <c r="H105" s="1182"/>
    </row>
    <row r="106" spans="1:8" x14ac:dyDescent="0.3">
      <c r="A106" s="1183"/>
      <c r="B106" s="1188"/>
      <c r="C106" s="1185"/>
      <c r="D106" s="1189" t="s">
        <v>4331</v>
      </c>
      <c r="E106" s="1207"/>
      <c r="F106" s="1180"/>
      <c r="G106" s="1181"/>
      <c r="H106" s="1182"/>
    </row>
    <row r="107" spans="1:8" x14ac:dyDescent="0.3">
      <c r="A107" s="1187" t="s">
        <v>12</v>
      </c>
      <c r="B107" s="1188" t="s">
        <v>13</v>
      </c>
      <c r="C107" s="1185"/>
      <c r="D107" s="1189" t="s">
        <v>4331</v>
      </c>
      <c r="E107" s="1207"/>
      <c r="F107" s="1180"/>
      <c r="G107" s="1181"/>
      <c r="H107" s="1182"/>
    </row>
    <row r="108" spans="1:8" x14ac:dyDescent="0.3">
      <c r="A108" s="1183"/>
      <c r="B108" s="1188"/>
      <c r="C108" s="1185"/>
      <c r="D108" s="1189" t="s">
        <v>4331</v>
      </c>
      <c r="E108" s="1207"/>
      <c r="F108" s="1180"/>
      <c r="G108" s="1181"/>
      <c r="H108" s="1182"/>
    </row>
    <row r="109" spans="1:8" x14ac:dyDescent="0.3">
      <c r="A109" s="1187" t="s">
        <v>14</v>
      </c>
      <c r="B109" s="1188" t="s">
        <v>13</v>
      </c>
      <c r="C109" s="1185" t="s">
        <v>16</v>
      </c>
      <c r="D109" s="1189">
        <v>1</v>
      </c>
      <c r="E109" s="1207">
        <v>150000</v>
      </c>
      <c r="F109" s="1180">
        <f>ROUND(D109*(ROUND(E109,2)),2)</f>
        <v>150000</v>
      </c>
      <c r="G109" s="1181"/>
      <c r="H109" s="1182"/>
    </row>
    <row r="110" spans="1:8" x14ac:dyDescent="0.3">
      <c r="A110" s="1183"/>
      <c r="B110" s="1188"/>
      <c r="C110" s="1185"/>
      <c r="D110" s="1189" t="s">
        <v>4331</v>
      </c>
      <c r="E110" s="1207"/>
      <c r="F110" s="1180"/>
      <c r="G110" s="1181"/>
      <c r="H110" s="1182"/>
    </row>
    <row r="111" spans="1:8" ht="22.8" x14ac:dyDescent="0.3">
      <c r="A111" s="1187" t="s">
        <v>19</v>
      </c>
      <c r="B111" s="1188" t="s">
        <v>4165</v>
      </c>
      <c r="C111" s="1185" t="s">
        <v>21</v>
      </c>
      <c r="D111" s="1189">
        <f>F109</f>
        <v>150000</v>
      </c>
      <c r="E111" s="1208"/>
      <c r="F111" s="1180">
        <f>ROUND(D111*(ROUND(E111,2)),2)</f>
        <v>0</v>
      </c>
      <c r="G111" s="1181"/>
      <c r="H111" s="1182"/>
    </row>
    <row r="112" spans="1:8" x14ac:dyDescent="0.3">
      <c r="A112" s="1183"/>
      <c r="B112" s="1188"/>
      <c r="C112" s="1185"/>
      <c r="D112" s="1189" t="s">
        <v>4331</v>
      </c>
      <c r="E112" s="1207"/>
      <c r="F112" s="1180"/>
      <c r="G112" s="1181"/>
      <c r="H112" s="1182"/>
    </row>
    <row r="113" spans="1:8" x14ac:dyDescent="0.3">
      <c r="A113" s="1183" t="s">
        <v>22</v>
      </c>
      <c r="B113" s="1186" t="s">
        <v>23</v>
      </c>
      <c r="C113" s="1185"/>
      <c r="D113" s="1189" t="s">
        <v>4331</v>
      </c>
      <c r="E113" s="1207"/>
      <c r="F113" s="1180"/>
      <c r="G113" s="1181"/>
      <c r="H113" s="1182"/>
    </row>
    <row r="114" spans="1:8" x14ac:dyDescent="0.3">
      <c r="A114" s="1187"/>
      <c r="B114" s="1188"/>
      <c r="C114" s="1185"/>
      <c r="D114" s="1189" t="s">
        <v>4331</v>
      </c>
      <c r="E114" s="1207"/>
      <c r="F114" s="1180"/>
      <c r="G114" s="1181"/>
      <c r="H114" s="1182"/>
    </row>
    <row r="115" spans="1:8" x14ac:dyDescent="0.3">
      <c r="A115" s="1187" t="s">
        <v>24</v>
      </c>
      <c r="B115" s="1188" t="s">
        <v>23</v>
      </c>
      <c r="C115" s="1185" t="s">
        <v>16</v>
      </c>
      <c r="D115" s="1189">
        <v>1</v>
      </c>
      <c r="E115" s="1207">
        <v>80000</v>
      </c>
      <c r="F115" s="1180">
        <f>ROUND(D115*(ROUND(E115,2)),2)</f>
        <v>80000</v>
      </c>
      <c r="G115" s="1181"/>
      <c r="H115" s="1182"/>
    </row>
    <row r="116" spans="1:8" x14ac:dyDescent="0.3">
      <c r="A116" s="1187"/>
      <c r="B116" s="1188"/>
      <c r="C116" s="1185"/>
      <c r="D116" s="1189" t="s">
        <v>4331</v>
      </c>
      <c r="E116" s="1207"/>
      <c r="F116" s="1180"/>
      <c r="G116" s="1181"/>
      <c r="H116" s="1182"/>
    </row>
    <row r="117" spans="1:8" ht="22.8" x14ac:dyDescent="0.3">
      <c r="A117" s="1187" t="s">
        <v>28</v>
      </c>
      <c r="B117" s="1188" t="s">
        <v>3920</v>
      </c>
      <c r="C117" s="1185" t="s">
        <v>21</v>
      </c>
      <c r="D117" s="1189">
        <f>F115</f>
        <v>80000</v>
      </c>
      <c r="E117" s="1208"/>
      <c r="F117" s="1180">
        <f>ROUND(D117*(ROUND(E117,2)),2)</f>
        <v>0</v>
      </c>
      <c r="G117" s="1181"/>
      <c r="H117" s="1182"/>
    </row>
    <row r="118" spans="1:8" x14ac:dyDescent="0.3">
      <c r="A118" s="1187"/>
      <c r="B118" s="1188"/>
      <c r="C118" s="1185"/>
      <c r="D118" s="1189" t="s">
        <v>4331</v>
      </c>
      <c r="E118" s="1207"/>
      <c r="F118" s="1180"/>
      <c r="G118" s="1181"/>
      <c r="H118" s="1182"/>
    </row>
    <row r="119" spans="1:8" ht="24" x14ac:dyDescent="0.3">
      <c r="A119" s="1183" t="s">
        <v>3921</v>
      </c>
      <c r="B119" s="1186" t="s">
        <v>3962</v>
      </c>
      <c r="C119" s="1185"/>
      <c r="D119" s="1189" t="s">
        <v>4331</v>
      </c>
      <c r="E119" s="1207"/>
      <c r="F119" s="1180"/>
      <c r="G119" s="1181"/>
      <c r="H119" s="1182"/>
    </row>
    <row r="120" spans="1:8" x14ac:dyDescent="0.3">
      <c r="A120" s="1187"/>
      <c r="B120" s="1188"/>
      <c r="C120" s="1185"/>
      <c r="D120" s="1189" t="s">
        <v>4331</v>
      </c>
      <c r="E120" s="1207"/>
      <c r="F120" s="1180"/>
      <c r="G120" s="1181"/>
      <c r="H120" s="1182"/>
    </row>
    <row r="121" spans="1:8" ht="22.8" x14ac:dyDescent="0.3">
      <c r="A121" s="1187" t="s">
        <v>3922</v>
      </c>
      <c r="B121" s="1188" t="s">
        <v>3963</v>
      </c>
      <c r="C121" s="1185" t="s">
        <v>16</v>
      </c>
      <c r="D121" s="1189">
        <v>1</v>
      </c>
      <c r="E121" s="1207">
        <v>850000</v>
      </c>
      <c r="F121" s="1180">
        <f>ROUND(D121*(ROUND(E121,2)),2)</f>
        <v>850000</v>
      </c>
      <c r="G121" s="1181"/>
      <c r="H121" s="1182"/>
    </row>
    <row r="122" spans="1:8" x14ac:dyDescent="0.3">
      <c r="A122" s="1187"/>
      <c r="B122" s="1188"/>
      <c r="C122" s="1185"/>
      <c r="D122" s="1189" t="s">
        <v>4331</v>
      </c>
      <c r="E122" s="1207"/>
      <c r="F122" s="1180"/>
      <c r="G122" s="1181"/>
      <c r="H122" s="1182"/>
    </row>
    <row r="123" spans="1:8" ht="22.8" x14ac:dyDescent="0.3">
      <c r="A123" s="1187" t="s">
        <v>3923</v>
      </c>
      <c r="B123" s="1188" t="s">
        <v>3964</v>
      </c>
      <c r="C123" s="1185" t="s">
        <v>21</v>
      </c>
      <c r="D123" s="1189">
        <f>F121</f>
        <v>850000</v>
      </c>
      <c r="E123" s="1208"/>
      <c r="F123" s="1180">
        <f>ROUND(D123*(ROUND(E123,2)),2)</f>
        <v>0</v>
      </c>
      <c r="G123" s="1181"/>
      <c r="H123" s="1182"/>
    </row>
    <row r="124" spans="1:8" x14ac:dyDescent="0.3">
      <c r="A124" s="1187"/>
      <c r="B124" s="1188"/>
      <c r="C124" s="1185"/>
      <c r="D124" s="1189" t="s">
        <v>4331</v>
      </c>
      <c r="E124" s="1207"/>
      <c r="F124" s="1180"/>
      <c r="G124" s="1181"/>
      <c r="H124" s="1182"/>
    </row>
    <row r="125" spans="1:8" x14ac:dyDescent="0.3">
      <c r="A125" s="1187" t="s">
        <v>30</v>
      </c>
      <c r="B125" s="1188" t="s">
        <v>3960</v>
      </c>
      <c r="C125" s="1185"/>
      <c r="D125" s="1189" t="s">
        <v>4331</v>
      </c>
      <c r="E125" s="1207"/>
      <c r="F125" s="1180"/>
      <c r="G125" s="1181"/>
      <c r="H125" s="1182"/>
    </row>
    <row r="126" spans="1:8" x14ac:dyDescent="0.3">
      <c r="A126" s="1187"/>
      <c r="B126" s="1188"/>
      <c r="C126" s="1185"/>
      <c r="D126" s="1189" t="s">
        <v>4331</v>
      </c>
      <c r="E126" s="1207"/>
      <c r="F126" s="1180"/>
      <c r="G126" s="1181"/>
      <c r="H126" s="1182"/>
    </row>
    <row r="127" spans="1:8" x14ac:dyDescent="0.3">
      <c r="A127" s="1187" t="s">
        <v>32</v>
      </c>
      <c r="B127" s="1188" t="s">
        <v>3961</v>
      </c>
      <c r="C127" s="1185" t="s">
        <v>16</v>
      </c>
      <c r="D127" s="1189">
        <v>1</v>
      </c>
      <c r="E127" s="1207">
        <v>400000</v>
      </c>
      <c r="F127" s="1180">
        <f>ROUND(D127*(ROUND(E127,2)),2)</f>
        <v>400000</v>
      </c>
      <c r="G127" s="1181"/>
      <c r="H127" s="1182"/>
    </row>
    <row r="128" spans="1:8" x14ac:dyDescent="0.3">
      <c r="A128" s="1187"/>
      <c r="B128" s="1188"/>
      <c r="C128" s="1185"/>
      <c r="D128" s="1189" t="s">
        <v>4331</v>
      </c>
      <c r="E128" s="1207"/>
      <c r="F128" s="1180"/>
      <c r="G128" s="1181"/>
      <c r="H128" s="1182"/>
    </row>
    <row r="129" spans="1:8" ht="24" x14ac:dyDescent="0.3">
      <c r="A129" s="1183" t="s">
        <v>38</v>
      </c>
      <c r="B129" s="1186" t="s">
        <v>3972</v>
      </c>
      <c r="C129" s="1185"/>
      <c r="D129" s="1189" t="s">
        <v>4331</v>
      </c>
      <c r="E129" s="1207"/>
      <c r="F129" s="1180"/>
      <c r="G129" s="1181"/>
      <c r="H129" s="1182"/>
    </row>
    <row r="130" spans="1:8" x14ac:dyDescent="0.3">
      <c r="A130" s="1187"/>
      <c r="B130" s="1188"/>
      <c r="C130" s="1185"/>
      <c r="D130" s="1189" t="s">
        <v>4331</v>
      </c>
      <c r="E130" s="1207"/>
      <c r="F130" s="1180"/>
      <c r="G130" s="1181"/>
      <c r="H130" s="1182"/>
    </row>
    <row r="131" spans="1:8" x14ac:dyDescent="0.3">
      <c r="A131" s="1187" t="s">
        <v>40</v>
      </c>
      <c r="B131" s="1188" t="s">
        <v>3975</v>
      </c>
      <c r="C131" s="1185"/>
      <c r="D131" s="1189" t="s">
        <v>4331</v>
      </c>
      <c r="E131" s="1207"/>
      <c r="F131" s="1180"/>
      <c r="G131" s="1181"/>
      <c r="H131" s="1182"/>
    </row>
    <row r="132" spans="1:8" x14ac:dyDescent="0.3">
      <c r="A132" s="1187"/>
      <c r="B132" s="1188"/>
      <c r="C132" s="1185"/>
      <c r="D132" s="1189" t="s">
        <v>4331</v>
      </c>
      <c r="E132" s="1207"/>
      <c r="F132" s="1180"/>
      <c r="G132" s="1181"/>
      <c r="H132" s="1182"/>
    </row>
    <row r="133" spans="1:8" x14ac:dyDescent="0.3">
      <c r="A133" s="1187" t="s">
        <v>42</v>
      </c>
      <c r="B133" s="1188" t="s">
        <v>3973</v>
      </c>
      <c r="C133" s="1185" t="s">
        <v>3971</v>
      </c>
      <c r="D133" s="1189">
        <v>1</v>
      </c>
      <c r="E133" s="1207">
        <v>2600000</v>
      </c>
      <c r="F133" s="1180">
        <f>ROUND(D133*(ROUND(E133,2)),2)</f>
        <v>2600000</v>
      </c>
      <c r="G133" s="1181"/>
      <c r="H133" s="1182"/>
    </row>
    <row r="134" spans="1:8" x14ac:dyDescent="0.3">
      <c r="A134" s="1187"/>
      <c r="B134" s="1188"/>
      <c r="C134" s="1185"/>
      <c r="D134" s="1189" t="s">
        <v>4331</v>
      </c>
      <c r="E134" s="1217"/>
      <c r="F134" s="1180"/>
      <c r="G134" s="1181"/>
      <c r="H134" s="1182"/>
    </row>
    <row r="135" spans="1:8" x14ac:dyDescent="0.3">
      <c r="A135" s="1187" t="s">
        <v>3977</v>
      </c>
      <c r="B135" s="1188" t="s">
        <v>3974</v>
      </c>
      <c r="C135" s="1185" t="s">
        <v>3971</v>
      </c>
      <c r="D135" s="1189">
        <v>1</v>
      </c>
      <c r="E135" s="1217">
        <v>1400000</v>
      </c>
      <c r="F135" s="1180">
        <f>ROUND(D135*(ROUND(E135,2)),2)</f>
        <v>1400000</v>
      </c>
      <c r="G135" s="1181"/>
      <c r="H135" s="1182"/>
    </row>
    <row r="136" spans="1:8" x14ac:dyDescent="0.3">
      <c r="A136" s="1187"/>
      <c r="B136" s="1188"/>
      <c r="C136" s="1185"/>
      <c r="D136" s="1189" t="s">
        <v>4331</v>
      </c>
      <c r="E136" s="1207"/>
      <c r="F136" s="1180"/>
      <c r="G136" s="1181"/>
      <c r="H136" s="1182"/>
    </row>
    <row r="137" spans="1:8" ht="22.8" x14ac:dyDescent="0.3">
      <c r="A137" s="1187" t="s">
        <v>3978</v>
      </c>
      <c r="B137" s="1188" t="s">
        <v>4453</v>
      </c>
      <c r="C137" s="1185" t="s">
        <v>21</v>
      </c>
      <c r="D137" s="1189">
        <f>SUM(F133:F135)</f>
        <v>4000000</v>
      </c>
      <c r="E137" s="1208"/>
      <c r="F137" s="1180">
        <f>ROUND(D137*(ROUND(E137,2)),2)</f>
        <v>0</v>
      </c>
      <c r="G137" s="1181"/>
      <c r="H137" s="1182"/>
    </row>
    <row r="138" spans="1:8" x14ac:dyDescent="0.3">
      <c r="A138" s="1187"/>
      <c r="B138" s="1188"/>
      <c r="C138" s="1185"/>
      <c r="D138" s="1189"/>
      <c r="E138" s="1207"/>
      <c r="F138" s="1180"/>
      <c r="G138" s="1181"/>
      <c r="H138" s="1182"/>
    </row>
    <row r="139" spans="1:8" x14ac:dyDescent="0.3">
      <c r="A139" s="1187" t="s">
        <v>44</v>
      </c>
      <c r="B139" s="1188" t="s">
        <v>2861</v>
      </c>
      <c r="C139" s="1185" t="s">
        <v>16</v>
      </c>
      <c r="D139" s="1189">
        <v>1</v>
      </c>
      <c r="E139" s="1217">
        <v>250000</v>
      </c>
      <c r="F139" s="1180">
        <f>ROUND(D139*(ROUND(E139,2)),2)</f>
        <v>250000</v>
      </c>
      <c r="G139" s="1181"/>
      <c r="H139" s="1182"/>
    </row>
    <row r="140" spans="1:8" x14ac:dyDescent="0.3">
      <c r="A140" s="1187"/>
      <c r="B140" s="1188"/>
      <c r="C140" s="1185"/>
      <c r="D140" s="1189"/>
      <c r="E140" s="1207"/>
      <c r="F140" s="1180"/>
      <c r="G140" s="1181"/>
      <c r="H140" s="1182"/>
    </row>
    <row r="141" spans="1:8" x14ac:dyDescent="0.3">
      <c r="A141" s="1187"/>
      <c r="B141" s="1188"/>
      <c r="C141" s="1185"/>
      <c r="D141" s="1189"/>
      <c r="E141" s="1207"/>
      <c r="F141" s="1180"/>
      <c r="G141" s="1181"/>
      <c r="H141" s="1182"/>
    </row>
    <row r="142" spans="1:8" x14ac:dyDescent="0.3">
      <c r="A142" s="1187"/>
      <c r="B142" s="1188"/>
      <c r="C142" s="1185"/>
      <c r="D142" s="1189"/>
      <c r="E142" s="1207"/>
      <c r="F142" s="1180"/>
      <c r="G142" s="1181"/>
      <c r="H142" s="1182"/>
    </row>
    <row r="143" spans="1:8" x14ac:dyDescent="0.3">
      <c r="A143" s="1187"/>
      <c r="B143" s="1188"/>
      <c r="C143" s="1185"/>
      <c r="D143" s="1189"/>
      <c r="E143" s="1207"/>
      <c r="F143" s="1180"/>
      <c r="G143" s="1181"/>
      <c r="H143" s="1182"/>
    </row>
    <row r="144" spans="1:8" x14ac:dyDescent="0.3">
      <c r="A144" s="1187"/>
      <c r="B144" s="1188"/>
      <c r="C144" s="1185"/>
      <c r="D144" s="1189"/>
      <c r="E144" s="1207"/>
      <c r="F144" s="1180"/>
      <c r="G144" s="1181"/>
      <c r="H144" s="1182"/>
    </row>
    <row r="145" spans="1:8" x14ac:dyDescent="0.3">
      <c r="A145" s="1187"/>
      <c r="B145" s="1188"/>
      <c r="C145" s="1185"/>
      <c r="D145" s="1189"/>
      <c r="E145" s="1207"/>
      <c r="F145" s="1180"/>
      <c r="G145" s="1181"/>
      <c r="H145" s="1182"/>
    </row>
    <row r="146" spans="1:8" x14ac:dyDescent="0.3">
      <c r="A146" s="1187"/>
      <c r="B146" s="1188"/>
      <c r="C146" s="1185"/>
      <c r="D146" s="1189"/>
      <c r="E146" s="1207"/>
      <c r="F146" s="1180"/>
      <c r="G146" s="1181"/>
      <c r="H146" s="1182"/>
    </row>
    <row r="147" spans="1:8" x14ac:dyDescent="0.3">
      <c r="A147" s="1187"/>
      <c r="B147" s="1188"/>
      <c r="C147" s="1185"/>
      <c r="D147" s="1189" t="s">
        <v>4331</v>
      </c>
      <c r="E147" s="1207"/>
      <c r="F147" s="1180"/>
      <c r="G147" s="1181"/>
      <c r="H147" s="1182"/>
    </row>
    <row r="148" spans="1:8" x14ac:dyDescent="0.3">
      <c r="A148" s="1178"/>
      <c r="B148" s="1203"/>
      <c r="C148" s="1204"/>
      <c r="D148" s="1204"/>
      <c r="E148" s="1204"/>
      <c r="F148" s="1165"/>
      <c r="G148" s="1181"/>
      <c r="H148" s="1151"/>
    </row>
    <row r="149" spans="1:8" x14ac:dyDescent="0.3">
      <c r="A149" s="1205"/>
      <c r="B149" s="1158" t="s">
        <v>4450</v>
      </c>
      <c r="C149" s="1159"/>
      <c r="D149" s="1159"/>
      <c r="E149" s="1159"/>
      <c r="F149" s="1175">
        <f>SUM(F98:F147)</f>
        <v>5730000</v>
      </c>
      <c r="G149" s="1181"/>
      <c r="H149" s="1151"/>
    </row>
    <row r="150" spans="1:8" x14ac:dyDescent="0.3">
      <c r="A150" s="1148" t="str">
        <f>A1</f>
        <v>CONTRACT  SANRAL NRA 2024/1323</v>
      </c>
      <c r="B150" s="1206"/>
      <c r="C150" s="1150"/>
      <c r="D150" s="1150"/>
      <c r="E150" s="1150"/>
      <c r="F150" s="1151"/>
      <c r="G150" s="1181"/>
      <c r="H150" s="1151"/>
    </row>
    <row r="151" spans="1:8" x14ac:dyDescent="0.3">
      <c r="A151" s="1148" t="str">
        <f>A2</f>
        <v>ROUTINE ROAD MAINTENANCE ON NATIONAL ROUTES IN THE LIMPOPO PROVINCE</v>
      </c>
      <c r="B151" s="1206"/>
      <c r="C151" s="1150"/>
      <c r="D151" s="1150"/>
      <c r="E151" s="1150"/>
      <c r="F151" s="1155" t="s">
        <v>4452</v>
      </c>
      <c r="G151" s="1181"/>
      <c r="H151" s="1155"/>
    </row>
    <row r="152" spans="1:8" x14ac:dyDescent="0.3">
      <c r="A152" s="1157" t="s">
        <v>4444</v>
      </c>
      <c r="B152" s="1149"/>
      <c r="C152" s="1159"/>
      <c r="D152" s="1159"/>
      <c r="E152" s="1159"/>
      <c r="F152" s="1151"/>
      <c r="G152" s="1181"/>
      <c r="H152" s="1151"/>
    </row>
    <row r="153" spans="1:8" x14ac:dyDescent="0.3">
      <c r="A153" s="1162"/>
      <c r="B153" s="1163"/>
      <c r="C153" s="1164"/>
      <c r="D153" s="1164"/>
      <c r="E153" s="1165"/>
      <c r="F153" s="1165"/>
      <c r="G153" s="1181"/>
      <c r="H153" s="1151"/>
    </row>
    <row r="154" spans="1:8" x14ac:dyDescent="0.3">
      <c r="A154" s="1166" t="s">
        <v>4111</v>
      </c>
      <c r="B154" s="1167" t="s">
        <v>4035</v>
      </c>
      <c r="C154" s="1168" t="s">
        <v>4112</v>
      </c>
      <c r="D154" s="1168" t="s">
        <v>4113</v>
      </c>
      <c r="E154" s="1169" t="s">
        <v>4114</v>
      </c>
      <c r="F154" s="1169" t="s">
        <v>4036</v>
      </c>
      <c r="G154" s="1181"/>
      <c r="H154" s="1170"/>
    </row>
    <row r="155" spans="1:8" x14ac:dyDescent="0.3">
      <c r="A155" s="1172"/>
      <c r="B155" s="1173"/>
      <c r="C155" s="1174"/>
      <c r="D155" s="1174"/>
      <c r="E155" s="1175"/>
      <c r="F155" s="1175"/>
      <c r="G155" s="1181"/>
      <c r="H155" s="1151"/>
    </row>
    <row r="156" spans="1:8" x14ac:dyDescent="0.3">
      <c r="A156" s="1178"/>
      <c r="B156" s="1203"/>
      <c r="C156" s="1204"/>
      <c r="D156" s="1204"/>
      <c r="E156" s="1204"/>
      <c r="F156" s="1165"/>
      <c r="G156" s="1181"/>
      <c r="H156" s="1151"/>
    </row>
    <row r="157" spans="1:8" x14ac:dyDescent="0.3">
      <c r="A157" s="1205"/>
      <c r="B157" s="1158" t="s">
        <v>4451</v>
      </c>
      <c r="C157" s="1159"/>
      <c r="D157" s="1159"/>
      <c r="E157" s="1159"/>
      <c r="F157" s="1175">
        <f>F149</f>
        <v>5730000</v>
      </c>
      <c r="G157" s="1181"/>
      <c r="H157" s="1151"/>
    </row>
    <row r="158" spans="1:8" x14ac:dyDescent="0.3">
      <c r="A158" s="1187"/>
      <c r="B158" s="1188"/>
      <c r="C158" s="1185"/>
      <c r="D158" s="1189" t="s">
        <v>4331</v>
      </c>
      <c r="E158" s="1207"/>
      <c r="F158" s="1180"/>
      <c r="G158" s="1181"/>
      <c r="H158" s="1182"/>
    </row>
    <row r="159" spans="1:8" x14ac:dyDescent="0.3">
      <c r="A159" s="1187" t="s">
        <v>3924</v>
      </c>
      <c r="B159" s="1188" t="s">
        <v>53</v>
      </c>
      <c r="C159" s="1185" t="s">
        <v>16</v>
      </c>
      <c r="D159" s="1189">
        <v>1</v>
      </c>
      <c r="E159" s="1217">
        <v>80000</v>
      </c>
      <c r="F159" s="1180">
        <f>ROUND(D159*(ROUND(E159,2)),2)</f>
        <v>80000</v>
      </c>
      <c r="G159" s="1181"/>
      <c r="H159" s="1182"/>
    </row>
    <row r="160" spans="1:8" x14ac:dyDescent="0.3">
      <c r="A160" s="1187"/>
      <c r="B160" s="1188"/>
      <c r="C160" s="1185"/>
      <c r="D160" s="1189" t="s">
        <v>4331</v>
      </c>
      <c r="E160" s="1217"/>
      <c r="F160" s="1180"/>
      <c r="G160" s="1181"/>
      <c r="H160" s="1182"/>
    </row>
    <row r="161" spans="1:8" x14ac:dyDescent="0.3">
      <c r="A161" s="1183" t="s">
        <v>60</v>
      </c>
      <c r="B161" s="1186" t="s">
        <v>61</v>
      </c>
      <c r="C161" s="1185"/>
      <c r="D161" s="1189" t="s">
        <v>4331</v>
      </c>
      <c r="E161" s="1209"/>
      <c r="F161" s="1180"/>
      <c r="G161" s="1181"/>
      <c r="H161" s="1182"/>
    </row>
    <row r="162" spans="1:8" x14ac:dyDescent="0.3">
      <c r="A162" s="1187"/>
      <c r="B162" s="1188"/>
      <c r="C162" s="1185"/>
      <c r="D162" s="1189" t="s">
        <v>4331</v>
      </c>
      <c r="E162" s="1209"/>
      <c r="F162" s="1180"/>
      <c r="G162" s="1181"/>
      <c r="H162" s="1182"/>
    </row>
    <row r="163" spans="1:8" x14ac:dyDescent="0.3">
      <c r="A163" s="1187" t="s">
        <v>62</v>
      </c>
      <c r="B163" s="1188" t="s">
        <v>63</v>
      </c>
      <c r="C163" s="1185" t="s">
        <v>64</v>
      </c>
      <c r="D163" s="1189">
        <v>60</v>
      </c>
      <c r="E163" s="1218"/>
      <c r="F163" s="1180">
        <f>ROUND(D163*(ROUND(E163,2)),2)</f>
        <v>0</v>
      </c>
      <c r="G163" s="1181"/>
      <c r="H163" s="1182"/>
    </row>
    <row r="164" spans="1:8" x14ac:dyDescent="0.3">
      <c r="A164" s="1187"/>
      <c r="B164" s="1188"/>
      <c r="C164" s="1185"/>
      <c r="D164" s="1189" t="s">
        <v>4331</v>
      </c>
      <c r="E164" s="1207"/>
      <c r="F164" s="1180"/>
      <c r="G164" s="1181"/>
      <c r="H164" s="1182"/>
    </row>
    <row r="165" spans="1:8" x14ac:dyDescent="0.3">
      <c r="A165" s="1187" t="s">
        <v>65</v>
      </c>
      <c r="B165" s="1188" t="s">
        <v>66</v>
      </c>
      <c r="C165" s="1185" t="s">
        <v>16</v>
      </c>
      <c r="D165" s="1189">
        <v>1</v>
      </c>
      <c r="E165" s="1207">
        <v>2800000</v>
      </c>
      <c r="F165" s="1180">
        <f>ROUND(D165*(ROUND(E165,2)),2)</f>
        <v>2800000</v>
      </c>
      <c r="G165" s="1181"/>
      <c r="H165" s="1182"/>
    </row>
    <row r="166" spans="1:8" x14ac:dyDescent="0.3">
      <c r="A166" s="1187"/>
      <c r="B166" s="1188"/>
      <c r="C166" s="1185"/>
      <c r="D166" s="1189" t="s">
        <v>4331</v>
      </c>
      <c r="E166" s="1207"/>
      <c r="F166" s="1180"/>
      <c r="G166" s="1181"/>
      <c r="H166" s="1182"/>
    </row>
    <row r="167" spans="1:8" x14ac:dyDescent="0.3">
      <c r="A167" s="1187" t="s">
        <v>67</v>
      </c>
      <c r="B167" s="1188" t="s">
        <v>68</v>
      </c>
      <c r="C167" s="1185" t="s">
        <v>16</v>
      </c>
      <c r="D167" s="1189">
        <v>1</v>
      </c>
      <c r="E167" s="1207">
        <v>150000</v>
      </c>
      <c r="F167" s="1180">
        <f>ROUND(D167*(ROUND(E167,2)),2)</f>
        <v>150000</v>
      </c>
      <c r="G167" s="1181"/>
      <c r="H167" s="1182"/>
    </row>
    <row r="168" spans="1:8" x14ac:dyDescent="0.3">
      <c r="A168" s="1187"/>
      <c r="B168" s="1188"/>
      <c r="C168" s="1185"/>
      <c r="D168" s="1189" t="s">
        <v>4331</v>
      </c>
      <c r="E168" s="1207"/>
      <c r="F168" s="1180"/>
      <c r="G168" s="1181"/>
      <c r="H168" s="1182"/>
    </row>
    <row r="169" spans="1:8" ht="22.8" x14ac:dyDescent="0.3">
      <c r="A169" s="1187" t="s">
        <v>69</v>
      </c>
      <c r="B169" s="1188" t="s">
        <v>70</v>
      </c>
      <c r="C169" s="1185" t="s">
        <v>16</v>
      </c>
      <c r="D169" s="1189">
        <v>1</v>
      </c>
      <c r="E169" s="1207">
        <v>150000</v>
      </c>
      <c r="F169" s="1180">
        <f>ROUND(D169*(ROUND(E169,2)),2)</f>
        <v>150000</v>
      </c>
      <c r="G169" s="1181"/>
      <c r="H169" s="1182"/>
    </row>
    <row r="170" spans="1:8" x14ac:dyDescent="0.3">
      <c r="A170" s="1187"/>
      <c r="B170" s="1188"/>
      <c r="C170" s="1185"/>
      <c r="D170" s="1189" t="s">
        <v>4331</v>
      </c>
      <c r="E170" s="1207"/>
      <c r="F170" s="1180"/>
      <c r="G170" s="1181"/>
      <c r="H170" s="1182"/>
    </row>
    <row r="171" spans="1:8" ht="14.25" customHeight="1" x14ac:dyDescent="0.3">
      <c r="A171" s="1187" t="s">
        <v>71</v>
      </c>
      <c r="B171" s="1188" t="s">
        <v>72</v>
      </c>
      <c r="C171" s="1185" t="s">
        <v>16</v>
      </c>
      <c r="D171" s="1189">
        <v>1</v>
      </c>
      <c r="E171" s="1207">
        <v>500000</v>
      </c>
      <c r="F171" s="1180">
        <f>ROUND(D171*(ROUND(E171,2)),2)</f>
        <v>500000</v>
      </c>
      <c r="G171" s="1181"/>
      <c r="H171" s="1182"/>
    </row>
    <row r="172" spans="1:8" x14ac:dyDescent="0.3">
      <c r="A172" s="1187"/>
      <c r="B172" s="1188"/>
      <c r="C172" s="1185"/>
      <c r="D172" s="1189" t="s">
        <v>4331</v>
      </c>
      <c r="E172" s="1207"/>
      <c r="F172" s="1180"/>
      <c r="G172" s="1181"/>
      <c r="H172" s="1182"/>
    </row>
    <row r="173" spans="1:8" ht="22.8" x14ac:dyDescent="0.3">
      <c r="A173" s="1187" t="s">
        <v>73</v>
      </c>
      <c r="B173" s="1188" t="s">
        <v>74</v>
      </c>
      <c r="C173" s="1185" t="s">
        <v>21</v>
      </c>
      <c r="D173" s="1189">
        <f>SUM(F165:F171)</f>
        <v>3600000</v>
      </c>
      <c r="E173" s="1208"/>
      <c r="F173" s="1180">
        <f>ROUND(D173*(ROUND(E173,2)),2)</f>
        <v>0</v>
      </c>
      <c r="G173" s="1181"/>
      <c r="H173" s="1182"/>
    </row>
    <row r="174" spans="1:8" x14ac:dyDescent="0.3">
      <c r="A174" s="1187"/>
      <c r="B174" s="1188"/>
      <c r="C174" s="1185"/>
      <c r="D174" s="1189" t="s">
        <v>4331</v>
      </c>
      <c r="E174" s="1207"/>
      <c r="F174" s="1180"/>
      <c r="G174" s="1181"/>
      <c r="H174" s="1182"/>
    </row>
    <row r="175" spans="1:8" x14ac:dyDescent="0.3">
      <c r="A175" s="1187" t="s">
        <v>75</v>
      </c>
      <c r="B175" s="1188" t="s">
        <v>76</v>
      </c>
      <c r="C175" s="1185"/>
      <c r="D175" s="1189" t="s">
        <v>4331</v>
      </c>
      <c r="E175" s="1207"/>
      <c r="F175" s="1180"/>
      <c r="G175" s="1181"/>
      <c r="H175" s="1182"/>
    </row>
    <row r="176" spans="1:8" x14ac:dyDescent="0.3">
      <c r="A176" s="1187"/>
      <c r="B176" s="1188"/>
      <c r="C176" s="1185"/>
      <c r="D176" s="1189" t="s">
        <v>4331</v>
      </c>
      <c r="E176" s="1207"/>
      <c r="F176" s="1180"/>
      <c r="G176" s="1181"/>
      <c r="H176" s="1182"/>
    </row>
    <row r="177" spans="1:8" x14ac:dyDescent="0.3">
      <c r="A177" s="1187" t="s">
        <v>3109</v>
      </c>
      <c r="B177" s="1188" t="s">
        <v>76</v>
      </c>
      <c r="C177" s="1185" t="s">
        <v>16</v>
      </c>
      <c r="D177" s="1189">
        <v>1</v>
      </c>
      <c r="E177" s="1207">
        <v>1500000</v>
      </c>
      <c r="F177" s="1180">
        <f>ROUND(D177*(ROUND(E177,2)),2)</f>
        <v>1500000</v>
      </c>
      <c r="G177" s="1181"/>
      <c r="H177" s="1182"/>
    </row>
    <row r="178" spans="1:8" x14ac:dyDescent="0.3">
      <c r="A178" s="1187"/>
      <c r="B178" s="1188"/>
      <c r="C178" s="1185"/>
      <c r="D178" s="1189" t="s">
        <v>4331</v>
      </c>
      <c r="E178" s="1207"/>
      <c r="F178" s="1180"/>
      <c r="G178" s="1181"/>
      <c r="H178" s="1182"/>
    </row>
    <row r="179" spans="1:8" ht="22.8" x14ac:dyDescent="0.3">
      <c r="A179" s="1187" t="s">
        <v>3830</v>
      </c>
      <c r="B179" s="1188" t="s">
        <v>3829</v>
      </c>
      <c r="C179" s="1185" t="s">
        <v>21</v>
      </c>
      <c r="D179" s="1189">
        <f>F177</f>
        <v>1500000</v>
      </c>
      <c r="E179" s="1208"/>
      <c r="F179" s="1180">
        <f>ROUND(D179*(ROUND(E179,2)),2)</f>
        <v>0</v>
      </c>
      <c r="G179" s="1181"/>
      <c r="H179" s="1182"/>
    </row>
    <row r="180" spans="1:8" x14ac:dyDescent="0.3">
      <c r="A180" s="1187"/>
      <c r="B180" s="1188"/>
      <c r="C180" s="1185"/>
      <c r="D180" s="1189" t="s">
        <v>4331</v>
      </c>
      <c r="E180" s="1207"/>
      <c r="F180" s="1180"/>
      <c r="G180" s="1181"/>
      <c r="H180" s="1182"/>
    </row>
    <row r="181" spans="1:8" x14ac:dyDescent="0.3">
      <c r="A181" s="1219"/>
      <c r="B181" s="1198"/>
      <c r="C181" s="1199"/>
      <c r="D181" s="1200"/>
      <c r="E181" s="1220"/>
      <c r="F181" s="1202"/>
      <c r="G181" s="1181"/>
      <c r="H181" s="1182"/>
    </row>
    <row r="182" spans="1:8" x14ac:dyDescent="0.3">
      <c r="A182" s="1219"/>
      <c r="B182" s="1198"/>
      <c r="C182" s="1199"/>
      <c r="D182" s="1200"/>
      <c r="E182" s="1221"/>
      <c r="F182" s="1202"/>
      <c r="G182" s="1181"/>
      <c r="H182" s="1182"/>
    </row>
    <row r="183" spans="1:8" x14ac:dyDescent="0.3">
      <c r="A183" s="1222"/>
      <c r="B183" s="1203"/>
      <c r="C183" s="1204"/>
      <c r="D183" s="1204"/>
      <c r="E183" s="1204"/>
      <c r="F183" s="1210"/>
      <c r="G183" s="1181"/>
      <c r="H183" s="1182"/>
    </row>
    <row r="184" spans="1:8" x14ac:dyDescent="0.3">
      <c r="A184" s="1211" t="s">
        <v>4037</v>
      </c>
      <c r="B184" s="1158" t="s">
        <v>4116</v>
      </c>
      <c r="C184" s="1159"/>
      <c r="D184" s="1159"/>
      <c r="E184" s="1159"/>
      <c r="F184" s="1175">
        <f>SUM(F156:F182)</f>
        <v>10910000</v>
      </c>
      <c r="G184" s="1181"/>
      <c r="H184" s="1151"/>
    </row>
    <row r="185" spans="1:8" x14ac:dyDescent="0.3">
      <c r="A185" s="1148" t="str">
        <f>A1</f>
        <v>CONTRACT  SANRAL NRA 2024/1323</v>
      </c>
      <c r="B185" s="1206"/>
      <c r="C185" s="1150"/>
      <c r="D185" s="1150"/>
      <c r="E185" s="1150"/>
      <c r="F185" s="1151"/>
      <c r="G185" s="1181"/>
      <c r="H185" s="1151"/>
    </row>
    <row r="186" spans="1:8" x14ac:dyDescent="0.3">
      <c r="A186" s="1148" t="str">
        <f>A2</f>
        <v>ROUTINE ROAD MAINTENANCE ON NATIONAL ROUTES IN THE LIMPOPO PROVINCE</v>
      </c>
      <c r="B186" s="1149"/>
      <c r="C186" s="1150"/>
      <c r="D186" s="1150"/>
      <c r="E186" s="1150"/>
      <c r="F186" s="1155" t="s">
        <v>4454</v>
      </c>
      <c r="G186" s="1181"/>
      <c r="H186" s="1155"/>
    </row>
    <row r="187" spans="1:8" x14ac:dyDescent="0.3">
      <c r="A187" s="1157" t="s">
        <v>4444</v>
      </c>
      <c r="B187" s="1149"/>
      <c r="C187" s="1159"/>
      <c r="D187" s="1159"/>
      <c r="E187" s="1159"/>
      <c r="F187" s="1151"/>
      <c r="G187" s="1181"/>
      <c r="H187" s="1151"/>
    </row>
    <row r="188" spans="1:8" x14ac:dyDescent="0.3">
      <c r="A188" s="1162"/>
      <c r="B188" s="1163"/>
      <c r="C188" s="1164"/>
      <c r="D188" s="1164"/>
      <c r="E188" s="1165"/>
      <c r="F188" s="1165"/>
      <c r="G188" s="1181"/>
      <c r="H188" s="1151"/>
    </row>
    <row r="189" spans="1:8" x14ac:dyDescent="0.3">
      <c r="A189" s="1166" t="s">
        <v>4111</v>
      </c>
      <c r="B189" s="1167" t="s">
        <v>4035</v>
      </c>
      <c r="C189" s="1168" t="s">
        <v>4112</v>
      </c>
      <c r="D189" s="1168" t="s">
        <v>4113</v>
      </c>
      <c r="E189" s="1169" t="s">
        <v>4114</v>
      </c>
      <c r="F189" s="1169" t="s">
        <v>4036</v>
      </c>
      <c r="G189" s="1181"/>
      <c r="H189" s="1170"/>
    </row>
    <row r="190" spans="1:8" x14ac:dyDescent="0.3">
      <c r="A190" s="1172"/>
      <c r="B190" s="1173"/>
      <c r="C190" s="1174"/>
      <c r="D190" s="1174"/>
      <c r="E190" s="1175"/>
      <c r="F190" s="1175"/>
      <c r="G190" s="1181"/>
      <c r="H190" s="1151"/>
    </row>
    <row r="191" spans="1:8" x14ac:dyDescent="0.3">
      <c r="A191" s="1222"/>
      <c r="B191" s="1223"/>
      <c r="C191" s="1164"/>
      <c r="D191" s="1189" t="s">
        <v>4331</v>
      </c>
      <c r="E191" s="1165"/>
      <c r="F191" s="1180"/>
      <c r="G191" s="1181"/>
      <c r="H191" s="1182"/>
    </row>
    <row r="192" spans="1:8" x14ac:dyDescent="0.3">
      <c r="A192" s="1183" t="s">
        <v>4041</v>
      </c>
      <c r="B192" s="1184" t="s">
        <v>4455</v>
      </c>
      <c r="C192" s="1185"/>
      <c r="D192" s="1189" t="s">
        <v>4331</v>
      </c>
      <c r="E192" s="1207"/>
      <c r="F192" s="1180"/>
      <c r="G192" s="1181"/>
      <c r="H192" s="1182"/>
    </row>
    <row r="193" spans="1:8" x14ac:dyDescent="0.3">
      <c r="A193" s="1183"/>
      <c r="B193" s="1184"/>
      <c r="C193" s="1185"/>
      <c r="D193" s="1189" t="s">
        <v>4331</v>
      </c>
      <c r="E193" s="1207"/>
      <c r="F193" s="1180"/>
      <c r="G193" s="1181"/>
      <c r="H193" s="1182"/>
    </row>
    <row r="194" spans="1:8" x14ac:dyDescent="0.3">
      <c r="A194" s="1187" t="s">
        <v>153</v>
      </c>
      <c r="B194" s="1188" t="s">
        <v>3988</v>
      </c>
      <c r="C194" s="1185" t="s">
        <v>955</v>
      </c>
      <c r="D194" s="1189">
        <v>230</v>
      </c>
      <c r="E194" s="1224"/>
      <c r="F194" s="1180">
        <f>ROUND(D194*(ROUND(E194,2)),2)</f>
        <v>0</v>
      </c>
      <c r="G194" s="1181"/>
      <c r="H194" s="1182"/>
    </row>
    <row r="195" spans="1:8" x14ac:dyDescent="0.3">
      <c r="A195" s="1187"/>
      <c r="B195" s="1188"/>
      <c r="C195" s="1185"/>
      <c r="D195" s="1189" t="s">
        <v>4331</v>
      </c>
      <c r="E195" s="1217"/>
      <c r="F195" s="1180"/>
      <c r="G195" s="1181"/>
      <c r="H195" s="1182"/>
    </row>
    <row r="196" spans="1:8" x14ac:dyDescent="0.3">
      <c r="A196" s="1187" t="s">
        <v>157</v>
      </c>
      <c r="B196" s="1188" t="s">
        <v>3950</v>
      </c>
      <c r="C196" s="1185" t="s">
        <v>64</v>
      </c>
      <c r="D196" s="1189">
        <v>60</v>
      </c>
      <c r="E196" s="1224"/>
      <c r="F196" s="1180">
        <f>ROUND(D196*(ROUND(E196,2)),2)</f>
        <v>0</v>
      </c>
      <c r="G196" s="1181"/>
      <c r="H196" s="1182"/>
    </row>
    <row r="197" spans="1:8" x14ac:dyDescent="0.3">
      <c r="A197" s="1187"/>
      <c r="B197" s="1188"/>
      <c r="C197" s="1185"/>
      <c r="D197" s="1189"/>
      <c r="E197" s="1217"/>
      <c r="F197" s="1180"/>
      <c r="G197" s="1181"/>
      <c r="H197" s="1182"/>
    </row>
    <row r="198" spans="1:8" x14ac:dyDescent="0.3">
      <c r="A198" s="1183"/>
      <c r="B198" s="1186"/>
      <c r="C198" s="1185"/>
      <c r="D198" s="1189"/>
      <c r="E198" s="1217"/>
      <c r="F198" s="1180"/>
      <c r="G198" s="1181"/>
      <c r="H198" s="1182"/>
    </row>
    <row r="199" spans="1:8" x14ac:dyDescent="0.3">
      <c r="A199" s="1187"/>
      <c r="B199" s="1188"/>
      <c r="C199" s="1185"/>
      <c r="D199" s="1189"/>
      <c r="E199" s="1217"/>
      <c r="F199" s="1180"/>
      <c r="G199" s="1181"/>
      <c r="H199" s="1182"/>
    </row>
    <row r="200" spans="1:8" x14ac:dyDescent="0.3">
      <c r="A200" s="1187"/>
      <c r="B200" s="1188"/>
      <c r="C200" s="1185"/>
      <c r="D200" s="1189"/>
      <c r="E200" s="1207"/>
      <c r="F200" s="1180"/>
      <c r="G200" s="1181"/>
      <c r="H200" s="1182"/>
    </row>
    <row r="201" spans="1:8" x14ac:dyDescent="0.3">
      <c r="A201" s="1187"/>
      <c r="B201" s="1188"/>
      <c r="C201" s="1185"/>
      <c r="D201" s="1189"/>
      <c r="E201" s="1207"/>
      <c r="F201" s="1180"/>
      <c r="G201" s="1181"/>
      <c r="H201" s="1182"/>
    </row>
    <row r="202" spans="1:8" x14ac:dyDescent="0.3">
      <c r="A202" s="1187"/>
      <c r="B202" s="1188"/>
      <c r="C202" s="1185"/>
      <c r="D202" s="1189"/>
      <c r="E202" s="1209"/>
      <c r="F202" s="1180"/>
      <c r="G202" s="1181"/>
      <c r="H202" s="1182"/>
    </row>
    <row r="203" spans="1:8" x14ac:dyDescent="0.3">
      <c r="A203" s="1183"/>
      <c r="B203" s="1188"/>
      <c r="C203" s="1185"/>
      <c r="D203" s="1189" t="s">
        <v>4331</v>
      </c>
      <c r="E203" s="1217"/>
      <c r="F203" s="1180"/>
      <c r="G203" s="1181"/>
      <c r="H203" s="1182"/>
    </row>
    <row r="204" spans="1:8" x14ac:dyDescent="0.3">
      <c r="A204" s="1183"/>
      <c r="B204" s="1188"/>
      <c r="C204" s="1185"/>
      <c r="D204" s="1189" t="s">
        <v>4331</v>
      </c>
      <c r="E204" s="1207"/>
      <c r="F204" s="1180"/>
      <c r="G204" s="1181"/>
      <c r="H204" s="1182"/>
    </row>
    <row r="205" spans="1:8" x14ac:dyDescent="0.3">
      <c r="A205" s="1183"/>
      <c r="B205" s="1188"/>
      <c r="C205" s="1185"/>
      <c r="D205" s="1189" t="s">
        <v>4331</v>
      </c>
      <c r="E205" s="1207"/>
      <c r="F205" s="1180"/>
      <c r="G205" s="1181"/>
      <c r="H205" s="1182"/>
    </row>
    <row r="206" spans="1:8" x14ac:dyDescent="0.3">
      <c r="A206" s="1183"/>
      <c r="B206" s="1188"/>
      <c r="C206" s="1185"/>
      <c r="D206" s="1189" t="s">
        <v>4331</v>
      </c>
      <c r="E206" s="1207"/>
      <c r="F206" s="1180"/>
      <c r="G206" s="1181"/>
      <c r="H206" s="1182"/>
    </row>
    <row r="207" spans="1:8" x14ac:dyDescent="0.3">
      <c r="A207" s="1178"/>
      <c r="B207" s="1203"/>
      <c r="C207" s="1204"/>
      <c r="D207" s="1204"/>
      <c r="E207" s="1204"/>
      <c r="F207" s="1210"/>
      <c r="G207" s="1181"/>
      <c r="H207" s="1182"/>
    </row>
    <row r="208" spans="1:8" x14ac:dyDescent="0.3">
      <c r="A208" s="1211" t="s">
        <v>4041</v>
      </c>
      <c r="B208" s="1158" t="s">
        <v>4116</v>
      </c>
      <c r="C208" s="1159"/>
      <c r="D208" s="1159"/>
      <c r="E208" s="1159"/>
      <c r="F208" s="1175">
        <f>SUM(F191:F206)</f>
        <v>0</v>
      </c>
      <c r="G208" s="1181"/>
      <c r="H208" s="1151"/>
    </row>
    <row r="209" spans="1:8" x14ac:dyDescent="0.3">
      <c r="A209" s="1148" t="str">
        <f>A1</f>
        <v>CONTRACT  SANRAL NRA 2024/1323</v>
      </c>
      <c r="B209" s="1206"/>
      <c r="C209" s="1150"/>
      <c r="D209" s="1150"/>
      <c r="E209" s="1150"/>
      <c r="F209" s="1151"/>
      <c r="G209" s="1181"/>
      <c r="H209" s="1151"/>
    </row>
    <row r="210" spans="1:8" x14ac:dyDescent="0.3">
      <c r="A210" s="1148" t="str">
        <f>A2</f>
        <v>ROUTINE ROAD MAINTENANCE ON NATIONAL ROUTES IN THE LIMPOPO PROVINCE</v>
      </c>
      <c r="B210" s="1149"/>
      <c r="C210" s="1150"/>
      <c r="D210" s="1150"/>
      <c r="E210" s="1150"/>
      <c r="F210" s="1155" t="s">
        <v>4456</v>
      </c>
      <c r="G210" s="1181"/>
      <c r="H210" s="1155"/>
    </row>
    <row r="211" spans="1:8" x14ac:dyDescent="0.3">
      <c r="A211" s="1157" t="s">
        <v>4457</v>
      </c>
      <c r="B211" s="1149"/>
      <c r="C211" s="1159"/>
      <c r="D211" s="1159"/>
      <c r="E211" s="1159"/>
      <c r="F211" s="1151"/>
      <c r="G211" s="1181"/>
      <c r="H211" s="1151"/>
    </row>
    <row r="212" spans="1:8" x14ac:dyDescent="0.3">
      <c r="A212" s="1162"/>
      <c r="B212" s="1163"/>
      <c r="C212" s="1164"/>
      <c r="D212" s="1164"/>
      <c r="E212" s="1165"/>
      <c r="F212" s="1165"/>
      <c r="G212" s="1181"/>
      <c r="H212" s="1151"/>
    </row>
    <row r="213" spans="1:8" x14ac:dyDescent="0.3">
      <c r="A213" s="1166" t="s">
        <v>4111</v>
      </c>
      <c r="B213" s="1167" t="s">
        <v>4035</v>
      </c>
      <c r="C213" s="1168" t="s">
        <v>4112</v>
      </c>
      <c r="D213" s="1168" t="s">
        <v>4113</v>
      </c>
      <c r="E213" s="1169" t="s">
        <v>4114</v>
      </c>
      <c r="F213" s="1169" t="s">
        <v>4036</v>
      </c>
      <c r="G213" s="1181"/>
      <c r="H213" s="1170"/>
    </row>
    <row r="214" spans="1:8" x14ac:dyDescent="0.3">
      <c r="A214" s="1172"/>
      <c r="B214" s="1173"/>
      <c r="C214" s="1174"/>
      <c r="D214" s="1174"/>
      <c r="E214" s="1175"/>
      <c r="F214" s="1175"/>
      <c r="G214" s="1181"/>
      <c r="H214" s="1151"/>
    </row>
    <row r="215" spans="1:8" x14ac:dyDescent="0.3">
      <c r="A215" s="1222"/>
      <c r="B215" s="1223"/>
      <c r="C215" s="1164"/>
      <c r="D215" s="1189" t="s">
        <v>4331</v>
      </c>
      <c r="E215" s="1165"/>
      <c r="F215" s="1180"/>
      <c r="G215" s="1181"/>
      <c r="H215" s="1182"/>
    </row>
    <row r="216" spans="1:8" x14ac:dyDescent="0.3">
      <c r="A216" s="1166" t="s">
        <v>4042</v>
      </c>
      <c r="B216" s="1184" t="s">
        <v>4043</v>
      </c>
      <c r="C216" s="1185"/>
      <c r="D216" s="1189" t="s">
        <v>4331</v>
      </c>
      <c r="E216" s="1207"/>
      <c r="F216" s="1180"/>
      <c r="G216" s="1181"/>
      <c r="H216" s="1182"/>
    </row>
    <row r="217" spans="1:8" x14ac:dyDescent="0.3">
      <c r="A217" s="1183"/>
      <c r="B217" s="1184"/>
      <c r="C217" s="1185"/>
      <c r="D217" s="1189" t="s">
        <v>4331</v>
      </c>
      <c r="E217" s="1207"/>
      <c r="F217" s="1180"/>
      <c r="G217" s="1181"/>
      <c r="H217" s="1182"/>
    </row>
    <row r="218" spans="1:8" x14ac:dyDescent="0.3">
      <c r="A218" s="1225" t="s">
        <v>164</v>
      </c>
      <c r="B218" s="1188" t="s">
        <v>165</v>
      </c>
      <c r="C218" s="1185"/>
      <c r="D218" s="1189" t="s">
        <v>4331</v>
      </c>
      <c r="E218" s="1207"/>
      <c r="F218" s="1180"/>
      <c r="G218" s="1181"/>
      <c r="H218" s="1182"/>
    </row>
    <row r="219" spans="1:8" x14ac:dyDescent="0.3">
      <c r="A219" s="1225"/>
      <c r="B219" s="1188"/>
      <c r="C219" s="1185"/>
      <c r="D219" s="1189" t="s">
        <v>4331</v>
      </c>
      <c r="E219" s="1207"/>
      <c r="F219" s="1180"/>
      <c r="G219" s="1181"/>
      <c r="H219" s="1182"/>
    </row>
    <row r="220" spans="1:8" x14ac:dyDescent="0.3">
      <c r="A220" s="1225" t="s">
        <v>166</v>
      </c>
      <c r="B220" s="1188" t="s">
        <v>167</v>
      </c>
      <c r="C220" s="1185" t="s">
        <v>9</v>
      </c>
      <c r="D220" s="1189">
        <v>60</v>
      </c>
      <c r="E220" s="1215"/>
      <c r="F220" s="1180">
        <f>ROUND(D220*(ROUND(E220,2)),2)</f>
        <v>0</v>
      </c>
      <c r="G220" s="1181"/>
      <c r="H220" s="1182"/>
    </row>
    <row r="221" spans="1:8" x14ac:dyDescent="0.3">
      <c r="A221" s="1225"/>
      <c r="B221" s="1188"/>
      <c r="C221" s="1185"/>
      <c r="D221" s="1189" t="s">
        <v>4331</v>
      </c>
      <c r="E221" s="1207"/>
      <c r="F221" s="1180"/>
      <c r="G221" s="1181"/>
      <c r="H221" s="1182"/>
    </row>
    <row r="222" spans="1:8" x14ac:dyDescent="0.3">
      <c r="A222" s="1225" t="s">
        <v>168</v>
      </c>
      <c r="B222" s="1188" t="s">
        <v>169</v>
      </c>
      <c r="C222" s="1185"/>
      <c r="D222" s="1189" t="s">
        <v>4331</v>
      </c>
      <c r="E222" s="1207"/>
      <c r="F222" s="1180"/>
      <c r="G222" s="1181"/>
      <c r="H222" s="1182"/>
    </row>
    <row r="223" spans="1:8" x14ac:dyDescent="0.3">
      <c r="A223" s="1225"/>
      <c r="B223" s="1188"/>
      <c r="C223" s="1185"/>
      <c r="D223" s="1189" t="s">
        <v>4331</v>
      </c>
      <c r="E223" s="1207"/>
      <c r="F223" s="1180"/>
      <c r="G223" s="1181"/>
      <c r="H223" s="1182"/>
    </row>
    <row r="224" spans="1:8" x14ac:dyDescent="0.3">
      <c r="A224" s="1225" t="s">
        <v>170</v>
      </c>
      <c r="B224" s="1188" t="s">
        <v>171</v>
      </c>
      <c r="C224" s="1185" t="s">
        <v>9</v>
      </c>
      <c r="D224" s="1189">
        <v>50</v>
      </c>
      <c r="E224" s="1215"/>
      <c r="F224" s="1180">
        <f>ROUND(D224*(ROUND(E224,2)),2)</f>
        <v>0</v>
      </c>
      <c r="G224" s="1181"/>
      <c r="H224" s="1182"/>
    </row>
    <row r="225" spans="1:8" x14ac:dyDescent="0.3">
      <c r="A225" s="1225"/>
      <c r="B225" s="1188"/>
      <c r="C225" s="1185"/>
      <c r="D225" s="1189" t="s">
        <v>4331</v>
      </c>
      <c r="E225" s="1226"/>
      <c r="F225" s="1180"/>
      <c r="G225" s="1181"/>
      <c r="H225" s="1182"/>
    </row>
    <row r="226" spans="1:8" x14ac:dyDescent="0.3">
      <c r="A226" s="1225" t="s">
        <v>172</v>
      </c>
      <c r="B226" s="1188" t="s">
        <v>173</v>
      </c>
      <c r="C226" s="1185" t="s">
        <v>9</v>
      </c>
      <c r="D226" s="1189">
        <v>25</v>
      </c>
      <c r="E226" s="1215"/>
      <c r="F226" s="1180">
        <f>ROUND(D226*(ROUND(E226,2)),2)</f>
        <v>0</v>
      </c>
      <c r="G226" s="1181"/>
      <c r="H226" s="1182"/>
    </row>
    <row r="227" spans="1:8" x14ac:dyDescent="0.3">
      <c r="A227" s="1187"/>
      <c r="B227" s="1188"/>
      <c r="C227" s="1185"/>
      <c r="D227" s="1189" t="s">
        <v>4331</v>
      </c>
      <c r="E227" s="1207"/>
      <c r="F227" s="1180"/>
      <c r="G227" s="1181"/>
      <c r="H227" s="1182"/>
    </row>
    <row r="228" spans="1:8" x14ac:dyDescent="0.3">
      <c r="A228" s="1225" t="s">
        <v>174</v>
      </c>
      <c r="B228" s="1188" t="s">
        <v>175</v>
      </c>
      <c r="C228" s="1185"/>
      <c r="D228" s="1189" t="s">
        <v>4331</v>
      </c>
      <c r="E228" s="1207"/>
      <c r="F228" s="1180"/>
      <c r="G228" s="1181"/>
      <c r="H228" s="1182"/>
    </row>
    <row r="229" spans="1:8" x14ac:dyDescent="0.3">
      <c r="A229" s="1187"/>
      <c r="B229" s="1188"/>
      <c r="C229" s="1185"/>
      <c r="D229" s="1189" t="s">
        <v>4331</v>
      </c>
      <c r="E229" s="1207"/>
      <c r="F229" s="1180"/>
      <c r="G229" s="1181"/>
      <c r="H229" s="1182"/>
    </row>
    <row r="230" spans="1:8" x14ac:dyDescent="0.3">
      <c r="A230" s="1225" t="s">
        <v>176</v>
      </c>
      <c r="B230" s="1188" t="s">
        <v>177</v>
      </c>
      <c r="C230" s="1185" t="s">
        <v>9</v>
      </c>
      <c r="D230" s="1189">
        <v>55</v>
      </c>
      <c r="E230" s="1215"/>
      <c r="F230" s="1180">
        <f>ROUND(D230*(ROUND(E230,2)),2)</f>
        <v>0</v>
      </c>
      <c r="G230" s="1181"/>
      <c r="H230" s="1182"/>
    </row>
    <row r="231" spans="1:8" x14ac:dyDescent="0.3">
      <c r="A231" s="1187"/>
      <c r="B231" s="1188"/>
      <c r="C231" s="1185"/>
      <c r="D231" s="1189" t="s">
        <v>4331</v>
      </c>
      <c r="E231" s="1207"/>
      <c r="F231" s="1180"/>
      <c r="G231" s="1181"/>
      <c r="H231" s="1182"/>
    </row>
    <row r="232" spans="1:8" x14ac:dyDescent="0.3">
      <c r="A232" s="1225" t="s">
        <v>178</v>
      </c>
      <c r="B232" s="1188" t="s">
        <v>171</v>
      </c>
      <c r="C232" s="1185" t="s">
        <v>9</v>
      </c>
      <c r="D232" s="1189">
        <v>15</v>
      </c>
      <c r="E232" s="1215"/>
      <c r="F232" s="1180">
        <f>ROUND(D232*(ROUND(E232,2)),2)</f>
        <v>0</v>
      </c>
      <c r="G232" s="1181"/>
      <c r="H232" s="1182"/>
    </row>
    <row r="233" spans="1:8" x14ac:dyDescent="0.3">
      <c r="A233" s="1187"/>
      <c r="B233" s="1188"/>
      <c r="C233" s="1185"/>
      <c r="D233" s="1189" t="s">
        <v>4331</v>
      </c>
      <c r="E233" s="1207"/>
      <c r="F233" s="1180"/>
      <c r="G233" s="1181"/>
      <c r="H233" s="1182"/>
    </row>
    <row r="234" spans="1:8" ht="22.8" x14ac:dyDescent="0.3">
      <c r="A234" s="1225" t="s">
        <v>179</v>
      </c>
      <c r="B234" s="1188" t="s">
        <v>180</v>
      </c>
      <c r="C234" s="1185" t="s">
        <v>181</v>
      </c>
      <c r="D234" s="1189">
        <v>80</v>
      </c>
      <c r="E234" s="1215"/>
      <c r="F234" s="1180">
        <f>ROUND(D234*(ROUND(E234,2)),2)</f>
        <v>0</v>
      </c>
      <c r="G234" s="1181"/>
      <c r="H234" s="1182"/>
    </row>
    <row r="235" spans="1:8" x14ac:dyDescent="0.3">
      <c r="A235" s="1187"/>
      <c r="B235" s="1188"/>
      <c r="C235" s="1185"/>
      <c r="D235" s="1189" t="s">
        <v>4331</v>
      </c>
      <c r="E235" s="1207"/>
      <c r="F235" s="1180"/>
      <c r="G235" s="1181"/>
      <c r="H235" s="1182"/>
    </row>
    <row r="236" spans="1:8" x14ac:dyDescent="0.3">
      <c r="A236" s="1225" t="s">
        <v>182</v>
      </c>
      <c r="B236" s="1188" t="s">
        <v>183</v>
      </c>
      <c r="C236" s="1185"/>
      <c r="D236" s="1189" t="s">
        <v>4331</v>
      </c>
      <c r="E236" s="1207"/>
      <c r="F236" s="1180"/>
      <c r="G236" s="1181"/>
      <c r="H236" s="1182"/>
    </row>
    <row r="237" spans="1:8" x14ac:dyDescent="0.3">
      <c r="A237" s="1187"/>
      <c r="B237" s="1188"/>
      <c r="C237" s="1185"/>
      <c r="D237" s="1189" t="s">
        <v>4331</v>
      </c>
      <c r="E237" s="1207"/>
      <c r="F237" s="1180"/>
      <c r="G237" s="1181"/>
      <c r="H237" s="1182"/>
    </row>
    <row r="238" spans="1:8" s="1228" customFormat="1" x14ac:dyDescent="0.3">
      <c r="A238" s="1225" t="s">
        <v>184</v>
      </c>
      <c r="B238" s="1188" t="s">
        <v>185</v>
      </c>
      <c r="C238" s="1185" t="s">
        <v>9</v>
      </c>
      <c r="D238" s="1189">
        <v>200</v>
      </c>
      <c r="E238" s="1224"/>
      <c r="F238" s="1180">
        <f>ROUND(D238*(ROUND(E238,2)),2)</f>
        <v>0</v>
      </c>
      <c r="G238" s="1181"/>
      <c r="H238" s="1227"/>
    </row>
    <row r="239" spans="1:8" s="1228" customFormat="1" x14ac:dyDescent="0.3">
      <c r="A239" s="1187"/>
      <c r="B239" s="1188"/>
      <c r="C239" s="1185"/>
      <c r="D239" s="1189" t="s">
        <v>4331</v>
      </c>
      <c r="E239" s="1207"/>
      <c r="F239" s="1180"/>
      <c r="G239" s="1181"/>
      <c r="H239" s="1227"/>
    </row>
    <row r="240" spans="1:8" s="1228" customFormat="1" x14ac:dyDescent="0.3">
      <c r="A240" s="1225" t="s">
        <v>186</v>
      </c>
      <c r="B240" s="1188" t="s">
        <v>187</v>
      </c>
      <c r="C240" s="1185" t="s">
        <v>9</v>
      </c>
      <c r="D240" s="1189">
        <v>1000</v>
      </c>
      <c r="E240" s="1224"/>
      <c r="F240" s="1180">
        <f>ROUND(D240*(ROUND(E240,2)),2)</f>
        <v>0</v>
      </c>
      <c r="G240" s="1181"/>
      <c r="H240" s="1227"/>
    </row>
    <row r="241" spans="1:8" x14ac:dyDescent="0.3">
      <c r="A241" s="1187"/>
      <c r="B241" s="1188"/>
      <c r="C241" s="1185"/>
      <c r="D241" s="1189" t="s">
        <v>4331</v>
      </c>
      <c r="E241" s="1207"/>
      <c r="F241" s="1180"/>
      <c r="G241" s="1181"/>
      <c r="H241" s="1182"/>
    </row>
    <row r="242" spans="1:8" ht="22.8" x14ac:dyDescent="0.3">
      <c r="A242" s="1225" t="s">
        <v>188</v>
      </c>
      <c r="B242" s="1188" t="s">
        <v>189</v>
      </c>
      <c r="C242" s="1185" t="s">
        <v>9</v>
      </c>
      <c r="D242" s="1189">
        <v>100</v>
      </c>
      <c r="E242" s="1215"/>
      <c r="F242" s="1180">
        <f>ROUND(D242*(ROUND(E242,2)),2)</f>
        <v>0</v>
      </c>
      <c r="G242" s="1181"/>
      <c r="H242" s="1182"/>
    </row>
    <row r="243" spans="1:8" x14ac:dyDescent="0.3">
      <c r="A243" s="1187"/>
      <c r="B243" s="1188"/>
      <c r="C243" s="1185"/>
      <c r="D243" s="1189" t="s">
        <v>4331</v>
      </c>
      <c r="E243" s="1207"/>
      <c r="F243" s="1180"/>
      <c r="G243" s="1181"/>
      <c r="H243" s="1182"/>
    </row>
    <row r="244" spans="1:8" ht="22.8" x14ac:dyDescent="0.3">
      <c r="A244" s="1225" t="s">
        <v>190</v>
      </c>
      <c r="B244" s="1188" t="s">
        <v>191</v>
      </c>
      <c r="C244" s="1185" t="s">
        <v>9</v>
      </c>
      <c r="D244" s="1189">
        <v>800</v>
      </c>
      <c r="E244" s="1215"/>
      <c r="F244" s="1180">
        <f>ROUND(D244*(ROUND(E244,2)),2)</f>
        <v>0</v>
      </c>
      <c r="G244" s="1181"/>
      <c r="H244" s="1182"/>
    </row>
    <row r="245" spans="1:8" x14ac:dyDescent="0.3">
      <c r="A245" s="1187"/>
      <c r="B245" s="1188"/>
      <c r="C245" s="1185"/>
      <c r="D245" s="1189" t="s">
        <v>4331</v>
      </c>
      <c r="E245" s="1207"/>
      <c r="F245" s="1180"/>
      <c r="G245" s="1181"/>
      <c r="H245" s="1182"/>
    </row>
    <row r="246" spans="1:8" x14ac:dyDescent="0.3">
      <c r="A246" s="1225" t="s">
        <v>192</v>
      </c>
      <c r="B246" s="1188" t="s">
        <v>193</v>
      </c>
      <c r="C246" s="1185"/>
      <c r="D246" s="1189" t="s">
        <v>4331</v>
      </c>
      <c r="E246" s="1207"/>
      <c r="F246" s="1180"/>
      <c r="G246" s="1181"/>
      <c r="H246" s="1182"/>
    </row>
    <row r="247" spans="1:8" x14ac:dyDescent="0.3">
      <c r="A247" s="1187"/>
      <c r="B247" s="1188"/>
      <c r="C247" s="1185"/>
      <c r="D247" s="1189" t="s">
        <v>4331</v>
      </c>
      <c r="E247" s="1207"/>
      <c r="F247" s="1180"/>
      <c r="G247" s="1181"/>
      <c r="H247" s="1182"/>
    </row>
    <row r="248" spans="1:8" x14ac:dyDescent="0.3">
      <c r="A248" s="1225" t="s">
        <v>194</v>
      </c>
      <c r="B248" s="1188" t="s">
        <v>195</v>
      </c>
      <c r="C248" s="1185" t="s">
        <v>9</v>
      </c>
      <c r="D248" s="1189">
        <v>20</v>
      </c>
      <c r="E248" s="1215"/>
      <c r="F248" s="1180">
        <f>ROUND(D248*(ROUND(E248,2)),2)</f>
        <v>0</v>
      </c>
      <c r="G248" s="1181"/>
      <c r="H248" s="1182"/>
    </row>
    <row r="249" spans="1:8" x14ac:dyDescent="0.3">
      <c r="A249" s="1187"/>
      <c r="B249" s="1188"/>
      <c r="C249" s="1185"/>
      <c r="D249" s="1189" t="s">
        <v>4331</v>
      </c>
      <c r="E249" s="1207"/>
      <c r="F249" s="1180"/>
      <c r="G249" s="1181"/>
      <c r="H249" s="1182"/>
    </row>
    <row r="250" spans="1:8" x14ac:dyDescent="0.3">
      <c r="A250" s="1225" t="s">
        <v>196</v>
      </c>
      <c r="B250" s="1188" t="s">
        <v>197</v>
      </c>
      <c r="C250" s="1185" t="s">
        <v>9</v>
      </c>
      <c r="D250" s="1189">
        <v>20</v>
      </c>
      <c r="E250" s="1215"/>
      <c r="F250" s="1180">
        <f>ROUND(D250*(ROUND(E250,2)),2)</f>
        <v>0</v>
      </c>
      <c r="G250" s="1181"/>
      <c r="H250" s="1182"/>
    </row>
    <row r="251" spans="1:8" x14ac:dyDescent="0.3">
      <c r="A251" s="1187"/>
      <c r="B251" s="1188"/>
      <c r="C251" s="1185"/>
      <c r="D251" s="1189" t="s">
        <v>4331</v>
      </c>
      <c r="E251" s="1207"/>
      <c r="F251" s="1180"/>
      <c r="G251" s="1181"/>
      <c r="H251" s="1182"/>
    </row>
    <row r="252" spans="1:8" x14ac:dyDescent="0.3">
      <c r="A252" s="1225" t="s">
        <v>198</v>
      </c>
      <c r="B252" s="1188" t="s">
        <v>4458</v>
      </c>
      <c r="C252" s="1185" t="s">
        <v>9</v>
      </c>
      <c r="D252" s="1189">
        <v>100</v>
      </c>
      <c r="E252" s="1215"/>
      <c r="F252" s="1180">
        <f>ROUND(D252*(ROUND(E252,2)),2)</f>
        <v>0</v>
      </c>
      <c r="G252" s="1181"/>
      <c r="H252" s="1182"/>
    </row>
    <row r="253" spans="1:8" x14ac:dyDescent="0.3">
      <c r="A253" s="1187"/>
      <c r="B253" s="1188"/>
      <c r="C253" s="1185"/>
      <c r="D253" s="1189" t="s">
        <v>4331</v>
      </c>
      <c r="E253" s="1207"/>
      <c r="F253" s="1180"/>
      <c r="G253" s="1181"/>
      <c r="H253" s="1182"/>
    </row>
    <row r="254" spans="1:8" ht="24" x14ac:dyDescent="0.3">
      <c r="A254" s="1183" t="s">
        <v>200</v>
      </c>
      <c r="B254" s="1186" t="s">
        <v>203</v>
      </c>
      <c r="C254" s="1185"/>
      <c r="D254" s="1189"/>
      <c r="E254" s="1229"/>
      <c r="F254" s="1180"/>
      <c r="G254" s="1181"/>
      <c r="H254" s="1182"/>
    </row>
    <row r="255" spans="1:8" x14ac:dyDescent="0.3">
      <c r="A255" s="1187"/>
      <c r="B255" s="1188"/>
      <c r="C255" s="1185"/>
      <c r="D255" s="1189" t="s">
        <v>4331</v>
      </c>
      <c r="E255" s="1217"/>
      <c r="F255" s="1180"/>
      <c r="G255" s="1181"/>
      <c r="H255" s="1182"/>
    </row>
    <row r="256" spans="1:8" x14ac:dyDescent="0.3">
      <c r="A256" s="1225" t="s">
        <v>3176</v>
      </c>
      <c r="B256" s="1188" t="s">
        <v>205</v>
      </c>
      <c r="C256" s="1185" t="s">
        <v>64</v>
      </c>
      <c r="D256" s="1189">
        <v>60</v>
      </c>
      <c r="E256" s="1215"/>
      <c r="F256" s="1180">
        <f>ROUND(D256*(ROUND(E256,2)),2)</f>
        <v>0</v>
      </c>
      <c r="G256" s="1181"/>
      <c r="H256" s="1182"/>
    </row>
    <row r="257" spans="1:8" x14ac:dyDescent="0.3">
      <c r="A257" s="1187"/>
      <c r="B257" s="1188"/>
      <c r="C257" s="1185"/>
      <c r="D257" s="1189" t="s">
        <v>4331</v>
      </c>
      <c r="E257" s="1217"/>
      <c r="F257" s="1180"/>
      <c r="G257" s="1181"/>
      <c r="H257" s="1182"/>
    </row>
    <row r="258" spans="1:8" x14ac:dyDescent="0.3">
      <c r="A258" s="1225" t="s">
        <v>3178</v>
      </c>
      <c r="B258" s="1188" t="s">
        <v>4459</v>
      </c>
      <c r="C258" s="1185" t="s">
        <v>64</v>
      </c>
      <c r="D258" s="1189">
        <v>60</v>
      </c>
      <c r="E258" s="1215"/>
      <c r="F258" s="1180">
        <f>ROUND(D258*(ROUND(E258,2)),2)</f>
        <v>0</v>
      </c>
      <c r="G258" s="1181"/>
      <c r="H258" s="1182"/>
    </row>
    <row r="259" spans="1:8" x14ac:dyDescent="0.3">
      <c r="A259" s="1183"/>
      <c r="B259" s="1188"/>
      <c r="C259" s="1185"/>
      <c r="D259" s="1189" t="s">
        <v>4331</v>
      </c>
      <c r="E259" s="1217"/>
      <c r="F259" s="1180"/>
      <c r="G259" s="1181"/>
      <c r="H259" s="1182"/>
    </row>
    <row r="260" spans="1:8" x14ac:dyDescent="0.3">
      <c r="A260" s="1225" t="s">
        <v>3180</v>
      </c>
      <c r="B260" s="1188" t="s">
        <v>4460</v>
      </c>
      <c r="C260" s="1185" t="s">
        <v>64</v>
      </c>
      <c r="D260" s="1189">
        <v>60</v>
      </c>
      <c r="E260" s="1216"/>
      <c r="F260" s="1180">
        <f>ROUND(D260*(ROUND(E260,2)),2)</f>
        <v>0</v>
      </c>
      <c r="G260" s="1181"/>
      <c r="H260" s="1182"/>
    </row>
    <row r="261" spans="1:8" x14ac:dyDescent="0.3">
      <c r="A261" s="1183"/>
      <c r="B261" s="1188"/>
      <c r="C261" s="1185"/>
      <c r="D261" s="1189" t="s">
        <v>4331</v>
      </c>
      <c r="E261" s="1207"/>
      <c r="F261" s="1180"/>
      <c r="G261" s="1181"/>
      <c r="H261" s="1182"/>
    </row>
    <row r="262" spans="1:8" x14ac:dyDescent="0.3">
      <c r="A262" s="1225" t="s">
        <v>3989</v>
      </c>
      <c r="B262" s="1188" t="s">
        <v>212</v>
      </c>
      <c r="C262" s="1185" t="s">
        <v>64</v>
      </c>
      <c r="D262" s="1189">
        <v>60</v>
      </c>
      <c r="E262" s="1216"/>
      <c r="F262" s="1180">
        <f>ROUND(D262*(ROUND(E262,2)),2)</f>
        <v>0</v>
      </c>
      <c r="G262" s="1181"/>
      <c r="H262" s="1182"/>
    </row>
    <row r="263" spans="1:8" x14ac:dyDescent="0.3">
      <c r="A263" s="1183"/>
      <c r="B263" s="1188"/>
      <c r="C263" s="1185"/>
      <c r="D263" s="1189" t="s">
        <v>4331</v>
      </c>
      <c r="E263" s="1207"/>
      <c r="F263" s="1180"/>
      <c r="G263" s="1181"/>
      <c r="H263" s="1182"/>
    </row>
    <row r="264" spans="1:8" x14ac:dyDescent="0.3">
      <c r="A264" s="1187"/>
      <c r="B264" s="1188"/>
      <c r="C264" s="1185"/>
      <c r="D264" s="1189"/>
      <c r="E264" s="1229"/>
      <c r="F264" s="1230"/>
      <c r="G264" s="1181"/>
      <c r="H264" s="1182"/>
    </row>
    <row r="265" spans="1:8" x14ac:dyDescent="0.3">
      <c r="A265" s="1178"/>
      <c r="B265" s="1203"/>
      <c r="C265" s="1164"/>
      <c r="D265" s="1164"/>
      <c r="E265" s="1164"/>
      <c r="F265" s="1231"/>
      <c r="G265" s="1181"/>
      <c r="H265" s="1182"/>
    </row>
    <row r="266" spans="1:8" x14ac:dyDescent="0.3">
      <c r="A266" s="1211" t="s">
        <v>4042</v>
      </c>
      <c r="B266" s="1158" t="s">
        <v>4116</v>
      </c>
      <c r="C266" s="1174"/>
      <c r="D266" s="1174"/>
      <c r="E266" s="1174"/>
      <c r="F266" s="1232">
        <f>SUM(F215:F263)</f>
        <v>0</v>
      </c>
      <c r="G266" s="1181"/>
      <c r="H266" s="1151"/>
    </row>
    <row r="267" spans="1:8" x14ac:dyDescent="0.3">
      <c r="A267" s="1213" t="str">
        <f>A1</f>
        <v>CONTRACT  SANRAL NRA 2024/1323</v>
      </c>
      <c r="B267" s="1206"/>
      <c r="C267" s="1150"/>
      <c r="D267" s="1150"/>
      <c r="E267" s="1150"/>
      <c r="F267" s="1151"/>
      <c r="G267" s="1181"/>
      <c r="H267" s="1151"/>
    </row>
    <row r="268" spans="1:8" x14ac:dyDescent="0.3">
      <c r="A268" s="1148" t="str">
        <f>A2</f>
        <v>ROUTINE ROAD MAINTENANCE ON NATIONAL ROUTES IN THE LIMPOPO PROVINCE</v>
      </c>
      <c r="B268" s="1149"/>
      <c r="C268" s="1150"/>
      <c r="D268" s="1150"/>
      <c r="E268" s="1150"/>
      <c r="F268" s="1155" t="s">
        <v>4461</v>
      </c>
      <c r="G268" s="1181"/>
      <c r="H268" s="1151"/>
    </row>
    <row r="269" spans="1:8" x14ac:dyDescent="0.3">
      <c r="A269" s="1157" t="s">
        <v>4444</v>
      </c>
      <c r="B269" s="1149"/>
      <c r="C269" s="1159"/>
      <c r="D269" s="1159"/>
      <c r="E269" s="1159"/>
      <c r="F269" s="1151"/>
      <c r="G269" s="1181"/>
      <c r="H269" s="1151"/>
    </row>
    <row r="270" spans="1:8" x14ac:dyDescent="0.3">
      <c r="A270" s="1162"/>
      <c r="B270" s="1163"/>
      <c r="C270" s="1164"/>
      <c r="D270" s="1164"/>
      <c r="E270" s="1165"/>
      <c r="F270" s="1165"/>
      <c r="G270" s="1181"/>
      <c r="H270" s="1151"/>
    </row>
    <row r="271" spans="1:8" x14ac:dyDescent="0.3">
      <c r="A271" s="1166" t="s">
        <v>4111</v>
      </c>
      <c r="B271" s="1167" t="s">
        <v>4035</v>
      </c>
      <c r="C271" s="1168" t="s">
        <v>4112</v>
      </c>
      <c r="D271" s="1168" t="s">
        <v>4113</v>
      </c>
      <c r="E271" s="1169" t="s">
        <v>4114</v>
      </c>
      <c r="F271" s="1169" t="s">
        <v>4036</v>
      </c>
      <c r="G271" s="1181"/>
      <c r="H271" s="1151"/>
    </row>
    <row r="272" spans="1:8" x14ac:dyDescent="0.3">
      <c r="A272" s="1172"/>
      <c r="B272" s="1173"/>
      <c r="C272" s="1174"/>
      <c r="D272" s="1174"/>
      <c r="E272" s="1175"/>
      <c r="F272" s="1175"/>
      <c r="G272" s="1181"/>
      <c r="H272" s="1151"/>
    </row>
    <row r="273" spans="1:8" x14ac:dyDescent="0.3">
      <c r="A273" s="1222"/>
      <c r="B273" s="1223"/>
      <c r="C273" s="1164"/>
      <c r="D273" s="1189" t="s">
        <v>4331</v>
      </c>
      <c r="E273" s="1165"/>
      <c r="F273" s="1180"/>
      <c r="G273" s="1181"/>
      <c r="H273" s="1151"/>
    </row>
    <row r="274" spans="1:8" x14ac:dyDescent="0.3">
      <c r="A274" s="1166" t="s">
        <v>4044</v>
      </c>
      <c r="B274" s="1233" t="s">
        <v>4462</v>
      </c>
      <c r="C274" s="1185"/>
      <c r="D274" s="1189" t="s">
        <v>4331</v>
      </c>
      <c r="E274" s="1207"/>
      <c r="F274" s="1180"/>
      <c r="G274" s="1181"/>
      <c r="H274" s="1151"/>
    </row>
    <row r="275" spans="1:8" x14ac:dyDescent="0.3">
      <c r="A275" s="1166"/>
      <c r="B275" s="1188"/>
      <c r="C275" s="1185"/>
      <c r="D275" s="1189" t="s">
        <v>4331</v>
      </c>
      <c r="E275" s="1207"/>
      <c r="F275" s="1180"/>
      <c r="G275" s="1181"/>
      <c r="H275" s="1151"/>
    </row>
    <row r="276" spans="1:8" x14ac:dyDescent="0.3">
      <c r="A276" s="1187" t="s">
        <v>3998</v>
      </c>
      <c r="B276" s="1188" t="s">
        <v>4000</v>
      </c>
      <c r="C276" s="1185"/>
      <c r="D276" s="1189"/>
      <c r="E276" s="1207"/>
      <c r="F276" s="1180"/>
      <c r="G276" s="1181"/>
      <c r="H276" s="1151"/>
    </row>
    <row r="277" spans="1:8" x14ac:dyDescent="0.3">
      <c r="A277" s="1187"/>
      <c r="B277" s="1188"/>
      <c r="C277" s="1185"/>
      <c r="D277" s="1189"/>
      <c r="E277" s="1207"/>
      <c r="F277" s="1180"/>
      <c r="G277" s="1181"/>
      <c r="H277" s="1151"/>
    </row>
    <row r="278" spans="1:8" ht="34.200000000000003" x14ac:dyDescent="0.3">
      <c r="A278" s="1187" t="s">
        <v>3999</v>
      </c>
      <c r="B278" s="1188" t="s">
        <v>4463</v>
      </c>
      <c r="C278" s="1185" t="s">
        <v>3971</v>
      </c>
      <c r="D278" s="1189">
        <v>1</v>
      </c>
      <c r="E278" s="1207">
        <v>1200000</v>
      </c>
      <c r="F278" s="1180">
        <f>E278*D278</f>
        <v>1200000</v>
      </c>
      <c r="G278" s="1181"/>
      <c r="H278" s="1151"/>
    </row>
    <row r="279" spans="1:8" x14ac:dyDescent="0.3">
      <c r="A279" s="1234"/>
      <c r="B279" s="1198"/>
      <c r="C279" s="1199"/>
      <c r="D279" s="1200"/>
      <c r="E279" s="1220"/>
      <c r="F279" s="1202"/>
      <c r="G279" s="1181"/>
      <c r="H279" s="1151"/>
    </row>
    <row r="280" spans="1:8" x14ac:dyDescent="0.3">
      <c r="A280" s="1234"/>
      <c r="B280" s="1198"/>
      <c r="C280" s="1199"/>
      <c r="D280" s="1200"/>
      <c r="E280" s="1220"/>
      <c r="F280" s="1202"/>
      <c r="G280" s="1181"/>
      <c r="H280" s="1151"/>
    </row>
    <row r="281" spans="1:8" x14ac:dyDescent="0.3">
      <c r="A281" s="1225"/>
      <c r="B281" s="1235"/>
      <c r="C281" s="1185"/>
      <c r="D281" s="1200"/>
      <c r="E281" s="1207"/>
      <c r="F281" s="1180"/>
      <c r="G281" s="1181"/>
      <c r="H281" s="1151"/>
    </row>
    <row r="282" spans="1:8" x14ac:dyDescent="0.3">
      <c r="A282" s="1166"/>
      <c r="B282" s="1188"/>
      <c r="C282" s="1185"/>
      <c r="D282" s="1189"/>
      <c r="E282" s="1207"/>
      <c r="F282" s="1180"/>
      <c r="G282" s="1181"/>
      <c r="H282" s="1151"/>
    </row>
    <row r="283" spans="1:8" x14ac:dyDescent="0.3">
      <c r="A283" s="1225"/>
      <c r="B283" s="1188"/>
      <c r="C283" s="1185"/>
      <c r="D283" s="1200"/>
      <c r="E283" s="1207"/>
      <c r="F283" s="1180"/>
      <c r="G283" s="1181"/>
      <c r="H283" s="1151"/>
    </row>
    <row r="284" spans="1:8" x14ac:dyDescent="0.3">
      <c r="A284" s="1166"/>
      <c r="B284" s="1188"/>
      <c r="C284" s="1185"/>
      <c r="D284" s="1189"/>
      <c r="E284" s="1207"/>
      <c r="F284" s="1180"/>
      <c r="G284" s="1181"/>
      <c r="H284" s="1151"/>
    </row>
    <row r="285" spans="1:8" x14ac:dyDescent="0.3">
      <c r="A285" s="1225"/>
      <c r="B285" s="1188"/>
      <c r="C285" s="1185"/>
      <c r="D285" s="1189"/>
      <c r="E285" s="1207"/>
      <c r="F285" s="1180"/>
      <c r="G285" s="1181"/>
      <c r="H285" s="1151"/>
    </row>
    <row r="286" spans="1:8" x14ac:dyDescent="0.3">
      <c r="A286" s="1225"/>
      <c r="B286" s="1188"/>
      <c r="C286" s="1185"/>
      <c r="D286" s="1189"/>
      <c r="E286" s="1207"/>
      <c r="F286" s="1180"/>
      <c r="G286" s="1181"/>
      <c r="H286" s="1151"/>
    </row>
    <row r="287" spans="1:8" x14ac:dyDescent="0.3">
      <c r="A287" s="1225"/>
      <c r="B287" s="1188"/>
      <c r="C287" s="1185"/>
      <c r="D287" s="1200"/>
      <c r="E287" s="1207"/>
      <c r="F287" s="1180"/>
      <c r="G287" s="1181"/>
      <c r="H287" s="1151"/>
    </row>
    <row r="288" spans="1:8" x14ac:dyDescent="0.3">
      <c r="A288" s="1225"/>
      <c r="B288" s="1188"/>
      <c r="C288" s="1185"/>
      <c r="D288" s="1189"/>
      <c r="E288" s="1207"/>
      <c r="F288" s="1180"/>
      <c r="G288" s="1181"/>
      <c r="H288" s="1151"/>
    </row>
    <row r="289" spans="1:8" x14ac:dyDescent="0.3">
      <c r="A289" s="1225"/>
      <c r="B289" s="1188"/>
      <c r="C289" s="1185"/>
      <c r="D289" s="1200"/>
      <c r="E289" s="1207"/>
      <c r="F289" s="1180"/>
      <c r="G289" s="1181"/>
      <c r="H289" s="1151"/>
    </row>
    <row r="290" spans="1:8" x14ac:dyDescent="0.3">
      <c r="A290" s="1225"/>
      <c r="B290" s="1188"/>
      <c r="C290" s="1185"/>
      <c r="D290" s="1200"/>
      <c r="E290" s="1207"/>
      <c r="F290" s="1180"/>
      <c r="G290" s="1181"/>
      <c r="H290" s="1151"/>
    </row>
    <row r="291" spans="1:8" x14ac:dyDescent="0.3">
      <c r="A291" s="1225"/>
      <c r="B291" s="1188"/>
      <c r="C291" s="1185"/>
      <c r="D291" s="1200"/>
      <c r="E291" s="1207"/>
      <c r="F291" s="1180"/>
      <c r="G291" s="1181"/>
      <c r="H291" s="1151"/>
    </row>
    <row r="292" spans="1:8" x14ac:dyDescent="0.3">
      <c r="A292" s="1225"/>
      <c r="B292" s="1188"/>
      <c r="C292" s="1185"/>
      <c r="D292" s="1200"/>
      <c r="E292" s="1207"/>
      <c r="F292" s="1180"/>
      <c r="G292" s="1181"/>
      <c r="H292" s="1151"/>
    </row>
    <row r="293" spans="1:8" x14ac:dyDescent="0.3">
      <c r="A293" s="1225"/>
      <c r="B293" s="1188"/>
      <c r="C293" s="1185"/>
      <c r="D293" s="1200"/>
      <c r="E293" s="1207"/>
      <c r="F293" s="1180"/>
      <c r="G293" s="1181"/>
      <c r="H293" s="1151"/>
    </row>
    <row r="294" spans="1:8" x14ac:dyDescent="0.3">
      <c r="A294" s="1225"/>
      <c r="B294" s="1188"/>
      <c r="C294" s="1185"/>
      <c r="D294" s="1200"/>
      <c r="E294" s="1207"/>
      <c r="F294" s="1180"/>
      <c r="G294" s="1181"/>
      <c r="H294" s="1151"/>
    </row>
    <row r="295" spans="1:8" x14ac:dyDescent="0.3">
      <c r="A295" s="1225"/>
      <c r="B295" s="1188"/>
      <c r="C295" s="1185"/>
      <c r="D295" s="1200"/>
      <c r="E295" s="1207"/>
      <c r="F295" s="1180"/>
      <c r="G295" s="1181"/>
      <c r="H295" s="1151"/>
    </row>
    <row r="296" spans="1:8" x14ac:dyDescent="0.3">
      <c r="A296" s="1225"/>
      <c r="B296" s="1188"/>
      <c r="C296" s="1185"/>
      <c r="D296" s="1189"/>
      <c r="E296" s="1207"/>
      <c r="F296" s="1180"/>
      <c r="G296" s="1181"/>
      <c r="H296" s="1151"/>
    </row>
    <row r="297" spans="1:8" x14ac:dyDescent="0.3">
      <c r="A297" s="1225"/>
      <c r="B297" s="1188"/>
      <c r="C297" s="1185"/>
      <c r="D297" s="1189"/>
      <c r="E297" s="1207"/>
      <c r="F297" s="1180"/>
      <c r="G297" s="1181"/>
      <c r="H297" s="1151"/>
    </row>
    <row r="298" spans="1:8" x14ac:dyDescent="0.3">
      <c r="A298" s="1225"/>
      <c r="B298" s="1188"/>
      <c r="C298" s="1185"/>
      <c r="D298" s="1189"/>
      <c r="E298" s="1207"/>
      <c r="F298" s="1180"/>
      <c r="G298" s="1181"/>
      <c r="H298" s="1151"/>
    </row>
    <row r="299" spans="1:8" x14ac:dyDescent="0.3">
      <c r="A299" s="1225"/>
      <c r="B299" s="1188"/>
      <c r="C299" s="1185"/>
      <c r="D299" s="1189"/>
      <c r="E299" s="1207"/>
      <c r="F299" s="1180"/>
      <c r="G299" s="1181"/>
      <c r="H299" s="1151"/>
    </row>
    <row r="300" spans="1:8" x14ac:dyDescent="0.3">
      <c r="A300" s="1166"/>
      <c r="B300" s="1188"/>
      <c r="C300" s="1185"/>
      <c r="D300" s="1189"/>
      <c r="E300" s="1207"/>
      <c r="F300" s="1180"/>
      <c r="G300" s="1181"/>
      <c r="H300" s="1151"/>
    </row>
    <row r="301" spans="1:8" x14ac:dyDescent="0.3">
      <c r="A301" s="1225"/>
      <c r="B301" s="1188"/>
      <c r="C301" s="1185"/>
      <c r="D301" s="1189"/>
      <c r="E301" s="1207"/>
      <c r="F301" s="1180"/>
      <c r="G301" s="1181"/>
      <c r="H301" s="1151"/>
    </row>
    <row r="302" spans="1:8" x14ac:dyDescent="0.3">
      <c r="A302" s="1187"/>
      <c r="B302" s="1188"/>
      <c r="C302" s="1185"/>
      <c r="D302" s="1189"/>
      <c r="E302" s="1207"/>
      <c r="F302" s="1180"/>
      <c r="G302" s="1181"/>
      <c r="H302" s="1151"/>
    </row>
    <row r="303" spans="1:8" x14ac:dyDescent="0.3">
      <c r="A303" s="1225"/>
      <c r="B303" s="1188"/>
      <c r="C303" s="1185"/>
      <c r="D303" s="1189"/>
      <c r="E303" s="1217"/>
      <c r="F303" s="1180"/>
      <c r="G303" s="1181"/>
      <c r="H303" s="1151"/>
    </row>
    <row r="304" spans="1:8" x14ac:dyDescent="0.3">
      <c r="A304" s="1183"/>
      <c r="B304" s="1188"/>
      <c r="C304" s="1185"/>
      <c r="D304" s="1189"/>
      <c r="E304" s="1207"/>
      <c r="F304" s="1180"/>
      <c r="G304" s="1181"/>
      <c r="H304" s="1151"/>
    </row>
    <row r="305" spans="1:8" x14ac:dyDescent="0.3">
      <c r="A305" s="1225"/>
      <c r="B305" s="1235"/>
      <c r="C305" s="1185"/>
      <c r="D305" s="1200"/>
      <c r="E305" s="1207"/>
      <c r="F305" s="1180"/>
      <c r="G305" s="1181"/>
      <c r="H305" s="1151"/>
    </row>
    <row r="306" spans="1:8" x14ac:dyDescent="0.3">
      <c r="A306" s="1183"/>
      <c r="B306" s="1188"/>
      <c r="C306" s="1185"/>
      <c r="D306" s="1200"/>
      <c r="E306" s="1207"/>
      <c r="F306" s="1180"/>
      <c r="G306" s="1181"/>
      <c r="H306" s="1151"/>
    </row>
    <row r="307" spans="1:8" x14ac:dyDescent="0.3">
      <c r="A307" s="1225"/>
      <c r="B307" s="1236"/>
      <c r="C307" s="1185"/>
      <c r="D307" s="1189"/>
      <c r="E307" s="1189"/>
      <c r="F307" s="1180"/>
      <c r="G307" s="1181"/>
      <c r="H307" s="1151"/>
    </row>
    <row r="308" spans="1:8" x14ac:dyDescent="0.3">
      <c r="A308" s="1225"/>
      <c r="B308" s="1236"/>
      <c r="C308" s="1185"/>
      <c r="D308" s="1189"/>
      <c r="E308" s="1189"/>
      <c r="F308" s="1180"/>
      <c r="G308" s="1181"/>
      <c r="H308" s="1151"/>
    </row>
    <row r="309" spans="1:8" x14ac:dyDescent="0.3">
      <c r="A309" s="1178"/>
      <c r="B309" s="1237"/>
      <c r="C309" s="1164"/>
      <c r="D309" s="1164"/>
      <c r="E309" s="1164"/>
      <c r="F309" s="1210"/>
      <c r="G309" s="1181"/>
      <c r="H309" s="1151"/>
    </row>
    <row r="310" spans="1:8" x14ac:dyDescent="0.3">
      <c r="A310" s="1205"/>
      <c r="B310" s="1238" t="s">
        <v>4116</v>
      </c>
      <c r="C310" s="1174"/>
      <c r="D310" s="1174"/>
      <c r="E310" s="1174"/>
      <c r="F310" s="1175">
        <f>SUM(F273:F308)</f>
        <v>1200000</v>
      </c>
      <c r="G310" s="1181"/>
      <c r="H310" s="1151"/>
    </row>
    <row r="311" spans="1:8" x14ac:dyDescent="0.3">
      <c r="A311" s="1213" t="str">
        <f>A1</f>
        <v>CONTRACT  SANRAL NRA 2024/1323</v>
      </c>
      <c r="B311" s="1206"/>
      <c r="C311" s="1150"/>
      <c r="D311" s="1150"/>
      <c r="E311" s="1150"/>
      <c r="F311" s="1151"/>
      <c r="G311" s="1181"/>
      <c r="H311" s="1151"/>
    </row>
    <row r="312" spans="1:8" x14ac:dyDescent="0.3">
      <c r="A312" s="1148" t="str">
        <f>A2</f>
        <v>ROUTINE ROAD MAINTENANCE ON NATIONAL ROUTES IN THE LIMPOPO PROVINCE</v>
      </c>
      <c r="B312" s="1149"/>
      <c r="C312" s="1150"/>
      <c r="D312" s="1150"/>
      <c r="E312" s="1150"/>
      <c r="F312" s="1155" t="s">
        <v>4464</v>
      </c>
      <c r="G312" s="1181"/>
      <c r="H312" s="1155"/>
    </row>
    <row r="313" spans="1:8" x14ac:dyDescent="0.3">
      <c r="A313" s="1157" t="s">
        <v>4457</v>
      </c>
      <c r="B313" s="1149"/>
      <c r="C313" s="1159"/>
      <c r="D313" s="1159"/>
      <c r="E313" s="1159"/>
      <c r="F313" s="1151"/>
      <c r="G313" s="1181"/>
      <c r="H313" s="1151"/>
    </row>
    <row r="314" spans="1:8" x14ac:dyDescent="0.3">
      <c r="A314" s="1162"/>
      <c r="B314" s="1163"/>
      <c r="C314" s="1164"/>
      <c r="D314" s="1164"/>
      <c r="E314" s="1165"/>
      <c r="F314" s="1165"/>
      <c r="G314" s="1181"/>
      <c r="H314" s="1151"/>
    </row>
    <row r="315" spans="1:8" x14ac:dyDescent="0.3">
      <c r="A315" s="1166" t="s">
        <v>4111</v>
      </c>
      <c r="B315" s="1167" t="s">
        <v>4035</v>
      </c>
      <c r="C315" s="1168" t="s">
        <v>4112</v>
      </c>
      <c r="D315" s="1168" t="s">
        <v>4113</v>
      </c>
      <c r="E315" s="1169" t="s">
        <v>4114</v>
      </c>
      <c r="F315" s="1169" t="s">
        <v>4036</v>
      </c>
      <c r="G315" s="1181"/>
      <c r="H315" s="1170"/>
    </row>
    <row r="316" spans="1:8" x14ac:dyDescent="0.3">
      <c r="A316" s="1172"/>
      <c r="B316" s="1173"/>
      <c r="C316" s="1174"/>
      <c r="D316" s="1174"/>
      <c r="E316" s="1175"/>
      <c r="F316" s="1175"/>
      <c r="G316" s="1181"/>
      <c r="H316" s="1151"/>
    </row>
    <row r="317" spans="1:8" x14ac:dyDescent="0.3">
      <c r="A317" s="1222"/>
      <c r="B317" s="1223"/>
      <c r="C317" s="1164"/>
      <c r="D317" s="1189" t="s">
        <v>4331</v>
      </c>
      <c r="E317" s="1165"/>
      <c r="F317" s="1180"/>
      <c r="G317" s="1181"/>
      <c r="H317" s="1182"/>
    </row>
    <row r="318" spans="1:8" x14ac:dyDescent="0.3">
      <c r="A318" s="1166" t="s">
        <v>4050</v>
      </c>
      <c r="B318" s="1233" t="s">
        <v>4051</v>
      </c>
      <c r="C318" s="1185"/>
      <c r="D318" s="1189" t="s">
        <v>4331</v>
      </c>
      <c r="E318" s="1207"/>
      <c r="F318" s="1180"/>
      <c r="G318" s="1181"/>
      <c r="H318" s="1182"/>
    </row>
    <row r="319" spans="1:8" x14ac:dyDescent="0.3">
      <c r="A319" s="1166"/>
      <c r="B319" s="1188"/>
      <c r="C319" s="1185"/>
      <c r="D319" s="1189" t="s">
        <v>4331</v>
      </c>
      <c r="E319" s="1207"/>
      <c r="F319" s="1180"/>
      <c r="G319" s="1181"/>
      <c r="H319" s="1182"/>
    </row>
    <row r="320" spans="1:8" ht="22.8" x14ac:dyDescent="0.3">
      <c r="A320" s="1225" t="s">
        <v>217</v>
      </c>
      <c r="B320" s="1188" t="s">
        <v>218</v>
      </c>
      <c r="C320" s="1185"/>
      <c r="D320" s="1189" t="s">
        <v>4331</v>
      </c>
      <c r="E320" s="1207"/>
      <c r="F320" s="1180"/>
      <c r="G320" s="1181"/>
      <c r="H320" s="1182"/>
    </row>
    <row r="321" spans="1:8" x14ac:dyDescent="0.3">
      <c r="A321" s="1225"/>
      <c r="B321" s="1188"/>
      <c r="C321" s="1185"/>
      <c r="D321" s="1189" t="s">
        <v>4331</v>
      </c>
      <c r="E321" s="1207"/>
      <c r="F321" s="1180"/>
      <c r="G321" s="1181"/>
      <c r="H321" s="1182"/>
    </row>
    <row r="322" spans="1:8" x14ac:dyDescent="0.3">
      <c r="A322" s="1225" t="s">
        <v>219</v>
      </c>
      <c r="B322" s="1188" t="s">
        <v>3889</v>
      </c>
      <c r="C322" s="1185" t="s">
        <v>221</v>
      </c>
      <c r="D322" s="1189">
        <v>2500</v>
      </c>
      <c r="E322" s="1216"/>
      <c r="F322" s="1180">
        <f>ROUND(D322*(ROUND(E322,2)),2)</f>
        <v>0</v>
      </c>
      <c r="G322" s="1181"/>
      <c r="H322" s="1182"/>
    </row>
    <row r="323" spans="1:8" x14ac:dyDescent="0.3">
      <c r="A323" s="1225"/>
      <c r="B323" s="1188"/>
      <c r="C323" s="1185"/>
      <c r="D323" s="1189" t="s">
        <v>4331</v>
      </c>
      <c r="E323" s="1207"/>
      <c r="F323" s="1180"/>
      <c r="G323" s="1181"/>
      <c r="H323" s="1182"/>
    </row>
    <row r="324" spans="1:8" x14ac:dyDescent="0.3">
      <c r="A324" s="1225" t="s">
        <v>222</v>
      </c>
      <c r="B324" s="1235" t="s">
        <v>3890</v>
      </c>
      <c r="C324" s="1185" t="s">
        <v>221</v>
      </c>
      <c r="D324" s="1189">
        <v>3000</v>
      </c>
      <c r="E324" s="1215"/>
      <c r="F324" s="1180">
        <f>ROUND(D324*(ROUND(E324,2)),2)</f>
        <v>0</v>
      </c>
      <c r="G324" s="1181"/>
      <c r="H324" s="1182"/>
    </row>
    <row r="325" spans="1:8" x14ac:dyDescent="0.3">
      <c r="A325" s="1166"/>
      <c r="B325" s="1188"/>
      <c r="C325" s="1185"/>
      <c r="D325" s="1189" t="s">
        <v>4331</v>
      </c>
      <c r="E325" s="1217"/>
      <c r="F325" s="1180"/>
      <c r="G325" s="1181"/>
      <c r="H325" s="1182"/>
    </row>
    <row r="326" spans="1:8" x14ac:dyDescent="0.3">
      <c r="A326" s="1225" t="s">
        <v>224</v>
      </c>
      <c r="B326" s="1188" t="s">
        <v>3891</v>
      </c>
      <c r="C326" s="1185" t="s">
        <v>221</v>
      </c>
      <c r="D326" s="1189">
        <v>2500</v>
      </c>
      <c r="E326" s="1216"/>
      <c r="F326" s="1180">
        <f>ROUND(D326*(ROUND(E326,2)),2)</f>
        <v>0</v>
      </c>
      <c r="G326" s="1181"/>
      <c r="H326" s="1182"/>
    </row>
    <row r="327" spans="1:8" x14ac:dyDescent="0.3">
      <c r="A327" s="1166"/>
      <c r="B327" s="1188"/>
      <c r="C327" s="1185"/>
      <c r="D327" s="1189" t="s">
        <v>4331</v>
      </c>
      <c r="E327" s="1217"/>
      <c r="F327" s="1180"/>
      <c r="G327" s="1181"/>
      <c r="H327" s="1182"/>
    </row>
    <row r="328" spans="1:8" x14ac:dyDescent="0.3">
      <c r="A328" s="1225" t="s">
        <v>226</v>
      </c>
      <c r="B328" s="1188" t="s">
        <v>227</v>
      </c>
      <c r="C328" s="1185"/>
      <c r="D328" s="1189"/>
      <c r="E328" s="1217"/>
      <c r="F328" s="1180"/>
      <c r="G328" s="1181"/>
      <c r="H328" s="1182"/>
    </row>
    <row r="329" spans="1:8" x14ac:dyDescent="0.3">
      <c r="A329" s="1225"/>
      <c r="B329" s="1188"/>
      <c r="C329" s="1185"/>
      <c r="D329" s="1189"/>
      <c r="E329" s="1217"/>
      <c r="F329" s="1180"/>
      <c r="G329" s="1181"/>
      <c r="H329" s="1182"/>
    </row>
    <row r="330" spans="1:8" x14ac:dyDescent="0.3">
      <c r="A330" s="1225" t="s">
        <v>228</v>
      </c>
      <c r="B330" s="1188" t="s">
        <v>235</v>
      </c>
      <c r="C330" s="1185" t="s">
        <v>221</v>
      </c>
      <c r="D330" s="1189">
        <v>3000</v>
      </c>
      <c r="E330" s="1216"/>
      <c r="F330" s="1180">
        <f>ROUND(D330*(ROUND(E330,2)),2)</f>
        <v>0</v>
      </c>
      <c r="G330" s="1181"/>
      <c r="H330" s="1182"/>
    </row>
    <row r="331" spans="1:8" x14ac:dyDescent="0.3">
      <c r="A331" s="1225"/>
      <c r="B331" s="1188"/>
      <c r="C331" s="1185"/>
      <c r="D331" s="1189"/>
      <c r="E331" s="1217"/>
      <c r="F331" s="1180"/>
      <c r="G331" s="1181"/>
      <c r="H331" s="1182"/>
    </row>
    <row r="332" spans="1:8" x14ac:dyDescent="0.3">
      <c r="A332" s="1225" t="s">
        <v>230</v>
      </c>
      <c r="B332" s="1188" t="s">
        <v>237</v>
      </c>
      <c r="C332" s="1185" t="s">
        <v>221</v>
      </c>
      <c r="D332" s="1189">
        <v>3000</v>
      </c>
      <c r="E332" s="1216"/>
      <c r="F332" s="1180">
        <f>ROUND(D332*(ROUND(E332,2)),2)</f>
        <v>0</v>
      </c>
      <c r="G332" s="1181"/>
      <c r="H332" s="1182"/>
    </row>
    <row r="333" spans="1:8" x14ac:dyDescent="0.3">
      <c r="A333" s="1225"/>
      <c r="B333" s="1188"/>
      <c r="C333" s="1185"/>
      <c r="D333" s="1189"/>
      <c r="E333" s="1217"/>
      <c r="F333" s="1180"/>
      <c r="G333" s="1181"/>
      <c r="H333" s="1182"/>
    </row>
    <row r="334" spans="1:8" x14ac:dyDescent="0.3">
      <c r="A334" s="1225" t="s">
        <v>232</v>
      </c>
      <c r="B334" s="1188" t="s">
        <v>3709</v>
      </c>
      <c r="C334" s="1185" t="s">
        <v>221</v>
      </c>
      <c r="D334" s="1189">
        <v>2500</v>
      </c>
      <c r="E334" s="1216"/>
      <c r="F334" s="1180">
        <f>ROUND(D334*(ROUND(E334,2)),2)</f>
        <v>0</v>
      </c>
      <c r="G334" s="1181"/>
      <c r="H334" s="1182"/>
    </row>
    <row r="335" spans="1:8" x14ac:dyDescent="0.3">
      <c r="A335" s="1225"/>
      <c r="B335" s="1188"/>
      <c r="C335" s="1185"/>
      <c r="D335" s="1189"/>
      <c r="E335" s="1217"/>
      <c r="F335" s="1180"/>
      <c r="G335" s="1181"/>
      <c r="H335" s="1182"/>
    </row>
    <row r="336" spans="1:8" x14ac:dyDescent="0.3">
      <c r="A336" s="1225" t="s">
        <v>234</v>
      </c>
      <c r="B336" s="1188" t="s">
        <v>3710</v>
      </c>
      <c r="C336" s="1185" t="s">
        <v>221</v>
      </c>
      <c r="D336" s="1189">
        <v>500</v>
      </c>
      <c r="E336" s="1216"/>
      <c r="F336" s="1180">
        <f>ROUND(D336*(ROUND(E336,2)),2)</f>
        <v>0</v>
      </c>
      <c r="G336" s="1181"/>
      <c r="H336" s="1182"/>
    </row>
    <row r="337" spans="1:8" x14ac:dyDescent="0.3">
      <c r="A337" s="1225"/>
      <c r="B337" s="1188"/>
      <c r="C337" s="1185"/>
      <c r="D337" s="1189"/>
      <c r="E337" s="1217"/>
      <c r="F337" s="1180"/>
      <c r="G337" s="1181"/>
      <c r="H337" s="1182"/>
    </row>
    <row r="338" spans="1:8" x14ac:dyDescent="0.3">
      <c r="A338" s="1225" t="s">
        <v>236</v>
      </c>
      <c r="B338" s="1188" t="s">
        <v>3711</v>
      </c>
      <c r="C338" s="1185" t="s">
        <v>221</v>
      </c>
      <c r="D338" s="1189">
        <v>1000</v>
      </c>
      <c r="E338" s="1216"/>
      <c r="F338" s="1180">
        <f>ROUND(D338*(ROUND(E338,2)),2)</f>
        <v>0</v>
      </c>
      <c r="G338" s="1181"/>
      <c r="H338" s="1182"/>
    </row>
    <row r="339" spans="1:8" x14ac:dyDescent="0.3">
      <c r="A339" s="1225"/>
      <c r="B339" s="1188"/>
      <c r="C339" s="1185"/>
      <c r="D339" s="1189"/>
      <c r="E339" s="1217"/>
      <c r="F339" s="1180"/>
      <c r="G339" s="1181"/>
      <c r="H339" s="1182"/>
    </row>
    <row r="340" spans="1:8" x14ac:dyDescent="0.3">
      <c r="A340" s="1225" t="s">
        <v>238</v>
      </c>
      <c r="B340" s="1188" t="s">
        <v>241</v>
      </c>
      <c r="C340" s="1185" t="s">
        <v>9</v>
      </c>
      <c r="D340" s="1189">
        <v>6</v>
      </c>
      <c r="E340" s="1216"/>
      <c r="F340" s="1180">
        <f>ROUND(D340*(ROUND(E340,2)),2)</f>
        <v>0</v>
      </c>
      <c r="G340" s="1181"/>
      <c r="H340" s="1182"/>
    </row>
    <row r="341" spans="1:8" x14ac:dyDescent="0.3">
      <c r="A341" s="1225"/>
      <c r="B341" s="1188"/>
      <c r="C341" s="1185"/>
      <c r="D341" s="1189"/>
      <c r="E341" s="1217"/>
      <c r="F341" s="1180"/>
      <c r="G341" s="1181"/>
      <c r="H341" s="1182"/>
    </row>
    <row r="342" spans="1:8" ht="22.8" x14ac:dyDescent="0.3">
      <c r="A342" s="1225" t="s">
        <v>240</v>
      </c>
      <c r="B342" s="1188" t="s">
        <v>4002</v>
      </c>
      <c r="C342" s="1185" t="s">
        <v>9</v>
      </c>
      <c r="D342" s="1189">
        <v>6</v>
      </c>
      <c r="E342" s="1216"/>
      <c r="F342" s="1180">
        <f>ROUND(D342*(ROUND(E342,2)),2)</f>
        <v>0</v>
      </c>
      <c r="G342" s="1181"/>
      <c r="H342" s="1182"/>
    </row>
    <row r="343" spans="1:8" x14ac:dyDescent="0.3">
      <c r="A343" s="1166"/>
      <c r="B343" s="1188"/>
      <c r="C343" s="1185"/>
      <c r="D343" s="1189"/>
      <c r="E343" s="1217"/>
      <c r="F343" s="1180"/>
      <c r="G343" s="1181"/>
      <c r="H343" s="1182"/>
    </row>
    <row r="344" spans="1:8" ht="22.8" x14ac:dyDescent="0.3">
      <c r="A344" s="1225" t="s">
        <v>243</v>
      </c>
      <c r="B344" s="1188" t="s">
        <v>4465</v>
      </c>
      <c r="C344" s="1185"/>
      <c r="D344" s="1189" t="s">
        <v>4331</v>
      </c>
      <c r="E344" s="1207"/>
      <c r="F344" s="1180"/>
      <c r="G344" s="1181"/>
      <c r="H344" s="1182"/>
    </row>
    <row r="345" spans="1:8" x14ac:dyDescent="0.3">
      <c r="A345" s="1187"/>
      <c r="B345" s="1188"/>
      <c r="C345" s="1185"/>
      <c r="D345" s="1189" t="s">
        <v>4331</v>
      </c>
      <c r="E345" s="1207"/>
      <c r="F345" s="1180"/>
      <c r="G345" s="1181"/>
      <c r="H345" s="1182"/>
    </row>
    <row r="346" spans="1:8" ht="22.8" x14ac:dyDescent="0.3">
      <c r="A346" s="1225" t="s">
        <v>245</v>
      </c>
      <c r="B346" s="1188" t="s">
        <v>246</v>
      </c>
      <c r="C346" s="1185"/>
      <c r="D346" s="1189" t="s">
        <v>4331</v>
      </c>
      <c r="E346" s="1217"/>
      <c r="F346" s="1180"/>
      <c r="G346" s="1181"/>
      <c r="H346" s="1182"/>
    </row>
    <row r="347" spans="1:8" x14ac:dyDescent="0.3">
      <c r="A347" s="1183"/>
      <c r="B347" s="1188"/>
      <c r="C347" s="1185"/>
      <c r="D347" s="1189" t="s">
        <v>4331</v>
      </c>
      <c r="E347" s="1217"/>
      <c r="F347" s="1180"/>
      <c r="G347" s="1181"/>
      <c r="H347" s="1182"/>
    </row>
    <row r="348" spans="1:8" x14ac:dyDescent="0.3">
      <c r="A348" s="1225" t="s">
        <v>247</v>
      </c>
      <c r="B348" s="1235" t="s">
        <v>220</v>
      </c>
      <c r="C348" s="1185" t="s">
        <v>221</v>
      </c>
      <c r="D348" s="1189">
        <v>800</v>
      </c>
      <c r="E348" s="1216"/>
      <c r="F348" s="1180">
        <f>ROUND(D348*(ROUND(E348,2)),2)</f>
        <v>0</v>
      </c>
      <c r="G348" s="1181"/>
      <c r="H348" s="1182"/>
    </row>
    <row r="349" spans="1:8" x14ac:dyDescent="0.3">
      <c r="A349" s="1183"/>
      <c r="B349" s="1188"/>
      <c r="C349" s="1185"/>
      <c r="D349" s="1189" t="s">
        <v>4331</v>
      </c>
      <c r="E349" s="1217"/>
      <c r="F349" s="1180"/>
      <c r="G349" s="1181"/>
      <c r="H349" s="1182"/>
    </row>
    <row r="350" spans="1:8" x14ac:dyDescent="0.3">
      <c r="A350" s="1225" t="s">
        <v>248</v>
      </c>
      <c r="B350" s="1188" t="s">
        <v>3712</v>
      </c>
      <c r="C350" s="1185" t="s">
        <v>221</v>
      </c>
      <c r="D350" s="1189">
        <v>700</v>
      </c>
      <c r="E350" s="1216"/>
      <c r="F350" s="1180">
        <f>ROUND(D350*(ROUND(E350,2)),2)</f>
        <v>0</v>
      </c>
      <c r="G350" s="1181"/>
      <c r="H350" s="1182"/>
    </row>
    <row r="351" spans="1:8" x14ac:dyDescent="0.3">
      <c r="A351" s="1183"/>
      <c r="B351" s="1188"/>
      <c r="C351" s="1185"/>
      <c r="D351" s="1189" t="s">
        <v>4331</v>
      </c>
      <c r="E351" s="1217"/>
      <c r="F351" s="1180"/>
      <c r="G351" s="1181"/>
      <c r="H351" s="1182"/>
    </row>
    <row r="352" spans="1:8" x14ac:dyDescent="0.3">
      <c r="A352" s="1225" t="s">
        <v>249</v>
      </c>
      <c r="B352" s="1188" t="s">
        <v>3708</v>
      </c>
      <c r="C352" s="1185" t="s">
        <v>221</v>
      </c>
      <c r="D352" s="1189">
        <v>600</v>
      </c>
      <c r="E352" s="1216"/>
      <c r="F352" s="1180">
        <f>ROUND(D352*(ROUND(E352,2)),2)</f>
        <v>0</v>
      </c>
      <c r="G352" s="1181"/>
      <c r="H352" s="1182"/>
    </row>
    <row r="353" spans="1:8" x14ac:dyDescent="0.3">
      <c r="A353" s="1183"/>
      <c r="B353" s="1188"/>
      <c r="C353" s="1185"/>
      <c r="D353" s="1189" t="s">
        <v>4331</v>
      </c>
      <c r="E353" s="1217"/>
      <c r="F353" s="1180"/>
      <c r="G353" s="1181"/>
      <c r="H353" s="1182"/>
    </row>
    <row r="354" spans="1:8" ht="22.8" x14ac:dyDescent="0.3">
      <c r="A354" s="1225" t="s">
        <v>250</v>
      </c>
      <c r="B354" s="1236" t="s">
        <v>251</v>
      </c>
      <c r="C354" s="1185" t="s">
        <v>221</v>
      </c>
      <c r="D354" s="1189">
        <v>1000</v>
      </c>
      <c r="E354" s="1216"/>
      <c r="F354" s="1180">
        <f>ROUND(D354*(ROUND(E354,2)),2)</f>
        <v>0</v>
      </c>
      <c r="G354" s="1181"/>
      <c r="H354" s="1182"/>
    </row>
    <row r="355" spans="1:8" x14ac:dyDescent="0.3">
      <c r="A355" s="1225"/>
      <c r="B355" s="1236"/>
      <c r="C355" s="1185"/>
      <c r="D355" s="1189"/>
      <c r="E355" s="1189"/>
      <c r="F355" s="1180"/>
      <c r="G355" s="1181"/>
      <c r="H355" s="1182"/>
    </row>
    <row r="356" spans="1:8" x14ac:dyDescent="0.3">
      <c r="A356" s="1225"/>
      <c r="B356" s="1236"/>
      <c r="C356" s="1185"/>
      <c r="D356" s="1189"/>
      <c r="E356" s="1189"/>
      <c r="F356" s="1180"/>
      <c r="G356" s="1181"/>
      <c r="H356" s="1182"/>
    </row>
    <row r="357" spans="1:8" x14ac:dyDescent="0.3">
      <c r="A357" s="1225"/>
      <c r="B357" s="1236"/>
      <c r="C357" s="1185"/>
      <c r="D357" s="1189"/>
      <c r="E357" s="1189"/>
      <c r="F357" s="1180"/>
      <c r="G357" s="1181"/>
      <c r="H357" s="1182"/>
    </row>
    <row r="358" spans="1:8" x14ac:dyDescent="0.3">
      <c r="A358" s="1225"/>
      <c r="B358" s="1236"/>
      <c r="C358" s="1185"/>
      <c r="D358" s="1189"/>
      <c r="E358" s="1189"/>
      <c r="F358" s="1180"/>
      <c r="G358" s="1181"/>
      <c r="H358" s="1182"/>
    </row>
    <row r="359" spans="1:8" x14ac:dyDescent="0.3">
      <c r="A359" s="1225"/>
      <c r="B359" s="1236"/>
      <c r="C359" s="1185"/>
      <c r="D359" s="1189"/>
      <c r="E359" s="1189"/>
      <c r="F359" s="1180"/>
      <c r="G359" s="1181"/>
      <c r="H359" s="1182"/>
    </row>
    <row r="360" spans="1:8" x14ac:dyDescent="0.3">
      <c r="A360" s="1225"/>
      <c r="B360" s="1236"/>
      <c r="C360" s="1185"/>
      <c r="D360" s="1189"/>
      <c r="E360" s="1189"/>
      <c r="F360" s="1180"/>
      <c r="G360" s="1181"/>
      <c r="H360" s="1182"/>
    </row>
    <row r="361" spans="1:8" x14ac:dyDescent="0.3">
      <c r="A361" s="1225"/>
      <c r="B361" s="1236"/>
      <c r="C361" s="1185"/>
      <c r="D361" s="1189"/>
      <c r="E361" s="1189"/>
      <c r="F361" s="1180"/>
      <c r="G361" s="1181"/>
      <c r="H361" s="1182"/>
    </row>
    <row r="362" spans="1:8" x14ac:dyDescent="0.3">
      <c r="A362" s="1225"/>
      <c r="B362" s="1236"/>
      <c r="C362" s="1185"/>
      <c r="D362" s="1189"/>
      <c r="E362" s="1189"/>
      <c r="F362" s="1180"/>
      <c r="G362" s="1181"/>
      <c r="H362" s="1182"/>
    </row>
    <row r="363" spans="1:8" x14ac:dyDescent="0.3">
      <c r="A363" s="1225"/>
      <c r="B363" s="1236"/>
      <c r="C363" s="1185"/>
      <c r="D363" s="1189"/>
      <c r="E363" s="1189"/>
      <c r="F363" s="1180"/>
      <c r="G363" s="1181"/>
      <c r="H363" s="1182"/>
    </row>
    <row r="364" spans="1:8" x14ac:dyDescent="0.3">
      <c r="A364" s="1225"/>
      <c r="B364" s="1236"/>
      <c r="C364" s="1185"/>
      <c r="D364" s="1189"/>
      <c r="E364" s="1189"/>
      <c r="F364" s="1180"/>
      <c r="G364" s="1181"/>
      <c r="H364" s="1182"/>
    </row>
    <row r="365" spans="1:8" x14ac:dyDescent="0.3">
      <c r="A365" s="1225"/>
      <c r="B365" s="1236"/>
      <c r="C365" s="1185"/>
      <c r="D365" s="1189"/>
      <c r="E365" s="1189"/>
      <c r="F365" s="1180"/>
      <c r="G365" s="1181"/>
      <c r="H365" s="1182"/>
    </row>
    <row r="366" spans="1:8" x14ac:dyDescent="0.3">
      <c r="A366" s="1225"/>
      <c r="B366" s="1236"/>
      <c r="C366" s="1185"/>
      <c r="D366" s="1189"/>
      <c r="E366" s="1189"/>
      <c r="F366" s="1180"/>
      <c r="G366" s="1181"/>
      <c r="H366" s="1182"/>
    </row>
    <row r="367" spans="1:8" x14ac:dyDescent="0.3">
      <c r="A367" s="1239"/>
      <c r="B367" s="1236"/>
      <c r="C367" s="1185"/>
      <c r="D367" s="1189"/>
      <c r="E367" s="1189"/>
      <c r="F367" s="1180"/>
      <c r="G367" s="1181"/>
      <c r="H367" s="1182"/>
    </row>
    <row r="368" spans="1:8" x14ac:dyDescent="0.3">
      <c r="A368" s="1178"/>
      <c r="B368" s="1237"/>
      <c r="C368" s="1164"/>
      <c r="D368" s="1164"/>
      <c r="E368" s="1164"/>
      <c r="F368" s="1210"/>
      <c r="G368" s="1181"/>
      <c r="H368" s="1182"/>
    </row>
    <row r="369" spans="1:8" x14ac:dyDescent="0.3">
      <c r="A369" s="1205"/>
      <c r="B369" s="1238" t="s">
        <v>4450</v>
      </c>
      <c r="C369" s="1174"/>
      <c r="D369" s="1174"/>
      <c r="E369" s="1174"/>
      <c r="F369" s="1175">
        <f>SUM(F317:F354)</f>
        <v>0</v>
      </c>
      <c r="G369" s="1181"/>
      <c r="H369" s="1151"/>
    </row>
    <row r="370" spans="1:8" x14ac:dyDescent="0.3">
      <c r="A370" s="1148" t="str">
        <f>A1</f>
        <v>CONTRACT  SANRAL NRA 2024/1323</v>
      </c>
      <c r="B370" s="1206"/>
      <c r="C370" s="1150"/>
      <c r="D370" s="1150"/>
      <c r="E370" s="1150"/>
      <c r="F370" s="1151"/>
      <c r="G370" s="1181"/>
      <c r="H370" s="1151"/>
    </row>
    <row r="371" spans="1:8" x14ac:dyDescent="0.3">
      <c r="A371" s="1148" t="str">
        <f>A2</f>
        <v>ROUTINE ROAD MAINTENANCE ON NATIONAL ROUTES IN THE LIMPOPO PROVINCE</v>
      </c>
      <c r="B371" s="1149"/>
      <c r="C371" s="1150"/>
      <c r="D371" s="1150"/>
      <c r="E371" s="1150"/>
      <c r="F371" s="1155" t="s">
        <v>4464</v>
      </c>
      <c r="G371" s="1181"/>
      <c r="H371" s="1155"/>
    </row>
    <row r="372" spans="1:8" x14ac:dyDescent="0.3">
      <c r="A372" s="1157" t="s">
        <v>4444</v>
      </c>
      <c r="B372" s="1149"/>
      <c r="C372" s="1159"/>
      <c r="D372" s="1159"/>
      <c r="E372" s="1159"/>
      <c r="F372" s="1151"/>
      <c r="G372" s="1181"/>
      <c r="H372" s="1151"/>
    </row>
    <row r="373" spans="1:8" x14ac:dyDescent="0.3">
      <c r="A373" s="1162"/>
      <c r="B373" s="1163"/>
      <c r="C373" s="1164"/>
      <c r="D373" s="1164"/>
      <c r="E373" s="1165"/>
      <c r="F373" s="1165"/>
      <c r="G373" s="1181"/>
      <c r="H373" s="1151"/>
    </row>
    <row r="374" spans="1:8" x14ac:dyDescent="0.3">
      <c r="A374" s="1166" t="s">
        <v>4111</v>
      </c>
      <c r="B374" s="1167" t="s">
        <v>4035</v>
      </c>
      <c r="C374" s="1168" t="s">
        <v>4112</v>
      </c>
      <c r="D374" s="1168" t="s">
        <v>4113</v>
      </c>
      <c r="E374" s="1169" t="s">
        <v>4114</v>
      </c>
      <c r="F374" s="1169" t="s">
        <v>4036</v>
      </c>
      <c r="G374" s="1181"/>
      <c r="H374" s="1170"/>
    </row>
    <row r="375" spans="1:8" x14ac:dyDescent="0.3">
      <c r="A375" s="1172"/>
      <c r="B375" s="1173"/>
      <c r="C375" s="1174"/>
      <c r="D375" s="1174"/>
      <c r="E375" s="1175"/>
      <c r="F375" s="1175"/>
      <c r="G375" s="1181"/>
      <c r="H375" s="1151"/>
    </row>
    <row r="376" spans="1:8" x14ac:dyDescent="0.3">
      <c r="A376" s="1178"/>
      <c r="B376" s="1203"/>
      <c r="C376" s="1204"/>
      <c r="D376" s="1204"/>
      <c r="E376" s="1204"/>
      <c r="F376" s="1165"/>
      <c r="G376" s="1181"/>
      <c r="H376" s="1151"/>
    </row>
    <row r="377" spans="1:8" x14ac:dyDescent="0.3">
      <c r="A377" s="1205"/>
      <c r="B377" s="1158" t="s">
        <v>4451</v>
      </c>
      <c r="C377" s="1159"/>
      <c r="D377" s="1159"/>
      <c r="E377" s="1159"/>
      <c r="F377" s="1175">
        <f>F369</f>
        <v>0</v>
      </c>
      <c r="G377" s="1181"/>
      <c r="H377" s="1151"/>
    </row>
    <row r="378" spans="1:8" x14ac:dyDescent="0.3">
      <c r="A378" s="1222"/>
      <c r="B378" s="1188"/>
      <c r="C378" s="1185"/>
      <c r="D378" s="1189"/>
      <c r="E378" s="1217"/>
      <c r="F378" s="1180"/>
      <c r="G378" s="1181"/>
      <c r="H378" s="1182"/>
    </row>
    <row r="379" spans="1:8" x14ac:dyDescent="0.3">
      <c r="A379" s="1225" t="s">
        <v>252</v>
      </c>
      <c r="B379" s="1188" t="s">
        <v>253</v>
      </c>
      <c r="C379" s="1185"/>
      <c r="D379" s="1189" t="s">
        <v>4331</v>
      </c>
      <c r="E379" s="1217"/>
      <c r="F379" s="1180"/>
      <c r="G379" s="1181"/>
      <c r="H379" s="1182"/>
    </row>
    <row r="380" spans="1:8" x14ac:dyDescent="0.3">
      <c r="A380" s="1183"/>
      <c r="B380" s="1188"/>
      <c r="C380" s="1185"/>
      <c r="D380" s="1189" t="s">
        <v>4331</v>
      </c>
      <c r="E380" s="1217"/>
      <c r="F380" s="1180"/>
      <c r="G380" s="1181"/>
      <c r="H380" s="1182"/>
    </row>
    <row r="381" spans="1:8" x14ac:dyDescent="0.3">
      <c r="A381" s="1225" t="s">
        <v>254</v>
      </c>
      <c r="B381" s="1235" t="s">
        <v>220</v>
      </c>
      <c r="C381" s="1185" t="s">
        <v>221</v>
      </c>
      <c r="D381" s="1189">
        <v>900</v>
      </c>
      <c r="E381" s="1216"/>
      <c r="F381" s="1180">
        <f>ROUND(D381*(ROUND(E381,2)),2)</f>
        <v>0</v>
      </c>
      <c r="G381" s="1181"/>
      <c r="H381" s="1182"/>
    </row>
    <row r="382" spans="1:8" x14ac:dyDescent="0.3">
      <c r="A382" s="1183"/>
      <c r="B382" s="1188" t="s">
        <v>4331</v>
      </c>
      <c r="C382" s="1185"/>
      <c r="D382" s="1189"/>
      <c r="E382" s="1217"/>
      <c r="F382" s="1180"/>
      <c r="G382" s="1181"/>
      <c r="H382" s="1182"/>
    </row>
    <row r="383" spans="1:8" x14ac:dyDescent="0.3">
      <c r="A383" s="1225" t="s">
        <v>255</v>
      </c>
      <c r="B383" s="1188" t="s">
        <v>3712</v>
      </c>
      <c r="C383" s="1185" t="s">
        <v>221</v>
      </c>
      <c r="D383" s="1189">
        <v>800</v>
      </c>
      <c r="E383" s="1216"/>
      <c r="F383" s="1180">
        <f>ROUND(D383*(ROUND(E383,2)),2)</f>
        <v>0</v>
      </c>
      <c r="G383" s="1181"/>
      <c r="H383" s="1182"/>
    </row>
    <row r="384" spans="1:8" x14ac:dyDescent="0.3">
      <c r="A384" s="1183"/>
      <c r="B384" s="1188" t="s">
        <v>4331</v>
      </c>
      <c r="C384" s="1185"/>
      <c r="D384" s="1189" t="s">
        <v>4331</v>
      </c>
      <c r="E384" s="1217"/>
      <c r="F384" s="1180"/>
      <c r="G384" s="1181"/>
      <c r="H384" s="1182"/>
    </row>
    <row r="385" spans="1:8" x14ac:dyDescent="0.3">
      <c r="A385" s="1225" t="s">
        <v>256</v>
      </c>
      <c r="B385" s="1235" t="s">
        <v>3708</v>
      </c>
      <c r="C385" s="1185" t="s">
        <v>221</v>
      </c>
      <c r="D385" s="1189">
        <v>800</v>
      </c>
      <c r="E385" s="1216"/>
      <c r="F385" s="1180">
        <f>ROUND(D385*(ROUND(E385,2)),2)</f>
        <v>0</v>
      </c>
      <c r="G385" s="1181"/>
      <c r="H385" s="1182"/>
    </row>
    <row r="386" spans="1:8" x14ac:dyDescent="0.3">
      <c r="A386" s="1183"/>
      <c r="B386" s="1235" t="s">
        <v>4331</v>
      </c>
      <c r="C386" s="1185"/>
      <c r="D386" s="1189" t="s">
        <v>4331</v>
      </c>
      <c r="E386" s="1217"/>
      <c r="F386" s="1180"/>
      <c r="G386" s="1181"/>
      <c r="H386" s="1182"/>
    </row>
    <row r="387" spans="1:8" ht="22.8" x14ac:dyDescent="0.3">
      <c r="A387" s="1225" t="s">
        <v>257</v>
      </c>
      <c r="B387" s="1235" t="s">
        <v>258</v>
      </c>
      <c r="C387" s="1185" t="s">
        <v>221</v>
      </c>
      <c r="D387" s="1189">
        <v>800</v>
      </c>
      <c r="E387" s="1216"/>
      <c r="F387" s="1180">
        <f>ROUND(D387*(ROUND(E387,2)),2)</f>
        <v>0</v>
      </c>
      <c r="G387" s="1181"/>
      <c r="H387" s="1182"/>
    </row>
    <row r="388" spans="1:8" x14ac:dyDescent="0.3">
      <c r="A388" s="1187"/>
      <c r="B388" s="1188"/>
      <c r="C388" s="1185"/>
      <c r="D388" s="1189" t="s">
        <v>4331</v>
      </c>
      <c r="E388" s="1217"/>
      <c r="F388" s="1180"/>
      <c r="G388" s="1181"/>
      <c r="H388" s="1182"/>
    </row>
    <row r="389" spans="1:8" ht="22.8" x14ac:dyDescent="0.3">
      <c r="A389" s="1225" t="s">
        <v>259</v>
      </c>
      <c r="B389" s="1188" t="s">
        <v>3926</v>
      </c>
      <c r="C389" s="1185"/>
      <c r="D389" s="1189" t="s">
        <v>4331</v>
      </c>
      <c r="E389" s="1207"/>
      <c r="F389" s="1180"/>
      <c r="G389" s="1181"/>
      <c r="H389" s="1182"/>
    </row>
    <row r="390" spans="1:8" x14ac:dyDescent="0.3">
      <c r="A390" s="1187"/>
      <c r="B390" s="1188"/>
      <c r="C390" s="1185"/>
      <c r="D390" s="1189" t="s">
        <v>4331</v>
      </c>
      <c r="E390" s="1207"/>
      <c r="F390" s="1180"/>
      <c r="G390" s="1181"/>
      <c r="H390" s="1182"/>
    </row>
    <row r="391" spans="1:8" x14ac:dyDescent="0.3">
      <c r="A391" s="1225" t="s">
        <v>261</v>
      </c>
      <c r="B391" s="1235" t="s">
        <v>220</v>
      </c>
      <c r="C391" s="1185" t="s">
        <v>262</v>
      </c>
      <c r="D391" s="1189">
        <v>3250</v>
      </c>
      <c r="E391" s="1216"/>
      <c r="F391" s="1180">
        <f>ROUND(D391*(ROUND(E391,2)),2)</f>
        <v>0</v>
      </c>
      <c r="G391" s="1181"/>
      <c r="H391" s="1182"/>
    </row>
    <row r="392" spans="1:8" x14ac:dyDescent="0.3">
      <c r="A392" s="1183"/>
      <c r="B392" s="1188"/>
      <c r="C392" s="1185"/>
      <c r="D392" s="1189" t="s">
        <v>4331</v>
      </c>
      <c r="E392" s="1217"/>
      <c r="F392" s="1180"/>
      <c r="G392" s="1181"/>
      <c r="H392" s="1182"/>
    </row>
    <row r="393" spans="1:8" x14ac:dyDescent="0.3">
      <c r="A393" s="1225" t="s">
        <v>263</v>
      </c>
      <c r="B393" s="1188" t="s">
        <v>3712</v>
      </c>
      <c r="C393" s="1185" t="s">
        <v>262</v>
      </c>
      <c r="D393" s="1189">
        <v>2500</v>
      </c>
      <c r="E393" s="1216"/>
      <c r="F393" s="1180">
        <f>ROUND(D393*(ROUND(E393,2)),2)</f>
        <v>0</v>
      </c>
      <c r="G393" s="1181"/>
      <c r="H393" s="1182"/>
    </row>
    <row r="394" spans="1:8" x14ac:dyDescent="0.3">
      <c r="A394" s="1187"/>
      <c r="B394" s="1188"/>
      <c r="C394" s="1185"/>
      <c r="D394" s="1189"/>
      <c r="E394" s="1217"/>
      <c r="F394" s="1180"/>
      <c r="G394" s="1181"/>
      <c r="H394" s="1182"/>
    </row>
    <row r="395" spans="1:8" x14ac:dyDescent="0.3">
      <c r="A395" s="1225" t="s">
        <v>264</v>
      </c>
      <c r="B395" s="1235" t="s">
        <v>3708</v>
      </c>
      <c r="C395" s="1185" t="s">
        <v>262</v>
      </c>
      <c r="D395" s="1189">
        <v>2200</v>
      </c>
      <c r="E395" s="1216"/>
      <c r="F395" s="1180">
        <f>ROUND(D395*(ROUND(E395,2)),2)</f>
        <v>0</v>
      </c>
      <c r="G395" s="1181"/>
      <c r="H395" s="1182"/>
    </row>
    <row r="396" spans="1:8" x14ac:dyDescent="0.3">
      <c r="A396" s="1183"/>
      <c r="B396" s="1188"/>
      <c r="C396" s="1185"/>
      <c r="D396" s="1189" t="s">
        <v>4331</v>
      </c>
      <c r="E396" s="1217"/>
      <c r="F396" s="1180"/>
      <c r="G396" s="1181"/>
      <c r="H396" s="1182"/>
    </row>
    <row r="397" spans="1:8" x14ac:dyDescent="0.3">
      <c r="A397" s="1225" t="s">
        <v>277</v>
      </c>
      <c r="B397" s="1149" t="s">
        <v>3713</v>
      </c>
      <c r="C397" s="1185"/>
      <c r="D397" s="1189" t="s">
        <v>4331</v>
      </c>
      <c r="E397" s="1240"/>
      <c r="F397" s="1207"/>
      <c r="G397" s="1181"/>
      <c r="H397" s="1151"/>
    </row>
    <row r="398" spans="1:8" x14ac:dyDescent="0.3">
      <c r="A398" s="1187"/>
      <c r="B398" s="1206"/>
      <c r="C398" s="1185"/>
      <c r="D398" s="1189" t="s">
        <v>4331</v>
      </c>
      <c r="E398" s="1240"/>
      <c r="F398" s="1207"/>
      <c r="G398" s="1181"/>
      <c r="H398" s="1151"/>
    </row>
    <row r="399" spans="1:8" ht="22.8" x14ac:dyDescent="0.3">
      <c r="A399" s="1225" t="s">
        <v>279</v>
      </c>
      <c r="B399" s="1188" t="s">
        <v>3714</v>
      </c>
      <c r="C399" s="1185"/>
      <c r="D399" s="1189" t="s">
        <v>4331</v>
      </c>
      <c r="E399" s="1217"/>
      <c r="F399" s="1180"/>
      <c r="G399" s="1181"/>
      <c r="H399" s="1182"/>
    </row>
    <row r="400" spans="1:8" x14ac:dyDescent="0.3">
      <c r="A400" s="1187"/>
      <c r="B400" s="1188"/>
      <c r="C400" s="1185"/>
      <c r="D400" s="1189" t="s">
        <v>4331</v>
      </c>
      <c r="E400" s="1217"/>
      <c r="F400" s="1180"/>
      <c r="G400" s="1181"/>
      <c r="H400" s="1182"/>
    </row>
    <row r="401" spans="1:14" x14ac:dyDescent="0.3">
      <c r="A401" s="1187" t="s">
        <v>281</v>
      </c>
      <c r="B401" s="1235" t="s">
        <v>220</v>
      </c>
      <c r="C401" s="1185" t="s">
        <v>262</v>
      </c>
      <c r="D401" s="1189">
        <v>3000</v>
      </c>
      <c r="E401" s="1216"/>
      <c r="F401" s="1180">
        <f>ROUND(D401*(ROUND(E401,2)),2)</f>
        <v>0</v>
      </c>
      <c r="G401" s="1181"/>
      <c r="H401" s="1182"/>
    </row>
    <row r="402" spans="1:14" x14ac:dyDescent="0.3">
      <c r="A402" s="1187"/>
      <c r="B402" s="1188"/>
      <c r="C402" s="1185"/>
      <c r="D402" s="1189" t="s">
        <v>4331</v>
      </c>
      <c r="E402" s="1217"/>
      <c r="F402" s="1180"/>
      <c r="G402" s="1181"/>
      <c r="H402" s="1182"/>
      <c r="L402" s="1241"/>
      <c r="M402" s="1242"/>
      <c r="N402" s="1182"/>
    </row>
    <row r="403" spans="1:14" x14ac:dyDescent="0.3">
      <c r="A403" s="1187" t="s">
        <v>282</v>
      </c>
      <c r="B403" s="1188" t="s">
        <v>3712</v>
      </c>
      <c r="C403" s="1185" t="s">
        <v>262</v>
      </c>
      <c r="D403" s="1189">
        <v>3100</v>
      </c>
      <c r="E403" s="1216"/>
      <c r="F403" s="1180">
        <f>ROUND(D403*(ROUND(E403,2)),2)</f>
        <v>0</v>
      </c>
      <c r="G403" s="1181"/>
      <c r="H403" s="1182"/>
      <c r="L403" s="1241"/>
      <c r="M403" s="1243"/>
      <c r="N403" s="1182"/>
    </row>
    <row r="404" spans="1:14" x14ac:dyDescent="0.3">
      <c r="A404" s="1187"/>
      <c r="B404" s="1188"/>
      <c r="C404" s="1185"/>
      <c r="D404" s="1189"/>
      <c r="E404" s="1217"/>
      <c r="F404" s="1180"/>
      <c r="G404" s="1181"/>
      <c r="H404" s="1182"/>
      <c r="L404" s="1241"/>
      <c r="M404" s="1242"/>
      <c r="N404" s="1182"/>
    </row>
    <row r="405" spans="1:14" x14ac:dyDescent="0.3">
      <c r="A405" s="1187" t="s">
        <v>283</v>
      </c>
      <c r="B405" s="1235" t="s">
        <v>3708</v>
      </c>
      <c r="C405" s="1185" t="s">
        <v>262</v>
      </c>
      <c r="D405" s="1189">
        <v>2500</v>
      </c>
      <c r="E405" s="1216"/>
      <c r="F405" s="1180">
        <f>ROUND(D405*(ROUND(E405,2)),2)</f>
        <v>0</v>
      </c>
      <c r="G405" s="1181"/>
      <c r="H405" s="1182"/>
      <c r="L405" s="1241"/>
      <c r="M405" s="1243"/>
      <c r="N405" s="1182"/>
    </row>
    <row r="406" spans="1:14" x14ac:dyDescent="0.3">
      <c r="A406" s="1183"/>
      <c r="B406" s="1188"/>
      <c r="C406" s="1185"/>
      <c r="D406" s="1189"/>
      <c r="E406" s="1217"/>
      <c r="F406" s="1180"/>
      <c r="G406" s="1181"/>
      <c r="H406" s="1182"/>
      <c r="L406" s="1241"/>
      <c r="M406" s="1242"/>
      <c r="N406" s="1182"/>
    </row>
    <row r="407" spans="1:14" x14ac:dyDescent="0.3">
      <c r="A407" s="1187" t="s">
        <v>284</v>
      </c>
      <c r="B407" s="1188" t="s">
        <v>4167</v>
      </c>
      <c r="C407" s="1185"/>
      <c r="D407" s="1189"/>
      <c r="E407" s="1217"/>
      <c r="F407" s="1180"/>
      <c r="G407" s="1181"/>
      <c r="H407" s="1182"/>
      <c r="L407" s="1241"/>
      <c r="M407" s="1243"/>
      <c r="N407" s="1182"/>
    </row>
    <row r="408" spans="1:14" x14ac:dyDescent="0.3">
      <c r="A408" s="1187"/>
      <c r="B408" s="1188"/>
      <c r="C408" s="1185"/>
      <c r="D408" s="1189"/>
      <c r="E408" s="1217"/>
      <c r="F408" s="1180"/>
      <c r="G408" s="1181"/>
      <c r="H408" s="1182"/>
      <c r="L408" s="1241"/>
      <c r="M408" s="1243"/>
      <c r="N408" s="1182"/>
    </row>
    <row r="409" spans="1:14" x14ac:dyDescent="0.3">
      <c r="A409" s="1187" t="s">
        <v>286</v>
      </c>
      <c r="B409" s="1188" t="s">
        <v>220</v>
      </c>
      <c r="C409" s="1185" t="s">
        <v>262</v>
      </c>
      <c r="D409" s="1189">
        <v>400</v>
      </c>
      <c r="E409" s="1216"/>
      <c r="F409" s="1180">
        <f>ROUND(D409*(ROUND(E409,2)),2)</f>
        <v>0</v>
      </c>
      <c r="G409" s="1181"/>
      <c r="H409" s="1182"/>
      <c r="L409" s="1241"/>
      <c r="M409" s="1243"/>
      <c r="N409" s="1182"/>
    </row>
    <row r="410" spans="1:14" x14ac:dyDescent="0.3">
      <c r="A410" s="1187"/>
      <c r="B410" s="1188"/>
      <c r="C410" s="1185"/>
      <c r="D410" s="1189"/>
      <c r="E410" s="1217"/>
      <c r="F410" s="1180"/>
      <c r="G410" s="1181"/>
      <c r="H410" s="1182"/>
      <c r="L410" s="1241"/>
      <c r="M410" s="1242"/>
      <c r="N410" s="1182"/>
    </row>
    <row r="411" spans="1:14" x14ac:dyDescent="0.3">
      <c r="A411" s="1187" t="s">
        <v>287</v>
      </c>
      <c r="B411" s="1188" t="s">
        <v>3712</v>
      </c>
      <c r="C411" s="1185" t="s">
        <v>262</v>
      </c>
      <c r="D411" s="1189">
        <v>300</v>
      </c>
      <c r="E411" s="1216"/>
      <c r="F411" s="1180">
        <f>ROUND(D411*(ROUND(E411,2)),2)</f>
        <v>0</v>
      </c>
      <c r="G411" s="1181"/>
      <c r="H411" s="1182"/>
      <c r="L411" s="1241"/>
      <c r="M411" s="1243"/>
      <c r="N411" s="1182"/>
    </row>
    <row r="412" spans="1:14" x14ac:dyDescent="0.3">
      <c r="A412" s="1187"/>
      <c r="B412" s="1188"/>
      <c r="C412" s="1185"/>
      <c r="D412" s="1189"/>
      <c r="E412" s="1217"/>
      <c r="F412" s="1180"/>
      <c r="G412" s="1181"/>
      <c r="H412" s="1182"/>
      <c r="L412" s="1241"/>
      <c r="M412" s="1242"/>
      <c r="N412" s="1182"/>
    </row>
    <row r="413" spans="1:14" x14ac:dyDescent="0.3">
      <c r="A413" s="1187" t="s">
        <v>288</v>
      </c>
      <c r="B413" s="1188" t="s">
        <v>3708</v>
      </c>
      <c r="C413" s="1185" t="s">
        <v>262</v>
      </c>
      <c r="D413" s="1189">
        <v>200</v>
      </c>
      <c r="E413" s="1216"/>
      <c r="F413" s="1180">
        <f>ROUND(D413*(ROUND(E413,2)),2)</f>
        <v>0</v>
      </c>
      <c r="G413" s="1181"/>
      <c r="H413" s="1182"/>
      <c r="L413" s="1241"/>
      <c r="M413" s="1243"/>
      <c r="N413" s="1182"/>
    </row>
    <row r="414" spans="1:14" x14ac:dyDescent="0.3">
      <c r="A414" s="1183"/>
      <c r="B414" s="1188"/>
      <c r="C414" s="1185"/>
      <c r="D414" s="1189"/>
      <c r="E414" s="1217"/>
      <c r="F414" s="1180"/>
      <c r="G414" s="1181"/>
      <c r="H414" s="1182"/>
      <c r="L414" s="1241"/>
      <c r="M414" s="1242"/>
      <c r="N414" s="1182"/>
    </row>
    <row r="415" spans="1:14" ht="22.8" x14ac:dyDescent="0.3">
      <c r="A415" s="1187" t="s">
        <v>294</v>
      </c>
      <c r="B415" s="1188" t="s">
        <v>3715</v>
      </c>
      <c r="C415" s="1185"/>
      <c r="D415" s="1189" t="s">
        <v>4331</v>
      </c>
      <c r="E415" s="1217"/>
      <c r="F415" s="1180"/>
      <c r="G415" s="1181"/>
      <c r="H415" s="1182"/>
      <c r="K415" s="1171"/>
      <c r="N415" s="1244"/>
    </row>
    <row r="416" spans="1:14" x14ac:dyDescent="0.3">
      <c r="A416" s="1187"/>
      <c r="B416" s="1188"/>
      <c r="C416" s="1185"/>
      <c r="D416" s="1189" t="s">
        <v>4331</v>
      </c>
      <c r="E416" s="1217"/>
      <c r="F416" s="1180"/>
      <c r="G416" s="1181"/>
      <c r="H416" s="1182"/>
    </row>
    <row r="417" spans="1:8" x14ac:dyDescent="0.3">
      <c r="A417" s="1225" t="s">
        <v>296</v>
      </c>
      <c r="B417" s="1188" t="s">
        <v>3716</v>
      </c>
      <c r="C417" s="1185" t="s">
        <v>955</v>
      </c>
      <c r="D417" s="1189">
        <v>440</v>
      </c>
      <c r="E417" s="1216"/>
      <c r="F417" s="1180">
        <f>ROUND(D417*(ROUND(E417,2)),2)</f>
        <v>0</v>
      </c>
      <c r="G417" s="1181"/>
      <c r="H417" s="1182"/>
    </row>
    <row r="418" spans="1:8" x14ac:dyDescent="0.3">
      <c r="A418" s="1183"/>
      <c r="B418" s="1188"/>
      <c r="C418" s="1185"/>
      <c r="D418" s="1189" t="s">
        <v>4331</v>
      </c>
      <c r="E418" s="1217"/>
      <c r="F418" s="1180"/>
      <c r="G418" s="1181"/>
      <c r="H418" s="1182"/>
    </row>
    <row r="419" spans="1:8" ht="22.8" x14ac:dyDescent="0.3">
      <c r="A419" s="1225" t="s">
        <v>298</v>
      </c>
      <c r="B419" s="1188" t="s">
        <v>3717</v>
      </c>
      <c r="C419" s="1185" t="s">
        <v>9</v>
      </c>
      <c r="D419" s="1189">
        <v>6</v>
      </c>
      <c r="E419" s="1216"/>
      <c r="F419" s="1180">
        <f>ROUND(D419*(ROUND(E419,2)),2)</f>
        <v>0</v>
      </c>
      <c r="G419" s="1181"/>
      <c r="H419" s="1182"/>
    </row>
    <row r="420" spans="1:8" x14ac:dyDescent="0.3">
      <c r="A420" s="1225"/>
      <c r="B420" s="1188"/>
      <c r="C420" s="1185"/>
      <c r="D420" s="1189"/>
      <c r="E420" s="1189"/>
      <c r="F420" s="1180"/>
      <c r="G420" s="1181"/>
      <c r="H420" s="1182"/>
    </row>
    <row r="421" spans="1:8" x14ac:dyDescent="0.3">
      <c r="A421" s="1225" t="s">
        <v>306</v>
      </c>
      <c r="B421" s="1188" t="s">
        <v>3718</v>
      </c>
      <c r="C421" s="1185"/>
      <c r="D421" s="1189" t="s">
        <v>4331</v>
      </c>
      <c r="E421" s="1207"/>
      <c r="F421" s="1180"/>
      <c r="G421" s="1181"/>
      <c r="H421" s="1182"/>
    </row>
    <row r="422" spans="1:8" x14ac:dyDescent="0.3">
      <c r="A422" s="1166"/>
      <c r="B422" s="1188"/>
      <c r="C422" s="1185"/>
      <c r="D422" s="1189" t="s">
        <v>4331</v>
      </c>
      <c r="E422" s="1207"/>
      <c r="F422" s="1180"/>
      <c r="G422" s="1181"/>
      <c r="H422" s="1182"/>
    </row>
    <row r="423" spans="1:8" x14ac:dyDescent="0.3">
      <c r="A423" s="1225" t="s">
        <v>308</v>
      </c>
      <c r="B423" s="1188" t="s">
        <v>3719</v>
      </c>
      <c r="C423" s="1185"/>
      <c r="D423" s="1189" t="s">
        <v>4331</v>
      </c>
      <c r="E423" s="1207"/>
      <c r="F423" s="1180"/>
      <c r="G423" s="1181"/>
      <c r="H423" s="1182"/>
    </row>
    <row r="424" spans="1:8" x14ac:dyDescent="0.3">
      <c r="A424" s="1166"/>
      <c r="B424" s="1188"/>
      <c r="C424" s="1185"/>
      <c r="D424" s="1189" t="s">
        <v>4331</v>
      </c>
      <c r="E424" s="1207"/>
      <c r="F424" s="1180"/>
      <c r="G424" s="1181"/>
      <c r="H424" s="1182"/>
    </row>
    <row r="425" spans="1:8" x14ac:dyDescent="0.3">
      <c r="A425" s="1225" t="s">
        <v>3720</v>
      </c>
      <c r="B425" s="1235" t="s">
        <v>220</v>
      </c>
      <c r="C425" s="1185" t="s">
        <v>221</v>
      </c>
      <c r="D425" s="1189">
        <v>2000</v>
      </c>
      <c r="E425" s="1216"/>
      <c r="F425" s="1180">
        <f>ROUND(D425*(ROUND(E425,2)),2)</f>
        <v>0</v>
      </c>
      <c r="G425" s="1181"/>
      <c r="H425" s="1182"/>
    </row>
    <row r="426" spans="1:8" x14ac:dyDescent="0.3">
      <c r="A426" s="1239"/>
      <c r="B426" s="1188"/>
      <c r="C426" s="1185"/>
      <c r="D426" s="1189"/>
      <c r="E426" s="1189"/>
      <c r="F426" s="1180"/>
      <c r="G426" s="1181"/>
      <c r="H426" s="1182"/>
    </row>
    <row r="427" spans="1:8" x14ac:dyDescent="0.3">
      <c r="A427" s="1178"/>
      <c r="B427" s="1237"/>
      <c r="C427" s="1164"/>
      <c r="D427" s="1164"/>
      <c r="E427" s="1164"/>
      <c r="F427" s="1210"/>
      <c r="G427" s="1181"/>
      <c r="H427" s="1182"/>
    </row>
    <row r="428" spans="1:8" x14ac:dyDescent="0.3">
      <c r="A428" s="1205"/>
      <c r="B428" s="1238" t="s">
        <v>4450</v>
      </c>
      <c r="C428" s="1174"/>
      <c r="D428" s="1174"/>
      <c r="E428" s="1174"/>
      <c r="F428" s="1175">
        <f>SUM(F377:F426)</f>
        <v>0</v>
      </c>
      <c r="G428" s="1181"/>
      <c r="H428" s="1151"/>
    </row>
    <row r="429" spans="1:8" x14ac:dyDescent="0.3">
      <c r="A429" s="1148" t="str">
        <f>A1</f>
        <v>CONTRACT  SANRAL NRA 2024/1323</v>
      </c>
      <c r="B429" s="1206"/>
      <c r="C429" s="1150"/>
      <c r="D429" s="1150"/>
      <c r="E429" s="1150"/>
      <c r="F429" s="1151"/>
      <c r="G429" s="1181"/>
      <c r="H429" s="1151"/>
    </row>
    <row r="430" spans="1:8" x14ac:dyDescent="0.3">
      <c r="A430" s="1148" t="str">
        <f>A2</f>
        <v>ROUTINE ROAD MAINTENANCE ON NATIONAL ROUTES IN THE LIMPOPO PROVINCE</v>
      </c>
      <c r="B430" s="1149"/>
      <c r="C430" s="1150"/>
      <c r="D430" s="1150"/>
      <c r="E430" s="1150"/>
      <c r="F430" s="1155" t="s">
        <v>4464</v>
      </c>
      <c r="G430" s="1181"/>
      <c r="H430" s="1155"/>
    </row>
    <row r="431" spans="1:8" x14ac:dyDescent="0.3">
      <c r="A431" s="1157" t="s">
        <v>4444</v>
      </c>
      <c r="B431" s="1149"/>
      <c r="C431" s="1159"/>
      <c r="D431" s="1159"/>
      <c r="E431" s="1159"/>
      <c r="F431" s="1151"/>
      <c r="G431" s="1181"/>
      <c r="H431" s="1151"/>
    </row>
    <row r="432" spans="1:8" x14ac:dyDescent="0.3">
      <c r="A432" s="1162"/>
      <c r="B432" s="1163"/>
      <c r="C432" s="1164"/>
      <c r="D432" s="1164"/>
      <c r="E432" s="1165"/>
      <c r="F432" s="1165"/>
      <c r="G432" s="1181"/>
      <c r="H432" s="1151"/>
    </row>
    <row r="433" spans="1:13" x14ac:dyDescent="0.3">
      <c r="A433" s="1166" t="s">
        <v>4111</v>
      </c>
      <c r="B433" s="1167" t="s">
        <v>4035</v>
      </c>
      <c r="C433" s="1168" t="s">
        <v>4112</v>
      </c>
      <c r="D433" s="1168" t="s">
        <v>4113</v>
      </c>
      <c r="E433" s="1169" t="s">
        <v>4114</v>
      </c>
      <c r="F433" s="1169" t="s">
        <v>4036</v>
      </c>
      <c r="G433" s="1181"/>
      <c r="H433" s="1170"/>
    </row>
    <row r="434" spans="1:13" x14ac:dyDescent="0.3">
      <c r="A434" s="1172"/>
      <c r="B434" s="1173"/>
      <c r="C434" s="1174"/>
      <c r="D434" s="1174"/>
      <c r="E434" s="1175"/>
      <c r="F434" s="1175"/>
      <c r="G434" s="1181"/>
      <c r="H434" s="1151"/>
    </row>
    <row r="435" spans="1:13" x14ac:dyDescent="0.3">
      <c r="A435" s="1178"/>
      <c r="B435" s="1203"/>
      <c r="C435" s="1204"/>
      <c r="D435" s="1204"/>
      <c r="E435" s="1204"/>
      <c r="F435" s="1165"/>
      <c r="G435" s="1181"/>
      <c r="H435" s="1151"/>
    </row>
    <row r="436" spans="1:13" x14ac:dyDescent="0.3">
      <c r="A436" s="1205"/>
      <c r="B436" s="1158" t="s">
        <v>4451</v>
      </c>
      <c r="C436" s="1159"/>
      <c r="D436" s="1159"/>
      <c r="E436" s="1159"/>
      <c r="F436" s="1175">
        <f>F428</f>
        <v>0</v>
      </c>
      <c r="G436" s="1181"/>
      <c r="H436" s="1151"/>
    </row>
    <row r="437" spans="1:13" x14ac:dyDescent="0.3">
      <c r="A437" s="1183"/>
      <c r="B437" s="1188"/>
      <c r="C437" s="1185"/>
      <c r="D437" s="1189"/>
      <c r="E437" s="1217"/>
      <c r="F437" s="1180"/>
      <c r="G437" s="1181"/>
      <c r="H437" s="1182"/>
    </row>
    <row r="438" spans="1:13" x14ac:dyDescent="0.3">
      <c r="A438" s="1225" t="s">
        <v>3721</v>
      </c>
      <c r="B438" s="1188" t="s">
        <v>3712</v>
      </c>
      <c r="C438" s="1185" t="s">
        <v>221</v>
      </c>
      <c r="D438" s="1189">
        <v>2000</v>
      </c>
      <c r="E438" s="1216"/>
      <c r="F438" s="1180">
        <f>ROUND(D438*(ROUND(E438,2)),2)</f>
        <v>0</v>
      </c>
      <c r="G438" s="1181"/>
      <c r="H438" s="1182"/>
    </row>
    <row r="439" spans="1:13" x14ac:dyDescent="0.3">
      <c r="A439" s="1225"/>
      <c r="B439" s="1188"/>
      <c r="C439" s="1185"/>
      <c r="D439" s="1189" t="s">
        <v>4331</v>
      </c>
      <c r="E439" s="1217"/>
      <c r="F439" s="1180"/>
      <c r="G439" s="1181"/>
      <c r="H439" s="1182"/>
    </row>
    <row r="440" spans="1:13" x14ac:dyDescent="0.3">
      <c r="A440" s="1225" t="s">
        <v>3722</v>
      </c>
      <c r="B440" s="1235" t="s">
        <v>3708</v>
      </c>
      <c r="C440" s="1185" t="s">
        <v>221</v>
      </c>
      <c r="D440" s="1189">
        <v>2000</v>
      </c>
      <c r="E440" s="1216"/>
      <c r="F440" s="1180">
        <f>ROUND(D440*(ROUND(E440,2)),2)</f>
        <v>0</v>
      </c>
      <c r="G440" s="1181"/>
      <c r="H440" s="1182"/>
    </row>
    <row r="441" spans="1:13" x14ac:dyDescent="0.3">
      <c r="A441" s="1166"/>
      <c r="B441" s="1188"/>
      <c r="C441" s="1185"/>
      <c r="D441" s="1189" t="s">
        <v>4331</v>
      </c>
      <c r="E441" s="1207"/>
      <c r="F441" s="1180"/>
      <c r="G441" s="1181"/>
      <c r="H441" s="1182"/>
    </row>
    <row r="442" spans="1:13" x14ac:dyDescent="0.3">
      <c r="A442" s="1225" t="s">
        <v>310</v>
      </c>
      <c r="B442" s="1188" t="s">
        <v>3726</v>
      </c>
      <c r="C442" s="1185"/>
      <c r="D442" s="1189" t="s">
        <v>4331</v>
      </c>
      <c r="E442" s="1217"/>
      <c r="F442" s="1180"/>
      <c r="G442" s="1181"/>
      <c r="H442" s="1182"/>
    </row>
    <row r="443" spans="1:13" x14ac:dyDescent="0.3">
      <c r="A443" s="1225"/>
      <c r="B443" s="1188"/>
      <c r="C443" s="1185"/>
      <c r="D443" s="1189" t="s">
        <v>4331</v>
      </c>
      <c r="E443" s="1217"/>
      <c r="F443" s="1180"/>
      <c r="G443" s="1181"/>
      <c r="H443" s="1182"/>
    </row>
    <row r="444" spans="1:13" x14ac:dyDescent="0.3">
      <c r="A444" s="1225" t="s">
        <v>3723</v>
      </c>
      <c r="B444" s="1235" t="s">
        <v>220</v>
      </c>
      <c r="C444" s="1185" t="s">
        <v>221</v>
      </c>
      <c r="D444" s="1189">
        <v>400</v>
      </c>
      <c r="E444" s="1216"/>
      <c r="F444" s="1180">
        <f>ROUND(D444*(ROUND(E444,2)),2)</f>
        <v>0</v>
      </c>
      <c r="G444" s="1181"/>
      <c r="H444" s="1182"/>
      <c r="K444" s="1241"/>
      <c r="L444" s="1242"/>
      <c r="M444" s="1182"/>
    </row>
    <row r="445" spans="1:13" x14ac:dyDescent="0.3">
      <c r="A445" s="1225"/>
      <c r="B445" s="1188"/>
      <c r="C445" s="1185"/>
      <c r="D445" s="1189" t="s">
        <v>4331</v>
      </c>
      <c r="E445" s="1217"/>
      <c r="F445" s="1180"/>
      <c r="G445" s="1181"/>
      <c r="H445" s="1182"/>
      <c r="K445" s="1241"/>
      <c r="L445" s="1243"/>
      <c r="M445" s="1182"/>
    </row>
    <row r="446" spans="1:13" x14ac:dyDescent="0.3">
      <c r="A446" s="1225" t="s">
        <v>3724</v>
      </c>
      <c r="B446" s="1188" t="s">
        <v>3712</v>
      </c>
      <c r="C446" s="1185" t="s">
        <v>221</v>
      </c>
      <c r="D446" s="1189">
        <v>400</v>
      </c>
      <c r="E446" s="1216"/>
      <c r="F446" s="1180">
        <f>ROUND(D446*(ROUND(E446,2)),2)</f>
        <v>0</v>
      </c>
      <c r="G446" s="1181"/>
      <c r="H446" s="1182"/>
      <c r="K446" s="1241"/>
      <c r="L446" s="1242"/>
      <c r="M446" s="1182"/>
    </row>
    <row r="447" spans="1:13" x14ac:dyDescent="0.3">
      <c r="A447" s="1225"/>
      <c r="B447" s="1188"/>
      <c r="C447" s="1185"/>
      <c r="D447" s="1189" t="s">
        <v>4331</v>
      </c>
      <c r="E447" s="1217"/>
      <c r="F447" s="1180"/>
      <c r="G447" s="1181"/>
      <c r="H447" s="1182"/>
      <c r="K447" s="1241"/>
      <c r="L447" s="1243"/>
      <c r="M447" s="1182"/>
    </row>
    <row r="448" spans="1:13" x14ac:dyDescent="0.3">
      <c r="A448" s="1225" t="s">
        <v>3725</v>
      </c>
      <c r="B448" s="1235" t="s">
        <v>3708</v>
      </c>
      <c r="C448" s="1185" t="s">
        <v>221</v>
      </c>
      <c r="D448" s="1189">
        <v>400</v>
      </c>
      <c r="E448" s="1216"/>
      <c r="F448" s="1180">
        <f>ROUND(D448*(ROUND(E448,2)),2)</f>
        <v>0</v>
      </c>
      <c r="G448" s="1181"/>
      <c r="H448" s="1182"/>
      <c r="K448" s="1241"/>
      <c r="L448" s="1242"/>
      <c r="M448" s="1182"/>
    </row>
    <row r="449" spans="1:13" x14ac:dyDescent="0.3">
      <c r="A449" s="1187"/>
      <c r="B449" s="1188"/>
      <c r="C449" s="1185"/>
      <c r="D449" s="1189" t="s">
        <v>4331</v>
      </c>
      <c r="E449" s="1217"/>
      <c r="F449" s="1180"/>
      <c r="G449" s="1181"/>
      <c r="H449" s="1182"/>
      <c r="K449" s="1241"/>
      <c r="L449" s="1243"/>
      <c r="M449" s="1182"/>
    </row>
    <row r="450" spans="1:13" x14ac:dyDescent="0.3">
      <c r="A450" s="1225" t="s">
        <v>4466</v>
      </c>
      <c r="B450" s="1188" t="s">
        <v>4170</v>
      </c>
      <c r="C450" s="1185"/>
      <c r="D450" s="1189" t="s">
        <v>4331</v>
      </c>
      <c r="E450" s="1207"/>
      <c r="F450" s="1180"/>
      <c r="G450" s="1181"/>
      <c r="H450" s="1182"/>
      <c r="K450" s="1241"/>
      <c r="L450" s="1151"/>
      <c r="M450" s="1182"/>
    </row>
    <row r="451" spans="1:13" x14ac:dyDescent="0.3">
      <c r="A451" s="1187"/>
      <c r="B451" s="1188"/>
      <c r="C451" s="1185"/>
      <c r="D451" s="1189" t="s">
        <v>4331</v>
      </c>
      <c r="E451" s="1207"/>
      <c r="F451" s="1180"/>
      <c r="G451" s="1181"/>
      <c r="H451" s="1182"/>
      <c r="K451" s="1241"/>
      <c r="L451" s="1151"/>
      <c r="M451" s="1182"/>
    </row>
    <row r="452" spans="1:13" x14ac:dyDescent="0.3">
      <c r="A452" s="1187" t="s">
        <v>4171</v>
      </c>
      <c r="B452" s="1235" t="s">
        <v>220</v>
      </c>
      <c r="C452" s="1185" t="s">
        <v>221</v>
      </c>
      <c r="D452" s="1189">
        <v>150</v>
      </c>
      <c r="E452" s="1216"/>
      <c r="F452" s="1180">
        <f>ROUND(D452*(ROUND(E452,2)),2)</f>
        <v>0</v>
      </c>
      <c r="G452" s="1181"/>
      <c r="H452" s="1182"/>
      <c r="K452" s="1241"/>
      <c r="L452" s="1242"/>
      <c r="M452" s="1182"/>
    </row>
    <row r="453" spans="1:13" x14ac:dyDescent="0.3">
      <c r="A453" s="1187"/>
      <c r="B453" s="1188"/>
      <c r="C453" s="1185"/>
      <c r="D453" s="1189"/>
      <c r="E453" s="1217"/>
      <c r="F453" s="1180"/>
      <c r="G453" s="1181"/>
      <c r="H453" s="1182"/>
      <c r="K453" s="1241"/>
      <c r="L453" s="1243"/>
      <c r="M453" s="1182"/>
    </row>
    <row r="454" spans="1:13" x14ac:dyDescent="0.3">
      <c r="A454" s="1187" t="s">
        <v>4172</v>
      </c>
      <c r="B454" s="1188" t="s">
        <v>3712</v>
      </c>
      <c r="C454" s="1185" t="s">
        <v>221</v>
      </c>
      <c r="D454" s="1189">
        <v>150</v>
      </c>
      <c r="E454" s="1216"/>
      <c r="F454" s="1180">
        <f>ROUND(D454*(ROUND(E454,2)),2)</f>
        <v>0</v>
      </c>
      <c r="G454" s="1181"/>
      <c r="H454" s="1182"/>
      <c r="K454" s="1241"/>
      <c r="L454" s="1242"/>
      <c r="M454" s="1182"/>
    </row>
    <row r="455" spans="1:13" x14ac:dyDescent="0.3">
      <c r="A455" s="1183"/>
      <c r="B455" s="1188"/>
      <c r="C455" s="1185"/>
      <c r="D455" s="1189" t="s">
        <v>4331</v>
      </c>
      <c r="E455" s="1217"/>
      <c r="F455" s="1180"/>
      <c r="G455" s="1181"/>
      <c r="H455" s="1182"/>
      <c r="K455" s="1241"/>
      <c r="L455" s="1243"/>
      <c r="M455" s="1182"/>
    </row>
    <row r="456" spans="1:13" x14ac:dyDescent="0.3">
      <c r="A456" s="1187" t="s">
        <v>4173</v>
      </c>
      <c r="B456" s="1235" t="s">
        <v>3708</v>
      </c>
      <c r="C456" s="1185" t="s">
        <v>221</v>
      </c>
      <c r="D456" s="1189">
        <v>150</v>
      </c>
      <c r="E456" s="1216"/>
      <c r="F456" s="1180">
        <f>ROUND(D456*(ROUND(E456,2)),2)</f>
        <v>0</v>
      </c>
      <c r="G456" s="1181"/>
      <c r="H456" s="1182"/>
      <c r="K456" s="1241"/>
      <c r="L456" s="1242"/>
      <c r="M456" s="1182"/>
    </row>
    <row r="457" spans="1:13" x14ac:dyDescent="0.3">
      <c r="A457" s="1183"/>
      <c r="B457" s="1188"/>
      <c r="C457" s="1185"/>
      <c r="D457" s="1189" t="s">
        <v>4331</v>
      </c>
      <c r="E457" s="1245"/>
      <c r="F457" s="1180"/>
      <c r="G457" s="1181"/>
      <c r="H457" s="1182"/>
      <c r="M457" s="1244"/>
    </row>
    <row r="458" spans="1:13" x14ac:dyDescent="0.3">
      <c r="A458" s="1183" t="s">
        <v>312</v>
      </c>
      <c r="B458" s="1186" t="s">
        <v>3727</v>
      </c>
      <c r="C458" s="1185"/>
      <c r="D458" s="1189" t="s">
        <v>4331</v>
      </c>
      <c r="E458" s="1217"/>
      <c r="F458" s="1180"/>
      <c r="G458" s="1181"/>
      <c r="H458" s="1182"/>
    </row>
    <row r="459" spans="1:13" x14ac:dyDescent="0.3">
      <c r="A459" s="1183"/>
      <c r="B459" s="1188"/>
      <c r="C459" s="1185"/>
      <c r="D459" s="1189"/>
      <c r="E459" s="1207"/>
      <c r="F459" s="1180"/>
      <c r="G459" s="1181"/>
      <c r="H459" s="1182"/>
    </row>
    <row r="460" spans="1:13" x14ac:dyDescent="0.3">
      <c r="A460" s="1225" t="s">
        <v>314</v>
      </c>
      <c r="B460" s="1188" t="s">
        <v>3728</v>
      </c>
      <c r="C460" s="1185" t="s">
        <v>262</v>
      </c>
      <c r="D460" s="1189"/>
      <c r="E460" s="1216"/>
      <c r="F460" s="1180" t="s">
        <v>2347</v>
      </c>
      <c r="G460" s="1181"/>
      <c r="H460" s="1182"/>
    </row>
    <row r="461" spans="1:13" x14ac:dyDescent="0.3">
      <c r="A461" s="1183"/>
      <c r="B461" s="1188"/>
      <c r="C461" s="1185"/>
      <c r="D461" s="1189"/>
      <c r="E461" s="1217"/>
      <c r="F461" s="1180"/>
      <c r="G461" s="1181"/>
      <c r="H461" s="1182"/>
    </row>
    <row r="462" spans="1:13" x14ac:dyDescent="0.3">
      <c r="A462" s="1187" t="s">
        <v>3729</v>
      </c>
      <c r="B462" s="1188" t="s">
        <v>3732</v>
      </c>
      <c r="C462" s="1185" t="s">
        <v>300</v>
      </c>
      <c r="D462" s="1189"/>
      <c r="E462" s="1216"/>
      <c r="F462" s="1180" t="s">
        <v>2347</v>
      </c>
      <c r="G462" s="1181"/>
      <c r="H462" s="1182"/>
    </row>
    <row r="463" spans="1:13" x14ac:dyDescent="0.3">
      <c r="A463" s="1187"/>
      <c r="B463" s="1188"/>
      <c r="C463" s="1185"/>
      <c r="D463" s="1189"/>
      <c r="E463" s="1217"/>
      <c r="F463" s="1180"/>
      <c r="G463" s="1181"/>
      <c r="H463" s="1182"/>
    </row>
    <row r="464" spans="1:13" x14ac:dyDescent="0.3">
      <c r="A464" s="1187" t="s">
        <v>4467</v>
      </c>
      <c r="B464" s="1188" t="s">
        <v>3733</v>
      </c>
      <c r="C464" s="1185" t="s">
        <v>300</v>
      </c>
      <c r="D464" s="1189"/>
      <c r="E464" s="1216"/>
      <c r="F464" s="1180" t="s">
        <v>2347</v>
      </c>
      <c r="G464" s="1181"/>
      <c r="H464" s="1182"/>
    </row>
    <row r="465" spans="1:13" x14ac:dyDescent="0.3">
      <c r="A465" s="1187"/>
      <c r="B465" s="1188"/>
      <c r="C465" s="1185"/>
      <c r="D465" s="1189"/>
      <c r="E465" s="1217"/>
      <c r="F465" s="1180"/>
      <c r="G465" s="1181"/>
      <c r="H465" s="1182"/>
    </row>
    <row r="466" spans="1:13" x14ac:dyDescent="0.3">
      <c r="A466" s="1187" t="s">
        <v>3730</v>
      </c>
      <c r="B466" s="1188" t="s">
        <v>3734</v>
      </c>
      <c r="C466" s="1185" t="s">
        <v>300</v>
      </c>
      <c r="D466" s="1189"/>
      <c r="E466" s="1216"/>
      <c r="F466" s="1180" t="s">
        <v>2347</v>
      </c>
      <c r="G466" s="1181"/>
      <c r="H466" s="1182"/>
    </row>
    <row r="467" spans="1:13" x14ac:dyDescent="0.3">
      <c r="A467" s="1183"/>
      <c r="B467" s="1188"/>
      <c r="C467" s="1185"/>
      <c r="D467" s="1189"/>
      <c r="E467" s="1217"/>
      <c r="F467" s="1180"/>
      <c r="G467" s="1181"/>
      <c r="H467" s="1182"/>
    </row>
    <row r="468" spans="1:13" x14ac:dyDescent="0.3">
      <c r="A468" s="1183" t="s">
        <v>317</v>
      </c>
      <c r="B468" s="1186" t="s">
        <v>307</v>
      </c>
      <c r="C468" s="1185"/>
      <c r="D468" s="1189" t="s">
        <v>4331</v>
      </c>
      <c r="E468" s="1217"/>
      <c r="F468" s="1180"/>
      <c r="G468" s="1181"/>
      <c r="H468" s="1182"/>
    </row>
    <row r="469" spans="1:13" x14ac:dyDescent="0.3">
      <c r="A469" s="1183"/>
      <c r="B469" s="1188"/>
      <c r="C469" s="1185"/>
      <c r="D469" s="1189" t="s">
        <v>4331</v>
      </c>
      <c r="E469" s="1217"/>
      <c r="F469" s="1180"/>
      <c r="G469" s="1181"/>
      <c r="H469" s="1182"/>
    </row>
    <row r="470" spans="1:13" x14ac:dyDescent="0.3">
      <c r="A470" s="1225" t="s">
        <v>319</v>
      </c>
      <c r="B470" s="1188" t="s">
        <v>309</v>
      </c>
      <c r="C470" s="1185" t="s">
        <v>262</v>
      </c>
      <c r="D470" s="1189">
        <v>2</v>
      </c>
      <c r="E470" s="1216"/>
      <c r="F470" s="1180" t="s">
        <v>2347</v>
      </c>
      <c r="G470" s="1181"/>
      <c r="H470" s="1182"/>
    </row>
    <row r="471" spans="1:13" x14ac:dyDescent="0.3">
      <c r="A471" s="1183"/>
      <c r="B471" s="1188"/>
      <c r="C471" s="1185"/>
      <c r="D471" s="1189" t="s">
        <v>4331</v>
      </c>
      <c r="E471" s="1217"/>
      <c r="F471" s="1180"/>
      <c r="G471" s="1181"/>
      <c r="H471" s="1182"/>
    </row>
    <row r="472" spans="1:13" x14ac:dyDescent="0.3">
      <c r="A472" s="1225" t="s">
        <v>327</v>
      </c>
      <c r="B472" s="1188" t="s">
        <v>311</v>
      </c>
      <c r="C472" s="1185" t="s">
        <v>262</v>
      </c>
      <c r="D472" s="1189">
        <v>2</v>
      </c>
      <c r="E472" s="1216"/>
      <c r="F472" s="1180" t="s">
        <v>2347</v>
      </c>
      <c r="G472" s="1181"/>
      <c r="H472" s="1182"/>
    </row>
    <row r="473" spans="1:13" x14ac:dyDescent="0.3">
      <c r="A473" s="1183"/>
      <c r="B473" s="1188"/>
      <c r="C473" s="1185"/>
      <c r="D473" s="1189" t="s">
        <v>4331</v>
      </c>
      <c r="E473" s="1217"/>
      <c r="F473" s="1180"/>
      <c r="G473" s="1181"/>
      <c r="H473" s="1182"/>
    </row>
    <row r="474" spans="1:13" x14ac:dyDescent="0.3">
      <c r="A474" s="1187" t="s">
        <v>336</v>
      </c>
      <c r="B474" s="1188" t="s">
        <v>3735</v>
      </c>
      <c r="C474" s="1185" t="s">
        <v>316</v>
      </c>
      <c r="D474" s="1189">
        <v>9000</v>
      </c>
      <c r="E474" s="1216"/>
      <c r="F474" s="1180">
        <f>ROUND(D474*(ROUND(E474,2)),2)</f>
        <v>0</v>
      </c>
      <c r="G474" s="1181"/>
      <c r="H474" s="1182"/>
      <c r="K474" s="1241"/>
      <c r="L474" s="1242"/>
      <c r="M474" s="1182"/>
    </row>
    <row r="475" spans="1:13" x14ac:dyDescent="0.3">
      <c r="A475" s="1187"/>
      <c r="B475" s="1188"/>
      <c r="C475" s="1185"/>
      <c r="D475" s="1189"/>
      <c r="E475" s="1217"/>
      <c r="F475" s="1180"/>
      <c r="G475" s="1181"/>
      <c r="H475" s="1182"/>
    </row>
    <row r="476" spans="1:13" x14ac:dyDescent="0.3">
      <c r="A476" s="1187" t="s">
        <v>342</v>
      </c>
      <c r="B476" s="1188" t="s">
        <v>337</v>
      </c>
      <c r="C476" s="1185"/>
      <c r="D476" s="1189"/>
      <c r="E476" s="1217"/>
      <c r="F476" s="1180"/>
      <c r="G476" s="1181"/>
      <c r="H476" s="1182"/>
    </row>
    <row r="477" spans="1:13" x14ac:dyDescent="0.3">
      <c r="A477" s="1187"/>
      <c r="B477" s="1188"/>
      <c r="C477" s="1185"/>
      <c r="D477" s="1189"/>
      <c r="E477" s="1217"/>
      <c r="F477" s="1180"/>
      <c r="G477" s="1181"/>
      <c r="H477" s="1182"/>
    </row>
    <row r="478" spans="1:13" s="1228" customFormat="1" x14ac:dyDescent="0.3">
      <c r="A478" s="1187" t="s">
        <v>3927</v>
      </c>
      <c r="B478" s="1188" t="s">
        <v>337</v>
      </c>
      <c r="C478" s="1185" t="s">
        <v>3737</v>
      </c>
      <c r="D478" s="1189">
        <v>1</v>
      </c>
      <c r="E478" s="1207">
        <v>40000000</v>
      </c>
      <c r="F478" s="1180">
        <f>ROUND(D478*(ROUND(E478,2)),2)</f>
        <v>40000000</v>
      </c>
      <c r="G478" s="1181"/>
      <c r="H478" s="1227"/>
    </row>
    <row r="479" spans="1:13" s="1228" customFormat="1" x14ac:dyDescent="0.3">
      <c r="A479" s="1187"/>
      <c r="B479" s="1188"/>
      <c r="C479" s="1185"/>
      <c r="D479" s="1189"/>
      <c r="E479" s="1217"/>
      <c r="F479" s="1180"/>
      <c r="G479" s="1181"/>
      <c r="H479" s="1227"/>
    </row>
    <row r="480" spans="1:13" s="1228" customFormat="1" ht="22.8" x14ac:dyDescent="0.3">
      <c r="A480" s="1187" t="s">
        <v>3928</v>
      </c>
      <c r="B480" s="1188" t="s">
        <v>3929</v>
      </c>
      <c r="C480" s="1185" t="s">
        <v>3738</v>
      </c>
      <c r="D480" s="1189">
        <f>F478</f>
        <v>40000000</v>
      </c>
      <c r="E480" s="1208"/>
      <c r="F480" s="1180">
        <f>ROUND(D480*(ROUND(E480,2)),2)</f>
        <v>0</v>
      </c>
      <c r="G480" s="1181"/>
      <c r="H480" s="1227"/>
    </row>
    <row r="481" spans="1:8" x14ac:dyDescent="0.3">
      <c r="A481" s="1183"/>
      <c r="B481" s="1188"/>
      <c r="C481" s="1185"/>
      <c r="D481" s="1189" t="s">
        <v>4331</v>
      </c>
      <c r="E481" s="1217"/>
      <c r="F481" s="1180"/>
      <c r="G481" s="1181"/>
      <c r="H481" s="1182"/>
    </row>
    <row r="482" spans="1:8" x14ac:dyDescent="0.3">
      <c r="A482" s="1225" t="s">
        <v>344</v>
      </c>
      <c r="B482" s="1188" t="s">
        <v>343</v>
      </c>
      <c r="C482" s="1185" t="s">
        <v>9</v>
      </c>
      <c r="D482" s="1189">
        <v>800</v>
      </c>
      <c r="E482" s="1218"/>
      <c r="F482" s="1180">
        <f>ROUND(D482*(ROUND(E482,2)),2)</f>
        <v>0</v>
      </c>
      <c r="G482" s="1181"/>
      <c r="H482" s="1182"/>
    </row>
    <row r="483" spans="1:8" x14ac:dyDescent="0.3">
      <c r="A483" s="1225"/>
      <c r="B483" s="1188"/>
      <c r="C483" s="1185"/>
      <c r="D483" s="1246"/>
      <c r="E483" s="1207"/>
      <c r="F483" s="1180"/>
      <c r="G483" s="1181"/>
      <c r="H483" s="1182"/>
    </row>
    <row r="484" spans="1:8" ht="22.8" x14ac:dyDescent="0.3">
      <c r="A484" s="1247" t="s">
        <v>348</v>
      </c>
      <c r="B484" s="1248" t="s">
        <v>4027</v>
      </c>
      <c r="C484" s="1249" t="s">
        <v>4026</v>
      </c>
      <c r="D484" s="1189">
        <v>17500</v>
      </c>
      <c r="E484" s="1218"/>
      <c r="F484" s="1180">
        <f>ROUND(D484*(ROUND(E484,2)),2)</f>
        <v>0</v>
      </c>
      <c r="G484" s="1181"/>
      <c r="H484" s="1182"/>
    </row>
    <row r="485" spans="1:8" x14ac:dyDescent="0.3">
      <c r="A485" s="1225"/>
      <c r="B485" s="1188"/>
      <c r="C485" s="1185"/>
      <c r="D485" s="1189"/>
      <c r="E485" s="1207"/>
      <c r="F485" s="1180"/>
      <c r="G485" s="1181"/>
      <c r="H485" s="1182"/>
    </row>
    <row r="486" spans="1:8" x14ac:dyDescent="0.3">
      <c r="A486" s="1225"/>
      <c r="B486" s="1188"/>
      <c r="C486" s="1185"/>
      <c r="D486" s="1189"/>
      <c r="E486" s="1207"/>
      <c r="F486" s="1180"/>
      <c r="G486" s="1181"/>
      <c r="H486" s="1182"/>
    </row>
    <row r="487" spans="1:8" x14ac:dyDescent="0.3">
      <c r="A487" s="1225"/>
      <c r="B487" s="1188"/>
      <c r="C487" s="1185"/>
      <c r="D487" s="1189"/>
      <c r="E487" s="1207"/>
      <c r="F487" s="1180"/>
      <c r="G487" s="1181"/>
      <c r="H487" s="1182"/>
    </row>
    <row r="488" spans="1:8" x14ac:dyDescent="0.3">
      <c r="A488" s="1211"/>
      <c r="B488" s="1188"/>
      <c r="C488" s="1185"/>
      <c r="D488" s="1189" t="s">
        <v>4331</v>
      </c>
      <c r="E488" s="1207"/>
      <c r="F488" s="1180"/>
      <c r="G488" s="1181"/>
      <c r="H488" s="1182"/>
    </row>
    <row r="489" spans="1:8" x14ac:dyDescent="0.3">
      <c r="A489" s="1178"/>
      <c r="B489" s="1203"/>
      <c r="C489" s="1204"/>
      <c r="D489" s="1204"/>
      <c r="E489" s="1204"/>
      <c r="F489" s="1210"/>
      <c r="G489" s="1181"/>
      <c r="H489" s="1182"/>
    </row>
    <row r="490" spans="1:8" x14ac:dyDescent="0.3">
      <c r="A490" s="1211" t="s">
        <v>4050</v>
      </c>
      <c r="B490" s="1158" t="s">
        <v>4116</v>
      </c>
      <c r="C490" s="1159"/>
      <c r="D490" s="1159"/>
      <c r="E490" s="1159"/>
      <c r="F490" s="1175">
        <f>SUM(F436:F488)</f>
        <v>40000000</v>
      </c>
      <c r="G490" s="1181"/>
      <c r="H490" s="1151"/>
    </row>
    <row r="491" spans="1:8" x14ac:dyDescent="0.3">
      <c r="A491" s="1148" t="str">
        <f>A1</f>
        <v>CONTRACT  SANRAL NRA 2024/1323</v>
      </c>
      <c r="B491" s="1206"/>
      <c r="C491" s="1150"/>
      <c r="D491" s="1150"/>
      <c r="E491" s="1150"/>
      <c r="F491" s="1151"/>
      <c r="G491" s="1181"/>
      <c r="H491" s="1151"/>
    </row>
    <row r="492" spans="1:8" x14ac:dyDescent="0.3">
      <c r="A492" s="1148" t="str">
        <f>A2</f>
        <v>ROUTINE ROAD MAINTENANCE ON NATIONAL ROUTES IN THE LIMPOPO PROVINCE</v>
      </c>
      <c r="B492" s="1149"/>
      <c r="C492" s="1150"/>
      <c r="D492" s="1150"/>
      <c r="E492" s="1150"/>
      <c r="F492" s="1155" t="s">
        <v>4468</v>
      </c>
      <c r="G492" s="1181"/>
      <c r="H492" s="1155"/>
    </row>
    <row r="493" spans="1:8" x14ac:dyDescent="0.3">
      <c r="A493" s="1157" t="s">
        <v>4457</v>
      </c>
      <c r="B493" s="1149"/>
      <c r="C493" s="1159"/>
      <c r="D493" s="1159"/>
      <c r="E493" s="1159"/>
      <c r="F493" s="1151"/>
      <c r="G493" s="1181"/>
      <c r="H493" s="1151"/>
    </row>
    <row r="494" spans="1:8" x14ac:dyDescent="0.3">
      <c r="A494" s="1162"/>
      <c r="B494" s="1163"/>
      <c r="C494" s="1164"/>
      <c r="D494" s="1164"/>
      <c r="E494" s="1165"/>
      <c r="F494" s="1165"/>
      <c r="G494" s="1181"/>
      <c r="H494" s="1151"/>
    </row>
    <row r="495" spans="1:8" x14ac:dyDescent="0.3">
      <c r="A495" s="1166" t="s">
        <v>4111</v>
      </c>
      <c r="B495" s="1167" t="s">
        <v>4035</v>
      </c>
      <c r="C495" s="1168" t="s">
        <v>4112</v>
      </c>
      <c r="D495" s="1168" t="s">
        <v>4113</v>
      </c>
      <c r="E495" s="1169" t="s">
        <v>4114</v>
      </c>
      <c r="F495" s="1169" t="s">
        <v>4036</v>
      </c>
      <c r="G495" s="1181"/>
      <c r="H495" s="1170"/>
    </row>
    <row r="496" spans="1:8" x14ac:dyDescent="0.3">
      <c r="A496" s="1172"/>
      <c r="B496" s="1173"/>
      <c r="C496" s="1174"/>
      <c r="D496" s="1174"/>
      <c r="E496" s="1175"/>
      <c r="F496" s="1175"/>
      <c r="G496" s="1181"/>
      <c r="H496" s="1151"/>
    </row>
    <row r="497" spans="1:8" x14ac:dyDescent="0.3">
      <c r="A497" s="1222"/>
      <c r="B497" s="1250"/>
      <c r="C497" s="1251"/>
      <c r="D497" s="1189" t="s">
        <v>4331</v>
      </c>
      <c r="E497" s="1165"/>
      <c r="F497" s="1180"/>
      <c r="G497" s="1181"/>
      <c r="H497" s="1182"/>
    </row>
    <row r="498" spans="1:8" x14ac:dyDescent="0.3">
      <c r="A498" s="1166" t="s">
        <v>4117</v>
      </c>
      <c r="B498" s="1252" t="s">
        <v>4469</v>
      </c>
      <c r="C498" s="1253"/>
      <c r="D498" s="1189" t="s">
        <v>4331</v>
      </c>
      <c r="E498" s="1207"/>
      <c r="F498" s="1180"/>
      <c r="G498" s="1181"/>
      <c r="H498" s="1182"/>
    </row>
    <row r="499" spans="1:8" x14ac:dyDescent="0.3">
      <c r="A499" s="1166"/>
      <c r="B499" s="1252"/>
      <c r="C499" s="1253"/>
      <c r="D499" s="1189" t="s">
        <v>4331</v>
      </c>
      <c r="E499" s="1207"/>
      <c r="F499" s="1180"/>
      <c r="G499" s="1181"/>
      <c r="H499" s="1182"/>
    </row>
    <row r="500" spans="1:8" x14ac:dyDescent="0.3">
      <c r="A500" s="1225" t="s">
        <v>356</v>
      </c>
      <c r="B500" s="1236" t="s">
        <v>3741</v>
      </c>
      <c r="C500" s="1253"/>
      <c r="D500" s="1189" t="s">
        <v>4331</v>
      </c>
      <c r="E500" s="1226"/>
      <c r="F500" s="1180"/>
      <c r="G500" s="1181"/>
      <c r="H500" s="1182"/>
    </row>
    <row r="501" spans="1:8" x14ac:dyDescent="0.3">
      <c r="A501" s="1225"/>
      <c r="B501" s="1236"/>
      <c r="C501" s="1253"/>
      <c r="D501" s="1189" t="s">
        <v>4331</v>
      </c>
      <c r="E501" s="1226"/>
      <c r="F501" s="1180"/>
      <c r="G501" s="1181"/>
      <c r="H501" s="1182"/>
    </row>
    <row r="502" spans="1:8" x14ac:dyDescent="0.3">
      <c r="A502" s="1225" t="s">
        <v>3739</v>
      </c>
      <c r="B502" s="1236" t="s">
        <v>362</v>
      </c>
      <c r="C502" s="1253" t="s">
        <v>9</v>
      </c>
      <c r="D502" s="1189">
        <v>3000</v>
      </c>
      <c r="E502" s="1215"/>
      <c r="F502" s="1180">
        <f>ROUND(D502*(ROUND(E502,2)),2)</f>
        <v>0</v>
      </c>
      <c r="G502" s="1181"/>
      <c r="H502" s="1182"/>
    </row>
    <row r="503" spans="1:8" x14ac:dyDescent="0.3">
      <c r="A503" s="1225"/>
      <c r="B503" s="1236"/>
      <c r="C503" s="1253"/>
      <c r="D503" s="1189" t="s">
        <v>4331</v>
      </c>
      <c r="E503" s="1226"/>
      <c r="F503" s="1180"/>
      <c r="G503" s="1181"/>
      <c r="H503" s="1182"/>
    </row>
    <row r="504" spans="1:8" s="1228" customFormat="1" x14ac:dyDescent="0.3">
      <c r="A504" s="1225" t="s">
        <v>3740</v>
      </c>
      <c r="B504" s="1236" t="s">
        <v>3742</v>
      </c>
      <c r="C504" s="1253" t="s">
        <v>9</v>
      </c>
      <c r="D504" s="1189">
        <v>5000</v>
      </c>
      <c r="E504" s="1215"/>
      <c r="F504" s="1180">
        <f>ROUND(D504*(ROUND(E504,2)),2)</f>
        <v>0</v>
      </c>
      <c r="G504" s="1181"/>
      <c r="H504" s="1227"/>
    </row>
    <row r="505" spans="1:8" x14ac:dyDescent="0.3">
      <c r="A505" s="1225"/>
      <c r="B505" s="1236"/>
      <c r="C505" s="1253"/>
      <c r="D505" s="1189"/>
      <c r="E505" s="1226"/>
      <c r="F505" s="1180"/>
      <c r="G505" s="1181"/>
      <c r="H505" s="1182"/>
    </row>
    <row r="506" spans="1:8" ht="22.8" x14ac:dyDescent="0.3">
      <c r="A506" s="1225" t="s">
        <v>2929</v>
      </c>
      <c r="B506" s="1236" t="s">
        <v>2930</v>
      </c>
      <c r="C506" s="1253"/>
      <c r="D506" s="1189"/>
      <c r="E506" s="1226"/>
      <c r="F506" s="1180"/>
      <c r="G506" s="1181"/>
      <c r="H506" s="1182"/>
    </row>
    <row r="507" spans="1:8" x14ac:dyDescent="0.3">
      <c r="A507" s="1225"/>
      <c r="B507" s="1236"/>
      <c r="C507" s="1253"/>
      <c r="D507" s="1189"/>
      <c r="E507" s="1226"/>
      <c r="F507" s="1180"/>
      <c r="G507" s="1181"/>
      <c r="H507" s="1182"/>
    </row>
    <row r="508" spans="1:8" x14ac:dyDescent="0.3">
      <c r="A508" s="1225" t="s">
        <v>2931</v>
      </c>
      <c r="B508" s="1236" t="s">
        <v>3742</v>
      </c>
      <c r="C508" s="1253" t="s">
        <v>721</v>
      </c>
      <c r="D508" s="1189">
        <v>200000</v>
      </c>
      <c r="E508" s="1215"/>
      <c r="F508" s="1180">
        <f>ROUND(D508*(ROUND(E508,2)),2)</f>
        <v>0</v>
      </c>
      <c r="G508" s="1181"/>
      <c r="H508" s="1182"/>
    </row>
    <row r="509" spans="1:8" x14ac:dyDescent="0.3">
      <c r="A509" s="1225"/>
      <c r="B509" s="1236"/>
      <c r="C509" s="1253"/>
      <c r="D509" s="1189" t="s">
        <v>4331</v>
      </c>
      <c r="E509" s="1217"/>
      <c r="F509" s="1180"/>
      <c r="G509" s="1181"/>
      <c r="H509" s="1182"/>
    </row>
    <row r="510" spans="1:8" x14ac:dyDescent="0.3">
      <c r="A510" s="1166" t="s">
        <v>4470</v>
      </c>
      <c r="B510" s="1252" t="s">
        <v>4471</v>
      </c>
      <c r="C510" s="1253"/>
      <c r="D510" s="1189" t="s">
        <v>4331</v>
      </c>
      <c r="E510" s="1207"/>
      <c r="F510" s="1180"/>
      <c r="G510" s="1181"/>
      <c r="H510" s="1182"/>
    </row>
    <row r="511" spans="1:8" x14ac:dyDescent="0.3">
      <c r="A511" s="1225"/>
      <c r="B511" s="1252"/>
      <c r="C511" s="1253"/>
      <c r="D511" s="1189" t="s">
        <v>4331</v>
      </c>
      <c r="E511" s="1207"/>
      <c r="F511" s="1180"/>
      <c r="G511" s="1181"/>
      <c r="H511" s="1182"/>
    </row>
    <row r="512" spans="1:8" ht="22.8" x14ac:dyDescent="0.3">
      <c r="A512" s="1225" t="s">
        <v>359</v>
      </c>
      <c r="B512" s="1236" t="s">
        <v>3959</v>
      </c>
      <c r="C512" s="1253"/>
      <c r="D512" s="1189" t="s">
        <v>4331</v>
      </c>
      <c r="E512" s="1229"/>
      <c r="F512" s="1180"/>
      <c r="G512" s="1181"/>
      <c r="H512" s="1182"/>
    </row>
    <row r="513" spans="1:8" x14ac:dyDescent="0.3">
      <c r="A513" s="1225"/>
      <c r="B513" s="1236"/>
      <c r="C513" s="1253"/>
      <c r="D513" s="1189" t="s">
        <v>4331</v>
      </c>
      <c r="E513" s="1229"/>
      <c r="F513" s="1180"/>
      <c r="G513" s="1181"/>
      <c r="H513" s="1182"/>
    </row>
    <row r="514" spans="1:8" x14ac:dyDescent="0.3">
      <c r="A514" s="1225" t="s">
        <v>3743</v>
      </c>
      <c r="B514" s="1236" t="s">
        <v>362</v>
      </c>
      <c r="C514" s="1253" t="s">
        <v>363</v>
      </c>
      <c r="D514" s="1189">
        <v>6000</v>
      </c>
      <c r="E514" s="1216"/>
      <c r="F514" s="1180">
        <f>ROUND(D514*(ROUND(E514,2)),2)</f>
        <v>0</v>
      </c>
      <c r="G514" s="1181"/>
      <c r="H514" s="1182"/>
    </row>
    <row r="515" spans="1:8" x14ac:dyDescent="0.3">
      <c r="A515" s="1225"/>
      <c r="B515" s="1236"/>
      <c r="C515" s="1253"/>
      <c r="D515" s="1189"/>
      <c r="E515" s="1216"/>
      <c r="F515" s="1180"/>
      <c r="G515" s="1181"/>
      <c r="H515" s="1182"/>
    </row>
    <row r="516" spans="1:8" x14ac:dyDescent="0.3">
      <c r="A516" s="1225" t="s">
        <v>3744</v>
      </c>
      <c r="B516" s="1236" t="s">
        <v>3742</v>
      </c>
      <c r="C516" s="1253" t="s">
        <v>363</v>
      </c>
      <c r="D516" s="1189">
        <v>500</v>
      </c>
      <c r="E516" s="1216"/>
      <c r="F516" s="1180">
        <f>ROUND(D516*(ROUND(E516,2)),2)</f>
        <v>0</v>
      </c>
      <c r="G516" s="1181"/>
      <c r="H516" s="1182"/>
    </row>
    <row r="517" spans="1:8" x14ac:dyDescent="0.3">
      <c r="A517" s="1225"/>
      <c r="B517" s="1236"/>
      <c r="C517" s="1253"/>
      <c r="D517" s="1189" t="s">
        <v>4331</v>
      </c>
      <c r="E517" s="1229"/>
      <c r="F517" s="1180"/>
      <c r="G517" s="1181"/>
      <c r="H517" s="1182"/>
    </row>
    <row r="518" spans="1:8" ht="22.8" x14ac:dyDescent="0.3">
      <c r="A518" s="1225" t="s">
        <v>4029</v>
      </c>
      <c r="B518" s="1236" t="s">
        <v>4160</v>
      </c>
      <c r="C518" s="1253" t="s">
        <v>4026</v>
      </c>
      <c r="D518" s="1189">
        <v>6500</v>
      </c>
      <c r="E518" s="1229"/>
      <c r="F518" s="1180">
        <f>ROUND(D518*(ROUND(E518,2)),2)</f>
        <v>0</v>
      </c>
      <c r="G518" s="1181"/>
      <c r="H518" s="1182"/>
    </row>
    <row r="519" spans="1:8" x14ac:dyDescent="0.3">
      <c r="A519" s="1225"/>
      <c r="B519" s="1236"/>
      <c r="C519" s="1253"/>
      <c r="D519" s="1189"/>
      <c r="E519" s="1229"/>
      <c r="F519" s="1180"/>
      <c r="G519" s="1181"/>
      <c r="H519" s="1182"/>
    </row>
    <row r="520" spans="1:8" x14ac:dyDescent="0.3">
      <c r="A520" s="1225"/>
      <c r="B520" s="1236"/>
      <c r="C520" s="1253"/>
      <c r="D520" s="1189"/>
      <c r="E520" s="1229"/>
      <c r="F520" s="1180"/>
      <c r="G520" s="1181"/>
      <c r="H520" s="1182"/>
    </row>
    <row r="521" spans="1:8" x14ac:dyDescent="0.3">
      <c r="A521" s="1166" t="s">
        <v>4472</v>
      </c>
      <c r="B521" s="1252" t="s">
        <v>4473</v>
      </c>
      <c r="C521" s="1253"/>
      <c r="D521" s="1189" t="s">
        <v>4331</v>
      </c>
      <c r="E521" s="1207"/>
      <c r="F521" s="1180"/>
      <c r="G521" s="1181"/>
      <c r="H521" s="1182"/>
    </row>
    <row r="522" spans="1:8" x14ac:dyDescent="0.3">
      <c r="A522" s="1225"/>
      <c r="B522" s="1252"/>
      <c r="C522" s="1253"/>
      <c r="D522" s="1189" t="s">
        <v>4331</v>
      </c>
      <c r="E522" s="1207"/>
      <c r="F522" s="1180"/>
      <c r="G522" s="1181"/>
      <c r="H522" s="1182"/>
    </row>
    <row r="523" spans="1:8" ht="22.8" x14ac:dyDescent="0.3">
      <c r="A523" s="1225" t="s">
        <v>365</v>
      </c>
      <c r="B523" s="1236" t="s">
        <v>4174</v>
      </c>
      <c r="C523" s="1253"/>
      <c r="D523" s="1189" t="s">
        <v>4331</v>
      </c>
      <c r="E523" s="1226"/>
      <c r="F523" s="1180"/>
      <c r="G523" s="1181"/>
      <c r="H523" s="1182"/>
    </row>
    <row r="524" spans="1:8" x14ac:dyDescent="0.3">
      <c r="A524" s="1187"/>
      <c r="B524" s="1236"/>
      <c r="C524" s="1253"/>
      <c r="D524" s="1189" t="s">
        <v>4331</v>
      </c>
      <c r="E524" s="1207"/>
      <c r="F524" s="1180"/>
      <c r="G524" s="1181"/>
      <c r="H524" s="1182"/>
    </row>
    <row r="525" spans="1:8" x14ac:dyDescent="0.3">
      <c r="A525" s="1187" t="s">
        <v>4175</v>
      </c>
      <c r="B525" s="1236" t="s">
        <v>362</v>
      </c>
      <c r="C525" s="1253" t="s">
        <v>9</v>
      </c>
      <c r="D525" s="1189">
        <v>500</v>
      </c>
      <c r="E525" s="1215"/>
      <c r="F525" s="1180">
        <f>ROUND(D525*(ROUND(E525,2)),2)</f>
        <v>0</v>
      </c>
      <c r="G525" s="1181"/>
      <c r="H525" s="1182"/>
    </row>
    <row r="526" spans="1:8" x14ac:dyDescent="0.3">
      <c r="A526" s="1187"/>
      <c r="B526" s="1236"/>
      <c r="C526" s="1253"/>
      <c r="D526" s="1189" t="s">
        <v>4331</v>
      </c>
      <c r="E526" s="1226"/>
      <c r="F526" s="1180"/>
      <c r="G526" s="1181"/>
      <c r="H526" s="1182"/>
    </row>
    <row r="527" spans="1:8" x14ac:dyDescent="0.3">
      <c r="A527" s="1187" t="s">
        <v>4176</v>
      </c>
      <c r="B527" s="1236" t="s">
        <v>3742</v>
      </c>
      <c r="C527" s="1253" t="s">
        <v>9</v>
      </c>
      <c r="D527" s="1189">
        <v>1000</v>
      </c>
      <c r="E527" s="1215"/>
      <c r="F527" s="1180">
        <f>ROUND(D527*(ROUND(E527,2)),2)</f>
        <v>0</v>
      </c>
      <c r="G527" s="1181"/>
      <c r="H527" s="1182"/>
    </row>
    <row r="528" spans="1:8" x14ac:dyDescent="0.3">
      <c r="A528" s="1187"/>
      <c r="B528" s="1236"/>
      <c r="C528" s="1253"/>
      <c r="D528" s="1189" t="s">
        <v>4331</v>
      </c>
      <c r="E528" s="1226"/>
      <c r="F528" s="1180"/>
      <c r="G528" s="1181"/>
      <c r="H528" s="1182"/>
    </row>
    <row r="529" spans="1:8" ht="22.8" x14ac:dyDescent="0.3">
      <c r="A529" s="1187" t="s">
        <v>4177</v>
      </c>
      <c r="B529" s="1236" t="s">
        <v>4178</v>
      </c>
      <c r="C529" s="1253" t="s">
        <v>4026</v>
      </c>
      <c r="D529" s="1189">
        <v>1500</v>
      </c>
      <c r="E529" s="1224"/>
      <c r="F529" s="1180">
        <f>ROUND(D529*(ROUND(E529,2)),2)</f>
        <v>0</v>
      </c>
      <c r="G529" s="1181"/>
      <c r="H529" s="1182"/>
    </row>
    <row r="530" spans="1:8" x14ac:dyDescent="0.3">
      <c r="A530" s="1187"/>
      <c r="B530" s="1236"/>
      <c r="C530" s="1253"/>
      <c r="D530" s="1189" t="s">
        <v>4331</v>
      </c>
      <c r="E530" s="1207"/>
      <c r="F530" s="1180"/>
      <c r="G530" s="1181"/>
      <c r="H530" s="1182"/>
    </row>
    <row r="531" spans="1:8" x14ac:dyDescent="0.3">
      <c r="A531" s="1225"/>
      <c r="B531" s="1236"/>
      <c r="C531" s="1253"/>
      <c r="D531" s="1189" t="s">
        <v>4331</v>
      </c>
      <c r="E531" s="1217"/>
      <c r="F531" s="1180"/>
      <c r="G531" s="1181"/>
      <c r="H531" s="1182"/>
    </row>
    <row r="532" spans="1:8" x14ac:dyDescent="0.3">
      <c r="A532" s="1254"/>
      <c r="B532" s="1255"/>
      <c r="C532" s="1256"/>
      <c r="D532" s="1189" t="s">
        <v>4331</v>
      </c>
      <c r="E532" s="1207"/>
      <c r="F532" s="1180"/>
      <c r="G532" s="1181"/>
      <c r="H532" s="1182"/>
    </row>
    <row r="533" spans="1:8" x14ac:dyDescent="0.3">
      <c r="A533" s="1225"/>
      <c r="B533" s="1214"/>
      <c r="C533" s="1253"/>
      <c r="D533" s="1189" t="s">
        <v>4331</v>
      </c>
      <c r="E533" s="1207"/>
      <c r="F533" s="1180"/>
      <c r="G533" s="1181"/>
      <c r="H533" s="1182"/>
    </row>
    <row r="534" spans="1:8" x14ac:dyDescent="0.3">
      <c r="A534" s="1254"/>
      <c r="B534" s="1255"/>
      <c r="C534" s="1256"/>
      <c r="D534" s="1189" t="s">
        <v>4331</v>
      </c>
      <c r="E534" s="1207"/>
      <c r="F534" s="1180"/>
      <c r="G534" s="1181"/>
      <c r="H534" s="1182"/>
    </row>
    <row r="535" spans="1:8" x14ac:dyDescent="0.3">
      <c r="A535" s="1187"/>
      <c r="B535" s="1236"/>
      <c r="C535" s="1253"/>
      <c r="D535" s="1189" t="s">
        <v>4331</v>
      </c>
      <c r="E535" s="1207"/>
      <c r="F535" s="1180"/>
      <c r="G535" s="1181"/>
      <c r="H535" s="1182"/>
    </row>
    <row r="536" spans="1:8" x14ac:dyDescent="0.3">
      <c r="A536" s="1254"/>
      <c r="B536" s="1255"/>
      <c r="C536" s="1256"/>
      <c r="D536" s="1189" t="s">
        <v>4331</v>
      </c>
      <c r="E536" s="1207"/>
      <c r="F536" s="1180"/>
      <c r="G536" s="1181"/>
      <c r="H536" s="1182"/>
    </row>
    <row r="537" spans="1:8" x14ac:dyDescent="0.3">
      <c r="A537" s="1254"/>
      <c r="B537" s="1255"/>
      <c r="C537" s="1256"/>
      <c r="D537" s="1189" t="s">
        <v>4331</v>
      </c>
      <c r="E537" s="1207"/>
      <c r="F537" s="1180"/>
      <c r="G537" s="1181"/>
      <c r="H537" s="1182"/>
    </row>
    <row r="538" spans="1:8" x14ac:dyDescent="0.3">
      <c r="A538" s="1254"/>
      <c r="B538" s="1255"/>
      <c r="C538" s="1256"/>
      <c r="D538" s="1189" t="s">
        <v>4331</v>
      </c>
      <c r="E538" s="1207"/>
      <c r="F538" s="1180"/>
      <c r="G538" s="1181"/>
      <c r="H538" s="1182"/>
    </row>
    <row r="539" spans="1:8" x14ac:dyDescent="0.3">
      <c r="A539" s="1254"/>
      <c r="B539" s="1255"/>
      <c r="C539" s="1256"/>
      <c r="D539" s="1189" t="s">
        <v>4331</v>
      </c>
      <c r="E539" s="1207"/>
      <c r="F539" s="1180"/>
      <c r="G539" s="1181"/>
      <c r="H539" s="1182"/>
    </row>
    <row r="540" spans="1:8" x14ac:dyDescent="0.3">
      <c r="A540" s="1254"/>
      <c r="B540" s="1255"/>
      <c r="C540" s="1256"/>
      <c r="D540" s="1189" t="s">
        <v>4331</v>
      </c>
      <c r="E540" s="1207"/>
      <c r="F540" s="1180"/>
      <c r="G540" s="1181"/>
      <c r="H540" s="1182"/>
    </row>
    <row r="541" spans="1:8" x14ac:dyDescent="0.3">
      <c r="A541" s="1254"/>
      <c r="B541" s="1255"/>
      <c r="C541" s="1256"/>
      <c r="D541" s="1189" t="s">
        <v>4331</v>
      </c>
      <c r="E541" s="1207"/>
      <c r="F541" s="1180"/>
      <c r="G541" s="1181"/>
      <c r="H541" s="1182"/>
    </row>
    <row r="542" spans="1:8" x14ac:dyDescent="0.3">
      <c r="A542" s="1254"/>
      <c r="B542" s="1255"/>
      <c r="C542" s="1256"/>
      <c r="D542" s="1189" t="s">
        <v>4331</v>
      </c>
      <c r="E542" s="1207"/>
      <c r="F542" s="1180"/>
      <c r="G542" s="1181"/>
      <c r="H542" s="1182"/>
    </row>
    <row r="543" spans="1:8" x14ac:dyDescent="0.3">
      <c r="A543" s="1254"/>
      <c r="B543" s="1255"/>
      <c r="C543" s="1256"/>
      <c r="D543" s="1189" t="s">
        <v>4331</v>
      </c>
      <c r="E543" s="1207"/>
      <c r="F543" s="1180"/>
      <c r="G543" s="1181"/>
      <c r="H543" s="1182"/>
    </row>
    <row r="544" spans="1:8" x14ac:dyDescent="0.3">
      <c r="A544" s="1254"/>
      <c r="B544" s="1255"/>
      <c r="C544" s="1256"/>
      <c r="D544" s="1189"/>
      <c r="E544" s="1207"/>
      <c r="F544" s="1180"/>
      <c r="G544" s="1181"/>
      <c r="H544" s="1182"/>
    </row>
    <row r="545" spans="1:8" x14ac:dyDescent="0.3">
      <c r="A545" s="1254"/>
      <c r="B545" s="1255"/>
      <c r="C545" s="1256"/>
      <c r="D545" s="1189"/>
      <c r="E545" s="1207"/>
      <c r="F545" s="1180"/>
      <c r="G545" s="1181"/>
      <c r="H545" s="1182"/>
    </row>
    <row r="546" spans="1:8" x14ac:dyDescent="0.3">
      <c r="A546" s="1254"/>
      <c r="B546" s="1255"/>
      <c r="C546" s="1256"/>
      <c r="D546" s="1189"/>
      <c r="E546" s="1207"/>
      <c r="F546" s="1180"/>
      <c r="G546" s="1181"/>
      <c r="H546" s="1182"/>
    </row>
    <row r="547" spans="1:8" x14ac:dyDescent="0.3">
      <c r="A547" s="1254"/>
      <c r="B547" s="1255"/>
      <c r="C547" s="1256"/>
      <c r="D547" s="1189"/>
      <c r="E547" s="1207"/>
      <c r="F547" s="1180"/>
      <c r="G547" s="1181"/>
      <c r="H547" s="1182"/>
    </row>
    <row r="548" spans="1:8" x14ac:dyDescent="0.3">
      <c r="A548" s="1254"/>
      <c r="B548" s="1255"/>
      <c r="C548" s="1256"/>
      <c r="D548" s="1189" t="s">
        <v>4331</v>
      </c>
      <c r="E548" s="1207"/>
      <c r="F548" s="1180"/>
      <c r="G548" s="1181"/>
      <c r="H548" s="1182"/>
    </row>
    <row r="549" spans="1:8" x14ac:dyDescent="0.3">
      <c r="A549" s="1254"/>
      <c r="B549" s="1255"/>
      <c r="C549" s="1256"/>
      <c r="D549" s="1189"/>
      <c r="E549" s="1207"/>
      <c r="F549" s="1180"/>
      <c r="G549" s="1181"/>
      <c r="H549" s="1182"/>
    </row>
    <row r="550" spans="1:8" x14ac:dyDescent="0.3">
      <c r="A550" s="1254"/>
      <c r="B550" s="1255"/>
      <c r="C550" s="1256"/>
      <c r="D550" s="1189"/>
      <c r="E550" s="1207"/>
      <c r="F550" s="1180"/>
      <c r="G550" s="1181"/>
      <c r="H550" s="1182"/>
    </row>
    <row r="551" spans="1:8" x14ac:dyDescent="0.3">
      <c r="A551" s="1254"/>
      <c r="B551" s="1255"/>
      <c r="C551" s="1256"/>
      <c r="D551" s="1189"/>
      <c r="E551" s="1207"/>
      <c r="F551" s="1180"/>
      <c r="G551" s="1181"/>
      <c r="H551" s="1182"/>
    </row>
    <row r="552" spans="1:8" x14ac:dyDescent="0.3">
      <c r="A552" s="1254"/>
      <c r="B552" s="1255"/>
      <c r="C552" s="1256"/>
      <c r="D552" s="1189" t="s">
        <v>4331</v>
      </c>
      <c r="E552" s="1207"/>
      <c r="F552" s="1180"/>
      <c r="G552" s="1181"/>
      <c r="H552" s="1182"/>
    </row>
    <row r="553" spans="1:8" x14ac:dyDescent="0.3">
      <c r="A553" s="1178"/>
      <c r="B553" s="1203"/>
      <c r="C553" s="1204"/>
      <c r="D553" s="1204"/>
      <c r="E553" s="1204"/>
      <c r="F553" s="1210"/>
      <c r="G553" s="1181"/>
      <c r="H553" s="1182"/>
    </row>
    <row r="554" spans="1:8" x14ac:dyDescent="0.3">
      <c r="A554" s="1211" t="s">
        <v>4117</v>
      </c>
      <c r="B554" s="1158" t="s">
        <v>4116</v>
      </c>
      <c r="C554" s="1159"/>
      <c r="D554" s="1159"/>
      <c r="E554" s="1159"/>
      <c r="F554" s="1175">
        <f>SUM(F497:F552)</f>
        <v>0</v>
      </c>
      <c r="G554" s="1181"/>
      <c r="H554" s="1151"/>
    </row>
    <row r="555" spans="1:8" x14ac:dyDescent="0.3">
      <c r="A555" s="1148" t="str">
        <f>A1</f>
        <v>CONTRACT  SANRAL NRA 2024/1323</v>
      </c>
      <c r="B555" s="1206"/>
      <c r="C555" s="1150"/>
      <c r="D555" s="1150"/>
      <c r="E555" s="1150"/>
      <c r="F555" s="1151"/>
      <c r="G555" s="1181"/>
      <c r="H555" s="1151"/>
    </row>
    <row r="556" spans="1:8" x14ac:dyDescent="0.3">
      <c r="A556" s="1148" t="str">
        <f>A2</f>
        <v>ROUTINE ROAD MAINTENANCE ON NATIONAL ROUTES IN THE LIMPOPO PROVINCE</v>
      </c>
      <c r="B556" s="1149"/>
      <c r="C556" s="1150"/>
      <c r="D556" s="1150"/>
      <c r="E556" s="1150"/>
      <c r="F556" s="1155" t="s">
        <v>4474</v>
      </c>
      <c r="G556" s="1181"/>
      <c r="H556" s="1155"/>
    </row>
    <row r="557" spans="1:8" x14ac:dyDescent="0.3">
      <c r="A557" s="1157" t="s">
        <v>4457</v>
      </c>
      <c r="B557" s="1149"/>
      <c r="C557" s="1159"/>
      <c r="D557" s="1159"/>
      <c r="E557" s="1159"/>
      <c r="F557" s="1151"/>
      <c r="G557" s="1181"/>
      <c r="H557" s="1151"/>
    </row>
    <row r="558" spans="1:8" x14ac:dyDescent="0.3">
      <c r="A558" s="1162"/>
      <c r="B558" s="1163"/>
      <c r="C558" s="1164"/>
      <c r="D558" s="1164"/>
      <c r="E558" s="1165"/>
      <c r="F558" s="1165"/>
      <c r="G558" s="1181"/>
      <c r="H558" s="1151"/>
    </row>
    <row r="559" spans="1:8" x14ac:dyDescent="0.3">
      <c r="A559" s="1166" t="s">
        <v>4111</v>
      </c>
      <c r="B559" s="1167" t="s">
        <v>4035</v>
      </c>
      <c r="C559" s="1168" t="s">
        <v>4112</v>
      </c>
      <c r="D559" s="1168" t="s">
        <v>4113</v>
      </c>
      <c r="E559" s="1169" t="s">
        <v>4114</v>
      </c>
      <c r="F559" s="1169" t="s">
        <v>4036</v>
      </c>
      <c r="G559" s="1181"/>
      <c r="H559" s="1170"/>
    </row>
    <row r="560" spans="1:8" x14ac:dyDescent="0.3">
      <c r="A560" s="1172"/>
      <c r="B560" s="1173"/>
      <c r="C560" s="1174"/>
      <c r="D560" s="1174"/>
      <c r="E560" s="1175"/>
      <c r="F560" s="1175"/>
      <c r="G560" s="1181"/>
      <c r="H560" s="1151"/>
    </row>
    <row r="561" spans="1:8" x14ac:dyDescent="0.3">
      <c r="A561" s="1222"/>
      <c r="B561" s="1223"/>
      <c r="C561" s="1164"/>
      <c r="D561" s="1189" t="s">
        <v>4331</v>
      </c>
      <c r="E561" s="1165"/>
      <c r="F561" s="1180"/>
      <c r="G561" s="1181"/>
      <c r="H561" s="1182"/>
    </row>
    <row r="562" spans="1:8" x14ac:dyDescent="0.3">
      <c r="A562" s="1166" t="s">
        <v>4052</v>
      </c>
      <c r="B562" s="1184" t="s">
        <v>4053</v>
      </c>
      <c r="C562" s="1185"/>
      <c r="D562" s="1189" t="s">
        <v>4331</v>
      </c>
      <c r="E562" s="1207"/>
      <c r="F562" s="1180"/>
      <c r="G562" s="1181"/>
      <c r="H562" s="1182"/>
    </row>
    <row r="563" spans="1:8" x14ac:dyDescent="0.3">
      <c r="A563" s="1166"/>
      <c r="B563" s="1186"/>
      <c r="C563" s="1185"/>
      <c r="D563" s="1189" t="s">
        <v>4331</v>
      </c>
      <c r="E563" s="1207"/>
      <c r="F563" s="1180"/>
      <c r="G563" s="1181"/>
      <c r="H563" s="1182"/>
    </row>
    <row r="564" spans="1:8" x14ac:dyDescent="0.3">
      <c r="A564" s="1225" t="s">
        <v>389</v>
      </c>
      <c r="B564" s="1188" t="s">
        <v>3745</v>
      </c>
      <c r="C564" s="1185"/>
      <c r="D564" s="1189" t="s">
        <v>4331</v>
      </c>
      <c r="E564" s="1207"/>
      <c r="F564" s="1180"/>
      <c r="G564" s="1181"/>
      <c r="H564" s="1182"/>
    </row>
    <row r="565" spans="1:8" x14ac:dyDescent="0.3">
      <c r="A565" s="1225"/>
      <c r="B565" s="1188"/>
      <c r="C565" s="1185"/>
      <c r="D565" s="1189" t="s">
        <v>4331</v>
      </c>
      <c r="E565" s="1217"/>
      <c r="F565" s="1180"/>
      <c r="G565" s="1181"/>
      <c r="H565" s="1182"/>
    </row>
    <row r="566" spans="1:8" x14ac:dyDescent="0.3">
      <c r="A566" s="1225" t="s">
        <v>391</v>
      </c>
      <c r="B566" s="1188" t="s">
        <v>3746</v>
      </c>
      <c r="C566" s="1185"/>
      <c r="D566" s="1189" t="s">
        <v>4331</v>
      </c>
      <c r="E566" s="1217"/>
      <c r="F566" s="1180"/>
      <c r="G566" s="1181"/>
      <c r="H566" s="1182"/>
    </row>
    <row r="567" spans="1:8" x14ac:dyDescent="0.3">
      <c r="A567" s="1225"/>
      <c r="B567" s="1188"/>
      <c r="C567" s="1185"/>
      <c r="D567" s="1189" t="s">
        <v>4331</v>
      </c>
      <c r="E567" s="1217"/>
      <c r="F567" s="1180"/>
      <c r="G567" s="1181"/>
      <c r="H567" s="1182"/>
    </row>
    <row r="568" spans="1:8" x14ac:dyDescent="0.3">
      <c r="A568" s="1225" t="s">
        <v>393</v>
      </c>
      <c r="B568" s="1235" t="s">
        <v>3747</v>
      </c>
      <c r="C568" s="1185" t="s">
        <v>363</v>
      </c>
      <c r="D568" s="1189">
        <v>2000</v>
      </c>
      <c r="E568" s="1215"/>
      <c r="F568" s="1180">
        <f>ROUND(D568*(ROUND(E568,2)),2)</f>
        <v>0</v>
      </c>
      <c r="G568" s="1181"/>
      <c r="H568" s="1182"/>
    </row>
    <row r="569" spans="1:8" x14ac:dyDescent="0.3">
      <c r="A569" s="1225"/>
      <c r="B569" s="1235"/>
      <c r="C569" s="1185"/>
      <c r="D569" s="1189" t="s">
        <v>4331</v>
      </c>
      <c r="E569" s="1207"/>
      <c r="F569" s="1180"/>
      <c r="G569" s="1181"/>
      <c r="H569" s="1182"/>
    </row>
    <row r="570" spans="1:8" x14ac:dyDescent="0.3">
      <c r="A570" s="1225" t="s">
        <v>397</v>
      </c>
      <c r="B570" s="1188" t="s">
        <v>3748</v>
      </c>
      <c r="C570" s="1185"/>
      <c r="D570" s="1189" t="s">
        <v>4331</v>
      </c>
      <c r="E570" s="1229"/>
      <c r="F570" s="1180"/>
      <c r="G570" s="1181"/>
      <c r="H570" s="1182"/>
    </row>
    <row r="571" spans="1:8" x14ac:dyDescent="0.3">
      <c r="A571" s="1225"/>
      <c r="B571" s="1188"/>
      <c r="C571" s="1185"/>
      <c r="D571" s="1189" t="s">
        <v>4331</v>
      </c>
      <c r="E571" s="1217"/>
      <c r="F571" s="1180"/>
      <c r="G571" s="1181"/>
      <c r="H571" s="1182"/>
    </row>
    <row r="572" spans="1:8" x14ac:dyDescent="0.3">
      <c r="A572" s="1225" t="s">
        <v>3749</v>
      </c>
      <c r="B572" s="1188" t="s">
        <v>3747</v>
      </c>
      <c r="C572" s="1185" t="s">
        <v>181</v>
      </c>
      <c r="D572" s="1189">
        <v>100</v>
      </c>
      <c r="E572" s="1216"/>
      <c r="F572" s="1180">
        <f>ROUND(D572*(ROUND(E572,2)),2)</f>
        <v>0</v>
      </c>
      <c r="G572" s="1181"/>
      <c r="H572" s="1182"/>
    </row>
    <row r="573" spans="1:8" x14ac:dyDescent="0.3">
      <c r="A573" s="1187"/>
      <c r="B573" s="1188"/>
      <c r="C573" s="1185"/>
      <c r="D573" s="1189" t="s">
        <v>4331</v>
      </c>
      <c r="E573" s="1226"/>
      <c r="F573" s="1180"/>
      <c r="G573" s="1181"/>
      <c r="H573" s="1182"/>
    </row>
    <row r="574" spans="1:8" x14ac:dyDescent="0.3">
      <c r="A574" s="1225" t="s">
        <v>399</v>
      </c>
      <c r="B574" s="1188" t="s">
        <v>3750</v>
      </c>
      <c r="C574" s="1185" t="s">
        <v>300</v>
      </c>
      <c r="D574" s="1189">
        <v>100</v>
      </c>
      <c r="E574" s="1215"/>
      <c r="F574" s="1180">
        <f>ROUND(D574*(ROUND(E574,2)),2)</f>
        <v>0</v>
      </c>
      <c r="G574" s="1181"/>
      <c r="H574" s="1182"/>
    </row>
    <row r="575" spans="1:8" x14ac:dyDescent="0.3">
      <c r="A575" s="1187"/>
      <c r="B575" s="1188"/>
      <c r="C575" s="1185"/>
      <c r="D575" s="1189" t="s">
        <v>4331</v>
      </c>
      <c r="E575" s="1226"/>
      <c r="F575" s="1180"/>
      <c r="G575" s="1181"/>
      <c r="H575" s="1182"/>
    </row>
    <row r="576" spans="1:8" x14ac:dyDescent="0.3">
      <c r="A576" s="1225" t="s">
        <v>401</v>
      </c>
      <c r="B576" s="1188" t="s">
        <v>3751</v>
      </c>
      <c r="C576" s="1185" t="s">
        <v>363</v>
      </c>
      <c r="D576" s="1189">
        <v>1000</v>
      </c>
      <c r="E576" s="1215"/>
      <c r="F576" s="1180">
        <f>ROUND(D576*(ROUND(E576,2)),2)</f>
        <v>0</v>
      </c>
      <c r="G576" s="1181"/>
      <c r="H576" s="1182"/>
    </row>
    <row r="577" spans="1:8" x14ac:dyDescent="0.3">
      <c r="A577" s="1187"/>
      <c r="B577" s="1188"/>
      <c r="C577" s="1185"/>
      <c r="D577" s="1189" t="s">
        <v>4331</v>
      </c>
      <c r="E577" s="1226"/>
      <c r="F577" s="1180"/>
      <c r="G577" s="1181"/>
      <c r="H577" s="1182"/>
    </row>
    <row r="578" spans="1:8" x14ac:dyDescent="0.3">
      <c r="A578" s="1225" t="s">
        <v>4475</v>
      </c>
      <c r="B578" s="1188" t="s">
        <v>3756</v>
      </c>
      <c r="C578" s="1185"/>
      <c r="D578" s="1189" t="s">
        <v>4331</v>
      </c>
      <c r="E578" s="1226"/>
      <c r="F578" s="1180"/>
      <c r="G578" s="1181"/>
      <c r="H578" s="1182"/>
    </row>
    <row r="579" spans="1:8" x14ac:dyDescent="0.3">
      <c r="A579" s="1187"/>
      <c r="B579" s="1188"/>
      <c r="C579" s="1185"/>
      <c r="D579" s="1189" t="s">
        <v>4331</v>
      </c>
      <c r="E579" s="1226"/>
      <c r="F579" s="1180"/>
      <c r="G579" s="1181"/>
      <c r="H579" s="1182"/>
    </row>
    <row r="580" spans="1:8" x14ac:dyDescent="0.3">
      <c r="A580" s="1225" t="s">
        <v>4476</v>
      </c>
      <c r="B580" s="1188" t="s">
        <v>3757</v>
      </c>
      <c r="C580" s="1185" t="s">
        <v>363</v>
      </c>
      <c r="D580" s="1189">
        <v>725</v>
      </c>
      <c r="E580" s="1215"/>
      <c r="F580" s="1180">
        <f>ROUND(D580*(ROUND(E580,2)),2)</f>
        <v>0</v>
      </c>
      <c r="G580" s="1181"/>
      <c r="H580" s="1182"/>
    </row>
    <row r="581" spans="1:8" x14ac:dyDescent="0.3">
      <c r="A581" s="1187"/>
      <c r="B581" s="1188"/>
      <c r="C581" s="1185"/>
      <c r="D581" s="1189"/>
      <c r="E581" s="1226"/>
      <c r="F581" s="1180"/>
      <c r="G581" s="1181"/>
      <c r="H581" s="1182"/>
    </row>
    <row r="582" spans="1:8" x14ac:dyDescent="0.3">
      <c r="A582" s="1225" t="s">
        <v>4477</v>
      </c>
      <c r="B582" s="1188" t="s">
        <v>3758</v>
      </c>
      <c r="C582" s="1185" t="s">
        <v>363</v>
      </c>
      <c r="D582" s="1189">
        <v>725</v>
      </c>
      <c r="E582" s="1215"/>
      <c r="F582" s="1180">
        <f>ROUND(D582*(ROUND(E582,2)),2)</f>
        <v>0</v>
      </c>
      <c r="G582" s="1181"/>
      <c r="H582" s="1182"/>
    </row>
    <row r="583" spans="1:8" x14ac:dyDescent="0.3">
      <c r="A583" s="1187"/>
      <c r="B583" s="1188"/>
      <c r="C583" s="1185"/>
      <c r="D583" s="1189" t="s">
        <v>4331</v>
      </c>
      <c r="E583" s="1226"/>
      <c r="F583" s="1180"/>
      <c r="G583" s="1181"/>
      <c r="H583" s="1182"/>
    </row>
    <row r="584" spans="1:8" x14ac:dyDescent="0.3">
      <c r="A584" s="1225" t="s">
        <v>4478</v>
      </c>
      <c r="B584" s="1188" t="s">
        <v>3759</v>
      </c>
      <c r="C584" s="1185" t="s">
        <v>363</v>
      </c>
      <c r="D584" s="1189">
        <v>725</v>
      </c>
      <c r="E584" s="1215"/>
      <c r="F584" s="1180">
        <f>ROUND(D584*(ROUND(E584,2)),2)</f>
        <v>0</v>
      </c>
      <c r="G584" s="1181"/>
      <c r="H584" s="1182"/>
    </row>
    <row r="585" spans="1:8" x14ac:dyDescent="0.3">
      <c r="A585" s="1187"/>
      <c r="B585" s="1188"/>
      <c r="C585" s="1185"/>
      <c r="D585" s="1189" t="s">
        <v>4331</v>
      </c>
      <c r="E585" s="1226"/>
      <c r="F585" s="1180"/>
      <c r="G585" s="1181"/>
      <c r="H585" s="1182"/>
    </row>
    <row r="586" spans="1:8" ht="34.200000000000003" x14ac:dyDescent="0.3">
      <c r="A586" s="1225" t="s">
        <v>3760</v>
      </c>
      <c r="B586" s="1188" t="s">
        <v>3763</v>
      </c>
      <c r="C586" s="1185" t="s">
        <v>363</v>
      </c>
      <c r="D586" s="1189">
        <v>205</v>
      </c>
      <c r="E586" s="1215"/>
      <c r="F586" s="1180">
        <f>ROUND(D586*(ROUND(E586,2)),2)</f>
        <v>0</v>
      </c>
      <c r="G586" s="1181"/>
      <c r="H586" s="1182"/>
    </row>
    <row r="587" spans="1:8" x14ac:dyDescent="0.3">
      <c r="A587" s="1187"/>
      <c r="B587" s="1188"/>
      <c r="C587" s="1185"/>
      <c r="D587" s="1189" t="s">
        <v>4331</v>
      </c>
      <c r="E587" s="1226"/>
      <c r="F587" s="1180"/>
      <c r="G587" s="1181"/>
      <c r="H587" s="1182"/>
    </row>
    <row r="588" spans="1:8" x14ac:dyDescent="0.3">
      <c r="A588" s="1225" t="s">
        <v>3761</v>
      </c>
      <c r="B588" s="1188" t="s">
        <v>3764</v>
      </c>
      <c r="C588" s="1185" t="s">
        <v>363</v>
      </c>
      <c r="D588" s="1189">
        <v>205</v>
      </c>
      <c r="E588" s="1215"/>
      <c r="F588" s="1180">
        <f>ROUND(D588*(ROUND(E588,2)),2)</f>
        <v>0</v>
      </c>
      <c r="G588" s="1181"/>
      <c r="H588" s="1182"/>
    </row>
    <row r="589" spans="1:8" x14ac:dyDescent="0.3">
      <c r="A589" s="1187"/>
      <c r="B589" s="1188"/>
      <c r="C589" s="1185"/>
      <c r="D589" s="1189" t="s">
        <v>4331</v>
      </c>
      <c r="E589" s="1226"/>
      <c r="F589" s="1180"/>
      <c r="G589" s="1181"/>
      <c r="H589" s="1182"/>
    </row>
    <row r="590" spans="1:8" x14ac:dyDescent="0.3">
      <c r="A590" s="1225" t="s">
        <v>3762</v>
      </c>
      <c r="B590" s="1188" t="s">
        <v>3765</v>
      </c>
      <c r="C590" s="1185" t="s">
        <v>363</v>
      </c>
      <c r="D590" s="1189">
        <v>150</v>
      </c>
      <c r="E590" s="1215"/>
      <c r="F590" s="1180">
        <f>ROUND(D590*(ROUND(E590,2)),2)</f>
        <v>0</v>
      </c>
      <c r="G590" s="1181"/>
      <c r="H590" s="1182"/>
    </row>
    <row r="591" spans="1:8" x14ac:dyDescent="0.3">
      <c r="A591" s="1187"/>
      <c r="B591" s="1188"/>
      <c r="C591" s="1185"/>
      <c r="D591" s="1189" t="s">
        <v>4331</v>
      </c>
      <c r="E591" s="1226"/>
      <c r="F591" s="1180"/>
      <c r="G591" s="1181"/>
      <c r="H591" s="1182"/>
    </row>
    <row r="592" spans="1:8" x14ac:dyDescent="0.3">
      <c r="A592" s="1183" t="s">
        <v>403</v>
      </c>
      <c r="B592" s="1186" t="s">
        <v>3766</v>
      </c>
      <c r="C592" s="1185"/>
      <c r="D592" s="1189" t="s">
        <v>4331</v>
      </c>
      <c r="E592" s="1226"/>
      <c r="F592" s="1180"/>
      <c r="G592" s="1181"/>
      <c r="H592" s="1182"/>
    </row>
    <row r="593" spans="1:8" x14ac:dyDescent="0.3">
      <c r="A593" s="1187"/>
      <c r="B593" s="1188"/>
      <c r="C593" s="1185"/>
      <c r="D593" s="1189" t="s">
        <v>4331</v>
      </c>
      <c r="E593" s="1226"/>
      <c r="F593" s="1180"/>
      <c r="G593" s="1181"/>
      <c r="H593" s="1182"/>
    </row>
    <row r="594" spans="1:8" ht="22.8" x14ac:dyDescent="0.3">
      <c r="A594" s="1187" t="s">
        <v>405</v>
      </c>
      <c r="B594" s="1188" t="s">
        <v>3767</v>
      </c>
      <c r="C594" s="1185"/>
      <c r="D594" s="1189" t="s">
        <v>4331</v>
      </c>
      <c r="E594" s="1226"/>
      <c r="F594" s="1180"/>
      <c r="G594" s="1181"/>
      <c r="H594" s="1182"/>
    </row>
    <row r="595" spans="1:8" x14ac:dyDescent="0.3">
      <c r="A595" s="1187"/>
      <c r="B595" s="1188"/>
      <c r="C595" s="1185"/>
      <c r="D595" s="1189" t="s">
        <v>4331</v>
      </c>
      <c r="E595" s="1226"/>
      <c r="F595" s="1180"/>
      <c r="G595" s="1181"/>
      <c r="H595" s="1182"/>
    </row>
    <row r="596" spans="1:8" ht="22.8" x14ac:dyDescent="0.3">
      <c r="A596" s="1187" t="s">
        <v>406</v>
      </c>
      <c r="B596" s="1188" t="s">
        <v>3768</v>
      </c>
      <c r="C596" s="1185" t="s">
        <v>363</v>
      </c>
      <c r="D596" s="1189">
        <v>95</v>
      </c>
      <c r="E596" s="1215"/>
      <c r="F596" s="1180">
        <f>ROUND(D596*(ROUND(E596,2)),2)</f>
        <v>0</v>
      </c>
      <c r="G596" s="1181"/>
      <c r="H596" s="1182"/>
    </row>
    <row r="597" spans="1:8" x14ac:dyDescent="0.3">
      <c r="A597" s="1187"/>
      <c r="B597" s="1188"/>
      <c r="C597" s="1185"/>
      <c r="D597" s="1189" t="s">
        <v>4331</v>
      </c>
      <c r="E597" s="1226"/>
      <c r="F597" s="1180"/>
      <c r="G597" s="1181"/>
      <c r="H597" s="1182"/>
    </row>
    <row r="598" spans="1:8" x14ac:dyDescent="0.3">
      <c r="A598" s="1187" t="s">
        <v>407</v>
      </c>
      <c r="B598" s="1188" t="s">
        <v>3769</v>
      </c>
      <c r="C598" s="1185" t="s">
        <v>363</v>
      </c>
      <c r="D598" s="1189">
        <v>35</v>
      </c>
      <c r="E598" s="1215"/>
      <c r="F598" s="1180">
        <f>ROUND(D598*(ROUND(E598,2)),2)</f>
        <v>0</v>
      </c>
      <c r="G598" s="1181"/>
      <c r="H598" s="1182"/>
    </row>
    <row r="599" spans="1:8" x14ac:dyDescent="0.3">
      <c r="A599" s="1187"/>
      <c r="B599" s="1188"/>
      <c r="C599" s="1185"/>
      <c r="D599" s="1189" t="s">
        <v>4331</v>
      </c>
      <c r="E599" s="1226"/>
      <c r="F599" s="1180"/>
      <c r="G599" s="1181"/>
      <c r="H599" s="1182"/>
    </row>
    <row r="600" spans="1:8" x14ac:dyDescent="0.3">
      <c r="A600" s="1187" t="s">
        <v>4181</v>
      </c>
      <c r="B600" s="1188" t="s">
        <v>4182</v>
      </c>
      <c r="C600" s="1185" t="s">
        <v>363</v>
      </c>
      <c r="D600" s="1189">
        <v>500</v>
      </c>
      <c r="E600" s="1215"/>
      <c r="F600" s="1180">
        <f>ROUND(D600*(ROUND(E600,2)),2)</f>
        <v>0</v>
      </c>
      <c r="G600" s="1181"/>
      <c r="H600" s="1182"/>
    </row>
    <row r="601" spans="1:8" x14ac:dyDescent="0.3">
      <c r="A601" s="1187"/>
      <c r="B601" s="1188"/>
      <c r="C601" s="1185"/>
      <c r="D601" s="1189" t="s">
        <v>4331</v>
      </c>
      <c r="E601" s="1226"/>
      <c r="F601" s="1180"/>
      <c r="G601" s="1181"/>
      <c r="H601" s="1182"/>
    </row>
    <row r="602" spans="1:8" x14ac:dyDescent="0.3">
      <c r="A602" s="1187"/>
      <c r="B602" s="1188"/>
      <c r="C602" s="1185"/>
      <c r="D602" s="1189" t="s">
        <v>4331</v>
      </c>
      <c r="E602" s="1226"/>
      <c r="F602" s="1180"/>
      <c r="G602" s="1181"/>
      <c r="H602" s="1182"/>
    </row>
    <row r="603" spans="1:8" x14ac:dyDescent="0.3">
      <c r="A603" s="1187"/>
      <c r="B603" s="1188"/>
      <c r="C603" s="1185"/>
      <c r="D603" s="1189" t="s">
        <v>4331</v>
      </c>
      <c r="E603" s="1226"/>
      <c r="F603" s="1180"/>
      <c r="G603" s="1181"/>
      <c r="H603" s="1182"/>
    </row>
    <row r="604" spans="1:8" x14ac:dyDescent="0.3">
      <c r="A604" s="1187"/>
      <c r="B604" s="1188"/>
      <c r="C604" s="1185"/>
      <c r="D604" s="1189" t="s">
        <v>4331</v>
      </c>
      <c r="E604" s="1226"/>
      <c r="F604" s="1180"/>
      <c r="G604" s="1181"/>
      <c r="H604" s="1182"/>
    </row>
    <row r="605" spans="1:8" x14ac:dyDescent="0.3">
      <c r="A605" s="1187"/>
      <c r="B605" s="1188"/>
      <c r="C605" s="1185"/>
      <c r="D605" s="1189" t="s">
        <v>4331</v>
      </c>
      <c r="E605" s="1226"/>
      <c r="F605" s="1180"/>
      <c r="G605" s="1181"/>
      <c r="H605" s="1182"/>
    </row>
    <row r="606" spans="1:8" x14ac:dyDescent="0.3">
      <c r="A606" s="1187"/>
      <c r="B606" s="1188"/>
      <c r="C606" s="1185"/>
      <c r="D606" s="1189"/>
      <c r="E606" s="1226"/>
      <c r="F606" s="1180"/>
      <c r="G606" s="1181"/>
      <c r="H606" s="1182"/>
    </row>
    <row r="607" spans="1:8" x14ac:dyDescent="0.3">
      <c r="A607" s="1187"/>
      <c r="B607" s="1188"/>
      <c r="C607" s="1185"/>
      <c r="D607" s="1189"/>
      <c r="E607" s="1226"/>
      <c r="F607" s="1180"/>
      <c r="G607" s="1181"/>
      <c r="H607" s="1182"/>
    </row>
    <row r="608" spans="1:8" x14ac:dyDescent="0.3">
      <c r="A608" s="1187"/>
      <c r="B608" s="1188"/>
      <c r="C608" s="1185"/>
      <c r="D608" s="1189"/>
      <c r="E608" s="1226"/>
      <c r="F608" s="1180"/>
      <c r="G608" s="1181"/>
      <c r="H608" s="1182"/>
    </row>
    <row r="609" spans="1:8" x14ac:dyDescent="0.3">
      <c r="A609" s="1187"/>
      <c r="B609" s="1188"/>
      <c r="C609" s="1185"/>
      <c r="D609" s="1189"/>
      <c r="E609" s="1226"/>
      <c r="F609" s="1180"/>
      <c r="G609" s="1181"/>
      <c r="H609" s="1182"/>
    </row>
    <row r="610" spans="1:8" x14ac:dyDescent="0.3">
      <c r="A610" s="1187"/>
      <c r="B610" s="1188"/>
      <c r="C610" s="1185"/>
      <c r="D610" s="1189"/>
      <c r="E610" s="1226"/>
      <c r="F610" s="1180"/>
      <c r="G610" s="1181"/>
      <c r="H610" s="1182"/>
    </row>
    <row r="611" spans="1:8" x14ac:dyDescent="0.3">
      <c r="A611" s="1187"/>
      <c r="B611" s="1188"/>
      <c r="C611" s="1185"/>
      <c r="D611" s="1189"/>
      <c r="E611" s="1226"/>
      <c r="F611" s="1180"/>
      <c r="G611" s="1181"/>
      <c r="H611" s="1182"/>
    </row>
    <row r="612" spans="1:8" x14ac:dyDescent="0.3">
      <c r="A612" s="1187"/>
      <c r="B612" s="1188"/>
      <c r="C612" s="1185"/>
      <c r="D612" s="1189" t="s">
        <v>4331</v>
      </c>
      <c r="E612" s="1226"/>
      <c r="F612" s="1180"/>
      <c r="G612" s="1181"/>
      <c r="H612" s="1182"/>
    </row>
    <row r="613" spans="1:8" x14ac:dyDescent="0.3">
      <c r="A613" s="1178"/>
      <c r="B613" s="1203"/>
      <c r="C613" s="1204"/>
      <c r="D613" s="1204"/>
      <c r="E613" s="1204"/>
      <c r="F613" s="1210"/>
      <c r="G613" s="1181"/>
      <c r="H613" s="1182"/>
    </row>
    <row r="614" spans="1:8" x14ac:dyDescent="0.3">
      <c r="A614" s="1211" t="s">
        <v>4052</v>
      </c>
      <c r="B614" s="1158" t="s">
        <v>4450</v>
      </c>
      <c r="C614" s="1159"/>
      <c r="D614" s="1159"/>
      <c r="E614" s="1159"/>
      <c r="F614" s="1175">
        <f>SUM(F561:F612)</f>
        <v>0</v>
      </c>
      <c r="G614" s="1181"/>
      <c r="H614" s="1151"/>
    </row>
    <row r="615" spans="1:8" x14ac:dyDescent="0.3">
      <c r="A615" s="1148" t="str">
        <f>A1</f>
        <v>CONTRACT  SANRAL NRA 2024/1323</v>
      </c>
      <c r="B615" s="1206"/>
      <c r="C615" s="1150"/>
      <c r="D615" s="1150"/>
      <c r="E615" s="1150"/>
      <c r="F615" s="1151"/>
      <c r="G615" s="1181"/>
      <c r="H615" s="1151"/>
    </row>
    <row r="616" spans="1:8" x14ac:dyDescent="0.3">
      <c r="A616" s="1148" t="str">
        <f>A2</f>
        <v>ROUTINE ROAD MAINTENANCE ON NATIONAL ROUTES IN THE LIMPOPO PROVINCE</v>
      </c>
      <c r="B616" s="1149"/>
      <c r="C616" s="1150"/>
      <c r="D616" s="1150"/>
      <c r="E616" s="1150"/>
      <c r="F616" s="1155" t="s">
        <v>4474</v>
      </c>
      <c r="G616" s="1181"/>
      <c r="H616" s="1155"/>
    </row>
    <row r="617" spans="1:8" x14ac:dyDescent="0.3">
      <c r="A617" s="1157" t="s">
        <v>4457</v>
      </c>
      <c r="B617" s="1149"/>
      <c r="C617" s="1159"/>
      <c r="D617" s="1159"/>
      <c r="E617" s="1159"/>
      <c r="F617" s="1151"/>
      <c r="G617" s="1181"/>
      <c r="H617" s="1151"/>
    </row>
    <row r="618" spans="1:8" x14ac:dyDescent="0.3">
      <c r="A618" s="1162"/>
      <c r="B618" s="1163"/>
      <c r="C618" s="1164"/>
      <c r="D618" s="1164"/>
      <c r="E618" s="1165"/>
      <c r="F618" s="1165"/>
      <c r="G618" s="1181"/>
      <c r="H618" s="1151"/>
    </row>
    <row r="619" spans="1:8" x14ac:dyDescent="0.3">
      <c r="A619" s="1166" t="s">
        <v>4111</v>
      </c>
      <c r="B619" s="1167" t="s">
        <v>4035</v>
      </c>
      <c r="C619" s="1168" t="s">
        <v>4112</v>
      </c>
      <c r="D619" s="1168" t="s">
        <v>4113</v>
      </c>
      <c r="E619" s="1169" t="s">
        <v>4114</v>
      </c>
      <c r="F619" s="1169" t="s">
        <v>4036</v>
      </c>
      <c r="G619" s="1181"/>
      <c r="H619" s="1170"/>
    </row>
    <row r="620" spans="1:8" x14ac:dyDescent="0.3">
      <c r="A620" s="1172"/>
      <c r="B620" s="1173"/>
      <c r="C620" s="1174"/>
      <c r="D620" s="1174"/>
      <c r="E620" s="1175"/>
      <c r="F620" s="1175"/>
      <c r="G620" s="1181"/>
      <c r="H620" s="1151"/>
    </row>
    <row r="621" spans="1:8" x14ac:dyDescent="0.3">
      <c r="A621" s="1178"/>
      <c r="B621" s="1203"/>
      <c r="C621" s="1204"/>
      <c r="D621" s="1204"/>
      <c r="E621" s="1204"/>
      <c r="F621" s="1165"/>
      <c r="G621" s="1181"/>
      <c r="H621" s="1151"/>
    </row>
    <row r="622" spans="1:8" x14ac:dyDescent="0.3">
      <c r="A622" s="1205"/>
      <c r="B622" s="1158" t="s">
        <v>4451</v>
      </c>
      <c r="C622" s="1159"/>
      <c r="D622" s="1159"/>
      <c r="E622" s="1159"/>
      <c r="F622" s="1175">
        <f>F614</f>
        <v>0</v>
      </c>
      <c r="G622" s="1181"/>
      <c r="H622" s="1151"/>
    </row>
    <row r="623" spans="1:8" x14ac:dyDescent="0.3">
      <c r="A623" s="1187"/>
      <c r="B623" s="1188"/>
      <c r="C623" s="1185"/>
      <c r="D623" s="1189" t="s">
        <v>4331</v>
      </c>
      <c r="E623" s="1226"/>
      <c r="F623" s="1180"/>
      <c r="G623" s="1181"/>
      <c r="H623" s="1182"/>
    </row>
    <row r="624" spans="1:8" ht="22.8" x14ac:dyDescent="0.3">
      <c r="A624" s="1187" t="s">
        <v>409</v>
      </c>
      <c r="B624" s="1188" t="s">
        <v>3770</v>
      </c>
      <c r="C624" s="1185"/>
      <c r="D624" s="1189" t="s">
        <v>4331</v>
      </c>
      <c r="E624" s="1226"/>
      <c r="F624" s="1180"/>
      <c r="G624" s="1181"/>
      <c r="H624" s="1182"/>
    </row>
    <row r="625" spans="1:8" x14ac:dyDescent="0.3">
      <c r="A625" s="1187"/>
      <c r="B625" s="1188"/>
      <c r="C625" s="1185"/>
      <c r="D625" s="1189" t="s">
        <v>4331</v>
      </c>
      <c r="E625" s="1226"/>
      <c r="F625" s="1180"/>
      <c r="G625" s="1181"/>
      <c r="H625" s="1182"/>
    </row>
    <row r="626" spans="1:8" ht="22.8" x14ac:dyDescent="0.3">
      <c r="A626" s="1187" t="s">
        <v>3771</v>
      </c>
      <c r="B626" s="1188" t="s">
        <v>3768</v>
      </c>
      <c r="C626" s="1185" t="s">
        <v>181</v>
      </c>
      <c r="D626" s="1189">
        <v>100</v>
      </c>
      <c r="E626" s="1215"/>
      <c r="F626" s="1180">
        <f>ROUND(D626*(ROUND(E626,2)),2)</f>
        <v>0</v>
      </c>
      <c r="G626" s="1181"/>
      <c r="H626" s="1182"/>
    </row>
    <row r="627" spans="1:8" x14ac:dyDescent="0.3">
      <c r="A627" s="1187"/>
      <c r="B627" s="1188"/>
      <c r="C627" s="1185"/>
      <c r="D627" s="1189"/>
      <c r="E627" s="1226"/>
      <c r="F627" s="1180"/>
      <c r="G627" s="1181"/>
      <c r="H627" s="1182"/>
    </row>
    <row r="628" spans="1:8" x14ac:dyDescent="0.3">
      <c r="A628" s="1187" t="s">
        <v>3772</v>
      </c>
      <c r="B628" s="1188" t="s">
        <v>3769</v>
      </c>
      <c r="C628" s="1185" t="s">
        <v>181</v>
      </c>
      <c r="D628" s="1189">
        <v>100</v>
      </c>
      <c r="E628" s="1215"/>
      <c r="F628" s="1180">
        <f>ROUND(D628*(ROUND(E628,2)),2)</f>
        <v>0</v>
      </c>
      <c r="G628" s="1181"/>
      <c r="H628" s="1182"/>
    </row>
    <row r="629" spans="1:8" x14ac:dyDescent="0.3">
      <c r="A629" s="1187"/>
      <c r="B629" s="1188"/>
      <c r="C629" s="1185"/>
      <c r="D629" s="1189" t="s">
        <v>4331</v>
      </c>
      <c r="E629" s="1226"/>
      <c r="F629" s="1180"/>
      <c r="G629" s="1181"/>
      <c r="H629" s="1182"/>
    </row>
    <row r="630" spans="1:8" x14ac:dyDescent="0.3">
      <c r="A630" s="1187" t="s">
        <v>4479</v>
      </c>
      <c r="B630" s="1188" t="s">
        <v>4480</v>
      </c>
      <c r="C630" s="1185"/>
      <c r="D630" s="1189" t="s">
        <v>4331</v>
      </c>
      <c r="E630" s="1226"/>
      <c r="F630" s="1180"/>
      <c r="G630" s="1181"/>
      <c r="H630" s="1182"/>
    </row>
    <row r="631" spans="1:8" x14ac:dyDescent="0.3">
      <c r="A631" s="1187"/>
      <c r="B631" s="1188"/>
      <c r="C631" s="1185"/>
      <c r="D631" s="1189" t="s">
        <v>4331</v>
      </c>
      <c r="E631" s="1226"/>
      <c r="F631" s="1180"/>
      <c r="G631" s="1181"/>
      <c r="H631" s="1182"/>
    </row>
    <row r="632" spans="1:8" ht="22.8" x14ac:dyDescent="0.3">
      <c r="A632" s="1187" t="s">
        <v>4481</v>
      </c>
      <c r="B632" s="1188" t="s">
        <v>4482</v>
      </c>
      <c r="C632" s="1185"/>
      <c r="D632" s="1189" t="s">
        <v>4331</v>
      </c>
      <c r="E632" s="1226"/>
      <c r="F632" s="1180"/>
      <c r="G632" s="1181"/>
      <c r="H632" s="1182"/>
    </row>
    <row r="633" spans="1:8" x14ac:dyDescent="0.3">
      <c r="A633" s="1187"/>
      <c r="B633" s="1188"/>
      <c r="C633" s="1185"/>
      <c r="D633" s="1189" t="s">
        <v>4331</v>
      </c>
      <c r="E633" s="1226"/>
      <c r="F633" s="1180"/>
      <c r="G633" s="1181"/>
      <c r="H633" s="1182"/>
    </row>
    <row r="634" spans="1:8" x14ac:dyDescent="0.3">
      <c r="A634" s="1187" t="s">
        <v>4483</v>
      </c>
      <c r="B634" s="1188" t="s">
        <v>4484</v>
      </c>
      <c r="C634" s="1185" t="s">
        <v>181</v>
      </c>
      <c r="D634" s="1189">
        <v>1000</v>
      </c>
      <c r="E634" s="1215"/>
      <c r="F634" s="1180">
        <f t="shared" ref="F634" si="0">ROUND(D634*(ROUND(E634,2)),2)</f>
        <v>0</v>
      </c>
      <c r="G634" s="1181"/>
      <c r="H634" s="1182"/>
    </row>
    <row r="635" spans="1:8" x14ac:dyDescent="0.3">
      <c r="A635" s="1187"/>
      <c r="B635" s="1188"/>
      <c r="C635" s="1185"/>
      <c r="D635" s="1189" t="s">
        <v>4331</v>
      </c>
      <c r="E635" s="1226"/>
      <c r="F635" s="1180"/>
      <c r="G635" s="1181"/>
      <c r="H635" s="1182"/>
    </row>
    <row r="636" spans="1:8" x14ac:dyDescent="0.3">
      <c r="A636" s="1187" t="s">
        <v>4485</v>
      </c>
      <c r="B636" s="1188" t="s">
        <v>4486</v>
      </c>
      <c r="C636" s="1185" t="s">
        <v>181</v>
      </c>
      <c r="D636" s="1189">
        <v>500</v>
      </c>
      <c r="E636" s="1215"/>
      <c r="F636" s="1180">
        <f>ROUND(D636*(ROUND(E636,2)),2)</f>
        <v>0</v>
      </c>
      <c r="G636" s="1181"/>
      <c r="H636" s="1182"/>
    </row>
    <row r="637" spans="1:8" x14ac:dyDescent="0.3">
      <c r="A637" s="1187"/>
      <c r="B637" s="1188"/>
      <c r="C637" s="1185"/>
      <c r="D637" s="1189" t="s">
        <v>4331</v>
      </c>
      <c r="E637" s="1226"/>
      <c r="F637" s="1180"/>
      <c r="G637" s="1181"/>
      <c r="H637" s="1182"/>
    </row>
    <row r="638" spans="1:8" x14ac:dyDescent="0.3">
      <c r="A638" s="1187"/>
      <c r="B638" s="1188"/>
      <c r="C638" s="1185"/>
      <c r="D638" s="1189" t="s">
        <v>4331</v>
      </c>
      <c r="E638" s="1226"/>
      <c r="F638" s="1180"/>
      <c r="G638" s="1181"/>
      <c r="H638" s="1182"/>
    </row>
    <row r="639" spans="1:8" x14ac:dyDescent="0.3">
      <c r="A639" s="1187"/>
      <c r="B639" s="1188"/>
      <c r="C639" s="1185"/>
      <c r="D639" s="1189" t="s">
        <v>4331</v>
      </c>
      <c r="E639" s="1226"/>
      <c r="F639" s="1180"/>
      <c r="G639" s="1181"/>
      <c r="H639" s="1182"/>
    </row>
    <row r="640" spans="1:8" x14ac:dyDescent="0.3">
      <c r="A640" s="1187"/>
      <c r="B640" s="1188"/>
      <c r="C640" s="1185"/>
      <c r="D640" s="1189" t="s">
        <v>4331</v>
      </c>
      <c r="E640" s="1226"/>
      <c r="F640" s="1180"/>
      <c r="G640" s="1181"/>
      <c r="H640" s="1182"/>
    </row>
    <row r="641" spans="1:8" x14ac:dyDescent="0.3">
      <c r="A641" s="1187"/>
      <c r="B641" s="1188"/>
      <c r="C641" s="1185"/>
      <c r="D641" s="1189" t="s">
        <v>4331</v>
      </c>
      <c r="E641" s="1226"/>
      <c r="F641" s="1180"/>
      <c r="G641" s="1181"/>
      <c r="H641" s="1182"/>
    </row>
    <row r="642" spans="1:8" x14ac:dyDescent="0.3">
      <c r="A642" s="1187"/>
      <c r="B642" s="1188"/>
      <c r="C642" s="1185"/>
      <c r="D642" s="1189" t="s">
        <v>4331</v>
      </c>
      <c r="E642" s="1226"/>
      <c r="F642" s="1180"/>
      <c r="G642" s="1181"/>
      <c r="H642" s="1182"/>
    </row>
    <row r="643" spans="1:8" x14ac:dyDescent="0.3">
      <c r="A643" s="1187"/>
      <c r="B643" s="1188"/>
      <c r="C643" s="1185"/>
      <c r="D643" s="1189" t="s">
        <v>4331</v>
      </c>
      <c r="E643" s="1226"/>
      <c r="F643" s="1180"/>
      <c r="G643" s="1181"/>
      <c r="H643" s="1182"/>
    </row>
    <row r="644" spans="1:8" x14ac:dyDescent="0.3">
      <c r="A644" s="1187"/>
      <c r="B644" s="1188"/>
      <c r="C644" s="1185"/>
      <c r="D644" s="1189" t="s">
        <v>4331</v>
      </c>
      <c r="E644" s="1226"/>
      <c r="F644" s="1180"/>
      <c r="G644" s="1181"/>
      <c r="H644" s="1182"/>
    </row>
    <row r="645" spans="1:8" x14ac:dyDescent="0.3">
      <c r="A645" s="1187"/>
      <c r="B645" s="1188"/>
      <c r="C645" s="1185"/>
      <c r="D645" s="1189" t="s">
        <v>4331</v>
      </c>
      <c r="E645" s="1226"/>
      <c r="F645" s="1180"/>
      <c r="G645" s="1181"/>
      <c r="H645" s="1182"/>
    </row>
    <row r="646" spans="1:8" x14ac:dyDescent="0.3">
      <c r="A646" s="1187"/>
      <c r="B646" s="1188"/>
      <c r="C646" s="1185"/>
      <c r="D646" s="1189" t="s">
        <v>4331</v>
      </c>
      <c r="E646" s="1226"/>
      <c r="F646" s="1180"/>
      <c r="G646" s="1181"/>
      <c r="H646" s="1182"/>
    </row>
    <row r="647" spans="1:8" x14ac:dyDescent="0.3">
      <c r="A647" s="1187"/>
      <c r="B647" s="1188"/>
      <c r="C647" s="1185"/>
      <c r="D647" s="1189" t="s">
        <v>4331</v>
      </c>
      <c r="E647" s="1226"/>
      <c r="F647" s="1180"/>
      <c r="G647" s="1181"/>
      <c r="H647" s="1182"/>
    </row>
    <row r="648" spans="1:8" x14ac:dyDescent="0.3">
      <c r="A648" s="1187"/>
      <c r="B648" s="1188"/>
      <c r="C648" s="1185"/>
      <c r="D648" s="1189" t="s">
        <v>4331</v>
      </c>
      <c r="E648" s="1226"/>
      <c r="F648" s="1180"/>
      <c r="G648" s="1181"/>
      <c r="H648" s="1182"/>
    </row>
    <row r="649" spans="1:8" x14ac:dyDescent="0.3">
      <c r="A649" s="1187"/>
      <c r="B649" s="1188"/>
      <c r="C649" s="1185"/>
      <c r="D649" s="1189" t="s">
        <v>4331</v>
      </c>
      <c r="E649" s="1226"/>
      <c r="F649" s="1180"/>
      <c r="G649" s="1181"/>
      <c r="H649" s="1182"/>
    </row>
    <row r="650" spans="1:8" x14ac:dyDescent="0.3">
      <c r="A650" s="1187"/>
      <c r="B650" s="1188"/>
      <c r="C650" s="1185"/>
      <c r="D650" s="1189" t="s">
        <v>4331</v>
      </c>
      <c r="E650" s="1226"/>
      <c r="F650" s="1180"/>
      <c r="G650" s="1181"/>
      <c r="H650" s="1182"/>
    </row>
    <row r="651" spans="1:8" x14ac:dyDescent="0.3">
      <c r="A651" s="1187"/>
      <c r="B651" s="1188"/>
      <c r="C651" s="1185"/>
      <c r="D651" s="1189" t="s">
        <v>4331</v>
      </c>
      <c r="E651" s="1226"/>
      <c r="F651" s="1180"/>
      <c r="G651" s="1181"/>
      <c r="H651" s="1182"/>
    </row>
    <row r="652" spans="1:8" x14ac:dyDescent="0.3">
      <c r="A652" s="1187"/>
      <c r="B652" s="1188"/>
      <c r="C652" s="1185"/>
      <c r="D652" s="1189" t="s">
        <v>4331</v>
      </c>
      <c r="E652" s="1226"/>
      <c r="F652" s="1180"/>
      <c r="G652" s="1181"/>
      <c r="H652" s="1182"/>
    </row>
    <row r="653" spans="1:8" x14ac:dyDescent="0.3">
      <c r="A653" s="1187"/>
      <c r="B653" s="1188"/>
      <c r="C653" s="1185"/>
      <c r="D653" s="1189" t="s">
        <v>4331</v>
      </c>
      <c r="E653" s="1226"/>
      <c r="F653" s="1180"/>
      <c r="G653" s="1181"/>
      <c r="H653" s="1182"/>
    </row>
    <row r="654" spans="1:8" x14ac:dyDescent="0.3">
      <c r="A654" s="1187"/>
      <c r="B654" s="1188"/>
      <c r="C654" s="1185"/>
      <c r="D654" s="1189" t="s">
        <v>4331</v>
      </c>
      <c r="E654" s="1226"/>
      <c r="F654" s="1180"/>
      <c r="G654" s="1181"/>
      <c r="H654" s="1182"/>
    </row>
    <row r="655" spans="1:8" x14ac:dyDescent="0.3">
      <c r="A655" s="1187"/>
      <c r="B655" s="1188"/>
      <c r="C655" s="1185"/>
      <c r="D655" s="1189" t="s">
        <v>4331</v>
      </c>
      <c r="E655" s="1226"/>
      <c r="F655" s="1180"/>
      <c r="G655" s="1181"/>
      <c r="H655" s="1182"/>
    </row>
    <row r="656" spans="1:8" x14ac:dyDescent="0.3">
      <c r="A656" s="1187"/>
      <c r="B656" s="1188"/>
      <c r="C656" s="1185"/>
      <c r="D656" s="1189" t="s">
        <v>4331</v>
      </c>
      <c r="E656" s="1226"/>
      <c r="F656" s="1180"/>
      <c r="G656" s="1181"/>
      <c r="H656" s="1182"/>
    </row>
    <row r="657" spans="1:8" x14ac:dyDescent="0.3">
      <c r="A657" s="1187"/>
      <c r="B657" s="1188"/>
      <c r="C657" s="1185"/>
      <c r="D657" s="1189" t="s">
        <v>4331</v>
      </c>
      <c r="E657" s="1226"/>
      <c r="F657" s="1180"/>
      <c r="G657" s="1181"/>
      <c r="H657" s="1182"/>
    </row>
    <row r="658" spans="1:8" x14ac:dyDescent="0.3">
      <c r="A658" s="1187"/>
      <c r="B658" s="1188"/>
      <c r="C658" s="1185"/>
      <c r="D658" s="1189" t="s">
        <v>4331</v>
      </c>
      <c r="E658" s="1226"/>
      <c r="F658" s="1180"/>
      <c r="G658" s="1181"/>
      <c r="H658" s="1182"/>
    </row>
    <row r="659" spans="1:8" x14ac:dyDescent="0.3">
      <c r="A659" s="1187"/>
      <c r="B659" s="1188"/>
      <c r="C659" s="1185"/>
      <c r="D659" s="1189" t="s">
        <v>4331</v>
      </c>
      <c r="E659" s="1226"/>
      <c r="F659" s="1180"/>
      <c r="G659" s="1181"/>
      <c r="H659" s="1182"/>
    </row>
    <row r="660" spans="1:8" x14ac:dyDescent="0.3">
      <c r="A660" s="1187"/>
      <c r="B660" s="1188"/>
      <c r="C660" s="1185"/>
      <c r="D660" s="1189"/>
      <c r="E660" s="1226"/>
      <c r="F660" s="1180"/>
      <c r="G660" s="1181"/>
      <c r="H660" s="1182"/>
    </row>
    <row r="661" spans="1:8" x14ac:dyDescent="0.3">
      <c r="A661" s="1187"/>
      <c r="B661" s="1188"/>
      <c r="C661" s="1185"/>
      <c r="D661" s="1189"/>
      <c r="E661" s="1226"/>
      <c r="F661" s="1180"/>
      <c r="G661" s="1181"/>
      <c r="H661" s="1182"/>
    </row>
    <row r="662" spans="1:8" x14ac:dyDescent="0.3">
      <c r="A662" s="1187"/>
      <c r="B662" s="1188"/>
      <c r="C662" s="1185"/>
      <c r="D662" s="1189"/>
      <c r="E662" s="1226"/>
      <c r="F662" s="1180"/>
      <c r="G662" s="1181"/>
      <c r="H662" s="1182"/>
    </row>
    <row r="663" spans="1:8" x14ac:dyDescent="0.3">
      <c r="A663" s="1187"/>
      <c r="B663" s="1188"/>
      <c r="C663" s="1185"/>
      <c r="D663" s="1189" t="s">
        <v>4331</v>
      </c>
      <c r="E663" s="1226"/>
      <c r="F663" s="1180"/>
      <c r="G663" s="1181"/>
      <c r="H663" s="1182"/>
    </row>
    <row r="664" spans="1:8" x14ac:dyDescent="0.3">
      <c r="A664" s="1187"/>
      <c r="B664" s="1188"/>
      <c r="C664" s="1185"/>
      <c r="D664" s="1189" t="s">
        <v>4331</v>
      </c>
      <c r="E664" s="1226"/>
      <c r="F664" s="1180"/>
      <c r="G664" s="1181"/>
      <c r="H664" s="1182"/>
    </row>
    <row r="665" spans="1:8" x14ac:dyDescent="0.3">
      <c r="A665" s="1187"/>
      <c r="B665" s="1188"/>
      <c r="C665" s="1185"/>
      <c r="D665" s="1189" t="s">
        <v>4331</v>
      </c>
      <c r="E665" s="1226"/>
      <c r="F665" s="1180"/>
      <c r="G665" s="1181"/>
      <c r="H665" s="1182"/>
    </row>
    <row r="666" spans="1:8" x14ac:dyDescent="0.3">
      <c r="A666" s="1187"/>
      <c r="B666" s="1188"/>
      <c r="C666" s="1185"/>
      <c r="D666" s="1189" t="s">
        <v>4331</v>
      </c>
      <c r="E666" s="1226"/>
      <c r="F666" s="1180"/>
      <c r="G666" s="1181"/>
      <c r="H666" s="1182"/>
    </row>
    <row r="667" spans="1:8" x14ac:dyDescent="0.3">
      <c r="A667" s="1187"/>
      <c r="B667" s="1188"/>
      <c r="C667" s="1185"/>
      <c r="D667" s="1189"/>
      <c r="E667" s="1226"/>
      <c r="F667" s="1180"/>
      <c r="G667" s="1181"/>
      <c r="H667" s="1182"/>
    </row>
    <row r="668" spans="1:8" x14ac:dyDescent="0.3">
      <c r="A668" s="1187"/>
      <c r="B668" s="1188"/>
      <c r="C668" s="1185"/>
      <c r="D668" s="1189"/>
      <c r="E668" s="1226"/>
      <c r="F668" s="1180"/>
      <c r="G668" s="1181"/>
      <c r="H668" s="1182"/>
    </row>
    <row r="669" spans="1:8" x14ac:dyDescent="0.3">
      <c r="A669" s="1187"/>
      <c r="B669" s="1188"/>
      <c r="C669" s="1185"/>
      <c r="D669" s="1189"/>
      <c r="E669" s="1226"/>
      <c r="F669" s="1180"/>
      <c r="G669" s="1181"/>
      <c r="H669" s="1182"/>
    </row>
    <row r="670" spans="1:8" x14ac:dyDescent="0.3">
      <c r="A670" s="1187"/>
      <c r="B670" s="1188"/>
      <c r="C670" s="1185"/>
      <c r="D670" s="1189"/>
      <c r="E670" s="1226"/>
      <c r="F670" s="1180"/>
      <c r="G670" s="1181"/>
      <c r="H670" s="1182"/>
    </row>
    <row r="671" spans="1:8" x14ac:dyDescent="0.3">
      <c r="A671" s="1187"/>
      <c r="B671" s="1188"/>
      <c r="C671" s="1185"/>
      <c r="D671" s="1189" t="s">
        <v>4331</v>
      </c>
      <c r="E671" s="1226"/>
      <c r="F671" s="1180"/>
      <c r="G671" s="1181"/>
      <c r="H671" s="1182"/>
    </row>
    <row r="672" spans="1:8" x14ac:dyDescent="0.3">
      <c r="A672" s="1187"/>
      <c r="B672" s="1188"/>
      <c r="C672" s="1185"/>
      <c r="D672" s="1189" t="s">
        <v>4331</v>
      </c>
      <c r="E672" s="1226"/>
      <c r="F672" s="1180"/>
      <c r="G672" s="1181"/>
      <c r="H672" s="1182"/>
    </row>
    <row r="673" spans="1:8" x14ac:dyDescent="0.3">
      <c r="A673" s="1187"/>
      <c r="B673" s="1188"/>
      <c r="C673" s="1185"/>
      <c r="D673" s="1189" t="s">
        <v>4331</v>
      </c>
      <c r="E673" s="1226"/>
      <c r="F673" s="1180"/>
      <c r="G673" s="1181"/>
      <c r="H673" s="1182"/>
    </row>
    <row r="674" spans="1:8" x14ac:dyDescent="0.3">
      <c r="A674" s="1178"/>
      <c r="B674" s="1203"/>
      <c r="C674" s="1204"/>
      <c r="D674" s="1204"/>
      <c r="E674" s="1204"/>
      <c r="F674" s="1210"/>
      <c r="G674" s="1181"/>
      <c r="H674" s="1182"/>
    </row>
    <row r="675" spans="1:8" x14ac:dyDescent="0.3">
      <c r="A675" s="1257" t="s">
        <v>4052</v>
      </c>
      <c r="B675" s="1158" t="s">
        <v>4116</v>
      </c>
      <c r="C675" s="1159"/>
      <c r="D675" s="1159"/>
      <c r="E675" s="1159"/>
      <c r="F675" s="1175">
        <f>SUM(F621:F673)</f>
        <v>0</v>
      </c>
      <c r="G675" s="1181"/>
      <c r="H675" s="1151"/>
    </row>
    <row r="676" spans="1:8" ht="12" customHeight="1" x14ac:dyDescent="0.3">
      <c r="A676" s="1148" t="str">
        <f>A1</f>
        <v>CONTRACT  SANRAL NRA 2024/1323</v>
      </c>
      <c r="B676" s="1206"/>
      <c r="C676" s="1150"/>
      <c r="D676" s="1150"/>
      <c r="E676" s="1150"/>
      <c r="F676" s="1151"/>
      <c r="G676" s="1181"/>
      <c r="H676" s="1151"/>
    </row>
    <row r="677" spans="1:8" ht="12" customHeight="1" x14ac:dyDescent="0.3">
      <c r="A677" s="1148" t="str">
        <f>A2</f>
        <v>ROUTINE ROAD MAINTENANCE ON NATIONAL ROUTES IN THE LIMPOPO PROVINCE</v>
      </c>
      <c r="B677" s="1149"/>
      <c r="C677" s="1150"/>
      <c r="D677" s="1150"/>
      <c r="E677" s="1150"/>
      <c r="F677" s="1155" t="s">
        <v>4487</v>
      </c>
      <c r="G677" s="1181"/>
      <c r="H677" s="1155"/>
    </row>
    <row r="678" spans="1:8" ht="12" customHeight="1" x14ac:dyDescent="0.3">
      <c r="A678" s="1157" t="s">
        <v>4457</v>
      </c>
      <c r="B678" s="1149"/>
      <c r="C678" s="1159"/>
      <c r="D678" s="1159"/>
      <c r="E678" s="1159"/>
      <c r="F678" s="1151"/>
      <c r="G678" s="1181"/>
      <c r="H678" s="1151"/>
    </row>
    <row r="679" spans="1:8" ht="12" customHeight="1" x14ac:dyDescent="0.3">
      <c r="A679" s="1162"/>
      <c r="B679" s="1163"/>
      <c r="C679" s="1164"/>
      <c r="D679" s="1164"/>
      <c r="E679" s="1165"/>
      <c r="F679" s="1165"/>
      <c r="G679" s="1181"/>
      <c r="H679" s="1151"/>
    </row>
    <row r="680" spans="1:8" ht="12" customHeight="1" x14ac:dyDescent="0.3">
      <c r="A680" s="1166" t="s">
        <v>4111</v>
      </c>
      <c r="B680" s="1167" t="s">
        <v>4035</v>
      </c>
      <c r="C680" s="1168" t="s">
        <v>4112</v>
      </c>
      <c r="D680" s="1168" t="s">
        <v>4113</v>
      </c>
      <c r="E680" s="1169" t="s">
        <v>4114</v>
      </c>
      <c r="F680" s="1169" t="s">
        <v>4036</v>
      </c>
      <c r="G680" s="1181"/>
      <c r="H680" s="1170"/>
    </row>
    <row r="681" spans="1:8" ht="12" customHeight="1" x14ac:dyDescent="0.3">
      <c r="A681" s="1172"/>
      <c r="B681" s="1173"/>
      <c r="C681" s="1174"/>
      <c r="D681" s="1174"/>
      <c r="E681" s="1175"/>
      <c r="F681" s="1175"/>
      <c r="G681" s="1181"/>
      <c r="H681" s="1151"/>
    </row>
    <row r="682" spans="1:8" ht="9" customHeight="1" x14ac:dyDescent="0.3">
      <c r="A682" s="1187"/>
      <c r="B682" s="1188"/>
      <c r="C682" s="1185"/>
      <c r="D682" s="1189" t="s">
        <v>4331</v>
      </c>
      <c r="E682" s="1207"/>
      <c r="F682" s="1180"/>
      <c r="G682" s="1181"/>
      <c r="H682" s="1182"/>
    </row>
    <row r="683" spans="1:8" x14ac:dyDescent="0.3">
      <c r="A683" s="1166" t="s">
        <v>4054</v>
      </c>
      <c r="B683" s="1184" t="s">
        <v>4055</v>
      </c>
      <c r="C683" s="1185"/>
      <c r="D683" s="1189" t="s">
        <v>4331</v>
      </c>
      <c r="E683" s="1207"/>
      <c r="F683" s="1180"/>
      <c r="G683" s="1181"/>
      <c r="H683" s="1182"/>
    </row>
    <row r="684" spans="1:8" ht="9" customHeight="1" x14ac:dyDescent="0.3">
      <c r="A684" s="1166"/>
      <c r="B684" s="1186"/>
      <c r="C684" s="1185"/>
      <c r="D684" s="1189" t="s">
        <v>4331</v>
      </c>
      <c r="E684" s="1207"/>
      <c r="F684" s="1180"/>
      <c r="G684" s="1181"/>
      <c r="H684" s="1182"/>
    </row>
    <row r="685" spans="1:8" x14ac:dyDescent="0.3">
      <c r="A685" s="1183" t="s">
        <v>464</v>
      </c>
      <c r="B685" s="1186" t="s">
        <v>3211</v>
      </c>
      <c r="C685" s="1185"/>
      <c r="D685" s="1189" t="s">
        <v>4331</v>
      </c>
      <c r="E685" s="1207"/>
      <c r="F685" s="1180"/>
      <c r="G685" s="1181"/>
      <c r="H685" s="1182"/>
    </row>
    <row r="686" spans="1:8" ht="9" customHeight="1" x14ac:dyDescent="0.3">
      <c r="A686" s="1166"/>
      <c r="B686" s="1186"/>
      <c r="C686" s="1185"/>
      <c r="D686" s="1189" t="s">
        <v>4331</v>
      </c>
      <c r="E686" s="1207"/>
      <c r="F686" s="1180"/>
      <c r="G686" s="1181"/>
      <c r="H686" s="1182"/>
    </row>
    <row r="687" spans="1:8" x14ac:dyDescent="0.3">
      <c r="A687" s="1225" t="s">
        <v>466</v>
      </c>
      <c r="B687" s="1188" t="s">
        <v>3773</v>
      </c>
      <c r="C687" s="1185" t="s">
        <v>181</v>
      </c>
      <c r="D687" s="1189">
        <v>50</v>
      </c>
      <c r="E687" s="1216"/>
      <c r="F687" s="1180">
        <f>ROUND(D687*(ROUND(E687,2)),2)</f>
        <v>0</v>
      </c>
      <c r="G687" s="1181"/>
      <c r="H687" s="1182"/>
    </row>
    <row r="688" spans="1:8" ht="9" customHeight="1" x14ac:dyDescent="0.3">
      <c r="A688" s="1225"/>
      <c r="B688" s="1188"/>
      <c r="C688" s="1185"/>
      <c r="D688" s="1189" t="s">
        <v>4331</v>
      </c>
      <c r="E688" s="1207"/>
      <c r="F688" s="1180"/>
      <c r="G688" s="1181"/>
      <c r="H688" s="1182"/>
    </row>
    <row r="689" spans="1:8" x14ac:dyDescent="0.3">
      <c r="A689" s="1225" t="s">
        <v>468</v>
      </c>
      <c r="B689" s="1188" t="s">
        <v>3774</v>
      </c>
      <c r="C689" s="1185" t="s">
        <v>181</v>
      </c>
      <c r="D689" s="1189">
        <v>10</v>
      </c>
      <c r="E689" s="1216"/>
      <c r="F689" s="1180">
        <f>ROUND(D689*(ROUND(E689,2)),2)</f>
        <v>0</v>
      </c>
      <c r="G689" s="1181"/>
      <c r="H689" s="1182"/>
    </row>
    <row r="690" spans="1:8" ht="9" customHeight="1" x14ac:dyDescent="0.3">
      <c r="A690" s="1225"/>
      <c r="B690" s="1188"/>
      <c r="C690" s="1185"/>
      <c r="D690" s="1189" t="s">
        <v>4331</v>
      </c>
      <c r="E690" s="1217"/>
      <c r="F690" s="1180"/>
      <c r="G690" s="1181"/>
      <c r="H690" s="1182"/>
    </row>
    <row r="691" spans="1:8" x14ac:dyDescent="0.3">
      <c r="A691" s="1225" t="s">
        <v>470</v>
      </c>
      <c r="B691" s="1188" t="s">
        <v>3775</v>
      </c>
      <c r="C691" s="1185" t="s">
        <v>181</v>
      </c>
      <c r="D691" s="1189">
        <v>140</v>
      </c>
      <c r="E691" s="1216"/>
      <c r="F691" s="1180">
        <f>ROUND(D691*(ROUND(E691,2)),2)</f>
        <v>0</v>
      </c>
      <c r="G691" s="1181"/>
      <c r="H691" s="1182"/>
    </row>
    <row r="692" spans="1:8" ht="9" customHeight="1" x14ac:dyDescent="0.3">
      <c r="A692" s="1225"/>
      <c r="B692" s="1188"/>
      <c r="C692" s="1185"/>
      <c r="D692" s="1189"/>
      <c r="E692" s="1229"/>
      <c r="F692" s="1180"/>
      <c r="G692" s="1181"/>
      <c r="H692" s="1182"/>
    </row>
    <row r="693" spans="1:8" x14ac:dyDescent="0.3">
      <c r="A693" s="1225" t="s">
        <v>4183</v>
      </c>
      <c r="B693" s="1188" t="s">
        <v>3776</v>
      </c>
      <c r="C693" s="1185" t="s">
        <v>181</v>
      </c>
      <c r="D693" s="1189">
        <v>140</v>
      </c>
      <c r="E693" s="1216"/>
      <c r="F693" s="1180">
        <f>ROUND(D693*(ROUND(E693,2)),2)</f>
        <v>0</v>
      </c>
      <c r="G693" s="1181"/>
      <c r="H693" s="1182"/>
    </row>
    <row r="694" spans="1:8" ht="9" customHeight="1" x14ac:dyDescent="0.3">
      <c r="A694" s="1187"/>
      <c r="B694" s="1188"/>
      <c r="C694" s="1185"/>
      <c r="D694" s="1189" t="s">
        <v>4331</v>
      </c>
      <c r="E694" s="1217"/>
      <c r="F694" s="1180"/>
      <c r="G694" s="1181"/>
      <c r="H694" s="1182"/>
    </row>
    <row r="695" spans="1:8" x14ac:dyDescent="0.3">
      <c r="A695" s="1166" t="s">
        <v>472</v>
      </c>
      <c r="B695" s="1186" t="s">
        <v>3778</v>
      </c>
      <c r="C695" s="1185"/>
      <c r="D695" s="1189" t="s">
        <v>4331</v>
      </c>
      <c r="E695" s="1217"/>
      <c r="F695" s="1180"/>
      <c r="G695" s="1181"/>
      <c r="H695" s="1182"/>
    </row>
    <row r="696" spans="1:8" ht="9" customHeight="1" x14ac:dyDescent="0.3">
      <c r="A696" s="1187"/>
      <c r="B696" s="1188"/>
      <c r="C696" s="1185"/>
      <c r="D696" s="1189" t="s">
        <v>4331</v>
      </c>
      <c r="E696" s="1207"/>
      <c r="F696" s="1180"/>
      <c r="G696" s="1181"/>
      <c r="H696" s="1182"/>
    </row>
    <row r="697" spans="1:8" x14ac:dyDescent="0.3">
      <c r="A697" s="1225" t="s">
        <v>474</v>
      </c>
      <c r="B697" s="1188" t="s">
        <v>3773</v>
      </c>
      <c r="C697" s="1185" t="s">
        <v>181</v>
      </c>
      <c r="D697" s="1189">
        <v>50</v>
      </c>
      <c r="E697" s="1216"/>
      <c r="F697" s="1180">
        <f>ROUND(D697*(ROUND(E697,2)),2)</f>
        <v>0</v>
      </c>
      <c r="G697" s="1181"/>
      <c r="H697" s="1182"/>
    </row>
    <row r="698" spans="1:8" ht="9" customHeight="1" x14ac:dyDescent="0.3">
      <c r="A698" s="1187"/>
      <c r="B698" s="1188"/>
      <c r="C698" s="1185"/>
      <c r="D698" s="1189" t="s">
        <v>4331</v>
      </c>
      <c r="E698" s="1245"/>
      <c r="F698" s="1180"/>
      <c r="G698" s="1181"/>
      <c r="H698" s="1182"/>
    </row>
    <row r="699" spans="1:8" x14ac:dyDescent="0.3">
      <c r="A699" s="1225" t="s">
        <v>475</v>
      </c>
      <c r="B699" s="1188" t="s">
        <v>3774</v>
      </c>
      <c r="C699" s="1185" t="s">
        <v>181</v>
      </c>
      <c r="D699" s="1189">
        <v>10</v>
      </c>
      <c r="E699" s="1216"/>
      <c r="F699" s="1180">
        <f>ROUND(D699*(ROUND(E699,2)),2)</f>
        <v>0</v>
      </c>
      <c r="G699" s="1181"/>
      <c r="H699" s="1182"/>
    </row>
    <row r="700" spans="1:8" ht="9" customHeight="1" x14ac:dyDescent="0.3">
      <c r="A700" s="1187"/>
      <c r="B700" s="1188"/>
      <c r="C700" s="1185"/>
      <c r="D700" s="1189" t="s">
        <v>4331</v>
      </c>
      <c r="E700" s="1207"/>
      <c r="F700" s="1180"/>
      <c r="G700" s="1181"/>
      <c r="H700" s="1182"/>
    </row>
    <row r="701" spans="1:8" x14ac:dyDescent="0.3">
      <c r="A701" s="1225" t="s">
        <v>476</v>
      </c>
      <c r="B701" s="1188" t="s">
        <v>3775</v>
      </c>
      <c r="C701" s="1185" t="s">
        <v>181</v>
      </c>
      <c r="D701" s="1189">
        <v>140</v>
      </c>
      <c r="E701" s="1216"/>
      <c r="F701" s="1180">
        <f>ROUND(D701*(ROUND(E701,2)),2)</f>
        <v>0</v>
      </c>
      <c r="G701" s="1181"/>
      <c r="H701" s="1182"/>
    </row>
    <row r="702" spans="1:8" ht="9" customHeight="1" x14ac:dyDescent="0.3">
      <c r="A702" s="1225"/>
      <c r="B702" s="1188"/>
      <c r="C702" s="1185"/>
      <c r="D702" s="1189" t="s">
        <v>4331</v>
      </c>
      <c r="E702" s="1207"/>
      <c r="F702" s="1180"/>
      <c r="G702" s="1181"/>
      <c r="H702" s="1182"/>
    </row>
    <row r="703" spans="1:8" x14ac:dyDescent="0.3">
      <c r="A703" s="1187" t="s">
        <v>477</v>
      </c>
      <c r="B703" s="1186" t="s">
        <v>4184</v>
      </c>
      <c r="C703" s="1185"/>
      <c r="D703" s="1189" t="s">
        <v>4331</v>
      </c>
      <c r="E703" s="1217"/>
      <c r="F703" s="1180"/>
      <c r="G703" s="1181"/>
      <c r="H703" s="1182"/>
    </row>
    <row r="704" spans="1:8" ht="9" customHeight="1" x14ac:dyDescent="0.3">
      <c r="A704" s="1225"/>
      <c r="B704" s="1188"/>
      <c r="C704" s="1185"/>
      <c r="D704" s="1189" t="s">
        <v>4331</v>
      </c>
      <c r="E704" s="1207"/>
      <c r="F704" s="1180"/>
      <c r="G704" s="1181"/>
      <c r="H704" s="1182"/>
    </row>
    <row r="705" spans="1:8" x14ac:dyDescent="0.3">
      <c r="A705" s="1225" t="s">
        <v>4185</v>
      </c>
      <c r="B705" s="1188" t="s">
        <v>3773</v>
      </c>
      <c r="C705" s="1185" t="s">
        <v>181</v>
      </c>
      <c r="D705" s="1189">
        <v>50</v>
      </c>
      <c r="E705" s="1216"/>
      <c r="F705" s="1180">
        <f>ROUND(D705*(ROUND(E705,2)),2)</f>
        <v>0</v>
      </c>
      <c r="G705" s="1181"/>
      <c r="H705" s="1182"/>
    </row>
    <row r="706" spans="1:8" ht="9" customHeight="1" x14ac:dyDescent="0.3">
      <c r="A706" s="1187"/>
      <c r="B706" s="1188"/>
      <c r="C706" s="1185"/>
      <c r="D706" s="1189" t="s">
        <v>4331</v>
      </c>
      <c r="E706" s="1245"/>
      <c r="F706" s="1180"/>
      <c r="G706" s="1181"/>
      <c r="H706" s="1182"/>
    </row>
    <row r="707" spans="1:8" x14ac:dyDescent="0.3">
      <c r="A707" s="1225" t="s">
        <v>4186</v>
      </c>
      <c r="B707" s="1188" t="s">
        <v>3774</v>
      </c>
      <c r="C707" s="1185" t="s">
        <v>181</v>
      </c>
      <c r="D707" s="1189">
        <v>10</v>
      </c>
      <c r="E707" s="1216"/>
      <c r="F707" s="1180">
        <f>ROUND(D707*(ROUND(E707,2)),2)</f>
        <v>0</v>
      </c>
      <c r="G707" s="1181"/>
      <c r="H707" s="1182"/>
    </row>
    <row r="708" spans="1:8" ht="9" customHeight="1" x14ac:dyDescent="0.3">
      <c r="A708" s="1187"/>
      <c r="B708" s="1188"/>
      <c r="C708" s="1185"/>
      <c r="D708" s="1189" t="s">
        <v>4331</v>
      </c>
      <c r="E708" s="1207"/>
      <c r="F708" s="1180"/>
      <c r="G708" s="1181"/>
      <c r="H708" s="1182"/>
    </row>
    <row r="709" spans="1:8" x14ac:dyDescent="0.3">
      <c r="A709" s="1225" t="s">
        <v>4187</v>
      </c>
      <c r="B709" s="1188" t="s">
        <v>3775</v>
      </c>
      <c r="C709" s="1185" t="s">
        <v>181</v>
      </c>
      <c r="D709" s="1189">
        <v>140</v>
      </c>
      <c r="E709" s="1216"/>
      <c r="F709" s="1180">
        <f>ROUND(D709*(ROUND(E709,2)),2)</f>
        <v>0</v>
      </c>
      <c r="G709" s="1181"/>
      <c r="H709" s="1182"/>
    </row>
    <row r="710" spans="1:8" ht="9" customHeight="1" x14ac:dyDescent="0.3">
      <c r="A710" s="1187"/>
      <c r="B710" s="1188"/>
      <c r="C710" s="1185"/>
      <c r="D710" s="1189" t="s">
        <v>4331</v>
      </c>
      <c r="E710" s="1217"/>
      <c r="F710" s="1180"/>
      <c r="G710" s="1181"/>
      <c r="H710" s="1182"/>
    </row>
    <row r="711" spans="1:8" x14ac:dyDescent="0.3">
      <c r="A711" s="1225" t="s">
        <v>479</v>
      </c>
      <c r="B711" s="1188" t="s">
        <v>4189</v>
      </c>
      <c r="C711" s="1185" t="s">
        <v>221</v>
      </c>
      <c r="D711" s="1189">
        <v>10</v>
      </c>
      <c r="E711" s="1216"/>
      <c r="F711" s="1180">
        <f>ROUND(D711*(ROUND(E711,2)),2)</f>
        <v>0</v>
      </c>
      <c r="G711" s="1181"/>
      <c r="H711" s="1182"/>
    </row>
    <row r="712" spans="1:8" ht="9" customHeight="1" x14ac:dyDescent="0.3">
      <c r="A712" s="1225"/>
      <c r="B712" s="1188"/>
      <c r="C712" s="1185"/>
      <c r="D712" s="1189" t="s">
        <v>4331</v>
      </c>
      <c r="E712" s="1217"/>
      <c r="F712" s="1180"/>
      <c r="G712" s="1181"/>
      <c r="H712" s="1182"/>
    </row>
    <row r="713" spans="1:8" x14ac:dyDescent="0.3">
      <c r="A713" s="1166" t="s">
        <v>485</v>
      </c>
      <c r="B713" s="1186" t="s">
        <v>3779</v>
      </c>
      <c r="C713" s="1185"/>
      <c r="D713" s="1189" t="s">
        <v>4331</v>
      </c>
      <c r="E713" s="1217"/>
      <c r="F713" s="1180"/>
      <c r="G713" s="1181"/>
      <c r="H713" s="1182"/>
    </row>
    <row r="714" spans="1:8" ht="9" customHeight="1" x14ac:dyDescent="0.3">
      <c r="A714" s="1225"/>
      <c r="B714" s="1188"/>
      <c r="C714" s="1185"/>
      <c r="D714" s="1189" t="s">
        <v>4331</v>
      </c>
      <c r="E714" s="1207"/>
      <c r="F714" s="1180"/>
      <c r="G714" s="1181"/>
      <c r="H714" s="1182"/>
    </row>
    <row r="715" spans="1:8" x14ac:dyDescent="0.3">
      <c r="A715" s="1225" t="s">
        <v>487</v>
      </c>
      <c r="B715" s="1188" t="s">
        <v>3781</v>
      </c>
      <c r="C715" s="1185" t="s">
        <v>221</v>
      </c>
      <c r="D715" s="1189">
        <v>10</v>
      </c>
      <c r="E715" s="1216"/>
      <c r="F715" s="1180" t="s">
        <v>2347</v>
      </c>
      <c r="G715" s="1181"/>
      <c r="H715" s="1182"/>
    </row>
    <row r="716" spans="1:8" ht="9" customHeight="1" x14ac:dyDescent="0.3">
      <c r="A716" s="1225"/>
      <c r="B716" s="1188" t="s">
        <v>4331</v>
      </c>
      <c r="C716" s="1185"/>
      <c r="D716" s="1189" t="s">
        <v>4331</v>
      </c>
      <c r="E716" s="1207"/>
      <c r="F716" s="1180"/>
      <c r="G716" s="1181"/>
      <c r="H716" s="1182"/>
    </row>
    <row r="717" spans="1:8" x14ac:dyDescent="0.3">
      <c r="A717" s="1225" t="s">
        <v>490</v>
      </c>
      <c r="B717" s="1188" t="s">
        <v>3782</v>
      </c>
      <c r="C717" s="1185" t="s">
        <v>221</v>
      </c>
      <c r="D717" s="1189">
        <v>10</v>
      </c>
      <c r="E717" s="1216"/>
      <c r="F717" s="1180" t="s">
        <v>2347</v>
      </c>
      <c r="G717" s="1181"/>
      <c r="H717" s="1182"/>
    </row>
    <row r="718" spans="1:8" ht="9" customHeight="1" x14ac:dyDescent="0.3">
      <c r="A718" s="1187"/>
      <c r="B718" s="1188" t="s">
        <v>4331</v>
      </c>
      <c r="C718" s="1185"/>
      <c r="D718" s="1189" t="s">
        <v>4331</v>
      </c>
      <c r="E718" s="1217"/>
      <c r="F718" s="1180"/>
      <c r="G718" s="1181"/>
      <c r="H718" s="1182"/>
    </row>
    <row r="719" spans="1:8" x14ac:dyDescent="0.3">
      <c r="A719" s="1225" t="s">
        <v>491</v>
      </c>
      <c r="B719" s="1188" t="s">
        <v>3783</v>
      </c>
      <c r="C719" s="1185" t="s">
        <v>221</v>
      </c>
      <c r="D719" s="1189">
        <v>10</v>
      </c>
      <c r="E719" s="1216"/>
      <c r="F719" s="1180" t="s">
        <v>2347</v>
      </c>
      <c r="G719" s="1181"/>
      <c r="H719" s="1182"/>
    </row>
    <row r="720" spans="1:8" ht="9" customHeight="1" x14ac:dyDescent="0.3">
      <c r="A720" s="1225"/>
      <c r="B720" s="1188"/>
      <c r="C720" s="1185"/>
      <c r="D720" s="1189" t="s">
        <v>4331</v>
      </c>
      <c r="E720" s="1207"/>
      <c r="F720" s="1180"/>
      <c r="G720" s="1181"/>
      <c r="H720" s="1182"/>
    </row>
    <row r="721" spans="1:8" ht="9" customHeight="1" x14ac:dyDescent="0.3">
      <c r="A721" s="1225"/>
      <c r="B721" s="1188"/>
      <c r="C721" s="1185"/>
      <c r="D721" s="1189"/>
      <c r="E721" s="1207"/>
      <c r="F721" s="1180"/>
      <c r="G721" s="1181"/>
      <c r="H721" s="1182"/>
    </row>
    <row r="722" spans="1:8" ht="13.5" customHeight="1" x14ac:dyDescent="0.3">
      <c r="A722" s="1166" t="s">
        <v>498</v>
      </c>
      <c r="B722" s="1186" t="s">
        <v>493</v>
      </c>
      <c r="C722" s="1185"/>
      <c r="D722" s="1189" t="s">
        <v>4331</v>
      </c>
      <c r="E722" s="1217"/>
      <c r="F722" s="1180"/>
      <c r="G722" s="1181"/>
      <c r="H722" s="1182"/>
    </row>
    <row r="723" spans="1:8" ht="9" customHeight="1" x14ac:dyDescent="0.3">
      <c r="A723" s="1225"/>
      <c r="B723" s="1188"/>
      <c r="C723" s="1185"/>
      <c r="D723" s="1189" t="s">
        <v>4331</v>
      </c>
      <c r="E723" s="1207"/>
      <c r="F723" s="1180"/>
      <c r="G723" s="1181"/>
      <c r="H723" s="1182"/>
    </row>
    <row r="724" spans="1:8" x14ac:dyDescent="0.3">
      <c r="A724" s="1187" t="s">
        <v>500</v>
      </c>
      <c r="B724" s="1188" t="s">
        <v>495</v>
      </c>
      <c r="C724" s="1185" t="s">
        <v>489</v>
      </c>
      <c r="D724" s="1189">
        <v>10000</v>
      </c>
      <c r="E724" s="1216"/>
      <c r="F724" s="1180">
        <f>ROUND(D724*(ROUND(E724,2)),2)</f>
        <v>0</v>
      </c>
      <c r="G724" s="1181"/>
      <c r="H724" s="1182"/>
    </row>
    <row r="725" spans="1:8" ht="9" customHeight="1" x14ac:dyDescent="0.3">
      <c r="A725" s="1187"/>
      <c r="B725" s="1188"/>
      <c r="C725" s="1185"/>
      <c r="D725" s="1189" t="s">
        <v>4331</v>
      </c>
      <c r="E725" s="1207"/>
      <c r="F725" s="1180"/>
      <c r="G725" s="1181"/>
      <c r="H725" s="1182"/>
    </row>
    <row r="726" spans="1:8" x14ac:dyDescent="0.3">
      <c r="A726" s="1187" t="s">
        <v>502</v>
      </c>
      <c r="B726" s="1188" t="s">
        <v>497</v>
      </c>
      <c r="C726" s="1185" t="s">
        <v>489</v>
      </c>
      <c r="D726" s="1189">
        <v>5000</v>
      </c>
      <c r="E726" s="1216"/>
      <c r="F726" s="1180">
        <f>ROUND(D726*(ROUND(E726,2)),2)</f>
        <v>0</v>
      </c>
      <c r="G726" s="1181"/>
      <c r="H726" s="1182"/>
    </row>
    <row r="727" spans="1:8" ht="9" customHeight="1" x14ac:dyDescent="0.3">
      <c r="A727" s="1225"/>
      <c r="B727" s="1188"/>
      <c r="C727" s="1185"/>
      <c r="D727" s="1189" t="s">
        <v>4331</v>
      </c>
      <c r="E727" s="1207"/>
      <c r="F727" s="1180"/>
      <c r="G727" s="1181"/>
      <c r="H727" s="1182"/>
    </row>
    <row r="728" spans="1:8" x14ac:dyDescent="0.3">
      <c r="A728" s="1166" t="s">
        <v>506</v>
      </c>
      <c r="B728" s="1186" t="s">
        <v>499</v>
      </c>
      <c r="C728" s="1185"/>
      <c r="D728" s="1189" t="s">
        <v>4331</v>
      </c>
      <c r="E728" s="1207"/>
      <c r="F728" s="1180"/>
      <c r="G728" s="1181"/>
      <c r="H728" s="1182"/>
    </row>
    <row r="729" spans="1:8" ht="9" customHeight="1" x14ac:dyDescent="0.3">
      <c r="A729" s="1187"/>
      <c r="B729" s="1188"/>
      <c r="C729" s="1185"/>
      <c r="D729" s="1189" t="s">
        <v>4331</v>
      </c>
      <c r="E729" s="1207"/>
      <c r="F729" s="1180"/>
      <c r="G729" s="1181"/>
      <c r="H729" s="1182"/>
    </row>
    <row r="730" spans="1:8" x14ac:dyDescent="0.3">
      <c r="A730" s="1187" t="s">
        <v>508</v>
      </c>
      <c r="B730" s="1188" t="s">
        <v>501</v>
      </c>
      <c r="C730" s="1185" t="s">
        <v>221</v>
      </c>
      <c r="D730" s="1189">
        <v>50</v>
      </c>
      <c r="E730" s="1216"/>
      <c r="F730" s="1180">
        <f>ROUND(D730*(ROUND(E730,2)),2)</f>
        <v>0</v>
      </c>
      <c r="G730" s="1181"/>
      <c r="H730" s="1182"/>
    </row>
    <row r="731" spans="1:8" ht="9" customHeight="1" x14ac:dyDescent="0.3">
      <c r="A731" s="1187"/>
      <c r="B731" s="1188"/>
      <c r="C731" s="1185"/>
      <c r="D731" s="1189" t="s">
        <v>4331</v>
      </c>
      <c r="E731" s="1207"/>
      <c r="F731" s="1180"/>
      <c r="G731" s="1181"/>
      <c r="H731" s="1182"/>
    </row>
    <row r="732" spans="1:8" x14ac:dyDescent="0.3">
      <c r="A732" s="1187" t="s">
        <v>510</v>
      </c>
      <c r="B732" s="1188" t="s">
        <v>503</v>
      </c>
      <c r="C732" s="1185" t="s">
        <v>221</v>
      </c>
      <c r="D732" s="1189">
        <v>50</v>
      </c>
      <c r="E732" s="1216"/>
      <c r="F732" s="1180">
        <f>ROUND(D732*(ROUND(E732,2)),2)</f>
        <v>0</v>
      </c>
      <c r="G732" s="1181"/>
      <c r="H732" s="1182"/>
    </row>
    <row r="733" spans="1:8" ht="9" customHeight="1" x14ac:dyDescent="0.3">
      <c r="A733" s="1225"/>
      <c r="B733" s="1188"/>
      <c r="C733" s="1185"/>
      <c r="D733" s="1189" t="s">
        <v>4331</v>
      </c>
      <c r="E733" s="1207"/>
      <c r="F733" s="1180"/>
      <c r="G733" s="1181"/>
      <c r="H733" s="1182"/>
    </row>
    <row r="734" spans="1:8" x14ac:dyDescent="0.3">
      <c r="A734" s="1183" t="s">
        <v>3785</v>
      </c>
      <c r="B734" s="1186" t="s">
        <v>3786</v>
      </c>
      <c r="C734" s="1185"/>
      <c r="D734" s="1189"/>
      <c r="E734" s="1207"/>
      <c r="F734" s="1180"/>
      <c r="G734" s="1181"/>
      <c r="H734" s="1182"/>
    </row>
    <row r="735" spans="1:8" ht="9" customHeight="1" x14ac:dyDescent="0.3">
      <c r="A735" s="1187"/>
      <c r="B735" s="1188"/>
      <c r="C735" s="1185"/>
      <c r="D735" s="1189"/>
      <c r="E735" s="1207"/>
      <c r="F735" s="1180"/>
      <c r="G735" s="1181"/>
      <c r="H735" s="1182"/>
    </row>
    <row r="736" spans="1:8" x14ac:dyDescent="0.3">
      <c r="A736" s="1187" t="s">
        <v>3787</v>
      </c>
      <c r="B736" s="1188" t="s">
        <v>3786</v>
      </c>
      <c r="C736" s="1185" t="s">
        <v>16</v>
      </c>
      <c r="D736" s="1189">
        <v>1</v>
      </c>
      <c r="E736" s="1229">
        <v>650000</v>
      </c>
      <c r="F736" s="1180">
        <f>ROUND(D736*(ROUND(E736,2)),2)</f>
        <v>650000</v>
      </c>
      <c r="G736" s="1181"/>
      <c r="H736" s="1182"/>
    </row>
    <row r="737" spans="1:8" ht="9" customHeight="1" x14ac:dyDescent="0.3">
      <c r="A737" s="1187"/>
      <c r="B737" s="1188"/>
      <c r="C737" s="1185"/>
      <c r="D737" s="1189"/>
      <c r="E737" s="1258"/>
      <c r="F737" s="1180"/>
      <c r="G737" s="1181"/>
      <c r="H737" s="1182"/>
    </row>
    <row r="738" spans="1:8" ht="22.8" x14ac:dyDescent="0.3">
      <c r="A738" s="1187" t="s">
        <v>3788</v>
      </c>
      <c r="B738" s="1188" t="s">
        <v>4488</v>
      </c>
      <c r="C738" s="1185" t="s">
        <v>21</v>
      </c>
      <c r="D738" s="1189">
        <f>E736</f>
        <v>650000</v>
      </c>
      <c r="E738" s="1259"/>
      <c r="F738" s="1180">
        <f>ROUND(D738*(ROUND(E738,2)),2)</f>
        <v>0</v>
      </c>
      <c r="G738" s="1181"/>
      <c r="H738" s="1182"/>
    </row>
    <row r="739" spans="1:8" ht="9" customHeight="1" x14ac:dyDescent="0.3">
      <c r="A739" s="1187"/>
      <c r="B739" s="1236"/>
      <c r="C739" s="1185"/>
      <c r="D739" s="1189"/>
      <c r="E739" s="1260"/>
      <c r="F739" s="1180"/>
      <c r="G739" s="1181"/>
      <c r="H739" s="1182"/>
    </row>
    <row r="740" spans="1:8" ht="12" customHeight="1" x14ac:dyDescent="0.3">
      <c r="A740" s="1178"/>
      <c r="B740" s="1203"/>
      <c r="C740" s="1204"/>
      <c r="D740" s="1204"/>
      <c r="E740" s="1204"/>
      <c r="F740" s="1210"/>
      <c r="G740" s="1181"/>
      <c r="H740" s="1182"/>
    </row>
    <row r="741" spans="1:8" ht="12" customHeight="1" x14ac:dyDescent="0.3">
      <c r="A741" s="1211" t="s">
        <v>4054</v>
      </c>
      <c r="B741" s="1158" t="s">
        <v>4116</v>
      </c>
      <c r="C741" s="1159"/>
      <c r="D741" s="1159"/>
      <c r="E741" s="1159"/>
      <c r="F741" s="1175">
        <f>SUM(F682:F738)</f>
        <v>650000</v>
      </c>
      <c r="G741" s="1181"/>
      <c r="H741" s="1151"/>
    </row>
    <row r="742" spans="1:8" ht="12" customHeight="1" x14ac:dyDescent="0.3">
      <c r="A742" s="1222" t="str">
        <f>A1</f>
        <v>CONTRACT  SANRAL NRA 2024/1323</v>
      </c>
      <c r="B742" s="1203"/>
      <c r="C742" s="1204"/>
      <c r="D742" s="1204"/>
      <c r="E742" s="1204"/>
      <c r="F742" s="1261"/>
      <c r="G742" s="1181"/>
      <c r="H742" s="1151"/>
    </row>
    <row r="743" spans="1:8" ht="12" customHeight="1" x14ac:dyDescent="0.3">
      <c r="A743" s="1183" t="str">
        <f>A2</f>
        <v>ROUTINE ROAD MAINTENANCE ON NATIONAL ROUTES IN THE LIMPOPO PROVINCE</v>
      </c>
      <c r="B743" s="1149"/>
      <c r="C743" s="1150"/>
      <c r="D743" s="1150"/>
      <c r="E743" s="1150"/>
      <c r="F743" s="1262" t="s">
        <v>4489</v>
      </c>
      <c r="G743" s="1181"/>
      <c r="H743" s="1151"/>
    </row>
    <row r="744" spans="1:8" ht="12" customHeight="1" x14ac:dyDescent="0.3">
      <c r="A744" s="1183" t="s">
        <v>4457</v>
      </c>
      <c r="B744" s="1149"/>
      <c r="C744" s="1150"/>
      <c r="D744" s="1150"/>
      <c r="E744" s="1150"/>
      <c r="F744" s="1258"/>
      <c r="G744" s="1181"/>
      <c r="H744" s="1151"/>
    </row>
    <row r="745" spans="1:8" ht="12" customHeight="1" x14ac:dyDescent="0.3">
      <c r="A745" s="1211"/>
      <c r="B745" s="1158"/>
      <c r="C745" s="1159"/>
      <c r="D745" s="1159"/>
      <c r="E745" s="1159"/>
      <c r="F745" s="1232"/>
      <c r="G745" s="1181"/>
      <c r="H745" s="1151"/>
    </row>
    <row r="746" spans="1:8" ht="12" customHeight="1" x14ac:dyDescent="0.3">
      <c r="A746" s="1148"/>
      <c r="B746" s="1206"/>
      <c r="C746" s="1150"/>
      <c r="D746" s="1150"/>
      <c r="E746" s="1150"/>
      <c r="F746" s="1151"/>
      <c r="G746" s="1181"/>
      <c r="H746" s="1151"/>
    </row>
    <row r="747" spans="1:8" ht="12" customHeight="1" x14ac:dyDescent="0.3">
      <c r="A747" s="1148" t="s">
        <v>3219</v>
      </c>
      <c r="B747" s="1206" t="s">
        <v>537</v>
      </c>
      <c r="C747" s="1150"/>
      <c r="D747" s="1150"/>
      <c r="E747" s="1150"/>
      <c r="F747" s="1151"/>
      <c r="G747" s="1181"/>
      <c r="H747" s="1151"/>
    </row>
    <row r="748" spans="1:8" ht="12" customHeight="1" x14ac:dyDescent="0.3">
      <c r="A748" s="1148"/>
      <c r="B748" s="1206"/>
      <c r="C748" s="1150"/>
      <c r="D748" s="1150"/>
      <c r="E748" s="1150"/>
      <c r="F748" s="1151"/>
      <c r="G748" s="1181"/>
      <c r="H748" s="1151"/>
    </row>
    <row r="749" spans="1:8" ht="12" customHeight="1" x14ac:dyDescent="0.3">
      <c r="A749" s="1148"/>
      <c r="B749" s="1206"/>
      <c r="C749" s="1150"/>
      <c r="D749" s="1150"/>
      <c r="E749" s="1150"/>
      <c r="F749" s="1151"/>
      <c r="G749" s="1181"/>
      <c r="H749" s="1151"/>
    </row>
    <row r="750" spans="1:8" ht="12" customHeight="1" x14ac:dyDescent="0.3">
      <c r="A750" s="1263" t="s">
        <v>4193</v>
      </c>
      <c r="B750" s="1188" t="s">
        <v>537</v>
      </c>
      <c r="C750" s="1185" t="s">
        <v>16</v>
      </c>
      <c r="D750" s="1246">
        <v>1</v>
      </c>
      <c r="E750" s="1229">
        <v>700000</v>
      </c>
      <c r="F750" s="1180">
        <f>ROUND(D750*(ROUND(E750,2)),2)</f>
        <v>700000</v>
      </c>
      <c r="G750" s="1181"/>
      <c r="H750" s="1151"/>
    </row>
    <row r="751" spans="1:8" ht="12" customHeight="1" x14ac:dyDescent="0.3">
      <c r="A751" s="1263"/>
      <c r="B751" s="1188"/>
      <c r="C751" s="1185"/>
      <c r="D751" s="1246"/>
      <c r="E751" s="1258"/>
      <c r="F751" s="1180"/>
      <c r="G751" s="1181"/>
      <c r="H751" s="1151"/>
    </row>
    <row r="752" spans="1:8" ht="12" customHeight="1" x14ac:dyDescent="0.3">
      <c r="A752" s="1263" t="s">
        <v>4194</v>
      </c>
      <c r="B752" s="1188" t="s">
        <v>4195</v>
      </c>
      <c r="C752" s="1185" t="s">
        <v>21</v>
      </c>
      <c r="D752" s="1246">
        <f>E750</f>
        <v>700000</v>
      </c>
      <c r="E752" s="1264"/>
      <c r="F752" s="1180">
        <f>ROUND(D752*(ROUND(E752,2)),2)</f>
        <v>0</v>
      </c>
      <c r="G752" s="1181"/>
      <c r="H752" s="1151"/>
    </row>
    <row r="753" spans="1:8" ht="12" customHeight="1" x14ac:dyDescent="0.3">
      <c r="A753" s="1263"/>
      <c r="B753" s="1188"/>
      <c r="C753" s="1185"/>
      <c r="D753" s="1185"/>
      <c r="E753" s="1185"/>
      <c r="F753" s="1151"/>
      <c r="G753" s="1181"/>
      <c r="H753" s="1151"/>
    </row>
    <row r="754" spans="1:8" ht="12" customHeight="1" x14ac:dyDescent="0.3">
      <c r="A754" s="1263" t="s">
        <v>4196</v>
      </c>
      <c r="B754" s="1188" t="s">
        <v>4197</v>
      </c>
      <c r="C754" s="1185" t="s">
        <v>4026</v>
      </c>
      <c r="D754" s="1185"/>
      <c r="E754" s="1185"/>
      <c r="F754" s="1151" t="s">
        <v>4331</v>
      </c>
      <c r="G754" s="1181"/>
      <c r="H754" s="1151"/>
    </row>
    <row r="755" spans="1:8" ht="12" customHeight="1" x14ac:dyDescent="0.3">
      <c r="A755" s="1148"/>
      <c r="B755" s="1206"/>
      <c r="C755" s="1185"/>
      <c r="D755" s="1185"/>
      <c r="E755" s="1185"/>
      <c r="F755" s="1151"/>
      <c r="G755" s="1181"/>
      <c r="H755" s="1151"/>
    </row>
    <row r="756" spans="1:8" ht="12" customHeight="1" x14ac:dyDescent="0.3">
      <c r="A756" s="1148"/>
      <c r="B756" s="1206"/>
      <c r="C756" s="1185"/>
      <c r="D756" s="1185"/>
      <c r="E756" s="1185"/>
      <c r="F756" s="1151"/>
      <c r="G756" s="1181"/>
      <c r="H756" s="1151"/>
    </row>
    <row r="757" spans="1:8" ht="12" customHeight="1" x14ac:dyDescent="0.3">
      <c r="A757" s="1211" t="s">
        <v>4198</v>
      </c>
      <c r="B757" s="1158" t="s">
        <v>4116</v>
      </c>
      <c r="C757" s="1174"/>
      <c r="D757" s="1174"/>
      <c r="E757" s="1174"/>
      <c r="F757" s="1232">
        <f>SUM(F750:F754)</f>
        <v>700000</v>
      </c>
      <c r="G757" s="1181"/>
      <c r="H757" s="1151"/>
    </row>
    <row r="758" spans="1:8" x14ac:dyDescent="0.3">
      <c r="A758" s="1148" t="str">
        <f>A1</f>
        <v>CONTRACT  SANRAL NRA 2024/1323</v>
      </c>
      <c r="B758" s="1206"/>
      <c r="C758" s="1150"/>
      <c r="D758" s="1150"/>
      <c r="E758" s="1150"/>
      <c r="F758" s="1151"/>
      <c r="G758" s="1181"/>
      <c r="H758" s="1151"/>
    </row>
    <row r="759" spans="1:8" x14ac:dyDescent="0.3">
      <c r="A759" s="1148" t="str">
        <f>A2</f>
        <v>ROUTINE ROAD MAINTENANCE ON NATIONAL ROUTES IN THE LIMPOPO PROVINCE</v>
      </c>
      <c r="B759" s="1149"/>
      <c r="C759" s="1150"/>
      <c r="D759" s="1150"/>
      <c r="E759" s="1150"/>
      <c r="F759" s="1155" t="s">
        <v>4490</v>
      </c>
      <c r="G759" s="1181"/>
      <c r="H759" s="1155"/>
    </row>
    <row r="760" spans="1:8" x14ac:dyDescent="0.3">
      <c r="A760" s="1157" t="s">
        <v>4457</v>
      </c>
      <c r="B760" s="1149"/>
      <c r="C760" s="1159"/>
      <c r="D760" s="1159"/>
      <c r="E760" s="1159"/>
      <c r="F760" s="1151"/>
      <c r="G760" s="1181"/>
      <c r="H760" s="1151"/>
    </row>
    <row r="761" spans="1:8" x14ac:dyDescent="0.3">
      <c r="A761" s="1162"/>
      <c r="B761" s="1163"/>
      <c r="C761" s="1164"/>
      <c r="D761" s="1164"/>
      <c r="E761" s="1165"/>
      <c r="F761" s="1165"/>
      <c r="G761" s="1181"/>
      <c r="H761" s="1151"/>
    </row>
    <row r="762" spans="1:8" x14ac:dyDescent="0.3">
      <c r="A762" s="1166" t="s">
        <v>4111</v>
      </c>
      <c r="B762" s="1167" t="s">
        <v>4035</v>
      </c>
      <c r="C762" s="1168" t="s">
        <v>4112</v>
      </c>
      <c r="D762" s="1168" t="s">
        <v>4113</v>
      </c>
      <c r="E762" s="1169" t="s">
        <v>4114</v>
      </c>
      <c r="F762" s="1169" t="s">
        <v>4036</v>
      </c>
      <c r="G762" s="1181"/>
      <c r="H762" s="1170"/>
    </row>
    <row r="763" spans="1:8" x14ac:dyDescent="0.3">
      <c r="A763" s="1172"/>
      <c r="B763" s="1173"/>
      <c r="C763" s="1174"/>
      <c r="D763" s="1174"/>
      <c r="E763" s="1175"/>
      <c r="F763" s="1175"/>
      <c r="G763" s="1181"/>
      <c r="H763" s="1151"/>
    </row>
    <row r="764" spans="1:8" x14ac:dyDescent="0.3">
      <c r="A764" s="1222"/>
      <c r="B764" s="1223"/>
      <c r="C764" s="1164"/>
      <c r="D764" s="1189" t="s">
        <v>4331</v>
      </c>
      <c r="E764" s="1165"/>
      <c r="F764" s="1180"/>
      <c r="G764" s="1181"/>
      <c r="H764" s="1182"/>
    </row>
    <row r="765" spans="1:8" ht="24" x14ac:dyDescent="0.3">
      <c r="A765" s="1166" t="s">
        <v>4056</v>
      </c>
      <c r="B765" s="1184" t="s">
        <v>4491</v>
      </c>
      <c r="C765" s="1185"/>
      <c r="D765" s="1189" t="s">
        <v>4331</v>
      </c>
      <c r="E765" s="1207"/>
      <c r="F765" s="1180"/>
      <c r="G765" s="1181"/>
      <c r="H765" s="1182"/>
    </row>
    <row r="766" spans="1:8" x14ac:dyDescent="0.3">
      <c r="A766" s="1166"/>
      <c r="B766" s="1186"/>
      <c r="C766" s="1185"/>
      <c r="D766" s="1189" t="s">
        <v>4331</v>
      </c>
      <c r="E766" s="1207"/>
      <c r="F766" s="1180"/>
      <c r="G766" s="1181"/>
      <c r="H766" s="1182"/>
    </row>
    <row r="767" spans="1:8" x14ac:dyDescent="0.3">
      <c r="A767" s="1225" t="s">
        <v>549</v>
      </c>
      <c r="B767" s="1188" t="s">
        <v>550</v>
      </c>
      <c r="C767" s="1185"/>
      <c r="D767" s="1189" t="s">
        <v>4331</v>
      </c>
      <c r="E767" s="1207"/>
      <c r="F767" s="1180"/>
      <c r="G767" s="1181"/>
      <c r="H767" s="1182"/>
    </row>
    <row r="768" spans="1:8" x14ac:dyDescent="0.3">
      <c r="A768" s="1225"/>
      <c r="B768" s="1188"/>
      <c r="C768" s="1185"/>
      <c r="D768" s="1189" t="s">
        <v>4331</v>
      </c>
      <c r="E768" s="1207"/>
      <c r="F768" s="1180"/>
      <c r="G768" s="1181"/>
      <c r="H768" s="1182"/>
    </row>
    <row r="769" spans="1:8" ht="22.8" x14ac:dyDescent="0.3">
      <c r="A769" s="1187" t="s">
        <v>551</v>
      </c>
      <c r="B769" s="1188" t="s">
        <v>564</v>
      </c>
      <c r="C769" s="1185" t="s">
        <v>489</v>
      </c>
      <c r="D769" s="1189">
        <v>5000</v>
      </c>
      <c r="E769" s="1216"/>
      <c r="F769" s="1180">
        <f>ROUND(D769*(ROUND(E769,2)),2)</f>
        <v>0</v>
      </c>
      <c r="G769" s="1181"/>
      <c r="H769" s="1182"/>
    </row>
    <row r="770" spans="1:8" x14ac:dyDescent="0.3">
      <c r="A770" s="1187"/>
      <c r="B770" s="1188"/>
      <c r="C770" s="1185"/>
      <c r="D770" s="1189" t="s">
        <v>4331</v>
      </c>
      <c r="E770" s="1217"/>
      <c r="F770" s="1180"/>
      <c r="G770" s="1181"/>
      <c r="H770" s="1182"/>
    </row>
    <row r="771" spans="1:8" ht="34.200000000000003" x14ac:dyDescent="0.3">
      <c r="A771" s="1187" t="s">
        <v>553</v>
      </c>
      <c r="B771" s="1188" t="s">
        <v>4320</v>
      </c>
      <c r="C771" s="1185"/>
      <c r="D771" s="1189" t="s">
        <v>4331</v>
      </c>
      <c r="E771" s="1207"/>
      <c r="F771" s="1180"/>
      <c r="G771" s="1181"/>
      <c r="H771" s="1182"/>
    </row>
    <row r="772" spans="1:8" x14ac:dyDescent="0.3">
      <c r="A772" s="1225"/>
      <c r="B772" s="1188"/>
      <c r="C772" s="1185"/>
      <c r="D772" s="1189" t="s">
        <v>4331</v>
      </c>
      <c r="E772" s="1207"/>
      <c r="F772" s="1180"/>
      <c r="G772" s="1181"/>
      <c r="H772" s="1182"/>
    </row>
    <row r="773" spans="1:8" x14ac:dyDescent="0.3">
      <c r="A773" s="1225" t="s">
        <v>555</v>
      </c>
      <c r="B773" s="1235" t="s">
        <v>3893</v>
      </c>
      <c r="C773" s="1185" t="s">
        <v>221</v>
      </c>
      <c r="D773" s="1189">
        <v>280</v>
      </c>
      <c r="E773" s="1216"/>
      <c r="F773" s="1180">
        <f>ROUND(D773*(ROUND(E773,2)),2)</f>
        <v>0</v>
      </c>
      <c r="G773" s="1181"/>
      <c r="H773" s="1182"/>
    </row>
    <row r="774" spans="1:8" x14ac:dyDescent="0.3">
      <c r="A774" s="1225"/>
      <c r="B774" s="1235"/>
      <c r="C774" s="1185"/>
      <c r="D774" s="1189" t="s">
        <v>4331</v>
      </c>
      <c r="E774" s="1217"/>
      <c r="F774" s="1180"/>
      <c r="G774" s="1181"/>
      <c r="H774" s="1182"/>
    </row>
    <row r="775" spans="1:8" ht="34.200000000000003" x14ac:dyDescent="0.3">
      <c r="A775" s="1225" t="s">
        <v>3951</v>
      </c>
      <c r="B775" s="1188" t="s">
        <v>3953</v>
      </c>
      <c r="C775" s="1185"/>
      <c r="D775" s="1189"/>
      <c r="E775" s="1207"/>
      <c r="F775" s="1180"/>
      <c r="G775" s="1181"/>
      <c r="H775" s="1182"/>
    </row>
    <row r="776" spans="1:8" x14ac:dyDescent="0.3">
      <c r="A776" s="1225"/>
      <c r="B776" s="1188"/>
      <c r="C776" s="1185"/>
      <c r="D776" s="1189"/>
      <c r="E776" s="1207"/>
      <c r="F776" s="1180"/>
      <c r="G776" s="1181"/>
      <c r="H776" s="1182"/>
    </row>
    <row r="777" spans="1:8" x14ac:dyDescent="0.3">
      <c r="A777" s="1225" t="s">
        <v>3952</v>
      </c>
      <c r="B777" s="1235" t="s">
        <v>3893</v>
      </c>
      <c r="C777" s="1185" t="s">
        <v>221</v>
      </c>
      <c r="D777" s="1189">
        <v>100</v>
      </c>
      <c r="E777" s="1216"/>
      <c r="F777" s="1180">
        <f>ROUND(D777*(ROUND(E777,2)),2)</f>
        <v>0</v>
      </c>
      <c r="G777" s="1181"/>
      <c r="H777" s="1182"/>
    </row>
    <row r="778" spans="1:8" x14ac:dyDescent="0.3">
      <c r="A778" s="1225"/>
      <c r="B778" s="1235"/>
      <c r="C778" s="1185"/>
      <c r="D778" s="1189"/>
      <c r="E778" s="1217"/>
      <c r="F778" s="1180"/>
      <c r="G778" s="1181"/>
      <c r="H778" s="1182"/>
    </row>
    <row r="779" spans="1:8" x14ac:dyDescent="0.3">
      <c r="A779" s="1225" t="s">
        <v>4203</v>
      </c>
      <c r="B779" s="1235" t="s">
        <v>558</v>
      </c>
      <c r="C779" s="1185" t="s">
        <v>221</v>
      </c>
      <c r="D779" s="1189"/>
      <c r="E779" s="1216"/>
      <c r="F779" s="1180" t="s">
        <v>2347</v>
      </c>
      <c r="G779" s="1181"/>
      <c r="H779" s="1182"/>
    </row>
    <row r="780" spans="1:8" x14ac:dyDescent="0.3">
      <c r="A780" s="1187"/>
      <c r="B780" s="1188"/>
      <c r="C780" s="1185"/>
      <c r="D780" s="1189"/>
      <c r="E780" s="1217"/>
      <c r="F780" s="1180"/>
      <c r="G780" s="1181"/>
      <c r="H780" s="1182"/>
    </row>
    <row r="781" spans="1:8" x14ac:dyDescent="0.3">
      <c r="A781" s="1225" t="s">
        <v>561</v>
      </c>
      <c r="B781" s="1188" t="s">
        <v>562</v>
      </c>
      <c r="C781" s="1185"/>
      <c r="D781" s="1189"/>
      <c r="E781" s="1217"/>
      <c r="F781" s="1180"/>
      <c r="G781" s="1181"/>
      <c r="H781" s="1182"/>
    </row>
    <row r="782" spans="1:8" x14ac:dyDescent="0.3">
      <c r="A782" s="1225"/>
      <c r="B782" s="1188"/>
      <c r="C782" s="1185"/>
      <c r="D782" s="1189"/>
      <c r="E782" s="1207"/>
      <c r="F782" s="1180"/>
      <c r="G782" s="1181"/>
      <c r="H782" s="1182"/>
    </row>
    <row r="783" spans="1:8" ht="22.8" x14ac:dyDescent="0.3">
      <c r="A783" s="1187" t="s">
        <v>563</v>
      </c>
      <c r="B783" s="1188" t="s">
        <v>564</v>
      </c>
      <c r="C783" s="1185" t="s">
        <v>489</v>
      </c>
      <c r="D783" s="1189"/>
      <c r="E783" s="1216"/>
      <c r="F783" s="1180" t="s">
        <v>2347</v>
      </c>
      <c r="G783" s="1181"/>
      <c r="H783" s="1182"/>
    </row>
    <row r="784" spans="1:8" x14ac:dyDescent="0.3">
      <c r="A784" s="1187"/>
      <c r="B784" s="1188"/>
      <c r="C784" s="1185"/>
      <c r="D784" s="1189"/>
      <c r="E784" s="1207"/>
      <c r="F784" s="1180"/>
      <c r="G784" s="1181"/>
      <c r="H784" s="1182"/>
    </row>
    <row r="785" spans="1:8" ht="34.200000000000003" x14ac:dyDescent="0.3">
      <c r="A785" s="1187" t="s">
        <v>565</v>
      </c>
      <c r="B785" s="1188" t="s">
        <v>4492</v>
      </c>
      <c r="C785" s="1185"/>
      <c r="D785" s="1189"/>
      <c r="E785" s="1245"/>
      <c r="F785" s="1180"/>
      <c r="G785" s="1181"/>
      <c r="H785" s="1182"/>
    </row>
    <row r="786" spans="1:8" x14ac:dyDescent="0.3">
      <c r="A786" s="1225"/>
      <c r="B786" s="1188"/>
      <c r="C786" s="1185"/>
      <c r="D786" s="1189"/>
      <c r="E786" s="1245"/>
      <c r="F786" s="1180"/>
      <c r="G786" s="1181"/>
      <c r="H786" s="1182"/>
    </row>
    <row r="787" spans="1:8" x14ac:dyDescent="0.3">
      <c r="A787" s="1225" t="s">
        <v>566</v>
      </c>
      <c r="B787" s="1235" t="s">
        <v>3893</v>
      </c>
      <c r="C787" s="1185" t="s">
        <v>221</v>
      </c>
      <c r="D787" s="1189"/>
      <c r="E787" s="1216"/>
      <c r="F787" s="1180" t="s">
        <v>2347</v>
      </c>
      <c r="G787" s="1181"/>
      <c r="H787" s="1182"/>
    </row>
    <row r="788" spans="1:8" x14ac:dyDescent="0.3">
      <c r="A788" s="1225"/>
      <c r="B788" s="1235"/>
      <c r="C788" s="1185"/>
      <c r="D788" s="1189"/>
      <c r="E788" s="1217"/>
      <c r="F788" s="1180"/>
      <c r="G788" s="1181"/>
      <c r="H788" s="1182"/>
    </row>
    <row r="789" spans="1:8" x14ac:dyDescent="0.3">
      <c r="A789" s="1225" t="s">
        <v>567</v>
      </c>
      <c r="B789" s="1235" t="s">
        <v>568</v>
      </c>
      <c r="C789" s="1185" t="s">
        <v>221</v>
      </c>
      <c r="D789" s="1189"/>
      <c r="E789" s="1216"/>
      <c r="F789" s="1180" t="s">
        <v>2347</v>
      </c>
      <c r="G789" s="1181"/>
      <c r="H789" s="1182"/>
    </row>
    <row r="790" spans="1:8" x14ac:dyDescent="0.3">
      <c r="A790" s="1187"/>
      <c r="B790" s="1188"/>
      <c r="C790" s="1185"/>
      <c r="D790" s="1189" t="s">
        <v>4331</v>
      </c>
      <c r="E790" s="1217"/>
      <c r="F790" s="1180"/>
      <c r="G790" s="1181"/>
      <c r="H790" s="1182"/>
    </row>
    <row r="791" spans="1:8" x14ac:dyDescent="0.3">
      <c r="A791" s="1187"/>
      <c r="B791" s="1188"/>
      <c r="C791" s="1185"/>
      <c r="D791" s="1189" t="s">
        <v>4331</v>
      </c>
      <c r="E791" s="1217"/>
      <c r="F791" s="1180"/>
      <c r="G791" s="1181"/>
      <c r="H791" s="1182"/>
    </row>
    <row r="792" spans="1:8" x14ac:dyDescent="0.3">
      <c r="A792" s="1187"/>
      <c r="B792" s="1188"/>
      <c r="C792" s="1185"/>
      <c r="D792" s="1189" t="s">
        <v>4331</v>
      </c>
      <c r="E792" s="1217"/>
      <c r="F792" s="1180"/>
      <c r="G792" s="1181"/>
      <c r="H792" s="1182"/>
    </row>
    <row r="793" spans="1:8" x14ac:dyDescent="0.3">
      <c r="A793" s="1187"/>
      <c r="B793" s="1188"/>
      <c r="C793" s="1185"/>
      <c r="D793" s="1189" t="s">
        <v>4331</v>
      </c>
      <c r="E793" s="1217"/>
      <c r="F793" s="1180"/>
      <c r="G793" s="1181"/>
      <c r="H793" s="1182"/>
    </row>
    <row r="794" spans="1:8" x14ac:dyDescent="0.3">
      <c r="A794" s="1187"/>
      <c r="B794" s="1188"/>
      <c r="C794" s="1185"/>
      <c r="D794" s="1189" t="s">
        <v>4331</v>
      </c>
      <c r="E794" s="1217"/>
      <c r="F794" s="1180"/>
      <c r="G794" s="1181"/>
      <c r="H794" s="1182"/>
    </row>
    <row r="795" spans="1:8" x14ac:dyDescent="0.3">
      <c r="A795" s="1187"/>
      <c r="B795" s="1188"/>
      <c r="C795" s="1185"/>
      <c r="D795" s="1189" t="s">
        <v>4331</v>
      </c>
      <c r="E795" s="1217"/>
      <c r="F795" s="1180"/>
      <c r="G795" s="1181"/>
      <c r="H795" s="1182"/>
    </row>
    <row r="796" spans="1:8" x14ac:dyDescent="0.3">
      <c r="A796" s="1187"/>
      <c r="B796" s="1188"/>
      <c r="C796" s="1185"/>
      <c r="D796" s="1189"/>
      <c r="E796" s="1217"/>
      <c r="F796" s="1180"/>
      <c r="G796" s="1181"/>
      <c r="H796" s="1182"/>
    </row>
    <row r="797" spans="1:8" x14ac:dyDescent="0.3">
      <c r="A797" s="1187"/>
      <c r="B797" s="1188"/>
      <c r="C797" s="1185"/>
      <c r="D797" s="1189"/>
      <c r="E797" s="1217"/>
      <c r="F797" s="1180"/>
      <c r="G797" s="1181"/>
      <c r="H797" s="1182"/>
    </row>
    <row r="798" spans="1:8" x14ac:dyDescent="0.3">
      <c r="A798" s="1187"/>
      <c r="B798" s="1188"/>
      <c r="C798" s="1185"/>
      <c r="D798" s="1189"/>
      <c r="E798" s="1217"/>
      <c r="F798" s="1180"/>
      <c r="G798" s="1181"/>
      <c r="H798" s="1182"/>
    </row>
    <row r="799" spans="1:8" x14ac:dyDescent="0.3">
      <c r="A799" s="1187"/>
      <c r="B799" s="1188"/>
      <c r="C799" s="1185"/>
      <c r="D799" s="1189"/>
      <c r="E799" s="1217"/>
      <c r="F799" s="1180"/>
      <c r="G799" s="1181"/>
      <c r="H799" s="1182"/>
    </row>
    <row r="800" spans="1:8" x14ac:dyDescent="0.3">
      <c r="A800" s="1187"/>
      <c r="B800" s="1188"/>
      <c r="C800" s="1185"/>
      <c r="D800" s="1189"/>
      <c r="E800" s="1217"/>
      <c r="F800" s="1180"/>
      <c r="G800" s="1181"/>
      <c r="H800" s="1182"/>
    </row>
    <row r="801" spans="1:8" x14ac:dyDescent="0.3">
      <c r="A801" s="1187"/>
      <c r="B801" s="1188"/>
      <c r="C801" s="1185"/>
      <c r="D801" s="1189"/>
      <c r="E801" s="1217"/>
      <c r="F801" s="1180"/>
      <c r="G801" s="1181"/>
      <c r="H801" s="1182"/>
    </row>
    <row r="802" spans="1:8" x14ac:dyDescent="0.3">
      <c r="A802" s="1187"/>
      <c r="B802" s="1188"/>
      <c r="C802" s="1185"/>
      <c r="D802" s="1189"/>
      <c r="E802" s="1217"/>
      <c r="F802" s="1180"/>
      <c r="G802" s="1181"/>
      <c r="H802" s="1182"/>
    </row>
    <row r="803" spans="1:8" x14ac:dyDescent="0.3">
      <c r="A803" s="1187"/>
      <c r="B803" s="1188"/>
      <c r="C803" s="1185"/>
      <c r="D803" s="1189"/>
      <c r="E803" s="1217"/>
      <c r="F803" s="1180"/>
      <c r="G803" s="1181"/>
      <c r="H803" s="1182"/>
    </row>
    <row r="804" spans="1:8" x14ac:dyDescent="0.3">
      <c r="A804" s="1187"/>
      <c r="B804" s="1188"/>
      <c r="C804" s="1185"/>
      <c r="D804" s="1189" t="s">
        <v>4331</v>
      </c>
      <c r="E804" s="1217"/>
      <c r="F804" s="1180"/>
      <c r="G804" s="1181"/>
      <c r="H804" s="1182"/>
    </row>
    <row r="805" spans="1:8" x14ac:dyDescent="0.3">
      <c r="A805" s="1187"/>
      <c r="B805" s="1188"/>
      <c r="C805" s="1185"/>
      <c r="D805" s="1189" t="s">
        <v>4331</v>
      </c>
      <c r="E805" s="1217"/>
      <c r="F805" s="1180"/>
      <c r="G805" s="1181"/>
      <c r="H805" s="1182"/>
    </row>
    <row r="806" spans="1:8" x14ac:dyDescent="0.3">
      <c r="A806" s="1187"/>
      <c r="B806" s="1188"/>
      <c r="C806" s="1185"/>
      <c r="D806" s="1189" t="s">
        <v>4331</v>
      </c>
      <c r="E806" s="1217"/>
      <c r="F806" s="1180"/>
      <c r="G806" s="1181"/>
      <c r="H806" s="1182"/>
    </row>
    <row r="807" spans="1:8" x14ac:dyDescent="0.3">
      <c r="A807" s="1187"/>
      <c r="B807" s="1188"/>
      <c r="C807" s="1185"/>
      <c r="D807" s="1189"/>
      <c r="E807" s="1217"/>
      <c r="F807" s="1180"/>
      <c r="G807" s="1181"/>
      <c r="H807" s="1182"/>
    </row>
    <row r="808" spans="1:8" x14ac:dyDescent="0.3">
      <c r="A808" s="1178"/>
      <c r="B808" s="1203"/>
      <c r="C808" s="1204"/>
      <c r="D808" s="1204"/>
      <c r="E808" s="1204"/>
      <c r="F808" s="1210"/>
      <c r="G808" s="1181"/>
      <c r="H808" s="1182"/>
    </row>
    <row r="809" spans="1:8" x14ac:dyDescent="0.3">
      <c r="A809" s="1211" t="s">
        <v>4056</v>
      </c>
      <c r="B809" s="1158" t="s">
        <v>4116</v>
      </c>
      <c r="C809" s="1159"/>
      <c r="D809" s="1159"/>
      <c r="E809" s="1159"/>
      <c r="F809" s="1175">
        <f>SUM(F765:F807)</f>
        <v>0</v>
      </c>
      <c r="G809" s="1181"/>
      <c r="H809" s="1151"/>
    </row>
    <row r="810" spans="1:8" ht="12" customHeight="1" x14ac:dyDescent="0.3">
      <c r="A810" s="1148" t="str">
        <f>A1</f>
        <v>CONTRACT  SANRAL NRA 2024/1323</v>
      </c>
      <c r="B810" s="1206"/>
      <c r="C810" s="1150"/>
      <c r="D810" s="1150"/>
      <c r="E810" s="1150"/>
      <c r="F810" s="1151"/>
      <c r="G810" s="1181"/>
      <c r="H810" s="1151"/>
    </row>
    <row r="811" spans="1:8" ht="12" customHeight="1" x14ac:dyDescent="0.3">
      <c r="A811" s="1148" t="str">
        <f>A2</f>
        <v>ROUTINE ROAD MAINTENANCE ON NATIONAL ROUTES IN THE LIMPOPO PROVINCE</v>
      </c>
      <c r="B811" s="1149"/>
      <c r="C811" s="1150"/>
      <c r="D811" s="1150"/>
      <c r="E811" s="1150"/>
      <c r="F811" s="1155" t="s">
        <v>4493</v>
      </c>
      <c r="G811" s="1181"/>
      <c r="H811" s="1155"/>
    </row>
    <row r="812" spans="1:8" ht="12" customHeight="1" x14ac:dyDescent="0.3">
      <c r="A812" s="1157" t="s">
        <v>4457</v>
      </c>
      <c r="B812" s="1149"/>
      <c r="C812" s="1159"/>
      <c r="D812" s="1159"/>
      <c r="E812" s="1159"/>
      <c r="F812" s="1151"/>
      <c r="G812" s="1181"/>
      <c r="H812" s="1151"/>
    </row>
    <row r="813" spans="1:8" ht="12" customHeight="1" x14ac:dyDescent="0.3">
      <c r="A813" s="1162"/>
      <c r="B813" s="1163"/>
      <c r="C813" s="1164"/>
      <c r="D813" s="1164"/>
      <c r="E813" s="1165"/>
      <c r="F813" s="1165"/>
      <c r="G813" s="1181"/>
      <c r="H813" s="1151"/>
    </row>
    <row r="814" spans="1:8" ht="12" customHeight="1" x14ac:dyDescent="0.3">
      <c r="A814" s="1166" t="s">
        <v>4111</v>
      </c>
      <c r="B814" s="1167" t="s">
        <v>4035</v>
      </c>
      <c r="C814" s="1168" t="s">
        <v>4112</v>
      </c>
      <c r="D814" s="1168" t="s">
        <v>4113</v>
      </c>
      <c r="E814" s="1169" t="s">
        <v>4114</v>
      </c>
      <c r="F814" s="1169" t="s">
        <v>4036</v>
      </c>
      <c r="G814" s="1181"/>
      <c r="H814" s="1170"/>
    </row>
    <row r="815" spans="1:8" ht="12" customHeight="1" x14ac:dyDescent="0.3">
      <c r="A815" s="1172"/>
      <c r="B815" s="1173"/>
      <c r="C815" s="1174"/>
      <c r="D815" s="1174"/>
      <c r="E815" s="1175"/>
      <c r="F815" s="1175"/>
      <c r="G815" s="1181"/>
      <c r="H815" s="1151"/>
    </row>
    <row r="816" spans="1:8" ht="12" customHeight="1" x14ac:dyDescent="0.3">
      <c r="A816" s="1222"/>
      <c r="B816" s="1223"/>
      <c r="C816" s="1164"/>
      <c r="D816" s="1189" t="s">
        <v>4331</v>
      </c>
      <c r="E816" s="1165"/>
      <c r="F816" s="1180"/>
      <c r="G816" s="1181"/>
      <c r="H816" s="1182"/>
    </row>
    <row r="817" spans="1:8" ht="24" x14ac:dyDescent="0.3">
      <c r="A817" s="1166" t="s">
        <v>4058</v>
      </c>
      <c r="B817" s="1184" t="s">
        <v>4059</v>
      </c>
      <c r="C817" s="1185"/>
      <c r="D817" s="1189" t="s">
        <v>4331</v>
      </c>
      <c r="E817" s="1207"/>
      <c r="F817" s="1180"/>
      <c r="G817" s="1181"/>
      <c r="H817" s="1182"/>
    </row>
    <row r="818" spans="1:8" ht="12" customHeight="1" x14ac:dyDescent="0.3">
      <c r="A818" s="1166"/>
      <c r="B818" s="1186"/>
      <c r="C818" s="1185"/>
      <c r="D818" s="1189" t="s">
        <v>4331</v>
      </c>
      <c r="E818" s="1207"/>
      <c r="F818" s="1180"/>
      <c r="G818" s="1181"/>
      <c r="H818" s="1182"/>
    </row>
    <row r="819" spans="1:8" ht="12" customHeight="1" x14ac:dyDescent="0.3">
      <c r="A819" s="1225"/>
      <c r="B819" s="1188"/>
      <c r="C819" s="1185"/>
      <c r="D819" s="1189"/>
      <c r="E819" s="1207"/>
      <c r="F819" s="1180"/>
      <c r="G819" s="1181"/>
      <c r="H819" s="1182"/>
    </row>
    <row r="820" spans="1:8" ht="22.8" x14ac:dyDescent="0.3">
      <c r="A820" s="1225" t="s">
        <v>648</v>
      </c>
      <c r="B820" s="1188" t="s">
        <v>649</v>
      </c>
      <c r="C820" s="1185" t="s">
        <v>16</v>
      </c>
      <c r="D820" s="1189">
        <v>1</v>
      </c>
      <c r="E820" s="1229">
        <v>1000000</v>
      </c>
      <c r="F820" s="1180">
        <f t="shared" ref="F820" si="1">ROUND(D820*(ROUND(E820,2)),2)</f>
        <v>1000000</v>
      </c>
      <c r="G820" s="1181"/>
      <c r="H820" s="1182"/>
    </row>
    <row r="821" spans="1:8" ht="12" customHeight="1" x14ac:dyDescent="0.3">
      <c r="A821" s="1225"/>
      <c r="B821" s="1188"/>
      <c r="C821" s="1185"/>
      <c r="D821" s="1189" t="s">
        <v>4331</v>
      </c>
      <c r="E821" s="1207"/>
      <c r="F821" s="1180"/>
      <c r="G821" s="1181"/>
      <c r="H821" s="1182"/>
    </row>
    <row r="822" spans="1:8" ht="22.8" x14ac:dyDescent="0.3">
      <c r="A822" s="1187" t="s">
        <v>651</v>
      </c>
      <c r="B822" s="1188" t="s">
        <v>652</v>
      </c>
      <c r="C822" s="1185" t="s">
        <v>21</v>
      </c>
      <c r="D822" s="1189">
        <f>F820</f>
        <v>1000000</v>
      </c>
      <c r="E822" s="1208"/>
      <c r="F822" s="1180">
        <f t="shared" ref="F822" si="2">ROUND(D822*(ROUND(E822,2)),2)</f>
        <v>0</v>
      </c>
      <c r="G822" s="1181"/>
      <c r="H822" s="1182"/>
    </row>
    <row r="823" spans="1:8" ht="12" customHeight="1" x14ac:dyDescent="0.3">
      <c r="A823" s="1225"/>
      <c r="B823" s="1188"/>
      <c r="C823" s="1185"/>
      <c r="D823" s="1189"/>
      <c r="E823" s="1207"/>
      <c r="F823" s="1180"/>
      <c r="G823" s="1181"/>
      <c r="H823" s="1182"/>
    </row>
    <row r="824" spans="1:8" ht="12" customHeight="1" x14ac:dyDescent="0.3">
      <c r="A824" s="1225"/>
      <c r="B824" s="1188"/>
      <c r="C824" s="1185"/>
      <c r="D824" s="1189"/>
      <c r="E824" s="1207"/>
      <c r="F824" s="1180"/>
      <c r="G824" s="1181"/>
      <c r="H824" s="1182"/>
    </row>
    <row r="825" spans="1:8" ht="12" customHeight="1" x14ac:dyDescent="0.3">
      <c r="A825" s="1225"/>
      <c r="B825" s="1188"/>
      <c r="C825" s="1185"/>
      <c r="D825" s="1189"/>
      <c r="E825" s="1207"/>
      <c r="F825" s="1180"/>
      <c r="G825" s="1181"/>
      <c r="H825" s="1182"/>
    </row>
    <row r="826" spans="1:8" ht="12" customHeight="1" x14ac:dyDescent="0.3">
      <c r="A826" s="1225"/>
      <c r="B826" s="1188"/>
      <c r="C826" s="1185"/>
      <c r="D826" s="1189"/>
      <c r="E826" s="1207"/>
      <c r="F826" s="1180"/>
      <c r="G826" s="1181"/>
      <c r="H826" s="1182"/>
    </row>
    <row r="827" spans="1:8" ht="12" customHeight="1" x14ac:dyDescent="0.3">
      <c r="A827" s="1225"/>
      <c r="B827" s="1188"/>
      <c r="C827" s="1185"/>
      <c r="D827" s="1189"/>
      <c r="E827" s="1207"/>
      <c r="F827" s="1180"/>
      <c r="G827" s="1181"/>
      <c r="H827" s="1182"/>
    </row>
    <row r="828" spans="1:8" ht="12" customHeight="1" x14ac:dyDescent="0.3">
      <c r="A828" s="1225"/>
      <c r="B828" s="1188"/>
      <c r="C828" s="1185"/>
      <c r="D828" s="1189"/>
      <c r="E828" s="1207"/>
      <c r="F828" s="1180"/>
      <c r="G828" s="1181"/>
      <c r="H828" s="1182"/>
    </row>
    <row r="829" spans="1:8" ht="12" customHeight="1" x14ac:dyDescent="0.3">
      <c r="A829" s="1225"/>
      <c r="B829" s="1188"/>
      <c r="C829" s="1185"/>
      <c r="D829" s="1189"/>
      <c r="E829" s="1207"/>
      <c r="F829" s="1180"/>
      <c r="G829" s="1181"/>
      <c r="H829" s="1182"/>
    </row>
    <row r="830" spans="1:8" ht="12" customHeight="1" x14ac:dyDescent="0.3">
      <c r="A830" s="1225"/>
      <c r="B830" s="1188"/>
      <c r="C830" s="1185"/>
      <c r="D830" s="1189"/>
      <c r="E830" s="1207"/>
      <c r="F830" s="1180"/>
      <c r="G830" s="1181"/>
      <c r="H830" s="1182"/>
    </row>
    <row r="831" spans="1:8" ht="12" customHeight="1" x14ac:dyDescent="0.3">
      <c r="A831" s="1225"/>
      <c r="B831" s="1188"/>
      <c r="C831" s="1185"/>
      <c r="D831" s="1189"/>
      <c r="E831" s="1207"/>
      <c r="F831" s="1180"/>
      <c r="G831" s="1181"/>
      <c r="H831" s="1182"/>
    </row>
    <row r="832" spans="1:8" ht="12" customHeight="1" x14ac:dyDescent="0.3">
      <c r="A832" s="1225"/>
      <c r="B832" s="1188"/>
      <c r="C832" s="1185"/>
      <c r="D832" s="1189"/>
      <c r="E832" s="1207"/>
      <c r="F832" s="1180"/>
      <c r="G832" s="1181"/>
      <c r="H832" s="1182"/>
    </row>
    <row r="833" spans="1:8" ht="12" customHeight="1" x14ac:dyDescent="0.3">
      <c r="A833" s="1225"/>
      <c r="B833" s="1188"/>
      <c r="C833" s="1185"/>
      <c r="D833" s="1189"/>
      <c r="E833" s="1207"/>
      <c r="F833" s="1180"/>
      <c r="G833" s="1181"/>
      <c r="H833" s="1182"/>
    </row>
    <row r="834" spans="1:8" ht="12" customHeight="1" x14ac:dyDescent="0.3">
      <c r="A834" s="1225"/>
      <c r="B834" s="1188"/>
      <c r="C834" s="1185"/>
      <c r="D834" s="1189"/>
      <c r="E834" s="1207"/>
      <c r="F834" s="1180"/>
      <c r="G834" s="1181"/>
      <c r="H834" s="1182"/>
    </row>
    <row r="835" spans="1:8" ht="12" customHeight="1" x14ac:dyDescent="0.3">
      <c r="A835" s="1225"/>
      <c r="B835" s="1188"/>
      <c r="C835" s="1185"/>
      <c r="D835" s="1189"/>
      <c r="E835" s="1207"/>
      <c r="F835" s="1180"/>
      <c r="G835" s="1181"/>
      <c r="H835" s="1182"/>
    </row>
    <row r="836" spans="1:8" ht="12" customHeight="1" x14ac:dyDescent="0.3">
      <c r="A836" s="1225"/>
      <c r="B836" s="1188"/>
      <c r="C836" s="1185"/>
      <c r="D836" s="1189"/>
      <c r="E836" s="1207"/>
      <c r="F836" s="1180"/>
      <c r="G836" s="1181"/>
      <c r="H836" s="1182"/>
    </row>
    <row r="837" spans="1:8" ht="12" customHeight="1" x14ac:dyDescent="0.3">
      <c r="A837" s="1225"/>
      <c r="B837" s="1188"/>
      <c r="C837" s="1185"/>
      <c r="D837" s="1189"/>
      <c r="E837" s="1207"/>
      <c r="F837" s="1180"/>
      <c r="G837" s="1181"/>
      <c r="H837" s="1182"/>
    </row>
    <row r="838" spans="1:8" ht="12" customHeight="1" x14ac:dyDescent="0.3">
      <c r="A838" s="1225"/>
      <c r="B838" s="1188"/>
      <c r="C838" s="1185"/>
      <c r="D838" s="1189"/>
      <c r="E838" s="1207"/>
      <c r="F838" s="1180"/>
      <c r="G838" s="1181"/>
      <c r="H838" s="1182"/>
    </row>
    <row r="839" spans="1:8" ht="12" customHeight="1" x14ac:dyDescent="0.3">
      <c r="A839" s="1225"/>
      <c r="B839" s="1188"/>
      <c r="C839" s="1185"/>
      <c r="D839" s="1189"/>
      <c r="E839" s="1207"/>
      <c r="F839" s="1180"/>
      <c r="G839" s="1181"/>
      <c r="H839" s="1182"/>
    </row>
    <row r="840" spans="1:8" x14ac:dyDescent="0.3">
      <c r="A840" s="1187"/>
      <c r="B840" s="1188"/>
      <c r="C840" s="1185"/>
      <c r="D840" s="1189"/>
      <c r="E840" s="1229"/>
      <c r="F840" s="1180"/>
      <c r="G840" s="1181"/>
      <c r="H840" s="1182"/>
    </row>
    <row r="841" spans="1:8" ht="12" customHeight="1" x14ac:dyDescent="0.3">
      <c r="A841" s="1225"/>
      <c r="B841" s="1188"/>
      <c r="C841" s="1185"/>
      <c r="D841" s="1189"/>
      <c r="E841" s="1207"/>
      <c r="F841" s="1180"/>
      <c r="G841" s="1181"/>
      <c r="H841" s="1182"/>
    </row>
    <row r="842" spans="1:8" x14ac:dyDescent="0.3">
      <c r="A842" s="1187"/>
      <c r="B842" s="1188"/>
      <c r="C842" s="1185"/>
      <c r="D842" s="1189"/>
      <c r="E842" s="1229"/>
      <c r="F842" s="1180"/>
      <c r="G842" s="1181"/>
      <c r="H842" s="1182"/>
    </row>
    <row r="843" spans="1:8" ht="12" customHeight="1" x14ac:dyDescent="0.3">
      <c r="A843" s="1225"/>
      <c r="B843" s="1188"/>
      <c r="C843" s="1185"/>
      <c r="D843" s="1189"/>
      <c r="E843" s="1207"/>
      <c r="F843" s="1180"/>
      <c r="G843" s="1181"/>
      <c r="H843" s="1182"/>
    </row>
    <row r="844" spans="1:8" x14ac:dyDescent="0.3">
      <c r="A844" s="1187"/>
      <c r="B844" s="1188"/>
      <c r="C844" s="1185"/>
      <c r="D844" s="1189"/>
      <c r="E844" s="1217"/>
      <c r="F844" s="1180"/>
      <c r="G844" s="1181"/>
      <c r="H844" s="1182"/>
    </row>
    <row r="845" spans="1:8" ht="12" customHeight="1" x14ac:dyDescent="0.3">
      <c r="A845" s="1187"/>
      <c r="B845" s="1188"/>
      <c r="C845" s="1185"/>
      <c r="D845" s="1189"/>
      <c r="E845" s="1217"/>
      <c r="F845" s="1180"/>
      <c r="G845" s="1181"/>
      <c r="H845" s="1182"/>
    </row>
    <row r="846" spans="1:8" x14ac:dyDescent="0.3">
      <c r="A846" s="1225"/>
      <c r="B846" s="1188"/>
      <c r="C846" s="1185"/>
      <c r="D846" s="1189"/>
      <c r="E846" s="1229"/>
      <c r="F846" s="1180"/>
      <c r="G846" s="1181"/>
      <c r="H846" s="1182"/>
    </row>
    <row r="847" spans="1:8" ht="12" customHeight="1" x14ac:dyDescent="0.3">
      <c r="A847" s="1225"/>
      <c r="B847" s="1188"/>
      <c r="C847" s="1185"/>
      <c r="D847" s="1189"/>
      <c r="E847" s="1207"/>
      <c r="F847" s="1180"/>
      <c r="G847" s="1181"/>
      <c r="H847" s="1182"/>
    </row>
    <row r="848" spans="1:8" x14ac:dyDescent="0.3">
      <c r="A848" s="1187"/>
      <c r="B848" s="1188"/>
      <c r="C848" s="1185"/>
      <c r="D848" s="1189"/>
      <c r="E848" s="1209"/>
      <c r="F848" s="1180"/>
      <c r="G848" s="1181"/>
      <c r="H848" s="1182"/>
    </row>
    <row r="849" spans="1:8" ht="12" customHeight="1" x14ac:dyDescent="0.3">
      <c r="A849" s="1178"/>
      <c r="B849" s="1203"/>
      <c r="C849" s="1204"/>
      <c r="D849" s="1204"/>
      <c r="E849" s="1204"/>
      <c r="F849" s="1210"/>
      <c r="G849" s="1181"/>
      <c r="H849" s="1182"/>
    </row>
    <row r="850" spans="1:8" ht="12" customHeight="1" x14ac:dyDescent="0.3">
      <c r="A850" s="1211" t="s">
        <v>4058</v>
      </c>
      <c r="B850" s="1158" t="s">
        <v>4116</v>
      </c>
      <c r="C850" s="1159"/>
      <c r="D850" s="1159"/>
      <c r="E850" s="1159"/>
      <c r="F850" s="1175">
        <f>SUM(F816:F848)</f>
        <v>1000000</v>
      </c>
      <c r="G850" s="1181"/>
      <c r="H850" s="1151"/>
    </row>
    <row r="851" spans="1:8" x14ac:dyDescent="0.3">
      <c r="A851" s="1148" t="str">
        <f>A1</f>
        <v>CONTRACT  SANRAL NRA 2024/1323</v>
      </c>
      <c r="B851" s="1206"/>
      <c r="C851" s="1150"/>
      <c r="D851" s="1150"/>
      <c r="E851" s="1150"/>
      <c r="F851" s="1151"/>
      <c r="G851" s="1181"/>
      <c r="H851" s="1151"/>
    </row>
    <row r="852" spans="1:8" x14ac:dyDescent="0.3">
      <c r="A852" s="1148" t="str">
        <f>A2</f>
        <v>ROUTINE ROAD MAINTENANCE ON NATIONAL ROUTES IN THE LIMPOPO PROVINCE</v>
      </c>
      <c r="B852" s="1149"/>
      <c r="C852" s="1150"/>
      <c r="D852" s="1150"/>
      <c r="E852" s="1150"/>
      <c r="F852" s="1155" t="s">
        <v>4494</v>
      </c>
      <c r="G852" s="1181"/>
      <c r="H852" s="1155"/>
    </row>
    <row r="853" spans="1:8" x14ac:dyDescent="0.3">
      <c r="A853" s="1157" t="s">
        <v>4457</v>
      </c>
      <c r="B853" s="1149"/>
      <c r="C853" s="1159"/>
      <c r="D853" s="1159"/>
      <c r="E853" s="1159"/>
      <c r="F853" s="1151"/>
      <c r="G853" s="1181"/>
      <c r="H853" s="1151"/>
    </row>
    <row r="854" spans="1:8" x14ac:dyDescent="0.3">
      <c r="A854" s="1162"/>
      <c r="B854" s="1163"/>
      <c r="C854" s="1164"/>
      <c r="D854" s="1164"/>
      <c r="E854" s="1165"/>
      <c r="F854" s="1165"/>
      <c r="G854" s="1181"/>
      <c r="H854" s="1151"/>
    </row>
    <row r="855" spans="1:8" x14ac:dyDescent="0.3">
      <c r="A855" s="1166" t="s">
        <v>4111</v>
      </c>
      <c r="B855" s="1167" t="s">
        <v>4035</v>
      </c>
      <c r="C855" s="1168" t="s">
        <v>4112</v>
      </c>
      <c r="D855" s="1168" t="s">
        <v>4113</v>
      </c>
      <c r="E855" s="1169" t="s">
        <v>4114</v>
      </c>
      <c r="F855" s="1169" t="s">
        <v>4036</v>
      </c>
      <c r="G855" s="1181"/>
      <c r="H855" s="1170"/>
    </row>
    <row r="856" spans="1:8" x14ac:dyDescent="0.3">
      <c r="A856" s="1172"/>
      <c r="B856" s="1173"/>
      <c r="C856" s="1174"/>
      <c r="D856" s="1174"/>
      <c r="E856" s="1175"/>
      <c r="F856" s="1175"/>
      <c r="G856" s="1181"/>
      <c r="H856" s="1151"/>
    </row>
    <row r="857" spans="1:8" x14ac:dyDescent="0.3">
      <c r="A857" s="1222"/>
      <c r="B857" s="1250"/>
      <c r="C857" s="1251"/>
      <c r="D857" s="1189" t="s">
        <v>4331</v>
      </c>
      <c r="E857" s="1165"/>
      <c r="F857" s="1180"/>
      <c r="G857" s="1181"/>
      <c r="H857" s="1182"/>
    </row>
    <row r="858" spans="1:8" ht="24" x14ac:dyDescent="0.3">
      <c r="A858" s="1166" t="s">
        <v>4060</v>
      </c>
      <c r="B858" s="1252" t="s">
        <v>4061</v>
      </c>
      <c r="C858" s="1253"/>
      <c r="D858" s="1189" t="s">
        <v>4331</v>
      </c>
      <c r="E858" s="1207"/>
      <c r="F858" s="1180"/>
      <c r="G858" s="1181"/>
      <c r="H858" s="1182"/>
    </row>
    <row r="859" spans="1:8" x14ac:dyDescent="0.3">
      <c r="A859" s="1166"/>
      <c r="B859" s="1252"/>
      <c r="C859" s="1253"/>
      <c r="D859" s="1189" t="s">
        <v>4331</v>
      </c>
      <c r="E859" s="1207"/>
      <c r="F859" s="1180"/>
      <c r="G859" s="1181"/>
      <c r="H859" s="1182"/>
    </row>
    <row r="860" spans="1:8" x14ac:dyDescent="0.3">
      <c r="A860" s="1225" t="s">
        <v>654</v>
      </c>
      <c r="B860" s="1236" t="s">
        <v>655</v>
      </c>
      <c r="C860" s="1253"/>
      <c r="D860" s="1189" t="s">
        <v>4331</v>
      </c>
      <c r="E860" s="1229"/>
      <c r="F860" s="1180"/>
      <c r="G860" s="1181"/>
      <c r="H860" s="1182"/>
    </row>
    <row r="861" spans="1:8" x14ac:dyDescent="0.3">
      <c r="A861" s="1225"/>
      <c r="B861" s="1236"/>
      <c r="C861" s="1253"/>
      <c r="D861" s="1189" t="s">
        <v>4331</v>
      </c>
      <c r="E861" s="1229"/>
      <c r="F861" s="1180"/>
      <c r="G861" s="1181"/>
      <c r="H861" s="1182"/>
    </row>
    <row r="862" spans="1:8" x14ac:dyDescent="0.3">
      <c r="A862" s="1225" t="s">
        <v>656</v>
      </c>
      <c r="B862" s="1236" t="s">
        <v>657</v>
      </c>
      <c r="C862" s="1185" t="s">
        <v>221</v>
      </c>
      <c r="D862" s="1189">
        <v>100</v>
      </c>
      <c r="E862" s="1216"/>
      <c r="F862" s="1180">
        <f>ROUND(D862*(ROUND(E862,2)),2)</f>
        <v>0</v>
      </c>
      <c r="G862" s="1181"/>
      <c r="H862" s="1182"/>
    </row>
    <row r="863" spans="1:8" x14ac:dyDescent="0.3">
      <c r="A863" s="1225"/>
      <c r="B863" s="1236"/>
      <c r="C863" s="1253"/>
      <c r="D863" s="1189" t="s">
        <v>4331</v>
      </c>
      <c r="E863" s="1229"/>
      <c r="F863" s="1180"/>
      <c r="G863" s="1181"/>
      <c r="H863" s="1182"/>
    </row>
    <row r="864" spans="1:8" x14ac:dyDescent="0.3">
      <c r="A864" s="1187" t="s">
        <v>658</v>
      </c>
      <c r="B864" s="1236" t="s">
        <v>659</v>
      </c>
      <c r="C864" s="1185" t="s">
        <v>221</v>
      </c>
      <c r="D864" s="1189">
        <v>100</v>
      </c>
      <c r="E864" s="1216"/>
      <c r="F864" s="1180">
        <f>ROUND(D864*(ROUND(E864,2)),2)</f>
        <v>0</v>
      </c>
      <c r="G864" s="1181"/>
      <c r="H864" s="1182"/>
    </row>
    <row r="865" spans="1:8" x14ac:dyDescent="0.3">
      <c r="A865" s="1225"/>
      <c r="B865" s="1236"/>
      <c r="C865" s="1253"/>
      <c r="D865" s="1189" t="s">
        <v>4331</v>
      </c>
      <c r="E865" s="1217"/>
      <c r="F865" s="1180"/>
      <c r="G865" s="1181"/>
      <c r="H865" s="1182"/>
    </row>
    <row r="866" spans="1:8" x14ac:dyDescent="0.3">
      <c r="A866" s="1225" t="s">
        <v>660</v>
      </c>
      <c r="B866" s="1236" t="s">
        <v>661</v>
      </c>
      <c r="C866" s="1253"/>
      <c r="D866" s="1189" t="s">
        <v>4331</v>
      </c>
      <c r="E866" s="1217"/>
      <c r="F866" s="1180"/>
      <c r="G866" s="1181"/>
      <c r="H866" s="1182"/>
    </row>
    <row r="867" spans="1:8" x14ac:dyDescent="0.3">
      <c r="A867" s="1225"/>
      <c r="B867" s="1236"/>
      <c r="C867" s="1253"/>
      <c r="D867" s="1189" t="s">
        <v>4331</v>
      </c>
      <c r="E867" s="1207"/>
      <c r="F867" s="1180"/>
      <c r="G867" s="1181"/>
      <c r="H867" s="1182"/>
    </row>
    <row r="868" spans="1:8" x14ac:dyDescent="0.3">
      <c r="A868" s="1225" t="s">
        <v>662</v>
      </c>
      <c r="B868" s="1236" t="s">
        <v>663</v>
      </c>
      <c r="C868" s="1185" t="s">
        <v>221</v>
      </c>
      <c r="D868" s="1189">
        <v>100</v>
      </c>
      <c r="E868" s="1216"/>
      <c r="F868" s="1180">
        <f>ROUND(D868*(ROUND(E868,2)),2)</f>
        <v>0</v>
      </c>
      <c r="G868" s="1181"/>
      <c r="H868" s="1182"/>
    </row>
    <row r="869" spans="1:8" x14ac:dyDescent="0.3">
      <c r="A869" s="1225"/>
      <c r="B869" s="1236"/>
      <c r="C869" s="1253"/>
      <c r="D869" s="1189" t="s">
        <v>4331</v>
      </c>
      <c r="E869" s="1217"/>
      <c r="F869" s="1180"/>
      <c r="G869" s="1181"/>
      <c r="H869" s="1182"/>
    </row>
    <row r="870" spans="1:8" x14ac:dyDescent="0.3">
      <c r="A870" s="1187" t="s">
        <v>664</v>
      </c>
      <c r="B870" s="1236" t="s">
        <v>665</v>
      </c>
      <c r="C870" s="1185" t="s">
        <v>221</v>
      </c>
      <c r="D870" s="1189">
        <v>50</v>
      </c>
      <c r="E870" s="1216"/>
      <c r="F870" s="1180">
        <f>ROUND(D870*(ROUND(E870,2)),2)</f>
        <v>0</v>
      </c>
      <c r="G870" s="1181"/>
      <c r="H870" s="1182"/>
    </row>
    <row r="871" spans="1:8" x14ac:dyDescent="0.3">
      <c r="A871" s="1225"/>
      <c r="B871" s="1236"/>
      <c r="C871" s="1253"/>
      <c r="D871" s="1189" t="s">
        <v>4331</v>
      </c>
      <c r="E871" s="1217"/>
      <c r="F871" s="1180"/>
      <c r="G871" s="1181"/>
      <c r="H871" s="1182"/>
    </row>
    <row r="872" spans="1:8" x14ac:dyDescent="0.3">
      <c r="A872" s="1225" t="s">
        <v>666</v>
      </c>
      <c r="B872" s="1236" t="s">
        <v>667</v>
      </c>
      <c r="C872" s="1253"/>
      <c r="D872" s="1189" t="s">
        <v>4331</v>
      </c>
      <c r="E872" s="1217"/>
      <c r="F872" s="1180"/>
      <c r="G872" s="1181"/>
      <c r="H872" s="1182"/>
    </row>
    <row r="873" spans="1:8" x14ac:dyDescent="0.3">
      <c r="A873" s="1187"/>
      <c r="B873" s="1236"/>
      <c r="C873" s="1253"/>
      <c r="D873" s="1189" t="s">
        <v>4331</v>
      </c>
      <c r="E873" s="1207"/>
      <c r="F873" s="1180"/>
      <c r="G873" s="1181"/>
      <c r="H873" s="1182"/>
    </row>
    <row r="874" spans="1:8" x14ac:dyDescent="0.3">
      <c r="A874" s="1225" t="s">
        <v>668</v>
      </c>
      <c r="B874" s="1236" t="s">
        <v>669</v>
      </c>
      <c r="C874" s="1253"/>
      <c r="D874" s="1189" t="s">
        <v>4331</v>
      </c>
      <c r="E874" s="1229"/>
      <c r="F874" s="1180"/>
      <c r="G874" s="1181"/>
      <c r="H874" s="1182"/>
    </row>
    <row r="875" spans="1:8" x14ac:dyDescent="0.3">
      <c r="A875" s="1225"/>
      <c r="B875" s="1236"/>
      <c r="C875" s="1253"/>
      <c r="D875" s="1189" t="s">
        <v>4331</v>
      </c>
      <c r="E875" s="1207"/>
      <c r="F875" s="1180"/>
      <c r="G875" s="1181"/>
      <c r="H875" s="1182"/>
    </row>
    <row r="876" spans="1:8" x14ac:dyDescent="0.3">
      <c r="A876" s="1187" t="s">
        <v>3797</v>
      </c>
      <c r="B876" s="1236" t="s">
        <v>3793</v>
      </c>
      <c r="C876" s="1185" t="s">
        <v>221</v>
      </c>
      <c r="D876" s="1189">
        <v>10</v>
      </c>
      <c r="E876" s="1216"/>
      <c r="F876" s="1180">
        <f>ROUND(D876*(ROUND(E876,2)),2)</f>
        <v>0</v>
      </c>
      <c r="G876" s="1181"/>
      <c r="H876" s="1182"/>
    </row>
    <row r="877" spans="1:8" x14ac:dyDescent="0.3">
      <c r="A877" s="1187"/>
      <c r="B877" s="1236"/>
      <c r="C877" s="1253"/>
      <c r="D877" s="1189" t="s">
        <v>4331</v>
      </c>
      <c r="E877" s="1207"/>
      <c r="F877" s="1180"/>
      <c r="G877" s="1181"/>
      <c r="H877" s="1182"/>
    </row>
    <row r="878" spans="1:8" x14ac:dyDescent="0.3">
      <c r="A878" s="1187" t="s">
        <v>670</v>
      </c>
      <c r="B878" s="1236" t="s">
        <v>671</v>
      </c>
      <c r="C878" s="1185" t="s">
        <v>221</v>
      </c>
      <c r="D878" s="1189">
        <v>10</v>
      </c>
      <c r="E878" s="1216"/>
      <c r="F878" s="1180">
        <f>ROUND(D878*(ROUND(E878,2)),2)</f>
        <v>0</v>
      </c>
      <c r="G878" s="1181"/>
      <c r="H878" s="1182"/>
    </row>
    <row r="879" spans="1:8" x14ac:dyDescent="0.3">
      <c r="A879" s="1187"/>
      <c r="B879" s="1236"/>
      <c r="C879" s="1253"/>
      <c r="D879" s="1189" t="s">
        <v>4331</v>
      </c>
      <c r="E879" s="1217"/>
      <c r="F879" s="1180"/>
      <c r="G879" s="1181"/>
      <c r="H879" s="1182"/>
    </row>
    <row r="880" spans="1:8" x14ac:dyDescent="0.3">
      <c r="A880" s="1187" t="s">
        <v>672</v>
      </c>
      <c r="B880" s="1236" t="s">
        <v>673</v>
      </c>
      <c r="C880" s="1185" t="s">
        <v>181</v>
      </c>
      <c r="D880" s="1189">
        <v>100</v>
      </c>
      <c r="E880" s="1216"/>
      <c r="F880" s="1180">
        <f>ROUND(D880*(ROUND(E880,2)),2)</f>
        <v>0</v>
      </c>
      <c r="G880" s="1181"/>
      <c r="H880" s="1182"/>
    </row>
    <row r="881" spans="1:8" x14ac:dyDescent="0.3">
      <c r="A881" s="1187"/>
      <c r="B881" s="1236"/>
      <c r="C881" s="1253"/>
      <c r="D881" s="1189" t="s">
        <v>4331</v>
      </c>
      <c r="E881" s="1217"/>
      <c r="F881" s="1180"/>
      <c r="G881" s="1181"/>
      <c r="H881" s="1182"/>
    </row>
    <row r="882" spans="1:8" x14ac:dyDescent="0.3">
      <c r="A882" s="1225" t="s">
        <v>691</v>
      </c>
      <c r="B882" s="1236" t="s">
        <v>692</v>
      </c>
      <c r="C882" s="1253"/>
      <c r="D882" s="1189" t="s">
        <v>4331</v>
      </c>
      <c r="E882" s="1217"/>
      <c r="F882" s="1180"/>
      <c r="G882" s="1181"/>
      <c r="H882" s="1182"/>
    </row>
    <row r="883" spans="1:8" x14ac:dyDescent="0.3">
      <c r="A883" s="1187"/>
      <c r="B883" s="1236"/>
      <c r="C883" s="1253"/>
      <c r="D883" s="1189" t="s">
        <v>4331</v>
      </c>
      <c r="E883" s="1217"/>
      <c r="F883" s="1180"/>
      <c r="G883" s="1181"/>
      <c r="H883" s="1182"/>
    </row>
    <row r="884" spans="1:8" x14ac:dyDescent="0.3">
      <c r="A884" s="1225" t="s">
        <v>693</v>
      </c>
      <c r="B884" s="1236" t="s">
        <v>694</v>
      </c>
      <c r="C884" s="1185" t="s">
        <v>221</v>
      </c>
      <c r="D884" s="1189">
        <v>20</v>
      </c>
      <c r="E884" s="1216"/>
      <c r="F884" s="1180">
        <f>ROUND(D884*(ROUND(E884,2)),2)</f>
        <v>0</v>
      </c>
      <c r="G884" s="1181"/>
      <c r="H884" s="1182"/>
    </row>
    <row r="885" spans="1:8" x14ac:dyDescent="0.3">
      <c r="A885" s="1225"/>
      <c r="B885" s="1236"/>
      <c r="C885" s="1253"/>
      <c r="D885" s="1189" t="s">
        <v>4331</v>
      </c>
      <c r="E885" s="1207"/>
      <c r="F885" s="1180"/>
      <c r="G885" s="1181"/>
      <c r="H885" s="1182"/>
    </row>
    <row r="886" spans="1:8" x14ac:dyDescent="0.3">
      <c r="A886" s="1187" t="s">
        <v>695</v>
      </c>
      <c r="B886" s="1236" t="s">
        <v>696</v>
      </c>
      <c r="C886" s="1185" t="s">
        <v>221</v>
      </c>
      <c r="D886" s="1189">
        <v>20</v>
      </c>
      <c r="E886" s="1216"/>
      <c r="F886" s="1180">
        <f>ROUND(D886*(ROUND(E886,2)),2)</f>
        <v>0</v>
      </c>
      <c r="G886" s="1181"/>
      <c r="H886" s="1182"/>
    </row>
    <row r="887" spans="1:8" x14ac:dyDescent="0.3">
      <c r="A887" s="1187"/>
      <c r="B887" s="1236"/>
      <c r="C887" s="1253"/>
      <c r="D887" s="1189" t="s">
        <v>4331</v>
      </c>
      <c r="E887" s="1217"/>
      <c r="F887" s="1180"/>
      <c r="G887" s="1181"/>
      <c r="H887" s="1182"/>
    </row>
    <row r="888" spans="1:8" x14ac:dyDescent="0.3">
      <c r="A888" s="1187" t="s">
        <v>697</v>
      </c>
      <c r="B888" s="1236" t="s">
        <v>698</v>
      </c>
      <c r="C888" s="1185" t="s">
        <v>221</v>
      </c>
      <c r="D888" s="1189">
        <v>20</v>
      </c>
      <c r="E888" s="1216"/>
      <c r="F888" s="1180">
        <f>ROUND(D888*(ROUND(E888,2)),2)</f>
        <v>0</v>
      </c>
      <c r="G888" s="1181"/>
      <c r="H888" s="1182"/>
    </row>
    <row r="889" spans="1:8" x14ac:dyDescent="0.3">
      <c r="A889" s="1187"/>
      <c r="B889" s="1236"/>
      <c r="C889" s="1253"/>
      <c r="D889" s="1189" t="s">
        <v>4331</v>
      </c>
      <c r="E889" s="1217"/>
      <c r="F889" s="1180"/>
      <c r="G889" s="1181"/>
      <c r="H889" s="1182"/>
    </row>
    <row r="890" spans="1:8" x14ac:dyDescent="0.3">
      <c r="A890" s="1187" t="s">
        <v>699</v>
      </c>
      <c r="B890" s="1236" t="s">
        <v>700</v>
      </c>
      <c r="C890" s="1185" t="s">
        <v>221</v>
      </c>
      <c r="D890" s="1189">
        <v>20</v>
      </c>
      <c r="E890" s="1216"/>
      <c r="F890" s="1180">
        <f>ROUND(D890*(ROUND(E890,2)),2)</f>
        <v>0</v>
      </c>
      <c r="G890" s="1181"/>
      <c r="H890" s="1182"/>
    </row>
    <row r="891" spans="1:8" x14ac:dyDescent="0.3">
      <c r="A891" s="1187"/>
      <c r="B891" s="1236"/>
      <c r="C891" s="1253"/>
      <c r="D891" s="1189"/>
      <c r="E891" s="1180"/>
      <c r="F891" s="1180"/>
      <c r="G891" s="1181"/>
      <c r="H891" s="1182"/>
    </row>
    <row r="892" spans="1:8" x14ac:dyDescent="0.3">
      <c r="A892" s="1225" t="s">
        <v>701</v>
      </c>
      <c r="B892" s="1188" t="s">
        <v>702</v>
      </c>
      <c r="C892" s="1185"/>
      <c r="D892" s="1189" t="s">
        <v>4331</v>
      </c>
      <c r="E892" s="1207"/>
      <c r="F892" s="1180"/>
      <c r="G892" s="1181"/>
      <c r="H892" s="1182"/>
    </row>
    <row r="893" spans="1:8" x14ac:dyDescent="0.3">
      <c r="A893" s="1187"/>
      <c r="B893" s="1188"/>
      <c r="C893" s="1185"/>
      <c r="D893" s="1189" t="s">
        <v>4331</v>
      </c>
      <c r="E893" s="1207"/>
      <c r="F893" s="1180"/>
      <c r="G893" s="1181"/>
      <c r="H893" s="1182"/>
    </row>
    <row r="894" spans="1:8" x14ac:dyDescent="0.3">
      <c r="A894" s="1187" t="s">
        <v>712</v>
      </c>
      <c r="B894" s="1188" t="s">
        <v>673</v>
      </c>
      <c r="C894" s="1185" t="s">
        <v>181</v>
      </c>
      <c r="D894" s="1189">
        <v>100</v>
      </c>
      <c r="E894" s="1216"/>
      <c r="F894" s="1180">
        <f>ROUND(D894*(ROUND(E894,2)),2)</f>
        <v>0</v>
      </c>
      <c r="G894" s="1181"/>
      <c r="H894" s="1182"/>
    </row>
    <row r="895" spans="1:8" x14ac:dyDescent="0.3">
      <c r="A895" s="1187"/>
      <c r="B895" s="1236"/>
      <c r="C895" s="1253"/>
      <c r="D895" s="1189"/>
      <c r="E895" s="1217"/>
      <c r="F895" s="1180"/>
      <c r="G895" s="1181"/>
      <c r="H895" s="1182"/>
    </row>
    <row r="896" spans="1:8" x14ac:dyDescent="0.3">
      <c r="A896" s="1187"/>
      <c r="B896" s="1236"/>
      <c r="C896" s="1253"/>
      <c r="D896" s="1189"/>
      <c r="E896" s="1217"/>
      <c r="F896" s="1180"/>
      <c r="G896" s="1154"/>
      <c r="H896" s="1154"/>
    </row>
    <row r="897" spans="1:8" x14ac:dyDescent="0.3">
      <c r="A897" s="1187"/>
      <c r="B897" s="1236"/>
      <c r="C897" s="1253"/>
      <c r="D897" s="1189"/>
      <c r="E897" s="1217"/>
      <c r="F897" s="1180"/>
      <c r="G897" s="1154"/>
      <c r="H897" s="1154"/>
    </row>
    <row r="898" spans="1:8" x14ac:dyDescent="0.3">
      <c r="A898" s="1187"/>
      <c r="B898" s="1236"/>
      <c r="C898" s="1253"/>
      <c r="D898" s="1189"/>
      <c r="E898" s="1217"/>
      <c r="F898" s="1180"/>
      <c r="G898" s="1154"/>
      <c r="H898" s="1154"/>
    </row>
    <row r="899" spans="1:8" x14ac:dyDescent="0.3">
      <c r="A899" s="1187"/>
      <c r="B899" s="1236"/>
      <c r="C899" s="1253"/>
      <c r="D899" s="1189"/>
      <c r="E899" s="1217"/>
      <c r="F899" s="1180"/>
      <c r="G899" s="1154"/>
      <c r="H899" s="1154"/>
    </row>
    <row r="900" spans="1:8" x14ac:dyDescent="0.3">
      <c r="A900" s="1187"/>
      <c r="B900" s="1236"/>
      <c r="C900" s="1253"/>
      <c r="D900" s="1189"/>
      <c r="E900" s="1217"/>
      <c r="F900" s="1180"/>
      <c r="G900" s="1154"/>
      <c r="H900" s="1154"/>
    </row>
    <row r="901" spans="1:8" x14ac:dyDescent="0.3">
      <c r="A901" s="1187"/>
      <c r="B901" s="1236"/>
      <c r="C901" s="1253"/>
      <c r="D901" s="1189"/>
      <c r="E901" s="1217"/>
      <c r="F901" s="1180"/>
      <c r="G901" s="1154"/>
      <c r="H901" s="1154"/>
    </row>
    <row r="902" spans="1:8" x14ac:dyDescent="0.3">
      <c r="A902" s="1187"/>
      <c r="B902" s="1236"/>
      <c r="C902" s="1253"/>
      <c r="D902" s="1189"/>
      <c r="E902" s="1217"/>
      <c r="F902" s="1180"/>
      <c r="G902" s="1154"/>
      <c r="H902" s="1154"/>
    </row>
    <row r="903" spans="1:8" x14ac:dyDescent="0.3">
      <c r="A903" s="1178"/>
      <c r="B903" s="1203"/>
      <c r="C903" s="1204"/>
      <c r="D903" s="1204"/>
      <c r="E903" s="1204"/>
      <c r="F903" s="1210"/>
      <c r="G903" s="1181"/>
      <c r="H903" s="1182"/>
    </row>
    <row r="904" spans="1:8" x14ac:dyDescent="0.3">
      <c r="A904" s="1211" t="s">
        <v>4060</v>
      </c>
      <c r="B904" s="1158" t="s">
        <v>4116</v>
      </c>
      <c r="C904" s="1159"/>
      <c r="D904" s="1159"/>
      <c r="E904" s="1159"/>
      <c r="F904" s="1175">
        <f>SUM(F858:F903)</f>
        <v>0</v>
      </c>
      <c r="G904" s="1181"/>
      <c r="H904" s="1151"/>
    </row>
    <row r="905" spans="1:8" ht="12" customHeight="1" x14ac:dyDescent="0.3">
      <c r="A905" s="1148" t="str">
        <f>A1</f>
        <v>CONTRACT  SANRAL NRA 2024/1323</v>
      </c>
      <c r="B905" s="1206"/>
      <c r="C905" s="1150"/>
      <c r="D905" s="1150"/>
      <c r="E905" s="1150"/>
      <c r="F905" s="1151"/>
      <c r="G905" s="1181"/>
      <c r="H905" s="1151"/>
    </row>
    <row r="906" spans="1:8" ht="12" customHeight="1" x14ac:dyDescent="0.3">
      <c r="A906" s="1148" t="str">
        <f>A2</f>
        <v>ROUTINE ROAD MAINTENANCE ON NATIONAL ROUTES IN THE LIMPOPO PROVINCE</v>
      </c>
      <c r="B906" s="1149"/>
      <c r="C906" s="1150"/>
      <c r="D906" s="1150"/>
      <c r="E906" s="1150"/>
      <c r="F906" s="1155" t="s">
        <v>4495</v>
      </c>
      <c r="G906" s="1181"/>
      <c r="H906" s="1155"/>
    </row>
    <row r="907" spans="1:8" ht="12" customHeight="1" x14ac:dyDescent="0.3">
      <c r="A907" s="1157" t="s">
        <v>4457</v>
      </c>
      <c r="B907" s="1149"/>
      <c r="C907" s="1159"/>
      <c r="D907" s="1159"/>
      <c r="E907" s="1159"/>
      <c r="F907" s="1151"/>
      <c r="G907" s="1181"/>
      <c r="H907" s="1151"/>
    </row>
    <row r="908" spans="1:8" ht="12" customHeight="1" x14ac:dyDescent="0.3">
      <c r="A908" s="1162"/>
      <c r="B908" s="1163"/>
      <c r="C908" s="1164"/>
      <c r="D908" s="1164"/>
      <c r="E908" s="1165"/>
      <c r="F908" s="1165"/>
      <c r="G908" s="1181"/>
      <c r="H908" s="1151"/>
    </row>
    <row r="909" spans="1:8" ht="12" customHeight="1" x14ac:dyDescent="0.3">
      <c r="A909" s="1166" t="s">
        <v>4111</v>
      </c>
      <c r="B909" s="1167" t="s">
        <v>4035</v>
      </c>
      <c r="C909" s="1168" t="s">
        <v>4112</v>
      </c>
      <c r="D909" s="1168" t="s">
        <v>4113</v>
      </c>
      <c r="E909" s="1169" t="s">
        <v>4114</v>
      </c>
      <c r="F909" s="1169" t="s">
        <v>4036</v>
      </c>
      <c r="G909" s="1181"/>
      <c r="H909" s="1170"/>
    </row>
    <row r="910" spans="1:8" ht="12" customHeight="1" x14ac:dyDescent="0.3">
      <c r="A910" s="1172"/>
      <c r="B910" s="1173"/>
      <c r="C910" s="1174"/>
      <c r="D910" s="1174"/>
      <c r="E910" s="1175"/>
      <c r="F910" s="1175"/>
      <c r="G910" s="1181"/>
      <c r="H910" s="1151"/>
    </row>
    <row r="911" spans="1:8" ht="12" customHeight="1" x14ac:dyDescent="0.3">
      <c r="A911" s="1222"/>
      <c r="B911" s="1223"/>
      <c r="C911" s="1164"/>
      <c r="D911" s="1189" t="s">
        <v>4331</v>
      </c>
      <c r="E911" s="1165"/>
      <c r="F911" s="1180"/>
      <c r="G911" s="1181"/>
      <c r="H911" s="1182"/>
    </row>
    <row r="912" spans="1:8" ht="24" x14ac:dyDescent="0.3">
      <c r="A912" s="1166" t="s">
        <v>4062</v>
      </c>
      <c r="B912" s="1184" t="s">
        <v>4496</v>
      </c>
      <c r="C912" s="1185"/>
      <c r="D912" s="1189" t="s">
        <v>4331</v>
      </c>
      <c r="E912" s="1207"/>
      <c r="F912" s="1180"/>
      <c r="G912" s="1181"/>
      <c r="H912" s="1182"/>
    </row>
    <row r="913" spans="1:8" ht="10.050000000000001" customHeight="1" x14ac:dyDescent="0.3">
      <c r="A913" s="1166"/>
      <c r="B913" s="1186"/>
      <c r="C913" s="1185"/>
      <c r="D913" s="1189" t="s">
        <v>4331</v>
      </c>
      <c r="E913" s="1207"/>
      <c r="F913" s="1180"/>
      <c r="G913" s="1181"/>
      <c r="H913" s="1182"/>
    </row>
    <row r="914" spans="1:8" x14ac:dyDescent="0.3">
      <c r="A914" s="1225" t="s">
        <v>734</v>
      </c>
      <c r="B914" s="1188" t="s">
        <v>655</v>
      </c>
      <c r="C914" s="1185"/>
      <c r="D914" s="1189" t="s">
        <v>4331</v>
      </c>
      <c r="E914" s="1207"/>
      <c r="F914" s="1180"/>
      <c r="G914" s="1181"/>
      <c r="H914" s="1182"/>
    </row>
    <row r="915" spans="1:8" ht="10.050000000000001" customHeight="1" x14ac:dyDescent="0.3">
      <c r="A915" s="1225"/>
      <c r="B915" s="1188"/>
      <c r="C915" s="1185"/>
      <c r="D915" s="1189" t="s">
        <v>4331</v>
      </c>
      <c r="E915" s="1207"/>
      <c r="F915" s="1180"/>
      <c r="G915" s="1181"/>
      <c r="H915" s="1182"/>
    </row>
    <row r="916" spans="1:8" x14ac:dyDescent="0.3">
      <c r="A916" s="1187" t="s">
        <v>735</v>
      </c>
      <c r="B916" s="1188" t="s">
        <v>657</v>
      </c>
      <c r="C916" s="1185" t="s">
        <v>221</v>
      </c>
      <c r="D916" s="1189">
        <v>50</v>
      </c>
      <c r="E916" s="1216"/>
      <c r="F916" s="1180">
        <f>ROUND(D916*(ROUND(E916,2)),2)</f>
        <v>0</v>
      </c>
      <c r="G916" s="1181"/>
      <c r="H916" s="1182"/>
    </row>
    <row r="917" spans="1:8" ht="10.050000000000001" customHeight="1" x14ac:dyDescent="0.3">
      <c r="A917" s="1187"/>
      <c r="B917" s="1188"/>
      <c r="C917" s="1185"/>
      <c r="D917" s="1189" t="s">
        <v>4331</v>
      </c>
      <c r="E917" s="1217"/>
      <c r="F917" s="1180"/>
      <c r="G917" s="1181"/>
      <c r="H917" s="1182"/>
    </row>
    <row r="918" spans="1:8" x14ac:dyDescent="0.3">
      <c r="A918" s="1187" t="s">
        <v>736</v>
      </c>
      <c r="B918" s="1188" t="s">
        <v>659</v>
      </c>
      <c r="C918" s="1185" t="s">
        <v>221</v>
      </c>
      <c r="D918" s="1189">
        <v>25</v>
      </c>
      <c r="E918" s="1216"/>
      <c r="F918" s="1180">
        <f>ROUND(D918*(ROUND(E918,2)),2)</f>
        <v>0</v>
      </c>
      <c r="G918" s="1181"/>
      <c r="H918" s="1182"/>
    </row>
    <row r="919" spans="1:8" ht="10.050000000000001" customHeight="1" x14ac:dyDescent="0.3">
      <c r="A919" s="1225"/>
      <c r="B919" s="1188"/>
      <c r="C919" s="1185"/>
      <c r="D919" s="1189" t="s">
        <v>4331</v>
      </c>
      <c r="E919" s="1207"/>
      <c r="F919" s="1180"/>
      <c r="G919" s="1181"/>
      <c r="H919" s="1182"/>
    </row>
    <row r="920" spans="1:8" x14ac:dyDescent="0.3">
      <c r="A920" s="1225" t="s">
        <v>737</v>
      </c>
      <c r="B920" s="1188" t="s">
        <v>738</v>
      </c>
      <c r="C920" s="1185" t="s">
        <v>221</v>
      </c>
      <c r="D920" s="1189">
        <v>20</v>
      </c>
      <c r="E920" s="1216"/>
      <c r="F920" s="1180">
        <f>ROUND(D920*(ROUND(E920,2)),2)</f>
        <v>0</v>
      </c>
      <c r="G920" s="1181"/>
      <c r="H920" s="1182"/>
    </row>
    <row r="921" spans="1:8" ht="10.050000000000001" customHeight="1" x14ac:dyDescent="0.3">
      <c r="A921" s="1225"/>
      <c r="B921" s="1188"/>
      <c r="C921" s="1185"/>
      <c r="D921" s="1189" t="s">
        <v>4331</v>
      </c>
      <c r="E921" s="1217"/>
      <c r="F921" s="1180"/>
      <c r="G921" s="1181"/>
      <c r="H921" s="1182"/>
    </row>
    <row r="922" spans="1:8" x14ac:dyDescent="0.3">
      <c r="A922" s="1225" t="s">
        <v>739</v>
      </c>
      <c r="B922" s="1186" t="s">
        <v>740</v>
      </c>
      <c r="C922" s="1185"/>
      <c r="D922" s="1189" t="s">
        <v>4331</v>
      </c>
      <c r="E922" s="1217"/>
      <c r="F922" s="1180"/>
      <c r="G922" s="1181"/>
      <c r="H922" s="1182"/>
    </row>
    <row r="923" spans="1:8" ht="10.050000000000001" customHeight="1" x14ac:dyDescent="0.3">
      <c r="A923" s="1187"/>
      <c r="B923" s="1188"/>
      <c r="C923" s="1185"/>
      <c r="D923" s="1189" t="s">
        <v>4331</v>
      </c>
      <c r="E923" s="1217"/>
      <c r="F923" s="1180"/>
      <c r="G923" s="1181"/>
      <c r="H923" s="1182"/>
    </row>
    <row r="924" spans="1:8" ht="22.8" x14ac:dyDescent="0.3">
      <c r="A924" s="1187" t="s">
        <v>741</v>
      </c>
      <c r="B924" s="1188" t="s">
        <v>742</v>
      </c>
      <c r="C924" s="1185"/>
      <c r="D924" s="1189" t="s">
        <v>4331</v>
      </c>
      <c r="E924" s="1229"/>
      <c r="F924" s="1180"/>
      <c r="G924" s="1181"/>
      <c r="H924" s="1182"/>
    </row>
    <row r="925" spans="1:8" ht="10.050000000000001" customHeight="1" x14ac:dyDescent="0.3">
      <c r="A925" s="1187"/>
      <c r="B925" s="1188"/>
      <c r="C925" s="1185"/>
      <c r="D925" s="1189" t="s">
        <v>4331</v>
      </c>
      <c r="E925" s="1229"/>
      <c r="F925" s="1180"/>
      <c r="G925" s="1181"/>
      <c r="H925" s="1182"/>
    </row>
    <row r="926" spans="1:8" x14ac:dyDescent="0.3">
      <c r="A926" s="1187" t="s">
        <v>745</v>
      </c>
      <c r="B926" s="1188" t="s">
        <v>3805</v>
      </c>
      <c r="C926" s="1185" t="s">
        <v>221</v>
      </c>
      <c r="D926" s="1189">
        <v>10</v>
      </c>
      <c r="E926" s="1216"/>
      <c r="F926" s="1180">
        <f>ROUND(D926*(ROUND(E926,2)),2)</f>
        <v>0</v>
      </c>
      <c r="G926" s="1181"/>
      <c r="H926" s="1182"/>
    </row>
    <row r="927" spans="1:8" ht="10.050000000000001" customHeight="1" x14ac:dyDescent="0.3">
      <c r="A927" s="1187"/>
      <c r="B927" s="1188"/>
      <c r="C927" s="1185"/>
      <c r="D927" s="1189" t="s">
        <v>4331</v>
      </c>
      <c r="E927" s="1207"/>
      <c r="F927" s="1180"/>
      <c r="G927" s="1181"/>
      <c r="H927" s="1182"/>
    </row>
    <row r="928" spans="1:8" x14ac:dyDescent="0.3">
      <c r="A928" s="1187" t="s">
        <v>747</v>
      </c>
      <c r="B928" s="1188" t="s">
        <v>4497</v>
      </c>
      <c r="C928" s="1185"/>
      <c r="D928" s="1189" t="s">
        <v>4331</v>
      </c>
      <c r="E928" s="1229"/>
      <c r="F928" s="1180"/>
      <c r="G928" s="1181"/>
      <c r="H928" s="1182"/>
    </row>
    <row r="929" spans="1:8" ht="10.050000000000001" customHeight="1" x14ac:dyDescent="0.3">
      <c r="A929" s="1187"/>
      <c r="B929" s="1188"/>
      <c r="C929" s="1185"/>
      <c r="D929" s="1189" t="s">
        <v>4331</v>
      </c>
      <c r="E929" s="1229"/>
      <c r="F929" s="1180"/>
      <c r="G929" s="1181"/>
      <c r="H929" s="1182"/>
    </row>
    <row r="930" spans="1:8" x14ac:dyDescent="0.3">
      <c r="A930" s="1187" t="s">
        <v>750</v>
      </c>
      <c r="B930" s="1188" t="s">
        <v>3805</v>
      </c>
      <c r="C930" s="1185" t="s">
        <v>221</v>
      </c>
      <c r="D930" s="1189">
        <v>10</v>
      </c>
      <c r="E930" s="1216"/>
      <c r="F930" s="1180">
        <f>ROUND(D930*(ROUND(E930,2)),2)</f>
        <v>0</v>
      </c>
      <c r="G930" s="1181"/>
      <c r="H930" s="1182"/>
    </row>
    <row r="931" spans="1:8" ht="10.050000000000001" customHeight="1" x14ac:dyDescent="0.3">
      <c r="A931" s="1187"/>
      <c r="B931" s="1188"/>
      <c r="C931" s="1185"/>
      <c r="D931" s="1189" t="s">
        <v>4331</v>
      </c>
      <c r="E931" s="1207"/>
      <c r="F931" s="1180"/>
      <c r="G931" s="1181"/>
      <c r="H931" s="1182"/>
    </row>
    <row r="932" spans="1:8" x14ac:dyDescent="0.3">
      <c r="A932" s="1187" t="s">
        <v>751</v>
      </c>
      <c r="B932" s="1188" t="s">
        <v>4498</v>
      </c>
      <c r="C932" s="1185"/>
      <c r="D932" s="1189" t="s">
        <v>4331</v>
      </c>
      <c r="E932" s="1229"/>
      <c r="F932" s="1180"/>
      <c r="G932" s="1181"/>
      <c r="H932" s="1182"/>
    </row>
    <row r="933" spans="1:8" ht="10.050000000000001" customHeight="1" x14ac:dyDescent="0.3">
      <c r="A933" s="1187"/>
      <c r="B933" s="1188"/>
      <c r="C933" s="1185"/>
      <c r="D933" s="1189" t="s">
        <v>4331</v>
      </c>
      <c r="E933" s="1229"/>
      <c r="F933" s="1180"/>
      <c r="G933" s="1181"/>
      <c r="H933" s="1182"/>
    </row>
    <row r="934" spans="1:8" x14ac:dyDescent="0.3">
      <c r="A934" s="1187" t="s">
        <v>754</v>
      </c>
      <c r="B934" s="1188" t="s">
        <v>3805</v>
      </c>
      <c r="C934" s="1185" t="s">
        <v>221</v>
      </c>
      <c r="D934" s="1189">
        <v>10</v>
      </c>
      <c r="E934" s="1216"/>
      <c r="F934" s="1180">
        <f>ROUND(D934*(ROUND(E934,2)),2)</f>
        <v>0</v>
      </c>
      <c r="G934" s="1181"/>
      <c r="H934" s="1182"/>
    </row>
    <row r="935" spans="1:8" ht="10.050000000000001" customHeight="1" x14ac:dyDescent="0.3">
      <c r="A935" s="1187"/>
      <c r="B935" s="1188"/>
      <c r="C935" s="1185"/>
      <c r="D935" s="1189" t="s">
        <v>4331</v>
      </c>
      <c r="E935" s="1217"/>
      <c r="F935" s="1180"/>
      <c r="G935" s="1181"/>
      <c r="H935" s="1182"/>
    </row>
    <row r="936" spans="1:8" x14ac:dyDescent="0.3">
      <c r="A936" s="1225" t="s">
        <v>755</v>
      </c>
      <c r="B936" s="1186" t="s">
        <v>756</v>
      </c>
      <c r="C936" s="1185"/>
      <c r="D936" s="1189" t="s">
        <v>4331</v>
      </c>
      <c r="E936" s="1217"/>
      <c r="F936" s="1180"/>
      <c r="G936" s="1181"/>
      <c r="H936" s="1182"/>
    </row>
    <row r="937" spans="1:8" ht="10.050000000000001" customHeight="1" x14ac:dyDescent="0.3">
      <c r="A937" s="1187"/>
      <c r="B937" s="1186"/>
      <c r="C937" s="1185"/>
      <c r="D937" s="1189" t="s">
        <v>4331</v>
      </c>
      <c r="E937" s="1217"/>
      <c r="F937" s="1180"/>
      <c r="G937" s="1181"/>
      <c r="H937" s="1182"/>
    </row>
    <row r="938" spans="1:8" ht="22.8" x14ac:dyDescent="0.3">
      <c r="A938" s="1187" t="s">
        <v>757</v>
      </c>
      <c r="B938" s="1188" t="s">
        <v>3990</v>
      </c>
      <c r="C938" s="1185"/>
      <c r="D938" s="1189" t="s">
        <v>4331</v>
      </c>
      <c r="E938" s="1229"/>
      <c r="F938" s="1180"/>
      <c r="G938" s="1181"/>
      <c r="H938" s="1182"/>
    </row>
    <row r="939" spans="1:8" ht="10.050000000000001" customHeight="1" x14ac:dyDescent="0.3">
      <c r="A939" s="1187"/>
      <c r="B939" s="1188"/>
      <c r="C939" s="1185"/>
      <c r="D939" s="1189" t="s">
        <v>4331</v>
      </c>
      <c r="E939" s="1229"/>
      <c r="F939" s="1180"/>
      <c r="G939" s="1181"/>
      <c r="H939" s="1182"/>
    </row>
    <row r="940" spans="1:8" x14ac:dyDescent="0.3">
      <c r="A940" s="1187" t="s">
        <v>3812</v>
      </c>
      <c r="B940" s="1188" t="s">
        <v>3808</v>
      </c>
      <c r="C940" s="1185" t="s">
        <v>363</v>
      </c>
      <c r="D940" s="1189">
        <v>150</v>
      </c>
      <c r="E940" s="1216"/>
      <c r="F940" s="1180">
        <f>ROUND(D940*(ROUND(E940,2)),2)</f>
        <v>0</v>
      </c>
      <c r="G940" s="1181"/>
      <c r="H940" s="1182"/>
    </row>
    <row r="941" spans="1:8" ht="10.050000000000001" customHeight="1" x14ac:dyDescent="0.3">
      <c r="A941" s="1187"/>
      <c r="B941" s="1154"/>
      <c r="C941" s="1185"/>
      <c r="D941" s="1189" t="s">
        <v>4331</v>
      </c>
      <c r="E941" s="1229"/>
      <c r="F941" s="1180"/>
      <c r="G941" s="1181"/>
      <c r="H941" s="1182"/>
    </row>
    <row r="942" spans="1:8" x14ac:dyDescent="0.3">
      <c r="A942" s="1187" t="s">
        <v>3814</v>
      </c>
      <c r="B942" s="1188" t="s">
        <v>3810</v>
      </c>
      <c r="C942" s="1185" t="s">
        <v>363</v>
      </c>
      <c r="D942" s="1189">
        <v>150</v>
      </c>
      <c r="E942" s="1216"/>
      <c r="F942" s="1180">
        <f>ROUND(D942*(ROUND(E942,2)),2)</f>
        <v>0</v>
      </c>
      <c r="G942" s="1181"/>
      <c r="H942" s="1182"/>
    </row>
    <row r="943" spans="1:8" ht="10.050000000000001" customHeight="1" x14ac:dyDescent="0.3">
      <c r="A943" s="1225"/>
      <c r="B943" s="1188"/>
      <c r="C943" s="1185"/>
      <c r="D943" s="1189"/>
      <c r="E943" s="1217"/>
      <c r="F943" s="1180"/>
      <c r="G943" s="1181"/>
      <c r="H943" s="1182"/>
    </row>
    <row r="944" spans="1:8" ht="45.6" x14ac:dyDescent="0.3">
      <c r="A944" s="1225" t="s">
        <v>759</v>
      </c>
      <c r="B944" s="1188" t="s">
        <v>760</v>
      </c>
      <c r="C944" s="1185"/>
      <c r="D944" s="1189" t="s">
        <v>4331</v>
      </c>
      <c r="E944" s="1229"/>
      <c r="F944" s="1180"/>
      <c r="G944" s="1181"/>
      <c r="H944" s="1182"/>
    </row>
    <row r="945" spans="1:8" ht="10.050000000000001" customHeight="1" x14ac:dyDescent="0.3">
      <c r="A945" s="1225"/>
      <c r="B945" s="1188"/>
      <c r="C945" s="1185"/>
      <c r="D945" s="1189" t="s">
        <v>4331</v>
      </c>
      <c r="E945" s="1229"/>
      <c r="F945" s="1180"/>
      <c r="G945" s="1181"/>
      <c r="H945" s="1182"/>
    </row>
    <row r="946" spans="1:8" x14ac:dyDescent="0.3">
      <c r="A946" s="1225" t="s">
        <v>3818</v>
      </c>
      <c r="B946" s="1188" t="s">
        <v>3816</v>
      </c>
      <c r="C946" s="1185" t="s">
        <v>363</v>
      </c>
      <c r="D946" s="1189">
        <v>5</v>
      </c>
      <c r="E946" s="1216"/>
      <c r="F946" s="1180">
        <f>ROUND(D946*(ROUND(E946,2)),2)</f>
        <v>0</v>
      </c>
      <c r="G946" s="1181"/>
      <c r="H946" s="1182"/>
    </row>
    <row r="947" spans="1:8" ht="10.050000000000001" customHeight="1" x14ac:dyDescent="0.3">
      <c r="A947" s="1225"/>
      <c r="B947" s="1188"/>
      <c r="C947" s="1185"/>
      <c r="D947" s="1189" t="s">
        <v>4331</v>
      </c>
      <c r="E947" s="1217"/>
      <c r="F947" s="1180"/>
      <c r="G947" s="1181"/>
      <c r="H947" s="1182"/>
    </row>
    <row r="948" spans="1:8" x14ac:dyDescent="0.3">
      <c r="A948" s="1225" t="s">
        <v>761</v>
      </c>
      <c r="B948" s="1188" t="s">
        <v>762</v>
      </c>
      <c r="C948" s="1185" t="s">
        <v>181</v>
      </c>
      <c r="D948" s="1189">
        <v>100</v>
      </c>
      <c r="E948" s="1216"/>
      <c r="F948" s="1180">
        <f>ROUND(D948*(ROUND(E948,2)),2)</f>
        <v>0</v>
      </c>
      <c r="G948" s="1181"/>
      <c r="H948" s="1182"/>
    </row>
    <row r="949" spans="1:8" ht="10.050000000000001" customHeight="1" x14ac:dyDescent="0.3">
      <c r="A949" s="1187"/>
      <c r="B949" s="1188"/>
      <c r="C949" s="1185"/>
      <c r="D949" s="1189" t="s">
        <v>4331</v>
      </c>
      <c r="E949" s="1217"/>
      <c r="F949" s="1180"/>
      <c r="G949" s="1181"/>
      <c r="H949" s="1182"/>
    </row>
    <row r="950" spans="1:8" x14ac:dyDescent="0.3">
      <c r="A950" s="1225" t="s">
        <v>763</v>
      </c>
      <c r="B950" s="1188" t="s">
        <v>4499</v>
      </c>
      <c r="C950" s="1185" t="s">
        <v>181</v>
      </c>
      <c r="D950" s="1189">
        <v>100</v>
      </c>
      <c r="E950" s="1216"/>
      <c r="F950" s="1180">
        <f>ROUND(D950*(ROUND(E950,2)),2)</f>
        <v>0</v>
      </c>
      <c r="G950" s="1181"/>
      <c r="H950" s="1182"/>
    </row>
    <row r="951" spans="1:8" ht="10.050000000000001" customHeight="1" x14ac:dyDescent="0.3">
      <c r="A951" s="1187"/>
      <c r="B951" s="1188"/>
      <c r="C951" s="1185"/>
      <c r="D951" s="1189" t="s">
        <v>4331</v>
      </c>
      <c r="E951" s="1207"/>
      <c r="F951" s="1180"/>
      <c r="G951" s="1181"/>
      <c r="H951" s="1182"/>
    </row>
    <row r="952" spans="1:8" ht="22.8" x14ac:dyDescent="0.3">
      <c r="A952" s="1225" t="s">
        <v>769</v>
      </c>
      <c r="B952" s="1188" t="s">
        <v>4500</v>
      </c>
      <c r="C952" s="1185" t="s">
        <v>363</v>
      </c>
      <c r="D952" s="1189">
        <v>5</v>
      </c>
      <c r="E952" s="1216"/>
      <c r="F952" s="1180">
        <f>ROUND(D952*(ROUND(E952,2)),2)</f>
        <v>0</v>
      </c>
      <c r="G952" s="1181"/>
      <c r="H952" s="1182"/>
    </row>
    <row r="953" spans="1:8" ht="10.050000000000001" customHeight="1" x14ac:dyDescent="0.3">
      <c r="A953" s="1187"/>
      <c r="B953" s="1188"/>
      <c r="C953" s="1185"/>
      <c r="D953" s="1189" t="s">
        <v>4331</v>
      </c>
      <c r="E953" s="1207"/>
      <c r="F953" s="1180"/>
      <c r="G953" s="1181"/>
      <c r="H953" s="1182"/>
    </row>
    <row r="954" spans="1:8" x14ac:dyDescent="0.3">
      <c r="A954" s="1225" t="s">
        <v>771</v>
      </c>
      <c r="B954" s="1188" t="s">
        <v>772</v>
      </c>
      <c r="C954" s="1185"/>
      <c r="D954" s="1189" t="s">
        <v>4331</v>
      </c>
      <c r="E954" s="1207"/>
      <c r="F954" s="1180"/>
      <c r="G954" s="1181"/>
      <c r="H954" s="1182"/>
    </row>
    <row r="955" spans="1:8" ht="10.050000000000001" customHeight="1" x14ac:dyDescent="0.3">
      <c r="A955" s="1187"/>
      <c r="B955" s="1188"/>
      <c r="C955" s="1185"/>
      <c r="D955" s="1189" t="s">
        <v>4331</v>
      </c>
      <c r="E955" s="1207"/>
      <c r="F955" s="1180"/>
      <c r="G955" s="1181"/>
      <c r="H955" s="1182"/>
    </row>
    <row r="956" spans="1:8" x14ac:dyDescent="0.3">
      <c r="A956" s="1187" t="s">
        <v>773</v>
      </c>
      <c r="B956" s="1188" t="s">
        <v>774</v>
      </c>
      <c r="C956" s="1185" t="s">
        <v>9</v>
      </c>
      <c r="D956" s="1189">
        <v>5</v>
      </c>
      <c r="E956" s="1216"/>
      <c r="F956" s="1180">
        <f>ROUND(D956*(ROUND(E956,2)),2)</f>
        <v>0</v>
      </c>
      <c r="G956" s="1181"/>
      <c r="H956" s="1182"/>
    </row>
    <row r="957" spans="1:8" ht="10.050000000000001" customHeight="1" x14ac:dyDescent="0.3">
      <c r="A957" s="1187"/>
      <c r="B957" s="1188"/>
      <c r="C957" s="1185"/>
      <c r="D957" s="1189" t="s">
        <v>4331</v>
      </c>
      <c r="E957" s="1207"/>
      <c r="F957" s="1180"/>
      <c r="G957" s="1181"/>
      <c r="H957" s="1182"/>
    </row>
    <row r="958" spans="1:8" x14ac:dyDescent="0.3">
      <c r="A958" s="1187" t="s">
        <v>775</v>
      </c>
      <c r="B958" s="1188" t="s">
        <v>776</v>
      </c>
      <c r="C958" s="1185" t="s">
        <v>9</v>
      </c>
      <c r="D958" s="1189">
        <v>5</v>
      </c>
      <c r="E958" s="1216"/>
      <c r="F958" s="1180">
        <f>ROUND(D958*(ROUND(E958,2)),2)</f>
        <v>0</v>
      </c>
      <c r="G958" s="1181"/>
      <c r="H958" s="1182"/>
    </row>
    <row r="959" spans="1:8" ht="10.050000000000001" customHeight="1" x14ac:dyDescent="0.3">
      <c r="A959" s="1187"/>
      <c r="B959" s="1188"/>
      <c r="C959" s="1185"/>
      <c r="D959" s="1189" t="s">
        <v>4331</v>
      </c>
      <c r="E959" s="1217"/>
      <c r="F959" s="1180"/>
      <c r="G959" s="1181"/>
      <c r="H959" s="1182"/>
    </row>
    <row r="960" spans="1:8" x14ac:dyDescent="0.3">
      <c r="A960" s="1225" t="s">
        <v>777</v>
      </c>
      <c r="B960" s="1188" t="s">
        <v>778</v>
      </c>
      <c r="C960" s="1185" t="s">
        <v>221</v>
      </c>
      <c r="D960" s="1189">
        <v>5</v>
      </c>
      <c r="E960" s="1216"/>
      <c r="F960" s="1180">
        <f>ROUND(D960*(ROUND(E960,2)),2)</f>
        <v>0</v>
      </c>
      <c r="G960" s="1181"/>
      <c r="H960" s="1182"/>
    </row>
    <row r="961" spans="1:8" ht="10.050000000000001" customHeight="1" x14ac:dyDescent="0.3">
      <c r="A961" s="1166"/>
      <c r="B961" s="1186"/>
      <c r="C961" s="1185"/>
      <c r="D961" s="1189" t="s">
        <v>4331</v>
      </c>
      <c r="E961" s="1207"/>
      <c r="F961" s="1180"/>
      <c r="G961" s="1181"/>
      <c r="H961" s="1182"/>
    </row>
    <row r="962" spans="1:8" x14ac:dyDescent="0.3">
      <c r="A962" s="1225" t="s">
        <v>779</v>
      </c>
      <c r="B962" s="1188" t="s">
        <v>780</v>
      </c>
      <c r="C962" s="1185" t="s">
        <v>363</v>
      </c>
      <c r="D962" s="1189">
        <v>300</v>
      </c>
      <c r="E962" s="1216"/>
      <c r="F962" s="1180">
        <f>ROUND(D962*(ROUND(E962,2)),2)</f>
        <v>0</v>
      </c>
      <c r="G962" s="1181"/>
      <c r="H962" s="1182"/>
    </row>
    <row r="963" spans="1:8" ht="10.050000000000001" customHeight="1" x14ac:dyDescent="0.3">
      <c r="A963" s="1187"/>
      <c r="B963" s="1188"/>
      <c r="C963" s="1185"/>
      <c r="D963" s="1189" t="s">
        <v>4331</v>
      </c>
      <c r="E963" s="1217"/>
      <c r="F963" s="1180"/>
      <c r="G963" s="1181"/>
      <c r="H963" s="1182"/>
    </row>
    <row r="964" spans="1:8" ht="22.8" x14ac:dyDescent="0.3">
      <c r="A964" s="1225" t="s">
        <v>781</v>
      </c>
      <c r="B964" s="1236" t="s">
        <v>782</v>
      </c>
      <c r="C964" s="1185" t="s">
        <v>316</v>
      </c>
      <c r="D964" s="1189">
        <v>100</v>
      </c>
      <c r="E964" s="1265"/>
      <c r="F964" s="1180">
        <f>ROUND(D964*(ROUND(E964,2)),2)</f>
        <v>0</v>
      </c>
      <c r="G964" s="1181"/>
      <c r="H964" s="1182"/>
    </row>
    <row r="965" spans="1:8" ht="12" customHeight="1" x14ac:dyDescent="0.3">
      <c r="A965" s="1225"/>
      <c r="B965" s="1266"/>
      <c r="C965" s="1174"/>
      <c r="D965" s="1267"/>
      <c r="E965" s="1268"/>
      <c r="F965" s="1180"/>
      <c r="G965" s="1181"/>
      <c r="H965" s="1182"/>
    </row>
    <row r="966" spans="1:8" ht="12" customHeight="1" x14ac:dyDescent="0.3">
      <c r="A966" s="1178"/>
      <c r="B966" s="1203"/>
      <c r="C966" s="1204"/>
      <c r="D966" s="1204"/>
      <c r="E966" s="1204"/>
      <c r="F966" s="1210"/>
      <c r="G966" s="1181"/>
      <c r="H966" s="1182"/>
    </row>
    <row r="967" spans="1:8" ht="12" customHeight="1" x14ac:dyDescent="0.3">
      <c r="A967" s="1211" t="s">
        <v>4062</v>
      </c>
      <c r="B967" s="1158" t="s">
        <v>4116</v>
      </c>
      <c r="C967" s="1159"/>
      <c r="D967" s="1159"/>
      <c r="E967" s="1159"/>
      <c r="F967" s="1175">
        <f>SUM(F911:F964)</f>
        <v>0</v>
      </c>
      <c r="G967" s="1181"/>
      <c r="H967" s="1151"/>
    </row>
    <row r="968" spans="1:8" x14ac:dyDescent="0.3">
      <c r="A968" s="1148" t="str">
        <f>A1</f>
        <v>CONTRACT  SANRAL NRA 2024/1323</v>
      </c>
      <c r="B968" s="1206"/>
      <c r="C968" s="1150"/>
      <c r="D968" s="1150"/>
      <c r="E968" s="1150"/>
      <c r="F968" s="1151"/>
      <c r="G968" s="1181"/>
      <c r="H968" s="1151"/>
    </row>
    <row r="969" spans="1:8" x14ac:dyDescent="0.3">
      <c r="A969" s="1148" t="str">
        <f>A2</f>
        <v>ROUTINE ROAD MAINTENANCE ON NATIONAL ROUTES IN THE LIMPOPO PROVINCE</v>
      </c>
      <c r="B969" s="1149"/>
      <c r="C969" s="1150"/>
      <c r="D969" s="1150"/>
      <c r="E969" s="1150"/>
      <c r="F969" s="1155" t="s">
        <v>4501</v>
      </c>
      <c r="G969" s="1181"/>
      <c r="H969" s="1155"/>
    </row>
    <row r="970" spans="1:8" x14ac:dyDescent="0.3">
      <c r="A970" s="1157" t="s">
        <v>4457</v>
      </c>
      <c r="B970" s="1149"/>
      <c r="C970" s="1159"/>
      <c r="D970" s="1159"/>
      <c r="E970" s="1159"/>
      <c r="F970" s="1151"/>
      <c r="G970" s="1181"/>
      <c r="H970" s="1151"/>
    </row>
    <row r="971" spans="1:8" x14ac:dyDescent="0.3">
      <c r="A971" s="1162"/>
      <c r="B971" s="1163"/>
      <c r="C971" s="1164"/>
      <c r="D971" s="1164"/>
      <c r="E971" s="1165"/>
      <c r="F971" s="1165"/>
      <c r="G971" s="1181"/>
      <c r="H971" s="1151"/>
    </row>
    <row r="972" spans="1:8" x14ac:dyDescent="0.3">
      <c r="A972" s="1166" t="s">
        <v>4111</v>
      </c>
      <c r="B972" s="1167" t="s">
        <v>4035</v>
      </c>
      <c r="C972" s="1168" t="s">
        <v>4112</v>
      </c>
      <c r="D972" s="1168" t="s">
        <v>4113</v>
      </c>
      <c r="E972" s="1169" t="s">
        <v>4114</v>
      </c>
      <c r="F972" s="1169" t="s">
        <v>4036</v>
      </c>
      <c r="G972" s="1181"/>
      <c r="H972" s="1170"/>
    </row>
    <row r="973" spans="1:8" x14ac:dyDescent="0.3">
      <c r="A973" s="1172"/>
      <c r="B973" s="1173"/>
      <c r="C973" s="1174"/>
      <c r="D973" s="1174"/>
      <c r="E973" s="1175"/>
      <c r="F973" s="1175"/>
      <c r="G973" s="1181"/>
      <c r="H973" s="1151"/>
    </row>
    <row r="974" spans="1:8" x14ac:dyDescent="0.3">
      <c r="A974" s="1222"/>
      <c r="B974" s="1223"/>
      <c r="C974" s="1164"/>
      <c r="D974" s="1189" t="s">
        <v>4331</v>
      </c>
      <c r="E974" s="1165"/>
      <c r="F974" s="1180"/>
      <c r="G974" s="1181"/>
      <c r="H974" s="1182"/>
    </row>
    <row r="975" spans="1:8" x14ac:dyDescent="0.3">
      <c r="A975" s="1166" t="s">
        <v>4064</v>
      </c>
      <c r="B975" s="1184" t="s">
        <v>4065</v>
      </c>
      <c r="C975" s="1185"/>
      <c r="D975" s="1189" t="s">
        <v>4331</v>
      </c>
      <c r="E975" s="1207"/>
      <c r="F975" s="1180"/>
      <c r="G975" s="1181"/>
      <c r="H975" s="1182"/>
    </row>
    <row r="976" spans="1:8" x14ac:dyDescent="0.3">
      <c r="A976" s="1166"/>
      <c r="B976" s="1186"/>
      <c r="C976" s="1185"/>
      <c r="D976" s="1189" t="s">
        <v>4331</v>
      </c>
      <c r="E976" s="1207"/>
      <c r="F976" s="1180"/>
      <c r="G976" s="1181"/>
      <c r="H976" s="1182"/>
    </row>
    <row r="977" spans="1:8" ht="22.8" x14ac:dyDescent="0.3">
      <c r="A977" s="1225" t="s">
        <v>785</v>
      </c>
      <c r="B977" s="1188" t="s">
        <v>786</v>
      </c>
      <c r="C977" s="1185"/>
      <c r="D977" s="1189" t="s">
        <v>4331</v>
      </c>
      <c r="E977" s="1207"/>
      <c r="F977" s="1180"/>
      <c r="G977" s="1181"/>
      <c r="H977" s="1182"/>
    </row>
    <row r="978" spans="1:8" x14ac:dyDescent="0.3">
      <c r="A978" s="1225"/>
      <c r="B978" s="1188"/>
      <c r="C978" s="1185"/>
      <c r="D978" s="1189" t="s">
        <v>4331</v>
      </c>
      <c r="E978" s="1207"/>
      <c r="F978" s="1180"/>
      <c r="G978" s="1181"/>
      <c r="H978" s="1182"/>
    </row>
    <row r="979" spans="1:8" ht="22.8" x14ac:dyDescent="0.3">
      <c r="A979" s="1225" t="s">
        <v>787</v>
      </c>
      <c r="B979" s="1188" t="s">
        <v>788</v>
      </c>
      <c r="C979" s="1185" t="s">
        <v>16</v>
      </c>
      <c r="D979" s="1189">
        <v>1</v>
      </c>
      <c r="E979" s="1217">
        <v>500000</v>
      </c>
      <c r="F979" s="1180">
        <f>ROUND(D979*(ROUND(E979,2)),2)</f>
        <v>500000</v>
      </c>
      <c r="G979" s="1181"/>
      <c r="H979" s="1182"/>
    </row>
    <row r="980" spans="1:8" x14ac:dyDescent="0.3">
      <c r="A980" s="1225"/>
      <c r="B980" s="1188"/>
      <c r="C980" s="1185"/>
      <c r="D980" s="1189" t="s">
        <v>4331</v>
      </c>
      <c r="E980" s="1207"/>
      <c r="F980" s="1180"/>
      <c r="G980" s="1181"/>
      <c r="H980" s="1182"/>
    </row>
    <row r="981" spans="1:8" ht="22.8" x14ac:dyDescent="0.3">
      <c r="A981" s="1225" t="s">
        <v>794</v>
      </c>
      <c r="B981" s="1188" t="s">
        <v>795</v>
      </c>
      <c r="C981" s="1185" t="s">
        <v>21</v>
      </c>
      <c r="D981" s="1189">
        <f>F979</f>
        <v>500000</v>
      </c>
      <c r="E981" s="1208"/>
      <c r="F981" s="1180">
        <f>ROUND(D981*(ROUND(E981,2)),2)</f>
        <v>0</v>
      </c>
      <c r="G981" s="1181"/>
      <c r="H981" s="1182"/>
    </row>
    <row r="982" spans="1:8" x14ac:dyDescent="0.3">
      <c r="A982" s="1225"/>
      <c r="B982" s="1188"/>
      <c r="C982" s="1185"/>
      <c r="D982" s="1189" t="s">
        <v>4331</v>
      </c>
      <c r="E982" s="1217"/>
      <c r="F982" s="1180"/>
      <c r="G982" s="1181"/>
      <c r="H982" s="1182"/>
    </row>
    <row r="983" spans="1:8" x14ac:dyDescent="0.3">
      <c r="A983" s="1183"/>
      <c r="B983" s="1188"/>
      <c r="C983" s="1185"/>
      <c r="D983" s="1189" t="s">
        <v>4331</v>
      </c>
      <c r="E983" s="1217"/>
      <c r="F983" s="1180"/>
      <c r="G983" s="1181"/>
      <c r="H983" s="1182"/>
    </row>
    <row r="984" spans="1:8" x14ac:dyDescent="0.3">
      <c r="A984" s="1183"/>
      <c r="B984" s="1188"/>
      <c r="C984" s="1185"/>
      <c r="D984" s="1189" t="s">
        <v>4331</v>
      </c>
      <c r="E984" s="1207"/>
      <c r="F984" s="1180"/>
      <c r="G984" s="1181"/>
      <c r="H984" s="1182"/>
    </row>
    <row r="985" spans="1:8" x14ac:dyDescent="0.3">
      <c r="A985" s="1183"/>
      <c r="B985" s="1188"/>
      <c r="C985" s="1185"/>
      <c r="D985" s="1189" t="s">
        <v>4331</v>
      </c>
      <c r="E985" s="1207"/>
      <c r="F985" s="1180"/>
      <c r="G985" s="1181"/>
      <c r="H985" s="1182"/>
    </row>
    <row r="986" spans="1:8" x14ac:dyDescent="0.3">
      <c r="A986" s="1183"/>
      <c r="B986" s="1188"/>
      <c r="C986" s="1185"/>
      <c r="D986" s="1189" t="s">
        <v>4331</v>
      </c>
      <c r="E986" s="1207"/>
      <c r="F986" s="1180"/>
      <c r="G986" s="1181"/>
      <c r="H986" s="1182"/>
    </row>
    <row r="987" spans="1:8" x14ac:dyDescent="0.3">
      <c r="A987" s="1183"/>
      <c r="B987" s="1188"/>
      <c r="C987" s="1185"/>
      <c r="D987" s="1189" t="s">
        <v>4331</v>
      </c>
      <c r="E987" s="1245"/>
      <c r="F987" s="1180"/>
      <c r="G987" s="1181"/>
      <c r="H987" s="1182"/>
    </row>
    <row r="988" spans="1:8" x14ac:dyDescent="0.3">
      <c r="A988" s="1183"/>
      <c r="B988" s="1188"/>
      <c r="C988" s="1185"/>
      <c r="D988" s="1189" t="s">
        <v>4331</v>
      </c>
      <c r="E988" s="1217"/>
      <c r="F988" s="1180"/>
      <c r="G988" s="1181"/>
      <c r="H988" s="1182"/>
    </row>
    <row r="989" spans="1:8" x14ac:dyDescent="0.3">
      <c r="A989" s="1183"/>
      <c r="B989" s="1188"/>
      <c r="C989" s="1185"/>
      <c r="D989" s="1189" t="s">
        <v>4331</v>
      </c>
      <c r="E989" s="1207"/>
      <c r="F989" s="1180"/>
      <c r="G989" s="1181"/>
      <c r="H989" s="1182"/>
    </row>
    <row r="990" spans="1:8" x14ac:dyDescent="0.3">
      <c r="A990" s="1183"/>
      <c r="B990" s="1188"/>
      <c r="C990" s="1185"/>
      <c r="D990" s="1189" t="s">
        <v>4331</v>
      </c>
      <c r="E990" s="1217"/>
      <c r="F990" s="1180"/>
      <c r="G990" s="1181"/>
      <c r="H990" s="1182"/>
    </row>
    <row r="991" spans="1:8" x14ac:dyDescent="0.3">
      <c r="A991" s="1166"/>
      <c r="B991" s="1188"/>
      <c r="C991" s="1185"/>
      <c r="D991" s="1189" t="s">
        <v>4331</v>
      </c>
      <c r="E991" s="1217"/>
      <c r="F991" s="1180"/>
      <c r="G991" s="1181"/>
      <c r="H991" s="1182"/>
    </row>
    <row r="992" spans="1:8" x14ac:dyDescent="0.3">
      <c r="A992" s="1183"/>
      <c r="B992" s="1188"/>
      <c r="C992" s="1185"/>
      <c r="D992" s="1189" t="s">
        <v>4331</v>
      </c>
      <c r="E992" s="1217"/>
      <c r="F992" s="1180"/>
      <c r="G992" s="1181"/>
      <c r="H992" s="1182"/>
    </row>
    <row r="993" spans="1:8" x14ac:dyDescent="0.3">
      <c r="A993" s="1183"/>
      <c r="B993" s="1188"/>
      <c r="C993" s="1185"/>
      <c r="D993" s="1189" t="s">
        <v>4331</v>
      </c>
      <c r="E993" s="1217"/>
      <c r="F993" s="1180"/>
      <c r="G993" s="1181"/>
      <c r="H993" s="1182"/>
    </row>
    <row r="994" spans="1:8" x14ac:dyDescent="0.3">
      <c r="A994" s="1183"/>
      <c r="B994" s="1188"/>
      <c r="C994" s="1185"/>
      <c r="D994" s="1189" t="s">
        <v>4331</v>
      </c>
      <c r="E994" s="1217"/>
      <c r="F994" s="1180"/>
      <c r="G994" s="1181"/>
      <c r="H994" s="1182"/>
    </row>
    <row r="995" spans="1:8" x14ac:dyDescent="0.3">
      <c r="A995" s="1183"/>
      <c r="B995" s="1188"/>
      <c r="C995" s="1185"/>
      <c r="D995" s="1189" t="s">
        <v>4331</v>
      </c>
      <c r="E995" s="1217"/>
      <c r="F995" s="1180"/>
      <c r="G995" s="1181"/>
      <c r="H995" s="1182"/>
    </row>
    <row r="996" spans="1:8" x14ac:dyDescent="0.3">
      <c r="A996" s="1166"/>
      <c r="B996" s="1188"/>
      <c r="C996" s="1185"/>
      <c r="D996" s="1189" t="s">
        <v>4331</v>
      </c>
      <c r="E996" s="1217"/>
      <c r="F996" s="1180"/>
      <c r="G996" s="1181"/>
      <c r="H996" s="1182"/>
    </row>
    <row r="997" spans="1:8" x14ac:dyDescent="0.3">
      <c r="A997" s="1166"/>
      <c r="B997" s="1188"/>
      <c r="C997" s="1185"/>
      <c r="D997" s="1189" t="s">
        <v>4331</v>
      </c>
      <c r="E997" s="1217"/>
      <c r="F997" s="1180"/>
      <c r="G997" s="1181"/>
      <c r="H997" s="1182"/>
    </row>
    <row r="998" spans="1:8" x14ac:dyDescent="0.3">
      <c r="A998" s="1166"/>
      <c r="B998" s="1188"/>
      <c r="C998" s="1185"/>
      <c r="D998" s="1189" t="s">
        <v>4331</v>
      </c>
      <c r="E998" s="1217"/>
      <c r="F998" s="1180"/>
      <c r="G998" s="1181"/>
      <c r="H998" s="1182"/>
    </row>
    <row r="999" spans="1:8" x14ac:dyDescent="0.3">
      <c r="A999" s="1183"/>
      <c r="B999" s="1188"/>
      <c r="C999" s="1185"/>
      <c r="D999" s="1189" t="s">
        <v>4331</v>
      </c>
      <c r="E999" s="1217"/>
      <c r="F999" s="1180"/>
      <c r="G999" s="1181"/>
      <c r="H999" s="1182"/>
    </row>
    <row r="1000" spans="1:8" x14ac:dyDescent="0.3">
      <c r="A1000" s="1183"/>
      <c r="B1000" s="1188"/>
      <c r="C1000" s="1185"/>
      <c r="D1000" s="1189" t="s">
        <v>4331</v>
      </c>
      <c r="E1000" s="1217"/>
      <c r="F1000" s="1180"/>
      <c r="G1000" s="1181"/>
      <c r="H1000" s="1182"/>
    </row>
    <row r="1001" spans="1:8" x14ac:dyDescent="0.3">
      <c r="A1001" s="1166"/>
      <c r="B1001" s="1188"/>
      <c r="C1001" s="1185"/>
      <c r="D1001" s="1189" t="s">
        <v>4331</v>
      </c>
      <c r="E1001" s="1207"/>
      <c r="F1001" s="1180"/>
      <c r="G1001" s="1181"/>
      <c r="H1001" s="1182"/>
    </row>
    <row r="1002" spans="1:8" x14ac:dyDescent="0.3">
      <c r="A1002" s="1183"/>
      <c r="B1002" s="1188"/>
      <c r="C1002" s="1185"/>
      <c r="D1002" s="1189" t="s">
        <v>4331</v>
      </c>
      <c r="E1002" s="1217"/>
      <c r="F1002" s="1180"/>
      <c r="G1002" s="1181"/>
      <c r="H1002" s="1182"/>
    </row>
    <row r="1003" spans="1:8" x14ac:dyDescent="0.3">
      <c r="A1003" s="1183"/>
      <c r="B1003" s="1188"/>
      <c r="C1003" s="1185"/>
      <c r="D1003" s="1189" t="s">
        <v>4331</v>
      </c>
      <c r="E1003" s="1217"/>
      <c r="F1003" s="1180"/>
      <c r="G1003" s="1181"/>
      <c r="H1003" s="1182"/>
    </row>
    <row r="1004" spans="1:8" x14ac:dyDescent="0.3">
      <c r="A1004" s="1183"/>
      <c r="B1004" s="1188"/>
      <c r="C1004" s="1185"/>
      <c r="D1004" s="1189" t="s">
        <v>4331</v>
      </c>
      <c r="E1004" s="1217"/>
      <c r="F1004" s="1180"/>
      <c r="G1004" s="1181"/>
      <c r="H1004" s="1182"/>
    </row>
    <row r="1005" spans="1:8" x14ac:dyDescent="0.3">
      <c r="A1005" s="1183"/>
      <c r="B1005" s="1188"/>
      <c r="C1005" s="1185"/>
      <c r="D1005" s="1189" t="s">
        <v>4331</v>
      </c>
      <c r="E1005" s="1217"/>
      <c r="F1005" s="1180"/>
      <c r="G1005" s="1181"/>
      <c r="H1005" s="1182"/>
    </row>
    <row r="1006" spans="1:8" x14ac:dyDescent="0.3">
      <c r="A1006" s="1183"/>
      <c r="B1006" s="1188"/>
      <c r="C1006" s="1185"/>
      <c r="D1006" s="1189" t="s">
        <v>4331</v>
      </c>
      <c r="E1006" s="1217"/>
      <c r="F1006" s="1180"/>
      <c r="G1006" s="1181"/>
      <c r="H1006" s="1182"/>
    </row>
    <row r="1007" spans="1:8" x14ac:dyDescent="0.3">
      <c r="A1007" s="1183"/>
      <c r="B1007" s="1188"/>
      <c r="C1007" s="1185"/>
      <c r="D1007" s="1189" t="s">
        <v>4331</v>
      </c>
      <c r="E1007" s="1207"/>
      <c r="F1007" s="1180"/>
      <c r="G1007" s="1181"/>
      <c r="H1007" s="1182"/>
    </row>
    <row r="1008" spans="1:8" x14ac:dyDescent="0.3">
      <c r="A1008" s="1183"/>
      <c r="B1008" s="1188"/>
      <c r="C1008" s="1185"/>
      <c r="D1008" s="1189" t="s">
        <v>4331</v>
      </c>
      <c r="E1008" s="1207"/>
      <c r="F1008" s="1180"/>
      <c r="G1008" s="1181"/>
      <c r="H1008" s="1182"/>
    </row>
    <row r="1009" spans="1:8" x14ac:dyDescent="0.3">
      <c r="A1009" s="1183"/>
      <c r="B1009" s="1188"/>
      <c r="C1009" s="1185"/>
      <c r="D1009" s="1189" t="s">
        <v>4331</v>
      </c>
      <c r="E1009" s="1207"/>
      <c r="F1009" s="1180"/>
      <c r="G1009" s="1181"/>
      <c r="H1009" s="1182"/>
    </row>
    <row r="1010" spans="1:8" x14ac:dyDescent="0.3">
      <c r="A1010" s="1183"/>
      <c r="B1010" s="1188"/>
      <c r="C1010" s="1185"/>
      <c r="D1010" s="1189" t="s">
        <v>4331</v>
      </c>
      <c r="E1010" s="1207"/>
      <c r="F1010" s="1180"/>
      <c r="G1010" s="1181"/>
      <c r="H1010" s="1182"/>
    </row>
    <row r="1011" spans="1:8" x14ac:dyDescent="0.3">
      <c r="A1011" s="1183"/>
      <c r="B1011" s="1188"/>
      <c r="C1011" s="1185"/>
      <c r="D1011" s="1189" t="s">
        <v>4331</v>
      </c>
      <c r="E1011" s="1207"/>
      <c r="F1011" s="1180"/>
      <c r="G1011" s="1181"/>
      <c r="H1011" s="1182"/>
    </row>
    <row r="1012" spans="1:8" x14ac:dyDescent="0.3">
      <c r="A1012" s="1183"/>
      <c r="B1012" s="1188"/>
      <c r="C1012" s="1185"/>
      <c r="D1012" s="1189" t="s">
        <v>4331</v>
      </c>
      <c r="E1012" s="1207"/>
      <c r="F1012" s="1180"/>
      <c r="G1012" s="1181"/>
      <c r="H1012" s="1182"/>
    </row>
    <row r="1013" spans="1:8" x14ac:dyDescent="0.3">
      <c r="A1013" s="1183"/>
      <c r="B1013" s="1188"/>
      <c r="C1013" s="1185"/>
      <c r="D1013" s="1189"/>
      <c r="E1013" s="1207"/>
      <c r="F1013" s="1180"/>
      <c r="G1013" s="1181"/>
      <c r="H1013" s="1182"/>
    </row>
    <row r="1014" spans="1:8" x14ac:dyDescent="0.3">
      <c r="A1014" s="1183"/>
      <c r="B1014" s="1188"/>
      <c r="C1014" s="1185"/>
      <c r="D1014" s="1189"/>
      <c r="E1014" s="1207"/>
      <c r="F1014" s="1180"/>
      <c r="G1014" s="1181"/>
      <c r="H1014" s="1182"/>
    </row>
    <row r="1015" spans="1:8" x14ac:dyDescent="0.3">
      <c r="A1015" s="1183"/>
      <c r="B1015" s="1188"/>
      <c r="C1015" s="1185"/>
      <c r="D1015" s="1189"/>
      <c r="E1015" s="1207"/>
      <c r="F1015" s="1180"/>
      <c r="G1015" s="1181"/>
      <c r="H1015" s="1182"/>
    </row>
    <row r="1016" spans="1:8" x14ac:dyDescent="0.3">
      <c r="A1016" s="1183"/>
      <c r="B1016" s="1188"/>
      <c r="C1016" s="1185"/>
      <c r="D1016" s="1189"/>
      <c r="E1016" s="1207"/>
      <c r="F1016" s="1180"/>
      <c r="G1016" s="1181"/>
      <c r="H1016" s="1182"/>
    </row>
    <row r="1017" spans="1:8" x14ac:dyDescent="0.3">
      <c r="A1017" s="1183"/>
      <c r="B1017" s="1188"/>
      <c r="C1017" s="1185"/>
      <c r="D1017" s="1189"/>
      <c r="E1017" s="1207"/>
      <c r="F1017" s="1180"/>
      <c r="G1017" s="1181"/>
      <c r="H1017" s="1182"/>
    </row>
    <row r="1018" spans="1:8" x14ac:dyDescent="0.3">
      <c r="A1018" s="1183"/>
      <c r="B1018" s="1188"/>
      <c r="C1018" s="1185"/>
      <c r="D1018" s="1189" t="s">
        <v>4331</v>
      </c>
      <c r="E1018" s="1207"/>
      <c r="F1018" s="1180"/>
      <c r="G1018" s="1181"/>
      <c r="H1018" s="1182"/>
    </row>
    <row r="1019" spans="1:8" x14ac:dyDescent="0.3">
      <c r="A1019" s="1183"/>
      <c r="B1019" s="1188"/>
      <c r="C1019" s="1185"/>
      <c r="D1019" s="1189" t="s">
        <v>4331</v>
      </c>
      <c r="E1019" s="1207"/>
      <c r="F1019" s="1180"/>
      <c r="G1019" s="1181"/>
      <c r="H1019" s="1182"/>
    </row>
    <row r="1020" spans="1:8" x14ac:dyDescent="0.3">
      <c r="A1020" s="1183"/>
      <c r="B1020" s="1188"/>
      <c r="C1020" s="1185"/>
      <c r="D1020" s="1189"/>
      <c r="E1020" s="1207"/>
      <c r="F1020" s="1180"/>
      <c r="G1020" s="1181"/>
      <c r="H1020" s="1182"/>
    </row>
    <row r="1021" spans="1:8" x14ac:dyDescent="0.3">
      <c r="A1021" s="1183"/>
      <c r="B1021" s="1188"/>
      <c r="C1021" s="1185"/>
      <c r="D1021" s="1189" t="s">
        <v>4331</v>
      </c>
      <c r="E1021" s="1207"/>
      <c r="F1021" s="1180"/>
      <c r="G1021" s="1181"/>
      <c r="H1021" s="1182"/>
    </row>
    <row r="1022" spans="1:8" x14ac:dyDescent="0.3">
      <c r="A1022" s="1183"/>
      <c r="B1022" s="1188"/>
      <c r="C1022" s="1185"/>
      <c r="D1022" s="1189" t="s">
        <v>4331</v>
      </c>
      <c r="E1022" s="1207"/>
      <c r="F1022" s="1180"/>
      <c r="G1022" s="1181"/>
      <c r="H1022" s="1182"/>
    </row>
    <row r="1023" spans="1:8" x14ac:dyDescent="0.3">
      <c r="A1023" s="1183"/>
      <c r="B1023" s="1188"/>
      <c r="C1023" s="1185"/>
      <c r="D1023" s="1189" t="s">
        <v>4331</v>
      </c>
      <c r="E1023" s="1207"/>
      <c r="F1023" s="1180"/>
      <c r="G1023" s="1181"/>
      <c r="H1023" s="1182"/>
    </row>
    <row r="1024" spans="1:8" x14ac:dyDescent="0.3">
      <c r="A1024" s="1178"/>
      <c r="B1024" s="1203"/>
      <c r="C1024" s="1204"/>
      <c r="D1024" s="1204"/>
      <c r="E1024" s="1204"/>
      <c r="F1024" s="1210"/>
      <c r="G1024" s="1181"/>
      <c r="H1024" s="1182"/>
    </row>
    <row r="1025" spans="1:8" x14ac:dyDescent="0.3">
      <c r="A1025" s="1211" t="s">
        <v>4064</v>
      </c>
      <c r="B1025" s="1158" t="s">
        <v>4116</v>
      </c>
      <c r="C1025" s="1159"/>
      <c r="D1025" s="1159"/>
      <c r="E1025" s="1159"/>
      <c r="F1025" s="1175">
        <f>SUM(F974:F1023)</f>
        <v>500000</v>
      </c>
      <c r="G1025" s="1181"/>
      <c r="H1025" s="1151"/>
    </row>
    <row r="1026" spans="1:8" x14ac:dyDescent="0.3">
      <c r="A1026" s="1148" t="str">
        <f>A1</f>
        <v>CONTRACT  SANRAL NRA 2024/1323</v>
      </c>
      <c r="B1026" s="1206"/>
      <c r="C1026" s="1150"/>
      <c r="D1026" s="1150"/>
      <c r="E1026" s="1150"/>
      <c r="F1026" s="1151"/>
      <c r="G1026" s="1181"/>
      <c r="H1026" s="1151"/>
    </row>
    <row r="1027" spans="1:8" x14ac:dyDescent="0.3">
      <c r="A1027" s="1148" t="str">
        <f>A2</f>
        <v>ROUTINE ROAD MAINTENANCE ON NATIONAL ROUTES IN THE LIMPOPO PROVINCE</v>
      </c>
      <c r="B1027" s="1149"/>
      <c r="C1027" s="1150"/>
      <c r="D1027" s="1150"/>
      <c r="E1027" s="1150"/>
      <c r="F1027" s="1155" t="s">
        <v>4502</v>
      </c>
      <c r="G1027" s="1181"/>
      <c r="H1027" s="1155"/>
    </row>
    <row r="1028" spans="1:8" x14ac:dyDescent="0.3">
      <c r="A1028" s="1157" t="s">
        <v>4457</v>
      </c>
      <c r="B1028" s="1149"/>
      <c r="C1028" s="1159"/>
      <c r="D1028" s="1159"/>
      <c r="E1028" s="1159"/>
      <c r="F1028" s="1151"/>
      <c r="G1028" s="1181"/>
      <c r="H1028" s="1151"/>
    </row>
    <row r="1029" spans="1:8" x14ac:dyDescent="0.3">
      <c r="A1029" s="1162"/>
      <c r="B1029" s="1163"/>
      <c r="C1029" s="1164"/>
      <c r="D1029" s="1164"/>
      <c r="E1029" s="1165"/>
      <c r="F1029" s="1165"/>
      <c r="G1029" s="1181"/>
      <c r="H1029" s="1151"/>
    </row>
    <row r="1030" spans="1:8" x14ac:dyDescent="0.3">
      <c r="A1030" s="1166" t="s">
        <v>4111</v>
      </c>
      <c r="B1030" s="1167" t="s">
        <v>4035</v>
      </c>
      <c r="C1030" s="1168" t="s">
        <v>4112</v>
      </c>
      <c r="D1030" s="1168" t="s">
        <v>4113</v>
      </c>
      <c r="E1030" s="1169" t="s">
        <v>4114</v>
      </c>
      <c r="F1030" s="1169" t="s">
        <v>4036</v>
      </c>
      <c r="G1030" s="1181"/>
      <c r="H1030" s="1170"/>
    </row>
    <row r="1031" spans="1:8" x14ac:dyDescent="0.3">
      <c r="A1031" s="1172"/>
      <c r="B1031" s="1173"/>
      <c r="C1031" s="1174"/>
      <c r="D1031" s="1174"/>
      <c r="E1031" s="1175"/>
      <c r="F1031" s="1175"/>
      <c r="G1031" s="1181"/>
      <c r="H1031" s="1151"/>
    </row>
    <row r="1032" spans="1:8" x14ac:dyDescent="0.3">
      <c r="A1032" s="1222"/>
      <c r="B1032" s="1223"/>
      <c r="C1032" s="1164"/>
      <c r="D1032" s="1189" t="s">
        <v>4331</v>
      </c>
      <c r="E1032" s="1165"/>
      <c r="F1032" s="1180"/>
      <c r="G1032" s="1181"/>
      <c r="H1032" s="1182"/>
    </row>
    <row r="1033" spans="1:8" ht="24" x14ac:dyDescent="0.3">
      <c r="A1033" s="1166" t="s">
        <v>4066</v>
      </c>
      <c r="B1033" s="1184" t="s">
        <v>4067</v>
      </c>
      <c r="C1033" s="1185"/>
      <c r="D1033" s="1189" t="s">
        <v>4331</v>
      </c>
      <c r="E1033" s="1207"/>
      <c r="F1033" s="1180"/>
      <c r="G1033" s="1181"/>
      <c r="H1033" s="1182"/>
    </row>
    <row r="1034" spans="1:8" x14ac:dyDescent="0.3">
      <c r="A1034" s="1166"/>
      <c r="B1034" s="1186"/>
      <c r="C1034" s="1185"/>
      <c r="D1034" s="1189" t="s">
        <v>4331</v>
      </c>
      <c r="E1034" s="1207"/>
      <c r="F1034" s="1180"/>
      <c r="G1034" s="1181"/>
      <c r="H1034" s="1182"/>
    </row>
    <row r="1035" spans="1:8" ht="22.8" x14ac:dyDescent="0.3">
      <c r="A1035" s="1225" t="s">
        <v>799</v>
      </c>
      <c r="B1035" s="1188" t="s">
        <v>800</v>
      </c>
      <c r="C1035" s="1185"/>
      <c r="D1035" s="1189" t="s">
        <v>4331</v>
      </c>
      <c r="E1035" s="1207"/>
      <c r="F1035" s="1180"/>
      <c r="G1035" s="1181"/>
      <c r="H1035" s="1182"/>
    </row>
    <row r="1036" spans="1:8" x14ac:dyDescent="0.3">
      <c r="A1036" s="1225"/>
      <c r="B1036" s="1188"/>
      <c r="C1036" s="1185"/>
      <c r="D1036" s="1189" t="s">
        <v>4331</v>
      </c>
      <c r="E1036" s="1207"/>
      <c r="F1036" s="1180"/>
      <c r="G1036" s="1181"/>
      <c r="H1036" s="1182"/>
    </row>
    <row r="1037" spans="1:8" x14ac:dyDescent="0.3">
      <c r="A1037" s="1225" t="s">
        <v>801</v>
      </c>
      <c r="B1037" s="1188" t="s">
        <v>802</v>
      </c>
      <c r="C1037" s="1185"/>
      <c r="D1037" s="1189"/>
      <c r="E1037" s="1207"/>
      <c r="F1037" s="1180"/>
      <c r="G1037" s="1181"/>
      <c r="H1037" s="1182"/>
    </row>
    <row r="1038" spans="1:8" x14ac:dyDescent="0.3">
      <c r="A1038" s="1225"/>
      <c r="B1038" s="1188"/>
      <c r="C1038" s="1185"/>
      <c r="D1038" s="1189"/>
      <c r="E1038" s="1207"/>
      <c r="F1038" s="1180"/>
      <c r="G1038" s="1181"/>
      <c r="H1038" s="1182"/>
    </row>
    <row r="1039" spans="1:8" ht="22.8" x14ac:dyDescent="0.3">
      <c r="A1039" s="1225" t="s">
        <v>803</v>
      </c>
      <c r="B1039" s="1269" t="s">
        <v>804</v>
      </c>
      <c r="C1039" s="1185" t="s">
        <v>9</v>
      </c>
      <c r="D1039" s="1189">
        <v>15</v>
      </c>
      <c r="E1039" s="1216"/>
      <c r="F1039" s="1180">
        <f>D1039*E1039</f>
        <v>0</v>
      </c>
      <c r="G1039" s="1181"/>
      <c r="H1039" s="1182"/>
    </row>
    <row r="1040" spans="1:8" x14ac:dyDescent="0.3">
      <c r="A1040" s="1225"/>
      <c r="B1040" s="1188"/>
      <c r="C1040" s="1185"/>
      <c r="D1040" s="1189"/>
      <c r="E1040" s="1217"/>
      <c r="F1040" s="1180"/>
      <c r="G1040" s="1181"/>
      <c r="H1040" s="1182"/>
    </row>
    <row r="1041" spans="1:8" ht="22.8" x14ac:dyDescent="0.3">
      <c r="A1041" s="1225" t="s">
        <v>805</v>
      </c>
      <c r="B1041" s="1269" t="s">
        <v>806</v>
      </c>
      <c r="C1041" s="1185" t="s">
        <v>9</v>
      </c>
      <c r="D1041" s="1189">
        <v>10</v>
      </c>
      <c r="E1041" s="1216"/>
      <c r="F1041" s="1180">
        <f>D1041*E1041</f>
        <v>0</v>
      </c>
      <c r="G1041" s="1181"/>
      <c r="H1041" s="1182"/>
    </row>
    <row r="1042" spans="1:8" x14ac:dyDescent="0.3">
      <c r="A1042" s="1225"/>
      <c r="B1042" s="1188"/>
      <c r="C1042" s="1185" t="s">
        <v>9</v>
      </c>
      <c r="D1042" s="1189"/>
      <c r="E1042" s="1217"/>
      <c r="F1042" s="1180"/>
      <c r="G1042" s="1181"/>
      <c r="H1042" s="1182"/>
    </row>
    <row r="1043" spans="1:8" ht="22.8" x14ac:dyDescent="0.3">
      <c r="A1043" s="1225" t="s">
        <v>807</v>
      </c>
      <c r="B1043" s="1269" t="s">
        <v>808</v>
      </c>
      <c r="C1043" s="1185" t="s">
        <v>9</v>
      </c>
      <c r="D1043" s="1189">
        <v>7</v>
      </c>
      <c r="E1043" s="1216"/>
      <c r="F1043" s="1180">
        <f>D1043*E1043</f>
        <v>0</v>
      </c>
      <c r="G1043" s="1181"/>
      <c r="H1043" s="1182"/>
    </row>
    <row r="1044" spans="1:8" x14ac:dyDescent="0.3">
      <c r="A1044" s="1225"/>
      <c r="B1044" s="1188"/>
      <c r="C1044" s="1185" t="s">
        <v>9</v>
      </c>
      <c r="D1044" s="1189"/>
      <c r="E1044" s="1217"/>
      <c r="F1044" s="1180"/>
      <c r="G1044" s="1181"/>
      <c r="H1044" s="1182"/>
    </row>
    <row r="1045" spans="1:8" ht="22.8" x14ac:dyDescent="0.3">
      <c r="A1045" s="1225" t="s">
        <v>809</v>
      </c>
      <c r="B1045" s="1188" t="s">
        <v>3697</v>
      </c>
      <c r="C1045" s="1185" t="s">
        <v>9</v>
      </c>
      <c r="D1045" s="1189">
        <v>5</v>
      </c>
      <c r="E1045" s="1216"/>
      <c r="F1045" s="1180">
        <f>D1045*E1045</f>
        <v>0</v>
      </c>
      <c r="G1045" s="1181"/>
      <c r="H1045" s="1182"/>
    </row>
    <row r="1046" spans="1:8" x14ac:dyDescent="0.3">
      <c r="A1046" s="1225"/>
      <c r="B1046" s="1188"/>
      <c r="C1046" s="1185"/>
      <c r="D1046" s="1189"/>
      <c r="E1046" s="1217"/>
      <c r="F1046" s="1180"/>
      <c r="G1046" s="1181"/>
      <c r="H1046" s="1182"/>
    </row>
    <row r="1047" spans="1:8" x14ac:dyDescent="0.3">
      <c r="A1047" s="1225"/>
      <c r="B1047" s="1188"/>
      <c r="C1047" s="1185"/>
      <c r="D1047" s="1189"/>
      <c r="E1047" s="1229"/>
      <c r="F1047" s="1180"/>
      <c r="G1047" s="1181"/>
      <c r="H1047" s="1182"/>
    </row>
    <row r="1048" spans="1:8" x14ac:dyDescent="0.3">
      <c r="A1048" s="1225"/>
      <c r="B1048" s="1188"/>
      <c r="C1048" s="1185"/>
      <c r="D1048" s="1189"/>
      <c r="E1048" s="1217"/>
      <c r="F1048" s="1180"/>
      <c r="G1048" s="1181"/>
      <c r="H1048" s="1182"/>
    </row>
    <row r="1049" spans="1:8" x14ac:dyDescent="0.3">
      <c r="A1049" s="1225"/>
      <c r="B1049" s="1188"/>
      <c r="C1049" s="1185"/>
      <c r="D1049" s="1189"/>
      <c r="E1049" s="1229"/>
      <c r="F1049" s="1180"/>
      <c r="G1049" s="1181"/>
      <c r="H1049" s="1182"/>
    </row>
    <row r="1050" spans="1:8" x14ac:dyDescent="0.3">
      <c r="A1050" s="1225"/>
      <c r="B1050" s="1188"/>
      <c r="C1050" s="1185"/>
      <c r="D1050" s="1189"/>
      <c r="E1050" s="1217"/>
      <c r="F1050" s="1180"/>
      <c r="G1050" s="1181"/>
      <c r="H1050" s="1182"/>
    </row>
    <row r="1051" spans="1:8" x14ac:dyDescent="0.3">
      <c r="A1051" s="1225"/>
      <c r="B1051" s="1188"/>
      <c r="C1051" s="1185"/>
      <c r="D1051" s="1189"/>
      <c r="E1051" s="1229"/>
      <c r="F1051" s="1180"/>
      <c r="G1051" s="1181"/>
      <c r="H1051" s="1182"/>
    </row>
    <row r="1052" spans="1:8" x14ac:dyDescent="0.3">
      <c r="A1052" s="1225"/>
      <c r="B1052" s="1188"/>
      <c r="C1052" s="1185"/>
      <c r="D1052" s="1189"/>
      <c r="E1052" s="1217"/>
      <c r="F1052" s="1180"/>
      <c r="G1052" s="1181"/>
      <c r="H1052" s="1182"/>
    </row>
    <row r="1053" spans="1:8" x14ac:dyDescent="0.3">
      <c r="A1053" s="1225"/>
      <c r="B1053" s="1188"/>
      <c r="C1053" s="1185"/>
      <c r="D1053" s="1189"/>
      <c r="E1053" s="1229"/>
      <c r="F1053" s="1180"/>
      <c r="G1053" s="1181"/>
      <c r="H1053" s="1182"/>
    </row>
    <row r="1054" spans="1:8" x14ac:dyDescent="0.3">
      <c r="A1054" s="1225"/>
      <c r="B1054" s="1188"/>
      <c r="C1054" s="1185"/>
      <c r="D1054" s="1189"/>
      <c r="E1054" s="1229"/>
      <c r="F1054" s="1180"/>
      <c r="G1054" s="1181"/>
      <c r="H1054" s="1182"/>
    </row>
    <row r="1055" spans="1:8" x14ac:dyDescent="0.3">
      <c r="A1055" s="1225"/>
      <c r="B1055" s="1188"/>
      <c r="C1055" s="1185"/>
      <c r="D1055" s="1189"/>
      <c r="E1055" s="1229"/>
      <c r="F1055" s="1180"/>
      <c r="G1055" s="1181"/>
      <c r="H1055" s="1182"/>
    </row>
    <row r="1056" spans="1:8" x14ac:dyDescent="0.3">
      <c r="A1056" s="1225"/>
      <c r="B1056" s="1188"/>
      <c r="C1056" s="1185"/>
      <c r="D1056" s="1189"/>
      <c r="E1056" s="1229"/>
      <c r="F1056" s="1180"/>
      <c r="G1056" s="1181"/>
      <c r="H1056" s="1182"/>
    </row>
    <row r="1057" spans="1:8" x14ac:dyDescent="0.3">
      <c r="A1057" s="1225"/>
      <c r="B1057" s="1188"/>
      <c r="C1057" s="1185"/>
      <c r="D1057" s="1189"/>
      <c r="E1057" s="1229"/>
      <c r="F1057" s="1180"/>
      <c r="G1057" s="1181"/>
      <c r="H1057" s="1182"/>
    </row>
    <row r="1058" spans="1:8" x14ac:dyDescent="0.3">
      <c r="A1058" s="1225"/>
      <c r="B1058" s="1188"/>
      <c r="C1058" s="1185"/>
      <c r="D1058" s="1189"/>
      <c r="E1058" s="1189"/>
      <c r="F1058" s="1180"/>
      <c r="G1058" s="1181"/>
      <c r="H1058" s="1182"/>
    </row>
    <row r="1059" spans="1:8" x14ac:dyDescent="0.3">
      <c r="A1059" s="1225"/>
      <c r="B1059" s="1188"/>
      <c r="C1059" s="1185"/>
      <c r="D1059" s="1189"/>
      <c r="E1059" s="1189"/>
      <c r="F1059" s="1180"/>
      <c r="G1059" s="1181"/>
      <c r="H1059" s="1182"/>
    </row>
    <row r="1060" spans="1:8" x14ac:dyDescent="0.3">
      <c r="A1060" s="1178"/>
      <c r="B1060" s="1203"/>
      <c r="C1060" s="1204"/>
      <c r="D1060" s="1204"/>
      <c r="E1060" s="1204"/>
      <c r="F1060" s="1210"/>
      <c r="G1060" s="1181"/>
      <c r="H1060" s="1182"/>
    </row>
    <row r="1061" spans="1:8" x14ac:dyDescent="0.3">
      <c r="A1061" s="1257" t="s">
        <v>4066</v>
      </c>
      <c r="B1061" s="1158" t="s">
        <v>4116</v>
      </c>
      <c r="C1061" s="1159"/>
      <c r="D1061" s="1159"/>
      <c r="E1061" s="1159"/>
      <c r="F1061" s="1175">
        <f>SUM(F1032:F1059)</f>
        <v>0</v>
      </c>
      <c r="G1061" s="1181"/>
      <c r="H1061" s="1151"/>
    </row>
    <row r="1062" spans="1:8" x14ac:dyDescent="0.3">
      <c r="A1062" s="1148" t="str">
        <f>A1</f>
        <v>CONTRACT  SANRAL NRA 2024/1323</v>
      </c>
      <c r="B1062" s="1206"/>
      <c r="C1062" s="1150"/>
      <c r="D1062" s="1150"/>
      <c r="E1062" s="1150"/>
      <c r="F1062" s="1151"/>
      <c r="G1062" s="1181"/>
      <c r="H1062" s="1151"/>
    </row>
    <row r="1063" spans="1:8" x14ac:dyDescent="0.3">
      <c r="A1063" s="1148" t="str">
        <f>A2</f>
        <v>ROUTINE ROAD MAINTENANCE ON NATIONAL ROUTES IN THE LIMPOPO PROVINCE</v>
      </c>
      <c r="B1063" s="1149"/>
      <c r="C1063" s="1150"/>
      <c r="D1063" s="1150"/>
      <c r="E1063" s="1150"/>
      <c r="F1063" s="1155" t="s">
        <v>4503</v>
      </c>
      <c r="G1063" s="1181"/>
      <c r="H1063" s="1155"/>
    </row>
    <row r="1064" spans="1:8" x14ac:dyDescent="0.3">
      <c r="A1064" s="1157" t="s">
        <v>4457</v>
      </c>
      <c r="B1064" s="1149"/>
      <c r="C1064" s="1159"/>
      <c r="D1064" s="1159"/>
      <c r="E1064" s="1159"/>
      <c r="F1064" s="1151"/>
      <c r="G1064" s="1181"/>
      <c r="H1064" s="1151"/>
    </row>
    <row r="1065" spans="1:8" x14ac:dyDescent="0.3">
      <c r="A1065" s="1162"/>
      <c r="B1065" s="1163"/>
      <c r="C1065" s="1164"/>
      <c r="D1065" s="1164"/>
      <c r="E1065" s="1165"/>
      <c r="F1065" s="1165"/>
      <c r="G1065" s="1181"/>
      <c r="H1065" s="1151"/>
    </row>
    <row r="1066" spans="1:8" x14ac:dyDescent="0.3">
      <c r="A1066" s="1166" t="s">
        <v>4111</v>
      </c>
      <c r="B1066" s="1167" t="s">
        <v>4035</v>
      </c>
      <c r="C1066" s="1168" t="s">
        <v>4112</v>
      </c>
      <c r="D1066" s="1168" t="s">
        <v>4113</v>
      </c>
      <c r="E1066" s="1169" t="s">
        <v>4114</v>
      </c>
      <c r="F1066" s="1169" t="s">
        <v>4036</v>
      </c>
      <c r="G1066" s="1181"/>
      <c r="H1066" s="1170"/>
    </row>
    <row r="1067" spans="1:8" x14ac:dyDescent="0.3">
      <c r="A1067" s="1172"/>
      <c r="B1067" s="1173"/>
      <c r="C1067" s="1174"/>
      <c r="D1067" s="1174"/>
      <c r="E1067" s="1175"/>
      <c r="F1067" s="1175"/>
      <c r="G1067" s="1181"/>
      <c r="H1067" s="1151"/>
    </row>
    <row r="1068" spans="1:8" x14ac:dyDescent="0.3">
      <c r="A1068" s="1222"/>
      <c r="B1068" s="1223"/>
      <c r="C1068" s="1164"/>
      <c r="D1068" s="1189" t="s">
        <v>4331</v>
      </c>
      <c r="E1068" s="1165"/>
      <c r="F1068" s="1180"/>
      <c r="G1068" s="1181"/>
      <c r="H1068" s="1182"/>
    </row>
    <row r="1069" spans="1:8" ht="24" x14ac:dyDescent="0.3">
      <c r="A1069" s="1166" t="s">
        <v>4068</v>
      </c>
      <c r="B1069" s="1184" t="s">
        <v>4069</v>
      </c>
      <c r="C1069" s="1185"/>
      <c r="D1069" s="1189" t="s">
        <v>4331</v>
      </c>
      <c r="E1069" s="1207"/>
      <c r="F1069" s="1180"/>
      <c r="G1069" s="1181"/>
      <c r="H1069" s="1182"/>
    </row>
    <row r="1070" spans="1:8" x14ac:dyDescent="0.3">
      <c r="A1070" s="1166"/>
      <c r="B1070" s="1186"/>
      <c r="C1070" s="1185"/>
      <c r="D1070" s="1189" t="s">
        <v>4331</v>
      </c>
      <c r="E1070" s="1207"/>
      <c r="F1070" s="1180"/>
      <c r="G1070" s="1181"/>
      <c r="H1070" s="1182"/>
    </row>
    <row r="1071" spans="1:8" ht="24" x14ac:dyDescent="0.3">
      <c r="A1071" s="1225" t="s">
        <v>848</v>
      </c>
      <c r="B1071" s="1186" t="s">
        <v>849</v>
      </c>
      <c r="C1071" s="1185"/>
      <c r="D1071" s="1189" t="s">
        <v>4331</v>
      </c>
      <c r="E1071" s="1207"/>
      <c r="F1071" s="1180"/>
      <c r="G1071" s="1181"/>
      <c r="H1071" s="1182"/>
    </row>
    <row r="1072" spans="1:8" x14ac:dyDescent="0.3">
      <c r="A1072" s="1225"/>
      <c r="B1072" s="1188"/>
      <c r="C1072" s="1185"/>
      <c r="D1072" s="1189" t="s">
        <v>4331</v>
      </c>
      <c r="E1072" s="1207"/>
      <c r="F1072" s="1180"/>
      <c r="G1072" s="1181"/>
      <c r="H1072" s="1182"/>
    </row>
    <row r="1073" spans="1:8" x14ac:dyDescent="0.3">
      <c r="A1073" s="1225" t="s">
        <v>3686</v>
      </c>
      <c r="B1073" s="1188" t="s">
        <v>3699</v>
      </c>
      <c r="C1073" s="1185" t="s">
        <v>363</v>
      </c>
      <c r="D1073" s="1189">
        <v>250000</v>
      </c>
      <c r="E1073" s="1216"/>
      <c r="F1073" s="1180">
        <f>D1073*E1073</f>
        <v>0</v>
      </c>
      <c r="G1073" s="1181"/>
      <c r="H1073" s="1182"/>
    </row>
    <row r="1074" spans="1:8" x14ac:dyDescent="0.3">
      <c r="A1074" s="1225"/>
      <c r="B1074" s="1188"/>
      <c r="C1074" s="1185"/>
      <c r="D1074" s="1189"/>
      <c r="E1074" s="1207"/>
      <c r="F1074" s="1180"/>
      <c r="G1074" s="1181"/>
      <c r="H1074" s="1182"/>
    </row>
    <row r="1075" spans="1:8" ht="22.8" x14ac:dyDescent="0.3">
      <c r="A1075" s="1225" t="s">
        <v>860</v>
      </c>
      <c r="B1075" s="1269" t="s">
        <v>897</v>
      </c>
      <c r="C1075" s="1185" t="s">
        <v>363</v>
      </c>
      <c r="D1075" s="1189">
        <v>10000</v>
      </c>
      <c r="E1075" s="1216"/>
      <c r="F1075" s="1180">
        <f>D1075*E1075</f>
        <v>0</v>
      </c>
      <c r="G1075" s="1181"/>
      <c r="H1075" s="1182"/>
    </row>
    <row r="1076" spans="1:8" x14ac:dyDescent="0.3">
      <c r="A1076" s="1225"/>
      <c r="B1076" s="1188"/>
      <c r="C1076" s="1185"/>
      <c r="D1076" s="1189" t="s">
        <v>4331</v>
      </c>
      <c r="E1076" s="1217"/>
      <c r="F1076" s="1180"/>
      <c r="G1076" s="1181"/>
      <c r="H1076" s="1182"/>
    </row>
    <row r="1077" spans="1:8" ht="24" x14ac:dyDescent="0.3">
      <c r="A1077" s="1225" t="s">
        <v>873</v>
      </c>
      <c r="B1077" s="1270" t="s">
        <v>3698</v>
      </c>
      <c r="C1077" s="1185"/>
      <c r="D1077" s="1189"/>
      <c r="E1077" s="1229"/>
      <c r="F1077" s="1180"/>
      <c r="G1077" s="1181"/>
      <c r="H1077" s="1182"/>
    </row>
    <row r="1078" spans="1:8" x14ac:dyDescent="0.3">
      <c r="A1078" s="1225"/>
      <c r="B1078" s="1188"/>
      <c r="C1078" s="1185"/>
      <c r="D1078" s="1189"/>
      <c r="E1078" s="1217"/>
      <c r="F1078" s="1180"/>
      <c r="G1078" s="1181"/>
      <c r="H1078" s="1182"/>
    </row>
    <row r="1079" spans="1:8" x14ac:dyDescent="0.3">
      <c r="A1079" s="1225" t="s">
        <v>875</v>
      </c>
      <c r="B1079" s="1269" t="s">
        <v>894</v>
      </c>
      <c r="C1079" s="1185" t="s">
        <v>363</v>
      </c>
      <c r="D1079" s="1189">
        <v>250000</v>
      </c>
      <c r="E1079" s="1216"/>
      <c r="F1079" s="1180">
        <f>D1079*E1079</f>
        <v>0</v>
      </c>
      <c r="G1079" s="1181"/>
      <c r="H1079" s="1182"/>
    </row>
    <row r="1080" spans="1:8" x14ac:dyDescent="0.3">
      <c r="A1080" s="1225"/>
      <c r="B1080" s="1188"/>
      <c r="C1080" s="1185"/>
      <c r="D1080" s="1189"/>
      <c r="E1080" s="1217"/>
      <c r="F1080" s="1180"/>
      <c r="G1080" s="1181"/>
      <c r="H1080" s="1182"/>
    </row>
    <row r="1081" spans="1:8" ht="22.8" x14ac:dyDescent="0.25">
      <c r="A1081" s="1225" t="s">
        <v>883</v>
      </c>
      <c r="B1081" s="1188" t="s">
        <v>4321</v>
      </c>
      <c r="C1081" s="1185" t="s">
        <v>21</v>
      </c>
      <c r="D1081" s="1271">
        <v>250000</v>
      </c>
      <c r="E1081" s="1272"/>
      <c r="F1081" s="1230">
        <f>D1081*E1081</f>
        <v>0</v>
      </c>
      <c r="G1081" s="1181"/>
      <c r="H1081" s="1182"/>
    </row>
    <row r="1082" spans="1:8" x14ac:dyDescent="0.3">
      <c r="A1082" s="1225"/>
      <c r="B1082" s="1188"/>
      <c r="C1082" s="1185"/>
      <c r="D1082" s="1189"/>
      <c r="E1082" s="1217"/>
      <c r="F1082" s="1180"/>
      <c r="G1082" s="1181"/>
      <c r="H1082" s="1182"/>
    </row>
    <row r="1083" spans="1:8" x14ac:dyDescent="0.3">
      <c r="A1083" s="1225" t="s">
        <v>891</v>
      </c>
      <c r="B1083" s="1188" t="s">
        <v>4223</v>
      </c>
      <c r="C1083" s="1185" t="s">
        <v>955</v>
      </c>
      <c r="D1083" s="1189">
        <v>10</v>
      </c>
      <c r="E1083" s="1216"/>
      <c r="F1083" s="1180">
        <f>D1083*E1083</f>
        <v>0</v>
      </c>
      <c r="G1083" s="1181"/>
      <c r="H1083" s="1182"/>
    </row>
    <row r="1084" spans="1:8" x14ac:dyDescent="0.3">
      <c r="A1084" s="1225"/>
      <c r="B1084" s="1188"/>
      <c r="C1084" s="1185"/>
      <c r="D1084" s="1189">
        <v>0</v>
      </c>
      <c r="E1084" s="1217"/>
      <c r="F1084" s="1180"/>
      <c r="G1084" s="1181"/>
      <c r="H1084" s="1182"/>
    </row>
    <row r="1085" spans="1:8" x14ac:dyDescent="0.3">
      <c r="A1085" s="1225" t="s">
        <v>896</v>
      </c>
      <c r="B1085" s="1188" t="s">
        <v>4224</v>
      </c>
      <c r="C1085" s="1185" t="s">
        <v>4225</v>
      </c>
      <c r="D1085" s="1189">
        <v>8</v>
      </c>
      <c r="E1085" s="1216"/>
      <c r="F1085" s="1180">
        <f>D1085*E1085</f>
        <v>0</v>
      </c>
      <c r="G1085" s="1181"/>
      <c r="H1085" s="1182"/>
    </row>
    <row r="1086" spans="1:8" x14ac:dyDescent="0.3">
      <c r="A1086" s="1225"/>
      <c r="B1086" s="1188"/>
      <c r="C1086" s="1185"/>
      <c r="D1086" s="1189"/>
      <c r="E1086" s="1229"/>
      <c r="F1086" s="1180"/>
      <c r="G1086" s="1181"/>
      <c r="H1086" s="1182"/>
    </row>
    <row r="1087" spans="1:8" ht="22.8" x14ac:dyDescent="0.3">
      <c r="A1087" s="1225" t="s">
        <v>4226</v>
      </c>
      <c r="B1087" s="1269" t="s">
        <v>4227</v>
      </c>
      <c r="C1087" s="1185" t="s">
        <v>4225</v>
      </c>
      <c r="D1087" s="1189">
        <v>5</v>
      </c>
      <c r="E1087" s="1216"/>
      <c r="F1087" s="1180">
        <f>D1087*E1087</f>
        <v>0</v>
      </c>
      <c r="G1087" s="1181"/>
      <c r="H1087" s="1182"/>
    </row>
    <row r="1088" spans="1:8" x14ac:dyDescent="0.3">
      <c r="A1088" s="1225"/>
      <c r="B1088" s="1188"/>
      <c r="C1088" s="1185"/>
      <c r="D1088" s="1189"/>
      <c r="E1088" s="1217"/>
      <c r="F1088" s="1180"/>
      <c r="G1088" s="1181"/>
      <c r="H1088" s="1182"/>
    </row>
    <row r="1089" spans="1:8" ht="22.8" x14ac:dyDescent="0.3">
      <c r="A1089" s="1225" t="s">
        <v>4322</v>
      </c>
      <c r="B1089" s="1269" t="s">
        <v>4323</v>
      </c>
      <c r="C1089" s="1185" t="s">
        <v>21</v>
      </c>
      <c r="D1089" s="1189">
        <v>23000</v>
      </c>
      <c r="E1089" s="1273"/>
      <c r="F1089" s="1180">
        <f>D1089*E1089</f>
        <v>0</v>
      </c>
      <c r="G1089" s="1181"/>
      <c r="H1089" s="1182"/>
    </row>
    <row r="1090" spans="1:8" x14ac:dyDescent="0.3">
      <c r="A1090" s="1225"/>
      <c r="B1090" s="1188"/>
      <c r="C1090" s="1185"/>
      <c r="D1090" s="1189"/>
      <c r="E1090" s="1217"/>
      <c r="F1090" s="1180"/>
      <c r="G1090" s="1181"/>
      <c r="H1090" s="1182"/>
    </row>
    <row r="1091" spans="1:8" x14ac:dyDescent="0.3">
      <c r="A1091" s="1225" t="s">
        <v>900</v>
      </c>
      <c r="B1091" s="1270" t="s">
        <v>902</v>
      </c>
      <c r="C1091" s="1185"/>
      <c r="D1091" s="1189"/>
      <c r="E1091" s="1229"/>
      <c r="F1091" s="1180"/>
      <c r="G1091" s="1181"/>
      <c r="H1091" s="1182"/>
    </row>
    <row r="1092" spans="1:8" x14ac:dyDescent="0.3">
      <c r="A1092" s="1225"/>
      <c r="B1092" s="1188"/>
      <c r="C1092" s="1185"/>
      <c r="D1092" s="1189"/>
      <c r="E1092" s="1217"/>
      <c r="F1092" s="1180"/>
      <c r="G1092" s="1181"/>
      <c r="H1092" s="1182"/>
    </row>
    <row r="1093" spans="1:8" ht="22.8" x14ac:dyDescent="0.3">
      <c r="A1093" s="1225" t="s">
        <v>3700</v>
      </c>
      <c r="B1093" s="1188" t="s">
        <v>4003</v>
      </c>
      <c r="C1093" s="1185" t="s">
        <v>363</v>
      </c>
      <c r="D1093" s="1189">
        <v>10000</v>
      </c>
      <c r="E1093" s="1216"/>
      <c r="F1093" s="1180">
        <f>D1093*E1093</f>
        <v>0</v>
      </c>
      <c r="G1093" s="1181"/>
      <c r="H1093" s="1182"/>
    </row>
    <row r="1094" spans="1:8" x14ac:dyDescent="0.3">
      <c r="A1094" s="1225"/>
      <c r="B1094" s="1188"/>
      <c r="C1094" s="1185"/>
      <c r="D1094" s="1189" t="s">
        <v>4331</v>
      </c>
      <c r="E1094" s="1217"/>
      <c r="F1094" s="1180"/>
      <c r="G1094" s="1181"/>
      <c r="H1094" s="1182"/>
    </row>
    <row r="1095" spans="1:8" x14ac:dyDescent="0.3">
      <c r="A1095" s="1225"/>
      <c r="B1095" s="1188"/>
      <c r="C1095" s="1185"/>
      <c r="D1095" s="1189" t="s">
        <v>4331</v>
      </c>
      <c r="E1095" s="1207"/>
      <c r="F1095" s="1180"/>
      <c r="G1095" s="1181"/>
      <c r="H1095" s="1182"/>
    </row>
    <row r="1096" spans="1:8" x14ac:dyDescent="0.3">
      <c r="A1096" s="1225"/>
      <c r="B1096" s="1188"/>
      <c r="C1096" s="1185"/>
      <c r="D1096" s="1189" t="s">
        <v>4331</v>
      </c>
      <c r="E1096" s="1207"/>
      <c r="F1096" s="1180"/>
      <c r="G1096" s="1181"/>
      <c r="H1096" s="1182"/>
    </row>
    <row r="1097" spans="1:8" x14ac:dyDescent="0.3">
      <c r="A1097" s="1225"/>
      <c r="B1097" s="1188"/>
      <c r="C1097" s="1185"/>
      <c r="D1097" s="1189" t="s">
        <v>4331</v>
      </c>
      <c r="E1097" s="1207"/>
      <c r="F1097" s="1180"/>
      <c r="G1097" s="1181"/>
      <c r="H1097" s="1182"/>
    </row>
    <row r="1098" spans="1:8" x14ac:dyDescent="0.3">
      <c r="A1098" s="1187"/>
      <c r="B1098" s="1198"/>
      <c r="C1098" s="1185"/>
      <c r="D1098" s="1189" t="s">
        <v>4331</v>
      </c>
      <c r="E1098" s="1217"/>
      <c r="F1098" s="1180"/>
      <c r="G1098" s="1181"/>
      <c r="H1098" s="1182"/>
    </row>
    <row r="1099" spans="1:8" x14ac:dyDescent="0.3">
      <c r="A1099" s="1187"/>
      <c r="B1099" s="1198"/>
      <c r="C1099" s="1185"/>
      <c r="D1099" s="1189" t="s">
        <v>4331</v>
      </c>
      <c r="E1099" s="1217"/>
      <c r="F1099" s="1180"/>
      <c r="G1099" s="1181"/>
      <c r="H1099" s="1182"/>
    </row>
    <row r="1100" spans="1:8" x14ac:dyDescent="0.3">
      <c r="A1100" s="1187"/>
      <c r="B1100" s="1188"/>
      <c r="C1100" s="1185"/>
      <c r="D1100" s="1189" t="s">
        <v>4331</v>
      </c>
      <c r="E1100" s="1217"/>
      <c r="F1100" s="1180"/>
      <c r="G1100" s="1181"/>
      <c r="H1100" s="1182"/>
    </row>
    <row r="1101" spans="1:8" x14ac:dyDescent="0.3">
      <c r="A1101" s="1234"/>
      <c r="B1101" s="1198"/>
      <c r="C1101" s="1185"/>
      <c r="D1101" s="1189" t="s">
        <v>4331</v>
      </c>
      <c r="E1101" s="1207"/>
      <c r="F1101" s="1180"/>
      <c r="G1101" s="1181"/>
      <c r="H1101" s="1182"/>
    </row>
    <row r="1102" spans="1:8" x14ac:dyDescent="0.3">
      <c r="A1102" s="1234"/>
      <c r="B1102" s="1198"/>
      <c r="C1102" s="1185"/>
      <c r="D1102" s="1189"/>
      <c r="E1102" s="1207"/>
      <c r="F1102" s="1180"/>
      <c r="G1102" s="1181"/>
      <c r="H1102" s="1182"/>
    </row>
    <row r="1103" spans="1:8" x14ac:dyDescent="0.3">
      <c r="A1103" s="1234"/>
      <c r="B1103" s="1198"/>
      <c r="C1103" s="1185"/>
      <c r="D1103" s="1189"/>
      <c r="E1103" s="1207"/>
      <c r="F1103" s="1180"/>
      <c r="G1103" s="1181"/>
      <c r="H1103" s="1182"/>
    </row>
    <row r="1104" spans="1:8" x14ac:dyDescent="0.3">
      <c r="A1104" s="1234"/>
      <c r="B1104" s="1198"/>
      <c r="C1104" s="1185"/>
      <c r="D1104" s="1189"/>
      <c r="E1104" s="1207"/>
      <c r="F1104" s="1180"/>
      <c r="G1104" s="1181"/>
      <c r="H1104" s="1182"/>
    </row>
    <row r="1105" spans="1:8" x14ac:dyDescent="0.3">
      <c r="A1105" s="1234"/>
      <c r="B1105" s="1198"/>
      <c r="C1105" s="1185"/>
      <c r="D1105" s="1189"/>
      <c r="E1105" s="1207"/>
      <c r="F1105" s="1180"/>
      <c r="G1105" s="1181"/>
      <c r="H1105" s="1182"/>
    </row>
    <row r="1106" spans="1:8" x14ac:dyDescent="0.3">
      <c r="A1106" s="1234"/>
      <c r="B1106" s="1198"/>
      <c r="C1106" s="1185"/>
      <c r="D1106" s="1189"/>
      <c r="E1106" s="1207"/>
      <c r="F1106" s="1180"/>
      <c r="G1106" s="1181"/>
      <c r="H1106" s="1182"/>
    </row>
    <row r="1107" spans="1:8" x14ac:dyDescent="0.3">
      <c r="A1107" s="1234"/>
      <c r="B1107" s="1198"/>
      <c r="C1107" s="1185"/>
      <c r="D1107" s="1189"/>
      <c r="E1107" s="1207"/>
      <c r="F1107" s="1180"/>
      <c r="G1107" s="1181"/>
      <c r="H1107" s="1182"/>
    </row>
    <row r="1108" spans="1:8" x14ac:dyDescent="0.3">
      <c r="A1108" s="1234"/>
      <c r="B1108" s="1198"/>
      <c r="C1108" s="1185"/>
      <c r="D1108" s="1189"/>
      <c r="E1108" s="1207"/>
      <c r="F1108" s="1180"/>
      <c r="G1108" s="1181"/>
      <c r="H1108" s="1182"/>
    </row>
    <row r="1109" spans="1:8" x14ac:dyDescent="0.3">
      <c r="A1109" s="1183"/>
      <c r="B1109" s="1198"/>
      <c r="C1109" s="1185"/>
      <c r="D1109" s="1189" t="s">
        <v>4331</v>
      </c>
      <c r="E1109" s="1207"/>
      <c r="F1109" s="1180"/>
      <c r="G1109" s="1181"/>
      <c r="H1109" s="1182"/>
    </row>
    <row r="1110" spans="1:8" x14ac:dyDescent="0.3">
      <c r="A1110" s="1183"/>
      <c r="B1110" s="1198"/>
      <c r="C1110" s="1185"/>
      <c r="D1110" s="1189" t="s">
        <v>4331</v>
      </c>
      <c r="E1110" s="1207"/>
      <c r="F1110" s="1180"/>
      <c r="G1110" s="1181"/>
      <c r="H1110" s="1182"/>
    </row>
    <row r="1111" spans="1:8" x14ac:dyDescent="0.3">
      <c r="A1111" s="1183"/>
      <c r="B1111" s="1188"/>
      <c r="C1111" s="1185"/>
      <c r="D1111" s="1189" t="s">
        <v>4331</v>
      </c>
      <c r="E1111" s="1245"/>
      <c r="F1111" s="1180"/>
      <c r="G1111" s="1181"/>
      <c r="H1111" s="1182"/>
    </row>
    <row r="1112" spans="1:8" x14ac:dyDescent="0.3">
      <c r="A1112" s="1183"/>
      <c r="B1112" s="1188"/>
      <c r="C1112" s="1185"/>
      <c r="D1112" s="1189" t="s">
        <v>4331</v>
      </c>
      <c r="E1112" s="1245"/>
      <c r="F1112" s="1180"/>
      <c r="G1112" s="1181"/>
      <c r="H1112" s="1182"/>
    </row>
    <row r="1113" spans="1:8" x14ac:dyDescent="0.3">
      <c r="A1113" s="1183"/>
      <c r="B1113" s="1188"/>
      <c r="C1113" s="1185"/>
      <c r="D1113" s="1189"/>
      <c r="E1113" s="1245"/>
      <c r="F1113" s="1180"/>
      <c r="G1113" s="1181"/>
      <c r="H1113" s="1182"/>
    </row>
    <row r="1114" spans="1:8" x14ac:dyDescent="0.3">
      <c r="A1114" s="1183"/>
      <c r="B1114" s="1188"/>
      <c r="C1114" s="1185"/>
      <c r="D1114" s="1189"/>
      <c r="E1114" s="1245"/>
      <c r="F1114" s="1180"/>
      <c r="G1114" s="1181"/>
      <c r="H1114" s="1182"/>
    </row>
    <row r="1115" spans="1:8" x14ac:dyDescent="0.3">
      <c r="A1115" s="1183"/>
      <c r="B1115" s="1188"/>
      <c r="C1115" s="1185"/>
      <c r="D1115" s="1189"/>
      <c r="E1115" s="1245"/>
      <c r="F1115" s="1180"/>
      <c r="G1115" s="1181"/>
      <c r="H1115" s="1182"/>
    </row>
    <row r="1116" spans="1:8" x14ac:dyDescent="0.3">
      <c r="A1116" s="1183"/>
      <c r="B1116" s="1188"/>
      <c r="C1116" s="1185"/>
      <c r="D1116" s="1189" t="s">
        <v>4331</v>
      </c>
      <c r="E1116" s="1207"/>
      <c r="F1116" s="1180"/>
      <c r="G1116" s="1181"/>
      <c r="H1116" s="1182"/>
    </row>
    <row r="1117" spans="1:8" x14ac:dyDescent="0.3">
      <c r="A1117" s="1178"/>
      <c r="B1117" s="1203"/>
      <c r="C1117" s="1204"/>
      <c r="D1117" s="1204"/>
      <c r="E1117" s="1204"/>
      <c r="F1117" s="1210"/>
      <c r="G1117" s="1181"/>
      <c r="H1117" s="1182"/>
    </row>
    <row r="1118" spans="1:8" x14ac:dyDescent="0.3">
      <c r="A1118" s="1257" t="s">
        <v>4068</v>
      </c>
      <c r="B1118" s="1158" t="s">
        <v>4116</v>
      </c>
      <c r="C1118" s="1159"/>
      <c r="D1118" s="1159"/>
      <c r="E1118" s="1159"/>
      <c r="F1118" s="1175">
        <f>SUM(F1068:F1116)</f>
        <v>0</v>
      </c>
      <c r="G1118" s="1181"/>
      <c r="H1118" s="1151"/>
    </row>
    <row r="1119" spans="1:8" x14ac:dyDescent="0.3">
      <c r="A1119" s="1148" t="str">
        <f>A1</f>
        <v>CONTRACT  SANRAL NRA 2024/1323</v>
      </c>
      <c r="B1119" s="1206"/>
      <c r="C1119" s="1150"/>
      <c r="D1119" s="1150"/>
      <c r="E1119" s="1150"/>
      <c r="F1119" s="1151"/>
      <c r="G1119" s="1181"/>
      <c r="H1119" s="1151"/>
    </row>
    <row r="1120" spans="1:8" x14ac:dyDescent="0.3">
      <c r="A1120" s="1148" t="str">
        <f>A2</f>
        <v>ROUTINE ROAD MAINTENANCE ON NATIONAL ROUTES IN THE LIMPOPO PROVINCE</v>
      </c>
      <c r="B1120" s="1149"/>
      <c r="C1120" s="1150"/>
      <c r="D1120" s="1150"/>
      <c r="E1120" s="1150"/>
      <c r="F1120" s="1155" t="s">
        <v>4504</v>
      </c>
      <c r="G1120" s="1181"/>
      <c r="H1120" s="1155"/>
    </row>
    <row r="1121" spans="1:8" x14ac:dyDescent="0.3">
      <c r="A1121" s="1157" t="s">
        <v>4457</v>
      </c>
      <c r="B1121" s="1149"/>
      <c r="C1121" s="1159"/>
      <c r="D1121" s="1159"/>
      <c r="E1121" s="1159"/>
      <c r="F1121" s="1151"/>
      <c r="G1121" s="1181"/>
      <c r="H1121" s="1151"/>
    </row>
    <row r="1122" spans="1:8" x14ac:dyDescent="0.3">
      <c r="A1122" s="1162"/>
      <c r="B1122" s="1163"/>
      <c r="C1122" s="1164"/>
      <c r="D1122" s="1164"/>
      <c r="E1122" s="1165"/>
      <c r="F1122" s="1165"/>
      <c r="G1122" s="1181"/>
      <c r="H1122" s="1151"/>
    </row>
    <row r="1123" spans="1:8" x14ac:dyDescent="0.3">
      <c r="A1123" s="1166" t="s">
        <v>4111</v>
      </c>
      <c r="B1123" s="1167" t="s">
        <v>4035</v>
      </c>
      <c r="C1123" s="1168" t="s">
        <v>4112</v>
      </c>
      <c r="D1123" s="1168" t="s">
        <v>4113</v>
      </c>
      <c r="E1123" s="1169" t="s">
        <v>4114</v>
      </c>
      <c r="F1123" s="1169" t="s">
        <v>4036</v>
      </c>
      <c r="G1123" s="1181"/>
      <c r="H1123" s="1170"/>
    </row>
    <row r="1124" spans="1:8" x14ac:dyDescent="0.3">
      <c r="A1124" s="1172"/>
      <c r="B1124" s="1173"/>
      <c r="C1124" s="1174"/>
      <c r="D1124" s="1174"/>
      <c r="E1124" s="1175"/>
      <c r="F1124" s="1175"/>
      <c r="G1124" s="1181"/>
      <c r="H1124" s="1151"/>
    </row>
    <row r="1125" spans="1:8" x14ac:dyDescent="0.3">
      <c r="A1125" s="1222"/>
      <c r="B1125" s="1223"/>
      <c r="C1125" s="1164"/>
      <c r="D1125" s="1189" t="s">
        <v>4331</v>
      </c>
      <c r="E1125" s="1165"/>
      <c r="F1125" s="1180"/>
      <c r="G1125" s="1181"/>
      <c r="H1125" s="1182"/>
    </row>
    <row r="1126" spans="1:8" ht="24" x14ac:dyDescent="0.3">
      <c r="A1126" s="1166" t="s">
        <v>4070</v>
      </c>
      <c r="B1126" s="1184" t="s">
        <v>4505</v>
      </c>
      <c r="C1126" s="1185"/>
      <c r="D1126" s="1189" t="s">
        <v>4331</v>
      </c>
      <c r="E1126" s="1207"/>
      <c r="F1126" s="1180"/>
      <c r="G1126" s="1181"/>
      <c r="H1126" s="1182"/>
    </row>
    <row r="1127" spans="1:8" x14ac:dyDescent="0.3">
      <c r="A1127" s="1166"/>
      <c r="B1127" s="1186"/>
      <c r="C1127" s="1185"/>
      <c r="D1127" s="1189" t="s">
        <v>4331</v>
      </c>
      <c r="E1127" s="1207"/>
      <c r="F1127" s="1180"/>
      <c r="G1127" s="1181"/>
      <c r="H1127" s="1182"/>
    </row>
    <row r="1128" spans="1:8" x14ac:dyDescent="0.3">
      <c r="A1128" s="1187" t="s">
        <v>927</v>
      </c>
      <c r="B1128" s="1188" t="s">
        <v>928</v>
      </c>
      <c r="C1128" s="1185" t="s">
        <v>221</v>
      </c>
      <c r="D1128" s="1189">
        <v>5000</v>
      </c>
      <c r="E1128" s="1216"/>
      <c r="F1128" s="1180">
        <f>ROUND(D1128*(ROUND(E1128,2)),2)</f>
        <v>0</v>
      </c>
      <c r="G1128" s="1181"/>
      <c r="H1128" s="1182"/>
    </row>
    <row r="1129" spans="1:8" x14ac:dyDescent="0.3">
      <c r="A1129" s="1187"/>
      <c r="B1129" s="1188"/>
      <c r="C1129" s="1185"/>
      <c r="D1129" s="1189"/>
      <c r="E1129" s="1217"/>
      <c r="F1129" s="1180"/>
      <c r="G1129" s="1181"/>
      <c r="H1129" s="1182"/>
    </row>
    <row r="1130" spans="1:8" x14ac:dyDescent="0.3">
      <c r="A1130" s="1187" t="s">
        <v>935</v>
      </c>
      <c r="B1130" s="1188" t="s">
        <v>936</v>
      </c>
      <c r="C1130" s="1185" t="s">
        <v>221</v>
      </c>
      <c r="D1130" s="1189">
        <v>1500</v>
      </c>
      <c r="E1130" s="1216"/>
      <c r="F1130" s="1180">
        <f>ROUND(D1130*(ROUND(E1130,2)),2)</f>
        <v>0</v>
      </c>
      <c r="G1130" s="1181"/>
      <c r="H1130" s="1182"/>
    </row>
    <row r="1131" spans="1:8" x14ac:dyDescent="0.3">
      <c r="A1131" s="1187"/>
      <c r="B1131" s="1188"/>
      <c r="C1131" s="1185"/>
      <c r="D1131" s="1189" t="s">
        <v>4331</v>
      </c>
      <c r="E1131" s="1207"/>
      <c r="F1131" s="1180"/>
      <c r="G1131" s="1181"/>
      <c r="H1131" s="1182"/>
    </row>
    <row r="1132" spans="1:8" x14ac:dyDescent="0.3">
      <c r="A1132" s="1187" t="s">
        <v>937</v>
      </c>
      <c r="B1132" s="1188" t="s">
        <v>938</v>
      </c>
      <c r="C1132" s="1185" t="s">
        <v>221</v>
      </c>
      <c r="D1132" s="1189">
        <v>5000</v>
      </c>
      <c r="E1132" s="1216"/>
      <c r="F1132" s="1180">
        <f>ROUND(D1132*(ROUND(E1132,2)),2)</f>
        <v>0</v>
      </c>
      <c r="G1132" s="1181"/>
      <c r="H1132" s="1182"/>
    </row>
    <row r="1133" spans="1:8" x14ac:dyDescent="0.3">
      <c r="A1133" s="1187"/>
      <c r="B1133" s="1188"/>
      <c r="C1133" s="1185"/>
      <c r="D1133" s="1189" t="s">
        <v>4331</v>
      </c>
      <c r="E1133" s="1229"/>
      <c r="F1133" s="1180"/>
      <c r="G1133" s="1181"/>
      <c r="H1133" s="1182"/>
    </row>
    <row r="1134" spans="1:8" x14ac:dyDescent="0.3">
      <c r="A1134" s="1187" t="s">
        <v>939</v>
      </c>
      <c r="B1134" s="1188" t="s">
        <v>944</v>
      </c>
      <c r="C1134" s="1185" t="s">
        <v>221</v>
      </c>
      <c r="D1134" s="1189">
        <v>1500</v>
      </c>
      <c r="E1134" s="1216"/>
      <c r="F1134" s="1180">
        <f>ROUND(D1134*(ROUND(E1134,2)),2)</f>
        <v>0</v>
      </c>
      <c r="G1134" s="1181"/>
      <c r="H1134" s="1182"/>
    </row>
    <row r="1135" spans="1:8" x14ac:dyDescent="0.3">
      <c r="A1135" s="1187"/>
      <c r="B1135" s="1188"/>
      <c r="C1135" s="1185"/>
      <c r="D1135" s="1189" t="s">
        <v>4331</v>
      </c>
      <c r="E1135" s="1229"/>
      <c r="F1135" s="1180"/>
      <c r="G1135" s="1181"/>
      <c r="H1135" s="1182"/>
    </row>
    <row r="1136" spans="1:8" ht="22.8" x14ac:dyDescent="0.3">
      <c r="A1136" s="1187" t="s">
        <v>943</v>
      </c>
      <c r="B1136" s="1188" t="s">
        <v>940</v>
      </c>
      <c r="C1136" s="1185" t="s">
        <v>316</v>
      </c>
      <c r="D1136" s="1189">
        <v>50000</v>
      </c>
      <c r="E1136" s="1216"/>
      <c r="F1136" s="1180">
        <f>ROUND(D1136*(ROUND(E1136,2)),2)</f>
        <v>0</v>
      </c>
      <c r="G1136" s="1181"/>
      <c r="H1136" s="1182"/>
    </row>
    <row r="1137" spans="1:8" x14ac:dyDescent="0.3">
      <c r="A1137" s="1183"/>
      <c r="B1137" s="1188"/>
      <c r="C1137" s="1185"/>
      <c r="D1137" s="1189" t="s">
        <v>4331</v>
      </c>
      <c r="E1137" s="1217"/>
      <c r="F1137" s="1180"/>
      <c r="G1137" s="1181"/>
      <c r="H1137" s="1182"/>
    </row>
    <row r="1138" spans="1:8" x14ac:dyDescent="0.3">
      <c r="A1138" s="1183"/>
      <c r="B1138" s="1188"/>
      <c r="C1138" s="1185"/>
      <c r="D1138" s="1189" t="s">
        <v>4331</v>
      </c>
      <c r="E1138" s="1217"/>
      <c r="F1138" s="1180"/>
      <c r="G1138" s="1181"/>
      <c r="H1138" s="1182"/>
    </row>
    <row r="1139" spans="1:8" x14ac:dyDescent="0.3">
      <c r="A1139" s="1183"/>
      <c r="B1139" s="1188"/>
      <c r="C1139" s="1185"/>
      <c r="D1139" s="1189" t="s">
        <v>4331</v>
      </c>
      <c r="E1139" s="1207"/>
      <c r="F1139" s="1180"/>
      <c r="G1139" s="1181"/>
      <c r="H1139" s="1182"/>
    </row>
    <row r="1140" spans="1:8" x14ac:dyDescent="0.3">
      <c r="A1140" s="1183"/>
      <c r="B1140" s="1188"/>
      <c r="C1140" s="1185"/>
      <c r="D1140" s="1189" t="s">
        <v>4331</v>
      </c>
      <c r="E1140" s="1207"/>
      <c r="F1140" s="1180"/>
      <c r="G1140" s="1181"/>
      <c r="H1140" s="1182"/>
    </row>
    <row r="1141" spans="1:8" x14ac:dyDescent="0.3">
      <c r="A1141" s="1183"/>
      <c r="B1141" s="1188"/>
      <c r="C1141" s="1185"/>
      <c r="D1141" s="1189" t="s">
        <v>4331</v>
      </c>
      <c r="E1141" s="1207"/>
      <c r="F1141" s="1180"/>
      <c r="G1141" s="1181"/>
      <c r="H1141" s="1182"/>
    </row>
    <row r="1142" spans="1:8" x14ac:dyDescent="0.3">
      <c r="A1142" s="1183"/>
      <c r="B1142" s="1188"/>
      <c r="C1142" s="1185"/>
      <c r="D1142" s="1189" t="s">
        <v>4331</v>
      </c>
      <c r="E1142" s="1245"/>
      <c r="F1142" s="1180"/>
      <c r="G1142" s="1181"/>
      <c r="H1142" s="1182"/>
    </row>
    <row r="1143" spans="1:8" x14ac:dyDescent="0.3">
      <c r="A1143" s="1183"/>
      <c r="B1143" s="1188"/>
      <c r="C1143" s="1185"/>
      <c r="D1143" s="1189" t="s">
        <v>4331</v>
      </c>
      <c r="E1143" s="1217"/>
      <c r="F1143" s="1180"/>
      <c r="G1143" s="1181"/>
      <c r="H1143" s="1182"/>
    </row>
    <row r="1144" spans="1:8" x14ac:dyDescent="0.3">
      <c r="A1144" s="1183"/>
      <c r="B1144" s="1188"/>
      <c r="C1144" s="1185"/>
      <c r="D1144" s="1189" t="s">
        <v>4331</v>
      </c>
      <c r="E1144" s="1207"/>
      <c r="F1144" s="1180"/>
      <c r="G1144" s="1181"/>
      <c r="H1144" s="1182"/>
    </row>
    <row r="1145" spans="1:8" x14ac:dyDescent="0.3">
      <c r="A1145" s="1183"/>
      <c r="B1145" s="1188"/>
      <c r="C1145" s="1185"/>
      <c r="D1145" s="1189" t="s">
        <v>4331</v>
      </c>
      <c r="E1145" s="1217"/>
      <c r="F1145" s="1180"/>
      <c r="G1145" s="1181"/>
      <c r="H1145" s="1182"/>
    </row>
    <row r="1146" spans="1:8" x14ac:dyDescent="0.3">
      <c r="A1146" s="1166"/>
      <c r="B1146" s="1188"/>
      <c r="C1146" s="1185"/>
      <c r="D1146" s="1189" t="s">
        <v>4331</v>
      </c>
      <c r="E1146" s="1217"/>
      <c r="F1146" s="1180"/>
      <c r="G1146" s="1181"/>
      <c r="H1146" s="1182"/>
    </row>
    <row r="1147" spans="1:8" x14ac:dyDescent="0.3">
      <c r="A1147" s="1183"/>
      <c r="B1147" s="1188"/>
      <c r="C1147" s="1185"/>
      <c r="D1147" s="1189" t="s">
        <v>4331</v>
      </c>
      <c r="E1147" s="1217"/>
      <c r="F1147" s="1180"/>
      <c r="G1147" s="1181"/>
      <c r="H1147" s="1182"/>
    </row>
    <row r="1148" spans="1:8" x14ac:dyDescent="0.3">
      <c r="A1148" s="1183"/>
      <c r="B1148" s="1188"/>
      <c r="C1148" s="1185"/>
      <c r="D1148" s="1189" t="s">
        <v>4331</v>
      </c>
      <c r="E1148" s="1217"/>
      <c r="F1148" s="1180"/>
      <c r="G1148" s="1181"/>
      <c r="H1148" s="1182"/>
    </row>
    <row r="1149" spans="1:8" x14ac:dyDescent="0.3">
      <c r="A1149" s="1183"/>
      <c r="B1149" s="1188"/>
      <c r="C1149" s="1185"/>
      <c r="D1149" s="1189" t="s">
        <v>4331</v>
      </c>
      <c r="E1149" s="1217"/>
      <c r="F1149" s="1180"/>
      <c r="G1149" s="1181"/>
      <c r="H1149" s="1182"/>
    </row>
    <row r="1150" spans="1:8" x14ac:dyDescent="0.3">
      <c r="A1150" s="1183"/>
      <c r="B1150" s="1188"/>
      <c r="C1150" s="1185"/>
      <c r="D1150" s="1189" t="s">
        <v>4331</v>
      </c>
      <c r="E1150" s="1217"/>
      <c r="F1150" s="1180"/>
      <c r="G1150" s="1181"/>
      <c r="H1150" s="1182"/>
    </row>
    <row r="1151" spans="1:8" x14ac:dyDescent="0.3">
      <c r="A1151" s="1166"/>
      <c r="B1151" s="1188"/>
      <c r="C1151" s="1185"/>
      <c r="D1151" s="1189" t="s">
        <v>4331</v>
      </c>
      <c r="E1151" s="1217"/>
      <c r="F1151" s="1180"/>
      <c r="G1151" s="1181"/>
      <c r="H1151" s="1182"/>
    </row>
    <row r="1152" spans="1:8" x14ac:dyDescent="0.3">
      <c r="A1152" s="1166"/>
      <c r="B1152" s="1188"/>
      <c r="C1152" s="1185"/>
      <c r="D1152" s="1189" t="s">
        <v>4331</v>
      </c>
      <c r="E1152" s="1217"/>
      <c r="F1152" s="1180"/>
      <c r="G1152" s="1181"/>
      <c r="H1152" s="1182"/>
    </row>
    <row r="1153" spans="1:8" x14ac:dyDescent="0.3">
      <c r="A1153" s="1166"/>
      <c r="B1153" s="1188"/>
      <c r="C1153" s="1185"/>
      <c r="D1153" s="1189" t="s">
        <v>4331</v>
      </c>
      <c r="E1153" s="1217"/>
      <c r="F1153" s="1180"/>
      <c r="G1153" s="1181"/>
      <c r="H1153" s="1182"/>
    </row>
    <row r="1154" spans="1:8" x14ac:dyDescent="0.3">
      <c r="A1154" s="1183"/>
      <c r="B1154" s="1188"/>
      <c r="C1154" s="1185"/>
      <c r="D1154" s="1189" t="s">
        <v>4331</v>
      </c>
      <c r="E1154" s="1217"/>
      <c r="F1154" s="1180"/>
      <c r="G1154" s="1181"/>
      <c r="H1154" s="1182"/>
    </row>
    <row r="1155" spans="1:8" x14ac:dyDescent="0.3">
      <c r="A1155" s="1183"/>
      <c r="B1155" s="1188"/>
      <c r="C1155" s="1185"/>
      <c r="D1155" s="1189" t="s">
        <v>4331</v>
      </c>
      <c r="E1155" s="1217"/>
      <c r="F1155" s="1180"/>
      <c r="G1155" s="1181"/>
      <c r="H1155" s="1182"/>
    </row>
    <row r="1156" spans="1:8" x14ac:dyDescent="0.3">
      <c r="A1156" s="1166"/>
      <c r="B1156" s="1188"/>
      <c r="C1156" s="1185"/>
      <c r="D1156" s="1189" t="s">
        <v>4331</v>
      </c>
      <c r="E1156" s="1207"/>
      <c r="F1156" s="1180"/>
      <c r="G1156" s="1181"/>
      <c r="H1156" s="1182"/>
    </row>
    <row r="1157" spans="1:8" x14ac:dyDescent="0.3">
      <c r="A1157" s="1183"/>
      <c r="B1157" s="1188"/>
      <c r="C1157" s="1185"/>
      <c r="D1157" s="1189" t="s">
        <v>4331</v>
      </c>
      <c r="E1157" s="1217"/>
      <c r="F1157" s="1180"/>
      <c r="G1157" s="1181"/>
      <c r="H1157" s="1182"/>
    </row>
    <row r="1158" spans="1:8" x14ac:dyDescent="0.3">
      <c r="A1158" s="1183"/>
      <c r="B1158" s="1188"/>
      <c r="C1158" s="1185"/>
      <c r="D1158" s="1189" t="s">
        <v>4331</v>
      </c>
      <c r="E1158" s="1217"/>
      <c r="F1158" s="1180"/>
      <c r="G1158" s="1181"/>
      <c r="H1158" s="1182"/>
    </row>
    <row r="1159" spans="1:8" x14ac:dyDescent="0.3">
      <c r="A1159" s="1183"/>
      <c r="B1159" s="1188"/>
      <c r="C1159" s="1185"/>
      <c r="D1159" s="1189" t="s">
        <v>4331</v>
      </c>
      <c r="E1159" s="1217"/>
      <c r="F1159" s="1180"/>
      <c r="G1159" s="1181"/>
      <c r="H1159" s="1182"/>
    </row>
    <row r="1160" spans="1:8" x14ac:dyDescent="0.3">
      <c r="A1160" s="1183"/>
      <c r="B1160" s="1188"/>
      <c r="C1160" s="1185"/>
      <c r="D1160" s="1189" t="s">
        <v>4331</v>
      </c>
      <c r="E1160" s="1217"/>
      <c r="F1160" s="1180"/>
      <c r="G1160" s="1181"/>
      <c r="H1160" s="1182"/>
    </row>
    <row r="1161" spans="1:8" x14ac:dyDescent="0.3">
      <c r="A1161" s="1183"/>
      <c r="B1161" s="1188"/>
      <c r="C1161" s="1185"/>
      <c r="D1161" s="1189" t="s">
        <v>4331</v>
      </c>
      <c r="E1161" s="1217"/>
      <c r="F1161" s="1180"/>
      <c r="G1161" s="1181"/>
      <c r="H1161" s="1182"/>
    </row>
    <row r="1162" spans="1:8" x14ac:dyDescent="0.3">
      <c r="A1162" s="1183"/>
      <c r="B1162" s="1188"/>
      <c r="C1162" s="1185"/>
      <c r="D1162" s="1189" t="s">
        <v>4331</v>
      </c>
      <c r="E1162" s="1217"/>
      <c r="F1162" s="1180"/>
      <c r="G1162" s="1181"/>
      <c r="H1162" s="1182"/>
    </row>
    <row r="1163" spans="1:8" x14ac:dyDescent="0.3">
      <c r="A1163" s="1183"/>
      <c r="B1163" s="1188"/>
      <c r="C1163" s="1185"/>
      <c r="D1163" s="1189" t="s">
        <v>4331</v>
      </c>
      <c r="E1163" s="1207"/>
      <c r="F1163" s="1180"/>
      <c r="G1163" s="1181"/>
      <c r="H1163" s="1182"/>
    </row>
    <row r="1164" spans="1:8" x14ac:dyDescent="0.3">
      <c r="A1164" s="1183"/>
      <c r="B1164" s="1188"/>
      <c r="C1164" s="1185"/>
      <c r="D1164" s="1189" t="s">
        <v>4331</v>
      </c>
      <c r="E1164" s="1207"/>
      <c r="F1164" s="1180"/>
      <c r="G1164" s="1181"/>
      <c r="H1164" s="1182"/>
    </row>
    <row r="1165" spans="1:8" x14ac:dyDescent="0.3">
      <c r="A1165" s="1183"/>
      <c r="B1165" s="1188"/>
      <c r="C1165" s="1185"/>
      <c r="D1165" s="1189" t="s">
        <v>4331</v>
      </c>
      <c r="E1165" s="1207"/>
      <c r="F1165" s="1180"/>
      <c r="G1165" s="1181"/>
      <c r="H1165" s="1182"/>
    </row>
    <row r="1166" spans="1:8" x14ac:dyDescent="0.3">
      <c r="A1166" s="1183"/>
      <c r="B1166" s="1188"/>
      <c r="C1166" s="1185"/>
      <c r="D1166" s="1189" t="s">
        <v>4331</v>
      </c>
      <c r="E1166" s="1207"/>
      <c r="F1166" s="1180"/>
      <c r="G1166" s="1181"/>
      <c r="H1166" s="1182"/>
    </row>
    <row r="1167" spans="1:8" x14ac:dyDescent="0.3">
      <c r="A1167" s="1183"/>
      <c r="B1167" s="1188"/>
      <c r="C1167" s="1185"/>
      <c r="D1167" s="1189" t="s">
        <v>4331</v>
      </c>
      <c r="E1167" s="1207"/>
      <c r="F1167" s="1180"/>
      <c r="G1167" s="1181"/>
      <c r="H1167" s="1182"/>
    </row>
    <row r="1168" spans="1:8" x14ac:dyDescent="0.3">
      <c r="A1168" s="1183"/>
      <c r="B1168" s="1188"/>
      <c r="C1168" s="1185"/>
      <c r="D1168" s="1189" t="s">
        <v>4331</v>
      </c>
      <c r="E1168" s="1207"/>
      <c r="F1168" s="1180"/>
      <c r="G1168" s="1181"/>
      <c r="H1168" s="1182"/>
    </row>
    <row r="1169" spans="1:8" x14ac:dyDescent="0.3">
      <c r="A1169" s="1183"/>
      <c r="B1169" s="1188"/>
      <c r="C1169" s="1185"/>
      <c r="D1169" s="1189"/>
      <c r="E1169" s="1207"/>
      <c r="F1169" s="1180"/>
      <c r="G1169" s="1181"/>
      <c r="H1169" s="1182"/>
    </row>
    <row r="1170" spans="1:8" x14ac:dyDescent="0.3">
      <c r="A1170" s="1183"/>
      <c r="B1170" s="1188"/>
      <c r="C1170" s="1185"/>
      <c r="D1170" s="1189"/>
      <c r="E1170" s="1207"/>
      <c r="F1170" s="1180"/>
      <c r="G1170" s="1181"/>
      <c r="H1170" s="1182"/>
    </row>
    <row r="1171" spans="1:8" x14ac:dyDescent="0.3">
      <c r="A1171" s="1183"/>
      <c r="B1171" s="1188"/>
      <c r="C1171" s="1185"/>
      <c r="D1171" s="1189"/>
      <c r="E1171" s="1207"/>
      <c r="F1171" s="1180"/>
      <c r="G1171" s="1181"/>
      <c r="H1171" s="1182"/>
    </row>
    <row r="1172" spans="1:8" x14ac:dyDescent="0.3">
      <c r="A1172" s="1183"/>
      <c r="B1172" s="1188"/>
      <c r="C1172" s="1185"/>
      <c r="D1172" s="1189"/>
      <c r="E1172" s="1207"/>
      <c r="F1172" s="1180"/>
      <c r="G1172" s="1181"/>
      <c r="H1172" s="1182"/>
    </row>
    <row r="1173" spans="1:8" x14ac:dyDescent="0.3">
      <c r="A1173" s="1183"/>
      <c r="B1173" s="1188"/>
      <c r="C1173" s="1185"/>
      <c r="D1173" s="1189"/>
      <c r="E1173" s="1207"/>
      <c r="F1173" s="1180"/>
      <c r="G1173" s="1181"/>
      <c r="H1173" s="1182"/>
    </row>
    <row r="1174" spans="1:8" x14ac:dyDescent="0.3">
      <c r="A1174" s="1183"/>
      <c r="B1174" s="1188"/>
      <c r="C1174" s="1185"/>
      <c r="D1174" s="1189"/>
      <c r="E1174" s="1207"/>
      <c r="F1174" s="1180"/>
      <c r="G1174" s="1181"/>
      <c r="H1174" s="1182"/>
    </row>
    <row r="1175" spans="1:8" x14ac:dyDescent="0.3">
      <c r="A1175" s="1183"/>
      <c r="B1175" s="1188"/>
      <c r="C1175" s="1185"/>
      <c r="D1175" s="1189"/>
      <c r="E1175" s="1207"/>
      <c r="F1175" s="1180"/>
      <c r="G1175" s="1181"/>
      <c r="H1175" s="1182"/>
    </row>
    <row r="1176" spans="1:8" x14ac:dyDescent="0.3">
      <c r="A1176" s="1183"/>
      <c r="B1176" s="1188"/>
      <c r="C1176" s="1185"/>
      <c r="D1176" s="1189"/>
      <c r="E1176" s="1207"/>
      <c r="F1176" s="1180"/>
      <c r="G1176" s="1181"/>
      <c r="H1176" s="1182"/>
    </row>
    <row r="1177" spans="1:8" x14ac:dyDescent="0.3">
      <c r="A1177" s="1183"/>
      <c r="B1177" s="1188"/>
      <c r="C1177" s="1185"/>
      <c r="D1177" s="1189"/>
      <c r="E1177" s="1207"/>
      <c r="F1177" s="1180"/>
      <c r="G1177" s="1181"/>
      <c r="H1177" s="1182"/>
    </row>
    <row r="1178" spans="1:8" x14ac:dyDescent="0.3">
      <c r="A1178" s="1183"/>
      <c r="B1178" s="1188"/>
      <c r="C1178" s="1185"/>
      <c r="D1178" s="1189"/>
      <c r="E1178" s="1207"/>
      <c r="F1178" s="1180"/>
      <c r="G1178" s="1181"/>
      <c r="H1178" s="1182"/>
    </row>
    <row r="1179" spans="1:8" x14ac:dyDescent="0.3">
      <c r="A1179" s="1178"/>
      <c r="B1179" s="1203"/>
      <c r="C1179" s="1204"/>
      <c r="D1179" s="1204"/>
      <c r="E1179" s="1204"/>
      <c r="F1179" s="1210"/>
      <c r="G1179" s="1181"/>
      <c r="H1179" s="1182"/>
    </row>
    <row r="1180" spans="1:8" x14ac:dyDescent="0.3">
      <c r="A1180" s="1257" t="s">
        <v>4070</v>
      </c>
      <c r="B1180" s="1158" t="s">
        <v>4116</v>
      </c>
      <c r="C1180" s="1159"/>
      <c r="D1180" s="1159"/>
      <c r="E1180" s="1159"/>
      <c r="F1180" s="1175">
        <f>SUM(F1125:F1178)</f>
        <v>0</v>
      </c>
      <c r="G1180" s="1181"/>
      <c r="H1180" s="1151"/>
    </row>
    <row r="1181" spans="1:8" x14ac:dyDescent="0.3">
      <c r="A1181" s="1148" t="str">
        <f>A1</f>
        <v>CONTRACT  SANRAL NRA 2024/1323</v>
      </c>
      <c r="B1181" s="1206"/>
      <c r="C1181" s="1150"/>
      <c r="D1181" s="1150"/>
      <c r="E1181" s="1150"/>
      <c r="F1181" s="1151"/>
      <c r="G1181" s="1181"/>
      <c r="H1181" s="1151"/>
    </row>
    <row r="1182" spans="1:8" x14ac:dyDescent="0.3">
      <c r="A1182" s="1148" t="str">
        <f>A2</f>
        <v>ROUTINE ROAD MAINTENANCE ON NATIONAL ROUTES IN THE LIMPOPO PROVINCE</v>
      </c>
      <c r="B1182" s="1149"/>
      <c r="C1182" s="1150"/>
      <c r="D1182" s="1150"/>
      <c r="E1182" s="1150"/>
      <c r="F1182" s="1155" t="s">
        <v>4506</v>
      </c>
      <c r="G1182" s="1181"/>
      <c r="H1182" s="1155"/>
    </row>
    <row r="1183" spans="1:8" x14ac:dyDescent="0.3">
      <c r="A1183" s="1157" t="s">
        <v>4457</v>
      </c>
      <c r="B1183" s="1149"/>
      <c r="C1183" s="1159"/>
      <c r="D1183" s="1159"/>
      <c r="E1183" s="1159"/>
      <c r="F1183" s="1151"/>
      <c r="G1183" s="1181"/>
      <c r="H1183" s="1151"/>
    </row>
    <row r="1184" spans="1:8" x14ac:dyDescent="0.3">
      <c r="A1184" s="1162"/>
      <c r="B1184" s="1163"/>
      <c r="C1184" s="1164"/>
      <c r="D1184" s="1164"/>
      <c r="E1184" s="1165"/>
      <c r="F1184" s="1165"/>
      <c r="G1184" s="1181"/>
      <c r="H1184" s="1151"/>
    </row>
    <row r="1185" spans="1:8" x14ac:dyDescent="0.3">
      <c r="A1185" s="1166" t="s">
        <v>4111</v>
      </c>
      <c r="B1185" s="1167" t="s">
        <v>4035</v>
      </c>
      <c r="C1185" s="1168" t="s">
        <v>4112</v>
      </c>
      <c r="D1185" s="1168" t="s">
        <v>4113</v>
      </c>
      <c r="E1185" s="1169" t="s">
        <v>4114</v>
      </c>
      <c r="F1185" s="1169" t="s">
        <v>4036</v>
      </c>
      <c r="G1185" s="1181"/>
      <c r="H1185" s="1170"/>
    </row>
    <row r="1186" spans="1:8" x14ac:dyDescent="0.3">
      <c r="A1186" s="1172"/>
      <c r="B1186" s="1173"/>
      <c r="C1186" s="1174"/>
      <c r="D1186" s="1174"/>
      <c r="E1186" s="1175"/>
      <c r="F1186" s="1175"/>
      <c r="G1186" s="1181"/>
      <c r="H1186" s="1151"/>
    </row>
    <row r="1187" spans="1:8" x14ac:dyDescent="0.3">
      <c r="A1187" s="1222"/>
      <c r="B1187" s="1223"/>
      <c r="C1187" s="1164"/>
      <c r="D1187" s="1189" t="s">
        <v>4331</v>
      </c>
      <c r="E1187" s="1165"/>
      <c r="F1187" s="1180"/>
      <c r="G1187" s="1181"/>
      <c r="H1187" s="1182"/>
    </row>
    <row r="1188" spans="1:8" x14ac:dyDescent="0.3">
      <c r="A1188" s="1166" t="s">
        <v>4071</v>
      </c>
      <c r="B1188" s="1184" t="s">
        <v>4072</v>
      </c>
      <c r="C1188" s="1185"/>
      <c r="D1188" s="1189" t="s">
        <v>4331</v>
      </c>
      <c r="E1188" s="1207"/>
      <c r="F1188" s="1180"/>
      <c r="G1188" s="1181"/>
      <c r="H1188" s="1182"/>
    </row>
    <row r="1189" spans="1:8" x14ac:dyDescent="0.3">
      <c r="A1189" s="1166"/>
      <c r="B1189" s="1186"/>
      <c r="C1189" s="1185"/>
      <c r="D1189" s="1189" t="s">
        <v>4331</v>
      </c>
      <c r="E1189" s="1207"/>
      <c r="F1189" s="1180"/>
      <c r="G1189" s="1181"/>
      <c r="H1189" s="1182"/>
    </row>
    <row r="1190" spans="1:8" x14ac:dyDescent="0.3">
      <c r="A1190" s="1225" t="s">
        <v>946</v>
      </c>
      <c r="B1190" s="1188" t="s">
        <v>947</v>
      </c>
      <c r="C1190" s="1185"/>
      <c r="D1190" s="1189" t="s">
        <v>4331</v>
      </c>
      <c r="E1190" s="1207"/>
      <c r="F1190" s="1180"/>
      <c r="G1190" s="1181"/>
      <c r="H1190" s="1182"/>
    </row>
    <row r="1191" spans="1:8" x14ac:dyDescent="0.3">
      <c r="A1191" s="1225"/>
      <c r="B1191" s="1188"/>
      <c r="C1191" s="1185"/>
      <c r="D1191" s="1189" t="s">
        <v>4331</v>
      </c>
      <c r="E1191" s="1207"/>
      <c r="F1191" s="1180"/>
      <c r="G1191" s="1181"/>
      <c r="H1191" s="1182"/>
    </row>
    <row r="1192" spans="1:8" x14ac:dyDescent="0.3">
      <c r="A1192" s="1225" t="s">
        <v>948</v>
      </c>
      <c r="B1192" s="1188" t="s">
        <v>947</v>
      </c>
      <c r="C1192" s="1185"/>
      <c r="D1192" s="1189" t="s">
        <v>4331</v>
      </c>
      <c r="E1192" s="1207"/>
      <c r="F1192" s="1180"/>
      <c r="G1192" s="1181"/>
      <c r="H1192" s="1182"/>
    </row>
    <row r="1193" spans="1:8" x14ac:dyDescent="0.3">
      <c r="A1193" s="1225"/>
      <c r="B1193" s="1188"/>
      <c r="C1193" s="1185"/>
      <c r="D1193" s="1189" t="s">
        <v>4331</v>
      </c>
      <c r="E1193" s="1207"/>
      <c r="F1193" s="1180"/>
      <c r="G1193" s="1181"/>
      <c r="H1193" s="1182"/>
    </row>
    <row r="1194" spans="1:8" ht="22.8" x14ac:dyDescent="0.3">
      <c r="A1194" s="1225" t="s">
        <v>949</v>
      </c>
      <c r="B1194" s="1188" t="s">
        <v>950</v>
      </c>
      <c r="C1194" s="1185" t="s">
        <v>363</v>
      </c>
      <c r="D1194" s="1189">
        <v>4500</v>
      </c>
      <c r="E1194" s="1216"/>
      <c r="F1194" s="1180">
        <f>ROUND(D1194*(ROUND(E1194,2)),2)</f>
        <v>0</v>
      </c>
      <c r="G1194" s="1181"/>
      <c r="H1194" s="1182"/>
    </row>
    <row r="1195" spans="1:8" x14ac:dyDescent="0.3">
      <c r="A1195" s="1225"/>
      <c r="B1195" s="1188"/>
      <c r="C1195" s="1185"/>
      <c r="D1195" s="1189" t="s">
        <v>4331</v>
      </c>
      <c r="E1195" s="1207"/>
      <c r="F1195" s="1180"/>
      <c r="G1195" s="1181"/>
      <c r="H1195" s="1182"/>
    </row>
    <row r="1196" spans="1:8" x14ac:dyDescent="0.3">
      <c r="A1196" s="1225" t="s">
        <v>951</v>
      </c>
      <c r="B1196" s="1188" t="s">
        <v>952</v>
      </c>
      <c r="C1196" s="1185" t="s">
        <v>363</v>
      </c>
      <c r="D1196" s="1189">
        <v>5000</v>
      </c>
      <c r="E1196" s="1216"/>
      <c r="F1196" s="1180">
        <f>ROUND(D1196*(ROUND(E1196,2)),2)</f>
        <v>0</v>
      </c>
      <c r="G1196" s="1181"/>
      <c r="H1196" s="1182"/>
    </row>
    <row r="1197" spans="1:8" x14ac:dyDescent="0.3">
      <c r="A1197" s="1225"/>
      <c r="B1197" s="1188"/>
      <c r="C1197" s="1185"/>
      <c r="D1197" s="1189" t="s">
        <v>4331</v>
      </c>
      <c r="E1197" s="1217"/>
      <c r="F1197" s="1180"/>
      <c r="G1197" s="1181"/>
      <c r="H1197" s="1182"/>
    </row>
    <row r="1198" spans="1:8" ht="22.8" x14ac:dyDescent="0.3">
      <c r="A1198" s="1225" t="s">
        <v>953</v>
      </c>
      <c r="B1198" s="1188" t="s">
        <v>954</v>
      </c>
      <c r="C1198" s="1185" t="s">
        <v>955</v>
      </c>
      <c r="D1198" s="1189">
        <v>10</v>
      </c>
      <c r="E1198" s="1216"/>
      <c r="F1198" s="1180">
        <f>ROUND(D1198*(ROUND(E1198,2)),2)</f>
        <v>0</v>
      </c>
      <c r="G1198" s="1181"/>
      <c r="H1198" s="1182"/>
    </row>
    <row r="1199" spans="1:8" x14ac:dyDescent="0.3">
      <c r="A1199" s="1166"/>
      <c r="B1199" s="1188"/>
      <c r="C1199" s="1185"/>
      <c r="D1199" s="1189" t="s">
        <v>4331</v>
      </c>
      <c r="E1199" s="1207"/>
      <c r="F1199" s="1180"/>
      <c r="G1199" s="1181"/>
      <c r="H1199" s="1182"/>
    </row>
    <row r="1200" spans="1:8" x14ac:dyDescent="0.3">
      <c r="A1200" s="1225" t="s">
        <v>956</v>
      </c>
      <c r="B1200" s="1188" t="s">
        <v>3701</v>
      </c>
      <c r="C1200" s="1185" t="s">
        <v>955</v>
      </c>
      <c r="D1200" s="1189">
        <v>10</v>
      </c>
      <c r="E1200" s="1216"/>
      <c r="F1200" s="1180">
        <f>ROUND(D1200*(ROUND(E1200,2)),2)</f>
        <v>0</v>
      </c>
      <c r="G1200" s="1181"/>
      <c r="H1200" s="1182"/>
    </row>
    <row r="1201" spans="1:8" x14ac:dyDescent="0.3">
      <c r="A1201" s="1166"/>
      <c r="B1201" s="1188"/>
      <c r="C1201" s="1185"/>
      <c r="D1201" s="1189" t="s">
        <v>4331</v>
      </c>
      <c r="E1201" s="1217"/>
      <c r="F1201" s="1180"/>
      <c r="G1201" s="1181"/>
      <c r="H1201" s="1182"/>
    </row>
    <row r="1202" spans="1:8" ht="22.8" x14ac:dyDescent="0.3">
      <c r="A1202" s="1225" t="s">
        <v>960</v>
      </c>
      <c r="B1202" s="1188" t="s">
        <v>962</v>
      </c>
      <c r="C1202" s="1185" t="s">
        <v>316</v>
      </c>
      <c r="D1202" s="1189">
        <v>5</v>
      </c>
      <c r="E1202" s="1216"/>
      <c r="F1202" s="1180">
        <f>ROUND(D1202*(ROUND(E1202,2)),2)</f>
        <v>0</v>
      </c>
      <c r="G1202" s="1181"/>
      <c r="H1202" s="1182"/>
    </row>
    <row r="1203" spans="1:8" x14ac:dyDescent="0.3">
      <c r="A1203" s="1166"/>
      <c r="B1203" s="1188"/>
      <c r="C1203" s="1185"/>
      <c r="D1203" s="1189" t="s">
        <v>4331</v>
      </c>
      <c r="E1203" s="1217"/>
      <c r="F1203" s="1180"/>
      <c r="G1203" s="1181"/>
      <c r="H1203" s="1182"/>
    </row>
    <row r="1204" spans="1:8" x14ac:dyDescent="0.3">
      <c r="A1204" s="1183"/>
      <c r="B1204" s="1188"/>
      <c r="C1204" s="1185"/>
      <c r="D1204" s="1189" t="s">
        <v>4331</v>
      </c>
      <c r="E1204" s="1207"/>
      <c r="F1204" s="1180"/>
      <c r="G1204" s="1181"/>
      <c r="H1204" s="1182"/>
    </row>
    <row r="1205" spans="1:8" x14ac:dyDescent="0.3">
      <c r="A1205" s="1183"/>
      <c r="B1205" s="1188"/>
      <c r="C1205" s="1185"/>
      <c r="D1205" s="1189" t="s">
        <v>4331</v>
      </c>
      <c r="E1205" s="1207"/>
      <c r="F1205" s="1180"/>
      <c r="G1205" s="1181"/>
      <c r="H1205" s="1182"/>
    </row>
    <row r="1206" spans="1:8" x14ac:dyDescent="0.3">
      <c r="A1206" s="1183"/>
      <c r="B1206" s="1188"/>
      <c r="C1206" s="1185"/>
      <c r="D1206" s="1189" t="s">
        <v>4331</v>
      </c>
      <c r="E1206" s="1245"/>
      <c r="F1206" s="1180"/>
      <c r="G1206" s="1181"/>
      <c r="H1206" s="1182"/>
    </row>
    <row r="1207" spans="1:8" x14ac:dyDescent="0.3">
      <c r="A1207" s="1183"/>
      <c r="B1207" s="1188"/>
      <c r="C1207" s="1185"/>
      <c r="D1207" s="1189" t="s">
        <v>4331</v>
      </c>
      <c r="E1207" s="1217"/>
      <c r="F1207" s="1180"/>
      <c r="G1207" s="1181"/>
      <c r="H1207" s="1182"/>
    </row>
    <row r="1208" spans="1:8" x14ac:dyDescent="0.3">
      <c r="A1208" s="1183"/>
      <c r="B1208" s="1188"/>
      <c r="C1208" s="1185"/>
      <c r="D1208" s="1189" t="s">
        <v>4331</v>
      </c>
      <c r="E1208" s="1207"/>
      <c r="F1208" s="1180"/>
      <c r="G1208" s="1181"/>
      <c r="H1208" s="1182"/>
    </row>
    <row r="1209" spans="1:8" x14ac:dyDescent="0.3">
      <c r="A1209" s="1183"/>
      <c r="B1209" s="1188"/>
      <c r="C1209" s="1185"/>
      <c r="D1209" s="1189" t="s">
        <v>4331</v>
      </c>
      <c r="E1209" s="1207"/>
      <c r="F1209" s="1180"/>
      <c r="G1209" s="1181"/>
      <c r="H1209" s="1182"/>
    </row>
    <row r="1210" spans="1:8" x14ac:dyDescent="0.3">
      <c r="A1210" s="1183"/>
      <c r="B1210" s="1188"/>
      <c r="C1210" s="1185"/>
      <c r="D1210" s="1189" t="s">
        <v>4331</v>
      </c>
      <c r="E1210" s="1207"/>
      <c r="F1210" s="1180"/>
      <c r="G1210" s="1181"/>
      <c r="H1210" s="1182"/>
    </row>
    <row r="1211" spans="1:8" x14ac:dyDescent="0.3">
      <c r="A1211" s="1183"/>
      <c r="B1211" s="1188"/>
      <c r="C1211" s="1185"/>
      <c r="D1211" s="1189" t="s">
        <v>4331</v>
      </c>
      <c r="E1211" s="1217"/>
      <c r="F1211" s="1180"/>
      <c r="G1211" s="1181"/>
      <c r="H1211" s="1182"/>
    </row>
    <row r="1212" spans="1:8" x14ac:dyDescent="0.3">
      <c r="A1212" s="1166"/>
      <c r="B1212" s="1188"/>
      <c r="C1212" s="1185"/>
      <c r="D1212" s="1189" t="s">
        <v>4331</v>
      </c>
      <c r="E1212" s="1217"/>
      <c r="F1212" s="1180"/>
      <c r="G1212" s="1181"/>
      <c r="H1212" s="1182"/>
    </row>
    <row r="1213" spans="1:8" x14ac:dyDescent="0.3">
      <c r="A1213" s="1183"/>
      <c r="B1213" s="1188"/>
      <c r="C1213" s="1185"/>
      <c r="D1213" s="1189" t="s">
        <v>4331</v>
      </c>
      <c r="E1213" s="1207"/>
      <c r="F1213" s="1180"/>
      <c r="G1213" s="1181"/>
      <c r="H1213" s="1182"/>
    </row>
    <row r="1214" spans="1:8" x14ac:dyDescent="0.3">
      <c r="A1214" s="1183"/>
      <c r="B1214" s="1188"/>
      <c r="C1214" s="1185"/>
      <c r="D1214" s="1189" t="s">
        <v>4331</v>
      </c>
      <c r="E1214" s="1207"/>
      <c r="F1214" s="1180"/>
      <c r="G1214" s="1181"/>
      <c r="H1214" s="1182"/>
    </row>
    <row r="1215" spans="1:8" x14ac:dyDescent="0.3">
      <c r="A1215" s="1183"/>
      <c r="B1215" s="1188"/>
      <c r="C1215" s="1185"/>
      <c r="D1215" s="1189" t="s">
        <v>4331</v>
      </c>
      <c r="E1215" s="1207"/>
      <c r="F1215" s="1180"/>
      <c r="G1215" s="1181"/>
      <c r="H1215" s="1182"/>
    </row>
    <row r="1216" spans="1:8" x14ac:dyDescent="0.3">
      <c r="A1216" s="1183"/>
      <c r="B1216" s="1188"/>
      <c r="C1216" s="1185"/>
      <c r="D1216" s="1189" t="s">
        <v>4331</v>
      </c>
      <c r="E1216" s="1207"/>
      <c r="F1216" s="1180"/>
      <c r="G1216" s="1181"/>
      <c r="H1216" s="1182"/>
    </row>
    <row r="1217" spans="1:8" x14ac:dyDescent="0.3">
      <c r="A1217" s="1183"/>
      <c r="B1217" s="1188"/>
      <c r="C1217" s="1185"/>
      <c r="D1217" s="1189" t="s">
        <v>4331</v>
      </c>
      <c r="E1217" s="1207"/>
      <c r="F1217" s="1180"/>
      <c r="G1217" s="1181"/>
      <c r="H1217" s="1182"/>
    </row>
    <row r="1218" spans="1:8" x14ac:dyDescent="0.3">
      <c r="A1218" s="1183"/>
      <c r="B1218" s="1188"/>
      <c r="C1218" s="1185"/>
      <c r="D1218" s="1189" t="s">
        <v>4331</v>
      </c>
      <c r="E1218" s="1207"/>
      <c r="F1218" s="1180"/>
      <c r="G1218" s="1181"/>
      <c r="H1218" s="1182"/>
    </row>
    <row r="1219" spans="1:8" x14ac:dyDescent="0.3">
      <c r="A1219" s="1183"/>
      <c r="B1219" s="1188"/>
      <c r="C1219" s="1185"/>
      <c r="D1219" s="1189" t="s">
        <v>4331</v>
      </c>
      <c r="E1219" s="1207"/>
      <c r="F1219" s="1180"/>
      <c r="G1219" s="1181"/>
      <c r="H1219" s="1182"/>
    </row>
    <row r="1220" spans="1:8" x14ac:dyDescent="0.3">
      <c r="A1220" s="1183"/>
      <c r="B1220" s="1188"/>
      <c r="C1220" s="1185"/>
      <c r="D1220" s="1189" t="s">
        <v>4331</v>
      </c>
      <c r="E1220" s="1207"/>
      <c r="F1220" s="1180"/>
      <c r="G1220" s="1181"/>
      <c r="H1220" s="1182"/>
    </row>
    <row r="1221" spans="1:8" x14ac:dyDescent="0.3">
      <c r="A1221" s="1183"/>
      <c r="B1221" s="1188"/>
      <c r="C1221" s="1185"/>
      <c r="D1221" s="1189" t="s">
        <v>4331</v>
      </c>
      <c r="E1221" s="1207"/>
      <c r="F1221" s="1180"/>
      <c r="G1221" s="1181"/>
      <c r="H1221" s="1182"/>
    </row>
    <row r="1222" spans="1:8" x14ac:dyDescent="0.3">
      <c r="A1222" s="1183"/>
      <c r="B1222" s="1188"/>
      <c r="C1222" s="1185"/>
      <c r="D1222" s="1189" t="s">
        <v>4331</v>
      </c>
      <c r="E1222" s="1207"/>
      <c r="F1222" s="1180"/>
      <c r="G1222" s="1181"/>
      <c r="H1222" s="1182"/>
    </row>
    <row r="1223" spans="1:8" x14ac:dyDescent="0.3">
      <c r="A1223" s="1183"/>
      <c r="B1223" s="1188"/>
      <c r="C1223" s="1185"/>
      <c r="D1223" s="1189" t="s">
        <v>4331</v>
      </c>
      <c r="E1223" s="1207"/>
      <c r="F1223" s="1180"/>
      <c r="G1223" s="1181"/>
      <c r="H1223" s="1182"/>
    </row>
    <row r="1224" spans="1:8" x14ac:dyDescent="0.3">
      <c r="A1224" s="1183"/>
      <c r="B1224" s="1188"/>
      <c r="C1224" s="1185"/>
      <c r="D1224" s="1189" t="s">
        <v>4331</v>
      </c>
      <c r="E1224" s="1207"/>
      <c r="F1224" s="1180"/>
      <c r="G1224" s="1181"/>
      <c r="H1224" s="1182"/>
    </row>
    <row r="1225" spans="1:8" x14ac:dyDescent="0.3">
      <c r="A1225" s="1183"/>
      <c r="B1225" s="1188"/>
      <c r="C1225" s="1185"/>
      <c r="D1225" s="1189" t="s">
        <v>4331</v>
      </c>
      <c r="E1225" s="1207"/>
      <c r="F1225" s="1180"/>
      <c r="G1225" s="1181"/>
      <c r="H1225" s="1182"/>
    </row>
    <row r="1226" spans="1:8" x14ac:dyDescent="0.3">
      <c r="A1226" s="1183"/>
      <c r="B1226" s="1188"/>
      <c r="C1226" s="1185"/>
      <c r="D1226" s="1189" t="s">
        <v>4331</v>
      </c>
      <c r="E1226" s="1217"/>
      <c r="F1226" s="1180"/>
      <c r="G1226" s="1181"/>
      <c r="H1226" s="1182"/>
    </row>
    <row r="1227" spans="1:8" x14ac:dyDescent="0.3">
      <c r="A1227" s="1166"/>
      <c r="B1227" s="1188"/>
      <c r="C1227" s="1185"/>
      <c r="D1227" s="1189" t="s">
        <v>4331</v>
      </c>
      <c r="E1227" s="1217"/>
      <c r="F1227" s="1180"/>
      <c r="G1227" s="1181"/>
      <c r="H1227" s="1182"/>
    </row>
    <row r="1228" spans="1:8" x14ac:dyDescent="0.3">
      <c r="A1228" s="1166"/>
      <c r="B1228" s="1188"/>
      <c r="C1228" s="1185"/>
      <c r="D1228" s="1189"/>
      <c r="E1228" s="1217"/>
      <c r="F1228" s="1180"/>
      <c r="G1228" s="1181"/>
      <c r="H1228" s="1182"/>
    </row>
    <row r="1229" spans="1:8" x14ac:dyDescent="0.3">
      <c r="A1229" s="1166"/>
      <c r="B1229" s="1188"/>
      <c r="C1229" s="1185"/>
      <c r="D1229" s="1189"/>
      <c r="E1229" s="1217"/>
      <c r="F1229" s="1180"/>
      <c r="G1229" s="1181"/>
      <c r="H1229" s="1182"/>
    </row>
    <row r="1230" spans="1:8" x14ac:dyDescent="0.3">
      <c r="A1230" s="1166"/>
      <c r="B1230" s="1188"/>
      <c r="C1230" s="1185"/>
      <c r="D1230" s="1189"/>
      <c r="E1230" s="1217"/>
      <c r="F1230" s="1180"/>
      <c r="G1230" s="1181"/>
      <c r="H1230" s="1182"/>
    </row>
    <row r="1231" spans="1:8" x14ac:dyDescent="0.3">
      <c r="A1231" s="1166"/>
      <c r="B1231" s="1188"/>
      <c r="C1231" s="1185"/>
      <c r="D1231" s="1189"/>
      <c r="E1231" s="1217"/>
      <c r="F1231" s="1180"/>
      <c r="G1231" s="1181"/>
      <c r="H1231" s="1182"/>
    </row>
    <row r="1232" spans="1:8" x14ac:dyDescent="0.3">
      <c r="A1232" s="1166"/>
      <c r="B1232" s="1188"/>
      <c r="C1232" s="1185"/>
      <c r="D1232" s="1189"/>
      <c r="E1232" s="1217"/>
      <c r="F1232" s="1180"/>
      <c r="G1232" s="1181"/>
      <c r="H1232" s="1182"/>
    </row>
    <row r="1233" spans="1:8" x14ac:dyDescent="0.3">
      <c r="A1233" s="1166"/>
      <c r="B1233" s="1188"/>
      <c r="C1233" s="1185"/>
      <c r="D1233" s="1189" t="s">
        <v>4331</v>
      </c>
      <c r="E1233" s="1207"/>
      <c r="F1233" s="1180"/>
      <c r="G1233" s="1181"/>
      <c r="H1233" s="1182"/>
    </row>
    <row r="1234" spans="1:8" x14ac:dyDescent="0.3">
      <c r="A1234" s="1166"/>
      <c r="B1234" s="1188"/>
      <c r="C1234" s="1185"/>
      <c r="D1234" s="1189"/>
      <c r="E1234" s="1207"/>
      <c r="F1234" s="1180"/>
      <c r="G1234" s="1181"/>
      <c r="H1234" s="1182"/>
    </row>
    <row r="1235" spans="1:8" x14ac:dyDescent="0.3">
      <c r="A1235" s="1183"/>
      <c r="B1235" s="1188"/>
      <c r="C1235" s="1185"/>
      <c r="D1235" s="1189" t="s">
        <v>4331</v>
      </c>
      <c r="E1235" s="1207"/>
      <c r="F1235" s="1180"/>
      <c r="G1235" s="1181"/>
      <c r="H1235" s="1182"/>
    </row>
    <row r="1236" spans="1:8" x14ac:dyDescent="0.3">
      <c r="A1236" s="1183"/>
      <c r="B1236" s="1188"/>
      <c r="C1236" s="1185"/>
      <c r="D1236" s="1189"/>
      <c r="E1236" s="1207"/>
      <c r="F1236" s="1180"/>
      <c r="G1236" s="1181"/>
      <c r="H1236" s="1182"/>
    </row>
    <row r="1237" spans="1:8" x14ac:dyDescent="0.3">
      <c r="A1237" s="1183"/>
      <c r="B1237" s="1188"/>
      <c r="C1237" s="1185"/>
      <c r="D1237" s="1189"/>
      <c r="E1237" s="1207"/>
      <c r="F1237" s="1180"/>
      <c r="G1237" s="1181"/>
      <c r="H1237" s="1182"/>
    </row>
    <row r="1238" spans="1:8" x14ac:dyDescent="0.3">
      <c r="A1238" s="1183"/>
      <c r="B1238" s="1188"/>
      <c r="C1238" s="1185"/>
      <c r="D1238" s="1189"/>
      <c r="E1238" s="1207"/>
      <c r="F1238" s="1180"/>
      <c r="G1238" s="1181"/>
      <c r="H1238" s="1182"/>
    </row>
    <row r="1239" spans="1:8" x14ac:dyDescent="0.3">
      <c r="A1239" s="1178"/>
      <c r="B1239" s="1203"/>
      <c r="C1239" s="1204"/>
      <c r="D1239" s="1204"/>
      <c r="E1239" s="1204"/>
      <c r="F1239" s="1210"/>
      <c r="G1239" s="1181"/>
      <c r="H1239" s="1182"/>
    </row>
    <row r="1240" spans="1:8" x14ac:dyDescent="0.3">
      <c r="A1240" s="1257" t="s">
        <v>4071</v>
      </c>
      <c r="B1240" s="1158" t="s">
        <v>4116</v>
      </c>
      <c r="C1240" s="1159"/>
      <c r="D1240" s="1159"/>
      <c r="E1240" s="1159"/>
      <c r="F1240" s="1175">
        <f>SUM(F1187:F1238)</f>
        <v>0</v>
      </c>
      <c r="G1240" s="1181"/>
      <c r="H1240" s="1151"/>
    </row>
    <row r="1241" spans="1:8" x14ac:dyDescent="0.3">
      <c r="A1241" s="1148" t="str">
        <f>A1</f>
        <v>CONTRACT  SANRAL NRA 2024/1323</v>
      </c>
      <c r="B1241" s="1206"/>
      <c r="C1241" s="1150"/>
      <c r="D1241" s="1150"/>
      <c r="E1241" s="1150"/>
      <c r="F1241" s="1151"/>
      <c r="G1241" s="1181"/>
      <c r="H1241" s="1151"/>
    </row>
    <row r="1242" spans="1:8" x14ac:dyDescent="0.3">
      <c r="A1242" s="1148" t="str">
        <f>A2</f>
        <v>ROUTINE ROAD MAINTENANCE ON NATIONAL ROUTES IN THE LIMPOPO PROVINCE</v>
      </c>
      <c r="B1242" s="1149"/>
      <c r="C1242" s="1150"/>
      <c r="D1242" s="1150"/>
      <c r="E1242" s="1150"/>
      <c r="F1242" s="1155" t="s">
        <v>4507</v>
      </c>
      <c r="G1242" s="1181"/>
      <c r="H1242" s="1155"/>
    </row>
    <row r="1243" spans="1:8" x14ac:dyDescent="0.3">
      <c r="A1243" s="1157" t="s">
        <v>4457</v>
      </c>
      <c r="B1243" s="1149"/>
      <c r="C1243" s="1159"/>
      <c r="D1243" s="1159"/>
      <c r="E1243" s="1159"/>
      <c r="F1243" s="1151"/>
      <c r="G1243" s="1181"/>
      <c r="H1243" s="1151"/>
    </row>
    <row r="1244" spans="1:8" x14ac:dyDescent="0.3">
      <c r="A1244" s="1162"/>
      <c r="B1244" s="1163"/>
      <c r="C1244" s="1164"/>
      <c r="D1244" s="1164"/>
      <c r="E1244" s="1165"/>
      <c r="F1244" s="1165"/>
      <c r="G1244" s="1181"/>
      <c r="H1244" s="1151"/>
    </row>
    <row r="1245" spans="1:8" x14ac:dyDescent="0.3">
      <c r="A1245" s="1166" t="s">
        <v>4111</v>
      </c>
      <c r="B1245" s="1167" t="s">
        <v>4035</v>
      </c>
      <c r="C1245" s="1168" t="s">
        <v>4112</v>
      </c>
      <c r="D1245" s="1168" t="s">
        <v>4113</v>
      </c>
      <c r="E1245" s="1169" t="s">
        <v>4114</v>
      </c>
      <c r="F1245" s="1169" t="s">
        <v>4036</v>
      </c>
      <c r="G1245" s="1181"/>
      <c r="H1245" s="1170"/>
    </row>
    <row r="1246" spans="1:8" x14ac:dyDescent="0.3">
      <c r="A1246" s="1172"/>
      <c r="B1246" s="1173"/>
      <c r="C1246" s="1174"/>
      <c r="D1246" s="1174"/>
      <c r="E1246" s="1175"/>
      <c r="F1246" s="1175"/>
      <c r="G1246" s="1181"/>
      <c r="H1246" s="1151"/>
    </row>
    <row r="1247" spans="1:8" x14ac:dyDescent="0.3">
      <c r="A1247" s="1222"/>
      <c r="B1247" s="1223"/>
      <c r="C1247" s="1164"/>
      <c r="D1247" s="1189" t="s">
        <v>4331</v>
      </c>
      <c r="E1247" s="1165"/>
      <c r="F1247" s="1180"/>
      <c r="G1247" s="1181"/>
      <c r="H1247" s="1182"/>
    </row>
    <row r="1248" spans="1:8" ht="36" x14ac:dyDescent="0.3">
      <c r="A1248" s="1166" t="s">
        <v>4073</v>
      </c>
      <c r="B1248" s="1184" t="s">
        <v>4121</v>
      </c>
      <c r="C1248" s="1185"/>
      <c r="D1248" s="1189" t="s">
        <v>4331</v>
      </c>
      <c r="E1248" s="1207"/>
      <c r="F1248" s="1180"/>
      <c r="G1248" s="1181"/>
      <c r="H1248" s="1182"/>
    </row>
    <row r="1249" spans="1:8" x14ac:dyDescent="0.3">
      <c r="A1249" s="1166"/>
      <c r="B1249" s="1186"/>
      <c r="C1249" s="1185"/>
      <c r="D1249" s="1189" t="s">
        <v>4331</v>
      </c>
      <c r="E1249" s="1207"/>
      <c r="F1249" s="1180"/>
      <c r="G1249" s="1181"/>
      <c r="H1249" s="1182"/>
    </row>
    <row r="1250" spans="1:8" x14ac:dyDescent="0.3">
      <c r="A1250" s="1225" t="s">
        <v>974</v>
      </c>
      <c r="B1250" s="1188" t="s">
        <v>655</v>
      </c>
      <c r="C1250" s="1185"/>
      <c r="D1250" s="1189" t="s">
        <v>4331</v>
      </c>
      <c r="E1250" s="1207"/>
      <c r="F1250" s="1180"/>
      <c r="G1250" s="1181"/>
      <c r="H1250" s="1182"/>
    </row>
    <row r="1251" spans="1:8" x14ac:dyDescent="0.3">
      <c r="A1251" s="1225"/>
      <c r="B1251" s="1188"/>
      <c r="C1251" s="1185"/>
      <c r="D1251" s="1189" t="s">
        <v>4331</v>
      </c>
      <c r="E1251" s="1217"/>
      <c r="F1251" s="1180"/>
      <c r="G1251" s="1181"/>
      <c r="H1251" s="1182"/>
    </row>
    <row r="1252" spans="1:8" x14ac:dyDescent="0.3">
      <c r="A1252" s="1225" t="s">
        <v>975</v>
      </c>
      <c r="B1252" s="1188" t="s">
        <v>976</v>
      </c>
      <c r="C1252" s="1185"/>
      <c r="D1252" s="1189" t="s">
        <v>4331</v>
      </c>
      <c r="E1252" s="1217"/>
      <c r="F1252" s="1180"/>
      <c r="G1252" s="1181"/>
      <c r="H1252" s="1182"/>
    </row>
    <row r="1253" spans="1:8" x14ac:dyDescent="0.3">
      <c r="A1253" s="1225"/>
      <c r="B1253" s="1188"/>
      <c r="C1253" s="1185"/>
      <c r="D1253" s="1189" t="s">
        <v>4331</v>
      </c>
      <c r="E1253" s="1217"/>
      <c r="F1253" s="1180"/>
      <c r="G1253" s="1181"/>
      <c r="H1253" s="1182"/>
    </row>
    <row r="1254" spans="1:8" x14ac:dyDescent="0.3">
      <c r="A1254" s="1225" t="s">
        <v>977</v>
      </c>
      <c r="B1254" s="1235" t="s">
        <v>593</v>
      </c>
      <c r="C1254" s="1185" t="s">
        <v>221</v>
      </c>
      <c r="D1254" s="1189">
        <v>50</v>
      </c>
      <c r="E1254" s="1216"/>
      <c r="F1254" s="1180">
        <f>ROUND(D1254*(ROUND(E1254,2)),2)</f>
        <v>0</v>
      </c>
      <c r="G1254" s="1181"/>
      <c r="H1254" s="1182"/>
    </row>
    <row r="1255" spans="1:8" x14ac:dyDescent="0.3">
      <c r="A1255" s="1225"/>
      <c r="B1255" s="1235"/>
      <c r="C1255" s="1185"/>
      <c r="D1255" s="1189" t="s">
        <v>4331</v>
      </c>
      <c r="E1255" s="1217"/>
      <c r="F1255" s="1180"/>
      <c r="G1255" s="1181"/>
      <c r="H1255" s="1182"/>
    </row>
    <row r="1256" spans="1:8" x14ac:dyDescent="0.3">
      <c r="A1256" s="1225" t="s">
        <v>978</v>
      </c>
      <c r="B1256" s="1235" t="s">
        <v>979</v>
      </c>
      <c r="C1256" s="1185" t="s">
        <v>221</v>
      </c>
      <c r="D1256" s="1189">
        <v>15</v>
      </c>
      <c r="E1256" s="1216"/>
      <c r="F1256" s="1180">
        <f>ROUND(D1256*(ROUND(E1256,2)),2)</f>
        <v>0</v>
      </c>
      <c r="G1256" s="1181"/>
      <c r="H1256" s="1182"/>
    </row>
    <row r="1257" spans="1:8" x14ac:dyDescent="0.3">
      <c r="A1257" s="1225"/>
      <c r="B1257" s="1188"/>
      <c r="C1257" s="1185"/>
      <c r="D1257" s="1189" t="s">
        <v>4331</v>
      </c>
      <c r="E1257" s="1217"/>
      <c r="F1257" s="1180"/>
      <c r="G1257" s="1181"/>
      <c r="H1257" s="1182"/>
    </row>
    <row r="1258" spans="1:8" x14ac:dyDescent="0.3">
      <c r="A1258" s="1225" t="s">
        <v>980</v>
      </c>
      <c r="B1258" s="1188" t="s">
        <v>3932</v>
      </c>
      <c r="C1258" s="1185"/>
      <c r="D1258" s="1189" t="s">
        <v>4331</v>
      </c>
      <c r="E1258" s="1217"/>
      <c r="F1258" s="1180"/>
      <c r="G1258" s="1181"/>
      <c r="H1258" s="1182"/>
    </row>
    <row r="1259" spans="1:8" x14ac:dyDescent="0.3">
      <c r="A1259" s="1187"/>
      <c r="B1259" s="1188"/>
      <c r="C1259" s="1185"/>
      <c r="D1259" s="1189" t="s">
        <v>4331</v>
      </c>
      <c r="E1259" s="1217"/>
      <c r="F1259" s="1180"/>
      <c r="G1259" s="1181"/>
      <c r="H1259" s="1182"/>
    </row>
    <row r="1260" spans="1:8" x14ac:dyDescent="0.3">
      <c r="A1260" s="1187" t="s">
        <v>982</v>
      </c>
      <c r="B1260" s="1235" t="s">
        <v>593</v>
      </c>
      <c r="C1260" s="1185" t="s">
        <v>221</v>
      </c>
      <c r="D1260" s="1189">
        <v>45</v>
      </c>
      <c r="E1260" s="1216"/>
      <c r="F1260" s="1180">
        <f>ROUND(D1260*(ROUND(E1260,2)),2)</f>
        <v>0</v>
      </c>
      <c r="G1260" s="1181"/>
      <c r="H1260" s="1182"/>
    </row>
    <row r="1261" spans="1:8" x14ac:dyDescent="0.3">
      <c r="A1261" s="1187"/>
      <c r="B1261" s="1235"/>
      <c r="C1261" s="1185"/>
      <c r="D1261" s="1189" t="s">
        <v>4331</v>
      </c>
      <c r="E1261" s="1217"/>
      <c r="F1261" s="1180"/>
      <c r="G1261" s="1181"/>
      <c r="H1261" s="1182"/>
    </row>
    <row r="1262" spans="1:8" x14ac:dyDescent="0.3">
      <c r="A1262" s="1187" t="s">
        <v>983</v>
      </c>
      <c r="B1262" s="1235" t="s">
        <v>979</v>
      </c>
      <c r="C1262" s="1185" t="s">
        <v>221</v>
      </c>
      <c r="D1262" s="1189">
        <v>20</v>
      </c>
      <c r="E1262" s="1216"/>
      <c r="F1262" s="1180">
        <f>ROUND(D1262*(ROUND(E1262,2)),2)</f>
        <v>0</v>
      </c>
      <c r="G1262" s="1181"/>
      <c r="H1262" s="1182"/>
    </row>
    <row r="1263" spans="1:8" x14ac:dyDescent="0.3">
      <c r="A1263" s="1187"/>
      <c r="B1263" s="1188"/>
      <c r="C1263" s="1185"/>
      <c r="D1263" s="1189" t="s">
        <v>4331</v>
      </c>
      <c r="E1263" s="1207"/>
      <c r="F1263" s="1180"/>
      <c r="G1263" s="1181"/>
      <c r="H1263" s="1182"/>
    </row>
    <row r="1264" spans="1:8" x14ac:dyDescent="0.3">
      <c r="A1264" s="1225" t="s">
        <v>984</v>
      </c>
      <c r="B1264" s="1188" t="s">
        <v>985</v>
      </c>
      <c r="C1264" s="1185"/>
      <c r="D1264" s="1189" t="s">
        <v>4331</v>
      </c>
      <c r="E1264" s="1207"/>
      <c r="F1264" s="1180"/>
      <c r="G1264" s="1181"/>
      <c r="H1264" s="1182"/>
    </row>
    <row r="1265" spans="1:8" x14ac:dyDescent="0.3">
      <c r="A1265" s="1187"/>
      <c r="B1265" s="1188"/>
      <c r="C1265" s="1185"/>
      <c r="D1265" s="1189" t="s">
        <v>4331</v>
      </c>
      <c r="E1265" s="1207"/>
      <c r="F1265" s="1180"/>
      <c r="G1265" s="1181"/>
      <c r="H1265" s="1182"/>
    </row>
    <row r="1266" spans="1:8" x14ac:dyDescent="0.3">
      <c r="A1266" s="1187" t="s">
        <v>986</v>
      </c>
      <c r="B1266" s="1188" t="s">
        <v>4508</v>
      </c>
      <c r="C1266" s="1185" t="s">
        <v>221</v>
      </c>
      <c r="D1266" s="1189">
        <v>10</v>
      </c>
      <c r="E1266" s="1216"/>
      <c r="F1266" s="1180">
        <f>ROUND(D1266*(ROUND(E1266,2)),2)</f>
        <v>0</v>
      </c>
      <c r="G1266" s="1181"/>
      <c r="H1266" s="1182"/>
    </row>
    <row r="1267" spans="1:8" x14ac:dyDescent="0.3">
      <c r="A1267" s="1225"/>
      <c r="B1267" s="1188"/>
      <c r="C1267" s="1185"/>
      <c r="D1267" s="1189" t="s">
        <v>4331</v>
      </c>
      <c r="E1267" s="1217"/>
      <c r="F1267" s="1180"/>
      <c r="G1267" s="1181"/>
      <c r="H1267" s="1182"/>
    </row>
    <row r="1268" spans="1:8" x14ac:dyDescent="0.3">
      <c r="A1268" s="1187" t="s">
        <v>988</v>
      </c>
      <c r="B1268" s="1188" t="s">
        <v>4509</v>
      </c>
      <c r="C1268" s="1185" t="s">
        <v>221</v>
      </c>
      <c r="D1268" s="1189">
        <v>10</v>
      </c>
      <c r="E1268" s="1216"/>
      <c r="F1268" s="1180">
        <f>ROUND(D1268*(ROUND(E1268,2)),2)</f>
        <v>0</v>
      </c>
      <c r="G1268" s="1181"/>
      <c r="H1268" s="1182"/>
    </row>
    <row r="1269" spans="1:8" x14ac:dyDescent="0.3">
      <c r="A1269" s="1187"/>
      <c r="B1269" s="1188"/>
      <c r="C1269" s="1185"/>
      <c r="D1269" s="1189" t="s">
        <v>4331</v>
      </c>
      <c r="E1269" s="1217"/>
      <c r="F1269" s="1180"/>
      <c r="G1269" s="1181"/>
      <c r="H1269" s="1182"/>
    </row>
    <row r="1270" spans="1:8" x14ac:dyDescent="0.3">
      <c r="A1270" s="1187" t="s">
        <v>990</v>
      </c>
      <c r="B1270" s="1188" t="s">
        <v>4510</v>
      </c>
      <c r="C1270" s="1185" t="s">
        <v>221</v>
      </c>
      <c r="D1270" s="1189">
        <v>10</v>
      </c>
      <c r="E1270" s="1216"/>
      <c r="F1270" s="1180">
        <f>ROUND(D1270*(ROUND(E1270,2)),2)</f>
        <v>0</v>
      </c>
      <c r="G1270" s="1181"/>
      <c r="H1270" s="1182"/>
    </row>
    <row r="1271" spans="1:8" x14ac:dyDescent="0.3">
      <c r="A1271" s="1187"/>
      <c r="B1271" s="1188"/>
      <c r="C1271" s="1185"/>
      <c r="D1271" s="1189" t="s">
        <v>4331</v>
      </c>
      <c r="E1271" s="1217"/>
      <c r="F1271" s="1180"/>
      <c r="G1271" s="1181"/>
      <c r="H1271" s="1182"/>
    </row>
    <row r="1272" spans="1:8" x14ac:dyDescent="0.3">
      <c r="A1272" s="1187" t="s">
        <v>992</v>
      </c>
      <c r="B1272" s="1188" t="s">
        <v>993</v>
      </c>
      <c r="C1272" s="1185" t="s">
        <v>221</v>
      </c>
      <c r="D1272" s="1189">
        <v>5</v>
      </c>
      <c r="E1272" s="1216"/>
      <c r="F1272" s="1180">
        <f>ROUND(D1272*(ROUND(E1272,2)),2)</f>
        <v>0</v>
      </c>
      <c r="G1272" s="1181"/>
      <c r="H1272" s="1182"/>
    </row>
    <row r="1273" spans="1:8" x14ac:dyDescent="0.3">
      <c r="A1273" s="1225"/>
      <c r="B1273" s="1188"/>
      <c r="C1273" s="1185"/>
      <c r="D1273" s="1189" t="s">
        <v>4331</v>
      </c>
      <c r="E1273" s="1217"/>
      <c r="F1273" s="1180"/>
      <c r="G1273" s="1181"/>
      <c r="H1273" s="1182"/>
    </row>
    <row r="1274" spans="1:8" ht="22.8" x14ac:dyDescent="0.3">
      <c r="A1274" s="1225" t="s">
        <v>994</v>
      </c>
      <c r="B1274" s="1188" t="s">
        <v>4511</v>
      </c>
      <c r="C1274" s="1185" t="s">
        <v>221</v>
      </c>
      <c r="D1274" s="1189">
        <v>10</v>
      </c>
      <c r="E1274" s="1216"/>
      <c r="F1274" s="1180">
        <f>ROUND(D1274*(ROUND(E1274,2)),2)</f>
        <v>0</v>
      </c>
      <c r="G1274" s="1181"/>
      <c r="H1274" s="1182"/>
    </row>
    <row r="1275" spans="1:8" x14ac:dyDescent="0.3">
      <c r="A1275" s="1187"/>
      <c r="B1275" s="1188"/>
      <c r="C1275" s="1185"/>
      <c r="D1275" s="1189" t="s">
        <v>4331</v>
      </c>
      <c r="E1275" s="1217"/>
      <c r="F1275" s="1180"/>
      <c r="G1275" s="1181"/>
      <c r="H1275" s="1182"/>
    </row>
    <row r="1276" spans="1:8" x14ac:dyDescent="0.3">
      <c r="A1276" s="1225" t="s">
        <v>996</v>
      </c>
      <c r="B1276" s="1188" t="s">
        <v>4512</v>
      </c>
      <c r="C1276" s="1185"/>
      <c r="D1276" s="1189" t="s">
        <v>4331</v>
      </c>
      <c r="E1276" s="1217"/>
      <c r="F1276" s="1180"/>
      <c r="G1276" s="1181"/>
      <c r="H1276" s="1182"/>
    </row>
    <row r="1277" spans="1:8" x14ac:dyDescent="0.3">
      <c r="A1277" s="1187"/>
      <c r="B1277" s="1188"/>
      <c r="C1277" s="1185"/>
      <c r="D1277" s="1189" t="s">
        <v>4331</v>
      </c>
      <c r="E1277" s="1217"/>
      <c r="F1277" s="1180"/>
      <c r="G1277" s="1181"/>
      <c r="H1277" s="1182"/>
    </row>
    <row r="1278" spans="1:8" x14ac:dyDescent="0.3">
      <c r="A1278" s="1187" t="s">
        <v>998</v>
      </c>
      <c r="B1278" s="1188" t="s">
        <v>4513</v>
      </c>
      <c r="C1278" s="1185" t="s">
        <v>363</v>
      </c>
      <c r="D1278" s="1189">
        <v>100</v>
      </c>
      <c r="E1278" s="1216"/>
      <c r="F1278" s="1180">
        <f>ROUND(D1278*(ROUND(E1278,2)),2)</f>
        <v>0</v>
      </c>
      <c r="G1278" s="1181"/>
      <c r="H1278" s="1182"/>
    </row>
    <row r="1279" spans="1:8" x14ac:dyDescent="0.3">
      <c r="A1279" s="1225"/>
      <c r="B1279" s="1188"/>
      <c r="C1279" s="1185"/>
      <c r="D1279" s="1189" t="s">
        <v>4331</v>
      </c>
      <c r="E1279" s="1217"/>
      <c r="F1279" s="1180"/>
      <c r="G1279" s="1181"/>
      <c r="H1279" s="1182"/>
    </row>
    <row r="1280" spans="1:8" x14ac:dyDescent="0.3">
      <c r="A1280" s="1187" t="s">
        <v>1006</v>
      </c>
      <c r="B1280" s="1188" t="s">
        <v>4514</v>
      </c>
      <c r="C1280" s="1185" t="s">
        <v>363</v>
      </c>
      <c r="D1280" s="1189">
        <v>50</v>
      </c>
      <c r="E1280" s="1216"/>
      <c r="F1280" s="1180">
        <f>ROUND(D1280*(ROUND(E1280,2)),2)</f>
        <v>0</v>
      </c>
      <c r="G1280" s="1181"/>
      <c r="H1280" s="1182"/>
    </row>
    <row r="1281" spans="1:8" x14ac:dyDescent="0.3">
      <c r="A1281" s="1225"/>
      <c r="B1281" s="1188"/>
      <c r="C1281" s="1185"/>
      <c r="D1281" s="1189" t="s">
        <v>4331</v>
      </c>
      <c r="E1281" s="1217"/>
      <c r="F1281" s="1180"/>
      <c r="G1281" s="1181"/>
      <c r="H1281" s="1182"/>
    </row>
    <row r="1282" spans="1:8" x14ac:dyDescent="0.3">
      <c r="A1282" s="1225" t="s">
        <v>1008</v>
      </c>
      <c r="B1282" s="1188" t="s">
        <v>714</v>
      </c>
      <c r="C1282" s="1185"/>
      <c r="D1282" s="1189" t="s">
        <v>4331</v>
      </c>
      <c r="E1282" s="1217"/>
      <c r="F1282" s="1180"/>
      <c r="G1282" s="1181"/>
      <c r="H1282" s="1182"/>
    </row>
    <row r="1283" spans="1:8" x14ac:dyDescent="0.3">
      <c r="A1283" s="1187"/>
      <c r="B1283" s="1188"/>
      <c r="C1283" s="1185"/>
      <c r="D1283" s="1189" t="s">
        <v>4331</v>
      </c>
      <c r="E1283" s="1217"/>
      <c r="F1283" s="1180"/>
      <c r="G1283" s="1181"/>
      <c r="H1283" s="1182"/>
    </row>
    <row r="1284" spans="1:8" x14ac:dyDescent="0.3">
      <c r="A1284" s="1187" t="s">
        <v>1009</v>
      </c>
      <c r="B1284" s="1188" t="s">
        <v>716</v>
      </c>
      <c r="C1284" s="1185" t="s">
        <v>262</v>
      </c>
      <c r="D1284" s="1189">
        <v>1</v>
      </c>
      <c r="E1284" s="1216"/>
      <c r="F1284" s="1180">
        <f>ROUND(D1284*(ROUND(E1284,2)),2)</f>
        <v>0</v>
      </c>
      <c r="G1284" s="1181"/>
      <c r="H1284" s="1182"/>
    </row>
    <row r="1285" spans="1:8" x14ac:dyDescent="0.3">
      <c r="A1285" s="1225"/>
      <c r="B1285" s="1188"/>
      <c r="C1285" s="1185"/>
      <c r="D1285" s="1189" t="s">
        <v>4331</v>
      </c>
      <c r="E1285" s="1217"/>
      <c r="F1285" s="1180"/>
      <c r="G1285" s="1181"/>
      <c r="H1285" s="1182"/>
    </row>
    <row r="1286" spans="1:8" x14ac:dyDescent="0.3">
      <c r="A1286" s="1187" t="s">
        <v>1010</v>
      </c>
      <c r="B1286" s="1188" t="s">
        <v>718</v>
      </c>
      <c r="C1286" s="1185" t="s">
        <v>262</v>
      </c>
      <c r="D1286" s="1189">
        <v>1</v>
      </c>
      <c r="E1286" s="1216"/>
      <c r="F1286" s="1180">
        <f>ROUND(D1286*(ROUND(E1286,2)),2)</f>
        <v>0</v>
      </c>
      <c r="G1286" s="1181"/>
      <c r="H1286" s="1182"/>
    </row>
    <row r="1287" spans="1:8" x14ac:dyDescent="0.3">
      <c r="A1287" s="1187"/>
      <c r="B1287" s="1188"/>
      <c r="C1287" s="1185"/>
      <c r="D1287" s="1189" t="s">
        <v>4331</v>
      </c>
      <c r="E1287" s="1207"/>
      <c r="F1287" s="1180"/>
      <c r="G1287" s="1181"/>
      <c r="H1287" s="1182"/>
    </row>
    <row r="1288" spans="1:8" x14ac:dyDescent="0.3">
      <c r="A1288" s="1187" t="s">
        <v>1011</v>
      </c>
      <c r="B1288" s="1188" t="s">
        <v>720</v>
      </c>
      <c r="C1288" s="1185" t="s">
        <v>721</v>
      </c>
      <c r="D1288" s="1189">
        <v>200</v>
      </c>
      <c r="E1288" s="1216"/>
      <c r="F1288" s="1180">
        <f>ROUND(D1288*(ROUND(E1288,2)),2)</f>
        <v>0</v>
      </c>
      <c r="G1288" s="1181"/>
      <c r="H1288" s="1182"/>
    </row>
    <row r="1289" spans="1:8" x14ac:dyDescent="0.3">
      <c r="A1289" s="1187"/>
      <c r="B1289" s="1188"/>
      <c r="C1289" s="1185"/>
      <c r="D1289" s="1189" t="s">
        <v>4331</v>
      </c>
      <c r="E1289" s="1207"/>
      <c r="F1289" s="1180"/>
      <c r="G1289" s="1181"/>
      <c r="H1289" s="1182"/>
    </row>
    <row r="1290" spans="1:8" ht="22.8" x14ac:dyDescent="0.3">
      <c r="A1290" s="1225" t="s">
        <v>1012</v>
      </c>
      <c r="B1290" s="1188" t="s">
        <v>4515</v>
      </c>
      <c r="C1290" s="1185" t="s">
        <v>363</v>
      </c>
      <c r="D1290" s="1189">
        <v>200</v>
      </c>
      <c r="E1290" s="1216"/>
      <c r="F1290" s="1180">
        <f>ROUND(D1290*(ROUND(E1290,2)),2)</f>
        <v>0</v>
      </c>
      <c r="G1290" s="1181"/>
      <c r="H1290" s="1182"/>
    </row>
    <row r="1291" spans="1:8" x14ac:dyDescent="0.3">
      <c r="A1291" s="1225"/>
      <c r="B1291" s="1188"/>
      <c r="C1291" s="1185"/>
      <c r="D1291" s="1189"/>
      <c r="E1291" s="1217"/>
      <c r="F1291" s="1180"/>
      <c r="G1291" s="1181"/>
      <c r="H1291" s="1182"/>
    </row>
    <row r="1292" spans="1:8" x14ac:dyDescent="0.3">
      <c r="A1292" s="1225"/>
      <c r="B1292" s="1188"/>
      <c r="C1292" s="1185"/>
      <c r="D1292" s="1189"/>
      <c r="E1292" s="1217"/>
      <c r="F1292" s="1180"/>
      <c r="G1292" s="1181"/>
      <c r="H1292" s="1182"/>
    </row>
    <row r="1293" spans="1:8" x14ac:dyDescent="0.3">
      <c r="A1293" s="1225"/>
      <c r="B1293" s="1188"/>
      <c r="C1293" s="1185"/>
      <c r="D1293" s="1189"/>
      <c r="E1293" s="1217"/>
      <c r="F1293" s="1180"/>
      <c r="G1293" s="1181"/>
      <c r="H1293" s="1182"/>
    </row>
    <row r="1294" spans="1:8" x14ac:dyDescent="0.3">
      <c r="A1294" s="1225"/>
      <c r="B1294" s="1188"/>
      <c r="C1294" s="1185"/>
      <c r="D1294" s="1189"/>
      <c r="E1294" s="1217"/>
      <c r="F1294" s="1180"/>
      <c r="G1294" s="1181"/>
      <c r="H1294" s="1182"/>
    </row>
    <row r="1295" spans="1:8" x14ac:dyDescent="0.3">
      <c r="A1295" s="1225"/>
      <c r="B1295" s="1188"/>
      <c r="C1295" s="1185"/>
      <c r="D1295" s="1189"/>
      <c r="E1295" s="1217"/>
      <c r="F1295" s="1180"/>
      <c r="G1295" s="1181"/>
      <c r="H1295" s="1182"/>
    </row>
    <row r="1296" spans="1:8" x14ac:dyDescent="0.3">
      <c r="A1296" s="1225"/>
      <c r="B1296" s="1188"/>
      <c r="C1296" s="1185"/>
      <c r="D1296" s="1189"/>
      <c r="E1296" s="1217"/>
      <c r="F1296" s="1180"/>
      <c r="G1296" s="1181"/>
      <c r="H1296" s="1182"/>
    </row>
    <row r="1297" spans="1:8" x14ac:dyDescent="0.3">
      <c r="A1297" s="1225"/>
      <c r="B1297" s="1188"/>
      <c r="C1297" s="1185"/>
      <c r="D1297" s="1189"/>
      <c r="E1297" s="1217"/>
      <c r="F1297" s="1180"/>
      <c r="G1297" s="1181"/>
      <c r="H1297" s="1182"/>
    </row>
    <row r="1298" spans="1:8" x14ac:dyDescent="0.3">
      <c r="A1298" s="1225"/>
      <c r="B1298" s="1188"/>
      <c r="C1298" s="1185"/>
      <c r="D1298" s="1189"/>
      <c r="E1298" s="1217"/>
      <c r="F1298" s="1180"/>
      <c r="G1298" s="1181"/>
      <c r="H1298" s="1182"/>
    </row>
    <row r="1299" spans="1:8" x14ac:dyDescent="0.3">
      <c r="A1299" s="1187"/>
      <c r="B1299" s="1188"/>
      <c r="C1299" s="1185"/>
      <c r="D1299" s="1189" t="s">
        <v>4331</v>
      </c>
      <c r="E1299" s="1207"/>
      <c r="F1299" s="1180"/>
      <c r="G1299" s="1181"/>
      <c r="H1299" s="1182"/>
    </row>
    <row r="1300" spans="1:8" x14ac:dyDescent="0.3">
      <c r="A1300" s="1178"/>
      <c r="B1300" s="1203"/>
      <c r="C1300" s="1204"/>
      <c r="D1300" s="1204"/>
      <c r="E1300" s="1204"/>
      <c r="F1300" s="1210"/>
      <c r="G1300" s="1181"/>
      <c r="H1300" s="1182"/>
    </row>
    <row r="1301" spans="1:8" x14ac:dyDescent="0.3">
      <c r="A1301" s="1205"/>
      <c r="B1301" s="1158" t="s">
        <v>4450</v>
      </c>
      <c r="C1301" s="1159"/>
      <c r="D1301" s="1159"/>
      <c r="E1301" s="1159"/>
      <c r="F1301" s="1175">
        <f>SUM(F1247:F1299)</f>
        <v>0</v>
      </c>
      <c r="G1301" s="1181"/>
      <c r="H1301" s="1151"/>
    </row>
    <row r="1302" spans="1:8" x14ac:dyDescent="0.3">
      <c r="A1302" s="1148" t="str">
        <f>A1</f>
        <v>CONTRACT  SANRAL NRA 2024/1323</v>
      </c>
      <c r="B1302" s="1206"/>
      <c r="C1302" s="1150"/>
      <c r="D1302" s="1150"/>
      <c r="E1302" s="1150"/>
      <c r="F1302" s="1151"/>
      <c r="G1302" s="1181"/>
      <c r="H1302" s="1151"/>
    </row>
    <row r="1303" spans="1:8" x14ac:dyDescent="0.3">
      <c r="A1303" s="1148" t="str">
        <f>A2</f>
        <v>ROUTINE ROAD MAINTENANCE ON NATIONAL ROUTES IN THE LIMPOPO PROVINCE</v>
      </c>
      <c r="B1303" s="1149"/>
      <c r="C1303" s="1150"/>
      <c r="D1303" s="1150"/>
      <c r="E1303" s="1150"/>
      <c r="F1303" s="1155" t="s">
        <v>4507</v>
      </c>
      <c r="G1303" s="1181"/>
      <c r="H1303" s="1155"/>
    </row>
    <row r="1304" spans="1:8" x14ac:dyDescent="0.3">
      <c r="A1304" s="1157" t="s">
        <v>4457</v>
      </c>
      <c r="B1304" s="1149"/>
      <c r="C1304" s="1159"/>
      <c r="D1304" s="1159"/>
      <c r="E1304" s="1159"/>
      <c r="F1304" s="1151"/>
      <c r="G1304" s="1181"/>
      <c r="H1304" s="1151"/>
    </row>
    <row r="1305" spans="1:8" x14ac:dyDescent="0.3">
      <c r="A1305" s="1162"/>
      <c r="B1305" s="1163"/>
      <c r="C1305" s="1164"/>
      <c r="D1305" s="1164"/>
      <c r="E1305" s="1165"/>
      <c r="F1305" s="1165"/>
      <c r="G1305" s="1181"/>
      <c r="H1305" s="1151"/>
    </row>
    <row r="1306" spans="1:8" x14ac:dyDescent="0.3">
      <c r="A1306" s="1166" t="s">
        <v>4111</v>
      </c>
      <c r="B1306" s="1167" t="s">
        <v>4035</v>
      </c>
      <c r="C1306" s="1168" t="s">
        <v>4112</v>
      </c>
      <c r="D1306" s="1168" t="s">
        <v>4113</v>
      </c>
      <c r="E1306" s="1169" t="s">
        <v>4114</v>
      </c>
      <c r="F1306" s="1169" t="s">
        <v>4036</v>
      </c>
      <c r="G1306" s="1181"/>
      <c r="H1306" s="1170"/>
    </row>
    <row r="1307" spans="1:8" x14ac:dyDescent="0.3">
      <c r="A1307" s="1172"/>
      <c r="B1307" s="1173"/>
      <c r="C1307" s="1174"/>
      <c r="D1307" s="1174"/>
      <c r="E1307" s="1175"/>
      <c r="F1307" s="1175"/>
      <c r="G1307" s="1181"/>
      <c r="H1307" s="1151"/>
    </row>
    <row r="1308" spans="1:8" x14ac:dyDescent="0.3">
      <c r="A1308" s="1178"/>
      <c r="B1308" s="1203"/>
      <c r="C1308" s="1204"/>
      <c r="D1308" s="1204"/>
      <c r="E1308" s="1204"/>
      <c r="F1308" s="1165"/>
      <c r="G1308" s="1181"/>
      <c r="H1308" s="1151"/>
    </row>
    <row r="1309" spans="1:8" x14ac:dyDescent="0.3">
      <c r="A1309" s="1205"/>
      <c r="B1309" s="1158" t="s">
        <v>4451</v>
      </c>
      <c r="C1309" s="1159"/>
      <c r="D1309" s="1159"/>
      <c r="E1309" s="1159"/>
      <c r="F1309" s="1175">
        <f>F1301</f>
        <v>0</v>
      </c>
      <c r="G1309" s="1181"/>
      <c r="H1309" s="1151"/>
    </row>
    <row r="1310" spans="1:8" x14ac:dyDescent="0.3">
      <c r="A1310" s="1222"/>
      <c r="B1310" s="1188"/>
      <c r="C1310" s="1185"/>
      <c r="D1310" s="1189" t="s">
        <v>4331</v>
      </c>
      <c r="E1310" s="1207"/>
      <c r="F1310" s="1180"/>
      <c r="G1310" s="1181"/>
      <c r="H1310" s="1182"/>
    </row>
    <row r="1311" spans="1:8" ht="22.8" x14ac:dyDescent="0.3">
      <c r="A1311" s="1225" t="s">
        <v>1014</v>
      </c>
      <c r="B1311" s="1188" t="s">
        <v>1015</v>
      </c>
      <c r="C1311" s="1185"/>
      <c r="D1311" s="1189" t="s">
        <v>4331</v>
      </c>
      <c r="E1311" s="1207"/>
      <c r="F1311" s="1180"/>
      <c r="G1311" s="1181"/>
      <c r="H1311" s="1182"/>
    </row>
    <row r="1312" spans="1:8" x14ac:dyDescent="0.3">
      <c r="A1312" s="1187"/>
      <c r="B1312" s="1188"/>
      <c r="C1312" s="1185"/>
      <c r="D1312" s="1189" t="s">
        <v>4331</v>
      </c>
      <c r="E1312" s="1207"/>
      <c r="F1312" s="1180"/>
      <c r="G1312" s="1181"/>
      <c r="H1312" s="1182"/>
    </row>
    <row r="1313" spans="1:8" x14ac:dyDescent="0.3">
      <c r="A1313" s="1187" t="s">
        <v>1016</v>
      </c>
      <c r="B1313" s="1188" t="s">
        <v>694</v>
      </c>
      <c r="C1313" s="1185" t="s">
        <v>221</v>
      </c>
      <c r="D1313" s="1189">
        <v>10</v>
      </c>
      <c r="E1313" s="1216"/>
      <c r="F1313" s="1180">
        <f>ROUND(D1313*(ROUND(E1313,2)),2)</f>
        <v>0</v>
      </c>
      <c r="G1313" s="1181"/>
      <c r="H1313" s="1182"/>
    </row>
    <row r="1314" spans="1:8" x14ac:dyDescent="0.3">
      <c r="A1314" s="1225"/>
      <c r="B1314" s="1188"/>
      <c r="C1314" s="1185"/>
      <c r="D1314" s="1189" t="s">
        <v>4331</v>
      </c>
      <c r="E1314" s="1217"/>
      <c r="F1314" s="1180"/>
      <c r="G1314" s="1181"/>
      <c r="H1314" s="1182"/>
    </row>
    <row r="1315" spans="1:8" x14ac:dyDescent="0.3">
      <c r="A1315" s="1187" t="s">
        <v>1017</v>
      </c>
      <c r="B1315" s="1188" t="s">
        <v>696</v>
      </c>
      <c r="C1315" s="1185" t="s">
        <v>221</v>
      </c>
      <c r="D1315" s="1189">
        <v>10</v>
      </c>
      <c r="E1315" s="1216"/>
      <c r="F1315" s="1180">
        <f>ROUND(D1315*(ROUND(E1315,2)),2)</f>
        <v>0</v>
      </c>
      <c r="G1315" s="1181"/>
      <c r="H1315" s="1182"/>
    </row>
    <row r="1316" spans="1:8" x14ac:dyDescent="0.3">
      <c r="A1316" s="1187"/>
      <c r="B1316" s="1188"/>
      <c r="C1316" s="1185"/>
      <c r="D1316" s="1189" t="s">
        <v>4331</v>
      </c>
      <c r="E1316" s="1207"/>
      <c r="F1316" s="1180"/>
      <c r="G1316" s="1181"/>
      <c r="H1316" s="1182"/>
    </row>
    <row r="1317" spans="1:8" x14ac:dyDescent="0.3">
      <c r="A1317" s="1187" t="s">
        <v>1018</v>
      </c>
      <c r="B1317" s="1188" t="s">
        <v>1019</v>
      </c>
      <c r="C1317" s="1185" t="s">
        <v>221</v>
      </c>
      <c r="D1317" s="1189">
        <v>10</v>
      </c>
      <c r="E1317" s="1216"/>
      <c r="F1317" s="1180">
        <f>ROUND(D1317*(ROUND(E1317,2)),2)</f>
        <v>0</v>
      </c>
      <c r="G1317" s="1181"/>
      <c r="H1317" s="1182"/>
    </row>
    <row r="1318" spans="1:8" x14ac:dyDescent="0.3">
      <c r="A1318" s="1166"/>
      <c r="B1318" s="1188"/>
      <c r="C1318" s="1185"/>
      <c r="D1318" s="1189" t="s">
        <v>4331</v>
      </c>
      <c r="E1318" s="1217"/>
      <c r="F1318" s="1180"/>
      <c r="G1318" s="1181"/>
      <c r="H1318" s="1182"/>
    </row>
    <row r="1319" spans="1:8" x14ac:dyDescent="0.3">
      <c r="A1319" s="1225" t="s">
        <v>1020</v>
      </c>
      <c r="B1319" s="1188" t="s">
        <v>1021</v>
      </c>
      <c r="C1319" s="1185"/>
      <c r="D1319" s="1189" t="s">
        <v>4331</v>
      </c>
      <c r="E1319" s="1217"/>
      <c r="F1319" s="1180"/>
      <c r="G1319" s="1181"/>
      <c r="H1319" s="1182"/>
    </row>
    <row r="1320" spans="1:8" x14ac:dyDescent="0.3">
      <c r="A1320" s="1225"/>
      <c r="B1320" s="1188"/>
      <c r="C1320" s="1185"/>
      <c r="D1320" s="1189" t="s">
        <v>4331</v>
      </c>
      <c r="E1320" s="1217"/>
      <c r="F1320" s="1180"/>
      <c r="G1320" s="1181"/>
      <c r="H1320" s="1182"/>
    </row>
    <row r="1321" spans="1:8" x14ac:dyDescent="0.3">
      <c r="A1321" s="1187" t="s">
        <v>1022</v>
      </c>
      <c r="B1321" s="1188" t="s">
        <v>4516</v>
      </c>
      <c r="C1321" s="1185" t="s">
        <v>363</v>
      </c>
      <c r="D1321" s="1189">
        <v>10</v>
      </c>
      <c r="E1321" s="1216"/>
      <c r="F1321" s="1180">
        <f>ROUND(D1321*(ROUND(E1321,2)),2)</f>
        <v>0</v>
      </c>
      <c r="G1321" s="1181"/>
      <c r="H1321" s="1182"/>
    </row>
    <row r="1322" spans="1:8" x14ac:dyDescent="0.3">
      <c r="A1322" s="1225"/>
      <c r="B1322" s="1188"/>
      <c r="C1322" s="1185"/>
      <c r="D1322" s="1189" t="s">
        <v>4331</v>
      </c>
      <c r="E1322" s="1217"/>
      <c r="F1322" s="1180"/>
      <c r="G1322" s="1181"/>
      <c r="H1322" s="1182"/>
    </row>
    <row r="1323" spans="1:8" x14ac:dyDescent="0.3">
      <c r="A1323" s="1187" t="s">
        <v>1024</v>
      </c>
      <c r="B1323" s="1188" t="s">
        <v>4517</v>
      </c>
      <c r="C1323" s="1185" t="s">
        <v>363</v>
      </c>
      <c r="D1323" s="1189">
        <v>10</v>
      </c>
      <c r="E1323" s="1216"/>
      <c r="F1323" s="1180">
        <f>ROUND(D1323*(ROUND(E1323,2)),2)</f>
        <v>0</v>
      </c>
      <c r="G1323" s="1181"/>
      <c r="H1323" s="1182"/>
    </row>
    <row r="1324" spans="1:8" x14ac:dyDescent="0.3">
      <c r="A1324" s="1225"/>
      <c r="B1324" s="1188"/>
      <c r="C1324" s="1185"/>
      <c r="D1324" s="1189" t="s">
        <v>4331</v>
      </c>
      <c r="E1324" s="1207"/>
      <c r="F1324" s="1180"/>
      <c r="G1324" s="1181"/>
      <c r="H1324" s="1182"/>
    </row>
    <row r="1325" spans="1:8" ht="22.8" x14ac:dyDescent="0.3">
      <c r="A1325" s="1225" t="s">
        <v>1028</v>
      </c>
      <c r="B1325" s="1188" t="s">
        <v>1029</v>
      </c>
      <c r="C1325" s="1185"/>
      <c r="D1325" s="1189" t="s">
        <v>4331</v>
      </c>
      <c r="E1325" s="1217"/>
      <c r="F1325" s="1180"/>
      <c r="G1325" s="1181"/>
      <c r="H1325" s="1182"/>
    </row>
    <row r="1326" spans="1:8" x14ac:dyDescent="0.3">
      <c r="A1326" s="1187"/>
      <c r="B1326" s="1188"/>
      <c r="C1326" s="1185"/>
      <c r="D1326" s="1189" t="s">
        <v>4331</v>
      </c>
      <c r="E1326" s="1207"/>
      <c r="F1326" s="1180"/>
      <c r="G1326" s="1181"/>
      <c r="H1326" s="1182"/>
    </row>
    <row r="1327" spans="1:8" x14ac:dyDescent="0.3">
      <c r="A1327" s="1187" t="s">
        <v>1030</v>
      </c>
      <c r="B1327" s="1188" t="s">
        <v>730</v>
      </c>
      <c r="C1327" s="1185" t="s">
        <v>316</v>
      </c>
      <c r="D1327" s="1189">
        <v>100</v>
      </c>
      <c r="E1327" s="1216"/>
      <c r="F1327" s="1180">
        <f>ROUND(D1327*(ROUND(E1327,2)),2)</f>
        <v>0</v>
      </c>
      <c r="G1327" s="1181"/>
      <c r="H1327" s="1182"/>
    </row>
    <row r="1328" spans="1:8" x14ac:dyDescent="0.3">
      <c r="A1328" s="1225"/>
      <c r="B1328" s="1188"/>
      <c r="C1328" s="1185"/>
      <c r="D1328" s="1189" t="s">
        <v>4331</v>
      </c>
      <c r="E1328" s="1217"/>
      <c r="F1328" s="1180"/>
      <c r="G1328" s="1181"/>
      <c r="H1328" s="1182"/>
    </row>
    <row r="1329" spans="1:8" x14ac:dyDescent="0.3">
      <c r="A1329" s="1187" t="s">
        <v>1031</v>
      </c>
      <c r="B1329" s="1188" t="s">
        <v>732</v>
      </c>
      <c r="C1329" s="1185" t="s">
        <v>316</v>
      </c>
      <c r="D1329" s="1189">
        <v>600</v>
      </c>
      <c r="E1329" s="1216"/>
      <c r="F1329" s="1180">
        <f>ROUND(D1329*(ROUND(E1329,2)),2)</f>
        <v>0</v>
      </c>
      <c r="G1329" s="1181"/>
      <c r="H1329" s="1182"/>
    </row>
    <row r="1330" spans="1:8" x14ac:dyDescent="0.3">
      <c r="A1330" s="1187"/>
      <c r="B1330" s="1188"/>
      <c r="C1330" s="1185"/>
      <c r="D1330" s="1189" t="s">
        <v>4331</v>
      </c>
      <c r="E1330" s="1217"/>
      <c r="F1330" s="1180"/>
      <c r="G1330" s="1181"/>
      <c r="H1330" s="1182"/>
    </row>
    <row r="1331" spans="1:8" x14ac:dyDescent="0.3">
      <c r="A1331" s="1187" t="s">
        <v>1032</v>
      </c>
      <c r="B1331" s="1188" t="s">
        <v>1033</v>
      </c>
      <c r="C1331" s="1185" t="s">
        <v>262</v>
      </c>
      <c r="D1331" s="1189">
        <v>3</v>
      </c>
      <c r="E1331" s="1216"/>
      <c r="F1331" s="1180">
        <f>ROUND(D1331*(ROUND(E1331,2)),2)</f>
        <v>0</v>
      </c>
      <c r="G1331" s="1181"/>
      <c r="H1331" s="1182"/>
    </row>
    <row r="1332" spans="1:8" x14ac:dyDescent="0.3">
      <c r="A1332" s="1183"/>
      <c r="B1332" s="1188"/>
      <c r="C1332" s="1185"/>
      <c r="D1332" s="1189" t="s">
        <v>4331</v>
      </c>
      <c r="E1332" s="1217"/>
      <c r="F1332" s="1180"/>
      <c r="G1332" s="1181"/>
      <c r="H1332" s="1182"/>
    </row>
    <row r="1333" spans="1:8" x14ac:dyDescent="0.3">
      <c r="A1333" s="1183"/>
      <c r="B1333" s="1188"/>
      <c r="C1333" s="1185"/>
      <c r="D1333" s="1189" t="s">
        <v>4331</v>
      </c>
      <c r="E1333" s="1217"/>
      <c r="F1333" s="1180"/>
      <c r="G1333" s="1181"/>
      <c r="H1333" s="1182"/>
    </row>
    <row r="1334" spans="1:8" x14ac:dyDescent="0.3">
      <c r="A1334" s="1166"/>
      <c r="B1334" s="1188"/>
      <c r="C1334" s="1185"/>
      <c r="D1334" s="1189" t="s">
        <v>4331</v>
      </c>
      <c r="E1334" s="1217"/>
      <c r="F1334" s="1180"/>
      <c r="G1334" s="1181"/>
      <c r="H1334" s="1182"/>
    </row>
    <row r="1335" spans="1:8" x14ac:dyDescent="0.3">
      <c r="A1335" s="1183"/>
      <c r="B1335" s="1188"/>
      <c r="C1335" s="1185"/>
      <c r="D1335" s="1189" t="s">
        <v>4331</v>
      </c>
      <c r="E1335" s="1217"/>
      <c r="F1335" s="1180"/>
      <c r="G1335" s="1181"/>
      <c r="H1335" s="1182"/>
    </row>
    <row r="1336" spans="1:8" x14ac:dyDescent="0.3">
      <c r="A1336" s="1183"/>
      <c r="B1336" s="1188"/>
      <c r="C1336" s="1185"/>
      <c r="D1336" s="1189" t="s">
        <v>4331</v>
      </c>
      <c r="E1336" s="1217"/>
      <c r="F1336" s="1180"/>
      <c r="G1336" s="1181"/>
      <c r="H1336" s="1182"/>
    </row>
    <row r="1337" spans="1:8" x14ac:dyDescent="0.3">
      <c r="A1337" s="1183"/>
      <c r="B1337" s="1188"/>
      <c r="C1337" s="1185"/>
      <c r="D1337" s="1189" t="s">
        <v>4331</v>
      </c>
      <c r="E1337" s="1217"/>
      <c r="F1337" s="1180"/>
      <c r="G1337" s="1181"/>
      <c r="H1337" s="1182"/>
    </row>
    <row r="1338" spans="1:8" x14ac:dyDescent="0.3">
      <c r="A1338" s="1183"/>
      <c r="B1338" s="1188"/>
      <c r="C1338" s="1185"/>
      <c r="D1338" s="1189" t="s">
        <v>4331</v>
      </c>
      <c r="E1338" s="1217"/>
      <c r="F1338" s="1180"/>
      <c r="G1338" s="1181"/>
      <c r="H1338" s="1182"/>
    </row>
    <row r="1339" spans="1:8" x14ac:dyDescent="0.3">
      <c r="A1339" s="1166"/>
      <c r="B1339" s="1188"/>
      <c r="C1339" s="1185"/>
      <c r="D1339" s="1189" t="s">
        <v>4331</v>
      </c>
      <c r="E1339" s="1217"/>
      <c r="F1339" s="1180"/>
      <c r="G1339" s="1181"/>
      <c r="H1339" s="1182"/>
    </row>
    <row r="1340" spans="1:8" x14ac:dyDescent="0.3">
      <c r="A1340" s="1166"/>
      <c r="B1340" s="1188"/>
      <c r="C1340" s="1185"/>
      <c r="D1340" s="1189" t="s">
        <v>4331</v>
      </c>
      <c r="E1340" s="1217"/>
      <c r="F1340" s="1180"/>
      <c r="G1340" s="1181"/>
      <c r="H1340" s="1182"/>
    </row>
    <row r="1341" spans="1:8" x14ac:dyDescent="0.3">
      <c r="A1341" s="1166"/>
      <c r="B1341" s="1188"/>
      <c r="C1341" s="1185"/>
      <c r="D1341" s="1189" t="s">
        <v>4331</v>
      </c>
      <c r="E1341" s="1217"/>
      <c r="F1341" s="1180"/>
      <c r="G1341" s="1181"/>
      <c r="H1341" s="1182"/>
    </row>
    <row r="1342" spans="1:8" x14ac:dyDescent="0.3">
      <c r="A1342" s="1183"/>
      <c r="B1342" s="1188"/>
      <c r="C1342" s="1185"/>
      <c r="D1342" s="1189" t="s">
        <v>4331</v>
      </c>
      <c r="E1342" s="1217"/>
      <c r="F1342" s="1180"/>
      <c r="G1342" s="1181"/>
      <c r="H1342" s="1182"/>
    </row>
    <row r="1343" spans="1:8" x14ac:dyDescent="0.3">
      <c r="A1343" s="1183"/>
      <c r="B1343" s="1188"/>
      <c r="C1343" s="1185"/>
      <c r="D1343" s="1189" t="s">
        <v>4331</v>
      </c>
      <c r="E1343" s="1217"/>
      <c r="F1343" s="1180"/>
      <c r="G1343" s="1181"/>
      <c r="H1343" s="1182"/>
    </row>
    <row r="1344" spans="1:8" x14ac:dyDescent="0.3">
      <c r="A1344" s="1166"/>
      <c r="B1344" s="1188"/>
      <c r="C1344" s="1185"/>
      <c r="D1344" s="1189" t="s">
        <v>4331</v>
      </c>
      <c r="E1344" s="1217"/>
      <c r="F1344" s="1180"/>
      <c r="G1344" s="1181"/>
      <c r="H1344" s="1182"/>
    </row>
    <row r="1345" spans="1:8" x14ac:dyDescent="0.3">
      <c r="A1345" s="1183"/>
      <c r="B1345" s="1188"/>
      <c r="C1345" s="1185"/>
      <c r="D1345" s="1189" t="s">
        <v>4331</v>
      </c>
      <c r="E1345" s="1207"/>
      <c r="F1345" s="1180"/>
      <c r="G1345" s="1181"/>
      <c r="H1345" s="1182"/>
    </row>
    <row r="1346" spans="1:8" x14ac:dyDescent="0.3">
      <c r="A1346" s="1183"/>
      <c r="B1346" s="1188"/>
      <c r="C1346" s="1185"/>
      <c r="D1346" s="1189" t="s">
        <v>4331</v>
      </c>
      <c r="E1346" s="1217"/>
      <c r="F1346" s="1180"/>
      <c r="G1346" s="1181"/>
      <c r="H1346" s="1182"/>
    </row>
    <row r="1347" spans="1:8" x14ac:dyDescent="0.3">
      <c r="A1347" s="1183"/>
      <c r="B1347" s="1188"/>
      <c r="C1347" s="1185"/>
      <c r="D1347" s="1189" t="s">
        <v>4331</v>
      </c>
      <c r="E1347" s="1207"/>
      <c r="F1347" s="1180"/>
      <c r="G1347" s="1181"/>
      <c r="H1347" s="1182"/>
    </row>
    <row r="1348" spans="1:8" x14ac:dyDescent="0.3">
      <c r="A1348" s="1183"/>
      <c r="B1348" s="1188"/>
      <c r="C1348" s="1185"/>
      <c r="D1348" s="1189" t="s">
        <v>4331</v>
      </c>
      <c r="E1348" s="1207"/>
      <c r="F1348" s="1180"/>
      <c r="G1348" s="1181"/>
      <c r="H1348" s="1182"/>
    </row>
    <row r="1349" spans="1:8" x14ac:dyDescent="0.3">
      <c r="A1349" s="1183"/>
      <c r="B1349" s="1188"/>
      <c r="C1349" s="1185"/>
      <c r="D1349" s="1189" t="s">
        <v>4331</v>
      </c>
      <c r="E1349" s="1207"/>
      <c r="F1349" s="1180"/>
      <c r="G1349" s="1181"/>
      <c r="H1349" s="1182"/>
    </row>
    <row r="1350" spans="1:8" x14ac:dyDescent="0.3">
      <c r="A1350" s="1183"/>
      <c r="B1350" s="1188"/>
      <c r="C1350" s="1185"/>
      <c r="D1350" s="1189" t="s">
        <v>4331</v>
      </c>
      <c r="E1350" s="1207"/>
      <c r="F1350" s="1180"/>
      <c r="G1350" s="1181"/>
      <c r="H1350" s="1182"/>
    </row>
    <row r="1351" spans="1:8" x14ac:dyDescent="0.3">
      <c r="A1351" s="1183"/>
      <c r="B1351" s="1188"/>
      <c r="C1351" s="1185"/>
      <c r="D1351" s="1189"/>
      <c r="E1351" s="1207"/>
      <c r="F1351" s="1180"/>
      <c r="G1351" s="1181"/>
      <c r="H1351" s="1182"/>
    </row>
    <row r="1352" spans="1:8" x14ac:dyDescent="0.3">
      <c r="A1352" s="1183"/>
      <c r="B1352" s="1188"/>
      <c r="C1352" s="1185"/>
      <c r="D1352" s="1189"/>
      <c r="E1352" s="1207"/>
      <c r="F1352" s="1180"/>
      <c r="G1352" s="1181"/>
      <c r="H1352" s="1182"/>
    </row>
    <row r="1353" spans="1:8" x14ac:dyDescent="0.3">
      <c r="A1353" s="1183"/>
      <c r="B1353" s="1188"/>
      <c r="C1353" s="1185"/>
      <c r="D1353" s="1189"/>
      <c r="E1353" s="1207"/>
      <c r="F1353" s="1180"/>
      <c r="G1353" s="1181"/>
      <c r="H1353" s="1182"/>
    </row>
    <row r="1354" spans="1:8" x14ac:dyDescent="0.3">
      <c r="A1354" s="1183"/>
      <c r="B1354" s="1188"/>
      <c r="C1354" s="1185"/>
      <c r="D1354" s="1189"/>
      <c r="E1354" s="1207"/>
      <c r="F1354" s="1180"/>
      <c r="G1354" s="1181"/>
      <c r="H1354" s="1182"/>
    </row>
    <row r="1355" spans="1:8" x14ac:dyDescent="0.3">
      <c r="A1355" s="1183"/>
      <c r="B1355" s="1188"/>
      <c r="C1355" s="1185"/>
      <c r="D1355" s="1189"/>
      <c r="E1355" s="1207"/>
      <c r="F1355" s="1180"/>
      <c r="G1355" s="1181"/>
      <c r="H1355" s="1182"/>
    </row>
    <row r="1356" spans="1:8" x14ac:dyDescent="0.3">
      <c r="A1356" s="1183"/>
      <c r="B1356" s="1188"/>
      <c r="C1356" s="1185"/>
      <c r="D1356" s="1189"/>
      <c r="E1356" s="1207"/>
      <c r="F1356" s="1180"/>
      <c r="G1356" s="1181"/>
      <c r="H1356" s="1182"/>
    </row>
    <row r="1357" spans="1:8" x14ac:dyDescent="0.3">
      <c r="A1357" s="1183"/>
      <c r="B1357" s="1188"/>
      <c r="C1357" s="1185"/>
      <c r="D1357" s="1189"/>
      <c r="E1357" s="1207"/>
      <c r="F1357" s="1180"/>
      <c r="G1357" s="1181"/>
      <c r="H1357" s="1182"/>
    </row>
    <row r="1358" spans="1:8" x14ac:dyDescent="0.3">
      <c r="A1358" s="1183"/>
      <c r="B1358" s="1188"/>
      <c r="C1358" s="1185"/>
      <c r="D1358" s="1189"/>
      <c r="E1358" s="1207"/>
      <c r="F1358" s="1180"/>
      <c r="G1358" s="1181"/>
      <c r="H1358" s="1182"/>
    </row>
    <row r="1359" spans="1:8" x14ac:dyDescent="0.3">
      <c r="A1359" s="1183"/>
      <c r="B1359" s="1188"/>
      <c r="C1359" s="1185"/>
      <c r="D1359" s="1189"/>
      <c r="E1359" s="1207"/>
      <c r="F1359" s="1180"/>
      <c r="G1359" s="1181"/>
      <c r="H1359" s="1182"/>
    </row>
    <row r="1360" spans="1:8" x14ac:dyDescent="0.3">
      <c r="A1360" s="1183"/>
      <c r="B1360" s="1188"/>
      <c r="C1360" s="1185"/>
      <c r="D1360" s="1189"/>
      <c r="E1360" s="1207"/>
      <c r="F1360" s="1180"/>
      <c r="G1360" s="1181"/>
      <c r="H1360" s="1182"/>
    </row>
    <row r="1361" spans="1:8" x14ac:dyDescent="0.3">
      <c r="A1361" s="1183"/>
      <c r="B1361" s="1188"/>
      <c r="C1361" s="1185"/>
      <c r="D1361" s="1189" t="s">
        <v>4331</v>
      </c>
      <c r="E1361" s="1207"/>
      <c r="F1361" s="1180"/>
      <c r="G1361" s="1181"/>
      <c r="H1361" s="1182"/>
    </row>
    <row r="1362" spans="1:8" x14ac:dyDescent="0.3">
      <c r="A1362" s="1178"/>
      <c r="B1362" s="1203"/>
      <c r="C1362" s="1204"/>
      <c r="D1362" s="1204"/>
      <c r="E1362" s="1204"/>
      <c r="F1362" s="1210"/>
      <c r="G1362" s="1181"/>
      <c r="H1362" s="1182"/>
    </row>
    <row r="1363" spans="1:8" x14ac:dyDescent="0.3">
      <c r="A1363" s="1211" t="s">
        <v>4073</v>
      </c>
      <c r="B1363" s="1158" t="s">
        <v>4116</v>
      </c>
      <c r="C1363" s="1159"/>
      <c r="D1363" s="1159"/>
      <c r="E1363" s="1159"/>
      <c r="F1363" s="1175">
        <f>SUM(F1308:F1361)</f>
        <v>0</v>
      </c>
      <c r="G1363" s="1181"/>
      <c r="H1363" s="1151"/>
    </row>
    <row r="1364" spans="1:8" x14ac:dyDescent="0.3">
      <c r="A1364" s="1148" t="str">
        <f>A1</f>
        <v>CONTRACT  SANRAL NRA 2024/1323</v>
      </c>
      <c r="B1364" s="1206"/>
      <c r="C1364" s="1150"/>
      <c r="D1364" s="1150"/>
      <c r="E1364" s="1150"/>
      <c r="F1364" s="1151"/>
      <c r="G1364" s="1181"/>
      <c r="H1364" s="1151"/>
    </row>
    <row r="1365" spans="1:8" x14ac:dyDescent="0.3">
      <c r="A1365" s="1148" t="str">
        <f>A2</f>
        <v>ROUTINE ROAD MAINTENANCE ON NATIONAL ROUTES IN THE LIMPOPO PROVINCE</v>
      </c>
      <c r="B1365" s="1149"/>
      <c r="C1365" s="1150"/>
      <c r="D1365" s="1150"/>
      <c r="E1365" s="1150"/>
      <c r="F1365" s="1155" t="s">
        <v>4518</v>
      </c>
      <c r="G1365" s="1181"/>
      <c r="H1365" s="1155"/>
    </row>
    <row r="1366" spans="1:8" x14ac:dyDescent="0.3">
      <c r="A1366" s="1157" t="s">
        <v>4457</v>
      </c>
      <c r="B1366" s="1149"/>
      <c r="C1366" s="1159"/>
      <c r="D1366" s="1159"/>
      <c r="E1366" s="1159"/>
      <c r="F1366" s="1151"/>
      <c r="G1366" s="1181"/>
      <c r="H1366" s="1151"/>
    </row>
    <row r="1367" spans="1:8" x14ac:dyDescent="0.3">
      <c r="A1367" s="1162"/>
      <c r="B1367" s="1163"/>
      <c r="C1367" s="1164"/>
      <c r="D1367" s="1164"/>
      <c r="E1367" s="1165"/>
      <c r="F1367" s="1165"/>
      <c r="G1367" s="1181"/>
      <c r="H1367" s="1151"/>
    </row>
    <row r="1368" spans="1:8" x14ac:dyDescent="0.3">
      <c r="A1368" s="1166" t="s">
        <v>4111</v>
      </c>
      <c r="B1368" s="1167" t="s">
        <v>4035</v>
      </c>
      <c r="C1368" s="1168" t="s">
        <v>4112</v>
      </c>
      <c r="D1368" s="1168" t="s">
        <v>4113</v>
      </c>
      <c r="E1368" s="1169" t="s">
        <v>4114</v>
      </c>
      <c r="F1368" s="1169" t="s">
        <v>4036</v>
      </c>
      <c r="G1368" s="1181"/>
      <c r="H1368" s="1170"/>
    </row>
    <row r="1369" spans="1:8" x14ac:dyDescent="0.3">
      <c r="A1369" s="1172"/>
      <c r="B1369" s="1173"/>
      <c r="C1369" s="1174"/>
      <c r="D1369" s="1174"/>
      <c r="E1369" s="1175"/>
      <c r="F1369" s="1175"/>
      <c r="G1369" s="1181"/>
      <c r="H1369" s="1151"/>
    </row>
    <row r="1370" spans="1:8" x14ac:dyDescent="0.3">
      <c r="A1370" s="1222"/>
      <c r="B1370" s="1223"/>
      <c r="C1370" s="1164"/>
      <c r="D1370" s="1189" t="s">
        <v>4331</v>
      </c>
      <c r="E1370" s="1165"/>
      <c r="F1370" s="1180"/>
      <c r="G1370" s="1181"/>
      <c r="H1370" s="1182"/>
    </row>
    <row r="1371" spans="1:8" x14ac:dyDescent="0.3">
      <c r="A1371" s="1166" t="s">
        <v>4074</v>
      </c>
      <c r="B1371" s="1184" t="s">
        <v>4075</v>
      </c>
      <c r="C1371" s="1185"/>
      <c r="D1371" s="1189" t="s">
        <v>4331</v>
      </c>
      <c r="E1371" s="1207"/>
      <c r="F1371" s="1180"/>
      <c r="G1371" s="1181"/>
      <c r="H1371" s="1182"/>
    </row>
    <row r="1372" spans="1:8" x14ac:dyDescent="0.3">
      <c r="A1372" s="1166"/>
      <c r="B1372" s="1186"/>
      <c r="C1372" s="1185"/>
      <c r="D1372" s="1189" t="s">
        <v>4331</v>
      </c>
      <c r="E1372" s="1207"/>
      <c r="F1372" s="1180"/>
      <c r="G1372" s="1181"/>
      <c r="H1372" s="1182"/>
    </row>
    <row r="1373" spans="1:8" x14ac:dyDescent="0.3">
      <c r="A1373" s="1225" t="s">
        <v>1041</v>
      </c>
      <c r="B1373" s="1188" t="s">
        <v>1042</v>
      </c>
      <c r="C1373" s="1185"/>
      <c r="D1373" s="1189" t="s">
        <v>4331</v>
      </c>
      <c r="E1373" s="1217"/>
      <c r="F1373" s="1180"/>
      <c r="G1373" s="1181"/>
      <c r="H1373" s="1182"/>
    </row>
    <row r="1374" spans="1:8" x14ac:dyDescent="0.3">
      <c r="A1374" s="1225"/>
      <c r="B1374" s="1188"/>
      <c r="C1374" s="1185"/>
      <c r="D1374" s="1189" t="s">
        <v>4331</v>
      </c>
      <c r="E1374" s="1217"/>
      <c r="F1374" s="1180"/>
      <c r="G1374" s="1181"/>
      <c r="H1374" s="1182"/>
    </row>
    <row r="1375" spans="1:8" x14ac:dyDescent="0.3">
      <c r="A1375" s="1187" t="s">
        <v>1043</v>
      </c>
      <c r="B1375" s="1188" t="s">
        <v>1044</v>
      </c>
      <c r="C1375" s="1185" t="s">
        <v>955</v>
      </c>
      <c r="D1375" s="1189">
        <v>5</v>
      </c>
      <c r="E1375" s="1216"/>
      <c r="F1375" s="1180">
        <f>ROUND(D1375*(ROUND(E1375,2)),2)</f>
        <v>0</v>
      </c>
      <c r="G1375" s="1181"/>
      <c r="H1375" s="1182"/>
    </row>
    <row r="1376" spans="1:8" x14ac:dyDescent="0.3">
      <c r="A1376" s="1225"/>
      <c r="B1376" s="1188"/>
      <c r="C1376" s="1185"/>
      <c r="D1376" s="1189" t="s">
        <v>4331</v>
      </c>
      <c r="E1376" s="1217"/>
      <c r="F1376" s="1180"/>
      <c r="G1376" s="1181"/>
      <c r="H1376" s="1182"/>
    </row>
    <row r="1377" spans="1:8" x14ac:dyDescent="0.3">
      <c r="A1377" s="1187" t="s">
        <v>1045</v>
      </c>
      <c r="B1377" s="1188" t="s">
        <v>1046</v>
      </c>
      <c r="C1377" s="1185" t="s">
        <v>955</v>
      </c>
      <c r="D1377" s="1189">
        <v>5</v>
      </c>
      <c r="E1377" s="1216"/>
      <c r="F1377" s="1180">
        <f>ROUND(D1377*(ROUND(E1377,2)),2)</f>
        <v>0</v>
      </c>
      <c r="G1377" s="1181"/>
      <c r="H1377" s="1182"/>
    </row>
    <row r="1378" spans="1:8" x14ac:dyDescent="0.3">
      <c r="A1378" s="1225"/>
      <c r="B1378" s="1188"/>
      <c r="C1378" s="1185"/>
      <c r="D1378" s="1189" t="s">
        <v>4331</v>
      </c>
      <c r="E1378" s="1207"/>
      <c r="F1378" s="1180"/>
      <c r="G1378" s="1181"/>
      <c r="H1378" s="1182"/>
    </row>
    <row r="1379" spans="1:8" ht="22.8" x14ac:dyDescent="0.3">
      <c r="A1379" s="1225" t="s">
        <v>1049</v>
      </c>
      <c r="B1379" s="1188" t="s">
        <v>1050</v>
      </c>
      <c r="C1379" s="1185"/>
      <c r="D1379" s="1189" t="s">
        <v>4331</v>
      </c>
      <c r="E1379" s="1217"/>
      <c r="F1379" s="1180"/>
      <c r="G1379" s="1181"/>
      <c r="H1379" s="1182"/>
    </row>
    <row r="1380" spans="1:8" x14ac:dyDescent="0.3">
      <c r="A1380" s="1225"/>
      <c r="B1380" s="1188"/>
      <c r="C1380" s="1185"/>
      <c r="D1380" s="1189" t="s">
        <v>4331</v>
      </c>
      <c r="E1380" s="1217"/>
      <c r="F1380" s="1180"/>
      <c r="G1380" s="1181"/>
      <c r="H1380" s="1182"/>
    </row>
    <row r="1381" spans="1:8" x14ac:dyDescent="0.3">
      <c r="A1381" s="1187" t="s">
        <v>1051</v>
      </c>
      <c r="B1381" s="1188" t="s">
        <v>1052</v>
      </c>
      <c r="C1381" s="1185" t="s">
        <v>363</v>
      </c>
      <c r="D1381" s="1189">
        <v>450</v>
      </c>
      <c r="E1381" s="1216"/>
      <c r="F1381" s="1180">
        <f>ROUND(D1381*(ROUND(E1381,2)),2)</f>
        <v>0</v>
      </c>
      <c r="G1381" s="1181"/>
      <c r="H1381" s="1182"/>
    </row>
    <row r="1382" spans="1:8" x14ac:dyDescent="0.3">
      <c r="A1382" s="1225"/>
      <c r="B1382" s="1188"/>
      <c r="C1382" s="1185"/>
      <c r="D1382" s="1189" t="s">
        <v>4331</v>
      </c>
      <c r="E1382" s="1207"/>
      <c r="F1382" s="1180"/>
      <c r="G1382" s="1181"/>
      <c r="H1382" s="1182"/>
    </row>
    <row r="1383" spans="1:8" x14ac:dyDescent="0.3">
      <c r="A1383" s="1187" t="s">
        <v>1053</v>
      </c>
      <c r="B1383" s="1188" t="s">
        <v>1054</v>
      </c>
      <c r="C1383" s="1185" t="s">
        <v>363</v>
      </c>
      <c r="D1383" s="1189">
        <v>25</v>
      </c>
      <c r="E1383" s="1216"/>
      <c r="F1383" s="1180">
        <f>ROUND(D1383*(ROUND(E1383,2)),2)</f>
        <v>0</v>
      </c>
      <c r="G1383" s="1181"/>
      <c r="H1383" s="1182"/>
    </row>
    <row r="1384" spans="1:8" x14ac:dyDescent="0.3">
      <c r="A1384" s="1225"/>
      <c r="B1384" s="1188"/>
      <c r="C1384" s="1185"/>
      <c r="D1384" s="1189" t="s">
        <v>4331</v>
      </c>
      <c r="E1384" s="1217"/>
      <c r="F1384" s="1180"/>
      <c r="G1384" s="1181"/>
      <c r="H1384" s="1182"/>
    </row>
    <row r="1385" spans="1:8" x14ac:dyDescent="0.3">
      <c r="A1385" s="1225" t="s">
        <v>1055</v>
      </c>
      <c r="B1385" s="1188" t="s">
        <v>1056</v>
      </c>
      <c r="C1385" s="1185" t="s">
        <v>363</v>
      </c>
      <c r="D1385" s="1189">
        <v>25</v>
      </c>
      <c r="E1385" s="1216"/>
      <c r="F1385" s="1180">
        <f>ROUND(D1385*(ROUND(E1385,2)),2)</f>
        <v>0</v>
      </c>
      <c r="G1385" s="1181"/>
      <c r="H1385" s="1182"/>
    </row>
    <row r="1386" spans="1:8" x14ac:dyDescent="0.3">
      <c r="A1386" s="1225"/>
      <c r="B1386" s="1188"/>
      <c r="C1386" s="1185"/>
      <c r="D1386" s="1189" t="s">
        <v>4331</v>
      </c>
      <c r="E1386" s="1217"/>
      <c r="F1386" s="1180"/>
      <c r="G1386" s="1181"/>
      <c r="H1386" s="1182"/>
    </row>
    <row r="1387" spans="1:8" x14ac:dyDescent="0.3">
      <c r="A1387" s="1187" t="s">
        <v>1057</v>
      </c>
      <c r="B1387" s="1188" t="s">
        <v>1058</v>
      </c>
      <c r="C1387" s="1185" t="s">
        <v>363</v>
      </c>
      <c r="D1387" s="1189">
        <v>25</v>
      </c>
      <c r="E1387" s="1216"/>
      <c r="F1387" s="1180">
        <f>ROUND(D1387*(ROUND(E1387,2)),2)</f>
        <v>0</v>
      </c>
      <c r="G1387" s="1181"/>
      <c r="H1387" s="1182"/>
    </row>
    <row r="1388" spans="1:8" x14ac:dyDescent="0.3">
      <c r="A1388" s="1187"/>
      <c r="B1388" s="1188"/>
      <c r="C1388" s="1185"/>
      <c r="D1388" s="1189" t="s">
        <v>4331</v>
      </c>
      <c r="E1388" s="1207"/>
      <c r="F1388" s="1180"/>
      <c r="G1388" s="1181"/>
      <c r="H1388" s="1182"/>
    </row>
    <row r="1389" spans="1:8" x14ac:dyDescent="0.3">
      <c r="A1389" s="1187" t="s">
        <v>1076</v>
      </c>
      <c r="B1389" s="1188" t="s">
        <v>1077</v>
      </c>
      <c r="C1389" s="1185" t="s">
        <v>363</v>
      </c>
      <c r="D1389" s="1189">
        <v>25</v>
      </c>
      <c r="E1389" s="1216"/>
      <c r="F1389" s="1180">
        <f>ROUND(D1389*(ROUND(E1389,2)),2)</f>
        <v>0</v>
      </c>
      <c r="G1389" s="1181"/>
      <c r="H1389" s="1182"/>
    </row>
    <row r="1390" spans="1:8" x14ac:dyDescent="0.3">
      <c r="A1390" s="1187"/>
      <c r="B1390" s="1188"/>
      <c r="C1390" s="1185"/>
      <c r="D1390" s="1189" t="s">
        <v>4331</v>
      </c>
      <c r="E1390" s="1207"/>
      <c r="F1390" s="1180"/>
      <c r="G1390" s="1181"/>
      <c r="H1390" s="1182"/>
    </row>
    <row r="1391" spans="1:8" ht="22.8" x14ac:dyDescent="0.3">
      <c r="A1391" s="1225" t="s">
        <v>1080</v>
      </c>
      <c r="B1391" s="1188" t="s">
        <v>1081</v>
      </c>
      <c r="C1391" s="1185"/>
      <c r="D1391" s="1189" t="s">
        <v>4331</v>
      </c>
      <c r="E1391" s="1217"/>
      <c r="F1391" s="1180"/>
      <c r="G1391" s="1181"/>
      <c r="H1391" s="1182"/>
    </row>
    <row r="1392" spans="1:8" x14ac:dyDescent="0.3">
      <c r="A1392" s="1187"/>
      <c r="B1392" s="1188"/>
      <c r="C1392" s="1185"/>
      <c r="D1392" s="1189" t="s">
        <v>4331</v>
      </c>
      <c r="E1392" s="1217"/>
      <c r="F1392" s="1180"/>
      <c r="G1392" s="1181"/>
      <c r="H1392" s="1182"/>
    </row>
    <row r="1393" spans="1:8" x14ac:dyDescent="0.3">
      <c r="A1393" s="1187" t="s">
        <v>1082</v>
      </c>
      <c r="B1393" s="1188" t="s">
        <v>1052</v>
      </c>
      <c r="C1393" s="1185" t="s">
        <v>363</v>
      </c>
      <c r="D1393" s="1189">
        <v>350</v>
      </c>
      <c r="E1393" s="1216"/>
      <c r="F1393" s="1180">
        <f>ROUND(D1393*(ROUND(E1393,2)),2)</f>
        <v>0</v>
      </c>
      <c r="G1393" s="1181"/>
      <c r="H1393" s="1182"/>
    </row>
    <row r="1394" spans="1:8" x14ac:dyDescent="0.3">
      <c r="A1394" s="1225"/>
      <c r="B1394" s="1188"/>
      <c r="C1394" s="1185"/>
      <c r="D1394" s="1189" t="s">
        <v>4331</v>
      </c>
      <c r="E1394" s="1207"/>
      <c r="F1394" s="1180"/>
      <c r="G1394" s="1181"/>
      <c r="H1394" s="1182"/>
    </row>
    <row r="1395" spans="1:8" x14ac:dyDescent="0.3">
      <c r="A1395" s="1187" t="s">
        <v>1083</v>
      </c>
      <c r="B1395" s="1188" t="s">
        <v>1054</v>
      </c>
      <c r="C1395" s="1185" t="s">
        <v>363</v>
      </c>
      <c r="D1395" s="1189">
        <v>25</v>
      </c>
      <c r="E1395" s="1216"/>
      <c r="F1395" s="1180">
        <f>ROUND(D1395*(ROUND(E1395,2)),2)</f>
        <v>0</v>
      </c>
      <c r="G1395" s="1181"/>
      <c r="H1395" s="1182"/>
    </row>
    <row r="1396" spans="1:8" x14ac:dyDescent="0.3">
      <c r="A1396" s="1225"/>
      <c r="B1396" s="1188"/>
      <c r="C1396" s="1185"/>
      <c r="D1396" s="1189" t="s">
        <v>4331</v>
      </c>
      <c r="E1396" s="1217"/>
      <c r="F1396" s="1180"/>
      <c r="G1396" s="1181"/>
      <c r="H1396" s="1182"/>
    </row>
    <row r="1397" spans="1:8" x14ac:dyDescent="0.3">
      <c r="A1397" s="1225" t="s">
        <v>1084</v>
      </c>
      <c r="B1397" s="1188" t="s">
        <v>1056</v>
      </c>
      <c r="C1397" s="1185" t="s">
        <v>363</v>
      </c>
      <c r="D1397" s="1189">
        <v>25</v>
      </c>
      <c r="E1397" s="1216"/>
      <c r="F1397" s="1180">
        <f>ROUND(D1397*(ROUND(E1397,2)),2)</f>
        <v>0</v>
      </c>
      <c r="G1397" s="1181"/>
      <c r="H1397" s="1182"/>
    </row>
    <row r="1398" spans="1:8" x14ac:dyDescent="0.3">
      <c r="A1398" s="1225"/>
      <c r="B1398" s="1188"/>
      <c r="C1398" s="1185"/>
      <c r="D1398" s="1189" t="s">
        <v>4331</v>
      </c>
      <c r="E1398" s="1217"/>
      <c r="F1398" s="1180"/>
      <c r="G1398" s="1181"/>
      <c r="H1398" s="1182"/>
    </row>
    <row r="1399" spans="1:8" x14ac:dyDescent="0.3">
      <c r="A1399" s="1187" t="s">
        <v>1085</v>
      </c>
      <c r="B1399" s="1188" t="s">
        <v>1058</v>
      </c>
      <c r="C1399" s="1185" t="s">
        <v>363</v>
      </c>
      <c r="D1399" s="1189">
        <v>10</v>
      </c>
      <c r="E1399" s="1216"/>
      <c r="F1399" s="1180">
        <f>ROUND(D1399*(ROUND(E1399,2)),2)</f>
        <v>0</v>
      </c>
      <c r="G1399" s="1181"/>
      <c r="H1399" s="1182"/>
    </row>
    <row r="1400" spans="1:8" x14ac:dyDescent="0.3">
      <c r="A1400" s="1187"/>
      <c r="B1400" s="1188"/>
      <c r="C1400" s="1185"/>
      <c r="D1400" s="1189" t="s">
        <v>4331</v>
      </c>
      <c r="E1400" s="1207"/>
      <c r="F1400" s="1180"/>
      <c r="G1400" s="1181"/>
      <c r="H1400" s="1182"/>
    </row>
    <row r="1401" spans="1:8" x14ac:dyDescent="0.3">
      <c r="A1401" s="1187" t="s">
        <v>1093</v>
      </c>
      <c r="B1401" s="1188" t="s">
        <v>1077</v>
      </c>
      <c r="C1401" s="1185" t="s">
        <v>363</v>
      </c>
      <c r="D1401" s="1189">
        <v>10</v>
      </c>
      <c r="E1401" s="1216"/>
      <c r="F1401" s="1180">
        <f>ROUND(D1401*(ROUND(E1401,2)),2)</f>
        <v>0</v>
      </c>
      <c r="G1401" s="1181"/>
      <c r="H1401" s="1182"/>
    </row>
    <row r="1402" spans="1:8" x14ac:dyDescent="0.3">
      <c r="A1402" s="1225"/>
      <c r="B1402" s="1188"/>
      <c r="C1402" s="1185"/>
      <c r="D1402" s="1189" t="s">
        <v>4331</v>
      </c>
      <c r="E1402" s="1217"/>
      <c r="F1402" s="1180"/>
      <c r="G1402" s="1181"/>
      <c r="H1402" s="1182"/>
    </row>
    <row r="1403" spans="1:8" ht="22.8" x14ac:dyDescent="0.3">
      <c r="A1403" s="1225" t="s">
        <v>1095</v>
      </c>
      <c r="B1403" s="1188" t="s">
        <v>1096</v>
      </c>
      <c r="C1403" s="1185"/>
      <c r="D1403" s="1189" t="s">
        <v>4331</v>
      </c>
      <c r="E1403" s="1217"/>
      <c r="F1403" s="1180"/>
      <c r="G1403" s="1181"/>
      <c r="H1403" s="1182"/>
    </row>
    <row r="1404" spans="1:8" x14ac:dyDescent="0.3">
      <c r="A1404" s="1187"/>
      <c r="B1404" s="1188"/>
      <c r="C1404" s="1185"/>
      <c r="D1404" s="1189" t="s">
        <v>4331</v>
      </c>
      <c r="E1404" s="1217"/>
      <c r="F1404" s="1180"/>
      <c r="G1404" s="1181"/>
      <c r="H1404" s="1182"/>
    </row>
    <row r="1405" spans="1:8" x14ac:dyDescent="0.3">
      <c r="A1405" s="1187" t="s">
        <v>1097</v>
      </c>
      <c r="B1405" s="1188" t="s">
        <v>1052</v>
      </c>
      <c r="C1405" s="1185" t="s">
        <v>363</v>
      </c>
      <c r="D1405" s="1189">
        <v>450</v>
      </c>
      <c r="E1405" s="1216"/>
      <c r="F1405" s="1180">
        <f>ROUND(D1405*(ROUND(E1405,2)),2)</f>
        <v>0</v>
      </c>
      <c r="G1405" s="1181"/>
      <c r="H1405" s="1182"/>
    </row>
    <row r="1406" spans="1:8" x14ac:dyDescent="0.3">
      <c r="A1406" s="1225"/>
      <c r="B1406" s="1188"/>
      <c r="C1406" s="1185"/>
      <c r="D1406" s="1189" t="s">
        <v>4331</v>
      </c>
      <c r="E1406" s="1207"/>
      <c r="F1406" s="1180"/>
      <c r="G1406" s="1181"/>
      <c r="H1406" s="1182"/>
    </row>
    <row r="1407" spans="1:8" x14ac:dyDescent="0.3">
      <c r="A1407" s="1187" t="s">
        <v>1098</v>
      </c>
      <c r="B1407" s="1188" t="s">
        <v>1054</v>
      </c>
      <c r="C1407" s="1185" t="s">
        <v>363</v>
      </c>
      <c r="D1407" s="1189">
        <v>25</v>
      </c>
      <c r="E1407" s="1216"/>
      <c r="F1407" s="1180">
        <f>ROUND(D1407*(ROUND(E1407,2)),2)</f>
        <v>0</v>
      </c>
      <c r="G1407" s="1181"/>
      <c r="H1407" s="1182"/>
    </row>
    <row r="1408" spans="1:8" x14ac:dyDescent="0.3">
      <c r="A1408" s="1225"/>
      <c r="B1408" s="1188"/>
      <c r="C1408" s="1185"/>
      <c r="D1408" s="1189" t="s">
        <v>4331</v>
      </c>
      <c r="E1408" s="1217"/>
      <c r="F1408" s="1180"/>
      <c r="G1408" s="1181"/>
      <c r="H1408" s="1182"/>
    </row>
    <row r="1409" spans="1:8" x14ac:dyDescent="0.3">
      <c r="A1409" s="1225" t="s">
        <v>1099</v>
      </c>
      <c r="B1409" s="1188" t="s">
        <v>1100</v>
      </c>
      <c r="C1409" s="1185" t="s">
        <v>363</v>
      </c>
      <c r="D1409" s="1189">
        <v>25</v>
      </c>
      <c r="E1409" s="1216"/>
      <c r="F1409" s="1180">
        <f>ROUND(D1409*(ROUND(E1409,2)),2)</f>
        <v>0</v>
      </c>
      <c r="G1409" s="1181"/>
      <c r="H1409" s="1182"/>
    </row>
    <row r="1410" spans="1:8" x14ac:dyDescent="0.3">
      <c r="A1410" s="1225"/>
      <c r="B1410" s="1188"/>
      <c r="C1410" s="1185"/>
      <c r="D1410" s="1189" t="s">
        <v>4331</v>
      </c>
      <c r="E1410" s="1217"/>
      <c r="F1410" s="1180"/>
      <c r="G1410" s="1181"/>
      <c r="H1410" s="1182"/>
    </row>
    <row r="1411" spans="1:8" x14ac:dyDescent="0.3">
      <c r="A1411" s="1187" t="s">
        <v>1101</v>
      </c>
      <c r="B1411" s="1188" t="s">
        <v>1058</v>
      </c>
      <c r="C1411" s="1185" t="s">
        <v>363</v>
      </c>
      <c r="D1411" s="1189">
        <v>25</v>
      </c>
      <c r="E1411" s="1216"/>
      <c r="F1411" s="1180">
        <f>ROUND(D1411*(ROUND(E1411,2)),2)</f>
        <v>0</v>
      </c>
      <c r="G1411" s="1181"/>
      <c r="H1411" s="1182"/>
    </row>
    <row r="1412" spans="1:8" x14ac:dyDescent="0.3">
      <c r="A1412" s="1187"/>
      <c r="B1412" s="1188"/>
      <c r="C1412" s="1185"/>
      <c r="D1412" s="1189" t="s">
        <v>4331</v>
      </c>
      <c r="E1412" s="1207"/>
      <c r="F1412" s="1180"/>
      <c r="G1412" s="1181"/>
      <c r="H1412" s="1182"/>
    </row>
    <row r="1413" spans="1:8" x14ac:dyDescent="0.3">
      <c r="A1413" s="1187" t="s">
        <v>1111</v>
      </c>
      <c r="B1413" s="1188" t="s">
        <v>1077</v>
      </c>
      <c r="C1413" s="1185" t="s">
        <v>363</v>
      </c>
      <c r="D1413" s="1189">
        <v>25</v>
      </c>
      <c r="E1413" s="1216"/>
      <c r="F1413" s="1180">
        <f>ROUND(D1413*(ROUND(E1413,2)),2)</f>
        <v>0</v>
      </c>
      <c r="G1413" s="1181"/>
      <c r="H1413" s="1182"/>
    </row>
    <row r="1414" spans="1:8" x14ac:dyDescent="0.3">
      <c r="A1414" s="1225"/>
      <c r="B1414" s="1188"/>
      <c r="C1414" s="1185"/>
      <c r="D1414" s="1189" t="s">
        <v>4331</v>
      </c>
      <c r="E1414" s="1217"/>
      <c r="F1414" s="1180"/>
      <c r="G1414" s="1181"/>
      <c r="H1414" s="1182"/>
    </row>
    <row r="1415" spans="1:8" x14ac:dyDescent="0.3">
      <c r="A1415" s="1225"/>
      <c r="B1415" s="1188"/>
      <c r="C1415" s="1185"/>
      <c r="D1415" s="1189" t="s">
        <v>4331</v>
      </c>
      <c r="E1415" s="1217"/>
      <c r="F1415" s="1180"/>
      <c r="G1415" s="1181"/>
      <c r="H1415" s="1182"/>
    </row>
    <row r="1416" spans="1:8" x14ac:dyDescent="0.3">
      <c r="A1416" s="1225"/>
      <c r="B1416" s="1188"/>
      <c r="C1416" s="1185"/>
      <c r="D1416" s="1189" t="s">
        <v>4331</v>
      </c>
      <c r="E1416" s="1217"/>
      <c r="F1416" s="1180"/>
      <c r="G1416" s="1181"/>
      <c r="H1416" s="1182"/>
    </row>
    <row r="1417" spans="1:8" x14ac:dyDescent="0.3">
      <c r="A1417" s="1225"/>
      <c r="B1417" s="1188"/>
      <c r="C1417" s="1185"/>
      <c r="D1417" s="1189"/>
      <c r="E1417" s="1217"/>
      <c r="F1417" s="1180"/>
      <c r="G1417" s="1181"/>
      <c r="H1417" s="1182"/>
    </row>
    <row r="1418" spans="1:8" x14ac:dyDescent="0.3">
      <c r="A1418" s="1225"/>
      <c r="B1418" s="1188"/>
      <c r="C1418" s="1185"/>
      <c r="D1418" s="1189"/>
      <c r="E1418" s="1217"/>
      <c r="F1418" s="1180"/>
      <c r="G1418" s="1181"/>
      <c r="H1418" s="1182"/>
    </row>
    <row r="1419" spans="1:8" x14ac:dyDescent="0.3">
      <c r="A1419" s="1225"/>
      <c r="B1419" s="1188"/>
      <c r="C1419" s="1185"/>
      <c r="D1419" s="1189"/>
      <c r="E1419" s="1217"/>
      <c r="F1419" s="1180"/>
      <c r="G1419" s="1181"/>
      <c r="H1419" s="1182"/>
    </row>
    <row r="1420" spans="1:8" x14ac:dyDescent="0.3">
      <c r="A1420" s="1225"/>
      <c r="B1420" s="1188"/>
      <c r="C1420" s="1185"/>
      <c r="D1420" s="1189"/>
      <c r="E1420" s="1217"/>
      <c r="F1420" s="1180"/>
      <c r="G1420" s="1181"/>
      <c r="H1420" s="1182"/>
    </row>
    <row r="1421" spans="1:8" x14ac:dyDescent="0.3">
      <c r="A1421" s="1225"/>
      <c r="B1421" s="1188"/>
      <c r="C1421" s="1185"/>
      <c r="D1421" s="1189"/>
      <c r="E1421" s="1217"/>
      <c r="F1421" s="1180"/>
      <c r="G1421" s="1181"/>
      <c r="H1421" s="1182"/>
    </row>
    <row r="1422" spans="1:8" x14ac:dyDescent="0.3">
      <c r="A1422" s="1225"/>
      <c r="B1422" s="1188"/>
      <c r="C1422" s="1185"/>
      <c r="D1422" s="1189"/>
      <c r="E1422" s="1217"/>
      <c r="F1422" s="1180"/>
      <c r="G1422" s="1181"/>
      <c r="H1422" s="1182"/>
    </row>
    <row r="1423" spans="1:8" x14ac:dyDescent="0.3">
      <c r="A1423" s="1178"/>
      <c r="B1423" s="1203"/>
      <c r="C1423" s="1204"/>
      <c r="D1423" s="1204"/>
      <c r="E1423" s="1204"/>
      <c r="F1423" s="1210"/>
      <c r="G1423" s="1181"/>
      <c r="H1423" s="1182"/>
    </row>
    <row r="1424" spans="1:8" x14ac:dyDescent="0.3">
      <c r="A1424" s="1205"/>
      <c r="B1424" s="1158" t="s">
        <v>4450</v>
      </c>
      <c r="C1424" s="1159"/>
      <c r="D1424" s="1159"/>
      <c r="E1424" s="1159"/>
      <c r="F1424" s="1175">
        <f>SUM(F1370:F1422)</f>
        <v>0</v>
      </c>
      <c r="G1424" s="1181"/>
      <c r="H1424" s="1151"/>
    </row>
    <row r="1425" spans="1:8" x14ac:dyDescent="0.3">
      <c r="A1425" s="1148" t="str">
        <f>A1</f>
        <v>CONTRACT  SANRAL NRA 2024/1323</v>
      </c>
      <c r="B1425" s="1206"/>
      <c r="C1425" s="1150"/>
      <c r="D1425" s="1150"/>
      <c r="E1425" s="1150"/>
      <c r="F1425" s="1151"/>
      <c r="G1425" s="1181"/>
      <c r="H1425" s="1151"/>
    </row>
    <row r="1426" spans="1:8" x14ac:dyDescent="0.3">
      <c r="A1426" s="1148" t="str">
        <f>A2</f>
        <v>ROUTINE ROAD MAINTENANCE ON NATIONAL ROUTES IN THE LIMPOPO PROVINCE</v>
      </c>
      <c r="B1426" s="1149"/>
      <c r="C1426" s="1150"/>
      <c r="D1426" s="1150"/>
      <c r="E1426" s="1150"/>
      <c r="F1426" s="1155" t="s">
        <v>4518</v>
      </c>
      <c r="G1426" s="1181"/>
      <c r="H1426" s="1155"/>
    </row>
    <row r="1427" spans="1:8" x14ac:dyDescent="0.3">
      <c r="A1427" s="1157" t="s">
        <v>4457</v>
      </c>
      <c r="B1427" s="1149"/>
      <c r="C1427" s="1159"/>
      <c r="D1427" s="1159"/>
      <c r="E1427" s="1159"/>
      <c r="F1427" s="1151"/>
      <c r="G1427" s="1181"/>
      <c r="H1427" s="1151"/>
    </row>
    <row r="1428" spans="1:8" x14ac:dyDescent="0.3">
      <c r="A1428" s="1162"/>
      <c r="B1428" s="1163"/>
      <c r="C1428" s="1164"/>
      <c r="D1428" s="1164"/>
      <c r="E1428" s="1165"/>
      <c r="F1428" s="1165"/>
      <c r="G1428" s="1181"/>
      <c r="H1428" s="1151"/>
    </row>
    <row r="1429" spans="1:8" x14ac:dyDescent="0.3">
      <c r="A1429" s="1166" t="s">
        <v>4111</v>
      </c>
      <c r="B1429" s="1167" t="s">
        <v>4035</v>
      </c>
      <c r="C1429" s="1168" t="s">
        <v>4112</v>
      </c>
      <c r="D1429" s="1168" t="s">
        <v>4113</v>
      </c>
      <c r="E1429" s="1169" t="s">
        <v>4114</v>
      </c>
      <c r="F1429" s="1169" t="s">
        <v>4036</v>
      </c>
      <c r="G1429" s="1181"/>
      <c r="H1429" s="1170"/>
    </row>
    <row r="1430" spans="1:8" x14ac:dyDescent="0.3">
      <c r="A1430" s="1172"/>
      <c r="B1430" s="1173"/>
      <c r="C1430" s="1174"/>
      <c r="D1430" s="1174"/>
      <c r="E1430" s="1175"/>
      <c r="F1430" s="1175"/>
      <c r="G1430" s="1181"/>
      <c r="H1430" s="1151"/>
    </row>
    <row r="1431" spans="1:8" x14ac:dyDescent="0.3">
      <c r="A1431" s="1178"/>
      <c r="B1431" s="1203"/>
      <c r="C1431" s="1204"/>
      <c r="D1431" s="1204"/>
      <c r="E1431" s="1204"/>
      <c r="F1431" s="1165"/>
      <c r="G1431" s="1181"/>
      <c r="H1431" s="1151"/>
    </row>
    <row r="1432" spans="1:8" x14ac:dyDescent="0.3">
      <c r="A1432" s="1205"/>
      <c r="B1432" s="1158" t="s">
        <v>4451</v>
      </c>
      <c r="C1432" s="1159"/>
      <c r="D1432" s="1159"/>
      <c r="E1432" s="1159"/>
      <c r="F1432" s="1175">
        <f>F1424</f>
        <v>0</v>
      </c>
      <c r="G1432" s="1181"/>
      <c r="H1432" s="1151"/>
    </row>
    <row r="1433" spans="1:8" x14ac:dyDescent="0.3">
      <c r="A1433" s="1222"/>
      <c r="B1433" s="1188"/>
      <c r="C1433" s="1185"/>
      <c r="D1433" s="1189" t="s">
        <v>4331</v>
      </c>
      <c r="E1433" s="1207"/>
      <c r="F1433" s="1180"/>
      <c r="G1433" s="1181"/>
      <c r="H1433" s="1182"/>
    </row>
    <row r="1434" spans="1:8" ht="22.8" x14ac:dyDescent="0.3">
      <c r="A1434" s="1225" t="s">
        <v>1113</v>
      </c>
      <c r="B1434" s="1188" t="s">
        <v>3704</v>
      </c>
      <c r="C1434" s="1185"/>
      <c r="D1434" s="1189" t="s">
        <v>4331</v>
      </c>
      <c r="E1434" s="1207"/>
      <c r="F1434" s="1180"/>
      <c r="G1434" s="1181"/>
      <c r="H1434" s="1182"/>
    </row>
    <row r="1435" spans="1:8" x14ac:dyDescent="0.3">
      <c r="A1435" s="1225"/>
      <c r="B1435" s="1188"/>
      <c r="C1435" s="1185"/>
      <c r="D1435" s="1189" t="s">
        <v>4331</v>
      </c>
      <c r="E1435" s="1207"/>
      <c r="F1435" s="1180"/>
      <c r="G1435" s="1181"/>
      <c r="H1435" s="1182"/>
    </row>
    <row r="1436" spans="1:8" x14ac:dyDescent="0.3">
      <c r="A1436" s="1187" t="s">
        <v>1115</v>
      </c>
      <c r="B1436" s="1188" t="s">
        <v>3992</v>
      </c>
      <c r="C1436" s="1185"/>
      <c r="D1436" s="1189" t="s">
        <v>4331</v>
      </c>
      <c r="E1436" s="1217"/>
      <c r="F1436" s="1180"/>
      <c r="G1436" s="1181"/>
      <c r="H1436" s="1182"/>
    </row>
    <row r="1437" spans="1:8" x14ac:dyDescent="0.3">
      <c r="A1437" s="1225"/>
      <c r="B1437" s="1188"/>
      <c r="C1437" s="1185"/>
      <c r="D1437" s="1189" t="s">
        <v>4331</v>
      </c>
      <c r="E1437" s="1207"/>
      <c r="F1437" s="1180"/>
      <c r="G1437" s="1181"/>
      <c r="H1437" s="1182"/>
    </row>
    <row r="1438" spans="1:8" ht="22.8" x14ac:dyDescent="0.3">
      <c r="A1438" s="1187" t="s">
        <v>1117</v>
      </c>
      <c r="B1438" s="1188" t="s">
        <v>3704</v>
      </c>
      <c r="C1438" s="1185" t="s">
        <v>16</v>
      </c>
      <c r="D1438" s="1189">
        <v>1</v>
      </c>
      <c r="E1438" s="1217">
        <v>850000</v>
      </c>
      <c r="F1438" s="1180">
        <f>ROUND(D1438*(ROUND(E1438,2)),2)</f>
        <v>850000</v>
      </c>
      <c r="G1438" s="1181"/>
      <c r="H1438" s="1182"/>
    </row>
    <row r="1439" spans="1:8" x14ac:dyDescent="0.3">
      <c r="A1439" s="1225"/>
      <c r="B1439" s="1188"/>
      <c r="C1439" s="1185"/>
      <c r="D1439" s="1189" t="s">
        <v>4331</v>
      </c>
      <c r="E1439" s="1207"/>
      <c r="F1439" s="1180"/>
      <c r="G1439" s="1181"/>
      <c r="H1439" s="1182"/>
    </row>
    <row r="1440" spans="1:8" ht="22.8" x14ac:dyDescent="0.3">
      <c r="A1440" s="1225" t="s">
        <v>1118</v>
      </c>
      <c r="B1440" s="1188" t="s">
        <v>4004</v>
      </c>
      <c r="C1440" s="1185" t="s">
        <v>21</v>
      </c>
      <c r="D1440" s="1189">
        <f>F1438</f>
        <v>850000</v>
      </c>
      <c r="E1440" s="1208"/>
      <c r="F1440" s="1180">
        <f>ROUND(D1440*(ROUND(E1440,2)),2)</f>
        <v>0</v>
      </c>
      <c r="G1440" s="1181"/>
      <c r="H1440" s="1182"/>
    </row>
    <row r="1441" spans="1:8" x14ac:dyDescent="0.3">
      <c r="A1441" s="1225"/>
      <c r="B1441" s="1188"/>
      <c r="C1441" s="1185"/>
      <c r="D1441" s="1189" t="s">
        <v>4331</v>
      </c>
      <c r="E1441" s="1209"/>
      <c r="F1441" s="1180"/>
      <c r="G1441" s="1181"/>
      <c r="H1441" s="1182"/>
    </row>
    <row r="1442" spans="1:8" x14ac:dyDescent="0.3">
      <c r="A1442" s="1187" t="s">
        <v>1120</v>
      </c>
      <c r="B1442" s="1188" t="s">
        <v>3315</v>
      </c>
      <c r="C1442" s="1185" t="s">
        <v>221</v>
      </c>
      <c r="D1442" s="1189">
        <v>10</v>
      </c>
      <c r="E1442" s="1216"/>
      <c r="F1442" s="1180">
        <f>ROUND(D1442*(ROUND(E1442,2)),2)</f>
        <v>0</v>
      </c>
      <c r="G1442" s="1181"/>
      <c r="H1442" s="1182"/>
    </row>
    <row r="1443" spans="1:8" x14ac:dyDescent="0.3">
      <c r="A1443" s="1225"/>
      <c r="B1443" s="1188"/>
      <c r="C1443" s="1185"/>
      <c r="D1443" s="1189" t="s">
        <v>4331</v>
      </c>
      <c r="E1443" s="1217"/>
      <c r="F1443" s="1180"/>
      <c r="G1443" s="1181"/>
      <c r="H1443" s="1182"/>
    </row>
    <row r="1444" spans="1:8" x14ac:dyDescent="0.3">
      <c r="A1444" s="1187"/>
      <c r="B1444" s="1188"/>
      <c r="C1444" s="1185"/>
      <c r="D1444" s="1189" t="s">
        <v>4331</v>
      </c>
      <c r="E1444" s="1217"/>
      <c r="F1444" s="1180"/>
      <c r="G1444" s="1181"/>
      <c r="H1444" s="1182"/>
    </row>
    <row r="1445" spans="1:8" x14ac:dyDescent="0.3">
      <c r="A1445" s="1225" t="s">
        <v>1142</v>
      </c>
      <c r="B1445" s="1188" t="s">
        <v>1159</v>
      </c>
      <c r="C1445" s="1185" t="s">
        <v>363</v>
      </c>
      <c r="D1445" s="1189">
        <v>3000</v>
      </c>
      <c r="E1445" s="1216"/>
      <c r="F1445" s="1180">
        <f>ROUND(D1445*(ROUND(E1445,2)),2)</f>
        <v>0</v>
      </c>
      <c r="G1445" s="1181"/>
      <c r="H1445" s="1182"/>
    </row>
    <row r="1446" spans="1:8" x14ac:dyDescent="0.3">
      <c r="A1446" s="1225"/>
      <c r="B1446" s="1188"/>
      <c r="C1446" s="1185"/>
      <c r="D1446" s="1189" t="s">
        <v>4331</v>
      </c>
      <c r="E1446" s="1229"/>
      <c r="F1446" s="1180"/>
      <c r="G1446" s="1181"/>
      <c r="H1446" s="1182"/>
    </row>
    <row r="1447" spans="1:8" x14ac:dyDescent="0.3">
      <c r="A1447" s="1274" t="s">
        <v>1168</v>
      </c>
      <c r="B1447" s="1263" t="s">
        <v>1182</v>
      </c>
      <c r="C1447" s="1154"/>
      <c r="D1447" s="1154"/>
      <c r="E1447" s="1154"/>
      <c r="F1447" s="1154"/>
      <c r="G1447" s="1154"/>
      <c r="H1447" s="1154"/>
    </row>
    <row r="1448" spans="1:8" ht="22.8" x14ac:dyDescent="0.3">
      <c r="A1448" s="1187" t="s">
        <v>4242</v>
      </c>
      <c r="B1448" s="1188" t="s">
        <v>4243</v>
      </c>
      <c r="C1448" s="1185" t="s">
        <v>16</v>
      </c>
      <c r="D1448" s="1189">
        <v>1</v>
      </c>
      <c r="E1448" s="1217">
        <v>250000</v>
      </c>
      <c r="F1448" s="1180">
        <f t="shared" ref="F1448:F1449" si="3">ROUND(D1448*(ROUND(E1448,2)),2)</f>
        <v>250000</v>
      </c>
      <c r="G1448" s="1181"/>
      <c r="H1448" s="1182"/>
    </row>
    <row r="1449" spans="1:8" ht="22.8" x14ac:dyDescent="0.3">
      <c r="A1449" s="1187" t="s">
        <v>4244</v>
      </c>
      <c r="B1449" s="1188" t="s">
        <v>4245</v>
      </c>
      <c r="C1449" s="1185" t="s">
        <v>21</v>
      </c>
      <c r="D1449" s="1217">
        <v>250000</v>
      </c>
      <c r="E1449" s="1208"/>
      <c r="F1449" s="1180">
        <f t="shared" si="3"/>
        <v>0</v>
      </c>
      <c r="G1449" s="1181"/>
      <c r="H1449" s="1182"/>
    </row>
    <row r="1450" spans="1:8" x14ac:dyDescent="0.3">
      <c r="A1450" s="1187"/>
      <c r="B1450" s="1188"/>
      <c r="C1450" s="1185"/>
      <c r="D1450" s="1189" t="s">
        <v>4331</v>
      </c>
      <c r="E1450" s="1217"/>
      <c r="F1450" s="1180"/>
      <c r="G1450" s="1181"/>
      <c r="H1450" s="1182"/>
    </row>
    <row r="1451" spans="1:8" x14ac:dyDescent="0.3">
      <c r="A1451" s="1187"/>
      <c r="B1451" s="1188"/>
      <c r="C1451" s="1185"/>
      <c r="D1451" s="1189" t="s">
        <v>4331</v>
      </c>
      <c r="E1451" s="1217"/>
      <c r="F1451" s="1180"/>
      <c r="G1451" s="1181"/>
      <c r="H1451" s="1182"/>
    </row>
    <row r="1452" spans="1:8" x14ac:dyDescent="0.3">
      <c r="A1452" s="1187"/>
      <c r="B1452" s="1188"/>
      <c r="C1452" s="1185"/>
      <c r="D1452" s="1189" t="s">
        <v>4331</v>
      </c>
      <c r="E1452" s="1217"/>
      <c r="F1452" s="1180"/>
      <c r="G1452" s="1181"/>
      <c r="H1452" s="1182"/>
    </row>
    <row r="1453" spans="1:8" x14ac:dyDescent="0.3">
      <c r="A1453" s="1187"/>
      <c r="B1453" s="1188"/>
      <c r="C1453" s="1185"/>
      <c r="D1453" s="1189"/>
      <c r="E1453" s="1217"/>
      <c r="F1453" s="1180"/>
      <c r="G1453" s="1181"/>
      <c r="H1453" s="1182"/>
    </row>
    <row r="1454" spans="1:8" x14ac:dyDescent="0.3">
      <c r="A1454" s="1187"/>
      <c r="B1454" s="1188"/>
      <c r="C1454" s="1185"/>
      <c r="D1454" s="1189"/>
      <c r="E1454" s="1217"/>
      <c r="F1454" s="1180"/>
      <c r="G1454" s="1181"/>
      <c r="H1454" s="1182"/>
    </row>
    <row r="1455" spans="1:8" x14ac:dyDescent="0.3">
      <c r="A1455" s="1187"/>
      <c r="B1455" s="1188"/>
      <c r="C1455" s="1185"/>
      <c r="D1455" s="1189"/>
      <c r="E1455" s="1217"/>
      <c r="F1455" s="1180"/>
      <c r="G1455" s="1181"/>
      <c r="H1455" s="1182"/>
    </row>
    <row r="1456" spans="1:8" x14ac:dyDescent="0.3">
      <c r="A1456" s="1187"/>
      <c r="B1456" s="1188"/>
      <c r="C1456" s="1185"/>
      <c r="D1456" s="1189"/>
      <c r="E1456" s="1217"/>
      <c r="F1456" s="1180"/>
      <c r="G1456" s="1181"/>
      <c r="H1456" s="1182"/>
    </row>
    <row r="1457" spans="1:8" x14ac:dyDescent="0.3">
      <c r="A1457" s="1187"/>
      <c r="B1457" s="1188"/>
      <c r="C1457" s="1185"/>
      <c r="D1457" s="1189"/>
      <c r="E1457" s="1217"/>
      <c r="F1457" s="1180"/>
      <c r="G1457" s="1181"/>
      <c r="H1457" s="1182"/>
    </row>
    <row r="1458" spans="1:8" x14ac:dyDescent="0.3">
      <c r="A1458" s="1187"/>
      <c r="B1458" s="1188"/>
      <c r="C1458" s="1185"/>
      <c r="D1458" s="1189" t="s">
        <v>4331</v>
      </c>
      <c r="E1458" s="1217"/>
      <c r="F1458" s="1180"/>
      <c r="G1458" s="1181"/>
      <c r="H1458" s="1182"/>
    </row>
    <row r="1459" spans="1:8" x14ac:dyDescent="0.3">
      <c r="A1459" s="1187"/>
      <c r="B1459" s="1188"/>
      <c r="C1459" s="1185"/>
      <c r="D1459" s="1189" t="s">
        <v>4331</v>
      </c>
      <c r="E1459" s="1217"/>
      <c r="F1459" s="1180"/>
      <c r="G1459" s="1181"/>
      <c r="H1459" s="1182"/>
    </row>
    <row r="1460" spans="1:8" x14ac:dyDescent="0.3">
      <c r="A1460" s="1187"/>
      <c r="B1460" s="1188"/>
      <c r="C1460" s="1185"/>
      <c r="D1460" s="1189" t="s">
        <v>4331</v>
      </c>
      <c r="E1460" s="1217"/>
      <c r="F1460" s="1180"/>
      <c r="G1460" s="1181"/>
      <c r="H1460" s="1182"/>
    </row>
    <row r="1461" spans="1:8" x14ac:dyDescent="0.3">
      <c r="A1461" s="1187"/>
      <c r="B1461" s="1188"/>
      <c r="C1461" s="1185"/>
      <c r="D1461" s="1189" t="s">
        <v>4331</v>
      </c>
      <c r="E1461" s="1217"/>
      <c r="F1461" s="1180"/>
      <c r="G1461" s="1181"/>
      <c r="H1461" s="1182"/>
    </row>
    <row r="1462" spans="1:8" x14ac:dyDescent="0.3">
      <c r="A1462" s="1187"/>
      <c r="B1462" s="1188"/>
      <c r="C1462" s="1185"/>
      <c r="D1462" s="1189" t="s">
        <v>4331</v>
      </c>
      <c r="E1462" s="1217"/>
      <c r="F1462" s="1180"/>
      <c r="G1462" s="1181"/>
      <c r="H1462" s="1182"/>
    </row>
    <row r="1463" spans="1:8" x14ac:dyDescent="0.3">
      <c r="A1463" s="1187"/>
      <c r="B1463" s="1188"/>
      <c r="C1463" s="1185"/>
      <c r="D1463" s="1189" t="s">
        <v>4331</v>
      </c>
      <c r="E1463" s="1217"/>
      <c r="F1463" s="1180"/>
      <c r="G1463" s="1181"/>
      <c r="H1463" s="1182"/>
    </row>
    <row r="1464" spans="1:8" x14ac:dyDescent="0.3">
      <c r="A1464" s="1187"/>
      <c r="B1464" s="1188"/>
      <c r="C1464" s="1185"/>
      <c r="D1464" s="1189"/>
      <c r="E1464" s="1217"/>
      <c r="F1464" s="1180"/>
      <c r="G1464" s="1181"/>
      <c r="H1464" s="1182"/>
    </row>
    <row r="1465" spans="1:8" x14ac:dyDescent="0.3">
      <c r="A1465" s="1187"/>
      <c r="B1465" s="1188"/>
      <c r="C1465" s="1185"/>
      <c r="D1465" s="1189"/>
      <c r="E1465" s="1217"/>
      <c r="F1465" s="1180"/>
      <c r="G1465" s="1181"/>
      <c r="H1465" s="1182"/>
    </row>
    <row r="1466" spans="1:8" x14ac:dyDescent="0.3">
      <c r="A1466" s="1178"/>
      <c r="B1466" s="1203"/>
      <c r="C1466" s="1204"/>
      <c r="D1466" s="1204"/>
      <c r="E1466" s="1204"/>
      <c r="F1466" s="1210"/>
      <c r="G1466" s="1181"/>
      <c r="H1466" s="1182"/>
    </row>
    <row r="1467" spans="1:8" x14ac:dyDescent="0.3">
      <c r="A1467" s="1211" t="s">
        <v>4074</v>
      </c>
      <c r="B1467" s="1158" t="s">
        <v>4116</v>
      </c>
      <c r="C1467" s="1159"/>
      <c r="D1467" s="1159"/>
      <c r="E1467" s="1159"/>
      <c r="F1467" s="1175">
        <f>SUM(F1431:F1465)</f>
        <v>1100000</v>
      </c>
      <c r="G1467" s="1181"/>
      <c r="H1467" s="1151"/>
    </row>
    <row r="1468" spans="1:8" x14ac:dyDescent="0.3">
      <c r="A1468" s="1148" t="str">
        <f>A1</f>
        <v>CONTRACT  SANRAL NRA 2024/1323</v>
      </c>
      <c r="B1468" s="1206"/>
      <c r="C1468" s="1150"/>
      <c r="D1468" s="1150"/>
      <c r="E1468" s="1150"/>
      <c r="F1468" s="1151"/>
      <c r="G1468" s="1181"/>
      <c r="H1468" s="1151"/>
    </row>
    <row r="1469" spans="1:8" x14ac:dyDescent="0.3">
      <c r="A1469" s="1148" t="str">
        <f>A2</f>
        <v>ROUTINE ROAD MAINTENANCE ON NATIONAL ROUTES IN THE LIMPOPO PROVINCE</v>
      </c>
      <c r="B1469" s="1149"/>
      <c r="C1469" s="1150"/>
      <c r="D1469" s="1150"/>
      <c r="E1469" s="1150"/>
      <c r="F1469" s="1155" t="s">
        <v>4519</v>
      </c>
      <c r="G1469" s="1181"/>
      <c r="H1469" s="1155"/>
    </row>
    <row r="1470" spans="1:8" x14ac:dyDescent="0.3">
      <c r="A1470" s="1157" t="s">
        <v>4457</v>
      </c>
      <c r="B1470" s="1149"/>
      <c r="C1470" s="1159"/>
      <c r="D1470" s="1159"/>
      <c r="E1470" s="1159"/>
      <c r="F1470" s="1151"/>
      <c r="G1470" s="1181"/>
      <c r="H1470" s="1151"/>
    </row>
    <row r="1471" spans="1:8" x14ac:dyDescent="0.3">
      <c r="A1471" s="1162"/>
      <c r="B1471" s="1163"/>
      <c r="C1471" s="1164"/>
      <c r="D1471" s="1164"/>
      <c r="E1471" s="1165"/>
      <c r="F1471" s="1165"/>
      <c r="G1471" s="1181"/>
      <c r="H1471" s="1151"/>
    </row>
    <row r="1472" spans="1:8" x14ac:dyDescent="0.3">
      <c r="A1472" s="1166" t="s">
        <v>4111</v>
      </c>
      <c r="B1472" s="1167" t="s">
        <v>4035</v>
      </c>
      <c r="C1472" s="1168" t="s">
        <v>4112</v>
      </c>
      <c r="D1472" s="1168" t="s">
        <v>4113</v>
      </c>
      <c r="E1472" s="1169" t="s">
        <v>4114</v>
      </c>
      <c r="F1472" s="1169" t="s">
        <v>4036</v>
      </c>
      <c r="G1472" s="1181"/>
      <c r="H1472" s="1170"/>
    </row>
    <row r="1473" spans="1:8" x14ac:dyDescent="0.3">
      <c r="A1473" s="1172"/>
      <c r="B1473" s="1173"/>
      <c r="C1473" s="1174"/>
      <c r="D1473" s="1174"/>
      <c r="E1473" s="1175"/>
      <c r="F1473" s="1175"/>
      <c r="G1473" s="1181"/>
      <c r="H1473" s="1151"/>
    </row>
    <row r="1474" spans="1:8" x14ac:dyDescent="0.3">
      <c r="A1474" s="1222"/>
      <c r="B1474" s="1188"/>
      <c r="C1474" s="1164"/>
      <c r="D1474" s="1189" t="s">
        <v>4331</v>
      </c>
      <c r="E1474" s="1165"/>
      <c r="F1474" s="1180"/>
      <c r="G1474" s="1181"/>
      <c r="H1474" s="1182"/>
    </row>
    <row r="1475" spans="1:8" ht="24" x14ac:dyDescent="0.3">
      <c r="A1475" s="1166" t="s">
        <v>4076</v>
      </c>
      <c r="B1475" s="1186" t="s">
        <v>4077</v>
      </c>
      <c r="C1475" s="1185"/>
      <c r="D1475" s="1189" t="s">
        <v>4331</v>
      </c>
      <c r="E1475" s="1207"/>
      <c r="F1475" s="1180"/>
      <c r="G1475" s="1181"/>
      <c r="H1475" s="1182"/>
    </row>
    <row r="1476" spans="1:8" x14ac:dyDescent="0.3">
      <c r="A1476" s="1166"/>
      <c r="B1476" s="1186"/>
      <c r="C1476" s="1185"/>
      <c r="D1476" s="1189"/>
      <c r="E1476" s="1207"/>
      <c r="F1476" s="1180"/>
      <c r="G1476" s="1181"/>
      <c r="H1476" s="1182"/>
    </row>
    <row r="1477" spans="1:8" x14ac:dyDescent="0.3">
      <c r="A1477" s="1225" t="s">
        <v>1236</v>
      </c>
      <c r="B1477" s="1188" t="s">
        <v>3705</v>
      </c>
      <c r="C1477" s="1185"/>
      <c r="D1477" s="1189"/>
      <c r="E1477" s="1207"/>
      <c r="F1477" s="1180"/>
      <c r="G1477" s="1181"/>
      <c r="H1477" s="1182"/>
    </row>
    <row r="1478" spans="1:8" x14ac:dyDescent="0.3">
      <c r="A1478" s="1166"/>
      <c r="B1478" s="1186"/>
      <c r="C1478" s="1185"/>
      <c r="D1478" s="1189"/>
      <c r="E1478" s="1207"/>
      <c r="F1478" s="1180"/>
      <c r="G1478" s="1181"/>
      <c r="H1478" s="1182"/>
    </row>
    <row r="1479" spans="1:8" x14ac:dyDescent="0.3">
      <c r="A1479" s="1225" t="s">
        <v>1238</v>
      </c>
      <c r="B1479" s="1188" t="s">
        <v>4520</v>
      </c>
      <c r="C1479" s="1185"/>
      <c r="D1479" s="1189"/>
      <c r="E1479" s="1207"/>
      <c r="F1479" s="1180"/>
      <c r="G1479" s="1181"/>
      <c r="H1479" s="1182"/>
    </row>
    <row r="1480" spans="1:8" x14ac:dyDescent="0.3">
      <c r="A1480" s="1166"/>
      <c r="B1480" s="1186"/>
      <c r="C1480" s="1185"/>
      <c r="D1480" s="1189"/>
      <c r="E1480" s="1207"/>
      <c r="F1480" s="1180"/>
      <c r="G1480" s="1181"/>
      <c r="H1480" s="1182"/>
    </row>
    <row r="1481" spans="1:8" x14ac:dyDescent="0.3">
      <c r="A1481" s="1225" t="s">
        <v>1239</v>
      </c>
      <c r="B1481" s="1188" t="s">
        <v>3993</v>
      </c>
      <c r="C1481" s="1185" t="s">
        <v>955</v>
      </c>
      <c r="D1481" s="1189">
        <v>60</v>
      </c>
      <c r="E1481" s="1216"/>
      <c r="F1481" s="1180">
        <f>ROUND(D1481*(ROUND(E1481,2)),2)</f>
        <v>0</v>
      </c>
      <c r="G1481" s="1181"/>
      <c r="H1481" s="1182"/>
    </row>
    <row r="1482" spans="1:8" x14ac:dyDescent="0.3">
      <c r="A1482" s="1166"/>
      <c r="B1482" s="1188"/>
      <c r="C1482" s="1185"/>
      <c r="D1482" s="1189"/>
      <c r="E1482" s="1189"/>
      <c r="F1482" s="1180"/>
      <c r="G1482" s="1181"/>
      <c r="H1482" s="1182"/>
    </row>
    <row r="1483" spans="1:8" x14ac:dyDescent="0.3">
      <c r="A1483" s="1225" t="s">
        <v>1245</v>
      </c>
      <c r="B1483" s="1188" t="s">
        <v>4521</v>
      </c>
      <c r="C1483" s="1185"/>
      <c r="D1483" s="1189"/>
      <c r="E1483" s="1217"/>
      <c r="F1483" s="1180"/>
      <c r="G1483" s="1181"/>
      <c r="H1483" s="1182"/>
    </row>
    <row r="1484" spans="1:8" x14ac:dyDescent="0.3">
      <c r="A1484" s="1187"/>
      <c r="B1484" s="1188"/>
      <c r="C1484" s="1185"/>
      <c r="D1484" s="1189"/>
      <c r="E1484" s="1217"/>
      <c r="F1484" s="1180"/>
      <c r="G1484" s="1181"/>
      <c r="H1484" s="1182"/>
    </row>
    <row r="1485" spans="1:8" x14ac:dyDescent="0.3">
      <c r="A1485" s="1187" t="s">
        <v>1247</v>
      </c>
      <c r="B1485" s="1188" t="s">
        <v>3993</v>
      </c>
      <c r="C1485" s="1185" t="s">
        <v>955</v>
      </c>
      <c r="D1485" s="1189">
        <v>45</v>
      </c>
      <c r="E1485" s="1216"/>
      <c r="F1485" s="1180">
        <f>ROUND(D1485*(ROUND(E1485,2)),2)</f>
        <v>0</v>
      </c>
      <c r="G1485" s="1181"/>
      <c r="H1485" s="1182"/>
    </row>
    <row r="1486" spans="1:8" x14ac:dyDescent="0.3">
      <c r="A1486" s="1187"/>
      <c r="B1486" s="1188"/>
      <c r="C1486" s="1185"/>
      <c r="D1486" s="1189"/>
      <c r="E1486" s="1217"/>
      <c r="F1486" s="1180"/>
      <c r="G1486" s="1181"/>
      <c r="H1486" s="1182"/>
    </row>
    <row r="1487" spans="1:8" x14ac:dyDescent="0.3">
      <c r="A1487" s="1187" t="s">
        <v>1253</v>
      </c>
      <c r="B1487" s="1188" t="s">
        <v>4522</v>
      </c>
      <c r="C1487" s="1185"/>
      <c r="D1487" s="1189" t="s">
        <v>4331</v>
      </c>
      <c r="E1487" s="1217"/>
      <c r="F1487" s="1180"/>
      <c r="G1487" s="1181"/>
      <c r="H1487" s="1182"/>
    </row>
    <row r="1488" spans="1:8" x14ac:dyDescent="0.3">
      <c r="A1488" s="1187"/>
      <c r="B1488" s="1188"/>
      <c r="C1488" s="1185"/>
      <c r="D1488" s="1189" t="s">
        <v>4331</v>
      </c>
      <c r="E1488" s="1217"/>
      <c r="F1488" s="1180"/>
      <c r="G1488" s="1181"/>
      <c r="H1488" s="1182"/>
    </row>
    <row r="1489" spans="1:8" x14ac:dyDescent="0.3">
      <c r="A1489" s="1187" t="s">
        <v>1254</v>
      </c>
      <c r="B1489" s="1188" t="s">
        <v>3993</v>
      </c>
      <c r="C1489" s="1185" t="s">
        <v>955</v>
      </c>
      <c r="D1489" s="1189">
        <v>100</v>
      </c>
      <c r="E1489" s="1216"/>
      <c r="F1489" s="1180">
        <f>ROUND(D1489*(ROUND(E1489,2)),2)</f>
        <v>0</v>
      </c>
      <c r="G1489" s="1181"/>
      <c r="H1489" s="1182"/>
    </row>
    <row r="1490" spans="1:8" x14ac:dyDescent="0.3">
      <c r="A1490" s="1187"/>
      <c r="B1490" s="1188"/>
      <c r="C1490" s="1185"/>
      <c r="D1490" s="1189"/>
      <c r="E1490" s="1217"/>
      <c r="F1490" s="1180"/>
      <c r="G1490" s="1181"/>
      <c r="H1490" s="1182"/>
    </row>
    <row r="1491" spans="1:8" x14ac:dyDescent="0.3">
      <c r="A1491" s="1225" t="s">
        <v>1260</v>
      </c>
      <c r="B1491" s="1188" t="s">
        <v>4523</v>
      </c>
      <c r="C1491" s="1185"/>
      <c r="D1491" s="1189" t="s">
        <v>4331</v>
      </c>
      <c r="E1491" s="1207"/>
      <c r="F1491" s="1180"/>
      <c r="G1491" s="1181"/>
      <c r="H1491" s="1182"/>
    </row>
    <row r="1492" spans="1:8" x14ac:dyDescent="0.3">
      <c r="A1492" s="1225"/>
      <c r="B1492" s="1188"/>
      <c r="C1492" s="1185"/>
      <c r="D1492" s="1189" t="s">
        <v>4331</v>
      </c>
      <c r="E1492" s="1207"/>
      <c r="F1492" s="1180"/>
      <c r="G1492" s="1181"/>
      <c r="H1492" s="1182"/>
    </row>
    <row r="1493" spans="1:8" x14ac:dyDescent="0.3">
      <c r="A1493" s="1225" t="s">
        <v>1262</v>
      </c>
      <c r="B1493" s="1188" t="s">
        <v>1263</v>
      </c>
      <c r="C1493" s="1185" t="s">
        <v>9</v>
      </c>
      <c r="D1493" s="1189">
        <v>10</v>
      </c>
      <c r="E1493" s="1216"/>
      <c r="F1493" s="1180">
        <f>ROUND(D1493*(ROUND(E1493,2)),2)</f>
        <v>0</v>
      </c>
      <c r="G1493" s="1181"/>
      <c r="H1493" s="1182"/>
    </row>
    <row r="1494" spans="1:8" x14ac:dyDescent="0.3">
      <c r="A1494" s="1225"/>
      <c r="B1494" s="1188"/>
      <c r="C1494" s="1185"/>
      <c r="D1494" s="1189" t="s">
        <v>4331</v>
      </c>
      <c r="E1494" s="1217"/>
      <c r="F1494" s="1180"/>
      <c r="G1494" s="1181"/>
      <c r="H1494" s="1182"/>
    </row>
    <row r="1495" spans="1:8" x14ac:dyDescent="0.3">
      <c r="A1495" s="1225" t="s">
        <v>1264</v>
      </c>
      <c r="B1495" s="1188" t="s">
        <v>4246</v>
      </c>
      <c r="C1495" s="1185"/>
      <c r="D1495" s="1200"/>
      <c r="E1495" s="1229"/>
      <c r="F1495" s="1180"/>
      <c r="G1495" s="1181"/>
      <c r="H1495" s="1182"/>
    </row>
    <row r="1496" spans="1:8" x14ac:dyDescent="0.3">
      <c r="A1496" s="1225"/>
      <c r="B1496" s="1188"/>
      <c r="C1496" s="1185"/>
      <c r="D1496" s="1189" t="s">
        <v>4331</v>
      </c>
      <c r="E1496" s="1217"/>
      <c r="F1496" s="1180"/>
      <c r="G1496" s="1181"/>
      <c r="H1496" s="1182"/>
    </row>
    <row r="1497" spans="1:8" x14ac:dyDescent="0.3">
      <c r="A1497" s="1225" t="s">
        <v>1266</v>
      </c>
      <c r="B1497" s="1188" t="s">
        <v>4247</v>
      </c>
      <c r="C1497" s="1185" t="s">
        <v>9</v>
      </c>
      <c r="D1497" s="1189">
        <v>8</v>
      </c>
      <c r="E1497" s="1216"/>
      <c r="F1497" s="1180">
        <f>ROUND(D1497*(ROUND(E1497,2)),2)</f>
        <v>0</v>
      </c>
      <c r="G1497" s="1181"/>
      <c r="H1497" s="1182"/>
    </row>
    <row r="1498" spans="1:8" x14ac:dyDescent="0.3">
      <c r="A1498" s="1187"/>
      <c r="B1498" s="1188"/>
      <c r="C1498" s="1185"/>
      <c r="D1498" s="1189" t="s">
        <v>4331</v>
      </c>
      <c r="E1498" s="1207"/>
      <c r="F1498" s="1180"/>
      <c r="G1498" s="1181"/>
      <c r="H1498" s="1182"/>
    </row>
    <row r="1499" spans="1:8" x14ac:dyDescent="0.3">
      <c r="A1499" s="1187" t="s">
        <v>1274</v>
      </c>
      <c r="B1499" s="1188" t="s">
        <v>1265</v>
      </c>
      <c r="C1499" s="1185"/>
      <c r="D1499" s="1189"/>
      <c r="E1499" s="1207"/>
      <c r="F1499" s="1180"/>
      <c r="G1499" s="1181"/>
      <c r="H1499" s="1182"/>
    </row>
    <row r="1500" spans="1:8" x14ac:dyDescent="0.3">
      <c r="A1500" s="1187"/>
      <c r="B1500" s="1188"/>
      <c r="C1500" s="1185"/>
      <c r="D1500" s="1189"/>
      <c r="E1500" s="1207"/>
      <c r="F1500" s="1180"/>
      <c r="G1500" s="1181"/>
      <c r="H1500" s="1182"/>
    </row>
    <row r="1501" spans="1:8" x14ac:dyDescent="0.3">
      <c r="A1501" s="1187" t="s">
        <v>3687</v>
      </c>
      <c r="B1501" s="1188" t="s">
        <v>4324</v>
      </c>
      <c r="C1501" s="1185" t="s">
        <v>9</v>
      </c>
      <c r="D1501" s="1189">
        <v>35</v>
      </c>
      <c r="E1501" s="1216"/>
      <c r="F1501" s="1180">
        <f>ROUND(D1501*(ROUND(E1501,2)),2)</f>
        <v>0</v>
      </c>
      <c r="G1501" s="1181"/>
      <c r="H1501" s="1182"/>
    </row>
    <row r="1502" spans="1:8" x14ac:dyDescent="0.3">
      <c r="A1502" s="1187"/>
      <c r="B1502" s="1188"/>
      <c r="C1502" s="1185"/>
      <c r="D1502" s="1189"/>
      <c r="E1502" s="1207"/>
      <c r="F1502" s="1180"/>
      <c r="G1502" s="1181"/>
      <c r="H1502" s="1182"/>
    </row>
    <row r="1503" spans="1:8" x14ac:dyDescent="0.3">
      <c r="A1503" s="1187" t="s">
        <v>4012</v>
      </c>
      <c r="B1503" s="1188" t="s">
        <v>4013</v>
      </c>
      <c r="C1503" s="1185"/>
      <c r="D1503" s="1189"/>
      <c r="E1503" s="1207"/>
      <c r="F1503" s="1180"/>
      <c r="G1503" s="1181"/>
      <c r="H1503" s="1182"/>
    </row>
    <row r="1504" spans="1:8" x14ac:dyDescent="0.3">
      <c r="A1504" s="1187"/>
      <c r="B1504" s="1188"/>
      <c r="C1504" s="1185"/>
      <c r="D1504" s="1189"/>
      <c r="E1504" s="1207"/>
      <c r="F1504" s="1180"/>
      <c r="G1504" s="1181"/>
      <c r="H1504" s="1182"/>
    </row>
    <row r="1505" spans="1:8" x14ac:dyDescent="0.3">
      <c r="A1505" s="1187" t="s">
        <v>4014</v>
      </c>
      <c r="B1505" s="1188" t="s">
        <v>4016</v>
      </c>
      <c r="C1505" s="1275" t="s">
        <v>221</v>
      </c>
      <c r="D1505" s="1189">
        <v>5000</v>
      </c>
      <c r="E1505" s="1216"/>
      <c r="F1505" s="1180">
        <f>ROUND(D1505*(ROUND(E1505,2)),2)</f>
        <v>0</v>
      </c>
      <c r="G1505" s="1181"/>
      <c r="H1505" s="1182"/>
    </row>
    <row r="1506" spans="1:8" ht="13.8" customHeight="1" x14ac:dyDescent="0.3">
      <c r="A1506" s="1187"/>
      <c r="B1506" s="1188"/>
      <c r="C1506" s="1185"/>
      <c r="D1506" s="1189"/>
      <c r="E1506" s="1207"/>
      <c r="F1506" s="1180"/>
      <c r="G1506" s="1181"/>
      <c r="H1506" s="1182"/>
    </row>
    <row r="1507" spans="1:8" ht="22.8" x14ac:dyDescent="0.3">
      <c r="A1507" s="1187" t="s">
        <v>4015</v>
      </c>
      <c r="B1507" s="1248" t="s">
        <v>962</v>
      </c>
      <c r="C1507" s="1275" t="s">
        <v>1318</v>
      </c>
      <c r="D1507" s="1189">
        <v>50000</v>
      </c>
      <c r="E1507" s="1216"/>
      <c r="F1507" s="1180">
        <f>ROUND(D1507*(ROUND(E1507,2)),2)</f>
        <v>0</v>
      </c>
      <c r="G1507" s="1181"/>
      <c r="H1507" s="1182"/>
    </row>
    <row r="1508" spans="1:8" x14ac:dyDescent="0.3">
      <c r="A1508" s="1187"/>
      <c r="B1508" s="1188"/>
      <c r="C1508" s="1185"/>
      <c r="D1508" s="1189"/>
      <c r="E1508" s="1207"/>
      <c r="F1508" s="1180"/>
      <c r="G1508" s="1181"/>
      <c r="H1508" s="1182"/>
    </row>
    <row r="1509" spans="1:8" x14ac:dyDescent="0.3">
      <c r="A1509" s="1187"/>
      <c r="B1509" s="1188"/>
      <c r="C1509" s="1185"/>
      <c r="D1509" s="1189"/>
      <c r="E1509" s="1207"/>
      <c r="F1509" s="1180"/>
      <c r="G1509" s="1181"/>
      <c r="H1509" s="1182"/>
    </row>
    <row r="1510" spans="1:8" x14ac:dyDescent="0.3">
      <c r="A1510" s="1187"/>
      <c r="B1510" s="1188"/>
      <c r="C1510" s="1185"/>
      <c r="D1510" s="1189"/>
      <c r="E1510" s="1207"/>
      <c r="F1510" s="1180"/>
      <c r="G1510" s="1181"/>
      <c r="H1510" s="1182"/>
    </row>
    <row r="1511" spans="1:8" x14ac:dyDescent="0.3">
      <c r="A1511" s="1187"/>
      <c r="B1511" s="1188"/>
      <c r="C1511" s="1185"/>
      <c r="D1511" s="1189"/>
      <c r="E1511" s="1207"/>
      <c r="F1511" s="1180"/>
      <c r="G1511" s="1181"/>
      <c r="H1511" s="1182"/>
    </row>
    <row r="1512" spans="1:8" x14ac:dyDescent="0.3">
      <c r="A1512" s="1187"/>
      <c r="B1512" s="1188"/>
      <c r="C1512" s="1185"/>
      <c r="D1512" s="1189"/>
      <c r="E1512" s="1207"/>
      <c r="F1512" s="1180"/>
      <c r="G1512" s="1181"/>
      <c r="H1512" s="1182"/>
    </row>
    <row r="1513" spans="1:8" x14ac:dyDescent="0.3">
      <c r="A1513" s="1187"/>
      <c r="B1513" s="1188"/>
      <c r="C1513" s="1185"/>
      <c r="D1513" s="1189"/>
      <c r="E1513" s="1207"/>
      <c r="F1513" s="1180"/>
      <c r="G1513" s="1181"/>
      <c r="H1513" s="1182"/>
    </row>
    <row r="1514" spans="1:8" x14ac:dyDescent="0.3">
      <c r="A1514" s="1187"/>
      <c r="B1514" s="1188"/>
      <c r="C1514" s="1185"/>
      <c r="D1514" s="1189"/>
      <c r="E1514" s="1207"/>
      <c r="F1514" s="1180"/>
      <c r="G1514" s="1181"/>
      <c r="H1514" s="1182"/>
    </row>
    <row r="1515" spans="1:8" x14ac:dyDescent="0.3">
      <c r="A1515" s="1187"/>
      <c r="B1515" s="1188"/>
      <c r="C1515" s="1185"/>
      <c r="D1515" s="1189"/>
      <c r="E1515" s="1207"/>
      <c r="F1515" s="1180"/>
      <c r="G1515" s="1181"/>
      <c r="H1515" s="1182"/>
    </row>
    <row r="1516" spans="1:8" x14ac:dyDescent="0.3">
      <c r="A1516" s="1187"/>
      <c r="B1516" s="1188"/>
      <c r="C1516" s="1185"/>
      <c r="D1516" s="1189"/>
      <c r="E1516" s="1207"/>
      <c r="F1516" s="1180"/>
      <c r="G1516" s="1181"/>
      <c r="H1516" s="1182"/>
    </row>
    <row r="1517" spans="1:8" x14ac:dyDescent="0.3">
      <c r="A1517" s="1178"/>
      <c r="B1517" s="1203"/>
      <c r="C1517" s="1204"/>
      <c r="D1517" s="1204"/>
      <c r="E1517" s="1204"/>
      <c r="F1517" s="1210"/>
      <c r="G1517" s="1181"/>
      <c r="H1517" s="1182"/>
    </row>
    <row r="1518" spans="1:8" x14ac:dyDescent="0.3">
      <c r="A1518" s="1211" t="s">
        <v>4076</v>
      </c>
      <c r="B1518" s="1158" t="s">
        <v>4116</v>
      </c>
      <c r="C1518" s="1159"/>
      <c r="D1518" s="1159"/>
      <c r="E1518" s="1159"/>
      <c r="F1518" s="1175">
        <f>SUM(F1474:F1516)</f>
        <v>0</v>
      </c>
      <c r="G1518" s="1181"/>
      <c r="H1518" s="1151"/>
    </row>
    <row r="1519" spans="1:8" x14ac:dyDescent="0.3">
      <c r="A1519" s="1148" t="str">
        <f>A1</f>
        <v>CONTRACT  SANRAL NRA 2024/1323</v>
      </c>
      <c r="B1519" s="1206"/>
      <c r="C1519" s="1150"/>
      <c r="D1519" s="1150"/>
      <c r="E1519" s="1150"/>
      <c r="F1519" s="1151"/>
      <c r="G1519" s="1181"/>
      <c r="H1519" s="1151"/>
    </row>
    <row r="1520" spans="1:8" x14ac:dyDescent="0.3">
      <c r="A1520" s="1148" t="str">
        <f>A2</f>
        <v>ROUTINE ROAD MAINTENANCE ON NATIONAL ROUTES IN THE LIMPOPO PROVINCE</v>
      </c>
      <c r="B1520" s="1149"/>
      <c r="C1520" s="1150"/>
      <c r="D1520" s="1150"/>
      <c r="E1520" s="1150"/>
      <c r="F1520" s="1155" t="s">
        <v>4524</v>
      </c>
      <c r="G1520" s="1181"/>
      <c r="H1520" s="1155"/>
    </row>
    <row r="1521" spans="1:8" x14ac:dyDescent="0.3">
      <c r="A1521" s="1157" t="s">
        <v>4457</v>
      </c>
      <c r="B1521" s="1149"/>
      <c r="C1521" s="1159"/>
      <c r="D1521" s="1159"/>
      <c r="E1521" s="1159"/>
      <c r="F1521" s="1151"/>
      <c r="G1521" s="1181"/>
      <c r="H1521" s="1151"/>
    </row>
    <row r="1522" spans="1:8" x14ac:dyDescent="0.3">
      <c r="A1522" s="1162"/>
      <c r="B1522" s="1163"/>
      <c r="C1522" s="1164"/>
      <c r="D1522" s="1164"/>
      <c r="E1522" s="1165"/>
      <c r="F1522" s="1165"/>
      <c r="G1522" s="1181"/>
      <c r="H1522" s="1151"/>
    </row>
    <row r="1523" spans="1:8" x14ac:dyDescent="0.3">
      <c r="A1523" s="1166" t="s">
        <v>4111</v>
      </c>
      <c r="B1523" s="1167" t="s">
        <v>4035</v>
      </c>
      <c r="C1523" s="1168" t="s">
        <v>4112</v>
      </c>
      <c r="D1523" s="1168" t="s">
        <v>4113</v>
      </c>
      <c r="E1523" s="1169" t="s">
        <v>4114</v>
      </c>
      <c r="F1523" s="1169" t="s">
        <v>4036</v>
      </c>
      <c r="G1523" s="1181"/>
      <c r="H1523" s="1170"/>
    </row>
    <row r="1524" spans="1:8" x14ac:dyDescent="0.3">
      <c r="A1524" s="1172"/>
      <c r="B1524" s="1173"/>
      <c r="C1524" s="1174"/>
      <c r="D1524" s="1174"/>
      <c r="E1524" s="1175"/>
      <c r="F1524" s="1175"/>
      <c r="G1524" s="1181"/>
      <c r="H1524" s="1151"/>
    </row>
    <row r="1525" spans="1:8" x14ac:dyDescent="0.3">
      <c r="A1525" s="1222"/>
      <c r="B1525" s="1223"/>
      <c r="C1525" s="1164"/>
      <c r="D1525" s="1189" t="s">
        <v>4331</v>
      </c>
      <c r="E1525" s="1165"/>
      <c r="F1525" s="1180"/>
      <c r="G1525" s="1181"/>
      <c r="H1525" s="1182"/>
    </row>
    <row r="1526" spans="1:8" x14ac:dyDescent="0.3">
      <c r="A1526" s="1166" t="s">
        <v>4078</v>
      </c>
      <c r="B1526" s="1184" t="s">
        <v>4079</v>
      </c>
      <c r="C1526" s="1185"/>
      <c r="D1526" s="1189" t="s">
        <v>4331</v>
      </c>
      <c r="E1526" s="1207"/>
      <c r="F1526" s="1180"/>
      <c r="G1526" s="1181"/>
      <c r="H1526" s="1182"/>
    </row>
    <row r="1527" spans="1:8" x14ac:dyDescent="0.3">
      <c r="A1527" s="1166"/>
      <c r="B1527" s="1186"/>
      <c r="C1527" s="1185"/>
      <c r="D1527" s="1189" t="s">
        <v>4331</v>
      </c>
      <c r="E1527" s="1207"/>
      <c r="F1527" s="1180"/>
      <c r="G1527" s="1181"/>
      <c r="H1527" s="1182"/>
    </row>
    <row r="1528" spans="1:8" x14ac:dyDescent="0.3">
      <c r="A1528" s="1225" t="s">
        <v>1291</v>
      </c>
      <c r="B1528" s="1188" t="s">
        <v>1292</v>
      </c>
      <c r="C1528" s="1185"/>
      <c r="D1528" s="1189" t="s">
        <v>4331</v>
      </c>
      <c r="E1528" s="1207"/>
      <c r="F1528" s="1180"/>
      <c r="G1528" s="1181"/>
      <c r="H1528" s="1182"/>
    </row>
    <row r="1529" spans="1:8" x14ac:dyDescent="0.3">
      <c r="A1529" s="1225"/>
      <c r="B1529" s="1188"/>
      <c r="C1529" s="1185"/>
      <c r="D1529" s="1189" t="s">
        <v>4331</v>
      </c>
      <c r="E1529" s="1207"/>
      <c r="F1529" s="1180"/>
      <c r="G1529" s="1181"/>
      <c r="H1529" s="1182"/>
    </row>
    <row r="1530" spans="1:8" ht="34.200000000000003" x14ac:dyDescent="0.3">
      <c r="A1530" s="1225" t="s">
        <v>1293</v>
      </c>
      <c r="B1530" s="1188" t="s">
        <v>1294</v>
      </c>
      <c r="C1530" s="1185" t="s">
        <v>221</v>
      </c>
      <c r="D1530" s="1189">
        <v>1250</v>
      </c>
      <c r="E1530" s="1216"/>
      <c r="F1530" s="1180">
        <f>ROUND(D1530*(ROUND(E1530,2)),2)</f>
        <v>0</v>
      </c>
      <c r="G1530" s="1181"/>
      <c r="H1530" s="1227"/>
    </row>
    <row r="1531" spans="1:8" x14ac:dyDescent="0.3">
      <c r="A1531" s="1225"/>
      <c r="B1531" s="1188"/>
      <c r="C1531" s="1185"/>
      <c r="D1531" s="1189" t="s">
        <v>4331</v>
      </c>
      <c r="E1531" s="1207"/>
      <c r="F1531" s="1180"/>
      <c r="G1531" s="1181"/>
      <c r="H1531" s="1182"/>
    </row>
    <row r="1532" spans="1:8" ht="22.8" x14ac:dyDescent="0.3">
      <c r="A1532" s="1225" t="s">
        <v>1301</v>
      </c>
      <c r="B1532" s="1188" t="s">
        <v>3937</v>
      </c>
      <c r="C1532" s="1185"/>
      <c r="D1532" s="1189" t="s">
        <v>4331</v>
      </c>
      <c r="E1532" s="1229"/>
      <c r="F1532" s="1180"/>
      <c r="G1532" s="1181"/>
      <c r="H1532" s="1182"/>
    </row>
    <row r="1533" spans="1:8" x14ac:dyDescent="0.3">
      <c r="A1533" s="1225"/>
      <c r="B1533" s="1188"/>
      <c r="C1533" s="1185"/>
      <c r="D1533" s="1189" t="s">
        <v>4331</v>
      </c>
      <c r="E1533" s="1229"/>
      <c r="F1533" s="1180"/>
      <c r="G1533" s="1181"/>
      <c r="H1533" s="1182"/>
    </row>
    <row r="1534" spans="1:8" x14ac:dyDescent="0.3">
      <c r="A1534" s="1225" t="s">
        <v>1305</v>
      </c>
      <c r="B1534" s="1188" t="s">
        <v>381</v>
      </c>
      <c r="C1534" s="1185" t="s">
        <v>221</v>
      </c>
      <c r="D1534" s="1189">
        <v>45</v>
      </c>
      <c r="E1534" s="1216"/>
      <c r="F1534" s="1180">
        <f>ROUND(D1534*(ROUND(E1534,2)),2)</f>
        <v>0</v>
      </c>
      <c r="G1534" s="1181"/>
      <c r="H1534" s="1182"/>
    </row>
    <row r="1535" spans="1:8" x14ac:dyDescent="0.3">
      <c r="A1535" s="1225"/>
      <c r="B1535" s="1188"/>
      <c r="C1535" s="1185"/>
      <c r="D1535" s="1189" t="s">
        <v>4331</v>
      </c>
      <c r="E1535" s="1217"/>
      <c r="F1535" s="1180"/>
      <c r="G1535" s="1181"/>
      <c r="H1535" s="1182"/>
    </row>
    <row r="1536" spans="1:8" x14ac:dyDescent="0.3">
      <c r="A1536" s="1225" t="s">
        <v>1307</v>
      </c>
      <c r="B1536" s="1188" t="s">
        <v>3688</v>
      </c>
      <c r="C1536" s="1185" t="s">
        <v>221</v>
      </c>
      <c r="D1536" s="1189">
        <v>300</v>
      </c>
      <c r="E1536" s="1216"/>
      <c r="F1536" s="1180">
        <f>ROUND(D1536*(ROUND(E1536,2)),2)</f>
        <v>0</v>
      </c>
      <c r="G1536" s="1181"/>
      <c r="H1536" s="1182"/>
    </row>
    <row r="1537" spans="1:8" x14ac:dyDescent="0.3">
      <c r="A1537" s="1225"/>
      <c r="B1537" s="1188"/>
      <c r="C1537" s="1185"/>
      <c r="D1537" s="1189"/>
      <c r="E1537" s="1216"/>
      <c r="F1537" s="1180"/>
      <c r="G1537" s="1181"/>
      <c r="H1537" s="1182"/>
    </row>
    <row r="1538" spans="1:8" ht="22.8" x14ac:dyDescent="0.3">
      <c r="A1538" s="1225" t="s">
        <v>1308</v>
      </c>
      <c r="B1538" s="1188" t="s">
        <v>3938</v>
      </c>
      <c r="C1538" s="1185" t="s">
        <v>221</v>
      </c>
      <c r="D1538" s="1189">
        <v>55</v>
      </c>
      <c r="E1538" s="1216"/>
      <c r="F1538" s="1180">
        <f>ROUND(D1538*(ROUND(E1538,2)),2)</f>
        <v>0</v>
      </c>
      <c r="G1538" s="1181"/>
      <c r="H1538" s="1182"/>
    </row>
    <row r="1539" spans="1:8" x14ac:dyDescent="0.3">
      <c r="A1539" s="1225"/>
      <c r="B1539" s="1188"/>
      <c r="C1539" s="1185"/>
      <c r="D1539" s="1189" t="s">
        <v>4331</v>
      </c>
      <c r="E1539" s="1229"/>
      <c r="F1539" s="1180"/>
      <c r="G1539" s="1181"/>
      <c r="H1539" s="1182"/>
    </row>
    <row r="1540" spans="1:8" ht="22.8" x14ac:dyDescent="0.3">
      <c r="A1540" s="1225" t="s">
        <v>1310</v>
      </c>
      <c r="B1540" s="1188" t="s">
        <v>3939</v>
      </c>
      <c r="C1540" s="1185"/>
      <c r="D1540" s="1189"/>
      <c r="E1540" s="1229"/>
      <c r="F1540" s="1180"/>
      <c r="G1540" s="1181"/>
      <c r="H1540" s="1182"/>
    </row>
    <row r="1541" spans="1:8" x14ac:dyDescent="0.3">
      <c r="A1541" s="1225"/>
      <c r="B1541" s="1188"/>
      <c r="C1541" s="1185"/>
      <c r="D1541" s="1189"/>
      <c r="E1541" s="1229"/>
      <c r="F1541" s="1180"/>
      <c r="G1541" s="1181"/>
      <c r="H1541" s="1182"/>
    </row>
    <row r="1542" spans="1:8" x14ac:dyDescent="0.3">
      <c r="A1542" s="1225" t="s">
        <v>3346</v>
      </c>
      <c r="B1542" s="1188" t="s">
        <v>1326</v>
      </c>
      <c r="C1542" s="1185" t="s">
        <v>262</v>
      </c>
      <c r="D1542" s="1189">
        <v>22</v>
      </c>
      <c r="E1542" s="1216"/>
      <c r="F1542" s="1180">
        <f>ROUND(D1542*(ROUND(E1542,2)),2)</f>
        <v>0</v>
      </c>
      <c r="G1542" s="1181"/>
      <c r="H1542" s="1182"/>
    </row>
    <row r="1543" spans="1:8" x14ac:dyDescent="0.3">
      <c r="A1543" s="1225"/>
      <c r="B1543" s="1188"/>
      <c r="C1543" s="1185"/>
      <c r="D1543" s="1189" t="s">
        <v>4331</v>
      </c>
      <c r="E1543" s="1229"/>
      <c r="F1543" s="1180"/>
      <c r="G1543" s="1181"/>
      <c r="H1543" s="1182"/>
    </row>
    <row r="1544" spans="1:8" x14ac:dyDescent="0.3">
      <c r="A1544" s="1187" t="s">
        <v>1316</v>
      </c>
      <c r="B1544" s="1188" t="s">
        <v>3351</v>
      </c>
      <c r="C1544" s="1185"/>
      <c r="D1544" s="1189" t="s">
        <v>4331</v>
      </c>
      <c r="E1544" s="1229"/>
      <c r="F1544" s="1180"/>
      <c r="G1544" s="1181"/>
      <c r="H1544" s="1182"/>
    </row>
    <row r="1545" spans="1:8" x14ac:dyDescent="0.3">
      <c r="A1545" s="1187"/>
      <c r="B1545" s="1188"/>
      <c r="C1545" s="1185"/>
      <c r="D1545" s="1189" t="s">
        <v>4331</v>
      </c>
      <c r="E1545" s="1245"/>
      <c r="F1545" s="1180"/>
      <c r="G1545" s="1181"/>
      <c r="H1545" s="1182"/>
    </row>
    <row r="1546" spans="1:8" x14ac:dyDescent="0.3">
      <c r="A1546" s="1187" t="s">
        <v>3352</v>
      </c>
      <c r="B1546" s="1188" t="s">
        <v>3351</v>
      </c>
      <c r="C1546" s="1185" t="s">
        <v>955</v>
      </c>
      <c r="D1546" s="1189">
        <v>20</v>
      </c>
      <c r="E1546" s="1216"/>
      <c r="F1546" s="1180">
        <f>ROUND(D1546*(ROUND(E1546,2)),2)</f>
        <v>0</v>
      </c>
      <c r="G1546" s="1181"/>
      <c r="H1546" s="1182"/>
    </row>
    <row r="1547" spans="1:8" x14ac:dyDescent="0.3">
      <c r="A1547" s="1187"/>
      <c r="B1547" s="1188"/>
      <c r="C1547" s="1185"/>
      <c r="D1547" s="1189" t="s">
        <v>4331</v>
      </c>
      <c r="E1547" s="1245"/>
      <c r="F1547" s="1180"/>
      <c r="G1547" s="1181"/>
      <c r="H1547" s="1182"/>
    </row>
    <row r="1548" spans="1:8" x14ac:dyDescent="0.3">
      <c r="A1548" s="1187" t="s">
        <v>3353</v>
      </c>
      <c r="B1548" s="1188" t="s">
        <v>1313</v>
      </c>
      <c r="C1548" s="1185" t="s">
        <v>363</v>
      </c>
      <c r="D1548" s="1189">
        <v>100</v>
      </c>
      <c r="E1548" s="1216"/>
      <c r="F1548" s="1180">
        <f>ROUND(D1548*(ROUND(E1548,2)),2)</f>
        <v>0</v>
      </c>
      <c r="G1548" s="1181"/>
      <c r="H1548" s="1182"/>
    </row>
    <row r="1549" spans="1:8" x14ac:dyDescent="0.3">
      <c r="A1549" s="1187"/>
      <c r="B1549" s="1188"/>
      <c r="C1549" s="1185"/>
      <c r="D1549" s="1189" t="s">
        <v>4331</v>
      </c>
      <c r="E1549" s="1207"/>
      <c r="F1549" s="1180"/>
      <c r="G1549" s="1181"/>
      <c r="H1549" s="1182"/>
    </row>
    <row r="1550" spans="1:8" ht="22.8" x14ac:dyDescent="0.3">
      <c r="A1550" s="1225" t="s">
        <v>1323</v>
      </c>
      <c r="B1550" s="1188" t="s">
        <v>1317</v>
      </c>
      <c r="C1550" s="1185" t="s">
        <v>4525</v>
      </c>
      <c r="D1550" s="1189">
        <v>1500</v>
      </c>
      <c r="E1550" s="1216"/>
      <c r="F1550" s="1180">
        <f>ROUND(D1550*(ROUND(E1550,2)),2)</f>
        <v>0</v>
      </c>
      <c r="G1550" s="1181"/>
      <c r="H1550" s="1182"/>
    </row>
    <row r="1551" spans="1:8" x14ac:dyDescent="0.3">
      <c r="A1551" s="1187"/>
      <c r="B1551" s="1188"/>
      <c r="C1551" s="1185"/>
      <c r="D1551" s="1189" t="s">
        <v>4331</v>
      </c>
      <c r="E1551" s="1217"/>
      <c r="F1551" s="1180"/>
      <c r="G1551" s="1181"/>
      <c r="H1551" s="1182"/>
    </row>
    <row r="1552" spans="1:8" x14ac:dyDescent="0.3">
      <c r="A1552" s="1187"/>
      <c r="B1552" s="1188"/>
      <c r="C1552" s="1185"/>
      <c r="D1552" s="1189" t="s">
        <v>4331</v>
      </c>
      <c r="E1552" s="1217"/>
      <c r="F1552" s="1180"/>
      <c r="G1552" s="1181"/>
      <c r="H1552" s="1182"/>
    </row>
    <row r="1553" spans="1:8" x14ac:dyDescent="0.3">
      <c r="A1553" s="1183"/>
      <c r="B1553" s="1188"/>
      <c r="C1553" s="1185"/>
      <c r="D1553" s="1189" t="s">
        <v>4331</v>
      </c>
      <c r="E1553" s="1217"/>
      <c r="F1553" s="1180"/>
      <c r="G1553" s="1181"/>
      <c r="H1553" s="1182"/>
    </row>
    <row r="1554" spans="1:8" x14ac:dyDescent="0.3">
      <c r="A1554" s="1183"/>
      <c r="B1554" s="1188"/>
      <c r="C1554" s="1185"/>
      <c r="D1554" s="1189" t="s">
        <v>4331</v>
      </c>
      <c r="E1554" s="1217"/>
      <c r="F1554" s="1180"/>
      <c r="G1554" s="1181"/>
      <c r="H1554" s="1182"/>
    </row>
    <row r="1555" spans="1:8" x14ac:dyDescent="0.3">
      <c r="A1555" s="1183"/>
      <c r="B1555" s="1188"/>
      <c r="C1555" s="1185"/>
      <c r="D1555" s="1189" t="s">
        <v>4331</v>
      </c>
      <c r="E1555" s="1217"/>
      <c r="F1555" s="1180"/>
      <c r="G1555" s="1181"/>
      <c r="H1555" s="1182"/>
    </row>
    <row r="1556" spans="1:8" x14ac:dyDescent="0.3">
      <c r="A1556" s="1183"/>
      <c r="B1556" s="1188"/>
      <c r="C1556" s="1185"/>
      <c r="D1556" s="1189" t="s">
        <v>4331</v>
      </c>
      <c r="E1556" s="1217"/>
      <c r="F1556" s="1180"/>
      <c r="G1556" s="1181"/>
      <c r="H1556" s="1182"/>
    </row>
    <row r="1557" spans="1:8" x14ac:dyDescent="0.3">
      <c r="A1557" s="1166"/>
      <c r="B1557" s="1188"/>
      <c r="C1557" s="1185"/>
      <c r="D1557" s="1189" t="s">
        <v>4331</v>
      </c>
      <c r="E1557" s="1217"/>
      <c r="F1557" s="1180"/>
      <c r="G1557" s="1181"/>
      <c r="H1557" s="1182"/>
    </row>
    <row r="1558" spans="1:8" x14ac:dyDescent="0.3">
      <c r="A1558" s="1183"/>
      <c r="B1558" s="1188"/>
      <c r="C1558" s="1185"/>
      <c r="D1558" s="1189" t="s">
        <v>4331</v>
      </c>
      <c r="E1558" s="1217"/>
      <c r="F1558" s="1180"/>
      <c r="G1558" s="1181"/>
      <c r="H1558" s="1182"/>
    </row>
    <row r="1559" spans="1:8" x14ac:dyDescent="0.3">
      <c r="A1559" s="1183"/>
      <c r="B1559" s="1188"/>
      <c r="C1559" s="1185"/>
      <c r="D1559" s="1189" t="s">
        <v>4331</v>
      </c>
      <c r="E1559" s="1217"/>
      <c r="F1559" s="1180"/>
      <c r="G1559" s="1181"/>
      <c r="H1559" s="1182"/>
    </row>
    <row r="1560" spans="1:8" x14ac:dyDescent="0.3">
      <c r="A1560" s="1183"/>
      <c r="B1560" s="1188"/>
      <c r="C1560" s="1185"/>
      <c r="D1560" s="1189" t="s">
        <v>4331</v>
      </c>
      <c r="E1560" s="1217"/>
      <c r="F1560" s="1180"/>
      <c r="G1560" s="1181"/>
      <c r="H1560" s="1182"/>
    </row>
    <row r="1561" spans="1:8" x14ac:dyDescent="0.3">
      <c r="A1561" s="1183"/>
      <c r="B1561" s="1188"/>
      <c r="C1561" s="1185"/>
      <c r="D1561" s="1189" t="s">
        <v>4331</v>
      </c>
      <c r="E1561" s="1207"/>
      <c r="F1561" s="1180"/>
      <c r="G1561" s="1181"/>
      <c r="H1561" s="1182"/>
    </row>
    <row r="1562" spans="1:8" x14ac:dyDescent="0.3">
      <c r="A1562" s="1166"/>
      <c r="B1562" s="1188"/>
      <c r="C1562" s="1185"/>
      <c r="D1562" s="1189" t="s">
        <v>4331</v>
      </c>
      <c r="E1562" s="1217"/>
      <c r="F1562" s="1180"/>
      <c r="G1562" s="1181"/>
      <c r="H1562" s="1182"/>
    </row>
    <row r="1563" spans="1:8" x14ac:dyDescent="0.3">
      <c r="A1563" s="1166"/>
      <c r="B1563" s="1188"/>
      <c r="C1563" s="1185"/>
      <c r="D1563" s="1189" t="s">
        <v>4331</v>
      </c>
      <c r="E1563" s="1217"/>
      <c r="F1563" s="1180"/>
      <c r="G1563" s="1181"/>
      <c r="H1563" s="1182"/>
    </row>
    <row r="1564" spans="1:8" x14ac:dyDescent="0.3">
      <c r="A1564" s="1183"/>
      <c r="B1564" s="1188"/>
      <c r="C1564" s="1185"/>
      <c r="D1564" s="1189" t="s">
        <v>4331</v>
      </c>
      <c r="E1564" s="1217"/>
      <c r="F1564" s="1180"/>
      <c r="G1564" s="1181"/>
      <c r="H1564" s="1182"/>
    </row>
    <row r="1565" spans="1:8" x14ac:dyDescent="0.3">
      <c r="A1565" s="1183"/>
      <c r="B1565" s="1188"/>
      <c r="C1565" s="1185"/>
      <c r="D1565" s="1189" t="s">
        <v>4331</v>
      </c>
      <c r="E1565" s="1217"/>
      <c r="F1565" s="1180"/>
      <c r="G1565" s="1181"/>
      <c r="H1565" s="1182"/>
    </row>
    <row r="1566" spans="1:8" x14ac:dyDescent="0.3">
      <c r="A1566" s="1166"/>
      <c r="B1566" s="1188"/>
      <c r="C1566" s="1185"/>
      <c r="D1566" s="1189" t="s">
        <v>4331</v>
      </c>
      <c r="E1566" s="1207"/>
      <c r="F1566" s="1180"/>
      <c r="G1566" s="1181"/>
      <c r="H1566" s="1182"/>
    </row>
    <row r="1567" spans="1:8" x14ac:dyDescent="0.3">
      <c r="A1567" s="1166"/>
      <c r="B1567" s="1188"/>
      <c r="C1567" s="1185"/>
      <c r="D1567" s="1189"/>
      <c r="E1567" s="1207"/>
      <c r="F1567" s="1180"/>
      <c r="G1567" s="1181"/>
      <c r="H1567" s="1182"/>
    </row>
    <row r="1568" spans="1:8" x14ac:dyDescent="0.3">
      <c r="A1568" s="1166"/>
      <c r="B1568" s="1188"/>
      <c r="C1568" s="1185"/>
      <c r="D1568" s="1189"/>
      <c r="E1568" s="1207"/>
      <c r="F1568" s="1180"/>
      <c r="G1568" s="1181"/>
      <c r="H1568" s="1182"/>
    </row>
    <row r="1569" spans="1:8" x14ac:dyDescent="0.3">
      <c r="A1569" s="1183"/>
      <c r="B1569" s="1188"/>
      <c r="C1569" s="1185"/>
      <c r="D1569" s="1189" t="s">
        <v>4331</v>
      </c>
      <c r="E1569" s="1207"/>
      <c r="F1569" s="1180"/>
      <c r="G1569" s="1181"/>
      <c r="H1569" s="1182"/>
    </row>
    <row r="1570" spans="1:8" x14ac:dyDescent="0.3">
      <c r="A1570" s="1183"/>
      <c r="B1570" s="1188"/>
      <c r="C1570" s="1185"/>
      <c r="D1570" s="1189" t="s">
        <v>4331</v>
      </c>
      <c r="E1570" s="1207"/>
      <c r="F1570" s="1180"/>
      <c r="G1570" s="1181"/>
      <c r="H1570" s="1182"/>
    </row>
    <row r="1571" spans="1:8" x14ac:dyDescent="0.3">
      <c r="A1571" s="1183"/>
      <c r="B1571" s="1188"/>
      <c r="C1571" s="1185"/>
      <c r="D1571" s="1189" t="s">
        <v>4331</v>
      </c>
      <c r="E1571" s="1207"/>
      <c r="F1571" s="1180"/>
      <c r="G1571" s="1181"/>
      <c r="H1571" s="1182"/>
    </row>
    <row r="1572" spans="1:8" x14ac:dyDescent="0.3">
      <c r="A1572" s="1183"/>
      <c r="B1572" s="1188"/>
      <c r="C1572" s="1185"/>
      <c r="D1572" s="1189" t="s">
        <v>4331</v>
      </c>
      <c r="E1572" s="1207"/>
      <c r="F1572" s="1180"/>
      <c r="G1572" s="1181"/>
      <c r="H1572" s="1182"/>
    </row>
    <row r="1573" spans="1:8" x14ac:dyDescent="0.3">
      <c r="A1573" s="1183"/>
      <c r="B1573" s="1188"/>
      <c r="C1573" s="1185"/>
      <c r="D1573" s="1189" t="s">
        <v>4331</v>
      </c>
      <c r="E1573" s="1207"/>
      <c r="F1573" s="1180"/>
      <c r="G1573" s="1181"/>
      <c r="H1573" s="1182"/>
    </row>
    <row r="1574" spans="1:8" x14ac:dyDescent="0.3">
      <c r="A1574" s="1183"/>
      <c r="B1574" s="1188"/>
      <c r="C1574" s="1185"/>
      <c r="D1574" s="1189" t="s">
        <v>4331</v>
      </c>
      <c r="E1574" s="1207"/>
      <c r="F1574" s="1180"/>
      <c r="G1574" s="1181"/>
      <c r="H1574" s="1182"/>
    </row>
    <row r="1575" spans="1:8" x14ac:dyDescent="0.3">
      <c r="A1575" s="1183"/>
      <c r="B1575" s="1188"/>
      <c r="C1575" s="1185"/>
      <c r="D1575" s="1189"/>
      <c r="E1575" s="1207"/>
      <c r="F1575" s="1180"/>
      <c r="G1575" s="1181"/>
      <c r="H1575" s="1182"/>
    </row>
    <row r="1576" spans="1:8" x14ac:dyDescent="0.3">
      <c r="A1576" s="1178"/>
      <c r="B1576" s="1203"/>
      <c r="C1576" s="1204"/>
      <c r="D1576" s="1204"/>
      <c r="E1576" s="1204"/>
      <c r="F1576" s="1210"/>
      <c r="G1576" s="1181"/>
      <c r="H1576" s="1182"/>
    </row>
    <row r="1577" spans="1:8" x14ac:dyDescent="0.3">
      <c r="A1577" s="1211" t="s">
        <v>4078</v>
      </c>
      <c r="B1577" s="1158" t="s">
        <v>4116</v>
      </c>
      <c r="C1577" s="1159"/>
      <c r="D1577" s="1159"/>
      <c r="E1577" s="1159"/>
      <c r="F1577" s="1175">
        <f>SUM(F1525:F1575)</f>
        <v>0</v>
      </c>
      <c r="G1577" s="1181"/>
      <c r="H1577" s="1151"/>
    </row>
    <row r="1578" spans="1:8" x14ac:dyDescent="0.3">
      <c r="A1578" s="1148" t="str">
        <f>A1</f>
        <v>CONTRACT  SANRAL NRA 2024/1323</v>
      </c>
      <c r="B1578" s="1206"/>
      <c r="C1578" s="1150"/>
      <c r="D1578" s="1150"/>
      <c r="E1578" s="1150"/>
      <c r="F1578" s="1151"/>
      <c r="G1578" s="1181"/>
      <c r="H1578" s="1151"/>
    </row>
    <row r="1579" spans="1:8" x14ac:dyDescent="0.3">
      <c r="A1579" s="1148" t="str">
        <f>A2</f>
        <v>ROUTINE ROAD MAINTENANCE ON NATIONAL ROUTES IN THE LIMPOPO PROVINCE</v>
      </c>
      <c r="B1579" s="1149"/>
      <c r="C1579" s="1150"/>
      <c r="D1579" s="1150"/>
      <c r="E1579" s="1150"/>
      <c r="F1579" s="1155" t="s">
        <v>4526</v>
      </c>
      <c r="G1579" s="1181"/>
      <c r="H1579" s="1151"/>
    </row>
    <row r="1580" spans="1:8" x14ac:dyDescent="0.3">
      <c r="A1580" s="1157" t="s">
        <v>4457</v>
      </c>
      <c r="B1580" s="1173"/>
      <c r="C1580" s="1159"/>
      <c r="D1580" s="1159"/>
      <c r="E1580" s="1159"/>
      <c r="F1580" s="1160"/>
      <c r="G1580" s="1181"/>
      <c r="H1580" s="1151"/>
    </row>
    <row r="1581" spans="1:8" x14ac:dyDescent="0.3">
      <c r="A1581" s="1276"/>
      <c r="B1581" s="1237"/>
      <c r="C1581" s="1164"/>
      <c r="D1581" s="1164"/>
      <c r="E1581" s="1164"/>
      <c r="F1581" s="1165"/>
      <c r="G1581" s="1181"/>
      <c r="H1581" s="1151"/>
    </row>
    <row r="1582" spans="1:8" x14ac:dyDescent="0.3">
      <c r="A1582" s="1238" t="s">
        <v>4111</v>
      </c>
      <c r="B1582" s="1277" t="s">
        <v>4035</v>
      </c>
      <c r="C1582" s="1277" t="s">
        <v>4112</v>
      </c>
      <c r="D1582" s="1277" t="s">
        <v>4113</v>
      </c>
      <c r="E1582" s="1278" t="s">
        <v>4114</v>
      </c>
      <c r="F1582" s="1278" t="s">
        <v>4036</v>
      </c>
      <c r="G1582" s="1181"/>
      <c r="H1582" s="1151"/>
    </row>
    <row r="1583" spans="1:8" x14ac:dyDescent="0.3">
      <c r="A1583" s="1263" t="s">
        <v>3363</v>
      </c>
      <c r="B1583" s="1149" t="s">
        <v>3945</v>
      </c>
      <c r="C1583" s="1150"/>
      <c r="D1583" s="1150"/>
      <c r="E1583" s="1150"/>
      <c r="F1583" s="1151"/>
      <c r="G1583" s="1181"/>
      <c r="H1583" s="1151"/>
    </row>
    <row r="1584" spans="1:8" x14ac:dyDescent="0.3">
      <c r="A1584" s="1263"/>
      <c r="B1584" s="1149"/>
      <c r="C1584" s="1150"/>
      <c r="D1584" s="1150"/>
      <c r="E1584" s="1150"/>
      <c r="F1584" s="1151"/>
      <c r="G1584" s="1181"/>
      <c r="H1584" s="1151"/>
    </row>
    <row r="1585" spans="1:8" ht="22.8" x14ac:dyDescent="0.3">
      <c r="A1585" s="1263" t="s">
        <v>1363</v>
      </c>
      <c r="B1585" s="1188" t="s">
        <v>1364</v>
      </c>
      <c r="C1585" s="1279" t="s">
        <v>181</v>
      </c>
      <c r="D1585" s="1280">
        <v>200</v>
      </c>
      <c r="E1585" s="1281"/>
      <c r="F1585" s="1282">
        <f t="shared" ref="F1585" si="4">ROUND(D1585*(ROUND(E1585,2)),2)</f>
        <v>0</v>
      </c>
      <c r="G1585" s="1181"/>
      <c r="H1585" s="1151"/>
    </row>
    <row r="1586" spans="1:8" x14ac:dyDescent="0.3">
      <c r="A1586" s="1263"/>
      <c r="B1586" s="1188"/>
      <c r="C1586" s="1150"/>
      <c r="D1586" s="1150"/>
      <c r="E1586" s="1150"/>
      <c r="F1586" s="1151"/>
      <c r="G1586" s="1181"/>
      <c r="H1586" s="1151"/>
    </row>
    <row r="1587" spans="1:8" x14ac:dyDescent="0.3">
      <c r="A1587" s="1263" t="s">
        <v>3692</v>
      </c>
      <c r="B1587" s="1149" t="s">
        <v>1366</v>
      </c>
      <c r="C1587" s="1283" t="s">
        <v>1367</v>
      </c>
      <c r="D1587" s="1280">
        <v>800</v>
      </c>
      <c r="E1587" s="1281"/>
      <c r="F1587" s="1282">
        <f t="shared" ref="F1587" si="5">ROUND(D1587*(ROUND(E1587,2)),2)</f>
        <v>0</v>
      </c>
      <c r="G1587" s="1181"/>
      <c r="H1587" s="1151"/>
    </row>
    <row r="1588" spans="1:8" x14ac:dyDescent="0.3">
      <c r="A1588" s="1263"/>
      <c r="B1588" s="1149"/>
      <c r="C1588" s="1150"/>
      <c r="D1588" s="1150"/>
      <c r="E1588" s="1150"/>
      <c r="F1588" s="1151"/>
      <c r="G1588" s="1181"/>
      <c r="H1588" s="1151"/>
    </row>
    <row r="1589" spans="1:8" x14ac:dyDescent="0.3">
      <c r="A1589" s="1263" t="s">
        <v>1373</v>
      </c>
      <c r="B1589" s="1149" t="s">
        <v>1376</v>
      </c>
      <c r="C1589" s="1150"/>
      <c r="D1589" s="1150"/>
      <c r="E1589" s="1150"/>
      <c r="F1589" s="1151"/>
      <c r="G1589" s="1181"/>
      <c r="H1589" s="1151"/>
    </row>
    <row r="1590" spans="1:8" x14ac:dyDescent="0.3">
      <c r="A1590" s="1263"/>
      <c r="B1590" s="1149"/>
      <c r="C1590" s="1150"/>
      <c r="D1590" s="1150"/>
      <c r="E1590" s="1150"/>
      <c r="F1590" s="1151"/>
      <c r="G1590" s="1181"/>
      <c r="H1590" s="1151"/>
    </row>
    <row r="1591" spans="1:8" x14ac:dyDescent="0.3">
      <c r="A1591" s="1263" t="s">
        <v>1375</v>
      </c>
      <c r="B1591" s="1149" t="s">
        <v>1376</v>
      </c>
      <c r="C1591" s="1279" t="s">
        <v>3737</v>
      </c>
      <c r="D1591" s="1150">
        <v>1</v>
      </c>
      <c r="E1591" s="1243">
        <v>250000</v>
      </c>
      <c r="F1591" s="1182">
        <f t="shared" ref="F1591:F1593" si="6">ROUND(D1591*(ROUND(E1591,2)),2)</f>
        <v>250000</v>
      </c>
      <c r="G1591" s="1181"/>
      <c r="H1591" s="1151"/>
    </row>
    <row r="1592" spans="1:8" x14ac:dyDescent="0.3">
      <c r="A1592" s="1263"/>
      <c r="B1592" s="1149"/>
      <c r="C1592" s="1150"/>
      <c r="D1592" s="1150"/>
      <c r="E1592" s="1150"/>
      <c r="F1592" s="1151"/>
      <c r="G1592" s="1181"/>
      <c r="H1592" s="1151"/>
    </row>
    <row r="1593" spans="1:8" ht="22.8" x14ac:dyDescent="0.3">
      <c r="A1593" s="1263" t="s">
        <v>1379</v>
      </c>
      <c r="B1593" s="1188" t="s">
        <v>1380</v>
      </c>
      <c r="C1593" s="1150" t="s">
        <v>21</v>
      </c>
      <c r="D1593" s="1243">
        <v>250000</v>
      </c>
      <c r="E1593" s="1284"/>
      <c r="F1593" s="1182">
        <f t="shared" si="6"/>
        <v>0</v>
      </c>
      <c r="G1593" s="1181"/>
      <c r="H1593" s="1151"/>
    </row>
    <row r="1594" spans="1:8" x14ac:dyDescent="0.3">
      <c r="A1594" s="1148"/>
      <c r="B1594" s="1206"/>
      <c r="C1594" s="1150"/>
      <c r="D1594" s="1150"/>
      <c r="E1594" s="1150"/>
      <c r="F1594" s="1151"/>
      <c r="G1594" s="1181"/>
      <c r="H1594" s="1151"/>
    </row>
    <row r="1595" spans="1:8" x14ac:dyDescent="0.3">
      <c r="A1595" s="1211" t="s">
        <v>4132</v>
      </c>
      <c r="B1595" s="1158" t="s">
        <v>4116</v>
      </c>
      <c r="C1595" s="1159"/>
      <c r="D1595" s="1159"/>
      <c r="E1595" s="1159"/>
      <c r="F1595" s="1232">
        <f>SUM(F1585:F1593)</f>
        <v>250000</v>
      </c>
      <c r="G1595" s="1181"/>
      <c r="H1595" s="1151"/>
    </row>
    <row r="1596" spans="1:8" x14ac:dyDescent="0.3">
      <c r="A1596" s="1148"/>
      <c r="B1596" s="1206"/>
      <c r="C1596" s="1150"/>
      <c r="D1596" s="1150"/>
      <c r="E1596" s="1150"/>
      <c r="F1596" s="1151"/>
      <c r="G1596" s="1181"/>
      <c r="H1596" s="1151"/>
    </row>
    <row r="1597" spans="1:8" ht="12" customHeight="1" x14ac:dyDescent="0.3">
      <c r="A1597" s="1148" t="str">
        <f>A1</f>
        <v>CONTRACT  SANRAL NRA 2024/1323</v>
      </c>
      <c r="B1597" s="1206"/>
      <c r="C1597" s="1150"/>
      <c r="D1597" s="1150"/>
      <c r="E1597" s="1150"/>
      <c r="F1597" s="1151"/>
      <c r="G1597" s="1181"/>
      <c r="H1597" s="1151"/>
    </row>
    <row r="1598" spans="1:8" ht="12" customHeight="1" x14ac:dyDescent="0.3">
      <c r="A1598" s="1148" t="str">
        <f>A2</f>
        <v>ROUTINE ROAD MAINTENANCE ON NATIONAL ROUTES IN THE LIMPOPO PROVINCE</v>
      </c>
      <c r="B1598" s="1149"/>
      <c r="C1598" s="1150"/>
      <c r="D1598" s="1150"/>
      <c r="E1598" s="1150"/>
      <c r="F1598" s="1155" t="s">
        <v>4527</v>
      </c>
      <c r="G1598" s="1181"/>
      <c r="H1598" s="1155"/>
    </row>
    <row r="1599" spans="1:8" ht="12" customHeight="1" x14ac:dyDescent="0.3">
      <c r="A1599" s="1157" t="s">
        <v>4457</v>
      </c>
      <c r="B1599" s="1149"/>
      <c r="C1599" s="1159"/>
      <c r="D1599" s="1159"/>
      <c r="E1599" s="1159"/>
      <c r="F1599" s="1151"/>
      <c r="G1599" s="1181"/>
      <c r="H1599" s="1151"/>
    </row>
    <row r="1600" spans="1:8" ht="12" customHeight="1" x14ac:dyDescent="0.3">
      <c r="A1600" s="1162"/>
      <c r="B1600" s="1163"/>
      <c r="C1600" s="1164"/>
      <c r="D1600" s="1164"/>
      <c r="E1600" s="1165"/>
      <c r="F1600" s="1165"/>
      <c r="G1600" s="1181"/>
      <c r="H1600" s="1151"/>
    </row>
    <row r="1601" spans="1:8" ht="12" customHeight="1" x14ac:dyDescent="0.3">
      <c r="A1601" s="1166" t="s">
        <v>4111</v>
      </c>
      <c r="B1601" s="1167" t="s">
        <v>4035</v>
      </c>
      <c r="C1601" s="1168" t="s">
        <v>4112</v>
      </c>
      <c r="D1601" s="1168" t="s">
        <v>4113</v>
      </c>
      <c r="E1601" s="1169" t="s">
        <v>4114</v>
      </c>
      <c r="F1601" s="1169" t="s">
        <v>4036</v>
      </c>
      <c r="G1601" s="1181"/>
      <c r="H1601" s="1170"/>
    </row>
    <row r="1602" spans="1:8" ht="12" customHeight="1" x14ac:dyDescent="0.3">
      <c r="A1602" s="1172"/>
      <c r="B1602" s="1173"/>
      <c r="C1602" s="1174"/>
      <c r="D1602" s="1174"/>
      <c r="E1602" s="1175"/>
      <c r="F1602" s="1175"/>
      <c r="G1602" s="1181"/>
      <c r="H1602" s="1151"/>
    </row>
    <row r="1603" spans="1:8" ht="12" customHeight="1" x14ac:dyDescent="0.3">
      <c r="A1603" s="1187"/>
      <c r="B1603" s="1188"/>
      <c r="C1603" s="1185"/>
      <c r="D1603" s="1189" t="s">
        <v>4331</v>
      </c>
      <c r="E1603" s="1285"/>
      <c r="F1603" s="1180"/>
      <c r="G1603" s="1181"/>
      <c r="H1603" s="1182"/>
    </row>
    <row r="1604" spans="1:8" ht="24" x14ac:dyDescent="0.3">
      <c r="A1604" s="1166" t="s">
        <v>4082</v>
      </c>
      <c r="B1604" s="1184" t="s">
        <v>4083</v>
      </c>
      <c r="C1604" s="1185"/>
      <c r="D1604" s="1189" t="s">
        <v>4331</v>
      </c>
      <c r="E1604" s="1207"/>
      <c r="F1604" s="1180"/>
      <c r="G1604" s="1181"/>
      <c r="H1604" s="1182"/>
    </row>
    <row r="1605" spans="1:8" ht="10.050000000000001" customHeight="1" x14ac:dyDescent="0.3">
      <c r="A1605" s="1187"/>
      <c r="B1605" s="1188"/>
      <c r="C1605" s="1185"/>
      <c r="D1605" s="1189" t="s">
        <v>4331</v>
      </c>
      <c r="E1605" s="1285"/>
      <c r="F1605" s="1180"/>
      <c r="G1605" s="1181"/>
      <c r="H1605" s="1182"/>
    </row>
    <row r="1606" spans="1:8" x14ac:dyDescent="0.3">
      <c r="A1606" s="1225" t="s">
        <v>1404</v>
      </c>
      <c r="B1606" s="1188" t="s">
        <v>1405</v>
      </c>
      <c r="C1606" s="1185"/>
      <c r="D1606" s="1189" t="s">
        <v>4331</v>
      </c>
      <c r="E1606" s="1207"/>
      <c r="F1606" s="1180"/>
      <c r="G1606" s="1181"/>
      <c r="H1606" s="1182"/>
    </row>
    <row r="1607" spans="1:8" ht="10.050000000000001" customHeight="1" x14ac:dyDescent="0.3">
      <c r="A1607" s="1187"/>
      <c r="B1607" s="1188"/>
      <c r="C1607" s="1185"/>
      <c r="D1607" s="1189" t="s">
        <v>4331</v>
      </c>
      <c r="E1607" s="1285"/>
      <c r="F1607" s="1180"/>
      <c r="G1607" s="1181"/>
      <c r="H1607" s="1182"/>
    </row>
    <row r="1608" spans="1:8" x14ac:dyDescent="0.3">
      <c r="A1608" s="1225" t="s">
        <v>1406</v>
      </c>
      <c r="B1608" s="1188" t="s">
        <v>1407</v>
      </c>
      <c r="C1608" s="1185" t="s">
        <v>181</v>
      </c>
      <c r="D1608" s="1189">
        <v>45</v>
      </c>
      <c r="E1608" s="1286"/>
      <c r="F1608" s="1180">
        <f>ROUND(D1608*(ROUND(E1608,2)),2)</f>
        <v>0</v>
      </c>
      <c r="G1608" s="1181"/>
      <c r="H1608" s="1182"/>
    </row>
    <row r="1609" spans="1:8" ht="10.050000000000001" customHeight="1" x14ac:dyDescent="0.3">
      <c r="A1609" s="1187"/>
      <c r="B1609" s="1188"/>
      <c r="C1609" s="1185"/>
      <c r="D1609" s="1189" t="s">
        <v>4331</v>
      </c>
      <c r="E1609" s="1285"/>
      <c r="F1609" s="1180"/>
      <c r="G1609" s="1181"/>
      <c r="H1609" s="1182"/>
    </row>
    <row r="1610" spans="1:8" x14ac:dyDescent="0.3">
      <c r="A1610" s="1225" t="s">
        <v>1408</v>
      </c>
      <c r="B1610" s="1188" t="s">
        <v>1409</v>
      </c>
      <c r="C1610" s="1185" t="s">
        <v>181</v>
      </c>
      <c r="D1610" s="1189">
        <v>30</v>
      </c>
      <c r="E1610" s="1286"/>
      <c r="F1610" s="1180">
        <f>ROUND(D1610*(ROUND(E1610,2)),2)</f>
        <v>0</v>
      </c>
      <c r="G1610" s="1181"/>
      <c r="H1610" s="1182"/>
    </row>
    <row r="1611" spans="1:8" ht="10.050000000000001" customHeight="1" x14ac:dyDescent="0.3">
      <c r="A1611" s="1187"/>
      <c r="B1611" s="1188"/>
      <c r="C1611" s="1185"/>
      <c r="D1611" s="1189" t="s">
        <v>4331</v>
      </c>
      <c r="E1611" s="1285"/>
      <c r="F1611" s="1180"/>
      <c r="G1611" s="1181"/>
      <c r="H1611" s="1182"/>
    </row>
    <row r="1612" spans="1:8" x14ac:dyDescent="0.3">
      <c r="A1612" s="1225" t="s">
        <v>1410</v>
      </c>
      <c r="B1612" s="1188" t="s">
        <v>1411</v>
      </c>
      <c r="C1612" s="1185" t="s">
        <v>181</v>
      </c>
      <c r="D1612" s="1189">
        <v>150</v>
      </c>
      <c r="E1612" s="1286"/>
      <c r="F1612" s="1180">
        <f>ROUND(D1612*(ROUND(E1612,2)),2)</f>
        <v>0</v>
      </c>
      <c r="G1612" s="1181"/>
      <c r="H1612" s="1182"/>
    </row>
    <row r="1613" spans="1:8" ht="10.050000000000001" customHeight="1" x14ac:dyDescent="0.3">
      <c r="A1613" s="1187"/>
      <c r="B1613" s="1188"/>
      <c r="C1613" s="1185"/>
      <c r="D1613" s="1189"/>
      <c r="E1613" s="1285"/>
      <c r="F1613" s="1180"/>
      <c r="G1613" s="1181"/>
      <c r="H1613" s="1182"/>
    </row>
    <row r="1614" spans="1:8" ht="10.050000000000001" customHeight="1" x14ac:dyDescent="0.3">
      <c r="A1614" s="1187"/>
      <c r="B1614" s="1188"/>
      <c r="C1614" s="1185"/>
      <c r="D1614" s="1189" t="s">
        <v>4331</v>
      </c>
      <c r="E1614" s="1285"/>
      <c r="F1614" s="1180"/>
      <c r="G1614" s="1181"/>
      <c r="H1614" s="1182"/>
    </row>
    <row r="1615" spans="1:8" x14ac:dyDescent="0.3">
      <c r="A1615" s="1187" t="s">
        <v>1414</v>
      </c>
      <c r="B1615" s="1188" t="s">
        <v>3831</v>
      </c>
      <c r="C1615" s="1185"/>
      <c r="D1615" s="1189" t="s">
        <v>4331</v>
      </c>
      <c r="E1615" s="1207"/>
      <c r="F1615" s="1180"/>
      <c r="G1615" s="1181"/>
      <c r="H1615" s="1182"/>
    </row>
    <row r="1616" spans="1:8" ht="10.050000000000001" customHeight="1" x14ac:dyDescent="0.3">
      <c r="A1616" s="1187"/>
      <c r="B1616" s="1188"/>
      <c r="C1616" s="1185"/>
      <c r="D1616" s="1189" t="s">
        <v>4331</v>
      </c>
      <c r="E1616" s="1285"/>
      <c r="F1616" s="1180"/>
      <c r="G1616" s="1181"/>
      <c r="H1616" s="1182"/>
    </row>
    <row r="1617" spans="1:8" x14ac:dyDescent="0.3">
      <c r="A1617" s="1187" t="s">
        <v>1416</v>
      </c>
      <c r="B1617" s="1188" t="s">
        <v>3868</v>
      </c>
      <c r="C1617" s="1185"/>
      <c r="D1617" s="1189" t="s">
        <v>4331</v>
      </c>
      <c r="E1617" s="1207"/>
      <c r="F1617" s="1180"/>
      <c r="G1617" s="1181"/>
      <c r="H1617" s="1182"/>
    </row>
    <row r="1618" spans="1:8" ht="10.050000000000001" customHeight="1" x14ac:dyDescent="0.3">
      <c r="A1618" s="1187"/>
      <c r="B1618" s="1188"/>
      <c r="C1618" s="1185"/>
      <c r="D1618" s="1189" t="s">
        <v>4331</v>
      </c>
      <c r="E1618" s="1285"/>
      <c r="F1618" s="1180"/>
      <c r="G1618" s="1181"/>
      <c r="H1618" s="1182"/>
    </row>
    <row r="1619" spans="1:8" x14ac:dyDescent="0.3">
      <c r="A1619" s="1187" t="s">
        <v>1418</v>
      </c>
      <c r="B1619" s="1188" t="s">
        <v>4253</v>
      </c>
      <c r="C1619" s="1185" t="s">
        <v>9</v>
      </c>
      <c r="D1619" s="1189">
        <v>90</v>
      </c>
      <c r="E1619" s="1286"/>
      <c r="F1619" s="1180">
        <f>ROUND(D1619*(ROUND(E1619,2)),2)</f>
        <v>0</v>
      </c>
      <c r="G1619" s="1181"/>
      <c r="H1619" s="1182"/>
    </row>
    <row r="1620" spans="1:8" ht="10.050000000000001" customHeight="1" x14ac:dyDescent="0.3">
      <c r="A1620" s="1187"/>
      <c r="B1620" s="1188"/>
      <c r="C1620" s="1185"/>
      <c r="D1620" s="1189"/>
      <c r="E1620" s="1285"/>
      <c r="F1620" s="1180"/>
      <c r="G1620" s="1181"/>
      <c r="H1620" s="1182"/>
    </row>
    <row r="1621" spans="1:8" x14ac:dyDescent="0.3">
      <c r="A1621" s="1187" t="s">
        <v>1420</v>
      </c>
      <c r="B1621" s="1188" t="s">
        <v>3832</v>
      </c>
      <c r="C1621" s="1185" t="s">
        <v>9</v>
      </c>
      <c r="D1621" s="1189">
        <v>90</v>
      </c>
      <c r="E1621" s="1286"/>
      <c r="F1621" s="1180">
        <f>ROUND(D1621*(ROUND(E1621,2)),2)</f>
        <v>0</v>
      </c>
      <c r="G1621" s="1181"/>
      <c r="H1621" s="1182"/>
    </row>
    <row r="1622" spans="1:8" ht="10.050000000000001" customHeight="1" x14ac:dyDescent="0.3">
      <c r="A1622" s="1187"/>
      <c r="B1622" s="1188"/>
      <c r="C1622" s="1185"/>
      <c r="D1622" s="1189" t="s">
        <v>4331</v>
      </c>
      <c r="E1622" s="1285"/>
      <c r="F1622" s="1180"/>
      <c r="G1622" s="1181"/>
      <c r="H1622" s="1182"/>
    </row>
    <row r="1623" spans="1:8" x14ac:dyDescent="0.3">
      <c r="A1623" s="1187" t="s">
        <v>1422</v>
      </c>
      <c r="B1623" s="1188" t="s">
        <v>3833</v>
      </c>
      <c r="C1623" s="1185" t="s">
        <v>9</v>
      </c>
      <c r="D1623" s="1189">
        <v>90</v>
      </c>
      <c r="E1623" s="1286"/>
      <c r="F1623" s="1180">
        <f>ROUND(D1623*(ROUND(E1623,2)),2)</f>
        <v>0</v>
      </c>
      <c r="G1623" s="1181"/>
      <c r="H1623" s="1182"/>
    </row>
    <row r="1624" spans="1:8" ht="10.050000000000001" customHeight="1" x14ac:dyDescent="0.3">
      <c r="A1624" s="1187"/>
      <c r="B1624" s="1188"/>
      <c r="C1624" s="1185"/>
      <c r="D1624" s="1189"/>
      <c r="E1624" s="1285"/>
      <c r="F1624" s="1180"/>
      <c r="G1624" s="1181"/>
      <c r="H1624" s="1182"/>
    </row>
    <row r="1625" spans="1:8" x14ac:dyDescent="0.3">
      <c r="A1625" s="1187" t="s">
        <v>1434</v>
      </c>
      <c r="B1625" s="1188" t="s">
        <v>3869</v>
      </c>
      <c r="C1625" s="1185"/>
      <c r="D1625" s="1189"/>
      <c r="E1625" s="1285"/>
      <c r="F1625" s="1180"/>
      <c r="G1625" s="1181"/>
      <c r="H1625" s="1182"/>
    </row>
    <row r="1626" spans="1:8" ht="10.050000000000001" customHeight="1" x14ac:dyDescent="0.3">
      <c r="A1626" s="1187"/>
      <c r="B1626" s="1188"/>
      <c r="C1626" s="1185"/>
      <c r="D1626" s="1189"/>
      <c r="E1626" s="1285"/>
      <c r="F1626" s="1180"/>
      <c r="G1626" s="1181"/>
      <c r="H1626" s="1182"/>
    </row>
    <row r="1627" spans="1:8" x14ac:dyDescent="0.3">
      <c r="A1627" s="1187" t="s">
        <v>1436</v>
      </c>
      <c r="B1627" s="1188" t="s">
        <v>4253</v>
      </c>
      <c r="C1627" s="1185" t="s">
        <v>9</v>
      </c>
      <c r="D1627" s="1189">
        <v>50</v>
      </c>
      <c r="E1627" s="1286"/>
      <c r="F1627" s="1180">
        <f>ROUND(D1627*(ROUND(E1627,2)),2)</f>
        <v>0</v>
      </c>
      <c r="G1627" s="1181"/>
      <c r="H1627" s="1182"/>
    </row>
    <row r="1628" spans="1:8" ht="10.050000000000001" customHeight="1" x14ac:dyDescent="0.3">
      <c r="A1628" s="1187"/>
      <c r="B1628" s="1188"/>
      <c r="C1628" s="1185"/>
      <c r="D1628" s="1189"/>
      <c r="E1628" s="1285"/>
      <c r="F1628" s="1180"/>
      <c r="G1628" s="1181"/>
      <c r="H1628" s="1182"/>
    </row>
    <row r="1629" spans="1:8" x14ac:dyDescent="0.3">
      <c r="A1629" s="1187" t="s">
        <v>1438</v>
      </c>
      <c r="B1629" s="1188" t="s">
        <v>3832</v>
      </c>
      <c r="C1629" s="1185" t="s">
        <v>9</v>
      </c>
      <c r="D1629" s="1189">
        <v>60</v>
      </c>
      <c r="E1629" s="1286"/>
      <c r="F1629" s="1180">
        <f>ROUND(D1629*(ROUND(E1629,2)),2)</f>
        <v>0</v>
      </c>
      <c r="G1629" s="1181"/>
      <c r="H1629" s="1182"/>
    </row>
    <row r="1630" spans="1:8" ht="10.050000000000001" customHeight="1" x14ac:dyDescent="0.3">
      <c r="A1630" s="1187"/>
      <c r="B1630" s="1188"/>
      <c r="C1630" s="1185"/>
      <c r="D1630" s="1189"/>
      <c r="E1630" s="1285"/>
      <c r="F1630" s="1180"/>
      <c r="G1630" s="1181"/>
      <c r="H1630" s="1182"/>
    </row>
    <row r="1631" spans="1:8" x14ac:dyDescent="0.3">
      <c r="A1631" s="1187" t="s">
        <v>1440</v>
      </c>
      <c r="B1631" s="1188" t="s">
        <v>3833</v>
      </c>
      <c r="C1631" s="1185" t="s">
        <v>9</v>
      </c>
      <c r="D1631" s="1189">
        <v>55</v>
      </c>
      <c r="E1631" s="1286"/>
      <c r="F1631" s="1180">
        <f>ROUND(D1631*(ROUND(E1631,2)),2)</f>
        <v>0</v>
      </c>
      <c r="G1631" s="1181"/>
      <c r="H1631" s="1182"/>
    </row>
    <row r="1632" spans="1:8" ht="10.050000000000001" customHeight="1" x14ac:dyDescent="0.3">
      <c r="A1632" s="1187"/>
      <c r="B1632" s="1188"/>
      <c r="C1632" s="1185"/>
      <c r="D1632" s="1189"/>
      <c r="E1632" s="1285"/>
      <c r="F1632" s="1180"/>
      <c r="G1632" s="1181"/>
      <c r="H1632" s="1182"/>
    </row>
    <row r="1633" spans="1:8" x14ac:dyDescent="0.3">
      <c r="A1633" s="1187" t="s">
        <v>1462</v>
      </c>
      <c r="B1633" s="1188" t="s">
        <v>3870</v>
      </c>
      <c r="C1633" s="1185"/>
      <c r="D1633" s="1189"/>
      <c r="E1633" s="1285"/>
      <c r="F1633" s="1180"/>
      <c r="G1633" s="1181"/>
      <c r="H1633" s="1182"/>
    </row>
    <row r="1634" spans="1:8" ht="10.050000000000001" customHeight="1" x14ac:dyDescent="0.3">
      <c r="A1634" s="1187"/>
      <c r="B1634" s="1188"/>
      <c r="C1634" s="1185"/>
      <c r="D1634" s="1189"/>
      <c r="E1634" s="1285"/>
      <c r="F1634" s="1180"/>
      <c r="G1634" s="1181"/>
      <c r="H1634" s="1182"/>
    </row>
    <row r="1635" spans="1:8" x14ac:dyDescent="0.3">
      <c r="A1635" s="1187" t="s">
        <v>1464</v>
      </c>
      <c r="B1635" s="1188" t="s">
        <v>1581</v>
      </c>
      <c r="C1635" s="1185" t="s">
        <v>9</v>
      </c>
      <c r="D1635" s="1189">
        <v>50</v>
      </c>
      <c r="E1635" s="1286"/>
      <c r="F1635" s="1180">
        <f>ROUND(D1635*(ROUND(E1635,2)),2)</f>
        <v>0</v>
      </c>
      <c r="G1635" s="1181"/>
      <c r="H1635" s="1182"/>
    </row>
    <row r="1636" spans="1:8" ht="10.050000000000001" customHeight="1" x14ac:dyDescent="0.3">
      <c r="A1636" s="1187"/>
      <c r="B1636" s="1188"/>
      <c r="C1636" s="1185"/>
      <c r="D1636" s="1189"/>
      <c r="E1636" s="1285"/>
      <c r="F1636" s="1180"/>
      <c r="G1636" s="1181"/>
      <c r="H1636" s="1182"/>
    </row>
    <row r="1637" spans="1:8" x14ac:dyDescent="0.3">
      <c r="A1637" s="1187" t="s">
        <v>1465</v>
      </c>
      <c r="B1637" s="1188" t="s">
        <v>1583</v>
      </c>
      <c r="C1637" s="1185" t="s">
        <v>9</v>
      </c>
      <c r="D1637" s="1189">
        <v>50</v>
      </c>
      <c r="E1637" s="1286"/>
      <c r="F1637" s="1180">
        <f>ROUND(D1637*(ROUND(E1637,2)),2)</f>
        <v>0</v>
      </c>
      <c r="G1637" s="1181"/>
      <c r="H1637" s="1182"/>
    </row>
    <row r="1638" spans="1:8" ht="10.050000000000001" customHeight="1" x14ac:dyDescent="0.3">
      <c r="A1638" s="1187"/>
      <c r="B1638" s="1188"/>
      <c r="C1638" s="1185"/>
      <c r="D1638" s="1189"/>
      <c r="E1638" s="1285"/>
      <c r="F1638" s="1180"/>
      <c r="G1638" s="1181"/>
      <c r="H1638" s="1182"/>
    </row>
    <row r="1639" spans="1:8" x14ac:dyDescent="0.3">
      <c r="A1639" s="1187" t="s">
        <v>1466</v>
      </c>
      <c r="B1639" s="1188" t="s">
        <v>1585</v>
      </c>
      <c r="C1639" s="1185" t="s">
        <v>9</v>
      </c>
      <c r="D1639" s="1189">
        <v>50</v>
      </c>
      <c r="E1639" s="1286"/>
      <c r="F1639" s="1180">
        <f>ROUND(D1639*(ROUND(E1639,2)),2)</f>
        <v>0</v>
      </c>
      <c r="G1639" s="1181"/>
      <c r="H1639" s="1182"/>
    </row>
    <row r="1640" spans="1:8" ht="10.050000000000001" customHeight="1" x14ac:dyDescent="0.3">
      <c r="A1640" s="1187"/>
      <c r="B1640" s="1188"/>
      <c r="C1640" s="1185"/>
      <c r="D1640" s="1189"/>
      <c r="E1640" s="1285"/>
      <c r="F1640" s="1180"/>
      <c r="G1640" s="1181"/>
      <c r="H1640" s="1182"/>
    </row>
    <row r="1641" spans="1:8" x14ac:dyDescent="0.3">
      <c r="A1641" s="1187" t="s">
        <v>3873</v>
      </c>
      <c r="B1641" s="1188" t="s">
        <v>3874</v>
      </c>
      <c r="C1641" s="1185"/>
      <c r="D1641" s="1189"/>
      <c r="E1641" s="1285"/>
      <c r="F1641" s="1180"/>
      <c r="G1641" s="1181"/>
      <c r="H1641" s="1182"/>
    </row>
    <row r="1642" spans="1:8" ht="10.050000000000001" customHeight="1" x14ac:dyDescent="0.3">
      <c r="A1642" s="1187"/>
      <c r="B1642" s="1188"/>
      <c r="C1642" s="1185"/>
      <c r="D1642" s="1189"/>
      <c r="E1642" s="1285"/>
      <c r="F1642" s="1180"/>
      <c r="G1642" s="1181"/>
      <c r="H1642" s="1182"/>
    </row>
    <row r="1643" spans="1:8" x14ac:dyDescent="0.3">
      <c r="A1643" s="1187" t="s">
        <v>4254</v>
      </c>
      <c r="B1643" s="1188" t="s">
        <v>1581</v>
      </c>
      <c r="C1643" s="1185" t="s">
        <v>9</v>
      </c>
      <c r="D1643" s="1189">
        <v>50</v>
      </c>
      <c r="E1643" s="1286"/>
      <c r="F1643" s="1180">
        <f>ROUND(D1643*(ROUND(E1643,2)),2)</f>
        <v>0</v>
      </c>
      <c r="G1643" s="1181"/>
      <c r="H1643" s="1182"/>
    </row>
    <row r="1644" spans="1:8" ht="10.050000000000001" customHeight="1" x14ac:dyDescent="0.3">
      <c r="A1644" s="1187"/>
      <c r="B1644" s="1188"/>
      <c r="C1644" s="1185"/>
      <c r="D1644" s="1189"/>
      <c r="E1644" s="1285"/>
      <c r="F1644" s="1180"/>
      <c r="G1644" s="1181"/>
      <c r="H1644" s="1182"/>
    </row>
    <row r="1645" spans="1:8" x14ac:dyDescent="0.3">
      <c r="A1645" s="1187" t="s">
        <v>3875</v>
      </c>
      <c r="B1645" s="1188" t="s">
        <v>1583</v>
      </c>
      <c r="C1645" s="1185" t="s">
        <v>9</v>
      </c>
      <c r="D1645" s="1189">
        <v>50</v>
      </c>
      <c r="E1645" s="1286"/>
      <c r="F1645" s="1180">
        <f>ROUND(D1645*(ROUND(E1645,2)),2)</f>
        <v>0</v>
      </c>
      <c r="G1645" s="1181"/>
      <c r="H1645" s="1182"/>
    </row>
    <row r="1646" spans="1:8" ht="10.050000000000001" customHeight="1" x14ac:dyDescent="0.3">
      <c r="A1646" s="1187"/>
      <c r="B1646" s="1188"/>
      <c r="C1646" s="1185"/>
      <c r="D1646" s="1189"/>
      <c r="E1646" s="1285"/>
      <c r="F1646" s="1180"/>
      <c r="G1646" s="1181"/>
      <c r="H1646" s="1182"/>
    </row>
    <row r="1647" spans="1:8" x14ac:dyDescent="0.3">
      <c r="A1647" s="1187" t="s">
        <v>3876</v>
      </c>
      <c r="B1647" s="1188" t="s">
        <v>1585</v>
      </c>
      <c r="C1647" s="1185" t="s">
        <v>9</v>
      </c>
      <c r="D1647" s="1189">
        <v>50</v>
      </c>
      <c r="E1647" s="1286"/>
      <c r="F1647" s="1180">
        <f>ROUND(D1647*(ROUND(E1647,2)),2)</f>
        <v>0</v>
      </c>
      <c r="G1647" s="1181"/>
      <c r="H1647" s="1182"/>
    </row>
    <row r="1648" spans="1:8" ht="10.050000000000001" customHeight="1" x14ac:dyDescent="0.3">
      <c r="A1648" s="1187"/>
      <c r="B1648" s="1188"/>
      <c r="C1648" s="1185"/>
      <c r="D1648" s="1189"/>
      <c r="E1648" s="1285"/>
      <c r="F1648" s="1180"/>
      <c r="G1648" s="1181"/>
      <c r="H1648" s="1182"/>
    </row>
    <row r="1649" spans="1:8" x14ac:dyDescent="0.3">
      <c r="A1649" s="1225" t="s">
        <v>1469</v>
      </c>
      <c r="B1649" s="1188" t="s">
        <v>1470</v>
      </c>
      <c r="C1649" s="1185"/>
      <c r="D1649" s="1189" t="s">
        <v>4331</v>
      </c>
      <c r="E1649" s="1217"/>
      <c r="F1649" s="1180"/>
      <c r="G1649" s="1181"/>
      <c r="H1649" s="1182"/>
    </row>
    <row r="1650" spans="1:8" ht="10.050000000000001" customHeight="1" x14ac:dyDescent="0.3">
      <c r="A1650" s="1187"/>
      <c r="B1650" s="1188"/>
      <c r="C1650" s="1185"/>
      <c r="D1650" s="1189" t="s">
        <v>4331</v>
      </c>
      <c r="E1650" s="1285"/>
      <c r="F1650" s="1180"/>
      <c r="G1650" s="1181"/>
      <c r="H1650" s="1182"/>
    </row>
    <row r="1651" spans="1:8" x14ac:dyDescent="0.3">
      <c r="A1651" s="1187" t="s">
        <v>1471</v>
      </c>
      <c r="B1651" s="1188" t="s">
        <v>1472</v>
      </c>
      <c r="C1651" s="1185"/>
      <c r="D1651" s="1189" t="s">
        <v>4331</v>
      </c>
      <c r="E1651" s="1285"/>
      <c r="F1651" s="1180"/>
      <c r="G1651" s="1181"/>
      <c r="H1651" s="1182"/>
    </row>
    <row r="1652" spans="1:8" ht="10.050000000000001" customHeight="1" x14ac:dyDescent="0.3">
      <c r="A1652" s="1187"/>
      <c r="B1652" s="1188"/>
      <c r="C1652" s="1185"/>
      <c r="D1652" s="1189"/>
      <c r="E1652" s="1285"/>
      <c r="F1652" s="1180"/>
      <c r="G1652" s="1181"/>
      <c r="H1652" s="1182"/>
    </row>
    <row r="1653" spans="1:8" x14ac:dyDescent="0.3">
      <c r="A1653" s="1187" t="s">
        <v>1473</v>
      </c>
      <c r="B1653" s="1188" t="s">
        <v>1474</v>
      </c>
      <c r="C1653" s="1185" t="s">
        <v>9</v>
      </c>
      <c r="D1653" s="1189">
        <v>200</v>
      </c>
      <c r="E1653" s="1286"/>
      <c r="F1653" s="1180">
        <f>ROUND(D1653*(ROUND(E1653,2)),2)</f>
        <v>0</v>
      </c>
      <c r="G1653" s="1181"/>
      <c r="H1653" s="1182"/>
    </row>
    <row r="1654" spans="1:8" ht="10.050000000000001" customHeight="1" x14ac:dyDescent="0.3">
      <c r="A1654" s="1187"/>
      <c r="B1654" s="1188"/>
      <c r="C1654" s="1185"/>
      <c r="D1654" s="1189" t="s">
        <v>4331</v>
      </c>
      <c r="E1654" s="1285"/>
      <c r="F1654" s="1180"/>
      <c r="G1654" s="1181"/>
      <c r="H1654" s="1182"/>
    </row>
    <row r="1655" spans="1:8" x14ac:dyDescent="0.3">
      <c r="A1655" s="1187" t="s">
        <v>1475</v>
      </c>
      <c r="B1655" s="1188" t="s">
        <v>1476</v>
      </c>
      <c r="C1655" s="1185" t="s">
        <v>9</v>
      </c>
      <c r="D1655" s="1189">
        <v>200</v>
      </c>
      <c r="E1655" s="1286"/>
      <c r="F1655" s="1180">
        <f>ROUND(D1655*(ROUND(E1655,2)),2)</f>
        <v>0</v>
      </c>
      <c r="G1655" s="1181"/>
      <c r="H1655" s="1182"/>
    </row>
    <row r="1656" spans="1:8" ht="10.050000000000001" customHeight="1" x14ac:dyDescent="0.3">
      <c r="A1656" s="1187"/>
      <c r="B1656" s="1188"/>
      <c r="C1656" s="1185"/>
      <c r="D1656" s="1189"/>
      <c r="E1656" s="1285"/>
      <c r="F1656" s="1180"/>
      <c r="G1656" s="1181"/>
      <c r="H1656" s="1182"/>
    </row>
    <row r="1657" spans="1:8" x14ac:dyDescent="0.3">
      <c r="A1657" s="1225"/>
      <c r="B1657" s="1188"/>
      <c r="C1657" s="1185"/>
      <c r="D1657" s="1189"/>
      <c r="E1657" s="1217"/>
      <c r="F1657" s="1180"/>
      <c r="G1657" s="1181"/>
      <c r="H1657" s="1182"/>
    </row>
    <row r="1658" spans="1:8" ht="10.050000000000001" customHeight="1" x14ac:dyDescent="0.3">
      <c r="A1658" s="1187"/>
      <c r="B1658" s="1188"/>
      <c r="C1658" s="1185"/>
      <c r="D1658" s="1189"/>
      <c r="E1658" s="1285"/>
      <c r="F1658" s="1180"/>
      <c r="G1658" s="1181"/>
      <c r="H1658" s="1182"/>
    </row>
    <row r="1659" spans="1:8" x14ac:dyDescent="0.3">
      <c r="A1659" s="1187"/>
      <c r="B1659" s="1188"/>
      <c r="C1659" s="1185"/>
      <c r="D1659" s="1189"/>
      <c r="E1659" s="1285"/>
      <c r="F1659" s="1180"/>
      <c r="G1659" s="1181"/>
      <c r="H1659" s="1182"/>
    </row>
    <row r="1660" spans="1:8" ht="10.050000000000001" customHeight="1" x14ac:dyDescent="0.3">
      <c r="A1660" s="1187"/>
      <c r="B1660" s="1188"/>
      <c r="C1660" s="1185"/>
      <c r="D1660" s="1189"/>
      <c r="E1660" s="1285"/>
      <c r="F1660" s="1180"/>
      <c r="G1660" s="1181"/>
      <c r="H1660" s="1182"/>
    </row>
    <row r="1661" spans="1:8" x14ac:dyDescent="0.3">
      <c r="A1661" s="1187"/>
      <c r="B1661" s="1188"/>
      <c r="C1661" s="1185"/>
      <c r="D1661" s="1189"/>
      <c r="E1661" s="1285"/>
      <c r="F1661" s="1180"/>
      <c r="G1661" s="1181"/>
      <c r="H1661" s="1182"/>
    </row>
    <row r="1662" spans="1:8" ht="10.050000000000001" customHeight="1" x14ac:dyDescent="0.3">
      <c r="A1662" s="1187"/>
      <c r="B1662" s="1188"/>
      <c r="C1662" s="1185"/>
      <c r="D1662" s="1189"/>
      <c r="E1662" s="1285"/>
      <c r="F1662" s="1180"/>
      <c r="G1662" s="1181"/>
      <c r="H1662" s="1182"/>
    </row>
    <row r="1663" spans="1:8" x14ac:dyDescent="0.3">
      <c r="A1663" s="1187"/>
      <c r="B1663" s="1188"/>
      <c r="C1663" s="1185"/>
      <c r="D1663" s="1189"/>
      <c r="E1663" s="1285"/>
      <c r="F1663" s="1180"/>
      <c r="G1663" s="1181"/>
      <c r="H1663" s="1182"/>
    </row>
    <row r="1664" spans="1:8" ht="12" customHeight="1" x14ac:dyDescent="0.3">
      <c r="A1664" s="1178"/>
      <c r="B1664" s="1203"/>
      <c r="C1664" s="1204"/>
      <c r="D1664" s="1204"/>
      <c r="E1664" s="1204"/>
      <c r="F1664" s="1210"/>
      <c r="G1664" s="1181"/>
      <c r="H1664" s="1182"/>
    </row>
    <row r="1665" spans="1:8" ht="12" customHeight="1" x14ac:dyDescent="0.3">
      <c r="A1665" s="1205"/>
      <c r="B1665" s="1158" t="s">
        <v>4450</v>
      </c>
      <c r="C1665" s="1159"/>
      <c r="D1665" s="1159"/>
      <c r="E1665" s="1159"/>
      <c r="F1665" s="1175">
        <f>SUM(F1605:F1663)</f>
        <v>0</v>
      </c>
      <c r="G1665" s="1181"/>
      <c r="H1665" s="1182"/>
    </row>
    <row r="1666" spans="1:8" ht="12" customHeight="1" x14ac:dyDescent="0.3">
      <c r="A1666" s="1148" t="str">
        <f>A1</f>
        <v>CONTRACT  SANRAL NRA 2024/1323</v>
      </c>
      <c r="B1666" s="1206"/>
      <c r="C1666" s="1150"/>
      <c r="D1666" s="1150"/>
      <c r="E1666" s="1150"/>
      <c r="F1666" s="1151"/>
      <c r="G1666" s="1181"/>
      <c r="H1666" s="1182"/>
    </row>
    <row r="1667" spans="1:8" ht="12" customHeight="1" x14ac:dyDescent="0.3">
      <c r="A1667" s="1148" t="str">
        <f>A2</f>
        <v>ROUTINE ROAD MAINTENANCE ON NATIONAL ROUTES IN THE LIMPOPO PROVINCE</v>
      </c>
      <c r="B1667" s="1149"/>
      <c r="C1667" s="1150"/>
      <c r="D1667" s="1150"/>
      <c r="E1667" s="1150"/>
      <c r="F1667" s="1155" t="s">
        <v>4527</v>
      </c>
      <c r="G1667" s="1181"/>
      <c r="H1667" s="1182"/>
    </row>
    <row r="1668" spans="1:8" ht="12" customHeight="1" x14ac:dyDescent="0.3">
      <c r="A1668" s="1157" t="s">
        <v>4457</v>
      </c>
      <c r="B1668" s="1149"/>
      <c r="C1668" s="1159"/>
      <c r="D1668" s="1159"/>
      <c r="E1668" s="1159"/>
      <c r="F1668" s="1151"/>
      <c r="G1668" s="1181"/>
      <c r="H1668" s="1182"/>
    </row>
    <row r="1669" spans="1:8" ht="12" customHeight="1" x14ac:dyDescent="0.3">
      <c r="A1669" s="1162"/>
      <c r="B1669" s="1163"/>
      <c r="C1669" s="1164"/>
      <c r="D1669" s="1164"/>
      <c r="E1669" s="1165"/>
      <c r="F1669" s="1165"/>
      <c r="G1669" s="1181"/>
      <c r="H1669" s="1182"/>
    </row>
    <row r="1670" spans="1:8" ht="12" customHeight="1" x14ac:dyDescent="0.3">
      <c r="A1670" s="1166" t="s">
        <v>4111</v>
      </c>
      <c r="B1670" s="1167" t="s">
        <v>4035</v>
      </c>
      <c r="C1670" s="1168" t="s">
        <v>4112</v>
      </c>
      <c r="D1670" s="1168" t="s">
        <v>4113</v>
      </c>
      <c r="E1670" s="1169" t="s">
        <v>4114</v>
      </c>
      <c r="F1670" s="1169" t="s">
        <v>4036</v>
      </c>
      <c r="G1670" s="1181"/>
      <c r="H1670" s="1182"/>
    </row>
    <row r="1671" spans="1:8" ht="12" customHeight="1" x14ac:dyDescent="0.3">
      <c r="A1671" s="1172"/>
      <c r="B1671" s="1173"/>
      <c r="C1671" s="1174"/>
      <c r="D1671" s="1174"/>
      <c r="E1671" s="1175"/>
      <c r="F1671" s="1175"/>
      <c r="G1671" s="1181"/>
      <c r="H1671" s="1182"/>
    </row>
    <row r="1672" spans="1:8" ht="12" customHeight="1" x14ac:dyDescent="0.3">
      <c r="A1672" s="1178"/>
      <c r="B1672" s="1203"/>
      <c r="C1672" s="1204"/>
      <c r="D1672" s="1204"/>
      <c r="E1672" s="1204"/>
      <c r="F1672" s="1165"/>
      <c r="G1672" s="1181"/>
      <c r="H1672" s="1182"/>
    </row>
    <row r="1673" spans="1:8" ht="12" customHeight="1" x14ac:dyDescent="0.3">
      <c r="A1673" s="1205"/>
      <c r="B1673" s="1158" t="s">
        <v>4451</v>
      </c>
      <c r="C1673" s="1159"/>
      <c r="D1673" s="1159"/>
      <c r="E1673" s="1159"/>
      <c r="F1673" s="1175">
        <f>F1665</f>
        <v>0</v>
      </c>
      <c r="G1673" s="1181"/>
      <c r="H1673" s="1182"/>
    </row>
    <row r="1674" spans="1:8" ht="12" customHeight="1" x14ac:dyDescent="0.3">
      <c r="A1674" s="1187"/>
      <c r="B1674" s="1206"/>
      <c r="C1674" s="1162"/>
      <c r="D1674" s="1162"/>
      <c r="E1674" s="1164"/>
      <c r="F1674" s="1207"/>
      <c r="G1674" s="1181"/>
      <c r="H1674" s="1182"/>
    </row>
    <row r="1675" spans="1:8" ht="10.050000000000001" customHeight="1" x14ac:dyDescent="0.3">
      <c r="A1675" s="1187"/>
      <c r="B1675" s="1188"/>
      <c r="C1675" s="1185"/>
      <c r="D1675" s="1189"/>
      <c r="E1675" s="1285"/>
      <c r="F1675" s="1180"/>
      <c r="G1675" s="1181"/>
      <c r="H1675" s="1182"/>
    </row>
    <row r="1676" spans="1:8" x14ac:dyDescent="0.3">
      <c r="A1676" s="1225" t="s">
        <v>1489</v>
      </c>
      <c r="B1676" s="1188" t="s">
        <v>3834</v>
      </c>
      <c r="C1676" s="1185"/>
      <c r="D1676" s="1189" t="s">
        <v>4331</v>
      </c>
      <c r="E1676" s="1207"/>
      <c r="F1676" s="1180"/>
      <c r="G1676" s="1181"/>
      <c r="H1676" s="1182"/>
    </row>
    <row r="1677" spans="1:8" ht="10.050000000000001" customHeight="1" x14ac:dyDescent="0.3">
      <c r="A1677" s="1187"/>
      <c r="B1677" s="1188"/>
      <c r="C1677" s="1185"/>
      <c r="D1677" s="1189" t="s">
        <v>4331</v>
      </c>
      <c r="E1677" s="1285"/>
      <c r="F1677" s="1180"/>
      <c r="G1677" s="1181"/>
      <c r="H1677" s="1182"/>
    </row>
    <row r="1678" spans="1:8" ht="22.8" x14ac:dyDescent="0.3">
      <c r="A1678" s="1187" t="s">
        <v>4255</v>
      </c>
      <c r="B1678" s="1188" t="s">
        <v>4528</v>
      </c>
      <c r="C1678" s="1185" t="s">
        <v>363</v>
      </c>
      <c r="D1678" s="1189">
        <v>25</v>
      </c>
      <c r="E1678" s="1286"/>
      <c r="F1678" s="1180">
        <f>ROUND(D1678*(ROUND(E1678,2)),2)</f>
        <v>0</v>
      </c>
      <c r="G1678" s="1181"/>
      <c r="H1678" s="1182"/>
    </row>
    <row r="1679" spans="1:8" ht="10.050000000000001" customHeight="1" x14ac:dyDescent="0.3">
      <c r="A1679" s="1187"/>
      <c r="B1679" s="1188"/>
      <c r="C1679" s="1185"/>
      <c r="D1679" s="1189"/>
      <c r="E1679" s="1285"/>
      <c r="F1679" s="1180"/>
      <c r="G1679" s="1181"/>
      <c r="H1679" s="1182"/>
    </row>
    <row r="1680" spans="1:8" x14ac:dyDescent="0.3">
      <c r="A1680" s="1187" t="s">
        <v>3835</v>
      </c>
      <c r="B1680" s="1188" t="s">
        <v>1977</v>
      </c>
      <c r="C1680" s="1287"/>
      <c r="D1680" s="1189" t="s">
        <v>4331</v>
      </c>
      <c r="E1680" s="1288"/>
      <c r="F1680" s="1288"/>
      <c r="G1680" s="1181"/>
    </row>
    <row r="1681" spans="1:8" ht="10.050000000000001" customHeight="1" x14ac:dyDescent="0.3">
      <c r="A1681" s="1187"/>
      <c r="B1681" s="1188"/>
      <c r="C1681" s="1185"/>
      <c r="D1681" s="1189" t="s">
        <v>4331</v>
      </c>
      <c r="E1681" s="1285"/>
      <c r="F1681" s="1180"/>
      <c r="G1681" s="1181"/>
      <c r="H1681" s="1182"/>
    </row>
    <row r="1682" spans="1:8" x14ac:dyDescent="0.3">
      <c r="A1682" s="1187" t="s">
        <v>3836</v>
      </c>
      <c r="B1682" s="1188" t="s">
        <v>3837</v>
      </c>
      <c r="C1682" s="1185" t="s">
        <v>363</v>
      </c>
      <c r="D1682" s="1189">
        <v>90</v>
      </c>
      <c r="E1682" s="1286"/>
      <c r="F1682" s="1180">
        <f>ROUND(D1682*(ROUND(E1682,2)),2)</f>
        <v>0</v>
      </c>
      <c r="G1682" s="1181"/>
      <c r="H1682" s="1182"/>
    </row>
    <row r="1683" spans="1:8" ht="10.050000000000001" customHeight="1" x14ac:dyDescent="0.3">
      <c r="A1683" s="1187"/>
      <c r="B1683" s="1188"/>
      <c r="C1683" s="1185"/>
      <c r="D1683" s="1189"/>
      <c r="E1683" s="1285"/>
      <c r="F1683" s="1180"/>
      <c r="G1683" s="1181"/>
      <c r="H1683" s="1182"/>
    </row>
    <row r="1684" spans="1:8" x14ac:dyDescent="0.3">
      <c r="A1684" s="1187" t="s">
        <v>3842</v>
      </c>
      <c r="B1684" s="1188" t="s">
        <v>3838</v>
      </c>
      <c r="C1684" s="1185" t="s">
        <v>363</v>
      </c>
      <c r="D1684" s="1189">
        <v>55</v>
      </c>
      <c r="E1684" s="1286"/>
      <c r="F1684" s="1180">
        <f>ROUND(D1684*(ROUND(E1684,2)),2)</f>
        <v>0</v>
      </c>
      <c r="G1684" s="1181"/>
      <c r="H1684" s="1182"/>
    </row>
    <row r="1685" spans="1:8" ht="10.050000000000001" customHeight="1" x14ac:dyDescent="0.3">
      <c r="A1685" s="1187"/>
      <c r="B1685" s="1188" t="s">
        <v>4331</v>
      </c>
      <c r="C1685" s="1185"/>
      <c r="D1685" s="1189" t="s">
        <v>4331</v>
      </c>
      <c r="E1685" s="1285"/>
      <c r="F1685" s="1180"/>
      <c r="G1685" s="1181"/>
      <c r="H1685" s="1182"/>
    </row>
    <row r="1686" spans="1:8" x14ac:dyDescent="0.3">
      <c r="A1686" s="1187" t="s">
        <v>3843</v>
      </c>
      <c r="B1686" s="1188" t="s">
        <v>3839</v>
      </c>
      <c r="C1686" s="1185" t="s">
        <v>363</v>
      </c>
      <c r="D1686" s="1189">
        <v>45</v>
      </c>
      <c r="E1686" s="1286"/>
      <c r="F1686" s="1180">
        <f>ROUND(D1686*(ROUND(E1686,2)),2)</f>
        <v>0</v>
      </c>
      <c r="G1686" s="1181"/>
      <c r="H1686" s="1182"/>
    </row>
    <row r="1687" spans="1:8" ht="10.050000000000001" customHeight="1" x14ac:dyDescent="0.3">
      <c r="A1687" s="1187"/>
      <c r="B1687" s="1188" t="s">
        <v>4331</v>
      </c>
      <c r="C1687" s="1185"/>
      <c r="D1687" s="1189" t="s">
        <v>4331</v>
      </c>
      <c r="E1687" s="1285"/>
      <c r="F1687" s="1180"/>
      <c r="G1687" s="1181"/>
      <c r="H1687" s="1182"/>
    </row>
    <row r="1688" spans="1:8" x14ac:dyDescent="0.3">
      <c r="A1688" s="1187" t="s">
        <v>3844</v>
      </c>
      <c r="B1688" s="1188" t="s">
        <v>3840</v>
      </c>
      <c r="C1688" s="1185" t="s">
        <v>363</v>
      </c>
      <c r="D1688" s="1189">
        <v>35</v>
      </c>
      <c r="E1688" s="1286"/>
      <c r="F1688" s="1180">
        <f>ROUND(D1688*(ROUND(E1688,2)),2)</f>
        <v>0</v>
      </c>
      <c r="G1688" s="1181"/>
      <c r="H1688" s="1182"/>
    </row>
    <row r="1689" spans="1:8" ht="10.050000000000001" customHeight="1" x14ac:dyDescent="0.3">
      <c r="A1689" s="1187"/>
      <c r="B1689" s="1188"/>
      <c r="C1689" s="1185"/>
      <c r="D1689" s="1189"/>
      <c r="E1689" s="1285"/>
      <c r="F1689" s="1180"/>
      <c r="G1689" s="1181"/>
      <c r="H1689" s="1182"/>
    </row>
    <row r="1690" spans="1:8" x14ac:dyDescent="0.3">
      <c r="A1690" s="1187" t="s">
        <v>3845</v>
      </c>
      <c r="B1690" s="1188" t="s">
        <v>3841</v>
      </c>
      <c r="C1690" s="1185" t="s">
        <v>363</v>
      </c>
      <c r="D1690" s="1189">
        <v>25</v>
      </c>
      <c r="E1690" s="1286"/>
      <c r="F1690" s="1180">
        <f>ROUND(D1690*(ROUND(E1690,2)),2)</f>
        <v>0</v>
      </c>
      <c r="G1690" s="1181"/>
      <c r="H1690" s="1182"/>
    </row>
    <row r="1691" spans="1:8" ht="10.050000000000001" customHeight="1" x14ac:dyDescent="0.3">
      <c r="A1691" s="1187"/>
      <c r="B1691" s="1188"/>
      <c r="C1691" s="1185"/>
      <c r="D1691" s="1189" t="s">
        <v>4331</v>
      </c>
      <c r="E1691" s="1285"/>
      <c r="F1691" s="1180"/>
      <c r="G1691" s="1181"/>
      <c r="H1691" s="1182"/>
    </row>
    <row r="1692" spans="1:8" ht="22.8" x14ac:dyDescent="0.3">
      <c r="A1692" s="1225" t="s">
        <v>1491</v>
      </c>
      <c r="B1692" s="1188" t="s">
        <v>3846</v>
      </c>
      <c r="C1692" s="1185"/>
      <c r="D1692" s="1189" t="s">
        <v>4331</v>
      </c>
      <c r="E1692" s="1285"/>
      <c r="F1692" s="1180"/>
      <c r="G1692" s="1181"/>
      <c r="H1692" s="1182"/>
    </row>
    <row r="1693" spans="1:8" ht="10.050000000000001" customHeight="1" x14ac:dyDescent="0.3">
      <c r="A1693" s="1187"/>
      <c r="B1693" s="1188"/>
      <c r="C1693" s="1185"/>
      <c r="D1693" s="1189" t="s">
        <v>4331</v>
      </c>
      <c r="E1693" s="1285"/>
      <c r="F1693" s="1180"/>
      <c r="G1693" s="1181"/>
      <c r="H1693" s="1182"/>
    </row>
    <row r="1694" spans="1:8" x14ac:dyDescent="0.3">
      <c r="A1694" s="1187" t="s">
        <v>1493</v>
      </c>
      <c r="B1694" s="1188" t="s">
        <v>3849</v>
      </c>
      <c r="C1694" s="1185" t="s">
        <v>221</v>
      </c>
      <c r="D1694" s="1189">
        <v>45</v>
      </c>
      <c r="E1694" s="1286"/>
      <c r="F1694" s="1180">
        <f>ROUND(D1694*(ROUND(E1694,2)),2)</f>
        <v>0</v>
      </c>
      <c r="G1694" s="1181"/>
      <c r="H1694" s="1182"/>
    </row>
    <row r="1695" spans="1:8" ht="10.050000000000001" customHeight="1" x14ac:dyDescent="0.3">
      <c r="A1695" s="1187"/>
      <c r="B1695" s="1188"/>
      <c r="C1695" s="1185"/>
      <c r="D1695" s="1189" t="s">
        <v>4331</v>
      </c>
      <c r="E1695" s="1285"/>
      <c r="F1695" s="1180"/>
      <c r="G1695" s="1181"/>
      <c r="H1695" s="1182"/>
    </row>
    <row r="1696" spans="1:8" ht="22.8" x14ac:dyDescent="0.3">
      <c r="A1696" s="1187" t="s">
        <v>1495</v>
      </c>
      <c r="B1696" s="1188" t="s">
        <v>3850</v>
      </c>
      <c r="C1696" s="1185" t="s">
        <v>221</v>
      </c>
      <c r="D1696" s="1189">
        <v>5</v>
      </c>
      <c r="E1696" s="1286"/>
      <c r="F1696" s="1180">
        <f>ROUND(D1696*(ROUND(E1696,2)),2)</f>
        <v>0</v>
      </c>
      <c r="G1696" s="1181"/>
      <c r="H1696" s="1182"/>
    </row>
    <row r="1697" spans="1:8" ht="10.050000000000001" customHeight="1" x14ac:dyDescent="0.3">
      <c r="A1697" s="1187"/>
      <c r="B1697" s="1188"/>
      <c r="C1697" s="1185"/>
      <c r="D1697" s="1189" t="s">
        <v>4331</v>
      </c>
      <c r="E1697" s="1285"/>
      <c r="F1697" s="1180"/>
      <c r="G1697" s="1181"/>
      <c r="H1697" s="1182"/>
    </row>
    <row r="1698" spans="1:8" ht="22.8" x14ac:dyDescent="0.3">
      <c r="A1698" s="1225" t="s">
        <v>1497</v>
      </c>
      <c r="B1698" s="1188" t="s">
        <v>3851</v>
      </c>
      <c r="C1698" s="1185" t="s">
        <v>221</v>
      </c>
      <c r="D1698" s="1189">
        <v>150</v>
      </c>
      <c r="E1698" s="1286"/>
      <c r="F1698" s="1180">
        <f>ROUND(D1698*(ROUND(E1698,2)),2)</f>
        <v>0</v>
      </c>
      <c r="G1698" s="1181"/>
      <c r="H1698" s="1182"/>
    </row>
    <row r="1699" spans="1:8" ht="10.050000000000001" customHeight="1" x14ac:dyDescent="0.3">
      <c r="A1699" s="1225"/>
      <c r="B1699" s="1188"/>
      <c r="C1699" s="1185"/>
      <c r="D1699" s="1189"/>
      <c r="E1699" s="1285"/>
      <c r="F1699" s="1180"/>
      <c r="G1699" s="1181"/>
      <c r="H1699" s="1182"/>
    </row>
    <row r="1700" spans="1:8" ht="22.8" x14ac:dyDescent="0.3">
      <c r="A1700" s="1225" t="s">
        <v>1499</v>
      </c>
      <c r="B1700" s="1188" t="s">
        <v>1502</v>
      </c>
      <c r="C1700" s="1185"/>
      <c r="D1700" s="1189" t="s">
        <v>4331</v>
      </c>
      <c r="E1700" s="1217"/>
      <c r="F1700" s="1180"/>
      <c r="G1700" s="1181"/>
      <c r="H1700" s="1182"/>
    </row>
    <row r="1701" spans="1:8" ht="10.050000000000001" customHeight="1" x14ac:dyDescent="0.3">
      <c r="A1701" s="1187"/>
      <c r="B1701" s="1188"/>
      <c r="C1701" s="1185"/>
      <c r="D1701" s="1189" t="s">
        <v>4331</v>
      </c>
      <c r="E1701" s="1285"/>
      <c r="F1701" s="1180"/>
      <c r="G1701" s="1181"/>
      <c r="H1701" s="1182"/>
    </row>
    <row r="1702" spans="1:8" x14ac:dyDescent="0.3">
      <c r="A1702" s="1187" t="s">
        <v>3853</v>
      </c>
      <c r="B1702" s="1188" t="s">
        <v>1504</v>
      </c>
      <c r="C1702" s="1185" t="s">
        <v>9</v>
      </c>
      <c r="D1702" s="1189">
        <v>50</v>
      </c>
      <c r="E1702" s="1286"/>
      <c r="F1702" s="1180">
        <f>ROUND(D1702*(ROUND(E1702,2)),2)</f>
        <v>0</v>
      </c>
      <c r="G1702" s="1181"/>
      <c r="H1702" s="1182"/>
    </row>
    <row r="1703" spans="1:8" ht="10.050000000000001" customHeight="1" x14ac:dyDescent="0.3">
      <c r="A1703" s="1187"/>
      <c r="B1703" s="1188"/>
      <c r="C1703" s="1185"/>
      <c r="D1703" s="1189" t="s">
        <v>4331</v>
      </c>
      <c r="E1703" s="1285"/>
      <c r="F1703" s="1180"/>
      <c r="G1703" s="1181"/>
      <c r="H1703" s="1182"/>
    </row>
    <row r="1704" spans="1:8" x14ac:dyDescent="0.3">
      <c r="A1704" s="1187" t="s">
        <v>3854</v>
      </c>
      <c r="B1704" s="1188" t="s">
        <v>1506</v>
      </c>
      <c r="C1704" s="1185" t="s">
        <v>9</v>
      </c>
      <c r="D1704" s="1189">
        <v>20</v>
      </c>
      <c r="E1704" s="1286"/>
      <c r="F1704" s="1180">
        <f>ROUND(D1704*(ROUND(E1704,2)),2)</f>
        <v>0</v>
      </c>
      <c r="G1704" s="1181"/>
      <c r="H1704" s="1182"/>
    </row>
    <row r="1705" spans="1:8" ht="10.050000000000001" customHeight="1" x14ac:dyDescent="0.3">
      <c r="A1705" s="1187"/>
      <c r="B1705" s="1188"/>
      <c r="C1705" s="1185"/>
      <c r="D1705" s="1189" t="s">
        <v>4331</v>
      </c>
      <c r="E1705" s="1285"/>
      <c r="F1705" s="1180"/>
      <c r="G1705" s="1181"/>
      <c r="H1705" s="1182"/>
    </row>
    <row r="1706" spans="1:8" x14ac:dyDescent="0.3">
      <c r="A1706" s="1225" t="s">
        <v>3855</v>
      </c>
      <c r="B1706" s="1188" t="s">
        <v>1508</v>
      </c>
      <c r="C1706" s="1185" t="s">
        <v>9</v>
      </c>
      <c r="D1706" s="1189">
        <v>10</v>
      </c>
      <c r="E1706" s="1286"/>
      <c r="F1706" s="1180">
        <f>ROUND(D1706*(ROUND(E1706,2)),2)</f>
        <v>0</v>
      </c>
      <c r="G1706" s="1181"/>
      <c r="H1706" s="1182"/>
    </row>
    <row r="1707" spans="1:8" ht="10.050000000000001" customHeight="1" x14ac:dyDescent="0.3">
      <c r="A1707" s="1187"/>
      <c r="B1707" s="1188"/>
      <c r="C1707" s="1185"/>
      <c r="D1707" s="1189" t="s">
        <v>4331</v>
      </c>
      <c r="E1707" s="1285"/>
      <c r="F1707" s="1180"/>
      <c r="G1707" s="1181"/>
      <c r="H1707" s="1182"/>
    </row>
    <row r="1708" spans="1:8" x14ac:dyDescent="0.3">
      <c r="A1708" s="1225" t="s">
        <v>1501</v>
      </c>
      <c r="B1708" s="1188" t="s">
        <v>3856</v>
      </c>
      <c r="C1708" s="1185"/>
      <c r="D1708" s="1189" t="s">
        <v>4331</v>
      </c>
      <c r="E1708" s="1207"/>
      <c r="F1708" s="1180"/>
      <c r="G1708" s="1181"/>
      <c r="H1708" s="1182"/>
    </row>
    <row r="1709" spans="1:8" ht="10.050000000000001" customHeight="1" x14ac:dyDescent="0.3">
      <c r="A1709" s="1187"/>
      <c r="B1709" s="1188"/>
      <c r="C1709" s="1185"/>
      <c r="D1709" s="1189" t="s">
        <v>4331</v>
      </c>
      <c r="E1709" s="1285"/>
      <c r="F1709" s="1180"/>
      <c r="G1709" s="1181"/>
      <c r="H1709" s="1182"/>
    </row>
    <row r="1710" spans="1:8" x14ac:dyDescent="0.3">
      <c r="A1710" s="1187" t="s">
        <v>1503</v>
      </c>
      <c r="B1710" s="1188" t="s">
        <v>1504</v>
      </c>
      <c r="C1710" s="1185" t="s">
        <v>9</v>
      </c>
      <c r="D1710" s="1189">
        <v>20</v>
      </c>
      <c r="E1710" s="1286"/>
      <c r="F1710" s="1180">
        <f>ROUND(D1710*(ROUND(E1710,2)),2)</f>
        <v>0</v>
      </c>
      <c r="G1710" s="1181"/>
      <c r="H1710" s="1182"/>
    </row>
    <row r="1711" spans="1:8" ht="10.050000000000001" customHeight="1" x14ac:dyDescent="0.3">
      <c r="A1711" s="1187"/>
      <c r="B1711" s="1188"/>
      <c r="C1711" s="1185"/>
      <c r="D1711" s="1189" t="s">
        <v>4331</v>
      </c>
      <c r="E1711" s="1285"/>
      <c r="F1711" s="1180"/>
      <c r="G1711" s="1181"/>
      <c r="H1711" s="1182"/>
    </row>
    <row r="1712" spans="1:8" x14ac:dyDescent="0.3">
      <c r="A1712" s="1187" t="s">
        <v>1505</v>
      </c>
      <c r="B1712" s="1188" t="s">
        <v>1506</v>
      </c>
      <c r="C1712" s="1185" t="s">
        <v>9</v>
      </c>
      <c r="D1712" s="1189">
        <v>10</v>
      </c>
      <c r="E1712" s="1286"/>
      <c r="F1712" s="1180">
        <f>ROUND(D1712*(ROUND(E1712,2)),2)</f>
        <v>0</v>
      </c>
      <c r="G1712" s="1181"/>
      <c r="H1712" s="1182"/>
    </row>
    <row r="1713" spans="1:8" ht="10.050000000000001" customHeight="1" x14ac:dyDescent="0.3">
      <c r="A1713" s="1187"/>
      <c r="B1713" s="1188"/>
      <c r="C1713" s="1185"/>
      <c r="D1713" s="1189" t="s">
        <v>4331</v>
      </c>
      <c r="E1713" s="1285"/>
      <c r="F1713" s="1180"/>
      <c r="G1713" s="1181"/>
      <c r="H1713" s="1182"/>
    </row>
    <row r="1714" spans="1:8" x14ac:dyDescent="0.3">
      <c r="A1714" s="1225" t="s">
        <v>1507</v>
      </c>
      <c r="B1714" s="1188" t="s">
        <v>1508</v>
      </c>
      <c r="C1714" s="1185" t="s">
        <v>9</v>
      </c>
      <c r="D1714" s="1189">
        <v>5</v>
      </c>
      <c r="E1714" s="1286"/>
      <c r="F1714" s="1180">
        <f>ROUND(D1714*(ROUND(E1714,2)),2)</f>
        <v>0</v>
      </c>
      <c r="G1714" s="1181"/>
      <c r="H1714" s="1182"/>
    </row>
    <row r="1715" spans="1:8" ht="10.050000000000001" customHeight="1" x14ac:dyDescent="0.3">
      <c r="A1715" s="1187"/>
      <c r="B1715" s="1188"/>
      <c r="C1715" s="1185"/>
      <c r="D1715" s="1189" t="s">
        <v>4331</v>
      </c>
      <c r="E1715" s="1285"/>
      <c r="F1715" s="1180"/>
      <c r="G1715" s="1181"/>
      <c r="H1715" s="1182"/>
    </row>
    <row r="1716" spans="1:8" x14ac:dyDescent="0.3">
      <c r="A1716" s="1187" t="s">
        <v>1509</v>
      </c>
      <c r="B1716" s="1188" t="s">
        <v>1549</v>
      </c>
      <c r="C1716" s="1185" t="s">
        <v>9</v>
      </c>
      <c r="D1716" s="1189">
        <v>50</v>
      </c>
      <c r="E1716" s="1286"/>
      <c r="F1716" s="1180">
        <f>ROUND(D1716*(ROUND(E1716,2)),2)</f>
        <v>0</v>
      </c>
      <c r="G1716" s="1181"/>
      <c r="H1716" s="1182"/>
    </row>
    <row r="1717" spans="1:8" ht="10.050000000000001" customHeight="1" x14ac:dyDescent="0.3">
      <c r="A1717" s="1187"/>
      <c r="B1717" s="1188"/>
      <c r="C1717" s="1185"/>
      <c r="D1717" s="1189" t="s">
        <v>4331</v>
      </c>
      <c r="E1717" s="1285"/>
      <c r="F1717" s="1180"/>
      <c r="G1717" s="1181"/>
      <c r="H1717" s="1182"/>
    </row>
    <row r="1718" spans="1:8" x14ac:dyDescent="0.3">
      <c r="A1718" s="1225" t="s">
        <v>1514</v>
      </c>
      <c r="B1718" s="1188" t="s">
        <v>1531</v>
      </c>
      <c r="C1718" s="1185" t="s">
        <v>181</v>
      </c>
      <c r="D1718" s="1189">
        <v>10</v>
      </c>
      <c r="E1718" s="1286"/>
      <c r="F1718" s="1180">
        <f>ROUND(D1718*(ROUND(E1718,2)),2)</f>
        <v>0</v>
      </c>
      <c r="G1718" s="1181"/>
      <c r="H1718" s="1182"/>
    </row>
    <row r="1719" spans="1:8" ht="10.050000000000001" customHeight="1" x14ac:dyDescent="0.3">
      <c r="A1719" s="1187"/>
      <c r="B1719" s="1188"/>
      <c r="C1719" s="1185"/>
      <c r="D1719" s="1189"/>
      <c r="E1719" s="1285"/>
      <c r="F1719" s="1180"/>
      <c r="G1719" s="1181"/>
      <c r="H1719" s="1182"/>
    </row>
    <row r="1720" spans="1:8" ht="22.8" x14ac:dyDescent="0.3">
      <c r="A1720" s="1225" t="s">
        <v>1516</v>
      </c>
      <c r="B1720" s="1188" t="s">
        <v>1535</v>
      </c>
      <c r="C1720" s="1185"/>
      <c r="D1720" s="1189" t="s">
        <v>4331</v>
      </c>
      <c r="E1720" s="1207"/>
      <c r="F1720" s="1180"/>
      <c r="G1720" s="1181"/>
      <c r="H1720" s="1182"/>
    </row>
    <row r="1721" spans="1:8" ht="10.050000000000001" customHeight="1" x14ac:dyDescent="0.3">
      <c r="A1721" s="1187"/>
      <c r="B1721" s="1235"/>
      <c r="C1721" s="1185"/>
      <c r="D1721" s="1189"/>
      <c r="E1721" s="1285"/>
      <c r="F1721" s="1180"/>
      <c r="G1721" s="1181"/>
      <c r="H1721" s="1182"/>
    </row>
    <row r="1722" spans="1:8" x14ac:dyDescent="0.3">
      <c r="A1722" s="1225" t="s">
        <v>1518</v>
      </c>
      <c r="B1722" s="1188" t="s">
        <v>1537</v>
      </c>
      <c r="C1722" s="1185"/>
      <c r="D1722" s="1189" t="s">
        <v>4331</v>
      </c>
      <c r="E1722" s="1207"/>
      <c r="F1722" s="1180"/>
      <c r="G1722" s="1181"/>
      <c r="H1722" s="1182"/>
    </row>
    <row r="1723" spans="1:8" ht="10.050000000000001" customHeight="1" x14ac:dyDescent="0.3">
      <c r="A1723" s="1187"/>
      <c r="B1723" s="1188"/>
      <c r="C1723" s="1185"/>
      <c r="D1723" s="1189"/>
      <c r="E1723" s="1285"/>
      <c r="F1723" s="1180"/>
      <c r="G1723" s="1181"/>
      <c r="H1723" s="1182"/>
    </row>
    <row r="1724" spans="1:8" ht="12" customHeight="1" x14ac:dyDescent="0.3">
      <c r="A1724" s="1178"/>
      <c r="B1724" s="1203"/>
      <c r="C1724" s="1204"/>
      <c r="D1724" s="1204"/>
      <c r="E1724" s="1204"/>
      <c r="F1724" s="1210"/>
      <c r="G1724" s="1181"/>
      <c r="H1724" s="1182"/>
    </row>
    <row r="1725" spans="1:8" ht="12" customHeight="1" x14ac:dyDescent="0.3">
      <c r="A1725" s="1205"/>
      <c r="B1725" s="1158" t="s">
        <v>4450</v>
      </c>
      <c r="C1725" s="1159"/>
      <c r="D1725" s="1159"/>
      <c r="E1725" s="1159"/>
      <c r="F1725" s="1175">
        <f>SUM(F1673:F1723)</f>
        <v>0</v>
      </c>
      <c r="G1725" s="1181"/>
      <c r="H1725" s="1151"/>
    </row>
    <row r="1726" spans="1:8" ht="12.75" customHeight="1" x14ac:dyDescent="0.3">
      <c r="A1726" s="1148" t="str">
        <f>A1</f>
        <v>CONTRACT  SANRAL NRA 2024/1323</v>
      </c>
      <c r="B1726" s="1206"/>
      <c r="C1726" s="1150"/>
      <c r="D1726" s="1150"/>
      <c r="E1726" s="1150"/>
      <c r="F1726" s="1151"/>
      <c r="G1726" s="1181"/>
      <c r="H1726" s="1151"/>
    </row>
    <row r="1727" spans="1:8" ht="12.75" customHeight="1" x14ac:dyDescent="0.3">
      <c r="A1727" s="1148" t="str">
        <f>A2</f>
        <v>ROUTINE ROAD MAINTENANCE ON NATIONAL ROUTES IN THE LIMPOPO PROVINCE</v>
      </c>
      <c r="B1727" s="1149"/>
      <c r="C1727" s="1150"/>
      <c r="D1727" s="1150"/>
      <c r="E1727" s="1150"/>
      <c r="F1727" s="1155" t="s">
        <v>4527</v>
      </c>
      <c r="G1727" s="1181"/>
      <c r="H1727" s="1155"/>
    </row>
    <row r="1728" spans="1:8" ht="12.75" customHeight="1" x14ac:dyDescent="0.3">
      <c r="A1728" s="1157" t="s">
        <v>4457</v>
      </c>
      <c r="B1728" s="1149"/>
      <c r="C1728" s="1159"/>
      <c r="D1728" s="1159"/>
      <c r="E1728" s="1159"/>
      <c r="F1728" s="1151"/>
      <c r="G1728" s="1181"/>
      <c r="H1728" s="1151"/>
    </row>
    <row r="1729" spans="1:8" ht="12.75" customHeight="1" x14ac:dyDescent="0.3">
      <c r="A1729" s="1162"/>
      <c r="B1729" s="1163"/>
      <c r="C1729" s="1164"/>
      <c r="D1729" s="1164"/>
      <c r="E1729" s="1165"/>
      <c r="F1729" s="1165"/>
      <c r="G1729" s="1181"/>
      <c r="H1729" s="1151"/>
    </row>
    <row r="1730" spans="1:8" ht="12.75" customHeight="1" x14ac:dyDescent="0.3">
      <c r="A1730" s="1166" t="s">
        <v>4111</v>
      </c>
      <c r="B1730" s="1167" t="s">
        <v>4035</v>
      </c>
      <c r="C1730" s="1168" t="s">
        <v>4112</v>
      </c>
      <c r="D1730" s="1168" t="s">
        <v>4113</v>
      </c>
      <c r="E1730" s="1169" t="s">
        <v>4114</v>
      </c>
      <c r="F1730" s="1169" t="s">
        <v>4036</v>
      </c>
      <c r="G1730" s="1181"/>
      <c r="H1730" s="1170"/>
    </row>
    <row r="1731" spans="1:8" ht="12.75" customHeight="1" x14ac:dyDescent="0.3">
      <c r="A1731" s="1172"/>
      <c r="B1731" s="1173"/>
      <c r="C1731" s="1174"/>
      <c r="D1731" s="1174"/>
      <c r="E1731" s="1175"/>
      <c r="F1731" s="1175"/>
      <c r="G1731" s="1181"/>
      <c r="H1731" s="1151"/>
    </row>
    <row r="1732" spans="1:8" ht="12.75" customHeight="1" x14ac:dyDescent="0.3">
      <c r="A1732" s="1178"/>
      <c r="B1732" s="1203"/>
      <c r="C1732" s="1204"/>
      <c r="D1732" s="1204"/>
      <c r="E1732" s="1204"/>
      <c r="F1732" s="1165"/>
      <c r="G1732" s="1181"/>
      <c r="H1732" s="1151"/>
    </row>
    <row r="1733" spans="1:8" ht="12.75" customHeight="1" x14ac:dyDescent="0.3">
      <c r="A1733" s="1205"/>
      <c r="B1733" s="1158" t="s">
        <v>4451</v>
      </c>
      <c r="C1733" s="1159"/>
      <c r="D1733" s="1159"/>
      <c r="E1733" s="1159"/>
      <c r="F1733" s="1175">
        <f>F1725</f>
        <v>0</v>
      </c>
      <c r="G1733" s="1181"/>
      <c r="H1733" s="1151"/>
    </row>
    <row r="1734" spans="1:8" ht="12.75" customHeight="1" x14ac:dyDescent="0.3">
      <c r="A1734" s="1187"/>
      <c r="B1734" s="1188"/>
      <c r="C1734" s="1185"/>
      <c r="D1734" s="1189"/>
      <c r="E1734" s="1285"/>
      <c r="F1734" s="1180"/>
      <c r="G1734" s="1181"/>
      <c r="H1734" s="1151"/>
    </row>
    <row r="1735" spans="1:8" ht="12" customHeight="1" x14ac:dyDescent="0.3">
      <c r="A1735" s="1187" t="s">
        <v>1520</v>
      </c>
      <c r="B1735" s="1188" t="s">
        <v>1539</v>
      </c>
      <c r="C1735" s="1185" t="s">
        <v>181</v>
      </c>
      <c r="D1735" s="1189">
        <v>10</v>
      </c>
      <c r="E1735" s="1286"/>
      <c r="F1735" s="1180">
        <f>ROUND(D1735*(ROUND(E1735,2)),2)</f>
        <v>0</v>
      </c>
      <c r="G1735" s="1181"/>
      <c r="H1735" s="1151"/>
    </row>
    <row r="1736" spans="1:8" ht="12.75" customHeight="1" x14ac:dyDescent="0.3">
      <c r="A1736" s="1187"/>
      <c r="B1736" s="1235"/>
      <c r="C1736" s="1185"/>
      <c r="D1736" s="1189"/>
      <c r="E1736" s="1285"/>
      <c r="F1736" s="1180"/>
      <c r="G1736" s="1181"/>
      <c r="H1736" s="1182"/>
    </row>
    <row r="1737" spans="1:8" ht="12" customHeight="1" x14ac:dyDescent="0.3">
      <c r="A1737" s="1187" t="s">
        <v>1522</v>
      </c>
      <c r="B1737" s="1188" t="s">
        <v>1541</v>
      </c>
      <c r="C1737" s="1185" t="s">
        <v>181</v>
      </c>
      <c r="D1737" s="1189">
        <v>10</v>
      </c>
      <c r="E1737" s="1286"/>
      <c r="F1737" s="1180">
        <f>ROUND(D1737*(ROUND(E1737,2)),2)</f>
        <v>0</v>
      </c>
      <c r="G1737" s="1181"/>
      <c r="H1737" s="1151"/>
    </row>
    <row r="1738" spans="1:8" ht="12.75" customHeight="1" x14ac:dyDescent="0.3">
      <c r="A1738" s="1187"/>
      <c r="B1738" s="1188"/>
      <c r="C1738" s="1185"/>
      <c r="D1738" s="1189"/>
      <c r="E1738" s="1285"/>
      <c r="F1738" s="1180"/>
      <c r="G1738" s="1181"/>
      <c r="H1738" s="1151"/>
    </row>
    <row r="1739" spans="1:8" ht="12" customHeight="1" x14ac:dyDescent="0.3">
      <c r="A1739" s="1187" t="s">
        <v>1523</v>
      </c>
      <c r="B1739" s="1188" t="s">
        <v>1543</v>
      </c>
      <c r="C1739" s="1185" t="s">
        <v>181</v>
      </c>
      <c r="D1739" s="1189">
        <v>10</v>
      </c>
      <c r="E1739" s="1286"/>
      <c r="F1739" s="1180">
        <f>ROUND(D1739*(ROUND(E1739,2)),2)</f>
        <v>0</v>
      </c>
      <c r="G1739" s="1181"/>
      <c r="H1739" s="1151"/>
    </row>
    <row r="1740" spans="1:8" ht="12.75" customHeight="1" x14ac:dyDescent="0.3">
      <c r="A1740" s="1187"/>
      <c r="B1740" s="1235"/>
      <c r="C1740" s="1185"/>
      <c r="D1740" s="1189"/>
      <c r="E1740" s="1285"/>
      <c r="F1740" s="1180"/>
      <c r="G1740" s="1181"/>
      <c r="H1740" s="1182"/>
    </row>
    <row r="1741" spans="1:8" x14ac:dyDescent="0.3">
      <c r="A1741" s="1187" t="s">
        <v>3865</v>
      </c>
      <c r="B1741" s="1188" t="s">
        <v>1545</v>
      </c>
      <c r="C1741" s="1185" t="s">
        <v>453</v>
      </c>
      <c r="D1741" s="1189">
        <v>20</v>
      </c>
      <c r="E1741" s="1286"/>
      <c r="F1741" s="1180">
        <f>ROUND(D1741*(ROUND(E1741,2)),2)</f>
        <v>0</v>
      </c>
      <c r="G1741" s="1181"/>
      <c r="H1741" s="1182"/>
    </row>
    <row r="1742" spans="1:8" ht="12.75" customHeight="1" x14ac:dyDescent="0.3">
      <c r="A1742" s="1187"/>
      <c r="B1742" s="1235"/>
      <c r="C1742" s="1185"/>
      <c r="D1742" s="1189"/>
      <c r="E1742" s="1285"/>
      <c r="F1742" s="1180"/>
      <c r="G1742" s="1181"/>
      <c r="H1742" s="1182"/>
    </row>
    <row r="1743" spans="1:8" ht="22.8" x14ac:dyDescent="0.3">
      <c r="A1743" s="1187" t="s">
        <v>3866</v>
      </c>
      <c r="B1743" s="1188" t="s">
        <v>1547</v>
      </c>
      <c r="C1743" s="1185" t="s">
        <v>453</v>
      </c>
      <c r="D1743" s="1189">
        <v>10</v>
      </c>
      <c r="E1743" s="1286"/>
      <c r="F1743" s="1180">
        <f>ROUND(D1743*(ROUND(E1743,2)),2)</f>
        <v>0</v>
      </c>
      <c r="G1743" s="1181"/>
      <c r="H1743" s="1182"/>
    </row>
    <row r="1744" spans="1:8" ht="12.75" customHeight="1" x14ac:dyDescent="0.3">
      <c r="A1744" s="1187"/>
      <c r="B1744" s="1235"/>
      <c r="C1744" s="1185"/>
      <c r="D1744" s="1189" t="s">
        <v>4331</v>
      </c>
      <c r="E1744" s="1285"/>
      <c r="F1744" s="1180"/>
      <c r="G1744" s="1181"/>
      <c r="H1744" s="1182"/>
    </row>
    <row r="1745" spans="1:8" x14ac:dyDescent="0.3">
      <c r="A1745" s="1225" t="s">
        <v>1530</v>
      </c>
      <c r="B1745" s="1188" t="s">
        <v>1515</v>
      </c>
      <c r="C1745" s="1185" t="s">
        <v>4143</v>
      </c>
      <c r="D1745" s="1189">
        <v>10</v>
      </c>
      <c r="E1745" s="1286"/>
      <c r="F1745" s="1180">
        <f>ROUND(D1745*(ROUND(E1745,2)),2)</f>
        <v>0</v>
      </c>
      <c r="G1745" s="1181"/>
      <c r="H1745" s="1182"/>
    </row>
    <row r="1746" spans="1:8" ht="12.75" customHeight="1" x14ac:dyDescent="0.3">
      <c r="A1746" s="1187"/>
      <c r="B1746" s="1235"/>
      <c r="C1746" s="1185"/>
      <c r="D1746" s="1189" t="s">
        <v>4331</v>
      </c>
      <c r="E1746" s="1285"/>
      <c r="F1746" s="1180"/>
      <c r="G1746" s="1181"/>
      <c r="H1746" s="1182"/>
    </row>
    <row r="1747" spans="1:8" x14ac:dyDescent="0.3">
      <c r="A1747" s="1225" t="s">
        <v>1532</v>
      </c>
      <c r="B1747" s="1188" t="s">
        <v>1551</v>
      </c>
      <c r="C1747" s="1287"/>
      <c r="D1747" s="1189" t="s">
        <v>4331</v>
      </c>
      <c r="E1747" s="1288"/>
      <c r="F1747" s="1288"/>
      <c r="G1747" s="1181"/>
    </row>
    <row r="1748" spans="1:8" ht="12.75" customHeight="1" x14ac:dyDescent="0.3">
      <c r="A1748" s="1187" t="s">
        <v>4331</v>
      </c>
      <c r="B1748" s="1235"/>
      <c r="C1748" s="1185"/>
      <c r="D1748" s="1189" t="s">
        <v>4331</v>
      </c>
      <c r="E1748" s="1285"/>
      <c r="F1748" s="1180"/>
      <c r="G1748" s="1181"/>
      <c r="H1748" s="1182"/>
    </row>
    <row r="1749" spans="1:8" x14ac:dyDescent="0.3">
      <c r="A1749" s="1225" t="s">
        <v>3859</v>
      </c>
      <c r="B1749" s="1188" t="s">
        <v>1551</v>
      </c>
      <c r="C1749" s="1185" t="s">
        <v>3858</v>
      </c>
      <c r="D1749" s="1189">
        <v>1</v>
      </c>
      <c r="E1749" s="1217">
        <v>5000000</v>
      </c>
      <c r="F1749" s="1180">
        <f>ROUND(D1749*(ROUND(E1749,2)),2)</f>
        <v>5000000</v>
      </c>
      <c r="G1749" s="1181"/>
      <c r="H1749" s="1182"/>
    </row>
    <row r="1750" spans="1:8" ht="12.75" customHeight="1" x14ac:dyDescent="0.3">
      <c r="A1750" s="1187" t="s">
        <v>4331</v>
      </c>
      <c r="B1750" s="1235"/>
      <c r="C1750" s="1185"/>
      <c r="D1750" s="1189" t="s">
        <v>4331</v>
      </c>
      <c r="E1750" s="1285"/>
      <c r="F1750" s="1180"/>
      <c r="G1750" s="1181"/>
      <c r="H1750" s="1182"/>
    </row>
    <row r="1751" spans="1:8" ht="22.8" x14ac:dyDescent="0.3">
      <c r="A1751" s="1225" t="s">
        <v>3860</v>
      </c>
      <c r="B1751" s="1188" t="s">
        <v>3857</v>
      </c>
      <c r="C1751" s="1185" t="s">
        <v>21</v>
      </c>
      <c r="D1751" s="1189">
        <f>F1749</f>
        <v>5000000</v>
      </c>
      <c r="E1751" s="1290"/>
      <c r="F1751" s="1180">
        <f>ROUND(D1751*(ROUND(E1751,2)),2)</f>
        <v>0</v>
      </c>
      <c r="G1751" s="1181"/>
      <c r="H1751" s="1182"/>
    </row>
    <row r="1752" spans="1:8" ht="12.75" customHeight="1" x14ac:dyDescent="0.3">
      <c r="A1752" s="1187"/>
      <c r="B1752" s="1235"/>
      <c r="C1752" s="1185"/>
      <c r="D1752" s="1189" t="s">
        <v>4331</v>
      </c>
      <c r="E1752" s="1285"/>
      <c r="F1752" s="1180"/>
      <c r="G1752" s="1181"/>
      <c r="H1752" s="1182"/>
    </row>
    <row r="1753" spans="1:8" x14ac:dyDescent="0.3">
      <c r="A1753" s="1225" t="s">
        <v>1534</v>
      </c>
      <c r="B1753" s="1236" t="s">
        <v>1573</v>
      </c>
      <c r="C1753" s="1253"/>
      <c r="D1753" s="1189" t="s">
        <v>4331</v>
      </c>
      <c r="E1753" s="1285"/>
      <c r="F1753" s="1180"/>
      <c r="G1753" s="1181"/>
      <c r="H1753" s="1182"/>
    </row>
    <row r="1754" spans="1:8" ht="12.75" customHeight="1" x14ac:dyDescent="0.3">
      <c r="A1754" s="1187"/>
      <c r="B1754" s="1235"/>
      <c r="C1754" s="1185"/>
      <c r="D1754" s="1189" t="s">
        <v>4331</v>
      </c>
      <c r="E1754" s="1285"/>
      <c r="F1754" s="1180"/>
      <c r="G1754" s="1181"/>
      <c r="H1754" s="1182"/>
    </row>
    <row r="1755" spans="1:8" x14ac:dyDescent="0.3">
      <c r="A1755" s="1225" t="s">
        <v>1536</v>
      </c>
      <c r="B1755" s="1236" t="s">
        <v>1573</v>
      </c>
      <c r="C1755" s="1253" t="s">
        <v>3858</v>
      </c>
      <c r="D1755" s="1189">
        <v>1</v>
      </c>
      <c r="E1755" s="1217">
        <v>250000</v>
      </c>
      <c r="F1755" s="1180">
        <f>ROUND(D1755*(ROUND(E1755,2)),2)</f>
        <v>250000</v>
      </c>
      <c r="G1755" s="1181"/>
      <c r="H1755" s="1182"/>
    </row>
    <row r="1756" spans="1:8" ht="12.75" customHeight="1" x14ac:dyDescent="0.3">
      <c r="A1756" s="1187" t="s">
        <v>4331</v>
      </c>
      <c r="B1756" s="1235"/>
      <c r="C1756" s="1185"/>
      <c r="D1756" s="1189" t="s">
        <v>4331</v>
      </c>
      <c r="E1756" s="1285"/>
      <c r="F1756" s="1180"/>
      <c r="G1756" s="1181"/>
      <c r="H1756" s="1182"/>
    </row>
    <row r="1757" spans="1:8" ht="22.8" x14ac:dyDescent="0.3">
      <c r="A1757" s="1225" t="s">
        <v>1546</v>
      </c>
      <c r="B1757" s="1236" t="s">
        <v>3861</v>
      </c>
      <c r="C1757" s="1253" t="s">
        <v>21</v>
      </c>
      <c r="D1757" s="1189">
        <f>F1755</f>
        <v>250000</v>
      </c>
      <c r="E1757" s="1290"/>
      <c r="F1757" s="1180">
        <f>ROUND(D1757*(ROUND(E1757,2)),2)</f>
        <v>0</v>
      </c>
      <c r="G1757" s="1181"/>
      <c r="H1757" s="1182"/>
    </row>
    <row r="1758" spans="1:8" ht="12.75" customHeight="1" x14ac:dyDescent="0.3">
      <c r="A1758" s="1187"/>
      <c r="B1758" s="1235"/>
      <c r="C1758" s="1185"/>
      <c r="D1758" s="1189"/>
      <c r="E1758" s="1285"/>
      <c r="F1758" s="1180"/>
      <c r="G1758" s="1181"/>
      <c r="H1758" s="1182"/>
    </row>
    <row r="1759" spans="1:8" x14ac:dyDescent="0.3">
      <c r="A1759" s="1187" t="s">
        <v>1548</v>
      </c>
      <c r="B1759" s="1188" t="s">
        <v>3887</v>
      </c>
      <c r="C1759" s="1185"/>
      <c r="D1759" s="1189"/>
      <c r="E1759" s="1285"/>
      <c r="F1759" s="1180"/>
      <c r="G1759" s="1181"/>
      <c r="H1759" s="1182"/>
    </row>
    <row r="1760" spans="1:8" ht="12.75" customHeight="1" x14ac:dyDescent="0.3">
      <c r="A1760" s="1187"/>
      <c r="B1760" s="1235"/>
      <c r="C1760" s="1185"/>
      <c r="D1760" s="1189"/>
      <c r="E1760" s="1285"/>
      <c r="F1760" s="1180"/>
      <c r="G1760" s="1181"/>
      <c r="H1760" s="1182"/>
    </row>
    <row r="1761" spans="1:8" x14ac:dyDescent="0.3">
      <c r="A1761" s="1187" t="s">
        <v>3862</v>
      </c>
      <c r="B1761" s="1188" t="s">
        <v>1562</v>
      </c>
      <c r="C1761" s="1185"/>
      <c r="D1761" s="1189"/>
      <c r="E1761" s="1285"/>
      <c r="F1761" s="1180"/>
      <c r="G1761" s="1181"/>
      <c r="H1761" s="1182"/>
    </row>
    <row r="1762" spans="1:8" ht="12.75" customHeight="1" x14ac:dyDescent="0.3">
      <c r="A1762" s="1187"/>
      <c r="B1762" s="1235"/>
      <c r="C1762" s="1185"/>
      <c r="D1762" s="1189"/>
      <c r="E1762" s="1285"/>
      <c r="F1762" s="1180"/>
      <c r="G1762" s="1181"/>
      <c r="H1762" s="1182"/>
    </row>
    <row r="1763" spans="1:8" x14ac:dyDescent="0.3">
      <c r="A1763" s="1187" t="s">
        <v>3863</v>
      </c>
      <c r="B1763" s="1188" t="s">
        <v>173</v>
      </c>
      <c r="C1763" s="1185" t="s">
        <v>9</v>
      </c>
      <c r="D1763" s="1189">
        <v>45</v>
      </c>
      <c r="E1763" s="1286"/>
      <c r="F1763" s="1180">
        <f>ROUND(D1763*(ROUND(E1763,2)),2)</f>
        <v>0</v>
      </c>
      <c r="G1763" s="1181"/>
      <c r="H1763" s="1182"/>
    </row>
    <row r="1764" spans="1:8" ht="12.75" customHeight="1" x14ac:dyDescent="0.3">
      <c r="A1764" s="1187"/>
      <c r="B1764" s="1235"/>
      <c r="C1764" s="1185"/>
      <c r="D1764" s="1189"/>
      <c r="E1764" s="1285"/>
      <c r="F1764" s="1180"/>
      <c r="G1764" s="1181"/>
      <c r="H1764" s="1182"/>
    </row>
    <row r="1765" spans="1:8" ht="14.25" customHeight="1" x14ac:dyDescent="0.3">
      <c r="A1765" s="1187" t="s">
        <v>3864</v>
      </c>
      <c r="B1765" s="1188" t="s">
        <v>171</v>
      </c>
      <c r="C1765" s="1185" t="s">
        <v>9</v>
      </c>
      <c r="D1765" s="1189">
        <v>45</v>
      </c>
      <c r="E1765" s="1286"/>
      <c r="F1765" s="1180">
        <f>ROUND(D1765*(ROUND(E1765,2)),2)</f>
        <v>0</v>
      </c>
      <c r="G1765" s="1181"/>
      <c r="H1765" s="1182"/>
    </row>
    <row r="1766" spans="1:8" ht="12.75" customHeight="1" x14ac:dyDescent="0.3">
      <c r="A1766" s="1187"/>
      <c r="B1766" s="1235"/>
      <c r="C1766" s="1185"/>
      <c r="D1766" s="1189"/>
      <c r="E1766" s="1285"/>
      <c r="F1766" s="1180"/>
      <c r="G1766" s="1181"/>
      <c r="H1766" s="1182"/>
    </row>
    <row r="1767" spans="1:8" x14ac:dyDescent="0.3">
      <c r="A1767" s="1187" t="s">
        <v>3881</v>
      </c>
      <c r="B1767" s="1188" t="s">
        <v>1566</v>
      </c>
      <c r="C1767" s="1185"/>
      <c r="D1767" s="1189"/>
      <c r="E1767" s="1285"/>
      <c r="F1767" s="1180"/>
      <c r="G1767" s="1181"/>
      <c r="H1767" s="1182"/>
    </row>
    <row r="1768" spans="1:8" ht="12.75" customHeight="1" x14ac:dyDescent="0.3">
      <c r="A1768" s="1187"/>
      <c r="B1768" s="1235"/>
      <c r="C1768" s="1185"/>
      <c r="D1768" s="1189"/>
      <c r="E1768" s="1285"/>
      <c r="F1768" s="1180"/>
      <c r="G1768" s="1181"/>
      <c r="H1768" s="1182"/>
    </row>
    <row r="1769" spans="1:8" x14ac:dyDescent="0.3">
      <c r="A1769" s="1187" t="s">
        <v>3882</v>
      </c>
      <c r="B1769" s="1188" t="s">
        <v>171</v>
      </c>
      <c r="C1769" s="1185" t="s">
        <v>9</v>
      </c>
      <c r="D1769" s="1189">
        <v>50</v>
      </c>
      <c r="E1769" s="1286"/>
      <c r="F1769" s="1180">
        <f>ROUND(D1769*(ROUND(E1769,2)),2)</f>
        <v>0</v>
      </c>
      <c r="G1769" s="1181"/>
      <c r="H1769" s="1182"/>
    </row>
    <row r="1770" spans="1:8" ht="12.75" customHeight="1" x14ac:dyDescent="0.3">
      <c r="A1770" s="1187"/>
      <c r="B1770" s="1235"/>
      <c r="C1770" s="1185"/>
      <c r="D1770" s="1189"/>
      <c r="E1770" s="1285"/>
      <c r="F1770" s="1180"/>
      <c r="G1770" s="1181"/>
      <c r="H1770" s="1182"/>
    </row>
    <row r="1771" spans="1:8" x14ac:dyDescent="0.3">
      <c r="A1771" s="1187" t="s">
        <v>3883</v>
      </c>
      <c r="B1771" s="1188" t="s">
        <v>177</v>
      </c>
      <c r="C1771" s="1185" t="s">
        <v>9</v>
      </c>
      <c r="D1771" s="1189">
        <v>60</v>
      </c>
      <c r="E1771" s="1286"/>
      <c r="F1771" s="1180">
        <f>ROUND(D1771*(ROUND(E1771,2)),2)</f>
        <v>0</v>
      </c>
      <c r="G1771" s="1181"/>
      <c r="H1771" s="1182"/>
    </row>
    <row r="1772" spans="1:8" ht="12.75" customHeight="1" x14ac:dyDescent="0.3">
      <c r="A1772" s="1187"/>
      <c r="B1772" s="1235"/>
      <c r="C1772" s="1185"/>
      <c r="D1772" s="1189"/>
      <c r="E1772" s="1285"/>
      <c r="F1772" s="1180"/>
      <c r="G1772" s="1181"/>
      <c r="H1772" s="1182"/>
    </row>
    <row r="1773" spans="1:8" x14ac:dyDescent="0.3">
      <c r="A1773" s="1187" t="s">
        <v>3886</v>
      </c>
      <c r="B1773" s="1188" t="s">
        <v>175</v>
      </c>
      <c r="C1773" s="1185"/>
      <c r="D1773" s="1189"/>
      <c r="E1773" s="1285"/>
      <c r="F1773" s="1180"/>
      <c r="G1773" s="1181"/>
      <c r="H1773" s="1182"/>
    </row>
    <row r="1774" spans="1:8" ht="12.75" customHeight="1" x14ac:dyDescent="0.3">
      <c r="A1774" s="1187"/>
      <c r="B1774" s="1235"/>
      <c r="C1774" s="1185"/>
      <c r="D1774" s="1189"/>
      <c r="E1774" s="1285"/>
      <c r="F1774" s="1180"/>
      <c r="G1774" s="1181"/>
      <c r="H1774" s="1182"/>
    </row>
    <row r="1775" spans="1:8" x14ac:dyDescent="0.3">
      <c r="A1775" s="1187" t="s">
        <v>3884</v>
      </c>
      <c r="B1775" s="1188" t="s">
        <v>171</v>
      </c>
      <c r="C1775" s="1185" t="s">
        <v>9</v>
      </c>
      <c r="D1775" s="1189">
        <v>45</v>
      </c>
      <c r="E1775" s="1286"/>
      <c r="F1775" s="1180">
        <f>ROUND(D1775*(ROUND(E1775,2)),2)</f>
        <v>0</v>
      </c>
      <c r="G1775" s="1181"/>
      <c r="H1775" s="1182"/>
    </row>
    <row r="1776" spans="1:8" ht="12.75" customHeight="1" x14ac:dyDescent="0.3">
      <c r="A1776" s="1187"/>
      <c r="B1776" s="1235"/>
      <c r="C1776" s="1185"/>
      <c r="D1776" s="1189"/>
      <c r="E1776" s="1285"/>
      <c r="F1776" s="1180"/>
      <c r="G1776" s="1181"/>
      <c r="H1776" s="1182"/>
    </row>
    <row r="1777" spans="1:8" x14ac:dyDescent="0.3">
      <c r="A1777" s="1187" t="s">
        <v>3885</v>
      </c>
      <c r="B1777" s="1188" t="s">
        <v>177</v>
      </c>
      <c r="C1777" s="1185" t="s">
        <v>9</v>
      </c>
      <c r="D1777" s="1189">
        <v>45</v>
      </c>
      <c r="E1777" s="1286"/>
      <c r="F1777" s="1180">
        <f>ROUND(D1777*(ROUND(E1777,2)),2)</f>
        <v>0</v>
      </c>
      <c r="G1777" s="1181"/>
      <c r="H1777" s="1182"/>
    </row>
    <row r="1778" spans="1:8" x14ac:dyDescent="0.3">
      <c r="A1778" s="1187"/>
      <c r="B1778" s="1188"/>
      <c r="C1778" s="1185"/>
      <c r="D1778" s="1189"/>
      <c r="E1778" s="1285"/>
      <c r="F1778" s="1180"/>
      <c r="G1778" s="1181"/>
      <c r="H1778" s="1182"/>
    </row>
    <row r="1779" spans="1:8" x14ac:dyDescent="0.3">
      <c r="A1779" s="1187"/>
      <c r="B1779" s="1188"/>
      <c r="C1779" s="1185"/>
      <c r="D1779" s="1189"/>
      <c r="E1779" s="1285"/>
      <c r="F1779" s="1180"/>
      <c r="G1779" s="1181"/>
      <c r="H1779" s="1182"/>
    </row>
    <row r="1780" spans="1:8" x14ac:dyDescent="0.3">
      <c r="A1780" s="1187"/>
      <c r="B1780" s="1188"/>
      <c r="C1780" s="1185"/>
      <c r="D1780" s="1189"/>
      <c r="E1780" s="1285"/>
      <c r="F1780" s="1180"/>
      <c r="G1780" s="1181"/>
      <c r="H1780" s="1182"/>
    </row>
    <row r="1781" spans="1:8" x14ac:dyDescent="0.3">
      <c r="A1781" s="1187"/>
      <c r="B1781" s="1188"/>
      <c r="C1781" s="1185"/>
      <c r="D1781" s="1189"/>
      <c r="E1781" s="1285"/>
      <c r="F1781" s="1180"/>
      <c r="G1781" s="1181"/>
      <c r="H1781" s="1182"/>
    </row>
    <row r="1782" spans="1:8" x14ac:dyDescent="0.3">
      <c r="A1782" s="1187"/>
      <c r="B1782" s="1188"/>
      <c r="C1782" s="1185"/>
      <c r="D1782" s="1189"/>
      <c r="E1782" s="1285"/>
      <c r="F1782" s="1180"/>
      <c r="G1782" s="1181"/>
      <c r="H1782" s="1182"/>
    </row>
    <row r="1783" spans="1:8" ht="12.75" customHeight="1" x14ac:dyDescent="0.3">
      <c r="A1783" s="1187"/>
      <c r="B1783" s="1188"/>
      <c r="C1783" s="1185"/>
      <c r="D1783" s="1189"/>
      <c r="E1783" s="1258"/>
      <c r="F1783" s="1180"/>
      <c r="G1783" s="1181"/>
      <c r="H1783" s="1182"/>
    </row>
    <row r="1784" spans="1:8" ht="12.75" customHeight="1" x14ac:dyDescent="0.3">
      <c r="A1784" s="1178"/>
      <c r="B1784" s="1203"/>
      <c r="C1784" s="1204"/>
      <c r="D1784" s="1204"/>
      <c r="E1784" s="1204"/>
      <c r="F1784" s="1210"/>
      <c r="G1784" s="1181"/>
      <c r="H1784" s="1182"/>
    </row>
    <row r="1785" spans="1:8" ht="12.75" customHeight="1" x14ac:dyDescent="0.3">
      <c r="A1785" s="1211" t="s">
        <v>4082</v>
      </c>
      <c r="B1785" s="1158" t="s">
        <v>4116</v>
      </c>
      <c r="C1785" s="1159"/>
      <c r="D1785" s="1159"/>
      <c r="E1785" s="1159"/>
      <c r="F1785" s="1175">
        <f>SUM(F1733:F1783)</f>
        <v>5250000</v>
      </c>
      <c r="G1785" s="1181"/>
      <c r="H1785" s="1151"/>
    </row>
    <row r="1786" spans="1:8" ht="12" customHeight="1" x14ac:dyDescent="0.3">
      <c r="A1786" s="1148" t="str">
        <f>A1</f>
        <v>CONTRACT  SANRAL NRA 2024/1323</v>
      </c>
      <c r="B1786" s="1206"/>
      <c r="C1786" s="1150"/>
      <c r="D1786" s="1150"/>
      <c r="E1786" s="1150"/>
      <c r="F1786" s="1151"/>
      <c r="G1786" s="1181"/>
      <c r="H1786" s="1151"/>
    </row>
    <row r="1787" spans="1:8" ht="12" customHeight="1" x14ac:dyDescent="0.3">
      <c r="A1787" s="1148" t="str">
        <f>A2</f>
        <v>ROUTINE ROAD MAINTENANCE ON NATIONAL ROUTES IN THE LIMPOPO PROVINCE</v>
      </c>
      <c r="B1787" s="1149"/>
      <c r="C1787" s="1150"/>
      <c r="D1787" s="1150"/>
      <c r="E1787" s="1150"/>
      <c r="F1787" s="1155" t="s">
        <v>4529</v>
      </c>
      <c r="G1787" s="1181"/>
      <c r="H1787" s="1155"/>
    </row>
    <row r="1788" spans="1:8" ht="12" customHeight="1" x14ac:dyDescent="0.3">
      <c r="A1788" s="1157" t="s">
        <v>4457</v>
      </c>
      <c r="B1788" s="1149"/>
      <c r="C1788" s="1159"/>
      <c r="D1788" s="1159"/>
      <c r="E1788" s="1159"/>
      <c r="F1788" s="1151"/>
      <c r="G1788" s="1181"/>
      <c r="H1788" s="1151"/>
    </row>
    <row r="1789" spans="1:8" ht="12" customHeight="1" x14ac:dyDescent="0.3">
      <c r="A1789" s="1162"/>
      <c r="B1789" s="1163"/>
      <c r="C1789" s="1164"/>
      <c r="D1789" s="1164"/>
      <c r="E1789" s="1165"/>
      <c r="F1789" s="1165"/>
      <c r="G1789" s="1181"/>
      <c r="H1789" s="1151"/>
    </row>
    <row r="1790" spans="1:8" ht="12" customHeight="1" x14ac:dyDescent="0.3">
      <c r="A1790" s="1166" t="s">
        <v>4111</v>
      </c>
      <c r="B1790" s="1167" t="s">
        <v>4035</v>
      </c>
      <c r="C1790" s="1168" t="s">
        <v>4112</v>
      </c>
      <c r="D1790" s="1168" t="s">
        <v>4113</v>
      </c>
      <c r="E1790" s="1169" t="s">
        <v>4114</v>
      </c>
      <c r="F1790" s="1169" t="s">
        <v>4036</v>
      </c>
      <c r="G1790" s="1181"/>
      <c r="H1790" s="1170"/>
    </row>
    <row r="1791" spans="1:8" ht="12" customHeight="1" x14ac:dyDescent="0.3">
      <c r="A1791" s="1172"/>
      <c r="B1791" s="1173"/>
      <c r="C1791" s="1174"/>
      <c r="D1791" s="1174"/>
      <c r="E1791" s="1175"/>
      <c r="F1791" s="1175"/>
      <c r="G1791" s="1181"/>
      <c r="H1791" s="1151"/>
    </row>
    <row r="1792" spans="1:8" ht="12" customHeight="1" x14ac:dyDescent="0.3">
      <c r="A1792" s="1222"/>
      <c r="B1792" s="1223"/>
      <c r="C1792" s="1164"/>
      <c r="D1792" s="1189" t="s">
        <v>4331</v>
      </c>
      <c r="E1792" s="1165"/>
      <c r="F1792" s="1180"/>
      <c r="G1792" s="1181"/>
      <c r="H1792" s="1182"/>
    </row>
    <row r="1793" spans="1:8" x14ac:dyDescent="0.3">
      <c r="A1793" s="1166" t="s">
        <v>4084</v>
      </c>
      <c r="B1793" s="1184" t="s">
        <v>4530</v>
      </c>
      <c r="C1793" s="1185"/>
      <c r="D1793" s="1189" t="s">
        <v>4331</v>
      </c>
      <c r="E1793" s="1207"/>
      <c r="F1793" s="1180"/>
      <c r="G1793" s="1181"/>
      <c r="H1793" s="1182"/>
    </row>
    <row r="1794" spans="1:8" ht="11.55" customHeight="1" x14ac:dyDescent="0.3">
      <c r="A1794" s="1166"/>
      <c r="B1794" s="1186"/>
      <c r="C1794" s="1185"/>
      <c r="D1794" s="1189" t="s">
        <v>4331</v>
      </c>
      <c r="E1794" s="1207"/>
      <c r="F1794" s="1180"/>
      <c r="G1794" s="1181"/>
      <c r="H1794" s="1182"/>
    </row>
    <row r="1795" spans="1:8" x14ac:dyDescent="0.3">
      <c r="A1795" s="1225" t="s">
        <v>1604</v>
      </c>
      <c r="B1795" s="1188" t="s">
        <v>1605</v>
      </c>
      <c r="C1795" s="1185"/>
      <c r="D1795" s="1189" t="s">
        <v>4331</v>
      </c>
      <c r="E1795" s="1207"/>
      <c r="F1795" s="1180"/>
      <c r="G1795" s="1181"/>
      <c r="H1795" s="1182"/>
    </row>
    <row r="1796" spans="1:8" ht="11.55" customHeight="1" x14ac:dyDescent="0.3">
      <c r="A1796" s="1225"/>
      <c r="B1796" s="1188"/>
      <c r="C1796" s="1185"/>
      <c r="D1796" s="1189" t="s">
        <v>4331</v>
      </c>
      <c r="E1796" s="1207"/>
      <c r="F1796" s="1180"/>
      <c r="G1796" s="1181"/>
      <c r="H1796" s="1182"/>
    </row>
    <row r="1797" spans="1:8" x14ac:dyDescent="0.3">
      <c r="A1797" s="1225" t="s">
        <v>1606</v>
      </c>
      <c r="B1797" s="1188" t="s">
        <v>1607</v>
      </c>
      <c r="C1797" s="1185"/>
      <c r="D1797" s="1189" t="s">
        <v>4331</v>
      </c>
      <c r="E1797" s="1285"/>
      <c r="F1797" s="1180"/>
      <c r="G1797" s="1181"/>
      <c r="H1797" s="1182"/>
    </row>
    <row r="1798" spans="1:8" ht="11.55" customHeight="1" x14ac:dyDescent="0.3">
      <c r="A1798" s="1187" t="s">
        <v>4331</v>
      </c>
      <c r="B1798" s="1188"/>
      <c r="C1798" s="1185"/>
      <c r="D1798" s="1189" t="s">
        <v>4331</v>
      </c>
      <c r="E1798" s="1285"/>
      <c r="F1798" s="1180"/>
      <c r="G1798" s="1181"/>
      <c r="H1798" s="1182"/>
    </row>
    <row r="1799" spans="1:8" x14ac:dyDescent="0.3">
      <c r="A1799" s="1225" t="s">
        <v>1608</v>
      </c>
      <c r="B1799" s="1188" t="s">
        <v>1609</v>
      </c>
      <c r="C1799" s="1185" t="s">
        <v>9</v>
      </c>
      <c r="D1799" s="1189">
        <v>500</v>
      </c>
      <c r="E1799" s="1286"/>
      <c r="F1799" s="1180">
        <f>ROUND(D1799*(ROUND(E1799,2)),2)</f>
        <v>0</v>
      </c>
      <c r="G1799" s="1181"/>
      <c r="H1799" s="1182"/>
    </row>
    <row r="1800" spans="1:8" ht="11.55" customHeight="1" x14ac:dyDescent="0.3">
      <c r="A1800" s="1187"/>
      <c r="B1800" s="1188"/>
      <c r="C1800" s="1185"/>
      <c r="D1800" s="1189" t="s">
        <v>4331</v>
      </c>
      <c r="E1800" s="1258"/>
      <c r="F1800" s="1180"/>
      <c r="G1800" s="1181"/>
      <c r="H1800" s="1182"/>
    </row>
    <row r="1801" spans="1:8" ht="22.8" x14ac:dyDescent="0.3">
      <c r="A1801" s="1225" t="s">
        <v>1610</v>
      </c>
      <c r="B1801" s="1188" t="s">
        <v>1611</v>
      </c>
      <c r="C1801" s="1185" t="s">
        <v>9</v>
      </c>
      <c r="D1801" s="1189">
        <v>500</v>
      </c>
      <c r="E1801" s="1286"/>
      <c r="F1801" s="1180">
        <f>ROUND(D1801*(ROUND(E1801,2)),2)</f>
        <v>0</v>
      </c>
      <c r="G1801" s="1181"/>
      <c r="H1801" s="1182"/>
    </row>
    <row r="1802" spans="1:8" ht="11.55" customHeight="1" x14ac:dyDescent="0.3">
      <c r="A1802" s="1187"/>
      <c r="B1802" s="1188"/>
      <c r="C1802" s="1185"/>
      <c r="D1802" s="1189" t="s">
        <v>4331</v>
      </c>
      <c r="E1802" s="1258"/>
      <c r="F1802" s="1180"/>
      <c r="G1802" s="1181"/>
      <c r="H1802" s="1182"/>
    </row>
    <row r="1803" spans="1:8" x14ac:dyDescent="0.3">
      <c r="A1803" s="1225" t="s">
        <v>1614</v>
      </c>
      <c r="B1803" s="1188" t="s">
        <v>1615</v>
      </c>
      <c r="C1803" s="1185"/>
      <c r="D1803" s="1189" t="s">
        <v>4331</v>
      </c>
      <c r="E1803" s="1207"/>
      <c r="F1803" s="1180"/>
      <c r="G1803" s="1181"/>
      <c r="H1803" s="1182"/>
    </row>
    <row r="1804" spans="1:8" ht="11.55" customHeight="1" x14ac:dyDescent="0.3">
      <c r="A1804" s="1187" t="s">
        <v>4331</v>
      </c>
      <c r="B1804" s="1188"/>
      <c r="C1804" s="1185"/>
      <c r="D1804" s="1189" t="s">
        <v>4331</v>
      </c>
      <c r="E1804" s="1258"/>
      <c r="F1804" s="1180"/>
      <c r="G1804" s="1181"/>
      <c r="H1804" s="1182"/>
    </row>
    <row r="1805" spans="1:8" x14ac:dyDescent="0.3">
      <c r="A1805" s="1225" t="s">
        <v>1616</v>
      </c>
      <c r="B1805" s="1235" t="s">
        <v>1617</v>
      </c>
      <c r="C1805" s="1185" t="s">
        <v>9</v>
      </c>
      <c r="D1805" s="1189">
        <v>50</v>
      </c>
      <c r="E1805" s="1286"/>
      <c r="F1805" s="1180">
        <f>ROUND(D1805*(ROUND(E1805,2)),2)</f>
        <v>0</v>
      </c>
      <c r="G1805" s="1181"/>
      <c r="H1805" s="1182"/>
    </row>
    <row r="1806" spans="1:8" ht="11.55" customHeight="1" x14ac:dyDescent="0.3">
      <c r="A1806" s="1225"/>
      <c r="B1806" s="1235"/>
      <c r="C1806" s="1185"/>
      <c r="D1806" s="1189" t="s">
        <v>4331</v>
      </c>
      <c r="E1806" s="1258"/>
      <c r="F1806" s="1180"/>
      <c r="G1806" s="1181"/>
      <c r="H1806" s="1182"/>
    </row>
    <row r="1807" spans="1:8" x14ac:dyDescent="0.3">
      <c r="A1807" s="1225" t="s">
        <v>1618</v>
      </c>
      <c r="B1807" s="1235" t="s">
        <v>1619</v>
      </c>
      <c r="C1807" s="1185" t="s">
        <v>9</v>
      </c>
      <c r="D1807" s="1189">
        <v>20</v>
      </c>
      <c r="E1807" s="1286"/>
      <c r="F1807" s="1180">
        <f>ROUND(D1807*(ROUND(E1807,2)),2)</f>
        <v>0</v>
      </c>
      <c r="G1807" s="1181"/>
      <c r="H1807" s="1182"/>
    </row>
    <row r="1808" spans="1:8" ht="11.55" customHeight="1" x14ac:dyDescent="0.3">
      <c r="A1808" s="1225"/>
      <c r="B1808" s="1235"/>
      <c r="C1808" s="1185"/>
      <c r="D1808" s="1189" t="s">
        <v>4331</v>
      </c>
      <c r="E1808" s="1258"/>
      <c r="F1808" s="1180"/>
      <c r="G1808" s="1181"/>
      <c r="H1808" s="1182"/>
    </row>
    <row r="1809" spans="1:8" x14ac:dyDescent="0.3">
      <c r="A1809" s="1225" t="s">
        <v>1620</v>
      </c>
      <c r="B1809" s="1235" t="s">
        <v>1411</v>
      </c>
      <c r="C1809" s="1185" t="s">
        <v>9</v>
      </c>
      <c r="D1809" s="1189">
        <v>10</v>
      </c>
      <c r="E1809" s="1286"/>
      <c r="F1809" s="1180">
        <f>ROUND(D1809*(ROUND(E1809,2)),2)</f>
        <v>0</v>
      </c>
      <c r="G1809" s="1181"/>
      <c r="H1809" s="1182"/>
    </row>
    <row r="1810" spans="1:8" ht="11.55" customHeight="1" x14ac:dyDescent="0.3">
      <c r="A1810" s="1187"/>
      <c r="B1810" s="1188"/>
      <c r="C1810" s="1185"/>
      <c r="D1810" s="1189" t="s">
        <v>4331</v>
      </c>
      <c r="E1810" s="1258"/>
      <c r="F1810" s="1180"/>
      <c r="G1810" s="1181"/>
      <c r="H1810" s="1182"/>
    </row>
    <row r="1811" spans="1:8" ht="11.55" customHeight="1" x14ac:dyDescent="0.3">
      <c r="A1811" s="1187"/>
      <c r="B1811" s="1188"/>
      <c r="C1811" s="1185"/>
      <c r="D1811" s="1189" t="s">
        <v>4331</v>
      </c>
      <c r="E1811" s="1258"/>
      <c r="F1811" s="1180"/>
      <c r="G1811" s="1181"/>
      <c r="H1811" s="1182"/>
    </row>
    <row r="1812" spans="1:8" x14ac:dyDescent="0.3">
      <c r="A1812" s="1187" t="s">
        <v>1623</v>
      </c>
      <c r="B1812" s="1188" t="s">
        <v>1624</v>
      </c>
      <c r="C1812" s="1185"/>
      <c r="D1812" s="1189" t="s">
        <v>4331</v>
      </c>
      <c r="E1812" s="1285"/>
      <c r="F1812" s="1180"/>
      <c r="G1812" s="1181"/>
      <c r="H1812" s="1182"/>
    </row>
    <row r="1813" spans="1:8" ht="11.55" customHeight="1" x14ac:dyDescent="0.3">
      <c r="A1813" s="1187"/>
      <c r="B1813" s="1188"/>
      <c r="C1813" s="1185"/>
      <c r="D1813" s="1189" t="s">
        <v>4331</v>
      </c>
      <c r="E1813" s="1285"/>
      <c r="F1813" s="1180"/>
      <c r="G1813" s="1181"/>
      <c r="H1813" s="1182"/>
    </row>
    <row r="1814" spans="1:8" x14ac:dyDescent="0.3">
      <c r="A1814" s="1187" t="s">
        <v>1625</v>
      </c>
      <c r="B1814" s="1188" t="s">
        <v>3946</v>
      </c>
      <c r="C1814" s="1185" t="s">
        <v>1627</v>
      </c>
      <c r="D1814" s="1189">
        <v>500</v>
      </c>
      <c r="E1814" s="1286"/>
      <c r="F1814" s="1180">
        <f>ROUND(D1814*(ROUND(E1814,2)),2)</f>
        <v>0</v>
      </c>
      <c r="G1814" s="1181"/>
      <c r="H1814" s="1182"/>
    </row>
    <row r="1815" spans="1:8" ht="11.55" customHeight="1" x14ac:dyDescent="0.3">
      <c r="A1815" s="1187"/>
      <c r="B1815" s="1188"/>
      <c r="C1815" s="1185"/>
      <c r="D1815" s="1189"/>
      <c r="E1815" s="1258"/>
      <c r="F1815" s="1180"/>
      <c r="G1815" s="1181"/>
      <c r="H1815" s="1182"/>
    </row>
    <row r="1816" spans="1:8" x14ac:dyDescent="0.3">
      <c r="A1816" s="1187" t="s">
        <v>1628</v>
      </c>
      <c r="B1816" s="1188" t="s">
        <v>3689</v>
      </c>
      <c r="C1816" s="1185" t="s">
        <v>1627</v>
      </c>
      <c r="D1816" s="1189">
        <v>100</v>
      </c>
      <c r="E1816" s="1286"/>
      <c r="F1816" s="1180">
        <f>ROUND(D1816*(ROUND(E1816,2)),2)</f>
        <v>0</v>
      </c>
      <c r="G1816" s="1181"/>
      <c r="H1816" s="1182"/>
    </row>
    <row r="1817" spans="1:8" ht="11.55" customHeight="1" x14ac:dyDescent="0.3">
      <c r="A1817" s="1187"/>
      <c r="B1817" s="1188"/>
      <c r="C1817" s="1185"/>
      <c r="D1817" s="1189"/>
      <c r="E1817" s="1258"/>
      <c r="F1817" s="1180"/>
      <c r="G1817" s="1181"/>
      <c r="H1817" s="1182"/>
    </row>
    <row r="1818" spans="1:8" x14ac:dyDescent="0.3">
      <c r="A1818" s="1225" t="s">
        <v>1630</v>
      </c>
      <c r="B1818" s="1188" t="s">
        <v>1631</v>
      </c>
      <c r="C1818" s="1185"/>
      <c r="D1818" s="1189" t="s">
        <v>4331</v>
      </c>
      <c r="E1818" s="1207"/>
      <c r="F1818" s="1180"/>
      <c r="G1818" s="1181"/>
      <c r="H1818" s="1182"/>
    </row>
    <row r="1819" spans="1:8" ht="11.55" customHeight="1" x14ac:dyDescent="0.3">
      <c r="A1819" s="1187"/>
      <c r="B1819" s="1188"/>
      <c r="C1819" s="1185"/>
      <c r="D1819" s="1189" t="s">
        <v>4331</v>
      </c>
      <c r="E1819" s="1258"/>
      <c r="F1819" s="1180"/>
      <c r="G1819" s="1181"/>
      <c r="H1819" s="1182"/>
    </row>
    <row r="1820" spans="1:8" x14ac:dyDescent="0.3">
      <c r="A1820" s="1187" t="s">
        <v>1632</v>
      </c>
      <c r="B1820" s="1188" t="s">
        <v>1633</v>
      </c>
      <c r="C1820" s="1185" t="s">
        <v>181</v>
      </c>
      <c r="D1820" s="1189">
        <v>10</v>
      </c>
      <c r="E1820" s="1286"/>
      <c r="F1820" s="1180">
        <f>ROUND(D1820*(ROUND(E1820,2)),2)</f>
        <v>0</v>
      </c>
      <c r="G1820" s="1181"/>
      <c r="H1820" s="1182"/>
    </row>
    <row r="1821" spans="1:8" ht="11.55" customHeight="1" x14ac:dyDescent="0.3">
      <c r="A1821" s="1187"/>
      <c r="B1821" s="1188"/>
      <c r="C1821" s="1185"/>
      <c r="D1821" s="1189" t="s">
        <v>4331</v>
      </c>
      <c r="E1821" s="1258"/>
      <c r="F1821" s="1180"/>
      <c r="G1821" s="1181"/>
      <c r="H1821" s="1182"/>
    </row>
    <row r="1822" spans="1:8" x14ac:dyDescent="0.3">
      <c r="A1822" s="1187" t="s">
        <v>1634</v>
      </c>
      <c r="B1822" s="1188" t="s">
        <v>1635</v>
      </c>
      <c r="C1822" s="1185" t="s">
        <v>181</v>
      </c>
      <c r="D1822" s="1189">
        <v>20</v>
      </c>
      <c r="E1822" s="1286"/>
      <c r="F1822" s="1180">
        <f>ROUND(D1822*(ROUND(E1822,2)),2)</f>
        <v>0</v>
      </c>
      <c r="G1822" s="1181"/>
      <c r="H1822" s="1182"/>
    </row>
    <row r="1823" spans="1:8" ht="11.55" customHeight="1" x14ac:dyDescent="0.3">
      <c r="A1823" s="1187"/>
      <c r="B1823" s="1188"/>
      <c r="C1823" s="1185"/>
      <c r="D1823" s="1189" t="s">
        <v>4331</v>
      </c>
      <c r="E1823" s="1258"/>
      <c r="F1823" s="1180"/>
      <c r="G1823" s="1181"/>
      <c r="H1823" s="1182"/>
    </row>
    <row r="1824" spans="1:8" x14ac:dyDescent="0.3">
      <c r="A1824" s="1225" t="s">
        <v>1636</v>
      </c>
      <c r="B1824" s="1188" t="s">
        <v>1637</v>
      </c>
      <c r="C1824" s="1185"/>
      <c r="D1824" s="1189" t="s">
        <v>4331</v>
      </c>
      <c r="E1824" s="1217"/>
      <c r="F1824" s="1180"/>
      <c r="G1824" s="1181"/>
      <c r="H1824" s="1182"/>
    </row>
    <row r="1825" spans="1:8" ht="11.55" customHeight="1" x14ac:dyDescent="0.3">
      <c r="A1825" s="1187"/>
      <c r="B1825" s="1188"/>
      <c r="C1825" s="1185"/>
      <c r="D1825" s="1189" t="s">
        <v>4331</v>
      </c>
      <c r="E1825" s="1258"/>
      <c r="F1825" s="1180"/>
      <c r="G1825" s="1181"/>
      <c r="H1825" s="1182"/>
    </row>
    <row r="1826" spans="1:8" x14ac:dyDescent="0.3">
      <c r="A1826" s="1187" t="s">
        <v>1638</v>
      </c>
      <c r="B1826" s="1188" t="s">
        <v>3834</v>
      </c>
      <c r="C1826" s="1185" t="s">
        <v>489</v>
      </c>
      <c r="D1826" s="1189">
        <v>25</v>
      </c>
      <c r="E1826" s="1286"/>
      <c r="F1826" s="1180">
        <f>ROUND(D1826*(ROUND(E1826,2)),2)</f>
        <v>0</v>
      </c>
      <c r="G1826" s="1181"/>
      <c r="H1826" s="1182"/>
    </row>
    <row r="1827" spans="1:8" ht="11.55" customHeight="1" x14ac:dyDescent="0.3">
      <c r="A1827" s="1225"/>
      <c r="B1827" s="1188"/>
      <c r="C1827" s="1185"/>
      <c r="D1827" s="1189" t="s">
        <v>4331</v>
      </c>
      <c r="E1827" s="1217"/>
      <c r="F1827" s="1180"/>
      <c r="G1827" s="1181"/>
      <c r="H1827" s="1182"/>
    </row>
    <row r="1828" spans="1:8" x14ac:dyDescent="0.3">
      <c r="A1828" s="1187" t="s">
        <v>1640</v>
      </c>
      <c r="B1828" s="1188" t="s">
        <v>3994</v>
      </c>
      <c r="C1828" s="1185" t="s">
        <v>489</v>
      </c>
      <c r="D1828" s="1189">
        <v>25</v>
      </c>
      <c r="E1828" s="1286"/>
      <c r="F1828" s="1180">
        <f>ROUND(D1828*(ROUND(E1828,2)),2)</f>
        <v>0</v>
      </c>
      <c r="G1828" s="1181"/>
      <c r="H1828" s="1182"/>
    </row>
    <row r="1829" spans="1:8" ht="11.55" customHeight="1" x14ac:dyDescent="0.3">
      <c r="A1829" s="1187"/>
      <c r="B1829" s="1188"/>
      <c r="C1829" s="1185"/>
      <c r="D1829" s="1189" t="s">
        <v>4331</v>
      </c>
      <c r="E1829" s="1217"/>
      <c r="F1829" s="1180"/>
      <c r="G1829" s="1181"/>
      <c r="H1829" s="1182"/>
    </row>
    <row r="1830" spans="1:8" x14ac:dyDescent="0.3">
      <c r="A1830" s="1166" t="s">
        <v>4531</v>
      </c>
      <c r="B1830" s="1184" t="s">
        <v>4532</v>
      </c>
      <c r="C1830" s="1185"/>
      <c r="D1830" s="1189" t="s">
        <v>4331</v>
      </c>
      <c r="E1830" s="1217"/>
      <c r="F1830" s="1180"/>
      <c r="G1830" s="1181"/>
      <c r="H1830" s="1182"/>
    </row>
    <row r="1831" spans="1:8" ht="11.55" customHeight="1" x14ac:dyDescent="0.3">
      <c r="A1831" s="1187"/>
      <c r="B1831" s="1188"/>
      <c r="C1831" s="1185"/>
      <c r="D1831" s="1189" t="s">
        <v>4331</v>
      </c>
      <c r="E1831" s="1258"/>
      <c r="F1831" s="1180"/>
      <c r="G1831" s="1181"/>
      <c r="H1831" s="1182"/>
    </row>
    <row r="1832" spans="1:8" x14ac:dyDescent="0.3">
      <c r="A1832" s="1225" t="s">
        <v>1643</v>
      </c>
      <c r="B1832" s="1188" t="s">
        <v>1644</v>
      </c>
      <c r="C1832" s="1185"/>
      <c r="D1832" s="1189" t="s">
        <v>4331</v>
      </c>
      <c r="E1832" s="1217"/>
      <c r="F1832" s="1180"/>
      <c r="G1832" s="1181"/>
      <c r="H1832" s="1182"/>
    </row>
    <row r="1833" spans="1:8" ht="11.55" customHeight="1" x14ac:dyDescent="0.3">
      <c r="A1833" s="1187"/>
      <c r="B1833" s="1188"/>
      <c r="C1833" s="1185"/>
      <c r="D1833" s="1189" t="s">
        <v>4331</v>
      </c>
      <c r="E1833" s="1207"/>
      <c r="F1833" s="1180"/>
      <c r="G1833" s="1181"/>
      <c r="H1833" s="1182"/>
    </row>
    <row r="1834" spans="1:8" x14ac:dyDescent="0.3">
      <c r="A1834" s="1187" t="s">
        <v>1645</v>
      </c>
      <c r="B1834" s="1188" t="s">
        <v>1646</v>
      </c>
      <c r="C1834" s="1185"/>
      <c r="D1834" s="1189" t="s">
        <v>4331</v>
      </c>
      <c r="E1834" s="1217"/>
      <c r="F1834" s="1180"/>
      <c r="G1834" s="1181"/>
      <c r="H1834" s="1182"/>
    </row>
    <row r="1835" spans="1:8" ht="11.55" customHeight="1" x14ac:dyDescent="0.3">
      <c r="A1835" s="1225"/>
      <c r="B1835" s="1188"/>
      <c r="C1835" s="1185"/>
      <c r="D1835" s="1189" t="s">
        <v>4331</v>
      </c>
      <c r="E1835" s="1291"/>
      <c r="F1835" s="1180"/>
      <c r="G1835" s="1181"/>
      <c r="H1835" s="1182"/>
    </row>
    <row r="1836" spans="1:8" x14ac:dyDescent="0.3">
      <c r="A1836" s="1225" t="s">
        <v>1647</v>
      </c>
      <c r="B1836" s="1235" t="s">
        <v>1648</v>
      </c>
      <c r="C1836" s="1185" t="s">
        <v>9</v>
      </c>
      <c r="D1836" s="1189">
        <v>10</v>
      </c>
      <c r="E1836" s="1286"/>
      <c r="F1836" s="1180">
        <f>ROUND(D1836*(ROUND(E1836,2)),2)</f>
        <v>0</v>
      </c>
      <c r="G1836" s="1181"/>
      <c r="H1836" s="1182"/>
    </row>
    <row r="1837" spans="1:8" ht="11.55" customHeight="1" x14ac:dyDescent="0.3">
      <c r="A1837" s="1225"/>
      <c r="B1837" s="1235"/>
      <c r="C1837" s="1185"/>
      <c r="D1837" s="1189" t="s">
        <v>4331</v>
      </c>
      <c r="E1837" s="1258"/>
      <c r="F1837" s="1180"/>
      <c r="G1837" s="1181"/>
      <c r="H1837" s="1182"/>
    </row>
    <row r="1838" spans="1:8" x14ac:dyDescent="0.3">
      <c r="A1838" s="1225" t="s">
        <v>1649</v>
      </c>
      <c r="B1838" s="1235" t="s">
        <v>1619</v>
      </c>
      <c r="C1838" s="1185" t="s">
        <v>9</v>
      </c>
      <c r="D1838" s="1189">
        <v>5</v>
      </c>
      <c r="E1838" s="1286"/>
      <c r="F1838" s="1180">
        <f>ROUND(D1838*(ROUND(E1838,2)),2)</f>
        <v>0</v>
      </c>
      <c r="G1838" s="1181"/>
      <c r="H1838" s="1182"/>
    </row>
    <row r="1839" spans="1:8" ht="11.55" customHeight="1" x14ac:dyDescent="0.3">
      <c r="A1839" s="1225"/>
      <c r="B1839" s="1235"/>
      <c r="C1839" s="1185"/>
      <c r="D1839" s="1189" t="s">
        <v>4331</v>
      </c>
      <c r="E1839" s="1258"/>
      <c r="F1839" s="1180"/>
      <c r="G1839" s="1181"/>
      <c r="H1839" s="1182"/>
    </row>
    <row r="1840" spans="1:8" x14ac:dyDescent="0.3">
      <c r="A1840" s="1187" t="s">
        <v>1650</v>
      </c>
      <c r="B1840" s="1235" t="s">
        <v>1411</v>
      </c>
      <c r="C1840" s="1185" t="s">
        <v>9</v>
      </c>
      <c r="D1840" s="1189">
        <v>5</v>
      </c>
      <c r="E1840" s="1286"/>
      <c r="F1840" s="1180">
        <f>ROUND(D1840*(ROUND(E1840,2)),2)</f>
        <v>0</v>
      </c>
      <c r="G1840" s="1181"/>
      <c r="H1840" s="1182"/>
    </row>
    <row r="1841" spans="1:8" ht="11.55" customHeight="1" x14ac:dyDescent="0.3">
      <c r="A1841" s="1187"/>
      <c r="B1841" s="1188"/>
      <c r="C1841" s="1185"/>
      <c r="D1841" s="1189" t="s">
        <v>4331</v>
      </c>
      <c r="E1841" s="1217"/>
      <c r="F1841" s="1180"/>
      <c r="G1841" s="1181"/>
      <c r="H1841" s="1182"/>
    </row>
    <row r="1842" spans="1:8" x14ac:dyDescent="0.3">
      <c r="A1842" s="1187" t="s">
        <v>1654</v>
      </c>
      <c r="B1842" s="1188" t="s">
        <v>1655</v>
      </c>
      <c r="C1842" s="1185"/>
      <c r="D1842" s="1189" t="s">
        <v>4331</v>
      </c>
      <c r="E1842" s="1207"/>
      <c r="F1842" s="1180"/>
      <c r="G1842" s="1181"/>
      <c r="H1842" s="1182"/>
    </row>
    <row r="1843" spans="1:8" ht="11.55" customHeight="1" x14ac:dyDescent="0.3">
      <c r="A1843" s="1187"/>
      <c r="B1843" s="1188"/>
      <c r="C1843" s="1185"/>
      <c r="D1843" s="1189" t="s">
        <v>4331</v>
      </c>
      <c r="E1843" s="1207"/>
      <c r="F1843" s="1180"/>
      <c r="G1843" s="1181"/>
      <c r="H1843" s="1182"/>
    </row>
    <row r="1844" spans="1:8" x14ac:dyDescent="0.3">
      <c r="A1844" s="1187" t="s">
        <v>1656</v>
      </c>
      <c r="B1844" s="1235" t="s">
        <v>3877</v>
      </c>
      <c r="C1844" s="1185" t="s">
        <v>1377</v>
      </c>
      <c r="D1844" s="1189">
        <v>1</v>
      </c>
      <c r="E1844" s="1207">
        <v>250000</v>
      </c>
      <c r="F1844" s="1180">
        <f t="shared" ref="F1844:F1846" si="7">ROUND(D1844*(ROUND(E1844,2)),2)</f>
        <v>250000</v>
      </c>
      <c r="G1844" s="1181"/>
      <c r="H1844" s="1182"/>
    </row>
    <row r="1845" spans="1:8" x14ac:dyDescent="0.3">
      <c r="A1845" s="1187"/>
      <c r="B1845" s="1235"/>
      <c r="C1845" s="1253"/>
      <c r="D1845" s="1189"/>
      <c r="E1845" s="1207"/>
      <c r="F1845" s="1180"/>
      <c r="G1845" s="1181"/>
      <c r="H1845" s="1182"/>
    </row>
    <row r="1846" spans="1:8" ht="11.55" customHeight="1" x14ac:dyDescent="0.3">
      <c r="A1846" s="1187" t="s">
        <v>1658</v>
      </c>
      <c r="B1846" s="1235" t="s">
        <v>1666</v>
      </c>
      <c r="C1846" s="1253" t="s">
        <v>21</v>
      </c>
      <c r="D1846" s="1207">
        <v>250000</v>
      </c>
      <c r="E1846" s="1290"/>
      <c r="F1846" s="1180">
        <f t="shared" si="7"/>
        <v>0</v>
      </c>
      <c r="G1846" s="1181"/>
      <c r="H1846" s="1182"/>
    </row>
    <row r="1847" spans="1:8" x14ac:dyDescent="0.3">
      <c r="A1847" s="1187"/>
      <c r="B1847" s="1235"/>
      <c r="C1847" s="1292"/>
      <c r="D1847" s="1246"/>
      <c r="E1847" s="1264"/>
      <c r="F1847" s="1180"/>
      <c r="G1847" s="1181"/>
      <c r="H1847" s="1182"/>
    </row>
    <row r="1848" spans="1:8" ht="11.55" customHeight="1" x14ac:dyDescent="0.3">
      <c r="A1848" s="1187"/>
      <c r="B1848" s="1235"/>
      <c r="C1848" s="1292"/>
      <c r="D1848" s="1246"/>
      <c r="E1848" s="1207"/>
      <c r="F1848" s="1180"/>
      <c r="G1848" s="1181"/>
      <c r="H1848" s="1182"/>
    </row>
    <row r="1849" spans="1:8" ht="12" customHeight="1" x14ac:dyDescent="0.3">
      <c r="A1849" s="1178"/>
      <c r="B1849" s="1203"/>
      <c r="C1849" s="1204"/>
      <c r="D1849" s="1204"/>
      <c r="E1849" s="1204"/>
      <c r="F1849" s="1210"/>
      <c r="G1849" s="1181"/>
      <c r="H1849" s="1182"/>
    </row>
    <row r="1850" spans="1:8" ht="12" customHeight="1" x14ac:dyDescent="0.3">
      <c r="A1850" s="1211" t="s">
        <v>4084</v>
      </c>
      <c r="B1850" s="1158" t="s">
        <v>4116</v>
      </c>
      <c r="C1850" s="1159"/>
      <c r="D1850" s="1159"/>
      <c r="E1850" s="1159"/>
      <c r="F1850" s="1175">
        <f>SUM(F1792:F1847)</f>
        <v>250000</v>
      </c>
      <c r="G1850" s="1181"/>
      <c r="H1850" s="1151"/>
    </row>
    <row r="1851" spans="1:8" x14ac:dyDescent="0.3">
      <c r="A1851" s="1148" t="str">
        <f>A1</f>
        <v>CONTRACT  SANRAL NRA 2024/1323</v>
      </c>
      <c r="B1851" s="1206"/>
      <c r="C1851" s="1150"/>
      <c r="D1851" s="1150"/>
      <c r="E1851" s="1150"/>
      <c r="F1851" s="1151"/>
      <c r="G1851" s="1181"/>
      <c r="H1851" s="1151"/>
    </row>
    <row r="1852" spans="1:8" x14ac:dyDescent="0.3">
      <c r="A1852" s="1148" t="str">
        <f>A2</f>
        <v>ROUTINE ROAD MAINTENANCE ON NATIONAL ROUTES IN THE LIMPOPO PROVINCE</v>
      </c>
      <c r="B1852" s="1149"/>
      <c r="C1852" s="1150"/>
      <c r="D1852" s="1150"/>
      <c r="E1852" s="1150"/>
      <c r="F1852" s="1155" t="s">
        <v>4533</v>
      </c>
      <c r="G1852" s="1181"/>
      <c r="H1852" s="1155"/>
    </row>
    <row r="1853" spans="1:8" x14ac:dyDescent="0.3">
      <c r="A1853" s="1157" t="s">
        <v>4457</v>
      </c>
      <c r="B1853" s="1149"/>
      <c r="C1853" s="1159"/>
      <c r="D1853" s="1159"/>
      <c r="E1853" s="1159"/>
      <c r="F1853" s="1151"/>
      <c r="G1853" s="1181"/>
      <c r="H1853" s="1151"/>
    </row>
    <row r="1854" spans="1:8" x14ac:dyDescent="0.3">
      <c r="A1854" s="1162"/>
      <c r="B1854" s="1163"/>
      <c r="C1854" s="1164"/>
      <c r="D1854" s="1164"/>
      <c r="E1854" s="1165"/>
      <c r="F1854" s="1165"/>
      <c r="G1854" s="1181"/>
      <c r="H1854" s="1151"/>
    </row>
    <row r="1855" spans="1:8" x14ac:dyDescent="0.3">
      <c r="A1855" s="1166" t="s">
        <v>4111</v>
      </c>
      <c r="B1855" s="1167" t="s">
        <v>4035</v>
      </c>
      <c r="C1855" s="1168" t="s">
        <v>4112</v>
      </c>
      <c r="D1855" s="1168" t="s">
        <v>4113</v>
      </c>
      <c r="E1855" s="1169" t="s">
        <v>4114</v>
      </c>
      <c r="F1855" s="1169" t="s">
        <v>4036</v>
      </c>
      <c r="G1855" s="1181"/>
      <c r="H1855" s="1170"/>
    </row>
    <row r="1856" spans="1:8" x14ac:dyDescent="0.3">
      <c r="A1856" s="1172"/>
      <c r="B1856" s="1173"/>
      <c r="C1856" s="1174"/>
      <c r="D1856" s="1174"/>
      <c r="E1856" s="1175"/>
      <c r="F1856" s="1175"/>
      <c r="G1856" s="1181"/>
      <c r="H1856" s="1151"/>
    </row>
    <row r="1857" spans="1:8" x14ac:dyDescent="0.3">
      <c r="A1857" s="1222"/>
      <c r="B1857" s="1223"/>
      <c r="C1857" s="1164"/>
      <c r="D1857" s="1189" t="s">
        <v>4331</v>
      </c>
      <c r="E1857" s="1165"/>
      <c r="F1857" s="1180"/>
      <c r="G1857" s="1181"/>
      <c r="H1857" s="1182"/>
    </row>
    <row r="1858" spans="1:8" x14ac:dyDescent="0.3">
      <c r="A1858" s="1166" t="s">
        <v>4086</v>
      </c>
      <c r="B1858" s="1184" t="s">
        <v>4087</v>
      </c>
      <c r="C1858" s="1185"/>
      <c r="D1858" s="1189" t="s">
        <v>4331</v>
      </c>
      <c r="E1858" s="1207"/>
      <c r="F1858" s="1180"/>
      <c r="G1858" s="1181"/>
      <c r="H1858" s="1182"/>
    </row>
    <row r="1859" spans="1:8" x14ac:dyDescent="0.3">
      <c r="A1859" s="1166"/>
      <c r="B1859" s="1184"/>
      <c r="C1859" s="1185"/>
      <c r="D1859" s="1189" t="s">
        <v>4331</v>
      </c>
      <c r="E1859" s="1207"/>
      <c r="F1859" s="1180"/>
      <c r="G1859" s="1181"/>
      <c r="H1859" s="1182"/>
    </row>
    <row r="1860" spans="1:8" x14ac:dyDescent="0.3">
      <c r="A1860" s="1225" t="s">
        <v>1668</v>
      </c>
      <c r="B1860" s="1188" t="s">
        <v>3878</v>
      </c>
      <c r="C1860" s="1185"/>
      <c r="D1860" s="1189" t="s">
        <v>4331</v>
      </c>
      <c r="E1860" s="1207"/>
      <c r="F1860" s="1180"/>
      <c r="G1860" s="1181"/>
      <c r="H1860" s="1182"/>
    </row>
    <row r="1861" spans="1:8" x14ac:dyDescent="0.3">
      <c r="A1861" s="1166"/>
      <c r="B1861" s="1188"/>
      <c r="C1861" s="1185"/>
      <c r="D1861" s="1189" t="s">
        <v>4331</v>
      </c>
      <c r="E1861" s="1207"/>
      <c r="F1861" s="1180"/>
      <c r="G1861" s="1181"/>
      <c r="H1861" s="1182"/>
    </row>
    <row r="1862" spans="1:8" x14ac:dyDescent="0.3">
      <c r="A1862" s="1187" t="s">
        <v>1670</v>
      </c>
      <c r="B1862" s="1188" t="s">
        <v>3878</v>
      </c>
      <c r="C1862" s="1185" t="s">
        <v>16</v>
      </c>
      <c r="D1862" s="1189">
        <v>1</v>
      </c>
      <c r="E1862" s="1207">
        <v>1200000</v>
      </c>
      <c r="F1862" s="1180">
        <f>ROUND(D1862*(ROUND(E1862,2)),2)</f>
        <v>1200000</v>
      </c>
      <c r="G1862" s="1181"/>
      <c r="H1862" s="1182"/>
    </row>
    <row r="1863" spans="1:8" x14ac:dyDescent="0.3">
      <c r="A1863" s="1225"/>
      <c r="B1863" s="1188"/>
      <c r="C1863" s="1185"/>
      <c r="D1863" s="1189" t="s">
        <v>4331</v>
      </c>
      <c r="E1863" s="1207"/>
      <c r="F1863" s="1180"/>
      <c r="G1863" s="1181"/>
      <c r="H1863" s="1182"/>
    </row>
    <row r="1864" spans="1:8" ht="22.8" x14ac:dyDescent="0.3">
      <c r="A1864" s="1225" t="s">
        <v>1673</v>
      </c>
      <c r="B1864" s="1188" t="s">
        <v>1674</v>
      </c>
      <c r="C1864" s="1185" t="s">
        <v>21</v>
      </c>
      <c r="D1864" s="1189">
        <f>F1862</f>
        <v>1200000</v>
      </c>
      <c r="E1864" s="1290"/>
      <c r="F1864" s="1180">
        <f>ROUND(D1864*(ROUND(E1864,4)),2)</f>
        <v>0</v>
      </c>
      <c r="G1864" s="1181"/>
      <c r="H1864" s="1182"/>
    </row>
    <row r="1865" spans="1:8" x14ac:dyDescent="0.3">
      <c r="A1865" s="1225"/>
      <c r="B1865" s="1188"/>
      <c r="C1865" s="1185"/>
      <c r="D1865" s="1189" t="s">
        <v>4331</v>
      </c>
      <c r="E1865" s="1217"/>
      <c r="F1865" s="1180"/>
      <c r="G1865" s="1181"/>
      <c r="H1865" s="1182"/>
    </row>
    <row r="1866" spans="1:8" x14ac:dyDescent="0.3">
      <c r="A1866" s="1225" t="s">
        <v>1687</v>
      </c>
      <c r="B1866" s="1188" t="s">
        <v>1688</v>
      </c>
      <c r="C1866" s="1185"/>
      <c r="D1866" s="1189" t="s">
        <v>4331</v>
      </c>
      <c r="E1866" s="1217"/>
      <c r="F1866" s="1180"/>
      <c r="G1866" s="1181"/>
      <c r="H1866" s="1182"/>
    </row>
    <row r="1867" spans="1:8" x14ac:dyDescent="0.3">
      <c r="A1867" s="1225"/>
      <c r="B1867" s="1188"/>
      <c r="C1867" s="1185"/>
      <c r="D1867" s="1189" t="s">
        <v>4331</v>
      </c>
      <c r="E1867" s="1217"/>
      <c r="F1867" s="1180"/>
      <c r="G1867" s="1181"/>
      <c r="H1867" s="1182"/>
    </row>
    <row r="1868" spans="1:8" x14ac:dyDescent="0.3">
      <c r="A1868" s="1187" t="s">
        <v>1689</v>
      </c>
      <c r="B1868" s="1188" t="s">
        <v>1690</v>
      </c>
      <c r="C1868" s="1185"/>
      <c r="D1868" s="1189" t="s">
        <v>4331</v>
      </c>
      <c r="E1868" s="1245"/>
      <c r="F1868" s="1180"/>
      <c r="G1868" s="1181"/>
      <c r="H1868" s="1182"/>
    </row>
    <row r="1869" spans="1:8" x14ac:dyDescent="0.3">
      <c r="A1869" s="1187"/>
      <c r="B1869" s="1188"/>
      <c r="C1869" s="1185"/>
      <c r="D1869" s="1189" t="s">
        <v>4331</v>
      </c>
      <c r="E1869" s="1293"/>
      <c r="F1869" s="1180"/>
      <c r="G1869" s="1181"/>
      <c r="H1869" s="1182"/>
    </row>
    <row r="1870" spans="1:8" x14ac:dyDescent="0.3">
      <c r="A1870" s="1187" t="s">
        <v>1691</v>
      </c>
      <c r="B1870" s="1235" t="s">
        <v>3947</v>
      </c>
      <c r="C1870" s="1185" t="s">
        <v>9</v>
      </c>
      <c r="D1870" s="1189">
        <v>100</v>
      </c>
      <c r="E1870" s="1286"/>
      <c r="F1870" s="1180">
        <f>ROUND(D1870*(ROUND(E1870,4)),2)</f>
        <v>0</v>
      </c>
      <c r="G1870" s="1181"/>
      <c r="H1870" s="1182"/>
    </row>
    <row r="1871" spans="1:8" x14ac:dyDescent="0.3">
      <c r="A1871" s="1187"/>
      <c r="B1871" s="1235"/>
      <c r="C1871" s="1185"/>
      <c r="D1871" s="1189" t="s">
        <v>4331</v>
      </c>
      <c r="E1871" s="1258"/>
      <c r="F1871" s="1180"/>
      <c r="G1871" s="1181"/>
      <c r="H1871" s="1182"/>
    </row>
    <row r="1872" spans="1:8" x14ac:dyDescent="0.3">
      <c r="A1872" s="1187" t="s">
        <v>1695</v>
      </c>
      <c r="B1872" s="1188" t="s">
        <v>1696</v>
      </c>
      <c r="C1872" s="1185"/>
      <c r="D1872" s="1189" t="s">
        <v>4331</v>
      </c>
      <c r="E1872" s="1217"/>
      <c r="F1872" s="1180"/>
      <c r="G1872" s="1181"/>
      <c r="H1872" s="1182"/>
    </row>
    <row r="1873" spans="1:8" x14ac:dyDescent="0.3">
      <c r="A1873" s="1225"/>
      <c r="B1873" s="1188"/>
      <c r="C1873" s="1185"/>
      <c r="D1873" s="1189" t="s">
        <v>4331</v>
      </c>
      <c r="E1873" s="1291"/>
      <c r="F1873" s="1180"/>
      <c r="G1873" s="1181"/>
      <c r="H1873" s="1182"/>
    </row>
    <row r="1874" spans="1:8" x14ac:dyDescent="0.3">
      <c r="A1874" s="1187" t="s">
        <v>1697</v>
      </c>
      <c r="B1874" s="1235" t="s">
        <v>3947</v>
      </c>
      <c r="C1874" s="1185" t="s">
        <v>9</v>
      </c>
      <c r="D1874" s="1189">
        <v>100</v>
      </c>
      <c r="E1874" s="1286"/>
      <c r="F1874" s="1180">
        <f>ROUND(D1874*(ROUND(E1874,4)),2)</f>
        <v>0</v>
      </c>
      <c r="G1874" s="1181"/>
      <c r="H1874" s="1182"/>
    </row>
    <row r="1875" spans="1:8" x14ac:dyDescent="0.3">
      <c r="A1875" s="1187"/>
      <c r="B1875" s="1235"/>
      <c r="C1875" s="1185"/>
      <c r="D1875" s="1189" t="s">
        <v>4331</v>
      </c>
      <c r="E1875" s="1258"/>
      <c r="F1875" s="1180"/>
      <c r="G1875" s="1181"/>
      <c r="H1875" s="1182"/>
    </row>
    <row r="1876" spans="1:8" x14ac:dyDescent="0.3">
      <c r="A1876" s="1187" t="s">
        <v>1698</v>
      </c>
      <c r="B1876" s="1235" t="s">
        <v>4257</v>
      </c>
      <c r="C1876" s="1185" t="s">
        <v>9</v>
      </c>
      <c r="D1876" s="1189">
        <v>100</v>
      </c>
      <c r="E1876" s="1294"/>
      <c r="F1876" s="1180">
        <f>ROUND(D1876*(ROUND(E1876,4)),2)</f>
        <v>0</v>
      </c>
      <c r="G1876" s="1181"/>
      <c r="H1876" s="1182"/>
    </row>
    <row r="1877" spans="1:8" x14ac:dyDescent="0.3">
      <c r="A1877" s="1187"/>
      <c r="B1877" s="1188"/>
      <c r="C1877" s="1185"/>
      <c r="D1877" s="1189"/>
      <c r="E1877" s="1285"/>
      <c r="F1877" s="1180"/>
      <c r="G1877" s="1181"/>
      <c r="H1877" s="1182"/>
    </row>
    <row r="1878" spans="1:8" x14ac:dyDescent="0.3">
      <c r="A1878" s="1187" t="s">
        <v>1699</v>
      </c>
      <c r="B1878" s="1188" t="s">
        <v>3879</v>
      </c>
      <c r="C1878" s="1185" t="s">
        <v>9</v>
      </c>
      <c r="D1878" s="1189">
        <v>100</v>
      </c>
      <c r="E1878" s="1295"/>
      <c r="F1878" s="1180">
        <f>ROUND(D1878*(ROUND(E1878,4)),2)</f>
        <v>0</v>
      </c>
      <c r="G1878" s="1181"/>
      <c r="H1878" s="1182"/>
    </row>
    <row r="1879" spans="1:8" x14ac:dyDescent="0.3">
      <c r="A1879" s="1187"/>
      <c r="B1879" s="1188"/>
      <c r="C1879" s="1185"/>
      <c r="D1879" s="1189"/>
      <c r="E1879" s="1258"/>
      <c r="F1879" s="1180"/>
      <c r="G1879" s="1181"/>
      <c r="H1879" s="1182"/>
    </row>
    <row r="1880" spans="1:8" x14ac:dyDescent="0.3">
      <c r="A1880" s="1187" t="s">
        <v>1701</v>
      </c>
      <c r="B1880" s="1188" t="s">
        <v>1702</v>
      </c>
      <c r="C1880" s="1185"/>
      <c r="D1880" s="1189" t="s">
        <v>4331</v>
      </c>
      <c r="E1880" s="1217"/>
      <c r="F1880" s="1180"/>
      <c r="G1880" s="1181"/>
      <c r="H1880" s="1182"/>
    </row>
    <row r="1881" spans="1:8" x14ac:dyDescent="0.3">
      <c r="A1881" s="1187"/>
      <c r="B1881" s="1188"/>
      <c r="C1881" s="1185"/>
      <c r="D1881" s="1189"/>
      <c r="E1881" s="1217"/>
      <c r="F1881" s="1180"/>
      <c r="G1881" s="1181"/>
      <c r="H1881" s="1182"/>
    </row>
    <row r="1882" spans="1:8" x14ac:dyDescent="0.3">
      <c r="A1882" s="1225" t="s">
        <v>1703</v>
      </c>
      <c r="B1882" s="1188" t="s">
        <v>1678</v>
      </c>
      <c r="C1882" s="1185" t="s">
        <v>9</v>
      </c>
      <c r="D1882" s="1189">
        <v>500</v>
      </c>
      <c r="E1882" s="1296"/>
      <c r="F1882" s="1180">
        <f>ROUND(D1882*(ROUND(E1882,4)),2)</f>
        <v>0</v>
      </c>
      <c r="G1882" s="1181"/>
      <c r="H1882" s="1182"/>
    </row>
    <row r="1883" spans="1:8" x14ac:dyDescent="0.3">
      <c r="A1883" s="1225"/>
      <c r="B1883" s="1188"/>
      <c r="C1883" s="1185"/>
      <c r="D1883" s="1189"/>
      <c r="E1883" s="1291"/>
      <c r="F1883" s="1180"/>
      <c r="G1883" s="1181"/>
      <c r="H1883" s="1182"/>
    </row>
    <row r="1884" spans="1:8" x14ac:dyDescent="0.3">
      <c r="A1884" s="1225" t="s">
        <v>1704</v>
      </c>
      <c r="B1884" s="1188" t="s">
        <v>1680</v>
      </c>
      <c r="C1884" s="1185" t="s">
        <v>9</v>
      </c>
      <c r="D1884" s="1189">
        <v>500</v>
      </c>
      <c r="E1884" s="1297"/>
      <c r="F1884" s="1180">
        <f>ROUND(D1884*(ROUND(E1884,4)),2)</f>
        <v>0</v>
      </c>
      <c r="G1884" s="1181"/>
      <c r="H1884" s="1182"/>
    </row>
    <row r="1885" spans="1:8" x14ac:dyDescent="0.3">
      <c r="A1885" s="1225"/>
      <c r="B1885" s="1188"/>
      <c r="C1885" s="1185"/>
      <c r="D1885" s="1189"/>
      <c r="E1885" s="1291"/>
      <c r="F1885" s="1180"/>
      <c r="G1885" s="1181"/>
      <c r="H1885" s="1182"/>
    </row>
    <row r="1886" spans="1:8" x14ac:dyDescent="0.3">
      <c r="A1886" s="1225" t="s">
        <v>1705</v>
      </c>
      <c r="B1886" s="1188" t="s">
        <v>1696</v>
      </c>
      <c r="C1886" s="1185" t="s">
        <v>9</v>
      </c>
      <c r="D1886" s="1189">
        <v>400</v>
      </c>
      <c r="E1886" s="1297"/>
      <c r="F1886" s="1180">
        <f>ROUND(D1886*(ROUND(E1886,4)),2)</f>
        <v>0</v>
      </c>
      <c r="G1886" s="1181"/>
      <c r="H1886" s="1182"/>
    </row>
    <row r="1887" spans="1:8" x14ac:dyDescent="0.3">
      <c r="A1887" s="1225"/>
      <c r="B1887" s="1188"/>
      <c r="C1887" s="1185"/>
      <c r="D1887" s="1189"/>
      <c r="E1887" s="1291"/>
      <c r="F1887" s="1180"/>
      <c r="G1887" s="1181"/>
      <c r="H1887" s="1182"/>
    </row>
    <row r="1888" spans="1:8" x14ac:dyDescent="0.3">
      <c r="A1888" s="1225" t="s">
        <v>1710</v>
      </c>
      <c r="B1888" s="1188" t="s">
        <v>1711</v>
      </c>
      <c r="C1888" s="1185" t="s">
        <v>9</v>
      </c>
      <c r="D1888" s="1189">
        <v>500</v>
      </c>
      <c r="E1888" s="1297"/>
      <c r="F1888" s="1180">
        <f>ROUND(D1888*(ROUND(E1888,4)),2)</f>
        <v>0</v>
      </c>
      <c r="G1888" s="1181"/>
      <c r="H1888" s="1182"/>
    </row>
    <row r="1889" spans="1:8" x14ac:dyDescent="0.3">
      <c r="A1889" s="1225"/>
      <c r="B1889" s="1188"/>
      <c r="C1889" s="1185"/>
      <c r="D1889" s="1189" t="s">
        <v>4331</v>
      </c>
      <c r="E1889" s="1258"/>
      <c r="F1889" s="1180"/>
      <c r="G1889" s="1181"/>
      <c r="H1889" s="1182"/>
    </row>
    <row r="1890" spans="1:8" x14ac:dyDescent="0.3">
      <c r="A1890" s="1225"/>
      <c r="B1890" s="1188"/>
      <c r="C1890" s="1185"/>
      <c r="D1890" s="1189" t="s">
        <v>4331</v>
      </c>
      <c r="E1890" s="1217"/>
      <c r="F1890" s="1180"/>
      <c r="G1890" s="1181"/>
      <c r="H1890" s="1182"/>
    </row>
    <row r="1891" spans="1:8" x14ac:dyDescent="0.3">
      <c r="A1891" s="1298"/>
      <c r="B1891" s="1198"/>
      <c r="C1891" s="1185"/>
      <c r="D1891" s="1189" t="s">
        <v>4331</v>
      </c>
      <c r="E1891" s="1217"/>
      <c r="F1891" s="1180"/>
      <c r="G1891" s="1181"/>
      <c r="H1891" s="1182"/>
    </row>
    <row r="1892" spans="1:8" x14ac:dyDescent="0.3">
      <c r="A1892" s="1187"/>
      <c r="B1892" s="1188"/>
      <c r="C1892" s="1185"/>
      <c r="D1892" s="1189" t="s">
        <v>4331</v>
      </c>
      <c r="E1892" s="1207"/>
      <c r="F1892" s="1180"/>
      <c r="G1892" s="1181"/>
      <c r="H1892" s="1182"/>
    </row>
    <row r="1893" spans="1:8" x14ac:dyDescent="0.3">
      <c r="A1893" s="1225"/>
      <c r="B1893" s="1188"/>
      <c r="C1893" s="1185"/>
      <c r="D1893" s="1189" t="s">
        <v>4331</v>
      </c>
      <c r="E1893" s="1217"/>
      <c r="F1893" s="1180"/>
      <c r="G1893" s="1181"/>
      <c r="H1893" s="1182"/>
    </row>
    <row r="1894" spans="1:8" x14ac:dyDescent="0.3">
      <c r="A1894" s="1187"/>
      <c r="B1894" s="1188"/>
      <c r="C1894" s="1185"/>
      <c r="D1894" s="1189" t="s">
        <v>4331</v>
      </c>
      <c r="E1894" s="1217"/>
      <c r="F1894" s="1180"/>
      <c r="G1894" s="1181"/>
      <c r="H1894" s="1182"/>
    </row>
    <row r="1895" spans="1:8" x14ac:dyDescent="0.3">
      <c r="A1895" s="1183"/>
      <c r="B1895" s="1188"/>
      <c r="C1895" s="1185"/>
      <c r="D1895" s="1189" t="s">
        <v>4331</v>
      </c>
      <c r="E1895" s="1217"/>
      <c r="F1895" s="1180"/>
      <c r="G1895" s="1181"/>
      <c r="H1895" s="1182"/>
    </row>
    <row r="1896" spans="1:8" x14ac:dyDescent="0.3">
      <c r="A1896" s="1183"/>
      <c r="B1896" s="1188"/>
      <c r="C1896" s="1185"/>
      <c r="D1896" s="1189"/>
      <c r="E1896" s="1217"/>
      <c r="F1896" s="1180"/>
      <c r="G1896" s="1181"/>
      <c r="H1896" s="1182"/>
    </row>
    <row r="1897" spans="1:8" x14ac:dyDescent="0.3">
      <c r="A1897" s="1183"/>
      <c r="B1897" s="1188"/>
      <c r="C1897" s="1185"/>
      <c r="D1897" s="1189"/>
      <c r="E1897" s="1217"/>
      <c r="F1897" s="1180"/>
      <c r="G1897" s="1181"/>
      <c r="H1897" s="1182"/>
    </row>
    <row r="1898" spans="1:8" x14ac:dyDescent="0.3">
      <c r="A1898" s="1183"/>
      <c r="B1898" s="1188"/>
      <c r="C1898" s="1185"/>
      <c r="D1898" s="1189" t="s">
        <v>4331</v>
      </c>
      <c r="E1898" s="1217"/>
      <c r="F1898" s="1180"/>
      <c r="G1898" s="1181"/>
      <c r="H1898" s="1182"/>
    </row>
    <row r="1899" spans="1:8" x14ac:dyDescent="0.3">
      <c r="A1899" s="1183"/>
      <c r="B1899" s="1188"/>
      <c r="C1899" s="1185"/>
      <c r="D1899" s="1189" t="s">
        <v>4331</v>
      </c>
      <c r="E1899" s="1217"/>
      <c r="F1899" s="1180"/>
      <c r="G1899" s="1181"/>
      <c r="H1899" s="1182"/>
    </row>
    <row r="1900" spans="1:8" x14ac:dyDescent="0.3">
      <c r="A1900" s="1183"/>
      <c r="B1900" s="1188"/>
      <c r="C1900" s="1185"/>
      <c r="D1900" s="1189" t="s">
        <v>4331</v>
      </c>
      <c r="E1900" s="1217"/>
      <c r="F1900" s="1180"/>
      <c r="G1900" s="1181"/>
      <c r="H1900" s="1182"/>
    </row>
    <row r="1901" spans="1:8" x14ac:dyDescent="0.3">
      <c r="A1901" s="1183"/>
      <c r="B1901" s="1188"/>
      <c r="C1901" s="1185"/>
      <c r="D1901" s="1189" t="s">
        <v>4331</v>
      </c>
      <c r="E1901" s="1217"/>
      <c r="F1901" s="1180"/>
      <c r="G1901" s="1181"/>
      <c r="H1901" s="1182"/>
    </row>
    <row r="1902" spans="1:8" x14ac:dyDescent="0.3">
      <c r="A1902" s="1183"/>
      <c r="B1902" s="1188"/>
      <c r="C1902" s="1185"/>
      <c r="D1902" s="1189" t="s">
        <v>4331</v>
      </c>
      <c r="E1902" s="1217"/>
      <c r="F1902" s="1180"/>
      <c r="G1902" s="1181"/>
      <c r="H1902" s="1182"/>
    </row>
    <row r="1903" spans="1:8" x14ac:dyDescent="0.3">
      <c r="A1903" s="1183"/>
      <c r="B1903" s="1188"/>
      <c r="C1903" s="1185"/>
      <c r="D1903" s="1189"/>
      <c r="E1903" s="1217"/>
      <c r="F1903" s="1180"/>
      <c r="G1903" s="1181"/>
      <c r="H1903" s="1182"/>
    </row>
    <row r="1904" spans="1:8" x14ac:dyDescent="0.3">
      <c r="A1904" s="1183"/>
      <c r="B1904" s="1188"/>
      <c r="C1904" s="1185"/>
      <c r="D1904" s="1189"/>
      <c r="E1904" s="1217"/>
      <c r="F1904" s="1180"/>
      <c r="G1904" s="1181"/>
      <c r="H1904" s="1182"/>
    </row>
    <row r="1905" spans="1:8" x14ac:dyDescent="0.3">
      <c r="A1905" s="1183"/>
      <c r="B1905" s="1188"/>
      <c r="C1905" s="1185"/>
      <c r="D1905" s="1189"/>
      <c r="E1905" s="1217"/>
      <c r="F1905" s="1180"/>
      <c r="G1905" s="1181"/>
      <c r="H1905" s="1182"/>
    </row>
    <row r="1906" spans="1:8" x14ac:dyDescent="0.3">
      <c r="A1906" s="1183"/>
      <c r="B1906" s="1188"/>
      <c r="C1906" s="1185"/>
      <c r="D1906" s="1189"/>
      <c r="E1906" s="1217"/>
      <c r="F1906" s="1180"/>
      <c r="G1906" s="1181"/>
      <c r="H1906" s="1182"/>
    </row>
    <row r="1907" spans="1:8" x14ac:dyDescent="0.3">
      <c r="A1907" s="1183"/>
      <c r="B1907" s="1188"/>
      <c r="C1907" s="1185"/>
      <c r="D1907" s="1189" t="s">
        <v>4331</v>
      </c>
      <c r="E1907" s="1217"/>
      <c r="F1907" s="1180"/>
      <c r="G1907" s="1181"/>
      <c r="H1907" s="1182"/>
    </row>
    <row r="1908" spans="1:8" x14ac:dyDescent="0.3">
      <c r="A1908" s="1183"/>
      <c r="B1908" s="1188"/>
      <c r="C1908" s="1185"/>
      <c r="D1908" s="1189" t="s">
        <v>4331</v>
      </c>
      <c r="E1908" s="1217"/>
      <c r="F1908" s="1180"/>
      <c r="G1908" s="1181"/>
      <c r="H1908" s="1182"/>
    </row>
    <row r="1909" spans="1:8" x14ac:dyDescent="0.3">
      <c r="A1909" s="1183"/>
      <c r="B1909" s="1188"/>
      <c r="C1909" s="1185"/>
      <c r="D1909" s="1189" t="s">
        <v>4331</v>
      </c>
      <c r="E1909" s="1217"/>
      <c r="F1909" s="1180"/>
      <c r="G1909" s="1181"/>
      <c r="H1909" s="1182"/>
    </row>
    <row r="1910" spans="1:8" x14ac:dyDescent="0.3">
      <c r="A1910" s="1183"/>
      <c r="B1910" s="1188"/>
      <c r="C1910" s="1185"/>
      <c r="D1910" s="1189" t="s">
        <v>4331</v>
      </c>
      <c r="E1910" s="1217"/>
      <c r="F1910" s="1180"/>
      <c r="G1910" s="1181"/>
      <c r="H1910" s="1182"/>
    </row>
    <row r="1911" spans="1:8" x14ac:dyDescent="0.3">
      <c r="A1911" s="1183"/>
      <c r="B1911" s="1188"/>
      <c r="C1911" s="1185"/>
      <c r="D1911" s="1189" t="s">
        <v>4331</v>
      </c>
      <c r="E1911" s="1217"/>
      <c r="F1911" s="1180"/>
      <c r="G1911" s="1181"/>
      <c r="H1911" s="1182"/>
    </row>
    <row r="1912" spans="1:8" x14ac:dyDescent="0.3">
      <c r="A1912" s="1183"/>
      <c r="B1912" s="1188"/>
      <c r="C1912" s="1185"/>
      <c r="D1912" s="1189"/>
      <c r="E1912" s="1217"/>
      <c r="F1912" s="1180"/>
      <c r="G1912" s="1181"/>
      <c r="H1912" s="1182"/>
    </row>
    <row r="1913" spans="1:8" x14ac:dyDescent="0.3">
      <c r="A1913" s="1183"/>
      <c r="B1913" s="1188"/>
      <c r="C1913" s="1185"/>
      <c r="D1913" s="1189" t="s">
        <v>4331</v>
      </c>
      <c r="E1913" s="1207"/>
      <c r="F1913" s="1180"/>
      <c r="G1913" s="1181"/>
      <c r="H1913" s="1182"/>
    </row>
    <row r="1914" spans="1:8" x14ac:dyDescent="0.3">
      <c r="A1914" s="1183"/>
      <c r="B1914" s="1188"/>
      <c r="C1914" s="1185"/>
      <c r="D1914" s="1189" t="s">
        <v>4331</v>
      </c>
      <c r="E1914" s="1207"/>
      <c r="F1914" s="1180"/>
      <c r="G1914" s="1181"/>
      <c r="H1914" s="1182"/>
    </row>
    <row r="1915" spans="1:8" x14ac:dyDescent="0.3">
      <c r="A1915" s="1183"/>
      <c r="B1915" s="1188"/>
      <c r="C1915" s="1185"/>
      <c r="D1915" s="1189"/>
      <c r="E1915" s="1207"/>
      <c r="F1915" s="1180"/>
      <c r="G1915" s="1181"/>
      <c r="H1915" s="1182"/>
    </row>
    <row r="1916" spans="1:8" x14ac:dyDescent="0.3">
      <c r="A1916" s="1183"/>
      <c r="B1916" s="1188"/>
      <c r="C1916" s="1185"/>
      <c r="D1916" s="1189"/>
      <c r="E1916" s="1207"/>
      <c r="F1916" s="1180"/>
      <c r="G1916" s="1181"/>
      <c r="H1916" s="1182"/>
    </row>
    <row r="1917" spans="1:8" x14ac:dyDescent="0.3">
      <c r="A1917" s="1183"/>
      <c r="B1917" s="1188"/>
      <c r="C1917" s="1185"/>
      <c r="D1917" s="1189"/>
      <c r="E1917" s="1207"/>
      <c r="F1917" s="1180"/>
      <c r="G1917" s="1181"/>
      <c r="H1917" s="1182"/>
    </row>
    <row r="1918" spans="1:8" x14ac:dyDescent="0.3">
      <c r="A1918" s="1178"/>
      <c r="B1918" s="1203"/>
      <c r="C1918" s="1204"/>
      <c r="D1918" s="1204"/>
      <c r="E1918" s="1204"/>
      <c r="F1918" s="1210"/>
      <c r="G1918" s="1181"/>
      <c r="H1918" s="1182"/>
    </row>
    <row r="1919" spans="1:8" x14ac:dyDescent="0.3">
      <c r="A1919" s="1211" t="s">
        <v>4086</v>
      </c>
      <c r="B1919" s="1158" t="s">
        <v>4116</v>
      </c>
      <c r="C1919" s="1159"/>
      <c r="D1919" s="1159"/>
      <c r="E1919" s="1159"/>
      <c r="F1919" s="1175">
        <f>SUM(F1857:F1917)</f>
        <v>1200000</v>
      </c>
      <c r="G1919" s="1181"/>
      <c r="H1919" s="1151"/>
    </row>
    <row r="1920" spans="1:8" x14ac:dyDescent="0.3">
      <c r="A1920" s="1148" t="str">
        <f>A1</f>
        <v>CONTRACT  SANRAL NRA 2024/1323</v>
      </c>
      <c r="B1920" s="1206"/>
      <c r="C1920" s="1150"/>
      <c r="D1920" s="1150"/>
      <c r="E1920" s="1150"/>
      <c r="F1920" s="1151"/>
      <c r="G1920" s="1181"/>
      <c r="H1920" s="1151"/>
    </row>
    <row r="1921" spans="1:8" x14ac:dyDescent="0.3">
      <c r="A1921" s="1148" t="str">
        <f>A2</f>
        <v>ROUTINE ROAD MAINTENANCE ON NATIONAL ROUTES IN THE LIMPOPO PROVINCE</v>
      </c>
      <c r="B1921" s="1149"/>
      <c r="C1921" s="1150"/>
      <c r="D1921" s="1150"/>
      <c r="E1921" s="1150"/>
      <c r="F1921" s="1155" t="s">
        <v>4534</v>
      </c>
      <c r="G1921" s="1181"/>
      <c r="H1921" s="1155"/>
    </row>
    <row r="1922" spans="1:8" x14ac:dyDescent="0.3">
      <c r="A1922" s="1157" t="s">
        <v>4457</v>
      </c>
      <c r="B1922" s="1149"/>
      <c r="C1922" s="1159"/>
      <c r="D1922" s="1159"/>
      <c r="E1922" s="1159"/>
      <c r="F1922" s="1151"/>
      <c r="G1922" s="1181"/>
      <c r="H1922" s="1151"/>
    </row>
    <row r="1923" spans="1:8" x14ac:dyDescent="0.3">
      <c r="A1923" s="1162"/>
      <c r="B1923" s="1163"/>
      <c r="C1923" s="1164"/>
      <c r="D1923" s="1164"/>
      <c r="E1923" s="1165"/>
      <c r="F1923" s="1165"/>
      <c r="G1923" s="1181"/>
      <c r="H1923" s="1151"/>
    </row>
    <row r="1924" spans="1:8" x14ac:dyDescent="0.3">
      <c r="A1924" s="1166" t="s">
        <v>4111</v>
      </c>
      <c r="B1924" s="1167" t="s">
        <v>4035</v>
      </c>
      <c r="C1924" s="1168" t="s">
        <v>4112</v>
      </c>
      <c r="D1924" s="1168" t="s">
        <v>4113</v>
      </c>
      <c r="E1924" s="1169" t="s">
        <v>4114</v>
      </c>
      <c r="F1924" s="1169" t="s">
        <v>4036</v>
      </c>
      <c r="G1924" s="1181"/>
      <c r="H1924" s="1170"/>
    </row>
    <row r="1925" spans="1:8" x14ac:dyDescent="0.3">
      <c r="A1925" s="1172"/>
      <c r="B1925" s="1173"/>
      <c r="C1925" s="1174"/>
      <c r="D1925" s="1174"/>
      <c r="E1925" s="1175"/>
      <c r="F1925" s="1175"/>
      <c r="G1925" s="1181"/>
      <c r="H1925" s="1151"/>
    </row>
    <row r="1926" spans="1:8" x14ac:dyDescent="0.3">
      <c r="A1926" s="1222"/>
      <c r="B1926" s="1223"/>
      <c r="C1926" s="1164"/>
      <c r="D1926" s="1189" t="s">
        <v>4331</v>
      </c>
      <c r="E1926" s="1165"/>
      <c r="F1926" s="1180"/>
      <c r="G1926" s="1181"/>
      <c r="H1926" s="1182"/>
    </row>
    <row r="1927" spans="1:8" ht="24" x14ac:dyDescent="0.3">
      <c r="A1927" s="1166" t="s">
        <v>4088</v>
      </c>
      <c r="B1927" s="1184" t="s">
        <v>4535</v>
      </c>
      <c r="C1927" s="1185"/>
      <c r="D1927" s="1189" t="s">
        <v>4331</v>
      </c>
      <c r="E1927" s="1207"/>
      <c r="F1927" s="1180"/>
      <c r="G1927" s="1181"/>
      <c r="H1927" s="1182"/>
    </row>
    <row r="1928" spans="1:8" x14ac:dyDescent="0.3">
      <c r="A1928" s="1166"/>
      <c r="B1928" s="1186"/>
      <c r="C1928" s="1185"/>
      <c r="D1928" s="1189" t="s">
        <v>4331</v>
      </c>
      <c r="E1928" s="1207"/>
      <c r="F1928" s="1180"/>
      <c r="G1928" s="1181"/>
      <c r="H1928" s="1182"/>
    </row>
    <row r="1929" spans="1:8" ht="22.8" x14ac:dyDescent="0.3">
      <c r="A1929" s="1187" t="s">
        <v>1713</v>
      </c>
      <c r="B1929" s="1188" t="s">
        <v>1714</v>
      </c>
      <c r="C1929" s="1185"/>
      <c r="D1929" s="1189" t="s">
        <v>4331</v>
      </c>
      <c r="E1929" s="1285"/>
      <c r="F1929" s="1180"/>
      <c r="G1929" s="1181"/>
      <c r="H1929" s="1182"/>
    </row>
    <row r="1930" spans="1:8" x14ac:dyDescent="0.3">
      <c r="A1930" s="1187"/>
      <c r="B1930" s="1188"/>
      <c r="C1930" s="1185"/>
      <c r="D1930" s="1189" t="s">
        <v>4331</v>
      </c>
      <c r="E1930" s="1285"/>
      <c r="F1930" s="1180"/>
      <c r="G1930" s="1181"/>
      <c r="H1930" s="1182"/>
    </row>
    <row r="1931" spans="1:8" x14ac:dyDescent="0.3">
      <c r="A1931" s="1187" t="s">
        <v>1715</v>
      </c>
      <c r="B1931" s="1188" t="s">
        <v>1716</v>
      </c>
      <c r="C1931" s="1185" t="s">
        <v>363</v>
      </c>
      <c r="D1931" s="1189">
        <v>6000</v>
      </c>
      <c r="E1931" s="1286"/>
      <c r="F1931" s="1180">
        <f>ROUND(D1931*(ROUND(E1931,2)),2)</f>
        <v>0</v>
      </c>
      <c r="G1931" s="1181"/>
      <c r="H1931" s="1182"/>
    </row>
    <row r="1932" spans="1:8" x14ac:dyDescent="0.3">
      <c r="A1932" s="1187"/>
      <c r="B1932" s="1188"/>
      <c r="C1932" s="1185"/>
      <c r="D1932" s="1189"/>
      <c r="E1932" s="1285"/>
      <c r="F1932" s="1180"/>
      <c r="G1932" s="1181"/>
      <c r="H1932" s="1182"/>
    </row>
    <row r="1933" spans="1:8" ht="34.200000000000003" x14ac:dyDescent="0.3">
      <c r="A1933" s="1225" t="s">
        <v>1719</v>
      </c>
      <c r="B1933" s="1188" t="s">
        <v>1720</v>
      </c>
      <c r="C1933" s="1185"/>
      <c r="D1933" s="1189" t="s">
        <v>4331</v>
      </c>
      <c r="E1933" s="1285"/>
      <c r="F1933" s="1180"/>
      <c r="G1933" s="1181"/>
      <c r="H1933" s="1182"/>
    </row>
    <row r="1934" spans="1:8" x14ac:dyDescent="0.3">
      <c r="A1934" s="1225"/>
      <c r="B1934" s="1188"/>
      <c r="C1934" s="1185"/>
      <c r="D1934" s="1189" t="s">
        <v>4331</v>
      </c>
      <c r="E1934" s="1285"/>
      <c r="F1934" s="1180"/>
      <c r="G1934" s="1181"/>
      <c r="H1934" s="1182"/>
    </row>
    <row r="1935" spans="1:8" x14ac:dyDescent="0.3">
      <c r="A1935" s="1187" t="s">
        <v>1721</v>
      </c>
      <c r="B1935" s="1188" t="s">
        <v>1716</v>
      </c>
      <c r="C1935" s="1185" t="s">
        <v>363</v>
      </c>
      <c r="D1935" s="1189">
        <v>200</v>
      </c>
      <c r="E1935" s="1286"/>
      <c r="F1935" s="1180">
        <f>ROUND(D1935*(ROUND(E1935,2)),2)</f>
        <v>0</v>
      </c>
      <c r="G1935" s="1181"/>
      <c r="H1935" s="1182"/>
    </row>
    <row r="1936" spans="1:8" x14ac:dyDescent="0.3">
      <c r="A1936" s="1225"/>
      <c r="B1936" s="1188"/>
      <c r="C1936" s="1185"/>
      <c r="D1936" s="1189" t="s">
        <v>4331</v>
      </c>
      <c r="E1936" s="1285"/>
      <c r="F1936" s="1180"/>
      <c r="G1936" s="1181"/>
      <c r="H1936" s="1182"/>
    </row>
    <row r="1937" spans="1:8" x14ac:dyDescent="0.3">
      <c r="A1937" s="1225" t="s">
        <v>1723</v>
      </c>
      <c r="B1937" s="1188" t="s">
        <v>1724</v>
      </c>
      <c r="C1937" s="1185"/>
      <c r="D1937" s="1189" t="s">
        <v>4331</v>
      </c>
      <c r="E1937" s="1207"/>
      <c r="F1937" s="1180"/>
      <c r="G1937" s="1181"/>
      <c r="H1937" s="1182"/>
    </row>
    <row r="1938" spans="1:8" x14ac:dyDescent="0.3">
      <c r="A1938" s="1187"/>
      <c r="B1938" s="1188"/>
      <c r="C1938" s="1185"/>
      <c r="D1938" s="1189" t="s">
        <v>4331</v>
      </c>
      <c r="E1938" s="1217"/>
      <c r="F1938" s="1180"/>
      <c r="G1938" s="1181"/>
      <c r="H1938" s="1182"/>
    </row>
    <row r="1939" spans="1:8" ht="22.8" x14ac:dyDescent="0.3">
      <c r="A1939" s="1187" t="s">
        <v>1725</v>
      </c>
      <c r="B1939" s="1188" t="s">
        <v>1726</v>
      </c>
      <c r="C1939" s="1185"/>
      <c r="D1939" s="1189" t="s">
        <v>4331</v>
      </c>
      <c r="E1939" s="1285"/>
      <c r="F1939" s="1180"/>
      <c r="G1939" s="1181"/>
      <c r="H1939" s="1182"/>
    </row>
    <row r="1940" spans="1:8" x14ac:dyDescent="0.3">
      <c r="A1940" s="1187"/>
      <c r="B1940" s="1188"/>
      <c r="C1940" s="1185"/>
      <c r="D1940" s="1189" t="s">
        <v>4331</v>
      </c>
      <c r="E1940" s="1285"/>
      <c r="F1940" s="1180"/>
      <c r="G1940" s="1181"/>
      <c r="H1940" s="1182"/>
    </row>
    <row r="1941" spans="1:8" x14ac:dyDescent="0.3">
      <c r="A1941" s="1187" t="s">
        <v>1727</v>
      </c>
      <c r="B1941" s="1188" t="s">
        <v>1728</v>
      </c>
      <c r="C1941" s="1185" t="s">
        <v>9</v>
      </c>
      <c r="D1941" s="1189">
        <v>1300</v>
      </c>
      <c r="E1941" s="1286"/>
      <c r="F1941" s="1180">
        <f>ROUND(D1941*(ROUND(E1941,2)),2)</f>
        <v>0</v>
      </c>
      <c r="G1941" s="1181"/>
      <c r="H1941" s="1182"/>
    </row>
    <row r="1942" spans="1:8" x14ac:dyDescent="0.3">
      <c r="A1942" s="1187"/>
      <c r="B1942" s="1188"/>
      <c r="C1942" s="1185"/>
      <c r="D1942" s="1189"/>
      <c r="E1942" s="1217"/>
      <c r="F1942" s="1180"/>
      <c r="G1942" s="1181"/>
      <c r="H1942" s="1182"/>
    </row>
    <row r="1943" spans="1:8" x14ac:dyDescent="0.3">
      <c r="A1943" s="1187" t="s">
        <v>1729</v>
      </c>
      <c r="B1943" s="1188" t="s">
        <v>4258</v>
      </c>
      <c r="C1943" s="1185" t="s">
        <v>9</v>
      </c>
      <c r="D1943" s="1189">
        <v>100</v>
      </c>
      <c r="E1943" s="1286"/>
      <c r="F1943" s="1180">
        <f>ROUND(D1943*(ROUND(E1943,2)),2)</f>
        <v>0</v>
      </c>
      <c r="G1943" s="1181"/>
      <c r="H1943" s="1182"/>
    </row>
    <row r="1944" spans="1:8" x14ac:dyDescent="0.3">
      <c r="A1944" s="1187"/>
      <c r="B1944" s="1188"/>
      <c r="C1944" s="1185"/>
      <c r="D1944" s="1189" t="s">
        <v>4331</v>
      </c>
      <c r="E1944" s="1285"/>
      <c r="F1944" s="1180"/>
      <c r="G1944" s="1181"/>
      <c r="H1944" s="1182"/>
    </row>
    <row r="1945" spans="1:8" x14ac:dyDescent="0.3">
      <c r="A1945" s="1187" t="s">
        <v>1734</v>
      </c>
      <c r="B1945" s="1188" t="s">
        <v>1735</v>
      </c>
      <c r="C1945" s="1185"/>
      <c r="D1945" s="1189" t="s">
        <v>4331</v>
      </c>
      <c r="E1945" s="1285"/>
      <c r="F1945" s="1180"/>
      <c r="G1945" s="1181"/>
      <c r="H1945" s="1182"/>
    </row>
    <row r="1946" spans="1:8" x14ac:dyDescent="0.3">
      <c r="A1946" s="1187"/>
      <c r="B1946" s="1188"/>
      <c r="C1946" s="1185"/>
      <c r="D1946" s="1189" t="s">
        <v>4331</v>
      </c>
      <c r="E1946" s="1285"/>
      <c r="F1946" s="1180"/>
      <c r="G1946" s="1181"/>
      <c r="H1946" s="1182"/>
    </row>
    <row r="1947" spans="1:8" x14ac:dyDescent="0.3">
      <c r="A1947" s="1187" t="s">
        <v>1736</v>
      </c>
      <c r="B1947" s="1188" t="s">
        <v>1728</v>
      </c>
      <c r="C1947" s="1185" t="s">
        <v>9</v>
      </c>
      <c r="D1947" s="1189">
        <v>90</v>
      </c>
      <c r="E1947" s="1286"/>
      <c r="F1947" s="1180">
        <f>ROUND(D1947*(ROUND(E1947,2)),2)</f>
        <v>0</v>
      </c>
      <c r="G1947" s="1181"/>
      <c r="H1947" s="1182"/>
    </row>
    <row r="1948" spans="1:8" x14ac:dyDescent="0.3">
      <c r="A1948" s="1187"/>
      <c r="B1948" s="1188"/>
      <c r="C1948" s="1185"/>
      <c r="D1948" s="1189" t="s">
        <v>4331</v>
      </c>
      <c r="E1948" s="1285"/>
      <c r="F1948" s="1180"/>
      <c r="G1948" s="1181"/>
      <c r="H1948" s="1182"/>
    </row>
    <row r="1949" spans="1:8" x14ac:dyDescent="0.3">
      <c r="A1949" s="1187" t="s">
        <v>1738</v>
      </c>
      <c r="B1949" s="1188" t="s">
        <v>1739</v>
      </c>
      <c r="C1949" s="1185"/>
      <c r="D1949" s="1189" t="s">
        <v>4331</v>
      </c>
      <c r="E1949" s="1285"/>
      <c r="F1949" s="1180"/>
      <c r="G1949" s="1181"/>
      <c r="H1949" s="1182"/>
    </row>
    <row r="1950" spans="1:8" x14ac:dyDescent="0.3">
      <c r="A1950" s="1187"/>
      <c r="B1950" s="1188"/>
      <c r="C1950" s="1185"/>
      <c r="D1950" s="1189" t="s">
        <v>4331</v>
      </c>
      <c r="E1950" s="1285"/>
      <c r="F1950" s="1180"/>
      <c r="G1950" s="1181"/>
      <c r="H1950" s="1182"/>
    </row>
    <row r="1951" spans="1:8" x14ac:dyDescent="0.3">
      <c r="A1951" s="1187" t="s">
        <v>1740</v>
      </c>
      <c r="B1951" s="1188" t="s">
        <v>1728</v>
      </c>
      <c r="C1951" s="1185" t="s">
        <v>9</v>
      </c>
      <c r="D1951" s="1189">
        <v>90</v>
      </c>
      <c r="E1951" s="1286"/>
      <c r="F1951" s="1180">
        <f>ROUND(D1951*(ROUND(E1951,2)),2)</f>
        <v>0</v>
      </c>
      <c r="G1951" s="1181"/>
      <c r="H1951" s="1182"/>
    </row>
    <row r="1952" spans="1:8" x14ac:dyDescent="0.3">
      <c r="A1952" s="1187"/>
      <c r="B1952" s="1188"/>
      <c r="C1952" s="1185"/>
      <c r="D1952" s="1189" t="s">
        <v>4331</v>
      </c>
      <c r="E1952" s="1285"/>
      <c r="F1952" s="1180"/>
      <c r="G1952" s="1181"/>
      <c r="H1952" s="1182"/>
    </row>
    <row r="1953" spans="1:8" x14ac:dyDescent="0.3">
      <c r="A1953" s="1187" t="s">
        <v>1742</v>
      </c>
      <c r="B1953" s="1188" t="s">
        <v>1743</v>
      </c>
      <c r="C1953" s="1185"/>
      <c r="D1953" s="1189" t="s">
        <v>4331</v>
      </c>
      <c r="E1953" s="1285"/>
      <c r="F1953" s="1180"/>
      <c r="G1953" s="1181"/>
      <c r="H1953" s="1182"/>
    </row>
    <row r="1954" spans="1:8" x14ac:dyDescent="0.3">
      <c r="A1954" s="1187"/>
      <c r="B1954" s="1188"/>
      <c r="C1954" s="1185"/>
      <c r="D1954" s="1189" t="s">
        <v>4331</v>
      </c>
      <c r="E1954" s="1258"/>
      <c r="F1954" s="1180"/>
      <c r="G1954" s="1181"/>
      <c r="H1954" s="1182"/>
    </row>
    <row r="1955" spans="1:8" x14ac:dyDescent="0.3">
      <c r="A1955" s="1187" t="s">
        <v>1744</v>
      </c>
      <c r="B1955" s="1188" t="s">
        <v>1728</v>
      </c>
      <c r="C1955" s="1185" t="s">
        <v>9</v>
      </c>
      <c r="D1955" s="1189">
        <v>100</v>
      </c>
      <c r="E1955" s="1286"/>
      <c r="F1955" s="1180">
        <f>ROUND(D1955*(ROUND(E1955,2)),2)</f>
        <v>0</v>
      </c>
      <c r="G1955" s="1181"/>
      <c r="H1955" s="1182"/>
    </row>
    <row r="1956" spans="1:8" x14ac:dyDescent="0.3">
      <c r="A1956" s="1187"/>
      <c r="B1956" s="1188"/>
      <c r="C1956" s="1185"/>
      <c r="D1956" s="1189"/>
      <c r="E1956" s="1285"/>
      <c r="F1956" s="1180"/>
      <c r="G1956" s="1181"/>
      <c r="H1956" s="1182"/>
    </row>
    <row r="1957" spans="1:8" x14ac:dyDescent="0.3">
      <c r="A1957" s="1187" t="s">
        <v>1745</v>
      </c>
      <c r="B1957" s="1188" t="s">
        <v>4258</v>
      </c>
      <c r="C1957" s="1185" t="s">
        <v>9</v>
      </c>
      <c r="D1957" s="1189">
        <v>10</v>
      </c>
      <c r="E1957" s="1286"/>
      <c r="F1957" s="1180">
        <f>ROUND(D1957*(ROUND(E1957,2)),2)</f>
        <v>0</v>
      </c>
      <c r="G1957" s="1181"/>
      <c r="H1957" s="1182"/>
    </row>
    <row r="1958" spans="1:8" x14ac:dyDescent="0.3">
      <c r="A1958" s="1187"/>
      <c r="B1958" s="1188"/>
      <c r="C1958" s="1185"/>
      <c r="D1958" s="1189" t="s">
        <v>4331</v>
      </c>
      <c r="E1958" s="1285"/>
      <c r="F1958" s="1180"/>
      <c r="G1958" s="1181"/>
      <c r="H1958" s="1182"/>
    </row>
    <row r="1959" spans="1:8" x14ac:dyDescent="0.3">
      <c r="A1959" s="1187" t="s">
        <v>1746</v>
      </c>
      <c r="B1959" s="1188" t="s">
        <v>1747</v>
      </c>
      <c r="C1959" s="1185"/>
      <c r="D1959" s="1189" t="s">
        <v>4331</v>
      </c>
      <c r="E1959" s="1217"/>
      <c r="F1959" s="1180"/>
      <c r="G1959" s="1181"/>
      <c r="H1959" s="1182"/>
    </row>
    <row r="1960" spans="1:8" x14ac:dyDescent="0.3">
      <c r="A1960" s="1187"/>
      <c r="B1960" s="1188"/>
      <c r="C1960" s="1185"/>
      <c r="D1960" s="1189" t="s">
        <v>4331</v>
      </c>
      <c r="E1960" s="1207"/>
      <c r="F1960" s="1180"/>
      <c r="G1960" s="1181"/>
      <c r="H1960" s="1182"/>
    </row>
    <row r="1961" spans="1:8" x14ac:dyDescent="0.3">
      <c r="A1961" s="1187" t="s">
        <v>1748</v>
      </c>
      <c r="B1961" s="1188" t="s">
        <v>1749</v>
      </c>
      <c r="C1961" s="1185"/>
      <c r="D1961" s="1189" t="s">
        <v>4331</v>
      </c>
      <c r="E1961" s="1285"/>
      <c r="F1961" s="1180"/>
      <c r="G1961" s="1181"/>
      <c r="H1961" s="1182"/>
    </row>
    <row r="1962" spans="1:8" x14ac:dyDescent="0.3">
      <c r="A1962" s="1187"/>
      <c r="B1962" s="1188"/>
      <c r="C1962" s="1185"/>
      <c r="D1962" s="1189" t="s">
        <v>4331</v>
      </c>
      <c r="E1962" s="1285"/>
      <c r="F1962" s="1180"/>
      <c r="G1962" s="1181"/>
      <c r="H1962" s="1182"/>
    </row>
    <row r="1963" spans="1:8" x14ac:dyDescent="0.3">
      <c r="A1963" s="1187" t="s">
        <v>3948</v>
      </c>
      <c r="B1963" s="1188" t="s">
        <v>1716</v>
      </c>
      <c r="C1963" s="1185" t="s">
        <v>9</v>
      </c>
      <c r="D1963" s="1189">
        <v>100</v>
      </c>
      <c r="E1963" s="1286"/>
      <c r="F1963" s="1180">
        <f>ROUND(D1963*(ROUND(E1963,2)),2)</f>
        <v>0</v>
      </c>
      <c r="G1963" s="1181"/>
      <c r="H1963" s="1182"/>
    </row>
    <row r="1964" spans="1:8" x14ac:dyDescent="0.3">
      <c r="A1964" s="1187"/>
      <c r="B1964" s="1188"/>
      <c r="C1964" s="1185"/>
      <c r="D1964" s="1189"/>
      <c r="E1964" s="1285"/>
      <c r="F1964" s="1180"/>
      <c r="G1964" s="1181"/>
      <c r="H1964" s="1182"/>
    </row>
    <row r="1965" spans="1:8" ht="34.200000000000003" x14ac:dyDescent="0.3">
      <c r="A1965" s="1187" t="s">
        <v>1750</v>
      </c>
      <c r="B1965" s="1188" t="s">
        <v>1751</v>
      </c>
      <c r="C1965" s="1185"/>
      <c r="D1965" s="1189" t="s">
        <v>4331</v>
      </c>
      <c r="E1965" s="1285"/>
      <c r="F1965" s="1180"/>
      <c r="G1965" s="1181"/>
      <c r="H1965" s="1182"/>
    </row>
    <row r="1966" spans="1:8" x14ac:dyDescent="0.3">
      <c r="A1966" s="1187"/>
      <c r="B1966" s="1188"/>
      <c r="C1966" s="1185"/>
      <c r="D1966" s="1189"/>
      <c r="E1966" s="1285"/>
      <c r="F1966" s="1180"/>
      <c r="G1966" s="1181"/>
      <c r="H1966" s="1182"/>
    </row>
    <row r="1967" spans="1:8" x14ac:dyDescent="0.3">
      <c r="A1967" s="1187" t="s">
        <v>1752</v>
      </c>
      <c r="B1967" s="1188" t="s">
        <v>1716</v>
      </c>
      <c r="C1967" s="1185" t="s">
        <v>9</v>
      </c>
      <c r="D1967" s="1189">
        <v>100</v>
      </c>
      <c r="E1967" s="1286"/>
      <c r="F1967" s="1180">
        <f>ROUND(D1967*(ROUND(E1967,2)),2)</f>
        <v>0</v>
      </c>
      <c r="G1967" s="1181"/>
      <c r="H1967" s="1182"/>
    </row>
    <row r="1968" spans="1:8" x14ac:dyDescent="0.3">
      <c r="A1968" s="1187"/>
      <c r="B1968" s="1188"/>
      <c r="C1968" s="1185"/>
      <c r="D1968" s="1189" t="s">
        <v>4331</v>
      </c>
      <c r="E1968" s="1285"/>
      <c r="F1968" s="1180"/>
      <c r="G1968" s="1181"/>
      <c r="H1968" s="1182"/>
    </row>
    <row r="1969" spans="1:8" ht="34.200000000000003" x14ac:dyDescent="0.3">
      <c r="A1969" s="1187" t="s">
        <v>1754</v>
      </c>
      <c r="B1969" s="1188" t="s">
        <v>1755</v>
      </c>
      <c r="C1969" s="1185"/>
      <c r="D1969" s="1189" t="s">
        <v>4331</v>
      </c>
      <c r="E1969" s="1285"/>
      <c r="F1969" s="1180"/>
      <c r="G1969" s="1181"/>
      <c r="H1969" s="1182"/>
    </row>
    <row r="1970" spans="1:8" x14ac:dyDescent="0.3">
      <c r="A1970" s="1187"/>
      <c r="B1970" s="1188"/>
      <c r="C1970" s="1185"/>
      <c r="D1970" s="1189" t="s">
        <v>4331</v>
      </c>
      <c r="E1970" s="1285"/>
      <c r="F1970" s="1180"/>
      <c r="G1970" s="1181"/>
      <c r="H1970" s="1182"/>
    </row>
    <row r="1971" spans="1:8" x14ac:dyDescent="0.3">
      <c r="A1971" s="1187" t="s">
        <v>1756</v>
      </c>
      <c r="B1971" s="1188" t="s">
        <v>1716</v>
      </c>
      <c r="C1971" s="1185" t="s">
        <v>9</v>
      </c>
      <c r="D1971" s="1189">
        <v>100</v>
      </c>
      <c r="E1971" s="1286"/>
      <c r="F1971" s="1180">
        <f>ROUND(D1971*(ROUND(E1971,2)),2)</f>
        <v>0</v>
      </c>
      <c r="G1971" s="1181"/>
      <c r="H1971" s="1182"/>
    </row>
    <row r="1972" spans="1:8" x14ac:dyDescent="0.3">
      <c r="A1972" s="1187"/>
      <c r="B1972" s="1188"/>
      <c r="C1972" s="1185"/>
      <c r="D1972" s="1189"/>
      <c r="E1972" s="1285"/>
      <c r="F1972" s="1180"/>
      <c r="G1972" s="1181"/>
      <c r="H1972" s="1182"/>
    </row>
    <row r="1973" spans="1:8" x14ac:dyDescent="0.3">
      <c r="A1973" s="1187"/>
      <c r="B1973" s="1188"/>
      <c r="C1973" s="1185"/>
      <c r="D1973" s="1189"/>
      <c r="E1973" s="1285"/>
      <c r="F1973" s="1180"/>
      <c r="G1973" s="1181"/>
      <c r="H1973" s="1182"/>
    </row>
    <row r="1974" spans="1:8" x14ac:dyDescent="0.3">
      <c r="A1974" s="1187"/>
      <c r="B1974" s="1188"/>
      <c r="C1974" s="1185"/>
      <c r="D1974" s="1189"/>
      <c r="E1974" s="1285"/>
      <c r="F1974" s="1180"/>
      <c r="G1974" s="1181"/>
      <c r="H1974" s="1182"/>
    </row>
    <row r="1975" spans="1:8" x14ac:dyDescent="0.3">
      <c r="A1975" s="1178"/>
      <c r="B1975" s="1203"/>
      <c r="C1975" s="1204"/>
      <c r="D1975" s="1204"/>
      <c r="E1975" s="1204"/>
      <c r="F1975" s="1210"/>
      <c r="G1975" s="1181"/>
      <c r="H1975" s="1182"/>
    </row>
    <row r="1976" spans="1:8" x14ac:dyDescent="0.3">
      <c r="A1976" s="1205"/>
      <c r="B1976" s="1158" t="s">
        <v>4450</v>
      </c>
      <c r="C1976" s="1159"/>
      <c r="D1976" s="1159"/>
      <c r="E1976" s="1159"/>
      <c r="F1976" s="1175">
        <f>SUM(F1930:F1974)</f>
        <v>0</v>
      </c>
      <c r="G1976" s="1181"/>
      <c r="H1976" s="1182"/>
    </row>
    <row r="1977" spans="1:8" x14ac:dyDescent="0.3">
      <c r="A1977" s="1148" t="str">
        <f>A1</f>
        <v>CONTRACT  SANRAL NRA 2024/1323</v>
      </c>
      <c r="B1977" s="1206"/>
      <c r="C1977" s="1150"/>
      <c r="D1977" s="1150"/>
      <c r="E1977" s="1150"/>
      <c r="F1977" s="1151"/>
      <c r="G1977" s="1181"/>
      <c r="H1977" s="1182"/>
    </row>
    <row r="1978" spans="1:8" x14ac:dyDescent="0.3">
      <c r="A1978" s="1148" t="str">
        <f>A2</f>
        <v>ROUTINE ROAD MAINTENANCE ON NATIONAL ROUTES IN THE LIMPOPO PROVINCE</v>
      </c>
      <c r="B1978" s="1149"/>
      <c r="C1978" s="1150"/>
      <c r="D1978" s="1150"/>
      <c r="E1978" s="1150"/>
      <c r="F1978" s="1155" t="s">
        <v>4534</v>
      </c>
      <c r="G1978" s="1181"/>
      <c r="H1978" s="1182"/>
    </row>
    <row r="1979" spans="1:8" x14ac:dyDescent="0.3">
      <c r="A1979" s="1157" t="s">
        <v>4457</v>
      </c>
      <c r="B1979" s="1149"/>
      <c r="C1979" s="1159"/>
      <c r="D1979" s="1159"/>
      <c r="E1979" s="1159"/>
      <c r="F1979" s="1151"/>
      <c r="G1979" s="1181"/>
      <c r="H1979" s="1182"/>
    </row>
    <row r="1980" spans="1:8" x14ac:dyDescent="0.3">
      <c r="A1980" s="1162"/>
      <c r="B1980" s="1163"/>
      <c r="C1980" s="1164"/>
      <c r="D1980" s="1164"/>
      <c r="E1980" s="1165"/>
      <c r="F1980" s="1165"/>
      <c r="G1980" s="1181"/>
      <c r="H1980" s="1182"/>
    </row>
    <row r="1981" spans="1:8" x14ac:dyDescent="0.3">
      <c r="A1981" s="1166" t="s">
        <v>4111</v>
      </c>
      <c r="B1981" s="1167" t="s">
        <v>4035</v>
      </c>
      <c r="C1981" s="1168" t="s">
        <v>4112</v>
      </c>
      <c r="D1981" s="1168" t="s">
        <v>4113</v>
      </c>
      <c r="E1981" s="1169" t="s">
        <v>4114</v>
      </c>
      <c r="F1981" s="1169" t="s">
        <v>4036</v>
      </c>
      <c r="G1981" s="1181"/>
      <c r="H1981" s="1182"/>
    </row>
    <row r="1982" spans="1:8" x14ac:dyDescent="0.3">
      <c r="A1982" s="1172"/>
      <c r="B1982" s="1173"/>
      <c r="C1982" s="1174"/>
      <c r="D1982" s="1174"/>
      <c r="E1982" s="1175"/>
      <c r="F1982" s="1175"/>
      <c r="G1982" s="1181"/>
      <c r="H1982" s="1182"/>
    </row>
    <row r="1983" spans="1:8" x14ac:dyDescent="0.3">
      <c r="A1983" s="1178"/>
      <c r="B1983" s="1203"/>
      <c r="C1983" s="1204"/>
      <c r="D1983" s="1204"/>
      <c r="E1983" s="1204"/>
      <c r="F1983" s="1165"/>
      <c r="G1983" s="1181"/>
      <c r="H1983" s="1182"/>
    </row>
    <row r="1984" spans="1:8" x14ac:dyDescent="0.3">
      <c r="A1984" s="1205"/>
      <c r="B1984" s="1158" t="s">
        <v>4451</v>
      </c>
      <c r="C1984" s="1159"/>
      <c r="D1984" s="1159"/>
      <c r="E1984" s="1159"/>
      <c r="F1984" s="1175">
        <f>F1976</f>
        <v>0</v>
      </c>
      <c r="G1984" s="1181"/>
      <c r="H1984" s="1182"/>
    </row>
    <row r="1985" spans="1:8" x14ac:dyDescent="0.3">
      <c r="A1985" s="1187"/>
      <c r="B1985" s="1188"/>
      <c r="C1985" s="1185"/>
      <c r="D1985" s="1189" t="s">
        <v>4331</v>
      </c>
      <c r="E1985" s="1285"/>
      <c r="F1985" s="1180"/>
      <c r="G1985" s="1181"/>
      <c r="H1985" s="1182"/>
    </row>
    <row r="1986" spans="1:8" x14ac:dyDescent="0.3">
      <c r="A1986" s="1187" t="s">
        <v>1758</v>
      </c>
      <c r="B1986" s="1188" t="s">
        <v>1759</v>
      </c>
      <c r="C1986" s="1185"/>
      <c r="D1986" s="1189" t="s">
        <v>4331</v>
      </c>
      <c r="E1986" s="1285"/>
      <c r="F1986" s="1180"/>
      <c r="G1986" s="1181"/>
      <c r="H1986" s="1182"/>
    </row>
    <row r="1987" spans="1:8" x14ac:dyDescent="0.3">
      <c r="A1987" s="1187"/>
      <c r="B1987" s="1188"/>
      <c r="C1987" s="1185"/>
      <c r="D1987" s="1189" t="s">
        <v>4331</v>
      </c>
      <c r="E1987" s="1285"/>
      <c r="F1987" s="1180"/>
      <c r="G1987" s="1181"/>
      <c r="H1987" s="1182"/>
    </row>
    <row r="1988" spans="1:8" x14ac:dyDescent="0.3">
      <c r="A1988" s="1187" t="s">
        <v>3880</v>
      </c>
      <c r="B1988" s="1188" t="s">
        <v>1716</v>
      </c>
      <c r="C1988" s="1185" t="s">
        <v>9</v>
      </c>
      <c r="D1988" s="1189">
        <v>15</v>
      </c>
      <c r="E1988" s="1286"/>
      <c r="F1988" s="1180">
        <f>ROUND(D1988*(ROUND(E1988,2)),2)</f>
        <v>0</v>
      </c>
      <c r="G1988" s="1181"/>
      <c r="H1988" s="1182"/>
    </row>
    <row r="1989" spans="1:8" x14ac:dyDescent="0.3">
      <c r="A1989" s="1187"/>
      <c r="B1989" s="1188"/>
      <c r="C1989" s="1185"/>
      <c r="D1989" s="1189"/>
      <c r="E1989" s="1285"/>
      <c r="F1989" s="1180"/>
      <c r="G1989" s="1181"/>
      <c r="H1989" s="1182"/>
    </row>
    <row r="1990" spans="1:8" x14ac:dyDescent="0.3">
      <c r="A1990" s="1187" t="s">
        <v>4536</v>
      </c>
      <c r="B1990" s="1188" t="s">
        <v>3690</v>
      </c>
      <c r="C1990" s="1185" t="s">
        <v>9</v>
      </c>
      <c r="D1990" s="1189">
        <v>14</v>
      </c>
      <c r="E1990" s="1286"/>
      <c r="F1990" s="1180">
        <f>ROUND(D1990*(ROUND(E1990,2)),2)</f>
        <v>0</v>
      </c>
      <c r="G1990" s="1181"/>
      <c r="H1990" s="1182"/>
    </row>
    <row r="1991" spans="1:8" x14ac:dyDescent="0.3">
      <c r="A1991" s="1187"/>
      <c r="B1991" s="1188"/>
      <c r="C1991" s="1185"/>
      <c r="D1991" s="1189"/>
      <c r="E1991" s="1291"/>
      <c r="F1991" s="1180"/>
      <c r="G1991" s="1181"/>
      <c r="H1991" s="1182"/>
    </row>
    <row r="1992" spans="1:8" x14ac:dyDescent="0.3">
      <c r="A1992" s="1225" t="s">
        <v>1760</v>
      </c>
      <c r="B1992" s="1188" t="s">
        <v>1761</v>
      </c>
      <c r="C1992" s="1185" t="s">
        <v>9</v>
      </c>
      <c r="D1992" s="1189">
        <v>150</v>
      </c>
      <c r="E1992" s="1286"/>
      <c r="F1992" s="1180">
        <f>ROUND(D1992*(ROUND(E1992,2)),2)</f>
        <v>0</v>
      </c>
      <c r="G1992" s="1181"/>
      <c r="H1992" s="1182"/>
    </row>
    <row r="1993" spans="1:8" x14ac:dyDescent="0.3">
      <c r="A1993" s="1225"/>
      <c r="B1993" s="1235"/>
      <c r="C1993" s="1253"/>
      <c r="D1993" s="1246"/>
      <c r="E1993" s="1226"/>
      <c r="F1993" s="1230"/>
      <c r="G1993" s="1181"/>
      <c r="H1993" s="1182"/>
    </row>
    <row r="1994" spans="1:8" ht="22.8" x14ac:dyDescent="0.3">
      <c r="A1994" s="1225" t="s">
        <v>1762</v>
      </c>
      <c r="B1994" s="1236" t="s">
        <v>4260</v>
      </c>
      <c r="C1994" s="1185"/>
      <c r="D1994" s="1189" t="s">
        <v>4331</v>
      </c>
      <c r="E1994" s="1217"/>
      <c r="F1994" s="1180"/>
      <c r="G1994" s="1181"/>
      <c r="H1994" s="1182"/>
    </row>
    <row r="1995" spans="1:8" x14ac:dyDescent="0.3">
      <c r="A1995" s="1225"/>
      <c r="B1995" s="1188"/>
      <c r="C1995" s="1185"/>
      <c r="D1995" s="1189" t="s">
        <v>4331</v>
      </c>
      <c r="E1995" s="1217"/>
      <c r="F1995" s="1180"/>
      <c r="G1995" s="1181"/>
      <c r="H1995" s="1182"/>
    </row>
    <row r="1996" spans="1:8" x14ac:dyDescent="0.3">
      <c r="A1996" s="1187" t="s">
        <v>1764</v>
      </c>
      <c r="B1996" s="1188" t="s">
        <v>1765</v>
      </c>
      <c r="C1996" s="1185"/>
      <c r="D1996" s="1189" t="s">
        <v>4331</v>
      </c>
      <c r="E1996" s="1285"/>
      <c r="F1996" s="1180"/>
      <c r="G1996" s="1181"/>
      <c r="H1996" s="1182"/>
    </row>
    <row r="1997" spans="1:8" x14ac:dyDescent="0.3">
      <c r="A1997" s="1187"/>
      <c r="B1997" s="1188"/>
      <c r="C1997" s="1185"/>
      <c r="D1997" s="1189" t="s">
        <v>4331</v>
      </c>
      <c r="E1997" s="1285"/>
      <c r="F1997" s="1180"/>
      <c r="G1997" s="1181"/>
      <c r="H1997" s="1182"/>
    </row>
    <row r="1998" spans="1:8" x14ac:dyDescent="0.3">
      <c r="A1998" s="1187" t="s">
        <v>1766</v>
      </c>
      <c r="B1998" s="1188" t="s">
        <v>1716</v>
      </c>
      <c r="C1998" s="1185" t="s">
        <v>363</v>
      </c>
      <c r="D1998" s="1189">
        <v>1000</v>
      </c>
      <c r="E1998" s="1286"/>
      <c r="F1998" s="1180">
        <f>ROUND(D1998*(ROUND(E1998,2)),2)</f>
        <v>0</v>
      </c>
      <c r="G1998" s="1181"/>
      <c r="H1998" s="1182"/>
    </row>
    <row r="1999" spans="1:8" x14ac:dyDescent="0.3">
      <c r="A1999" s="1187"/>
      <c r="B1999" s="1188"/>
      <c r="C1999" s="1185"/>
      <c r="D1999" s="1189" t="s">
        <v>4331</v>
      </c>
      <c r="E1999" s="1217"/>
      <c r="F1999" s="1180"/>
      <c r="G1999" s="1181"/>
      <c r="H1999" s="1182"/>
    </row>
    <row r="2000" spans="1:8" x14ac:dyDescent="0.3">
      <c r="A2000" s="1187" t="s">
        <v>1768</v>
      </c>
      <c r="B2000" s="1188" t="s">
        <v>1749</v>
      </c>
      <c r="C2000" s="1185"/>
      <c r="D2000" s="1189" t="s">
        <v>4331</v>
      </c>
      <c r="E2000" s="1285"/>
      <c r="F2000" s="1180"/>
      <c r="G2000" s="1181"/>
      <c r="H2000" s="1182"/>
    </row>
    <row r="2001" spans="1:8" x14ac:dyDescent="0.3">
      <c r="A2001" s="1187"/>
      <c r="B2001" s="1188"/>
      <c r="C2001" s="1185"/>
      <c r="D2001" s="1189" t="s">
        <v>4331</v>
      </c>
      <c r="E2001" s="1285"/>
      <c r="F2001" s="1180"/>
      <c r="G2001" s="1181"/>
      <c r="H2001" s="1182"/>
    </row>
    <row r="2002" spans="1:8" x14ac:dyDescent="0.3">
      <c r="A2002" s="1187" t="s">
        <v>4261</v>
      </c>
      <c r="B2002" s="1188" t="s">
        <v>1716</v>
      </c>
      <c r="C2002" s="1185" t="s">
        <v>9</v>
      </c>
      <c r="D2002" s="1189">
        <v>4</v>
      </c>
      <c r="E2002" s="1286"/>
      <c r="F2002" s="1180">
        <f>ROUND(D2002*(ROUND(E2002,2)),2)</f>
        <v>0</v>
      </c>
      <c r="G2002" s="1181"/>
      <c r="H2002" s="1182"/>
    </row>
    <row r="2003" spans="1:8" x14ac:dyDescent="0.3">
      <c r="A2003" s="1225"/>
      <c r="B2003" s="1235"/>
      <c r="C2003" s="1253"/>
      <c r="D2003" s="1246"/>
      <c r="E2003" s="1226"/>
      <c r="F2003" s="1230"/>
      <c r="G2003" s="1181"/>
      <c r="H2003" s="1182"/>
    </row>
    <row r="2004" spans="1:8" x14ac:dyDescent="0.3">
      <c r="A2004" s="1187" t="s">
        <v>1769</v>
      </c>
      <c r="B2004" s="1188" t="s">
        <v>1770</v>
      </c>
      <c r="C2004" s="1185"/>
      <c r="D2004" s="1189" t="s">
        <v>4331</v>
      </c>
      <c r="E2004" s="1285"/>
      <c r="F2004" s="1180"/>
      <c r="G2004" s="1181"/>
      <c r="H2004" s="1182"/>
    </row>
    <row r="2005" spans="1:8" x14ac:dyDescent="0.3">
      <c r="A2005" s="1187"/>
      <c r="B2005" s="1188"/>
      <c r="C2005" s="1185"/>
      <c r="D2005" s="1189" t="s">
        <v>4331</v>
      </c>
      <c r="E2005" s="1285"/>
      <c r="F2005" s="1180"/>
      <c r="G2005" s="1181"/>
      <c r="H2005" s="1182"/>
    </row>
    <row r="2006" spans="1:8" x14ac:dyDescent="0.3">
      <c r="A2006" s="1187" t="s">
        <v>1771</v>
      </c>
      <c r="B2006" s="1188" t="s">
        <v>1716</v>
      </c>
      <c r="C2006" s="1185" t="s">
        <v>9</v>
      </c>
      <c r="D2006" s="1189">
        <v>5</v>
      </c>
      <c r="E2006" s="1286"/>
      <c r="F2006" s="1180">
        <f>ROUND(D2006*(ROUND(E2006,2)),2)</f>
        <v>0</v>
      </c>
      <c r="G2006" s="1181"/>
      <c r="H2006" s="1182"/>
    </row>
    <row r="2007" spans="1:8" x14ac:dyDescent="0.3">
      <c r="A2007" s="1187"/>
      <c r="B2007" s="1188"/>
      <c r="C2007" s="1185"/>
      <c r="D2007" s="1189"/>
      <c r="E2007" s="1285"/>
      <c r="F2007" s="1180"/>
      <c r="G2007" s="1181"/>
      <c r="H2007" s="1182"/>
    </row>
    <row r="2008" spans="1:8" x14ac:dyDescent="0.3">
      <c r="A2008" s="1187" t="s">
        <v>1773</v>
      </c>
      <c r="B2008" s="1188" t="s">
        <v>1774</v>
      </c>
      <c r="C2008" s="1185"/>
      <c r="D2008" s="1189" t="s">
        <v>4331</v>
      </c>
      <c r="E2008" s="1285"/>
      <c r="F2008" s="1180"/>
      <c r="G2008" s="1181"/>
      <c r="H2008" s="1182"/>
    </row>
    <row r="2009" spans="1:8" x14ac:dyDescent="0.3">
      <c r="A2009" s="1187"/>
      <c r="B2009" s="1188"/>
      <c r="C2009" s="1185"/>
      <c r="D2009" s="1189" t="s">
        <v>4331</v>
      </c>
      <c r="E2009" s="1285"/>
      <c r="F2009" s="1180"/>
      <c r="G2009" s="1181"/>
      <c r="H2009" s="1182"/>
    </row>
    <row r="2010" spans="1:8" x14ac:dyDescent="0.3">
      <c r="A2010" s="1187" t="s">
        <v>1775</v>
      </c>
      <c r="B2010" s="1188" t="s">
        <v>1716</v>
      </c>
      <c r="C2010" s="1185" t="s">
        <v>9</v>
      </c>
      <c r="D2010" s="1189">
        <v>60</v>
      </c>
      <c r="E2010" s="1286"/>
      <c r="F2010" s="1180">
        <f>ROUND(D2010*(ROUND(E2010,2)),2)</f>
        <v>0</v>
      </c>
      <c r="G2010" s="1181"/>
      <c r="H2010" s="1182"/>
    </row>
    <row r="2011" spans="1:8" x14ac:dyDescent="0.3">
      <c r="A2011" s="1187"/>
      <c r="B2011" s="1188"/>
      <c r="C2011" s="1185"/>
      <c r="D2011" s="1189"/>
      <c r="E2011" s="1258"/>
      <c r="F2011" s="1180"/>
      <c r="G2011" s="1181"/>
      <c r="H2011" s="1182"/>
    </row>
    <row r="2012" spans="1:8" ht="22.8" x14ac:dyDescent="0.3">
      <c r="A2012" s="1187" t="s">
        <v>1777</v>
      </c>
      <c r="B2012" s="1188" t="s">
        <v>1778</v>
      </c>
      <c r="C2012" s="1185"/>
      <c r="D2012" s="1189" t="s">
        <v>4331</v>
      </c>
      <c r="E2012" s="1285"/>
      <c r="F2012" s="1180"/>
      <c r="G2012" s="1181"/>
      <c r="H2012" s="1182"/>
    </row>
    <row r="2013" spans="1:8" x14ac:dyDescent="0.3">
      <c r="A2013" s="1187"/>
      <c r="B2013" s="1188"/>
      <c r="C2013" s="1185"/>
      <c r="D2013" s="1189" t="s">
        <v>4331</v>
      </c>
      <c r="E2013" s="1207"/>
      <c r="F2013" s="1180"/>
      <c r="G2013" s="1181"/>
      <c r="H2013" s="1182"/>
    </row>
    <row r="2014" spans="1:8" x14ac:dyDescent="0.3">
      <c r="A2014" s="1187" t="s">
        <v>1779</v>
      </c>
      <c r="B2014" s="1188" t="s">
        <v>1780</v>
      </c>
      <c r="C2014" s="1185" t="s">
        <v>9</v>
      </c>
      <c r="D2014" s="1189">
        <v>10</v>
      </c>
      <c r="E2014" s="1286"/>
      <c r="F2014" s="1180">
        <f>ROUND(D2014*(ROUND(E2014,2)),2)</f>
        <v>0</v>
      </c>
      <c r="G2014" s="1181"/>
      <c r="H2014" s="1182"/>
    </row>
    <row r="2015" spans="1:8" x14ac:dyDescent="0.3">
      <c r="A2015" s="1187"/>
      <c r="B2015" s="1188"/>
      <c r="C2015" s="1185"/>
      <c r="D2015" s="1189"/>
      <c r="E2015" s="1258"/>
      <c r="F2015" s="1180"/>
      <c r="G2015" s="1181"/>
      <c r="H2015" s="1182"/>
    </row>
    <row r="2016" spans="1:8" ht="22.8" x14ac:dyDescent="0.3">
      <c r="A2016" s="1187" t="s">
        <v>1781</v>
      </c>
      <c r="B2016" s="1188" t="s">
        <v>4537</v>
      </c>
      <c r="C2016" s="1185" t="s">
        <v>9</v>
      </c>
      <c r="D2016" s="1189">
        <v>10</v>
      </c>
      <c r="E2016" s="1286"/>
      <c r="F2016" s="1180">
        <f>ROUND(D2016*(ROUND(E2016,2)),2)</f>
        <v>0</v>
      </c>
      <c r="G2016" s="1181"/>
      <c r="H2016" s="1182"/>
    </row>
    <row r="2017" spans="1:8" x14ac:dyDescent="0.3">
      <c r="A2017" s="1187"/>
      <c r="B2017" s="1188"/>
      <c r="C2017" s="1185"/>
      <c r="D2017" s="1189"/>
      <c r="E2017" s="1258"/>
      <c r="F2017" s="1180"/>
      <c r="G2017" s="1181"/>
      <c r="H2017" s="1182"/>
    </row>
    <row r="2018" spans="1:8" ht="22.8" x14ac:dyDescent="0.3">
      <c r="A2018" s="1225" t="s">
        <v>1786</v>
      </c>
      <c r="B2018" s="1188" t="s">
        <v>4262</v>
      </c>
      <c r="C2018" s="1185"/>
      <c r="D2018" s="1189" t="s">
        <v>4331</v>
      </c>
      <c r="E2018" s="1207"/>
      <c r="F2018" s="1180"/>
      <c r="G2018" s="1181"/>
      <c r="H2018" s="1182"/>
    </row>
    <row r="2019" spans="1:8" x14ac:dyDescent="0.3">
      <c r="A2019" s="1187"/>
      <c r="B2019" s="1188"/>
      <c r="C2019" s="1185"/>
      <c r="D2019" s="1189" t="s">
        <v>4331</v>
      </c>
      <c r="E2019" s="1207"/>
      <c r="F2019" s="1180"/>
      <c r="G2019" s="1181"/>
      <c r="H2019" s="1182"/>
    </row>
    <row r="2020" spans="1:8" x14ac:dyDescent="0.3">
      <c r="A2020" s="1187" t="s">
        <v>1788</v>
      </c>
      <c r="B2020" s="1188" t="s">
        <v>4538</v>
      </c>
      <c r="C2020" s="1185" t="s">
        <v>363</v>
      </c>
      <c r="D2020" s="1189">
        <v>250</v>
      </c>
      <c r="E2020" s="1286"/>
      <c r="F2020" s="1180">
        <f>ROUND(D2020*(ROUND(E2020,2)),2)</f>
        <v>0</v>
      </c>
      <c r="G2020" s="1181"/>
      <c r="H2020" s="1182"/>
    </row>
    <row r="2021" spans="1:8" x14ac:dyDescent="0.3">
      <c r="A2021" s="1187"/>
      <c r="B2021" s="1188"/>
      <c r="C2021" s="1185"/>
      <c r="D2021" s="1189" t="s">
        <v>4331</v>
      </c>
      <c r="E2021" s="1258"/>
      <c r="F2021" s="1180"/>
      <c r="G2021" s="1181"/>
      <c r="H2021" s="1182"/>
    </row>
    <row r="2022" spans="1:8" x14ac:dyDescent="0.3">
      <c r="A2022" s="1187" t="s">
        <v>1792</v>
      </c>
      <c r="B2022" s="1188" t="s">
        <v>4264</v>
      </c>
      <c r="C2022" s="1185" t="s">
        <v>363</v>
      </c>
      <c r="D2022" s="1189">
        <v>25</v>
      </c>
      <c r="E2022" s="1286"/>
      <c r="F2022" s="1180">
        <f>ROUND(D2022*(ROUND(E2022,2)),2)</f>
        <v>0</v>
      </c>
      <c r="G2022" s="1181"/>
      <c r="H2022" s="1182"/>
    </row>
    <row r="2023" spans="1:8" x14ac:dyDescent="0.3">
      <c r="A2023" s="1187"/>
      <c r="B2023" s="1188"/>
      <c r="C2023" s="1185"/>
      <c r="D2023" s="1189" t="s">
        <v>4331</v>
      </c>
      <c r="E2023" s="1285"/>
      <c r="F2023" s="1180"/>
      <c r="G2023" s="1181"/>
      <c r="H2023" s="1182"/>
    </row>
    <row r="2024" spans="1:8" x14ac:dyDescent="0.3">
      <c r="A2024" s="1187" t="s">
        <v>4265</v>
      </c>
      <c r="B2024" s="1188" t="s">
        <v>4266</v>
      </c>
      <c r="C2024" s="1185" t="s">
        <v>9</v>
      </c>
      <c r="D2024" s="1189">
        <v>45</v>
      </c>
      <c r="E2024" s="1286"/>
      <c r="F2024" s="1180">
        <f>ROUND(D2024*(ROUND(E2024,2)),2)</f>
        <v>0</v>
      </c>
      <c r="G2024" s="1181"/>
      <c r="H2024" s="1182"/>
    </row>
    <row r="2025" spans="1:8" x14ac:dyDescent="0.3">
      <c r="A2025" s="1187"/>
      <c r="B2025" s="1154"/>
      <c r="C2025" s="1185"/>
      <c r="D2025" s="1189" t="s">
        <v>4331</v>
      </c>
      <c r="E2025" s="1285"/>
      <c r="F2025" s="1180"/>
      <c r="G2025" s="1181"/>
      <c r="H2025" s="1182"/>
    </row>
    <row r="2026" spans="1:8" x14ac:dyDescent="0.3">
      <c r="A2026" s="1187" t="s">
        <v>4267</v>
      </c>
      <c r="B2026" s="1188" t="s">
        <v>1807</v>
      </c>
      <c r="C2026" s="1185" t="s">
        <v>9</v>
      </c>
      <c r="D2026" s="1189">
        <v>45</v>
      </c>
      <c r="E2026" s="1286"/>
      <c r="F2026" s="1180">
        <f>ROUND(D2026*(ROUND(E2026,2)),2)</f>
        <v>0</v>
      </c>
      <c r="G2026" s="1181"/>
      <c r="H2026" s="1182"/>
    </row>
    <row r="2027" spans="1:8" x14ac:dyDescent="0.3">
      <c r="A2027" s="1187"/>
      <c r="B2027" s="1188"/>
      <c r="C2027" s="1185"/>
      <c r="D2027" s="1189"/>
      <c r="E2027" s="1258"/>
      <c r="F2027" s="1180"/>
      <c r="G2027" s="1181"/>
      <c r="H2027" s="1182"/>
    </row>
    <row r="2028" spans="1:8" x14ac:dyDescent="0.3">
      <c r="A2028" s="1187" t="s">
        <v>4539</v>
      </c>
      <c r="B2028" s="1188" t="s">
        <v>1823</v>
      </c>
      <c r="C2028" s="1185" t="s">
        <v>9</v>
      </c>
      <c r="D2028" s="1189">
        <v>2</v>
      </c>
      <c r="E2028" s="1286"/>
      <c r="F2028" s="1180">
        <f>ROUND(D2028*(ROUND(E2028,2)),2)</f>
        <v>0</v>
      </c>
      <c r="G2028" s="1181"/>
      <c r="H2028" s="1182"/>
    </row>
    <row r="2029" spans="1:8" x14ac:dyDescent="0.3">
      <c r="A2029" s="1187"/>
      <c r="B2029" s="1188"/>
      <c r="C2029" s="1185"/>
      <c r="D2029" s="1189" t="s">
        <v>4331</v>
      </c>
      <c r="E2029" s="1207"/>
      <c r="F2029" s="1180"/>
      <c r="G2029" s="1181"/>
      <c r="H2029" s="1182"/>
    </row>
    <row r="2030" spans="1:8" x14ac:dyDescent="0.3">
      <c r="A2030" s="1187" t="s">
        <v>4269</v>
      </c>
      <c r="B2030" s="1188" t="s">
        <v>1809</v>
      </c>
      <c r="C2030" s="1185"/>
      <c r="D2030" s="1189" t="s">
        <v>4331</v>
      </c>
      <c r="E2030" s="1285"/>
      <c r="F2030" s="1180"/>
      <c r="G2030" s="1181"/>
      <c r="H2030" s="1182"/>
    </row>
    <row r="2031" spans="1:8" x14ac:dyDescent="0.3">
      <c r="A2031" s="1225"/>
      <c r="B2031" s="1188"/>
      <c r="C2031" s="1185"/>
      <c r="D2031" s="1189"/>
      <c r="E2031" s="1291"/>
      <c r="F2031" s="1180"/>
      <c r="G2031" s="1181"/>
      <c r="H2031" s="1182"/>
    </row>
    <row r="2032" spans="1:8" x14ac:dyDescent="0.3">
      <c r="A2032" s="1187" t="s">
        <v>4270</v>
      </c>
      <c r="B2032" s="1188" t="s">
        <v>1811</v>
      </c>
      <c r="C2032" s="1185" t="s">
        <v>9</v>
      </c>
      <c r="D2032" s="1189">
        <v>50</v>
      </c>
      <c r="E2032" s="1286"/>
      <c r="F2032" s="1180">
        <f>ROUND(D2032*(ROUND(E2032,2)),2)</f>
        <v>0</v>
      </c>
      <c r="G2032" s="1181"/>
      <c r="H2032" s="1182"/>
    </row>
    <row r="2033" spans="1:8" x14ac:dyDescent="0.3">
      <c r="A2033" s="1187"/>
      <c r="B2033" s="1188"/>
      <c r="C2033" s="1185"/>
      <c r="D2033" s="1189"/>
      <c r="E2033" s="1285"/>
      <c r="F2033" s="1180"/>
      <c r="G2033" s="1181"/>
      <c r="H2033" s="1182"/>
    </row>
    <row r="2034" spans="1:8" x14ac:dyDescent="0.3">
      <c r="A2034" s="1187"/>
      <c r="B2034" s="1188"/>
      <c r="C2034" s="1185"/>
      <c r="D2034" s="1189"/>
      <c r="E2034" s="1285"/>
      <c r="F2034" s="1180"/>
      <c r="G2034" s="1181"/>
      <c r="H2034" s="1182"/>
    </row>
    <row r="2035" spans="1:8" x14ac:dyDescent="0.3">
      <c r="A2035" s="1178"/>
      <c r="B2035" s="1203"/>
      <c r="C2035" s="1204"/>
      <c r="D2035" s="1204"/>
      <c r="E2035" s="1204"/>
      <c r="F2035" s="1210"/>
      <c r="G2035" s="1181"/>
      <c r="H2035" s="1182"/>
    </row>
    <row r="2036" spans="1:8" x14ac:dyDescent="0.3">
      <c r="A2036" s="1205"/>
      <c r="B2036" s="1158" t="s">
        <v>4450</v>
      </c>
      <c r="C2036" s="1159"/>
      <c r="D2036" s="1159"/>
      <c r="E2036" s="1159"/>
      <c r="F2036" s="1175">
        <f>SUM(F1983:F2034)</f>
        <v>0</v>
      </c>
      <c r="G2036" s="1181"/>
      <c r="H2036" s="1151"/>
    </row>
    <row r="2037" spans="1:8" x14ac:dyDescent="0.3">
      <c r="A2037" s="1148" t="str">
        <f>A1</f>
        <v>CONTRACT  SANRAL NRA 2024/1323</v>
      </c>
      <c r="B2037" s="1206"/>
      <c r="C2037" s="1150"/>
      <c r="D2037" s="1150"/>
      <c r="E2037" s="1150"/>
      <c r="F2037" s="1151"/>
      <c r="G2037" s="1181"/>
      <c r="H2037" s="1151"/>
    </row>
    <row r="2038" spans="1:8" x14ac:dyDescent="0.3">
      <c r="A2038" s="1148" t="str">
        <f>A2</f>
        <v>ROUTINE ROAD MAINTENANCE ON NATIONAL ROUTES IN THE LIMPOPO PROVINCE</v>
      </c>
      <c r="B2038" s="1149"/>
      <c r="C2038" s="1150"/>
      <c r="D2038" s="1150"/>
      <c r="E2038" s="1150"/>
      <c r="F2038" s="1155" t="s">
        <v>4534</v>
      </c>
      <c r="G2038" s="1181"/>
      <c r="H2038" s="1155"/>
    </row>
    <row r="2039" spans="1:8" x14ac:dyDescent="0.3">
      <c r="A2039" s="1157" t="s">
        <v>4457</v>
      </c>
      <c r="B2039" s="1149"/>
      <c r="C2039" s="1159"/>
      <c r="D2039" s="1159"/>
      <c r="E2039" s="1159"/>
      <c r="F2039" s="1151"/>
      <c r="G2039" s="1181"/>
      <c r="H2039" s="1151"/>
    </row>
    <row r="2040" spans="1:8" x14ac:dyDescent="0.3">
      <c r="A2040" s="1162"/>
      <c r="B2040" s="1163"/>
      <c r="C2040" s="1164"/>
      <c r="D2040" s="1164"/>
      <c r="E2040" s="1165"/>
      <c r="F2040" s="1165"/>
      <c r="G2040" s="1181"/>
      <c r="H2040" s="1151"/>
    </row>
    <row r="2041" spans="1:8" x14ac:dyDescent="0.3">
      <c r="A2041" s="1166" t="s">
        <v>4111</v>
      </c>
      <c r="B2041" s="1167" t="s">
        <v>4035</v>
      </c>
      <c r="C2041" s="1168" t="s">
        <v>4112</v>
      </c>
      <c r="D2041" s="1168" t="s">
        <v>4113</v>
      </c>
      <c r="E2041" s="1169" t="s">
        <v>4114</v>
      </c>
      <c r="F2041" s="1169" t="s">
        <v>4036</v>
      </c>
      <c r="G2041" s="1181"/>
      <c r="H2041" s="1170"/>
    </row>
    <row r="2042" spans="1:8" x14ac:dyDescent="0.3">
      <c r="A2042" s="1172"/>
      <c r="B2042" s="1173"/>
      <c r="C2042" s="1174"/>
      <c r="D2042" s="1174"/>
      <c r="E2042" s="1175"/>
      <c r="F2042" s="1175"/>
      <c r="G2042" s="1181"/>
      <c r="H2042" s="1151"/>
    </row>
    <row r="2043" spans="1:8" x14ac:dyDescent="0.3">
      <c r="A2043" s="1178"/>
      <c r="B2043" s="1203"/>
      <c r="C2043" s="1204"/>
      <c r="D2043" s="1204"/>
      <c r="E2043" s="1204"/>
      <c r="F2043" s="1165"/>
      <c r="G2043" s="1181"/>
      <c r="H2043" s="1151"/>
    </row>
    <row r="2044" spans="1:8" x14ac:dyDescent="0.3">
      <c r="A2044" s="1205"/>
      <c r="B2044" s="1158" t="s">
        <v>4451</v>
      </c>
      <c r="C2044" s="1159"/>
      <c r="D2044" s="1159"/>
      <c r="E2044" s="1159"/>
      <c r="F2044" s="1175">
        <f>F2036</f>
        <v>0</v>
      </c>
      <c r="G2044" s="1181"/>
      <c r="H2044" s="1151"/>
    </row>
    <row r="2045" spans="1:8" x14ac:dyDescent="0.3">
      <c r="A2045" s="1225"/>
      <c r="B2045" s="1188"/>
      <c r="C2045" s="1185"/>
      <c r="D2045" s="1189" t="s">
        <v>4331</v>
      </c>
      <c r="E2045" s="1217"/>
      <c r="F2045" s="1180"/>
      <c r="G2045" s="1181"/>
      <c r="H2045" s="1182"/>
    </row>
    <row r="2046" spans="1:8" x14ac:dyDescent="0.3">
      <c r="A2046" s="1187" t="s">
        <v>4271</v>
      </c>
      <c r="B2046" s="1188" t="s">
        <v>1813</v>
      </c>
      <c r="C2046" s="1185" t="s">
        <v>9</v>
      </c>
      <c r="D2046" s="1189">
        <v>50</v>
      </c>
      <c r="E2046" s="1286"/>
      <c r="F2046" s="1180">
        <f>ROUND(D2046*(ROUND(E2046,2)),2)</f>
        <v>0</v>
      </c>
      <c r="G2046" s="1181"/>
      <c r="H2046" s="1182"/>
    </row>
    <row r="2047" spans="1:8" x14ac:dyDescent="0.3">
      <c r="A2047" s="1225"/>
      <c r="B2047" s="1188"/>
      <c r="C2047" s="1185"/>
      <c r="D2047" s="1189"/>
      <c r="E2047" s="1291"/>
      <c r="F2047" s="1180"/>
      <c r="G2047" s="1181"/>
      <c r="H2047" s="1182"/>
    </row>
    <row r="2048" spans="1:8" ht="22.8" x14ac:dyDescent="0.3">
      <c r="A2048" s="1187" t="s">
        <v>1828</v>
      </c>
      <c r="B2048" s="1188" t="s">
        <v>4540</v>
      </c>
      <c r="C2048" s="1185" t="s">
        <v>221</v>
      </c>
      <c r="D2048" s="1189">
        <v>5</v>
      </c>
      <c r="E2048" s="1286"/>
      <c r="F2048" s="1180">
        <f>ROUND(D2048*(ROUND(E2048,2)),2)</f>
        <v>0</v>
      </c>
      <c r="G2048" s="1181"/>
      <c r="H2048" s="1182"/>
    </row>
    <row r="2049" spans="1:8" x14ac:dyDescent="0.3">
      <c r="A2049" s="1225"/>
      <c r="B2049" s="1188"/>
      <c r="C2049" s="1185"/>
      <c r="D2049" s="1189" t="s">
        <v>4331</v>
      </c>
      <c r="E2049" s="1217"/>
      <c r="F2049" s="1180"/>
      <c r="G2049" s="1181"/>
      <c r="H2049" s="1182"/>
    </row>
    <row r="2050" spans="1:8" x14ac:dyDescent="0.3">
      <c r="A2050" s="1225" t="s">
        <v>1830</v>
      </c>
      <c r="B2050" s="1188" t="s">
        <v>1831</v>
      </c>
      <c r="C2050" s="1185"/>
      <c r="D2050" s="1189" t="s">
        <v>4331</v>
      </c>
      <c r="E2050" s="1285"/>
      <c r="F2050" s="1180"/>
      <c r="G2050" s="1181"/>
      <c r="H2050" s="1182"/>
    </row>
    <row r="2051" spans="1:8" x14ac:dyDescent="0.3">
      <c r="A2051" s="1225"/>
      <c r="B2051" s="1188"/>
      <c r="C2051" s="1185"/>
      <c r="D2051" s="1189" t="s">
        <v>4331</v>
      </c>
      <c r="E2051" s="1285"/>
      <c r="F2051" s="1180"/>
      <c r="G2051" s="1181"/>
      <c r="H2051" s="1182"/>
    </row>
    <row r="2052" spans="1:8" x14ac:dyDescent="0.3">
      <c r="A2052" s="1225" t="s">
        <v>1832</v>
      </c>
      <c r="B2052" s="1188" t="s">
        <v>1716</v>
      </c>
      <c r="C2052" s="1185" t="s">
        <v>363</v>
      </c>
      <c r="D2052" s="1189">
        <v>250</v>
      </c>
      <c r="E2052" s="1286"/>
      <c r="F2052" s="1180">
        <f>ROUND(D2052*(ROUND(E2052,2)),2)</f>
        <v>0</v>
      </c>
      <c r="G2052" s="1181"/>
      <c r="H2052" s="1182"/>
    </row>
    <row r="2053" spans="1:8" x14ac:dyDescent="0.3">
      <c r="A2053" s="1187"/>
      <c r="B2053" s="1188"/>
      <c r="C2053" s="1185"/>
      <c r="D2053" s="1189"/>
      <c r="E2053" s="1285"/>
      <c r="F2053" s="1180"/>
      <c r="G2053" s="1181"/>
      <c r="H2053" s="1182"/>
    </row>
    <row r="2054" spans="1:8" x14ac:dyDescent="0.3">
      <c r="A2054" s="1225" t="s">
        <v>1834</v>
      </c>
      <c r="B2054" s="1188" t="s">
        <v>1835</v>
      </c>
      <c r="C2054" s="1185" t="s">
        <v>363</v>
      </c>
      <c r="D2054" s="1189">
        <v>50</v>
      </c>
      <c r="E2054" s="1215"/>
      <c r="F2054" s="1180">
        <f>ROUND(D2054*(ROUND(E2054,2)),2)</f>
        <v>0</v>
      </c>
      <c r="G2054" s="1181"/>
      <c r="H2054" s="1182"/>
    </row>
    <row r="2055" spans="1:8" x14ac:dyDescent="0.3">
      <c r="A2055" s="1187"/>
      <c r="B2055" s="1188"/>
      <c r="C2055" s="1185"/>
      <c r="D2055" s="1189"/>
      <c r="E2055" s="1285"/>
      <c r="F2055" s="1180"/>
      <c r="G2055" s="1181"/>
      <c r="H2055" s="1182"/>
    </row>
    <row r="2056" spans="1:8" x14ac:dyDescent="0.3">
      <c r="A2056" s="1187" t="s">
        <v>1838</v>
      </c>
      <c r="B2056" s="1188" t="s">
        <v>1837</v>
      </c>
      <c r="C2056" s="1185" t="s">
        <v>16</v>
      </c>
      <c r="D2056" s="1189">
        <v>1</v>
      </c>
      <c r="E2056" s="1285">
        <v>1300000</v>
      </c>
      <c r="F2056" s="1180">
        <f>ROUND(D2056*(ROUND(E2056,2)),2)</f>
        <v>1300000</v>
      </c>
      <c r="G2056" s="1181"/>
      <c r="H2056" s="1182"/>
    </row>
    <row r="2057" spans="1:8" x14ac:dyDescent="0.3">
      <c r="A2057" s="1187"/>
      <c r="B2057" s="1188"/>
      <c r="C2057" s="1185"/>
      <c r="D2057" s="1189"/>
      <c r="E2057" s="1285"/>
      <c r="F2057" s="1180"/>
      <c r="G2057" s="1181"/>
      <c r="H2057" s="1182"/>
    </row>
    <row r="2058" spans="1:8" ht="22.8" x14ac:dyDescent="0.3">
      <c r="A2058" s="1187" t="s">
        <v>1840</v>
      </c>
      <c r="B2058" s="1188" t="s">
        <v>4005</v>
      </c>
      <c r="C2058" s="1185" t="s">
        <v>21</v>
      </c>
      <c r="D2058" s="1189">
        <f>E2056</f>
        <v>1300000</v>
      </c>
      <c r="E2058" s="1290"/>
      <c r="F2058" s="1180">
        <f>ROUND(D2058*(ROUND(E2058,2)),2)</f>
        <v>0</v>
      </c>
      <c r="G2058" s="1181"/>
      <c r="H2058" s="1182"/>
    </row>
    <row r="2059" spans="1:8" x14ac:dyDescent="0.3">
      <c r="A2059" s="1187"/>
      <c r="B2059" s="1188"/>
      <c r="C2059" s="1185"/>
      <c r="D2059" s="1189"/>
      <c r="E2059" s="1285"/>
      <c r="F2059" s="1180"/>
      <c r="G2059" s="1181"/>
      <c r="H2059" s="1182"/>
    </row>
    <row r="2060" spans="1:8" ht="22.8" x14ac:dyDescent="0.3">
      <c r="A2060" s="1187" t="s">
        <v>1842</v>
      </c>
      <c r="B2060" s="1188" t="s">
        <v>1843</v>
      </c>
      <c r="C2060" s="1185"/>
      <c r="D2060" s="1189"/>
      <c r="E2060" s="1285"/>
      <c r="F2060" s="1180" t="s">
        <v>4331</v>
      </c>
      <c r="G2060" s="1181"/>
      <c r="H2060" s="1182"/>
    </row>
    <row r="2061" spans="1:8" x14ac:dyDescent="0.3">
      <c r="A2061" s="1187"/>
      <c r="B2061" s="1188"/>
      <c r="C2061" s="1185"/>
      <c r="D2061" s="1189"/>
      <c r="E2061" s="1285"/>
      <c r="F2061" s="1180"/>
      <c r="G2061" s="1181"/>
      <c r="H2061" s="1182"/>
    </row>
    <row r="2062" spans="1:8" ht="22.8" x14ac:dyDescent="0.3">
      <c r="A2062" s="1187" t="s">
        <v>1844</v>
      </c>
      <c r="B2062" s="1188" t="s">
        <v>1845</v>
      </c>
      <c r="C2062" s="1185" t="s">
        <v>16</v>
      </c>
      <c r="D2062" s="1189">
        <v>1</v>
      </c>
      <c r="E2062" s="1285">
        <v>1100000</v>
      </c>
      <c r="F2062" s="1180">
        <f>ROUND(D2062*(ROUND(E2062,2)),2)</f>
        <v>1100000</v>
      </c>
      <c r="G2062" s="1181"/>
      <c r="H2062" s="1182"/>
    </row>
    <row r="2063" spans="1:8" x14ac:dyDescent="0.3">
      <c r="A2063" s="1187"/>
      <c r="B2063" s="1188"/>
      <c r="C2063" s="1185"/>
      <c r="D2063" s="1189"/>
      <c r="E2063" s="1285"/>
      <c r="F2063" s="1180"/>
      <c r="G2063" s="1181"/>
      <c r="H2063" s="1182"/>
    </row>
    <row r="2064" spans="1:8" ht="22.8" x14ac:dyDescent="0.3">
      <c r="A2064" s="1187" t="s">
        <v>1847</v>
      </c>
      <c r="B2064" s="1188" t="s">
        <v>4279</v>
      </c>
      <c r="C2064" s="1185" t="s">
        <v>21</v>
      </c>
      <c r="D2064" s="1189">
        <f>E2062</f>
        <v>1100000</v>
      </c>
      <c r="E2064" s="1290"/>
      <c r="F2064" s="1180">
        <f>ROUND(D2064*(ROUND(E2064,2)),2)</f>
        <v>0</v>
      </c>
      <c r="G2064" s="1181"/>
      <c r="H2064" s="1182"/>
    </row>
    <row r="2065" spans="1:8" x14ac:dyDescent="0.3">
      <c r="A2065" s="1187"/>
      <c r="B2065" s="1188"/>
      <c r="C2065" s="1185"/>
      <c r="D2065" s="1189"/>
      <c r="E2065" s="1285"/>
      <c r="F2065" s="1180"/>
      <c r="G2065" s="1181"/>
      <c r="H2065" s="1182"/>
    </row>
    <row r="2066" spans="1:8" x14ac:dyDescent="0.3">
      <c r="A2066" s="1187"/>
      <c r="B2066" s="1188"/>
      <c r="C2066" s="1185"/>
      <c r="D2066" s="1189"/>
      <c r="E2066" s="1285"/>
      <c r="F2066" s="1180"/>
      <c r="G2066" s="1181"/>
      <c r="H2066" s="1182"/>
    </row>
    <row r="2067" spans="1:8" x14ac:dyDescent="0.3">
      <c r="A2067" s="1187"/>
      <c r="B2067" s="1188"/>
      <c r="C2067" s="1185"/>
      <c r="D2067" s="1189"/>
      <c r="E2067" s="1285"/>
      <c r="F2067" s="1180"/>
      <c r="G2067" s="1181"/>
      <c r="H2067" s="1182"/>
    </row>
    <row r="2068" spans="1:8" x14ac:dyDescent="0.3">
      <c r="A2068" s="1187"/>
      <c r="B2068" s="1188"/>
      <c r="C2068" s="1185"/>
      <c r="D2068" s="1189"/>
      <c r="E2068" s="1285"/>
      <c r="F2068" s="1180"/>
      <c r="G2068" s="1181"/>
      <c r="H2068" s="1182"/>
    </row>
    <row r="2069" spans="1:8" x14ac:dyDescent="0.3">
      <c r="A2069" s="1225"/>
      <c r="B2069" s="1188"/>
      <c r="C2069" s="1185"/>
      <c r="D2069" s="1189"/>
      <c r="E2069" s="1291"/>
      <c r="F2069" s="1180"/>
      <c r="G2069" s="1181"/>
      <c r="H2069" s="1182"/>
    </row>
    <row r="2070" spans="1:8" x14ac:dyDescent="0.3">
      <c r="A2070" s="1187"/>
      <c r="B2070" s="1188"/>
      <c r="C2070" s="1185"/>
      <c r="D2070" s="1189"/>
      <c r="E2070" s="1285"/>
      <c r="F2070" s="1180"/>
      <c r="G2070" s="1181"/>
      <c r="H2070" s="1182"/>
    </row>
    <row r="2071" spans="1:8" x14ac:dyDescent="0.3">
      <c r="A2071" s="1225"/>
      <c r="B2071" s="1188"/>
      <c r="C2071" s="1185"/>
      <c r="D2071" s="1189"/>
      <c r="E2071" s="1217"/>
      <c r="F2071" s="1180"/>
      <c r="G2071" s="1181"/>
      <c r="H2071" s="1182"/>
    </row>
    <row r="2072" spans="1:8" x14ac:dyDescent="0.3">
      <c r="A2072" s="1225"/>
      <c r="B2072" s="1188"/>
      <c r="C2072" s="1185"/>
      <c r="D2072" s="1189"/>
      <c r="E2072" s="1285"/>
      <c r="F2072" s="1180"/>
      <c r="G2072" s="1181"/>
      <c r="H2072" s="1182"/>
    </row>
    <row r="2073" spans="1:8" x14ac:dyDescent="0.3">
      <c r="A2073" s="1225"/>
      <c r="B2073" s="1188"/>
      <c r="C2073" s="1185"/>
      <c r="D2073" s="1189"/>
      <c r="E2073" s="1285"/>
      <c r="F2073" s="1180"/>
      <c r="G2073" s="1181"/>
      <c r="H2073" s="1182"/>
    </row>
    <row r="2074" spans="1:8" x14ac:dyDescent="0.3">
      <c r="A2074" s="1225"/>
      <c r="B2074" s="1188"/>
      <c r="C2074" s="1185"/>
      <c r="D2074" s="1189"/>
      <c r="E2074" s="1285"/>
      <c r="F2074" s="1180"/>
      <c r="G2074" s="1181"/>
      <c r="H2074" s="1182"/>
    </row>
    <row r="2075" spans="1:8" x14ac:dyDescent="0.3">
      <c r="A2075" s="1225"/>
      <c r="B2075" s="1188"/>
      <c r="C2075" s="1185"/>
      <c r="D2075" s="1189"/>
      <c r="E2075" s="1285"/>
      <c r="F2075" s="1180"/>
      <c r="G2075" s="1181"/>
      <c r="H2075" s="1182"/>
    </row>
    <row r="2076" spans="1:8" x14ac:dyDescent="0.3">
      <c r="A2076" s="1187"/>
      <c r="B2076" s="1188"/>
      <c r="C2076" s="1185"/>
      <c r="D2076" s="1189"/>
      <c r="E2076" s="1285"/>
      <c r="F2076" s="1180"/>
      <c r="G2076" s="1181"/>
      <c r="H2076" s="1182"/>
    </row>
    <row r="2077" spans="1:8" x14ac:dyDescent="0.3">
      <c r="A2077" s="1187"/>
      <c r="B2077" s="1188"/>
      <c r="C2077" s="1185"/>
      <c r="D2077" s="1189"/>
      <c r="E2077" s="1217"/>
      <c r="F2077" s="1180"/>
      <c r="G2077" s="1181"/>
      <c r="H2077" s="1182"/>
    </row>
    <row r="2078" spans="1:8" x14ac:dyDescent="0.3">
      <c r="A2078" s="1225"/>
      <c r="B2078" s="1188"/>
      <c r="C2078" s="1185"/>
      <c r="D2078" s="1189"/>
      <c r="E2078" s="1226"/>
      <c r="F2078" s="1180"/>
      <c r="G2078" s="1181"/>
      <c r="H2078" s="1182"/>
    </row>
    <row r="2079" spans="1:8" x14ac:dyDescent="0.3">
      <c r="A2079" s="1225"/>
      <c r="B2079" s="1188"/>
      <c r="C2079" s="1185"/>
      <c r="D2079" s="1189"/>
      <c r="E2079" s="1226"/>
      <c r="F2079" s="1180"/>
      <c r="G2079" s="1181"/>
      <c r="H2079" s="1182"/>
    </row>
    <row r="2080" spans="1:8" x14ac:dyDescent="0.3">
      <c r="A2080" s="1187"/>
      <c r="B2080" s="1188"/>
      <c r="C2080" s="1185"/>
      <c r="D2080" s="1189" t="s">
        <v>4331</v>
      </c>
      <c r="E2080" s="1217"/>
      <c r="F2080" s="1180"/>
      <c r="G2080" s="1181"/>
      <c r="H2080" s="1182"/>
    </row>
    <row r="2081" spans="1:8" x14ac:dyDescent="0.3">
      <c r="A2081" s="1225"/>
      <c r="B2081" s="1188"/>
      <c r="C2081" s="1185"/>
      <c r="D2081" s="1189"/>
      <c r="E2081" s="1217"/>
      <c r="F2081" s="1180"/>
      <c r="G2081" s="1181"/>
      <c r="H2081" s="1182"/>
    </row>
    <row r="2082" spans="1:8" x14ac:dyDescent="0.3">
      <c r="A2082" s="1183"/>
      <c r="B2082" s="1188"/>
      <c r="C2082" s="1185"/>
      <c r="D2082" s="1189"/>
      <c r="E2082" s="1207"/>
      <c r="F2082" s="1180"/>
      <c r="G2082" s="1181"/>
      <c r="H2082" s="1182"/>
    </row>
    <row r="2083" spans="1:8" x14ac:dyDescent="0.3">
      <c r="A2083" s="1187"/>
      <c r="B2083" s="1188"/>
      <c r="C2083" s="1185"/>
      <c r="D2083" s="1189"/>
      <c r="E2083" s="1209"/>
      <c r="F2083" s="1180"/>
      <c r="G2083" s="1181"/>
      <c r="H2083" s="1182"/>
    </row>
    <row r="2084" spans="1:8" x14ac:dyDescent="0.3">
      <c r="A2084" s="1187"/>
      <c r="B2084" s="1188"/>
      <c r="C2084" s="1185"/>
      <c r="D2084" s="1189"/>
      <c r="E2084" s="1209"/>
      <c r="F2084" s="1180"/>
      <c r="G2084" s="1181"/>
      <c r="H2084" s="1182"/>
    </row>
    <row r="2085" spans="1:8" x14ac:dyDescent="0.3">
      <c r="A2085" s="1187"/>
      <c r="B2085" s="1188"/>
      <c r="C2085" s="1185"/>
      <c r="D2085" s="1189"/>
      <c r="E2085" s="1209"/>
      <c r="F2085" s="1180"/>
      <c r="G2085" s="1181"/>
      <c r="H2085" s="1182"/>
    </row>
    <row r="2086" spans="1:8" x14ac:dyDescent="0.3">
      <c r="A2086" s="1183"/>
      <c r="B2086" s="1188"/>
      <c r="C2086" s="1185"/>
      <c r="D2086" s="1189"/>
      <c r="E2086" s="1207"/>
      <c r="F2086" s="1180"/>
      <c r="G2086" s="1181"/>
      <c r="H2086" s="1182"/>
    </row>
    <row r="2087" spans="1:8" x14ac:dyDescent="0.3">
      <c r="A2087" s="1225"/>
      <c r="B2087" s="1188"/>
      <c r="C2087" s="1185"/>
      <c r="D2087" s="1189"/>
      <c r="E2087" s="1207"/>
      <c r="F2087" s="1180"/>
      <c r="G2087" s="1181"/>
      <c r="H2087" s="1182"/>
    </row>
    <row r="2088" spans="1:8" x14ac:dyDescent="0.3">
      <c r="A2088" s="1178"/>
      <c r="B2088" s="1203"/>
      <c r="C2088" s="1204"/>
      <c r="D2088" s="1204"/>
      <c r="E2088" s="1204"/>
      <c r="F2088" s="1210"/>
      <c r="G2088" s="1181"/>
      <c r="H2088" s="1182"/>
    </row>
    <row r="2089" spans="1:8" x14ac:dyDescent="0.3">
      <c r="A2089" s="1211" t="s">
        <v>4088</v>
      </c>
      <c r="B2089" s="1158" t="s">
        <v>4116</v>
      </c>
      <c r="C2089" s="1159"/>
      <c r="D2089" s="1159"/>
      <c r="E2089" s="1159"/>
      <c r="F2089" s="1175">
        <f>SUM(F2044:F2087)</f>
        <v>2400000</v>
      </c>
      <c r="G2089" s="1181"/>
      <c r="H2089" s="1151"/>
    </row>
    <row r="2090" spans="1:8" x14ac:dyDescent="0.3">
      <c r="A2090" s="1148" t="str">
        <f>A1</f>
        <v>CONTRACT  SANRAL NRA 2024/1323</v>
      </c>
      <c r="B2090" s="1206"/>
      <c r="C2090" s="1150"/>
      <c r="D2090" s="1150"/>
      <c r="E2090" s="1150"/>
      <c r="F2090" s="1151"/>
      <c r="G2090" s="1181"/>
      <c r="H2090" s="1151"/>
    </row>
    <row r="2091" spans="1:8" x14ac:dyDescent="0.3">
      <c r="A2091" s="1148" t="str">
        <f>A2</f>
        <v>ROUTINE ROAD MAINTENANCE ON NATIONAL ROUTES IN THE LIMPOPO PROVINCE</v>
      </c>
      <c r="B2091" s="1149"/>
      <c r="C2091" s="1150"/>
      <c r="D2091" s="1150"/>
      <c r="E2091" s="1150"/>
      <c r="F2091" s="1155" t="s">
        <v>4541</v>
      </c>
      <c r="G2091" s="1181"/>
      <c r="H2091" s="1155"/>
    </row>
    <row r="2092" spans="1:8" x14ac:dyDescent="0.3">
      <c r="A2092" s="1157" t="s">
        <v>4457</v>
      </c>
      <c r="B2092" s="1149"/>
      <c r="C2092" s="1159"/>
      <c r="D2092" s="1159"/>
      <c r="E2092" s="1159"/>
      <c r="F2092" s="1151"/>
      <c r="G2092" s="1181"/>
      <c r="H2092" s="1151"/>
    </row>
    <row r="2093" spans="1:8" x14ac:dyDescent="0.3">
      <c r="A2093" s="1162"/>
      <c r="B2093" s="1163"/>
      <c r="C2093" s="1164"/>
      <c r="D2093" s="1164"/>
      <c r="E2093" s="1165"/>
      <c r="F2093" s="1165"/>
      <c r="G2093" s="1181"/>
      <c r="H2093" s="1151"/>
    </row>
    <row r="2094" spans="1:8" x14ac:dyDescent="0.3">
      <c r="A2094" s="1166" t="s">
        <v>4111</v>
      </c>
      <c r="B2094" s="1167" t="s">
        <v>4035</v>
      </c>
      <c r="C2094" s="1168" t="s">
        <v>4112</v>
      </c>
      <c r="D2094" s="1168" t="s">
        <v>4113</v>
      </c>
      <c r="E2094" s="1169" t="s">
        <v>4114</v>
      </c>
      <c r="F2094" s="1169" t="s">
        <v>4036</v>
      </c>
      <c r="G2094" s="1181"/>
      <c r="H2094" s="1170"/>
    </row>
    <row r="2095" spans="1:8" x14ac:dyDescent="0.3">
      <c r="A2095" s="1172"/>
      <c r="B2095" s="1173"/>
      <c r="C2095" s="1174"/>
      <c r="D2095" s="1174"/>
      <c r="E2095" s="1175"/>
      <c r="F2095" s="1175"/>
      <c r="G2095" s="1181"/>
      <c r="H2095" s="1151"/>
    </row>
    <row r="2096" spans="1:8" x14ac:dyDescent="0.3">
      <c r="A2096" s="1222"/>
      <c r="B2096" s="1223"/>
      <c r="C2096" s="1164"/>
      <c r="D2096" s="1189" t="s">
        <v>4331</v>
      </c>
      <c r="E2096" s="1165"/>
      <c r="F2096" s="1180"/>
      <c r="G2096" s="1181"/>
      <c r="H2096" s="1182"/>
    </row>
    <row r="2097" spans="1:8" x14ac:dyDescent="0.3">
      <c r="A2097" s="1166" t="s">
        <v>4090</v>
      </c>
      <c r="B2097" s="1184" t="s">
        <v>1986</v>
      </c>
      <c r="C2097" s="1185"/>
      <c r="D2097" s="1189" t="s">
        <v>4331</v>
      </c>
      <c r="E2097" s="1207"/>
      <c r="F2097" s="1180"/>
      <c r="G2097" s="1181"/>
      <c r="H2097" s="1182"/>
    </row>
    <row r="2098" spans="1:8" x14ac:dyDescent="0.3">
      <c r="A2098" s="1166"/>
      <c r="B2098" s="1186"/>
      <c r="C2098" s="1185"/>
      <c r="D2098" s="1189" t="s">
        <v>4331</v>
      </c>
      <c r="E2098" s="1207"/>
      <c r="F2098" s="1180"/>
      <c r="G2098" s="1181"/>
      <c r="H2098" s="1182"/>
    </row>
    <row r="2099" spans="1:8" x14ac:dyDescent="0.3">
      <c r="A2099" s="1263" t="s">
        <v>1985</v>
      </c>
      <c r="B2099" s="1299" t="s">
        <v>1986</v>
      </c>
      <c r="C2099" s="1287"/>
      <c r="D2099" s="1300"/>
      <c r="E2099" s="1288"/>
      <c r="G2099" s="1181"/>
      <c r="H2099" s="1182"/>
    </row>
    <row r="2100" spans="1:8" x14ac:dyDescent="0.3">
      <c r="A2100" s="1263"/>
      <c r="B2100" s="1299"/>
      <c r="C2100" s="1287"/>
      <c r="D2100" s="1300"/>
      <c r="E2100" s="1288"/>
      <c r="G2100" s="1181"/>
      <c r="H2100" s="1182"/>
    </row>
    <row r="2101" spans="1:8" ht="22.8" x14ac:dyDescent="0.3">
      <c r="A2101" s="1263" t="s">
        <v>1987</v>
      </c>
      <c r="B2101" s="1235" t="s">
        <v>1988</v>
      </c>
      <c r="C2101" s="1287"/>
      <c r="D2101" s="1300"/>
      <c r="E2101" s="1288"/>
      <c r="G2101" s="1181"/>
      <c r="H2101" s="1182"/>
    </row>
    <row r="2102" spans="1:8" x14ac:dyDescent="0.3">
      <c r="A2102" s="1263"/>
      <c r="B2102" s="1235"/>
      <c r="C2102" s="1287"/>
      <c r="D2102" s="1300"/>
      <c r="E2102" s="1288"/>
      <c r="G2102" s="1181"/>
      <c r="H2102" s="1182"/>
    </row>
    <row r="2103" spans="1:8" x14ac:dyDescent="0.3">
      <c r="A2103" s="1263" t="s">
        <v>1989</v>
      </c>
      <c r="B2103" s="1299" t="s">
        <v>1990</v>
      </c>
      <c r="C2103" s="1287" t="s">
        <v>955</v>
      </c>
      <c r="D2103" s="1300">
        <v>50</v>
      </c>
      <c r="E2103" s="1301"/>
      <c r="F2103" s="1180">
        <f>ROUND(D2103*(ROUND(E2103,2)),2)</f>
        <v>0</v>
      </c>
      <c r="G2103" s="1181"/>
    </row>
    <row r="2104" spans="1:8" x14ac:dyDescent="0.3">
      <c r="A2104" s="1263"/>
      <c r="B2104" s="1299"/>
      <c r="C2104" s="1287"/>
      <c r="D2104" s="1300"/>
      <c r="E2104" s="1288"/>
      <c r="G2104" s="1181"/>
    </row>
    <row r="2105" spans="1:8" x14ac:dyDescent="0.3">
      <c r="A2105" s="1263" t="s">
        <v>1991</v>
      </c>
      <c r="B2105" s="1299" t="s">
        <v>1992</v>
      </c>
      <c r="C2105" s="1287" t="s">
        <v>955</v>
      </c>
      <c r="D2105" s="1300">
        <v>50</v>
      </c>
      <c r="E2105" s="1301"/>
      <c r="F2105" s="1180">
        <f>ROUND(D2105*(ROUND(E2105,2)),2)</f>
        <v>0</v>
      </c>
      <c r="G2105" s="1181"/>
    </row>
    <row r="2106" spans="1:8" x14ac:dyDescent="0.3">
      <c r="A2106" s="1263"/>
      <c r="B2106" s="1299"/>
      <c r="C2106" s="1287"/>
      <c r="D2106" s="1300"/>
      <c r="E2106" s="1288"/>
      <c r="G2106" s="1181"/>
    </row>
    <row r="2107" spans="1:8" x14ac:dyDescent="0.3">
      <c r="A2107" s="1263" t="s">
        <v>1993</v>
      </c>
      <c r="B2107" s="1299" t="s">
        <v>446</v>
      </c>
      <c r="C2107" s="1287" t="s">
        <v>955</v>
      </c>
      <c r="D2107" s="1300">
        <v>50</v>
      </c>
      <c r="E2107" s="1301"/>
      <c r="F2107" s="1180">
        <f>ROUND(D2107*(ROUND(E2107,2)),2)</f>
        <v>0</v>
      </c>
      <c r="G2107" s="1181"/>
      <c r="H2107" s="1182"/>
    </row>
    <row r="2108" spans="1:8" x14ac:dyDescent="0.3">
      <c r="A2108" s="1263"/>
      <c r="B2108" s="1299"/>
      <c r="C2108" s="1287"/>
      <c r="D2108" s="1300"/>
      <c r="E2108" s="1288"/>
      <c r="G2108" s="1181"/>
      <c r="H2108" s="1182"/>
    </row>
    <row r="2109" spans="1:8" x14ac:dyDescent="0.3">
      <c r="A2109" s="1187" t="s">
        <v>1994</v>
      </c>
      <c r="B2109" s="1235" t="s">
        <v>1995</v>
      </c>
      <c r="C2109" s="1253" t="s">
        <v>955</v>
      </c>
      <c r="D2109" s="1300">
        <v>50</v>
      </c>
      <c r="E2109" s="1301"/>
      <c r="F2109" s="1180">
        <f>ROUND(D2109*(ROUND(E2109,2)),2)</f>
        <v>0</v>
      </c>
      <c r="G2109" s="1181"/>
      <c r="H2109" s="1182"/>
    </row>
    <row r="2110" spans="1:8" x14ac:dyDescent="0.3">
      <c r="A2110" s="1187"/>
      <c r="B2110" s="1188"/>
      <c r="C2110" s="1185"/>
      <c r="D2110" s="1189"/>
      <c r="E2110" s="1258"/>
      <c r="F2110" s="1180"/>
      <c r="G2110" s="1181"/>
      <c r="H2110" s="1182"/>
    </row>
    <row r="2111" spans="1:8" x14ac:dyDescent="0.3">
      <c r="A2111" s="1225" t="s">
        <v>1996</v>
      </c>
      <c r="B2111" s="1188" t="s">
        <v>448</v>
      </c>
      <c r="C2111" s="1185" t="s">
        <v>955</v>
      </c>
      <c r="D2111" s="1300">
        <v>25</v>
      </c>
      <c r="E2111" s="1301"/>
      <c r="F2111" s="1180">
        <f>ROUND(D2111*(ROUND(E2111,2)),2)</f>
        <v>0</v>
      </c>
      <c r="G2111" s="1181"/>
      <c r="H2111" s="1182"/>
    </row>
    <row r="2112" spans="1:8" x14ac:dyDescent="0.3">
      <c r="A2112" s="1225"/>
      <c r="B2112" s="1188"/>
      <c r="C2112" s="1185"/>
      <c r="D2112" s="1189"/>
      <c r="E2112" s="1285"/>
      <c r="F2112" s="1180"/>
      <c r="G2112" s="1181"/>
      <c r="H2112" s="1182"/>
    </row>
    <row r="2113" spans="1:8" ht="22.8" x14ac:dyDescent="0.3">
      <c r="A2113" s="1225" t="s">
        <v>1997</v>
      </c>
      <c r="B2113" s="1188" t="s">
        <v>1998</v>
      </c>
      <c r="C2113" s="1185"/>
      <c r="D2113" s="1189"/>
      <c r="E2113" s="1217"/>
      <c r="F2113" s="1180"/>
      <c r="G2113" s="1181"/>
      <c r="H2113" s="1182"/>
    </row>
    <row r="2114" spans="1:8" x14ac:dyDescent="0.3">
      <c r="A2114" s="1225"/>
      <c r="B2114" s="1188"/>
      <c r="C2114" s="1185"/>
      <c r="D2114" s="1189"/>
      <c r="E2114" s="1291"/>
      <c r="F2114" s="1180"/>
      <c r="G2114" s="1181"/>
      <c r="H2114" s="1182"/>
    </row>
    <row r="2115" spans="1:8" x14ac:dyDescent="0.3">
      <c r="A2115" s="1225" t="s">
        <v>1999</v>
      </c>
      <c r="B2115" s="1188" t="s">
        <v>2000</v>
      </c>
      <c r="C2115" s="1185" t="s">
        <v>955</v>
      </c>
      <c r="D2115" s="1300">
        <v>50</v>
      </c>
      <c r="E2115" s="1301"/>
      <c r="F2115" s="1180">
        <f>ROUND(D2115*(ROUND(E2115,2)),2)</f>
        <v>0</v>
      </c>
      <c r="G2115" s="1181"/>
      <c r="H2115" s="1182"/>
    </row>
    <row r="2116" spans="1:8" x14ac:dyDescent="0.3">
      <c r="A2116" s="1225"/>
      <c r="B2116" s="1188"/>
      <c r="C2116" s="1185"/>
      <c r="D2116" s="1189"/>
      <c r="E2116" s="1258"/>
      <c r="F2116" s="1180"/>
      <c r="G2116" s="1181"/>
      <c r="H2116" s="1182"/>
    </row>
    <row r="2117" spans="1:8" x14ac:dyDescent="0.3">
      <c r="A2117" s="1187" t="s">
        <v>2001</v>
      </c>
      <c r="B2117" s="1188" t="s">
        <v>2002</v>
      </c>
      <c r="C2117" s="1185" t="s">
        <v>955</v>
      </c>
      <c r="D2117" s="1300">
        <v>50</v>
      </c>
      <c r="E2117" s="1301"/>
      <c r="F2117" s="1180">
        <f>ROUND(D2117*(ROUND(E2117,2)),2)</f>
        <v>0</v>
      </c>
      <c r="G2117" s="1181"/>
      <c r="H2117" s="1182"/>
    </row>
    <row r="2118" spans="1:8" x14ac:dyDescent="0.3">
      <c r="A2118" s="1187"/>
      <c r="B2118" s="1188"/>
      <c r="C2118" s="1185"/>
      <c r="D2118" s="1189"/>
      <c r="E2118" s="1258"/>
      <c r="F2118" s="1180"/>
      <c r="G2118" s="1181"/>
      <c r="H2118" s="1182"/>
    </row>
    <row r="2119" spans="1:8" x14ac:dyDescent="0.3">
      <c r="A2119" s="1225" t="s">
        <v>2003</v>
      </c>
      <c r="B2119" s="1188" t="s">
        <v>1995</v>
      </c>
      <c r="C2119" s="1185" t="s">
        <v>955</v>
      </c>
      <c r="D2119" s="1300">
        <v>50</v>
      </c>
      <c r="E2119" s="1301"/>
      <c r="F2119" s="1180">
        <f>ROUND(D2119*(ROUND(E2119,2)),2)</f>
        <v>0</v>
      </c>
      <c r="G2119" s="1181"/>
      <c r="H2119" s="1182"/>
    </row>
    <row r="2120" spans="1:8" x14ac:dyDescent="0.3">
      <c r="A2120" s="1225"/>
      <c r="B2120" s="1188"/>
      <c r="C2120" s="1185"/>
      <c r="D2120" s="1189"/>
      <c r="E2120" s="1285"/>
      <c r="F2120" s="1180"/>
      <c r="G2120" s="1181"/>
      <c r="H2120" s="1182"/>
    </row>
    <row r="2121" spans="1:8" ht="22.8" x14ac:dyDescent="0.3">
      <c r="A2121" s="1187" t="s">
        <v>2004</v>
      </c>
      <c r="B2121" s="1188" t="s">
        <v>2005</v>
      </c>
      <c r="C2121" s="1185"/>
      <c r="D2121" s="1189"/>
      <c r="E2121" s="1258"/>
      <c r="F2121" s="1180"/>
      <c r="G2121" s="1181"/>
      <c r="H2121" s="1182"/>
    </row>
    <row r="2122" spans="1:8" x14ac:dyDescent="0.3">
      <c r="A2122" s="1187"/>
      <c r="B2122" s="1188"/>
      <c r="C2122" s="1185"/>
      <c r="D2122" s="1189"/>
      <c r="E2122" s="1258"/>
      <c r="F2122" s="1180"/>
      <c r="G2122" s="1181"/>
      <c r="H2122" s="1182"/>
    </row>
    <row r="2123" spans="1:8" x14ac:dyDescent="0.3">
      <c r="A2123" s="1225" t="s">
        <v>2006</v>
      </c>
      <c r="B2123" s="1188" t="s">
        <v>1990</v>
      </c>
      <c r="C2123" s="1185" t="s">
        <v>955</v>
      </c>
      <c r="D2123" s="1300">
        <v>50</v>
      </c>
      <c r="E2123" s="1301"/>
      <c r="F2123" s="1180">
        <f>ROUND(D2123*(ROUND(E2123,2)),2)</f>
        <v>0</v>
      </c>
      <c r="G2123" s="1181"/>
      <c r="H2123" s="1182"/>
    </row>
    <row r="2124" spans="1:8" x14ac:dyDescent="0.3">
      <c r="A2124" s="1225"/>
      <c r="B2124" s="1188"/>
      <c r="C2124" s="1185"/>
      <c r="D2124" s="1189"/>
      <c r="E2124" s="1285"/>
      <c r="F2124" s="1180"/>
      <c r="G2124" s="1181"/>
      <c r="H2124" s="1182"/>
    </row>
    <row r="2125" spans="1:8" x14ac:dyDescent="0.3">
      <c r="A2125" s="1187" t="s">
        <v>2007</v>
      </c>
      <c r="B2125" s="1188" t="s">
        <v>1992</v>
      </c>
      <c r="C2125" s="1185" t="s">
        <v>955</v>
      </c>
      <c r="D2125" s="1189">
        <v>50</v>
      </c>
      <c r="E2125" s="1302"/>
      <c r="F2125" s="1180">
        <f>ROUND(D2125*(ROUND(E2125,2)),2)</f>
        <v>0</v>
      </c>
      <c r="G2125" s="1181"/>
      <c r="H2125" s="1182"/>
    </row>
    <row r="2126" spans="1:8" x14ac:dyDescent="0.3">
      <c r="A2126" s="1187"/>
      <c r="B2126" s="1188"/>
      <c r="C2126" s="1185"/>
      <c r="D2126" s="1189"/>
      <c r="E2126" s="1258"/>
      <c r="F2126" s="1180"/>
      <c r="G2126" s="1181"/>
      <c r="H2126" s="1182"/>
    </row>
    <row r="2127" spans="1:8" x14ac:dyDescent="0.3">
      <c r="A2127" s="1225" t="s">
        <v>2008</v>
      </c>
      <c r="B2127" s="1188" t="s">
        <v>1995</v>
      </c>
      <c r="C2127" s="1185" t="s">
        <v>955</v>
      </c>
      <c r="D2127" s="1189">
        <v>50</v>
      </c>
      <c r="E2127" s="1303"/>
      <c r="F2127" s="1180">
        <f>ROUND(D2127*(ROUND(E2127,2)),2)</f>
        <v>0</v>
      </c>
      <c r="G2127" s="1181"/>
      <c r="H2127" s="1182"/>
    </row>
    <row r="2128" spans="1:8" x14ac:dyDescent="0.3">
      <c r="A2128" s="1225"/>
      <c r="B2128" s="1188"/>
      <c r="C2128" s="1185"/>
      <c r="D2128" s="1189"/>
      <c r="E2128" s="1258"/>
      <c r="F2128" s="1180"/>
      <c r="G2128" s="1181"/>
      <c r="H2128" s="1182"/>
    </row>
    <row r="2129" spans="1:8" x14ac:dyDescent="0.3">
      <c r="A2129" s="1187" t="s">
        <v>2009</v>
      </c>
      <c r="B2129" s="1188" t="s">
        <v>2010</v>
      </c>
      <c r="C2129" s="1185" t="s">
        <v>4542</v>
      </c>
      <c r="D2129" s="1189">
        <v>250</v>
      </c>
      <c r="E2129" s="1303"/>
      <c r="F2129" s="1180">
        <f>ROUND(D2129*(ROUND(E2129,2)),2)</f>
        <v>0</v>
      </c>
      <c r="G2129" s="1181"/>
      <c r="H2129" s="1182"/>
    </row>
    <row r="2130" spans="1:8" x14ac:dyDescent="0.3">
      <c r="A2130" s="1187"/>
      <c r="B2130" s="1188"/>
      <c r="C2130" s="1185"/>
      <c r="D2130" s="1189"/>
      <c r="E2130" s="1258"/>
      <c r="F2130" s="1180"/>
      <c r="G2130" s="1181"/>
      <c r="H2130" s="1182"/>
    </row>
    <row r="2131" spans="1:8" x14ac:dyDescent="0.3">
      <c r="A2131" s="1225" t="s">
        <v>2011</v>
      </c>
      <c r="B2131" s="1188" t="s">
        <v>4006</v>
      </c>
      <c r="C2131" s="1185" t="s">
        <v>4542</v>
      </c>
      <c r="D2131" s="1189">
        <v>100</v>
      </c>
      <c r="E2131" s="1286"/>
      <c r="F2131" s="1180">
        <f>ROUND(D2131*(ROUND(E2131,2)),2)</f>
        <v>0</v>
      </c>
      <c r="G2131" s="1181"/>
      <c r="H2131" s="1182"/>
    </row>
    <row r="2132" spans="1:8" x14ac:dyDescent="0.3">
      <c r="A2132" s="1225"/>
      <c r="B2132" s="1188"/>
      <c r="C2132" s="1185"/>
      <c r="D2132" s="1189"/>
      <c r="E2132" s="1285"/>
      <c r="F2132" s="1180"/>
      <c r="G2132" s="1181"/>
      <c r="H2132" s="1182"/>
    </row>
    <row r="2133" spans="1:8" ht="22.8" x14ac:dyDescent="0.3">
      <c r="A2133" s="1187" t="s">
        <v>2013</v>
      </c>
      <c r="B2133" s="1188" t="s">
        <v>2014</v>
      </c>
      <c r="C2133" s="1185" t="s">
        <v>4542</v>
      </c>
      <c r="D2133" s="1189">
        <v>450</v>
      </c>
      <c r="E2133" s="1303"/>
      <c r="F2133" s="1180">
        <f>ROUND(D2133*(ROUND(E2133,2)),2)</f>
        <v>0</v>
      </c>
      <c r="G2133" s="1181"/>
      <c r="H2133" s="1182"/>
    </row>
    <row r="2134" spans="1:8" x14ac:dyDescent="0.3">
      <c r="A2134" s="1225"/>
      <c r="B2134" s="1188"/>
      <c r="C2134" s="1185"/>
      <c r="D2134" s="1189"/>
      <c r="E2134" s="1285"/>
      <c r="F2134" s="1180"/>
      <c r="G2134" s="1181"/>
      <c r="H2134" s="1182"/>
    </row>
    <row r="2135" spans="1:8" x14ac:dyDescent="0.3">
      <c r="A2135" s="1225" t="s">
        <v>2017</v>
      </c>
      <c r="B2135" s="1188" t="s">
        <v>2018</v>
      </c>
      <c r="C2135" s="1185"/>
      <c r="D2135" s="1189"/>
      <c r="E2135" s="1285"/>
      <c r="F2135" s="1180"/>
      <c r="G2135" s="1181"/>
      <c r="H2135" s="1182"/>
    </row>
    <row r="2136" spans="1:8" x14ac:dyDescent="0.3">
      <c r="A2136" s="1225"/>
      <c r="B2136" s="1188"/>
      <c r="C2136" s="1185"/>
      <c r="D2136" s="1189"/>
      <c r="E2136" s="1285"/>
      <c r="F2136" s="1180"/>
      <c r="G2136" s="1181"/>
      <c r="H2136" s="1182"/>
    </row>
    <row r="2137" spans="1:8" ht="22.8" x14ac:dyDescent="0.3">
      <c r="A2137" s="1225" t="s">
        <v>2019</v>
      </c>
      <c r="B2137" s="1188" t="s">
        <v>1988</v>
      </c>
      <c r="C2137" s="1185"/>
      <c r="D2137" s="1189"/>
      <c r="E2137" s="1285"/>
      <c r="F2137" s="1180"/>
      <c r="G2137" s="1181"/>
      <c r="H2137" s="1182"/>
    </row>
    <row r="2138" spans="1:8" x14ac:dyDescent="0.3">
      <c r="A2138" s="1225"/>
      <c r="B2138" s="1188"/>
      <c r="C2138" s="1185"/>
      <c r="D2138" s="1189"/>
      <c r="E2138" s="1285"/>
      <c r="F2138" s="1180"/>
      <c r="G2138" s="1181"/>
      <c r="H2138" s="1182"/>
    </row>
    <row r="2139" spans="1:8" x14ac:dyDescent="0.3">
      <c r="A2139" s="1225" t="s">
        <v>2020</v>
      </c>
      <c r="B2139" s="1188" t="s">
        <v>1990</v>
      </c>
      <c r="C2139" s="1185" t="s">
        <v>955</v>
      </c>
      <c r="D2139" s="1189">
        <v>50</v>
      </c>
      <c r="E2139" s="1286"/>
      <c r="F2139" s="1180">
        <f>ROUND(D2139*(ROUND(E2139,2)),2)</f>
        <v>0</v>
      </c>
      <c r="G2139" s="1181"/>
      <c r="H2139" s="1182"/>
    </row>
    <row r="2140" spans="1:8" x14ac:dyDescent="0.3">
      <c r="A2140" s="1225"/>
      <c r="B2140" s="1188"/>
      <c r="C2140" s="1185"/>
      <c r="D2140" s="1189"/>
      <c r="E2140" s="1285"/>
      <c r="F2140" s="1180"/>
      <c r="G2140" s="1181"/>
      <c r="H2140" s="1182"/>
    </row>
    <row r="2141" spans="1:8" x14ac:dyDescent="0.3">
      <c r="A2141" s="1225" t="s">
        <v>2021</v>
      </c>
      <c r="B2141" s="1188" t="s">
        <v>1992</v>
      </c>
      <c r="C2141" s="1185" t="s">
        <v>955</v>
      </c>
      <c r="D2141" s="1189">
        <v>50</v>
      </c>
      <c r="E2141" s="1286"/>
      <c r="F2141" s="1180">
        <f>ROUND(D2141*(ROUND(E2141,2)),2)</f>
        <v>0</v>
      </c>
      <c r="G2141" s="1181"/>
      <c r="H2141" s="1182"/>
    </row>
    <row r="2142" spans="1:8" x14ac:dyDescent="0.3">
      <c r="A2142" s="1225"/>
      <c r="B2142" s="1188"/>
      <c r="C2142" s="1185"/>
      <c r="D2142" s="1189"/>
      <c r="E2142" s="1285"/>
      <c r="F2142" s="1180"/>
      <c r="G2142" s="1181"/>
      <c r="H2142" s="1182"/>
    </row>
    <row r="2143" spans="1:8" x14ac:dyDescent="0.3">
      <c r="A2143" s="1225" t="s">
        <v>2022</v>
      </c>
      <c r="B2143" s="1188" t="s">
        <v>446</v>
      </c>
      <c r="C2143" s="1185" t="s">
        <v>955</v>
      </c>
      <c r="D2143" s="1189">
        <v>50</v>
      </c>
      <c r="E2143" s="1286"/>
      <c r="F2143" s="1180">
        <f>ROUND(D2143*(ROUND(E2143,2)),2)</f>
        <v>0</v>
      </c>
      <c r="G2143" s="1181"/>
      <c r="H2143" s="1182"/>
    </row>
    <row r="2144" spans="1:8" x14ac:dyDescent="0.3">
      <c r="A2144" s="1225"/>
      <c r="B2144" s="1188"/>
      <c r="C2144" s="1185"/>
      <c r="D2144" s="1189"/>
      <c r="E2144" s="1285"/>
      <c r="F2144" s="1180"/>
      <c r="G2144" s="1181"/>
      <c r="H2144" s="1182"/>
    </row>
    <row r="2145" spans="1:8" x14ac:dyDescent="0.3">
      <c r="A2145" s="1225" t="s">
        <v>2023</v>
      </c>
      <c r="B2145" s="1188" t="s">
        <v>1995</v>
      </c>
      <c r="C2145" s="1185" t="s">
        <v>955</v>
      </c>
      <c r="D2145" s="1189">
        <v>50</v>
      </c>
      <c r="E2145" s="1286"/>
      <c r="F2145" s="1180">
        <f>ROUND(D2145*(ROUND(E2145,2)),2)</f>
        <v>0</v>
      </c>
      <c r="G2145" s="1181"/>
      <c r="H2145" s="1182"/>
    </row>
    <row r="2146" spans="1:8" x14ac:dyDescent="0.3">
      <c r="A2146" s="1225"/>
      <c r="B2146" s="1188"/>
      <c r="C2146" s="1185"/>
      <c r="D2146" s="1189"/>
      <c r="E2146" s="1285"/>
      <c r="F2146" s="1180"/>
      <c r="G2146" s="1181"/>
      <c r="H2146" s="1182"/>
    </row>
    <row r="2147" spans="1:8" x14ac:dyDescent="0.3">
      <c r="A2147" s="1225" t="s">
        <v>2024</v>
      </c>
      <c r="B2147" s="1188" t="s">
        <v>448</v>
      </c>
      <c r="C2147" s="1185" t="s">
        <v>955</v>
      </c>
      <c r="D2147" s="1189">
        <v>25</v>
      </c>
      <c r="E2147" s="1286"/>
      <c r="F2147" s="1180">
        <f>ROUND(D2147*(ROUND(E2147,2)),2)</f>
        <v>0</v>
      </c>
      <c r="G2147" s="1181"/>
      <c r="H2147" s="1182"/>
    </row>
    <row r="2148" spans="1:8" x14ac:dyDescent="0.3">
      <c r="A2148" s="1225"/>
      <c r="B2148" s="1188"/>
      <c r="C2148" s="1185"/>
      <c r="D2148" s="1189"/>
      <c r="E2148" s="1285"/>
      <c r="F2148" s="1180"/>
      <c r="G2148" s="1181"/>
      <c r="H2148" s="1182"/>
    </row>
    <row r="2149" spans="1:8" ht="22.8" x14ac:dyDescent="0.3">
      <c r="A2149" s="1225" t="s">
        <v>2025</v>
      </c>
      <c r="B2149" s="1188" t="s">
        <v>1998</v>
      </c>
      <c r="C2149" s="1185"/>
      <c r="D2149" s="1189"/>
      <c r="E2149" s="1285"/>
      <c r="F2149" s="1180"/>
      <c r="G2149" s="1181"/>
      <c r="H2149" s="1182"/>
    </row>
    <row r="2150" spans="1:8" x14ac:dyDescent="0.3">
      <c r="A2150" s="1225"/>
      <c r="B2150" s="1188"/>
      <c r="C2150" s="1185"/>
      <c r="D2150" s="1189"/>
      <c r="E2150" s="1285"/>
      <c r="F2150" s="1180"/>
      <c r="G2150" s="1181"/>
      <c r="H2150" s="1182"/>
    </row>
    <row r="2151" spans="1:8" x14ac:dyDescent="0.3">
      <c r="A2151" s="1225" t="s">
        <v>2026</v>
      </c>
      <c r="B2151" s="1188" t="s">
        <v>2000</v>
      </c>
      <c r="C2151" s="1185" t="s">
        <v>955</v>
      </c>
      <c r="D2151" s="1189">
        <v>50</v>
      </c>
      <c r="E2151" s="1286"/>
      <c r="F2151" s="1180">
        <f>ROUND(D2151*(ROUND(E2151,2)),2)</f>
        <v>0</v>
      </c>
      <c r="G2151" s="1181"/>
      <c r="H2151" s="1182"/>
    </row>
    <row r="2152" spans="1:8" x14ac:dyDescent="0.3">
      <c r="A2152" s="1225"/>
      <c r="B2152" s="1188"/>
      <c r="C2152" s="1185"/>
      <c r="D2152" s="1189"/>
      <c r="E2152" s="1285"/>
      <c r="F2152" s="1180"/>
      <c r="G2152" s="1181"/>
      <c r="H2152" s="1182"/>
    </row>
    <row r="2153" spans="1:8" x14ac:dyDescent="0.3">
      <c r="A2153" s="1225" t="s">
        <v>2027</v>
      </c>
      <c r="B2153" s="1188" t="s">
        <v>2002</v>
      </c>
      <c r="C2153" s="1185" t="s">
        <v>955</v>
      </c>
      <c r="D2153" s="1189">
        <v>50</v>
      </c>
      <c r="E2153" s="1286"/>
      <c r="F2153" s="1180">
        <f>ROUND(D2153*(ROUND(E2153,2)),2)</f>
        <v>0</v>
      </c>
      <c r="G2153" s="1181"/>
      <c r="H2153" s="1182"/>
    </row>
    <row r="2154" spans="1:8" x14ac:dyDescent="0.3">
      <c r="A2154" s="1225"/>
      <c r="B2154" s="1188"/>
      <c r="C2154" s="1185"/>
      <c r="D2154" s="1189"/>
      <c r="E2154" s="1285"/>
      <c r="F2154" s="1180"/>
      <c r="G2154" s="1181"/>
      <c r="H2154" s="1182"/>
    </row>
    <row r="2155" spans="1:8" x14ac:dyDescent="0.3">
      <c r="A2155" s="1225" t="s">
        <v>2028</v>
      </c>
      <c r="B2155" s="1188" t="s">
        <v>1995</v>
      </c>
      <c r="C2155" s="1185" t="s">
        <v>955</v>
      </c>
      <c r="D2155" s="1189">
        <v>50</v>
      </c>
      <c r="E2155" s="1286"/>
      <c r="F2155" s="1180">
        <f>ROUND(D2155*(ROUND(E2155,2)),2)</f>
        <v>0</v>
      </c>
      <c r="G2155" s="1181"/>
      <c r="H2155" s="1182"/>
    </row>
    <row r="2156" spans="1:8" x14ac:dyDescent="0.3">
      <c r="A2156" s="1225"/>
      <c r="B2156" s="1188"/>
      <c r="C2156" s="1185"/>
      <c r="D2156" s="1189"/>
      <c r="E2156" s="1285"/>
      <c r="F2156" s="1180"/>
      <c r="G2156" s="1181"/>
      <c r="H2156" s="1182"/>
    </row>
    <row r="2157" spans="1:8" ht="22.8" x14ac:dyDescent="0.3">
      <c r="A2157" s="1225" t="s">
        <v>2029</v>
      </c>
      <c r="B2157" s="1188" t="s">
        <v>2005</v>
      </c>
      <c r="C2157" s="1185"/>
      <c r="D2157" s="1189"/>
      <c r="E2157" s="1285"/>
      <c r="F2157" s="1180"/>
      <c r="G2157" s="1181"/>
      <c r="H2157" s="1182"/>
    </row>
    <row r="2158" spans="1:8" x14ac:dyDescent="0.3">
      <c r="A2158" s="1225"/>
      <c r="B2158" s="1188"/>
      <c r="C2158" s="1185"/>
      <c r="D2158" s="1189"/>
      <c r="E2158" s="1285"/>
      <c r="F2158" s="1180"/>
      <c r="G2158" s="1181"/>
      <c r="H2158" s="1182"/>
    </row>
    <row r="2159" spans="1:8" x14ac:dyDescent="0.3">
      <c r="A2159" s="1225" t="s">
        <v>2030</v>
      </c>
      <c r="B2159" s="1188" t="s">
        <v>1990</v>
      </c>
      <c r="C2159" s="1185" t="s">
        <v>955</v>
      </c>
      <c r="D2159" s="1189">
        <v>50</v>
      </c>
      <c r="E2159" s="1286"/>
      <c r="F2159" s="1180">
        <f>ROUND(D2159*(ROUND(E2159,2)),2)</f>
        <v>0</v>
      </c>
      <c r="G2159" s="1181"/>
      <c r="H2159" s="1182"/>
    </row>
    <row r="2160" spans="1:8" x14ac:dyDescent="0.3">
      <c r="A2160" s="1225"/>
      <c r="B2160" s="1188"/>
      <c r="C2160" s="1185"/>
      <c r="D2160" s="1189"/>
      <c r="E2160" s="1285"/>
      <c r="F2160" s="1180"/>
      <c r="G2160" s="1181"/>
      <c r="H2160" s="1182"/>
    </row>
    <row r="2161" spans="1:8" x14ac:dyDescent="0.3">
      <c r="A2161" s="1225" t="s">
        <v>2031</v>
      </c>
      <c r="B2161" s="1188" t="s">
        <v>1992</v>
      </c>
      <c r="C2161" s="1185" t="s">
        <v>955</v>
      </c>
      <c r="D2161" s="1189">
        <v>50</v>
      </c>
      <c r="E2161" s="1286"/>
      <c r="F2161" s="1180">
        <f>ROUND(D2161*(ROUND(E2161,2)),2)</f>
        <v>0</v>
      </c>
      <c r="G2161" s="1181"/>
      <c r="H2161" s="1182"/>
    </row>
    <row r="2162" spans="1:8" x14ac:dyDescent="0.3">
      <c r="A2162" s="1225"/>
      <c r="B2162" s="1188"/>
      <c r="C2162" s="1185"/>
      <c r="D2162" s="1189"/>
      <c r="E2162" s="1285"/>
      <c r="F2162" s="1180"/>
      <c r="G2162" s="1181"/>
      <c r="H2162" s="1182"/>
    </row>
    <row r="2163" spans="1:8" x14ac:dyDescent="0.3">
      <c r="A2163" s="1225" t="s">
        <v>2032</v>
      </c>
      <c r="B2163" s="1188" t="s">
        <v>1995</v>
      </c>
      <c r="C2163" s="1185" t="s">
        <v>955</v>
      </c>
      <c r="D2163" s="1189">
        <v>50</v>
      </c>
      <c r="E2163" s="1286"/>
      <c r="F2163" s="1180">
        <f>ROUND(D2163*(ROUND(E2163,2)),2)</f>
        <v>0</v>
      </c>
      <c r="G2163" s="1181"/>
      <c r="H2163" s="1182"/>
    </row>
    <row r="2164" spans="1:8" x14ac:dyDescent="0.3">
      <c r="A2164" s="1225"/>
      <c r="B2164" s="1188"/>
      <c r="C2164" s="1185"/>
      <c r="D2164" s="1189"/>
      <c r="E2164" s="1285"/>
      <c r="F2164" s="1180"/>
      <c r="G2164" s="1181"/>
      <c r="H2164" s="1182"/>
    </row>
    <row r="2165" spans="1:8" x14ac:dyDescent="0.3">
      <c r="A2165" s="1225" t="s">
        <v>2033</v>
      </c>
      <c r="B2165" s="1188" t="s">
        <v>2010</v>
      </c>
      <c r="C2165" s="1185" t="s">
        <v>4542</v>
      </c>
      <c r="D2165" s="1189">
        <v>250</v>
      </c>
      <c r="E2165" s="1286"/>
      <c r="F2165" s="1180">
        <f>ROUND(D2165*(ROUND(E2165,2)),2)</f>
        <v>0</v>
      </c>
      <c r="G2165" s="1181"/>
      <c r="H2165" s="1182"/>
    </row>
    <row r="2166" spans="1:8" x14ac:dyDescent="0.3">
      <c r="A2166" s="1225"/>
      <c r="B2166" s="1188"/>
      <c r="C2166" s="1185"/>
      <c r="D2166" s="1189"/>
      <c r="E2166" s="1285"/>
      <c r="F2166" s="1180"/>
      <c r="G2166" s="1181"/>
      <c r="H2166" s="1182"/>
    </row>
    <row r="2167" spans="1:8" x14ac:dyDescent="0.3">
      <c r="A2167" s="1225" t="s">
        <v>2034</v>
      </c>
      <c r="B2167" s="1188" t="s">
        <v>4006</v>
      </c>
      <c r="C2167" s="1185" t="s">
        <v>4542</v>
      </c>
      <c r="D2167" s="1189">
        <v>100</v>
      </c>
      <c r="E2167" s="1286"/>
      <c r="F2167" s="1180">
        <f>ROUND(D2167*(ROUND(E2167,2)),2)</f>
        <v>0</v>
      </c>
      <c r="G2167" s="1181"/>
      <c r="H2167" s="1182"/>
    </row>
    <row r="2168" spans="1:8" x14ac:dyDescent="0.3">
      <c r="A2168" s="1225"/>
      <c r="B2168" s="1188"/>
      <c r="C2168" s="1185"/>
      <c r="D2168" s="1189"/>
      <c r="E2168" s="1285"/>
      <c r="F2168" s="1180"/>
      <c r="G2168" s="1181"/>
      <c r="H2168" s="1182"/>
    </row>
    <row r="2169" spans="1:8" ht="22.8" x14ac:dyDescent="0.3">
      <c r="A2169" s="1225" t="s">
        <v>2035</v>
      </c>
      <c r="B2169" s="1188" t="s">
        <v>2014</v>
      </c>
      <c r="C2169" s="1185" t="s">
        <v>4542</v>
      </c>
      <c r="D2169" s="1189">
        <v>450</v>
      </c>
      <c r="E2169" s="1286"/>
      <c r="F2169" s="1180">
        <f>ROUND(D2169*(ROUND(E2169,2)),2)</f>
        <v>0</v>
      </c>
      <c r="G2169" s="1181"/>
      <c r="H2169" s="1182"/>
    </row>
    <row r="2170" spans="1:8" x14ac:dyDescent="0.3">
      <c r="A2170" s="1225"/>
      <c r="B2170" s="1188"/>
      <c r="C2170" s="1185"/>
      <c r="D2170" s="1189"/>
      <c r="E2170" s="1285"/>
      <c r="F2170" s="1180"/>
      <c r="G2170" s="1181"/>
      <c r="H2170" s="1182"/>
    </row>
    <row r="2171" spans="1:8" x14ac:dyDescent="0.3">
      <c r="A2171" s="1225" t="s">
        <v>2063</v>
      </c>
      <c r="B2171" s="1188" t="s">
        <v>3914</v>
      </c>
      <c r="C2171" s="1185"/>
      <c r="D2171" s="1189" t="s">
        <v>4331</v>
      </c>
      <c r="E2171" s="1217"/>
      <c r="F2171" s="1180"/>
      <c r="G2171" s="1181"/>
      <c r="H2171" s="1182"/>
    </row>
    <row r="2172" spans="1:8" x14ac:dyDescent="0.3">
      <c r="A2172" s="1225"/>
      <c r="B2172" s="1188"/>
      <c r="C2172" s="1185"/>
      <c r="D2172" s="1189" t="s">
        <v>4331</v>
      </c>
      <c r="E2172" s="1217"/>
      <c r="F2172" s="1180"/>
      <c r="G2172" s="1181"/>
      <c r="H2172" s="1182"/>
    </row>
    <row r="2173" spans="1:8" x14ac:dyDescent="0.3">
      <c r="A2173" s="1187" t="s">
        <v>2065</v>
      </c>
      <c r="B2173" s="1188" t="s">
        <v>3914</v>
      </c>
      <c r="C2173" s="1185" t="s">
        <v>16</v>
      </c>
      <c r="D2173" s="1189">
        <v>1</v>
      </c>
      <c r="E2173" s="1207">
        <v>1500000</v>
      </c>
      <c r="F2173" s="1180">
        <f>ROUND(D2173*(ROUND(E2173,2)),2)</f>
        <v>1500000</v>
      </c>
      <c r="G2173" s="1181"/>
      <c r="H2173" s="1182"/>
    </row>
    <row r="2174" spans="1:8" x14ac:dyDescent="0.3">
      <c r="A2174" s="1187"/>
      <c r="B2174" s="1188"/>
      <c r="C2174" s="1185"/>
      <c r="D2174" s="1189" t="s">
        <v>4331</v>
      </c>
      <c r="E2174" s="1207"/>
      <c r="F2174" s="1180"/>
      <c r="G2174" s="1181"/>
      <c r="H2174" s="1182"/>
    </row>
    <row r="2175" spans="1:8" ht="22.8" x14ac:dyDescent="0.3">
      <c r="A2175" s="1187" t="s">
        <v>2068</v>
      </c>
      <c r="B2175" s="1188" t="s">
        <v>2069</v>
      </c>
      <c r="C2175" s="1185" t="s">
        <v>21</v>
      </c>
      <c r="D2175" s="1189">
        <f>F2173</f>
        <v>1500000</v>
      </c>
      <c r="E2175" s="1304"/>
      <c r="F2175" s="1180">
        <f>ROUND(D2175*(ROUND(E2175,2)),2)</f>
        <v>0</v>
      </c>
      <c r="G2175" s="1181"/>
      <c r="H2175" s="1182"/>
    </row>
    <row r="2176" spans="1:8" x14ac:dyDescent="0.3">
      <c r="A2176" s="1225"/>
      <c r="B2176" s="1188"/>
      <c r="C2176" s="1185"/>
      <c r="D2176" s="1189"/>
      <c r="E2176" s="1285"/>
      <c r="F2176" s="1180"/>
      <c r="G2176" s="1181"/>
      <c r="H2176" s="1182"/>
    </row>
    <row r="2177" spans="1:8" x14ac:dyDescent="0.3">
      <c r="A2177" s="1187"/>
      <c r="B2177" s="1188"/>
      <c r="C2177" s="1185"/>
      <c r="D2177" s="1189"/>
      <c r="E2177" s="1217"/>
      <c r="F2177" s="1180"/>
      <c r="G2177" s="1181"/>
      <c r="H2177" s="1182"/>
    </row>
    <row r="2178" spans="1:8" x14ac:dyDescent="0.3">
      <c r="A2178" s="1225"/>
      <c r="B2178" s="1188"/>
      <c r="C2178" s="1185"/>
      <c r="D2178" s="1189"/>
      <c r="E2178" s="1217"/>
      <c r="F2178" s="1180"/>
      <c r="G2178" s="1181"/>
      <c r="H2178" s="1182"/>
    </row>
    <row r="2179" spans="1:8" x14ac:dyDescent="0.3">
      <c r="A2179" s="1187"/>
      <c r="B2179" s="1188"/>
      <c r="C2179" s="1185"/>
      <c r="D2179" s="1189"/>
      <c r="E2179" s="1217"/>
      <c r="F2179" s="1180"/>
      <c r="G2179" s="1181"/>
      <c r="H2179" s="1182"/>
    </row>
    <row r="2180" spans="1:8" x14ac:dyDescent="0.3">
      <c r="A2180" s="1187"/>
      <c r="B2180" s="1188"/>
      <c r="C2180" s="1185"/>
      <c r="D2180" s="1189"/>
      <c r="E2180" s="1285"/>
      <c r="F2180" s="1180"/>
      <c r="G2180" s="1181"/>
      <c r="H2180" s="1182"/>
    </row>
    <row r="2181" spans="1:8" x14ac:dyDescent="0.3">
      <c r="A2181" s="1187"/>
      <c r="B2181" s="1188"/>
      <c r="C2181" s="1185"/>
      <c r="D2181" s="1189"/>
      <c r="E2181" s="1217"/>
      <c r="F2181" s="1180"/>
      <c r="G2181" s="1181"/>
      <c r="H2181" s="1182"/>
    </row>
    <row r="2182" spans="1:8" x14ac:dyDescent="0.3">
      <c r="A2182" s="1187"/>
      <c r="B2182" s="1188"/>
      <c r="C2182" s="1185"/>
      <c r="D2182" s="1189"/>
      <c r="E2182" s="1285"/>
      <c r="F2182" s="1180"/>
      <c r="G2182" s="1181"/>
      <c r="H2182" s="1182"/>
    </row>
    <row r="2183" spans="1:8" x14ac:dyDescent="0.3">
      <c r="A2183" s="1225"/>
      <c r="B2183" s="1188"/>
      <c r="C2183" s="1185"/>
      <c r="D2183" s="1189"/>
      <c r="E2183" s="1217"/>
      <c r="F2183" s="1180"/>
      <c r="G2183" s="1181"/>
      <c r="H2183" s="1182"/>
    </row>
    <row r="2184" spans="1:8" x14ac:dyDescent="0.3">
      <c r="A2184" s="1225"/>
      <c r="B2184" s="1188"/>
      <c r="C2184" s="1185"/>
      <c r="D2184" s="1189"/>
      <c r="E2184" s="1217"/>
      <c r="F2184" s="1180"/>
      <c r="G2184" s="1181"/>
      <c r="H2184" s="1182"/>
    </row>
    <row r="2185" spans="1:8" x14ac:dyDescent="0.3">
      <c r="A2185" s="1225"/>
      <c r="B2185" s="1188"/>
      <c r="C2185" s="1185"/>
      <c r="D2185" s="1189"/>
      <c r="E2185" s="1217"/>
      <c r="F2185" s="1180"/>
      <c r="G2185" s="1181"/>
      <c r="H2185" s="1182"/>
    </row>
    <row r="2186" spans="1:8" x14ac:dyDescent="0.3">
      <c r="A2186" s="1187"/>
      <c r="B2186" s="1188"/>
      <c r="C2186" s="1185"/>
      <c r="D2186" s="1189"/>
      <c r="E2186" s="1207"/>
      <c r="F2186" s="1180"/>
      <c r="G2186" s="1181"/>
      <c r="H2186" s="1182"/>
    </row>
    <row r="2187" spans="1:8" x14ac:dyDescent="0.3">
      <c r="A2187" s="1187"/>
      <c r="B2187" s="1188"/>
      <c r="C2187" s="1185"/>
      <c r="D2187" s="1189"/>
      <c r="E2187" s="1207"/>
      <c r="F2187" s="1180"/>
      <c r="G2187" s="1181"/>
      <c r="H2187" s="1182"/>
    </row>
    <row r="2188" spans="1:8" x14ac:dyDescent="0.3">
      <c r="A2188" s="1187"/>
      <c r="B2188" s="1188"/>
      <c r="C2188" s="1185"/>
      <c r="D2188" s="1189"/>
      <c r="E2188" s="1209"/>
      <c r="F2188" s="1180"/>
      <c r="G2188" s="1181"/>
      <c r="H2188" s="1182"/>
    </row>
    <row r="2189" spans="1:8" x14ac:dyDescent="0.3">
      <c r="A2189" s="1187"/>
      <c r="B2189" s="1188"/>
      <c r="C2189" s="1185"/>
      <c r="D2189" s="1189"/>
      <c r="E2189" s="1207"/>
      <c r="F2189" s="1180"/>
      <c r="G2189" s="1181"/>
      <c r="H2189" s="1182"/>
    </row>
    <row r="2190" spans="1:8" x14ac:dyDescent="0.3">
      <c r="A2190" s="1187"/>
      <c r="B2190" s="1188"/>
      <c r="C2190" s="1185"/>
      <c r="D2190" s="1189" t="s">
        <v>4331</v>
      </c>
      <c r="E2190" s="1207"/>
      <c r="F2190" s="1180"/>
      <c r="G2190" s="1181"/>
      <c r="H2190" s="1182"/>
    </row>
    <row r="2191" spans="1:8" x14ac:dyDescent="0.3">
      <c r="A2191" s="1187"/>
      <c r="B2191" s="1188"/>
      <c r="C2191" s="1185"/>
      <c r="D2191" s="1189"/>
      <c r="E2191" s="1207"/>
      <c r="F2191" s="1180"/>
      <c r="G2191" s="1181"/>
      <c r="H2191" s="1182"/>
    </row>
    <row r="2192" spans="1:8" x14ac:dyDescent="0.3">
      <c r="A2192" s="1187"/>
      <c r="B2192" s="1188"/>
      <c r="C2192" s="1185"/>
      <c r="D2192" s="1189"/>
      <c r="E2192" s="1207"/>
      <c r="F2192" s="1180"/>
      <c r="G2192" s="1181"/>
      <c r="H2192" s="1182"/>
    </row>
    <row r="2193" spans="1:8" x14ac:dyDescent="0.3">
      <c r="A2193" s="1187"/>
      <c r="B2193" s="1188"/>
      <c r="C2193" s="1185"/>
      <c r="D2193" s="1189"/>
      <c r="E2193" s="1207"/>
      <c r="F2193" s="1180"/>
      <c r="G2193" s="1181"/>
      <c r="H2193" s="1182"/>
    </row>
    <row r="2194" spans="1:8" x14ac:dyDescent="0.3">
      <c r="A2194" s="1187"/>
      <c r="B2194" s="1188"/>
      <c r="C2194" s="1185"/>
      <c r="D2194" s="1189" t="s">
        <v>4331</v>
      </c>
      <c r="E2194" s="1207"/>
      <c r="F2194" s="1180"/>
      <c r="G2194" s="1181"/>
      <c r="H2194" s="1182"/>
    </row>
    <row r="2195" spans="1:8" x14ac:dyDescent="0.3">
      <c r="A2195" s="1187"/>
      <c r="B2195" s="1188"/>
      <c r="C2195" s="1185"/>
      <c r="D2195" s="1189"/>
      <c r="E2195" s="1207"/>
      <c r="F2195" s="1180"/>
      <c r="G2195" s="1181"/>
      <c r="H2195" s="1182"/>
    </row>
    <row r="2196" spans="1:8" x14ac:dyDescent="0.3">
      <c r="A2196" s="1187"/>
      <c r="B2196" s="1188"/>
      <c r="C2196" s="1185"/>
      <c r="D2196" s="1189"/>
      <c r="E2196" s="1207"/>
      <c r="F2196" s="1180"/>
      <c r="G2196" s="1181"/>
      <c r="H2196" s="1182"/>
    </row>
    <row r="2197" spans="1:8" x14ac:dyDescent="0.3">
      <c r="A2197" s="1187"/>
      <c r="B2197" s="1188"/>
      <c r="C2197" s="1185"/>
      <c r="D2197" s="1189"/>
      <c r="E2197" s="1207"/>
      <c r="F2197" s="1180"/>
      <c r="G2197" s="1181"/>
      <c r="H2197" s="1182"/>
    </row>
    <row r="2198" spans="1:8" x14ac:dyDescent="0.3">
      <c r="A2198" s="1178"/>
      <c r="B2198" s="1203"/>
      <c r="C2198" s="1204"/>
      <c r="D2198" s="1204"/>
      <c r="E2198" s="1204"/>
      <c r="F2198" s="1210"/>
      <c r="G2198" s="1181"/>
      <c r="H2198" s="1182"/>
    </row>
    <row r="2199" spans="1:8" x14ac:dyDescent="0.3">
      <c r="A2199" s="1211" t="s">
        <v>4090</v>
      </c>
      <c r="B2199" s="1158" t="s">
        <v>4116</v>
      </c>
      <c r="C2199" s="1159"/>
      <c r="D2199" s="1159"/>
      <c r="E2199" s="1159"/>
      <c r="F2199" s="1175">
        <f>SUM(F2095:F2197)</f>
        <v>1500000</v>
      </c>
      <c r="G2199" s="1181"/>
      <c r="H2199" s="1151"/>
    </row>
    <row r="2200" spans="1:8" x14ac:dyDescent="0.3">
      <c r="A2200" s="1148" t="str">
        <f>A1</f>
        <v>CONTRACT  SANRAL NRA 2024/1323</v>
      </c>
      <c r="B2200" s="1206"/>
      <c r="C2200" s="1150"/>
      <c r="D2200" s="1150"/>
      <c r="E2200" s="1150"/>
      <c r="F2200" s="1151"/>
      <c r="G2200" s="1181"/>
      <c r="H2200" s="1151"/>
    </row>
    <row r="2201" spans="1:8" x14ac:dyDescent="0.3">
      <c r="A2201" s="1148" t="str">
        <f>A2</f>
        <v>ROUTINE ROAD MAINTENANCE ON NATIONAL ROUTES IN THE LIMPOPO PROVINCE</v>
      </c>
      <c r="B2201" s="1149"/>
      <c r="C2201" s="1150"/>
      <c r="D2201" s="1150"/>
      <c r="E2201" s="1150"/>
      <c r="F2201" s="1155" t="s">
        <v>4543</v>
      </c>
      <c r="G2201" s="1181"/>
      <c r="H2201" s="1155"/>
    </row>
    <row r="2202" spans="1:8" x14ac:dyDescent="0.3">
      <c r="A2202" s="1157" t="s">
        <v>4457</v>
      </c>
      <c r="B2202" s="1149"/>
      <c r="C2202" s="1159"/>
      <c r="D2202" s="1159"/>
      <c r="E2202" s="1159"/>
      <c r="F2202" s="1151"/>
      <c r="G2202" s="1181"/>
      <c r="H2202" s="1151"/>
    </row>
    <row r="2203" spans="1:8" x14ac:dyDescent="0.3">
      <c r="A2203" s="1162"/>
      <c r="B2203" s="1163"/>
      <c r="C2203" s="1164"/>
      <c r="D2203" s="1164"/>
      <c r="E2203" s="1165"/>
      <c r="F2203" s="1165"/>
      <c r="G2203" s="1181"/>
      <c r="H2203" s="1151"/>
    </row>
    <row r="2204" spans="1:8" x14ac:dyDescent="0.3">
      <c r="A2204" s="1166" t="s">
        <v>4111</v>
      </c>
      <c r="B2204" s="1167" t="s">
        <v>4035</v>
      </c>
      <c r="C2204" s="1168" t="s">
        <v>4112</v>
      </c>
      <c r="D2204" s="1168" t="s">
        <v>4113</v>
      </c>
      <c r="E2204" s="1169" t="s">
        <v>4114</v>
      </c>
      <c r="F2204" s="1169" t="s">
        <v>4036</v>
      </c>
      <c r="G2204" s="1181"/>
      <c r="H2204" s="1170"/>
    </row>
    <row r="2205" spans="1:8" x14ac:dyDescent="0.3">
      <c r="A2205" s="1172"/>
      <c r="B2205" s="1173"/>
      <c r="C2205" s="1174"/>
      <c r="D2205" s="1174"/>
      <c r="E2205" s="1175"/>
      <c r="F2205" s="1175"/>
      <c r="G2205" s="1181"/>
      <c r="H2205" s="1151"/>
    </row>
    <row r="2206" spans="1:8" x14ac:dyDescent="0.3">
      <c r="A2206" s="1222"/>
      <c r="B2206" s="1223"/>
      <c r="C2206" s="1164"/>
      <c r="D2206" s="1189" t="s">
        <v>4331</v>
      </c>
      <c r="E2206" s="1165"/>
      <c r="F2206" s="1180"/>
      <c r="G2206" s="1181"/>
      <c r="H2206" s="1182"/>
    </row>
    <row r="2207" spans="1:8" ht="24" x14ac:dyDescent="0.3">
      <c r="A2207" s="1166" t="s">
        <v>4092</v>
      </c>
      <c r="B2207" s="1184" t="s">
        <v>4093</v>
      </c>
      <c r="C2207" s="1185"/>
      <c r="D2207" s="1189" t="s">
        <v>4331</v>
      </c>
      <c r="E2207" s="1207"/>
      <c r="F2207" s="1180"/>
      <c r="G2207" s="1181"/>
      <c r="H2207" s="1182"/>
    </row>
    <row r="2208" spans="1:8" x14ac:dyDescent="0.3">
      <c r="A2208" s="1166"/>
      <c r="B2208" s="1186"/>
      <c r="C2208" s="1185"/>
      <c r="D2208" s="1189" t="s">
        <v>4331</v>
      </c>
      <c r="E2208" s="1207"/>
      <c r="F2208" s="1180"/>
      <c r="G2208" s="1181"/>
      <c r="H2208" s="1182"/>
    </row>
    <row r="2209" spans="1:8" x14ac:dyDescent="0.3">
      <c r="A2209" s="1225" t="s">
        <v>2073</v>
      </c>
      <c r="B2209" s="1188" t="s">
        <v>2074</v>
      </c>
      <c r="C2209" s="1185"/>
      <c r="D2209" s="1189" t="s">
        <v>4331</v>
      </c>
      <c r="E2209" s="1207"/>
      <c r="F2209" s="1180"/>
      <c r="G2209" s="1181"/>
      <c r="H2209" s="1182"/>
    </row>
    <row r="2210" spans="1:8" x14ac:dyDescent="0.3">
      <c r="A2210" s="1225"/>
      <c r="B2210" s="1188"/>
      <c r="C2210" s="1185"/>
      <c r="D2210" s="1189" t="s">
        <v>4331</v>
      </c>
      <c r="E2210" s="1207"/>
      <c r="F2210" s="1180"/>
      <c r="G2210" s="1181"/>
      <c r="H2210" s="1182"/>
    </row>
    <row r="2211" spans="1:8" x14ac:dyDescent="0.3">
      <c r="A2211" s="1187" t="s">
        <v>2075</v>
      </c>
      <c r="B2211" s="1188" t="s">
        <v>2074</v>
      </c>
      <c r="C2211" s="1185" t="s">
        <v>16</v>
      </c>
      <c r="D2211" s="1189">
        <v>1</v>
      </c>
      <c r="E2211" s="1207">
        <v>250000</v>
      </c>
      <c r="F2211" s="1180">
        <f>ROUND(D2211*(ROUND(E2211,2)),2)</f>
        <v>250000</v>
      </c>
      <c r="G2211" s="1181"/>
      <c r="H2211" s="1182"/>
    </row>
    <row r="2212" spans="1:8" x14ac:dyDescent="0.3">
      <c r="A2212" s="1187"/>
      <c r="B2212" s="1188"/>
      <c r="C2212" s="1185"/>
      <c r="D2212" s="1189" t="s">
        <v>4331</v>
      </c>
      <c r="E2212" s="1207"/>
      <c r="F2212" s="1180"/>
      <c r="G2212" s="1181"/>
      <c r="H2212" s="1182"/>
    </row>
    <row r="2213" spans="1:8" ht="22.8" x14ac:dyDescent="0.3">
      <c r="A2213" s="1187" t="s">
        <v>2079</v>
      </c>
      <c r="B2213" s="1188" t="s">
        <v>2080</v>
      </c>
      <c r="C2213" s="1185" t="s">
        <v>21</v>
      </c>
      <c r="D2213" s="1189">
        <f>F2211</f>
        <v>250000</v>
      </c>
      <c r="E2213" s="1304"/>
      <c r="F2213" s="1180">
        <f>ROUND(D2213*(ROUND(E2213,4)),2)</f>
        <v>0</v>
      </c>
      <c r="G2213" s="1181"/>
      <c r="H2213" s="1182"/>
    </row>
    <row r="2214" spans="1:8" x14ac:dyDescent="0.3">
      <c r="A2214" s="1225"/>
      <c r="B2214" s="1188"/>
      <c r="C2214" s="1185"/>
      <c r="D2214" s="1189" t="s">
        <v>4331</v>
      </c>
      <c r="E2214" s="1207"/>
      <c r="F2214" s="1180"/>
      <c r="G2214" s="1181"/>
      <c r="H2214" s="1182"/>
    </row>
    <row r="2215" spans="1:8" x14ac:dyDescent="0.3">
      <c r="A2215" s="1225"/>
      <c r="B2215" s="1188"/>
      <c r="C2215" s="1185"/>
      <c r="D2215" s="1189" t="s">
        <v>4331</v>
      </c>
      <c r="E2215" s="1217"/>
      <c r="F2215" s="1180"/>
      <c r="G2215" s="1181"/>
      <c r="H2215" s="1182"/>
    </row>
    <row r="2216" spans="1:8" x14ac:dyDescent="0.3">
      <c r="A2216" s="1225"/>
      <c r="B2216" s="1188"/>
      <c r="C2216" s="1185"/>
      <c r="D2216" s="1189" t="s">
        <v>4331</v>
      </c>
      <c r="E2216" s="1217"/>
      <c r="F2216" s="1180"/>
      <c r="G2216" s="1181"/>
      <c r="H2216" s="1182"/>
    </row>
    <row r="2217" spans="1:8" x14ac:dyDescent="0.3">
      <c r="A2217" s="1225"/>
      <c r="B2217" s="1188"/>
      <c r="C2217" s="1185"/>
      <c r="D2217" s="1189" t="s">
        <v>4331</v>
      </c>
      <c r="E2217" s="1217"/>
      <c r="F2217" s="1180"/>
      <c r="G2217" s="1181"/>
      <c r="H2217" s="1182"/>
    </row>
    <row r="2218" spans="1:8" x14ac:dyDescent="0.3">
      <c r="A2218" s="1225"/>
      <c r="B2218" s="1188"/>
      <c r="C2218" s="1185"/>
      <c r="D2218" s="1189" t="s">
        <v>4331</v>
      </c>
      <c r="E2218" s="1217"/>
      <c r="F2218" s="1180"/>
      <c r="G2218" s="1181"/>
      <c r="H2218" s="1182"/>
    </row>
    <row r="2219" spans="1:8" x14ac:dyDescent="0.3">
      <c r="A2219" s="1187"/>
      <c r="B2219" s="1188"/>
      <c r="C2219" s="1185"/>
      <c r="D2219" s="1189" t="s">
        <v>4331</v>
      </c>
      <c r="E2219" s="1207"/>
      <c r="F2219" s="1180"/>
      <c r="G2219" s="1181"/>
      <c r="H2219" s="1182"/>
    </row>
    <row r="2220" spans="1:8" x14ac:dyDescent="0.3">
      <c r="A2220" s="1187"/>
      <c r="B2220" s="1188"/>
      <c r="C2220" s="1185"/>
      <c r="D2220" s="1189" t="s">
        <v>4331</v>
      </c>
      <c r="E2220" s="1207"/>
      <c r="F2220" s="1180"/>
      <c r="G2220" s="1181"/>
      <c r="H2220" s="1182"/>
    </row>
    <row r="2221" spans="1:8" x14ac:dyDescent="0.3">
      <c r="A2221" s="1187"/>
      <c r="B2221" s="1188"/>
      <c r="C2221" s="1185"/>
      <c r="D2221" s="1189" t="s">
        <v>4331</v>
      </c>
      <c r="E2221" s="1207"/>
      <c r="F2221" s="1180"/>
      <c r="G2221" s="1181"/>
      <c r="H2221" s="1182"/>
    </row>
    <row r="2222" spans="1:8" x14ac:dyDescent="0.3">
      <c r="A2222" s="1187"/>
      <c r="B2222" s="1188"/>
      <c r="C2222" s="1185"/>
      <c r="D2222" s="1189" t="s">
        <v>4331</v>
      </c>
      <c r="E2222" s="1245"/>
      <c r="F2222" s="1180"/>
      <c r="G2222" s="1181"/>
      <c r="H2222" s="1182"/>
    </row>
    <row r="2223" spans="1:8" x14ac:dyDescent="0.3">
      <c r="A2223" s="1187"/>
      <c r="B2223" s="1188"/>
      <c r="C2223" s="1185"/>
      <c r="D2223" s="1189" t="s">
        <v>4331</v>
      </c>
      <c r="E2223" s="1217"/>
      <c r="F2223" s="1180"/>
      <c r="G2223" s="1181"/>
      <c r="H2223" s="1182"/>
    </row>
    <row r="2224" spans="1:8" x14ac:dyDescent="0.3">
      <c r="A2224" s="1187"/>
      <c r="B2224" s="1188"/>
      <c r="C2224" s="1185"/>
      <c r="D2224" s="1189" t="s">
        <v>4331</v>
      </c>
      <c r="E2224" s="1207"/>
      <c r="F2224" s="1180"/>
      <c r="G2224" s="1181"/>
      <c r="H2224" s="1182"/>
    </row>
    <row r="2225" spans="1:8" x14ac:dyDescent="0.3">
      <c r="A2225" s="1187"/>
      <c r="B2225" s="1188"/>
      <c r="C2225" s="1185"/>
      <c r="D2225" s="1189" t="s">
        <v>4331</v>
      </c>
      <c r="E2225" s="1217"/>
      <c r="F2225" s="1180"/>
      <c r="G2225" s="1181"/>
      <c r="H2225" s="1182"/>
    </row>
    <row r="2226" spans="1:8" x14ac:dyDescent="0.3">
      <c r="A2226" s="1187"/>
      <c r="B2226" s="1188"/>
      <c r="C2226" s="1185"/>
      <c r="D2226" s="1189" t="s">
        <v>4331</v>
      </c>
      <c r="E2226" s="1217"/>
      <c r="F2226" s="1180"/>
      <c r="G2226" s="1181"/>
      <c r="H2226" s="1182"/>
    </row>
    <row r="2227" spans="1:8" x14ac:dyDescent="0.3">
      <c r="A2227" s="1225"/>
      <c r="B2227" s="1188"/>
      <c r="C2227" s="1185"/>
      <c r="D2227" s="1189" t="s">
        <v>4331</v>
      </c>
      <c r="E2227" s="1217"/>
      <c r="F2227" s="1180"/>
      <c r="G2227" s="1181"/>
      <c r="H2227" s="1182"/>
    </row>
    <row r="2228" spans="1:8" x14ac:dyDescent="0.3">
      <c r="A2228" s="1187"/>
      <c r="B2228" s="1188"/>
      <c r="C2228" s="1185"/>
      <c r="D2228" s="1189" t="s">
        <v>4331</v>
      </c>
      <c r="E2228" s="1217"/>
      <c r="F2228" s="1180"/>
      <c r="G2228" s="1181"/>
      <c r="H2228" s="1182"/>
    </row>
    <row r="2229" spans="1:8" x14ac:dyDescent="0.3">
      <c r="A2229" s="1187"/>
      <c r="B2229" s="1188"/>
      <c r="C2229" s="1185"/>
      <c r="D2229" s="1189" t="s">
        <v>4331</v>
      </c>
      <c r="E2229" s="1217"/>
      <c r="F2229" s="1180"/>
      <c r="G2229" s="1181"/>
      <c r="H2229" s="1182"/>
    </row>
    <row r="2230" spans="1:8" x14ac:dyDescent="0.3">
      <c r="A2230" s="1187"/>
      <c r="B2230" s="1188"/>
      <c r="C2230" s="1185"/>
      <c r="D2230" s="1189" t="s">
        <v>4331</v>
      </c>
      <c r="E2230" s="1217"/>
      <c r="F2230" s="1180"/>
      <c r="G2230" s="1181"/>
      <c r="H2230" s="1182"/>
    </row>
    <row r="2231" spans="1:8" x14ac:dyDescent="0.3">
      <c r="A2231" s="1187"/>
      <c r="B2231" s="1188"/>
      <c r="C2231" s="1185"/>
      <c r="D2231" s="1189" t="s">
        <v>4331</v>
      </c>
      <c r="E2231" s="1217"/>
      <c r="F2231" s="1180"/>
      <c r="G2231" s="1181"/>
      <c r="H2231" s="1182"/>
    </row>
    <row r="2232" spans="1:8" x14ac:dyDescent="0.3">
      <c r="A2232" s="1225"/>
      <c r="B2232" s="1188"/>
      <c r="C2232" s="1185"/>
      <c r="D2232" s="1189" t="s">
        <v>4331</v>
      </c>
      <c r="E2232" s="1217"/>
      <c r="F2232" s="1180"/>
      <c r="G2232" s="1181"/>
      <c r="H2232" s="1182"/>
    </row>
    <row r="2233" spans="1:8" x14ac:dyDescent="0.3">
      <c r="A2233" s="1225"/>
      <c r="B2233" s="1188"/>
      <c r="C2233" s="1185"/>
      <c r="D2233" s="1189" t="s">
        <v>4331</v>
      </c>
      <c r="E2233" s="1217"/>
      <c r="F2233" s="1180"/>
      <c r="G2233" s="1181"/>
      <c r="H2233" s="1182"/>
    </row>
    <row r="2234" spans="1:8" x14ac:dyDescent="0.3">
      <c r="A2234" s="1225"/>
      <c r="B2234" s="1188"/>
      <c r="C2234" s="1185"/>
      <c r="D2234" s="1189" t="s">
        <v>4331</v>
      </c>
      <c r="E2234" s="1217"/>
      <c r="F2234" s="1180"/>
      <c r="G2234" s="1181"/>
      <c r="H2234" s="1182"/>
    </row>
    <row r="2235" spans="1:8" x14ac:dyDescent="0.3">
      <c r="A2235" s="1187"/>
      <c r="B2235" s="1188"/>
      <c r="C2235" s="1185"/>
      <c r="D2235" s="1189" t="s">
        <v>4331</v>
      </c>
      <c r="E2235" s="1217"/>
      <c r="F2235" s="1180"/>
      <c r="G2235" s="1181"/>
      <c r="H2235" s="1182"/>
    </row>
    <row r="2236" spans="1:8" x14ac:dyDescent="0.3">
      <c r="A2236" s="1187"/>
      <c r="B2236" s="1188"/>
      <c r="C2236" s="1185"/>
      <c r="D2236" s="1189" t="s">
        <v>4331</v>
      </c>
      <c r="E2236" s="1207"/>
      <c r="F2236" s="1180"/>
      <c r="G2236" s="1181"/>
      <c r="H2236" s="1182"/>
    </row>
    <row r="2237" spans="1:8" x14ac:dyDescent="0.3">
      <c r="A2237" s="1225"/>
      <c r="B2237" s="1188"/>
      <c r="C2237" s="1185"/>
      <c r="D2237" s="1189" t="s">
        <v>4331</v>
      </c>
      <c r="E2237" s="1217"/>
      <c r="F2237" s="1180"/>
      <c r="G2237" s="1181"/>
      <c r="H2237" s="1182"/>
    </row>
    <row r="2238" spans="1:8" x14ac:dyDescent="0.3">
      <c r="A2238" s="1187"/>
      <c r="B2238" s="1188"/>
      <c r="C2238" s="1185"/>
      <c r="D2238" s="1189" t="s">
        <v>4331</v>
      </c>
      <c r="E2238" s="1217"/>
      <c r="F2238" s="1180"/>
      <c r="G2238" s="1181"/>
      <c r="H2238" s="1182"/>
    </row>
    <row r="2239" spans="1:8" x14ac:dyDescent="0.3">
      <c r="A2239" s="1187"/>
      <c r="B2239" s="1188"/>
      <c r="C2239" s="1185"/>
      <c r="D2239" s="1189" t="s">
        <v>4331</v>
      </c>
      <c r="E2239" s="1217"/>
      <c r="F2239" s="1180"/>
      <c r="G2239" s="1181"/>
      <c r="H2239" s="1182"/>
    </row>
    <row r="2240" spans="1:8" x14ac:dyDescent="0.3">
      <c r="A2240" s="1187"/>
      <c r="B2240" s="1188"/>
      <c r="C2240" s="1185"/>
      <c r="D2240" s="1189" t="s">
        <v>4331</v>
      </c>
      <c r="E2240" s="1217"/>
      <c r="F2240" s="1180"/>
      <c r="G2240" s="1181"/>
      <c r="H2240" s="1182"/>
    </row>
    <row r="2241" spans="1:8" x14ac:dyDescent="0.3">
      <c r="A2241" s="1187"/>
      <c r="B2241" s="1188"/>
      <c r="C2241" s="1185"/>
      <c r="D2241" s="1189" t="s">
        <v>4331</v>
      </c>
      <c r="E2241" s="1217"/>
      <c r="F2241" s="1180"/>
      <c r="G2241" s="1181"/>
      <c r="H2241" s="1182"/>
    </row>
    <row r="2242" spans="1:8" x14ac:dyDescent="0.3">
      <c r="A2242" s="1187"/>
      <c r="B2242" s="1188"/>
      <c r="C2242" s="1185"/>
      <c r="D2242" s="1189" t="s">
        <v>4331</v>
      </c>
      <c r="E2242" s="1217"/>
      <c r="F2242" s="1180"/>
      <c r="G2242" s="1181"/>
      <c r="H2242" s="1182"/>
    </row>
    <row r="2243" spans="1:8" x14ac:dyDescent="0.3">
      <c r="A2243" s="1187"/>
      <c r="B2243" s="1188"/>
      <c r="C2243" s="1185"/>
      <c r="D2243" s="1189" t="s">
        <v>4331</v>
      </c>
      <c r="E2243" s="1217"/>
      <c r="F2243" s="1180"/>
      <c r="G2243" s="1181"/>
      <c r="H2243" s="1182"/>
    </row>
    <row r="2244" spans="1:8" x14ac:dyDescent="0.3">
      <c r="A2244" s="1187"/>
      <c r="B2244" s="1188"/>
      <c r="C2244" s="1185"/>
      <c r="D2244" s="1189" t="s">
        <v>4331</v>
      </c>
      <c r="E2244" s="1217"/>
      <c r="F2244" s="1180"/>
      <c r="G2244" s="1181"/>
      <c r="H2244" s="1182"/>
    </row>
    <row r="2245" spans="1:8" x14ac:dyDescent="0.3">
      <c r="A2245" s="1187"/>
      <c r="B2245" s="1188"/>
      <c r="C2245" s="1185"/>
      <c r="D2245" s="1189" t="s">
        <v>4331</v>
      </c>
      <c r="E2245" s="1217"/>
      <c r="F2245" s="1180"/>
      <c r="G2245" s="1181"/>
      <c r="H2245" s="1182"/>
    </row>
    <row r="2246" spans="1:8" x14ac:dyDescent="0.3">
      <c r="A2246" s="1187"/>
      <c r="B2246" s="1188"/>
      <c r="C2246" s="1185"/>
      <c r="D2246" s="1189" t="s">
        <v>4331</v>
      </c>
      <c r="E2246" s="1217"/>
      <c r="F2246" s="1180"/>
      <c r="G2246" s="1181"/>
      <c r="H2246" s="1182"/>
    </row>
    <row r="2247" spans="1:8" x14ac:dyDescent="0.3">
      <c r="A2247" s="1187"/>
      <c r="B2247" s="1188"/>
      <c r="C2247" s="1185"/>
      <c r="D2247" s="1189" t="s">
        <v>4331</v>
      </c>
      <c r="E2247" s="1207"/>
      <c r="F2247" s="1180"/>
      <c r="G2247" s="1181"/>
      <c r="H2247" s="1182"/>
    </row>
    <row r="2248" spans="1:8" x14ac:dyDescent="0.3">
      <c r="A2248" s="1187"/>
      <c r="B2248" s="1188"/>
      <c r="C2248" s="1185"/>
      <c r="D2248" s="1189" t="s">
        <v>4331</v>
      </c>
      <c r="E2248" s="1207"/>
      <c r="F2248" s="1180"/>
      <c r="G2248" s="1181"/>
      <c r="H2248" s="1182"/>
    </row>
    <row r="2249" spans="1:8" x14ac:dyDescent="0.3">
      <c r="A2249" s="1187"/>
      <c r="B2249" s="1188"/>
      <c r="C2249" s="1185"/>
      <c r="D2249" s="1189" t="s">
        <v>4331</v>
      </c>
      <c r="E2249" s="1207"/>
      <c r="F2249" s="1180"/>
      <c r="G2249" s="1181"/>
      <c r="H2249" s="1182"/>
    </row>
    <row r="2250" spans="1:8" x14ac:dyDescent="0.3">
      <c r="A2250" s="1187"/>
      <c r="B2250" s="1188"/>
      <c r="C2250" s="1185"/>
      <c r="D2250" s="1189" t="s">
        <v>4331</v>
      </c>
      <c r="E2250" s="1207"/>
      <c r="F2250" s="1180"/>
      <c r="G2250" s="1181"/>
      <c r="H2250" s="1182"/>
    </row>
    <row r="2251" spans="1:8" x14ac:dyDescent="0.3">
      <c r="A2251" s="1187"/>
      <c r="B2251" s="1188"/>
      <c r="C2251" s="1185"/>
      <c r="D2251" s="1189"/>
      <c r="E2251" s="1207"/>
      <c r="F2251" s="1180"/>
      <c r="G2251" s="1181"/>
      <c r="H2251" s="1182"/>
    </row>
    <row r="2252" spans="1:8" x14ac:dyDescent="0.3">
      <c r="A2252" s="1187"/>
      <c r="B2252" s="1188"/>
      <c r="C2252" s="1185"/>
      <c r="D2252" s="1189"/>
      <c r="E2252" s="1207"/>
      <c r="F2252" s="1180"/>
      <c r="G2252" s="1181"/>
      <c r="H2252" s="1182"/>
    </row>
    <row r="2253" spans="1:8" x14ac:dyDescent="0.3">
      <c r="A2253" s="1187"/>
      <c r="B2253" s="1188"/>
      <c r="C2253" s="1185"/>
      <c r="D2253" s="1189"/>
      <c r="E2253" s="1207"/>
      <c r="F2253" s="1180"/>
      <c r="G2253" s="1181"/>
      <c r="H2253" s="1182"/>
    </row>
    <row r="2254" spans="1:8" x14ac:dyDescent="0.3">
      <c r="A2254" s="1187"/>
      <c r="B2254" s="1188"/>
      <c r="C2254" s="1185"/>
      <c r="D2254" s="1189"/>
      <c r="E2254" s="1207"/>
      <c r="F2254" s="1180"/>
      <c r="G2254" s="1181"/>
      <c r="H2254" s="1182"/>
    </row>
    <row r="2255" spans="1:8" x14ac:dyDescent="0.3">
      <c r="A2255" s="1187"/>
      <c r="B2255" s="1188"/>
      <c r="C2255" s="1185"/>
      <c r="D2255" s="1189"/>
      <c r="E2255" s="1207"/>
      <c r="F2255" s="1180"/>
      <c r="G2255" s="1181"/>
      <c r="H2255" s="1182"/>
    </row>
    <row r="2256" spans="1:8" x14ac:dyDescent="0.3">
      <c r="A2256" s="1187"/>
      <c r="B2256" s="1188"/>
      <c r="C2256" s="1185"/>
      <c r="D2256" s="1189"/>
      <c r="E2256" s="1207"/>
      <c r="F2256" s="1180"/>
      <c r="G2256" s="1181"/>
      <c r="H2256" s="1182"/>
    </row>
    <row r="2257" spans="1:8" x14ac:dyDescent="0.3">
      <c r="A2257" s="1187"/>
      <c r="B2257" s="1188"/>
      <c r="C2257" s="1185"/>
      <c r="D2257" s="1189" t="s">
        <v>4331</v>
      </c>
      <c r="E2257" s="1207"/>
      <c r="F2257" s="1180"/>
      <c r="G2257" s="1181"/>
      <c r="H2257" s="1182"/>
    </row>
    <row r="2258" spans="1:8" x14ac:dyDescent="0.3">
      <c r="A2258" s="1187"/>
      <c r="B2258" s="1188"/>
      <c r="C2258" s="1185"/>
      <c r="D2258" s="1189"/>
      <c r="E2258" s="1207"/>
      <c r="F2258" s="1180"/>
      <c r="G2258" s="1181"/>
      <c r="H2258" s="1182"/>
    </row>
    <row r="2259" spans="1:8" x14ac:dyDescent="0.3">
      <c r="A2259" s="1187"/>
      <c r="B2259" s="1188"/>
      <c r="C2259" s="1185"/>
      <c r="D2259" s="1189"/>
      <c r="E2259" s="1207"/>
      <c r="F2259" s="1180"/>
      <c r="G2259" s="1181"/>
      <c r="H2259" s="1182"/>
    </row>
    <row r="2260" spans="1:8" x14ac:dyDescent="0.3">
      <c r="A2260" s="1178"/>
      <c r="B2260" s="1203"/>
      <c r="C2260" s="1204"/>
      <c r="D2260" s="1204"/>
      <c r="E2260" s="1204"/>
      <c r="F2260" s="1210"/>
      <c r="G2260" s="1181"/>
      <c r="H2260" s="1182"/>
    </row>
    <row r="2261" spans="1:8" x14ac:dyDescent="0.3">
      <c r="A2261" s="1211" t="s">
        <v>4092</v>
      </c>
      <c r="B2261" s="1158" t="s">
        <v>4116</v>
      </c>
      <c r="C2261" s="1159"/>
      <c r="D2261" s="1159"/>
      <c r="E2261" s="1159"/>
      <c r="F2261" s="1175">
        <f>SUM(F2206:F2259)</f>
        <v>250000</v>
      </c>
      <c r="G2261" s="1181"/>
      <c r="H2261" s="1151"/>
    </row>
    <row r="2262" spans="1:8" x14ac:dyDescent="0.3">
      <c r="A2262" s="1148" t="str">
        <f>A1</f>
        <v>CONTRACT  SANRAL NRA 2024/1323</v>
      </c>
      <c r="B2262" s="1206"/>
      <c r="C2262" s="1150"/>
      <c r="D2262" s="1150"/>
      <c r="E2262" s="1150"/>
      <c r="F2262" s="1151"/>
      <c r="G2262" s="1181"/>
      <c r="H2262" s="1151"/>
    </row>
    <row r="2263" spans="1:8" x14ac:dyDescent="0.3">
      <c r="A2263" s="1148" t="str">
        <f>A2</f>
        <v>ROUTINE ROAD MAINTENANCE ON NATIONAL ROUTES IN THE LIMPOPO PROVINCE</v>
      </c>
      <c r="B2263" s="1149"/>
      <c r="C2263" s="1150"/>
      <c r="D2263" s="1150"/>
      <c r="E2263" s="1150"/>
      <c r="F2263" s="1155" t="s">
        <v>4544</v>
      </c>
      <c r="G2263" s="1181"/>
      <c r="H2263" s="1155"/>
    </row>
    <row r="2264" spans="1:8" x14ac:dyDescent="0.3">
      <c r="A2264" s="1157" t="s">
        <v>4457</v>
      </c>
      <c r="B2264" s="1149"/>
      <c r="C2264" s="1159"/>
      <c r="D2264" s="1159"/>
      <c r="E2264" s="1159"/>
      <c r="F2264" s="1151"/>
      <c r="G2264" s="1181"/>
      <c r="H2264" s="1151"/>
    </row>
    <row r="2265" spans="1:8" x14ac:dyDescent="0.3">
      <c r="A2265" s="1162"/>
      <c r="B2265" s="1163"/>
      <c r="C2265" s="1164"/>
      <c r="D2265" s="1164"/>
      <c r="E2265" s="1165"/>
      <c r="F2265" s="1165"/>
      <c r="G2265" s="1181"/>
      <c r="H2265" s="1151"/>
    </row>
    <row r="2266" spans="1:8" x14ac:dyDescent="0.3">
      <c r="A2266" s="1166" t="s">
        <v>4111</v>
      </c>
      <c r="B2266" s="1167" t="s">
        <v>4035</v>
      </c>
      <c r="C2266" s="1168" t="s">
        <v>4112</v>
      </c>
      <c r="D2266" s="1168" t="s">
        <v>4113</v>
      </c>
      <c r="E2266" s="1169" t="s">
        <v>4114</v>
      </c>
      <c r="F2266" s="1169" t="s">
        <v>4036</v>
      </c>
      <c r="G2266" s="1181"/>
      <c r="H2266" s="1170"/>
    </row>
    <row r="2267" spans="1:8" x14ac:dyDescent="0.3">
      <c r="A2267" s="1172"/>
      <c r="B2267" s="1173"/>
      <c r="C2267" s="1174"/>
      <c r="D2267" s="1174"/>
      <c r="E2267" s="1175"/>
      <c r="F2267" s="1175"/>
      <c r="G2267" s="1181"/>
      <c r="H2267" s="1151"/>
    </row>
    <row r="2268" spans="1:8" x14ac:dyDescent="0.3">
      <c r="A2268" s="1222"/>
      <c r="B2268" s="1223"/>
      <c r="C2268" s="1164"/>
      <c r="D2268" s="1189" t="s">
        <v>4331</v>
      </c>
      <c r="E2268" s="1165"/>
      <c r="F2268" s="1180"/>
      <c r="G2268" s="1181"/>
      <c r="H2268" s="1182"/>
    </row>
    <row r="2269" spans="1:8" x14ac:dyDescent="0.3">
      <c r="A2269" s="1166" t="s">
        <v>4096</v>
      </c>
      <c r="B2269" s="1184" t="s">
        <v>4097</v>
      </c>
      <c r="C2269" s="1185"/>
      <c r="D2269" s="1189" t="s">
        <v>4331</v>
      </c>
      <c r="E2269" s="1207"/>
      <c r="F2269" s="1180"/>
      <c r="G2269" s="1181"/>
      <c r="H2269" s="1182"/>
    </row>
    <row r="2270" spans="1:8" x14ac:dyDescent="0.3">
      <c r="A2270" s="1225"/>
      <c r="B2270" s="1188"/>
      <c r="C2270" s="1185"/>
      <c r="D2270" s="1189" t="s">
        <v>4331</v>
      </c>
      <c r="E2270" s="1207"/>
      <c r="F2270" s="1180"/>
      <c r="G2270" s="1181"/>
      <c r="H2270" s="1182"/>
    </row>
    <row r="2271" spans="1:8" x14ac:dyDescent="0.3">
      <c r="A2271" s="1225" t="s">
        <v>2106</v>
      </c>
      <c r="B2271" s="1188" t="s">
        <v>2107</v>
      </c>
      <c r="C2271" s="1185"/>
      <c r="D2271" s="1189" t="s">
        <v>4331</v>
      </c>
      <c r="E2271" s="1207"/>
      <c r="F2271" s="1180"/>
      <c r="G2271" s="1181"/>
      <c r="H2271" s="1182"/>
    </row>
    <row r="2272" spans="1:8" x14ac:dyDescent="0.3">
      <c r="A2272" s="1225"/>
      <c r="B2272" s="1188"/>
      <c r="C2272" s="1185"/>
      <c r="D2272" s="1189" t="s">
        <v>4331</v>
      </c>
      <c r="E2272" s="1207"/>
      <c r="F2272" s="1180"/>
      <c r="G2272" s="1181"/>
      <c r="H2272" s="1182"/>
    </row>
    <row r="2273" spans="1:8" x14ac:dyDescent="0.3">
      <c r="A2273" s="1187" t="s">
        <v>2108</v>
      </c>
      <c r="B2273" s="1188" t="s">
        <v>2109</v>
      </c>
      <c r="C2273" s="1185"/>
      <c r="D2273" s="1189" t="s">
        <v>4331</v>
      </c>
      <c r="E2273" s="1217"/>
      <c r="F2273" s="1180"/>
      <c r="G2273" s="1181"/>
      <c r="H2273" s="1182"/>
    </row>
    <row r="2274" spans="1:8" x14ac:dyDescent="0.3">
      <c r="A2274" s="1187"/>
      <c r="B2274" s="1186"/>
      <c r="C2274" s="1185"/>
      <c r="D2274" s="1189" t="s">
        <v>4331</v>
      </c>
      <c r="E2274" s="1291"/>
      <c r="F2274" s="1180"/>
      <c r="G2274" s="1181"/>
      <c r="H2274" s="1182"/>
    </row>
    <row r="2275" spans="1:8" x14ac:dyDescent="0.3">
      <c r="A2275" s="1187" t="s">
        <v>2110</v>
      </c>
      <c r="B2275" s="1188" t="s">
        <v>2111</v>
      </c>
      <c r="C2275" s="1185" t="s">
        <v>181</v>
      </c>
      <c r="D2275" s="1189">
        <v>100</v>
      </c>
      <c r="E2275" s="1286"/>
      <c r="F2275" s="1180">
        <f>ROUND(D2275*(ROUND(E2275,2)),2)</f>
        <v>0</v>
      </c>
      <c r="G2275" s="1181"/>
      <c r="H2275" s="1182"/>
    </row>
    <row r="2276" spans="1:8" x14ac:dyDescent="0.3">
      <c r="A2276" s="1225"/>
      <c r="B2276" s="1188"/>
      <c r="C2276" s="1185"/>
      <c r="D2276" s="1189" t="s">
        <v>4331</v>
      </c>
      <c r="E2276" s="1258"/>
      <c r="F2276" s="1180"/>
      <c r="G2276" s="1181"/>
      <c r="H2276" s="1182"/>
    </row>
    <row r="2277" spans="1:8" x14ac:dyDescent="0.3">
      <c r="A2277" s="1225" t="s">
        <v>2112</v>
      </c>
      <c r="B2277" s="1235" t="s">
        <v>2113</v>
      </c>
      <c r="C2277" s="1185" t="s">
        <v>181</v>
      </c>
      <c r="D2277" s="1189">
        <v>100</v>
      </c>
      <c r="E2277" s="1286"/>
      <c r="F2277" s="1180">
        <f>ROUND(D2277*(ROUND(E2277,2)),2)</f>
        <v>0</v>
      </c>
      <c r="G2277" s="1181"/>
      <c r="H2277" s="1182"/>
    </row>
    <row r="2278" spans="1:8" x14ac:dyDescent="0.3">
      <c r="A2278" s="1225"/>
      <c r="B2278" s="1188"/>
      <c r="C2278" s="1185"/>
      <c r="D2278" s="1189" t="s">
        <v>4331</v>
      </c>
      <c r="E2278" s="1207"/>
      <c r="F2278" s="1180"/>
      <c r="G2278" s="1181"/>
      <c r="H2278" s="1182"/>
    </row>
    <row r="2279" spans="1:8" x14ac:dyDescent="0.3">
      <c r="A2279" s="1225" t="s">
        <v>2114</v>
      </c>
      <c r="B2279" s="1188" t="s">
        <v>2115</v>
      </c>
      <c r="C2279" s="1185" t="s">
        <v>181</v>
      </c>
      <c r="D2279" s="1189"/>
      <c r="E2279" s="1286"/>
      <c r="F2279" s="1180" t="s">
        <v>2347</v>
      </c>
      <c r="G2279" s="1181"/>
      <c r="H2279" s="1182"/>
    </row>
    <row r="2280" spans="1:8" x14ac:dyDescent="0.3">
      <c r="A2280" s="1187"/>
      <c r="B2280" s="1188"/>
      <c r="C2280" s="1185"/>
      <c r="D2280" s="1189"/>
      <c r="E2280" s="1217"/>
      <c r="F2280" s="1180"/>
      <c r="G2280" s="1181"/>
      <c r="H2280" s="1182"/>
    </row>
    <row r="2281" spans="1:8" x14ac:dyDescent="0.3">
      <c r="A2281" s="1225" t="s">
        <v>2116</v>
      </c>
      <c r="B2281" s="1188" t="s">
        <v>2117</v>
      </c>
      <c r="C2281" s="1185" t="s">
        <v>181</v>
      </c>
      <c r="D2281" s="1189"/>
      <c r="E2281" s="1286"/>
      <c r="F2281" s="1180" t="s">
        <v>2347</v>
      </c>
      <c r="G2281" s="1181"/>
      <c r="H2281" s="1182"/>
    </row>
    <row r="2282" spans="1:8" x14ac:dyDescent="0.3">
      <c r="A2282" s="1187"/>
      <c r="B2282" s="1188"/>
      <c r="C2282" s="1185"/>
      <c r="D2282" s="1189"/>
      <c r="E2282" s="1217"/>
      <c r="F2282" s="1180"/>
      <c r="G2282" s="1181"/>
      <c r="H2282" s="1182"/>
    </row>
    <row r="2283" spans="1:8" ht="22.8" x14ac:dyDescent="0.3">
      <c r="A2283" s="1225" t="s">
        <v>2118</v>
      </c>
      <c r="B2283" s="1188" t="s">
        <v>4545</v>
      </c>
      <c r="C2283" s="1185" t="s">
        <v>181</v>
      </c>
      <c r="D2283" s="1189"/>
      <c r="E2283" s="1286"/>
      <c r="F2283" s="1180" t="s">
        <v>2347</v>
      </c>
      <c r="G2283" s="1181"/>
      <c r="H2283" s="1182"/>
    </row>
    <row r="2284" spans="1:8" x14ac:dyDescent="0.3">
      <c r="A2284" s="1187"/>
      <c r="B2284" s="1188"/>
      <c r="C2284" s="1185"/>
      <c r="D2284" s="1189" t="s">
        <v>4331</v>
      </c>
      <c r="E2284" s="1207"/>
      <c r="F2284" s="1180"/>
      <c r="G2284" s="1181"/>
      <c r="H2284" s="1182"/>
    </row>
    <row r="2285" spans="1:8" x14ac:dyDescent="0.3">
      <c r="A2285" s="1225" t="s">
        <v>2122</v>
      </c>
      <c r="B2285" s="1186" t="s">
        <v>2123</v>
      </c>
      <c r="C2285" s="1185"/>
      <c r="D2285" s="1189" t="s">
        <v>4331</v>
      </c>
      <c r="E2285" s="1245"/>
      <c r="F2285" s="1180"/>
      <c r="G2285" s="1181"/>
      <c r="H2285" s="1182"/>
    </row>
    <row r="2286" spans="1:8" x14ac:dyDescent="0.3">
      <c r="A2286" s="1187"/>
      <c r="B2286" s="1188"/>
      <c r="C2286" s="1185"/>
      <c r="D2286" s="1189" t="s">
        <v>4331</v>
      </c>
      <c r="E2286" s="1217"/>
      <c r="F2286" s="1180"/>
      <c r="G2286" s="1181"/>
      <c r="H2286" s="1182"/>
    </row>
    <row r="2287" spans="1:8" x14ac:dyDescent="0.3">
      <c r="A2287" s="1225" t="s">
        <v>2124</v>
      </c>
      <c r="B2287" s="1188" t="s">
        <v>4546</v>
      </c>
      <c r="C2287" s="1185" t="s">
        <v>221</v>
      </c>
      <c r="D2287" s="1189"/>
      <c r="E2287" s="1286"/>
      <c r="F2287" s="1180" t="s">
        <v>2347</v>
      </c>
      <c r="G2287" s="1181"/>
      <c r="H2287" s="1182"/>
    </row>
    <row r="2288" spans="1:8" x14ac:dyDescent="0.3">
      <c r="A2288" s="1187"/>
      <c r="B2288" s="1188"/>
      <c r="C2288" s="1185"/>
      <c r="D2288" s="1189"/>
      <c r="E2288" s="1217"/>
      <c r="F2288" s="1180"/>
      <c r="G2288" s="1181"/>
      <c r="H2288" s="1182"/>
    </row>
    <row r="2289" spans="1:8" x14ac:dyDescent="0.3">
      <c r="A2289" s="1225" t="s">
        <v>2126</v>
      </c>
      <c r="B2289" s="1188" t="s">
        <v>4547</v>
      </c>
      <c r="C2289" s="1185" t="s">
        <v>221</v>
      </c>
      <c r="D2289" s="1189"/>
      <c r="E2289" s="1286"/>
      <c r="F2289" s="1180" t="s">
        <v>2347</v>
      </c>
      <c r="G2289" s="1181"/>
      <c r="H2289" s="1182"/>
    </row>
    <row r="2290" spans="1:8" x14ac:dyDescent="0.3">
      <c r="A2290" s="1187"/>
      <c r="B2290" s="1188"/>
      <c r="C2290" s="1185"/>
      <c r="D2290" s="1189" t="s">
        <v>4331</v>
      </c>
      <c r="E2290" s="1217"/>
      <c r="F2290" s="1180"/>
      <c r="G2290" s="1181"/>
      <c r="H2290" s="1182"/>
    </row>
    <row r="2291" spans="1:8" x14ac:dyDescent="0.3">
      <c r="A2291" s="1225" t="s">
        <v>2128</v>
      </c>
      <c r="B2291" s="1186" t="s">
        <v>2129</v>
      </c>
      <c r="C2291" s="1185"/>
      <c r="D2291" s="1189" t="s">
        <v>4331</v>
      </c>
      <c r="E2291" s="1217"/>
      <c r="F2291" s="1180"/>
      <c r="G2291" s="1181"/>
      <c r="H2291" s="1182"/>
    </row>
    <row r="2292" spans="1:8" x14ac:dyDescent="0.3">
      <c r="A2292" s="1225"/>
      <c r="B2292" s="1188"/>
      <c r="C2292" s="1185"/>
      <c r="D2292" s="1189" t="s">
        <v>4331</v>
      </c>
      <c r="E2292" s="1291"/>
      <c r="F2292" s="1180"/>
      <c r="G2292" s="1181"/>
      <c r="H2292" s="1182"/>
    </row>
    <row r="2293" spans="1:8" x14ac:dyDescent="0.3">
      <c r="A2293" s="1187" t="s">
        <v>2130</v>
      </c>
      <c r="B2293" s="1235" t="s">
        <v>2131</v>
      </c>
      <c r="C2293" s="1185" t="s">
        <v>221</v>
      </c>
      <c r="D2293" s="1189"/>
      <c r="E2293" s="1286"/>
      <c r="F2293" s="1180" t="s">
        <v>2347</v>
      </c>
      <c r="G2293" s="1181"/>
      <c r="H2293" s="1182"/>
    </row>
    <row r="2294" spans="1:8" x14ac:dyDescent="0.3">
      <c r="A2294" s="1225"/>
      <c r="B2294" s="1235"/>
      <c r="C2294" s="1185"/>
      <c r="D2294" s="1189"/>
      <c r="E2294" s="1258"/>
      <c r="F2294" s="1180"/>
      <c r="G2294" s="1181"/>
      <c r="H2294" s="1182"/>
    </row>
    <row r="2295" spans="1:8" x14ac:dyDescent="0.3">
      <c r="A2295" s="1187" t="s">
        <v>2132</v>
      </c>
      <c r="B2295" s="1235" t="s">
        <v>2133</v>
      </c>
      <c r="C2295" s="1185" t="s">
        <v>221</v>
      </c>
      <c r="D2295" s="1189"/>
      <c r="E2295" s="1286"/>
      <c r="F2295" s="1180" t="s">
        <v>2347</v>
      </c>
      <c r="G2295" s="1181"/>
      <c r="H2295" s="1182"/>
    </row>
    <row r="2296" spans="1:8" x14ac:dyDescent="0.3">
      <c r="A2296" s="1187"/>
      <c r="B2296" s="1188"/>
      <c r="C2296" s="1185"/>
      <c r="D2296" s="1189"/>
      <c r="E2296" s="1217"/>
      <c r="F2296" s="1180"/>
      <c r="G2296" s="1181"/>
      <c r="H2296" s="1182"/>
    </row>
    <row r="2297" spans="1:8" ht="22.8" x14ac:dyDescent="0.3">
      <c r="A2297" s="1225" t="s">
        <v>2134</v>
      </c>
      <c r="B2297" s="1188" t="s">
        <v>4548</v>
      </c>
      <c r="C2297" s="1185" t="s">
        <v>181</v>
      </c>
      <c r="D2297" s="1189"/>
      <c r="E2297" s="1286"/>
      <c r="F2297" s="1180" t="s">
        <v>2347</v>
      </c>
      <c r="G2297" s="1181"/>
      <c r="H2297" s="1182"/>
    </row>
    <row r="2298" spans="1:8" x14ac:dyDescent="0.3">
      <c r="A2298" s="1187"/>
      <c r="B2298" s="1188"/>
      <c r="C2298" s="1185"/>
      <c r="D2298" s="1189" t="s">
        <v>4331</v>
      </c>
      <c r="E2298" s="1217"/>
      <c r="F2298" s="1180"/>
      <c r="G2298" s="1181"/>
      <c r="H2298" s="1182"/>
    </row>
    <row r="2299" spans="1:8" x14ac:dyDescent="0.3">
      <c r="A2299" s="1187" t="s">
        <v>2136</v>
      </c>
      <c r="B2299" s="1186" t="s">
        <v>3895</v>
      </c>
      <c r="C2299" s="1185"/>
      <c r="D2299" s="1189" t="s">
        <v>4331</v>
      </c>
      <c r="E2299" s="1217"/>
      <c r="F2299" s="1180"/>
      <c r="G2299" s="1181"/>
      <c r="H2299" s="1182"/>
    </row>
    <row r="2300" spans="1:8" x14ac:dyDescent="0.3">
      <c r="A2300" s="1187"/>
      <c r="B2300" s="1188"/>
      <c r="C2300" s="1185"/>
      <c r="D2300" s="1189" t="s">
        <v>4331</v>
      </c>
      <c r="E2300" s="1291"/>
      <c r="F2300" s="1180"/>
      <c r="G2300" s="1181"/>
      <c r="H2300" s="1182"/>
    </row>
    <row r="2301" spans="1:8" x14ac:dyDescent="0.3">
      <c r="A2301" s="1187" t="s">
        <v>2138</v>
      </c>
      <c r="B2301" s="1188" t="s">
        <v>2157</v>
      </c>
      <c r="C2301" s="1185" t="s">
        <v>221</v>
      </c>
      <c r="D2301" s="1189">
        <v>15</v>
      </c>
      <c r="E2301" s="1286"/>
      <c r="F2301" s="1180">
        <f t="shared" ref="F2301:F2303" si="8">ROUND(D2301*(ROUND(E2301,2)),2)</f>
        <v>0</v>
      </c>
      <c r="G2301" s="1181"/>
      <c r="H2301" s="1182"/>
    </row>
    <row r="2302" spans="1:8" x14ac:dyDescent="0.3">
      <c r="A2302" s="1187"/>
      <c r="B2302" s="1188"/>
      <c r="C2302" s="1185"/>
      <c r="D2302" s="1189" t="s">
        <v>4331</v>
      </c>
      <c r="E2302" s="1305"/>
      <c r="F2302" s="1180"/>
      <c r="G2302" s="1181"/>
      <c r="H2302" s="1182"/>
    </row>
    <row r="2303" spans="1:8" x14ac:dyDescent="0.3">
      <c r="A2303" s="1187" t="s">
        <v>2140</v>
      </c>
      <c r="B2303" s="1188" t="s">
        <v>3896</v>
      </c>
      <c r="C2303" s="1185" t="s">
        <v>221</v>
      </c>
      <c r="D2303" s="1189">
        <v>15</v>
      </c>
      <c r="E2303" s="1286"/>
      <c r="F2303" s="1180">
        <f t="shared" si="8"/>
        <v>0</v>
      </c>
      <c r="G2303" s="1181"/>
      <c r="H2303" s="1182"/>
    </row>
    <row r="2304" spans="1:8" x14ac:dyDescent="0.3">
      <c r="A2304" s="1187"/>
      <c r="B2304" s="1188"/>
      <c r="C2304" s="1185"/>
      <c r="D2304" s="1189" t="s">
        <v>4331</v>
      </c>
      <c r="E2304" s="1217"/>
      <c r="F2304" s="1180"/>
      <c r="G2304" s="1181"/>
      <c r="H2304" s="1182"/>
    </row>
    <row r="2305" spans="1:8" x14ac:dyDescent="0.3">
      <c r="A2305" s="1225" t="s">
        <v>2142</v>
      </c>
      <c r="B2305" s="1186" t="s">
        <v>2137</v>
      </c>
      <c r="C2305" s="1185"/>
      <c r="D2305" s="1189" t="s">
        <v>4331</v>
      </c>
      <c r="E2305" s="1217"/>
      <c r="F2305" s="1180"/>
      <c r="G2305" s="1181"/>
      <c r="H2305" s="1182"/>
    </row>
    <row r="2306" spans="1:8" x14ac:dyDescent="0.3">
      <c r="A2306" s="1187"/>
      <c r="B2306" s="1188"/>
      <c r="C2306" s="1185"/>
      <c r="D2306" s="1189" t="s">
        <v>4331</v>
      </c>
      <c r="E2306" s="1207"/>
      <c r="F2306" s="1180"/>
      <c r="G2306" s="1181"/>
      <c r="H2306" s="1182"/>
    </row>
    <row r="2307" spans="1:8" x14ac:dyDescent="0.3">
      <c r="A2307" s="1187" t="s">
        <v>2144</v>
      </c>
      <c r="B2307" s="1188" t="s">
        <v>2139</v>
      </c>
      <c r="C2307" s="1185" t="s">
        <v>221</v>
      </c>
      <c r="D2307" s="1189">
        <v>10</v>
      </c>
      <c r="E2307" s="1286"/>
      <c r="F2307" s="1180">
        <f>ROUND(D2307*(ROUND(E2307,2)),2)</f>
        <v>0</v>
      </c>
      <c r="G2307" s="1181"/>
      <c r="H2307" s="1182"/>
    </row>
    <row r="2308" spans="1:8" x14ac:dyDescent="0.3">
      <c r="A2308" s="1187"/>
      <c r="B2308" s="1188"/>
      <c r="C2308" s="1185"/>
      <c r="D2308" s="1189" t="s">
        <v>4331</v>
      </c>
      <c r="E2308" s="1217"/>
      <c r="F2308" s="1180"/>
      <c r="G2308" s="1181"/>
      <c r="H2308" s="1182"/>
    </row>
    <row r="2309" spans="1:8" x14ac:dyDescent="0.3">
      <c r="A2309" s="1187" t="s">
        <v>2146</v>
      </c>
      <c r="B2309" s="1188" t="s">
        <v>2141</v>
      </c>
      <c r="C2309" s="1185" t="s">
        <v>221</v>
      </c>
      <c r="D2309" s="1189">
        <v>10</v>
      </c>
      <c r="E2309" s="1286"/>
      <c r="F2309" s="1180">
        <f>ROUND(D2309*(ROUND(E2309,2)),2)</f>
        <v>0</v>
      </c>
      <c r="G2309" s="1181"/>
      <c r="H2309" s="1182"/>
    </row>
    <row r="2310" spans="1:8" x14ac:dyDescent="0.3">
      <c r="A2310" s="1187"/>
      <c r="B2310" s="1188"/>
      <c r="C2310" s="1185"/>
      <c r="D2310" s="1189" t="s">
        <v>4331</v>
      </c>
      <c r="E2310" s="1217"/>
      <c r="F2310" s="1180"/>
      <c r="G2310" s="1181"/>
      <c r="H2310" s="1182"/>
    </row>
    <row r="2311" spans="1:8" x14ac:dyDescent="0.3">
      <c r="A2311" s="1225" t="s">
        <v>2154</v>
      </c>
      <c r="B2311" s="1186" t="s">
        <v>3996</v>
      </c>
      <c r="C2311" s="1185"/>
      <c r="D2311" s="1189" t="s">
        <v>4331</v>
      </c>
      <c r="E2311" s="1217"/>
      <c r="F2311" s="1180"/>
      <c r="G2311" s="1181"/>
      <c r="H2311" s="1182"/>
    </row>
    <row r="2312" spans="1:8" x14ac:dyDescent="0.3">
      <c r="A2312" s="1225"/>
      <c r="B2312" s="1188"/>
      <c r="C2312" s="1185"/>
      <c r="D2312" s="1189" t="s">
        <v>4331</v>
      </c>
      <c r="E2312" s="1207"/>
      <c r="F2312" s="1180"/>
      <c r="G2312" s="1181"/>
      <c r="H2312" s="1182"/>
    </row>
    <row r="2313" spans="1:8" ht="22.8" x14ac:dyDescent="0.3">
      <c r="A2313" s="1187" t="s">
        <v>2156</v>
      </c>
      <c r="B2313" s="1188" t="s">
        <v>4549</v>
      </c>
      <c r="C2313" s="1185" t="s">
        <v>181</v>
      </c>
      <c r="D2313" s="1189">
        <v>20</v>
      </c>
      <c r="E2313" s="1286"/>
      <c r="F2313" s="1180">
        <f>ROUND(D2313*(ROUND(E2313,2)),2)</f>
        <v>0</v>
      </c>
      <c r="G2313" s="1181"/>
      <c r="H2313" s="1182"/>
    </row>
    <row r="2314" spans="1:8" x14ac:dyDescent="0.3">
      <c r="A2314" s="1187"/>
      <c r="B2314" s="1188"/>
      <c r="C2314" s="1185"/>
      <c r="D2314" s="1189" t="s">
        <v>4331</v>
      </c>
      <c r="E2314" s="1207"/>
      <c r="F2314" s="1180"/>
      <c r="G2314" s="1181"/>
      <c r="H2314" s="1182"/>
    </row>
    <row r="2315" spans="1:8" ht="22.8" x14ac:dyDescent="0.3">
      <c r="A2315" s="1187" t="s">
        <v>2158</v>
      </c>
      <c r="B2315" s="1188" t="s">
        <v>4550</v>
      </c>
      <c r="C2315" s="1185" t="s">
        <v>181</v>
      </c>
      <c r="D2315" s="1189">
        <v>10</v>
      </c>
      <c r="E2315" s="1286"/>
      <c r="F2315" s="1180">
        <f>ROUND(D2315*(ROUND(E2315,2)),2)</f>
        <v>0</v>
      </c>
      <c r="G2315" s="1181"/>
      <c r="H2315" s="1182"/>
    </row>
    <row r="2316" spans="1:8" x14ac:dyDescent="0.3">
      <c r="A2316" s="1225"/>
      <c r="B2316" s="1188"/>
      <c r="C2316" s="1185"/>
      <c r="D2316" s="1189" t="s">
        <v>4331</v>
      </c>
      <c r="E2316" s="1207"/>
      <c r="F2316" s="1180"/>
      <c r="G2316" s="1181"/>
      <c r="H2316" s="1182"/>
    </row>
    <row r="2317" spans="1:8" x14ac:dyDescent="0.3">
      <c r="A2317" s="1225" t="s">
        <v>3900</v>
      </c>
      <c r="B2317" s="1188" t="s">
        <v>2149</v>
      </c>
      <c r="C2317" s="1185" t="s">
        <v>181</v>
      </c>
      <c r="D2317" s="1189">
        <v>50</v>
      </c>
      <c r="E2317" s="1286"/>
      <c r="F2317" s="1180">
        <f>ROUND(D2317*(ROUND(E2317,2)),2)</f>
        <v>0</v>
      </c>
      <c r="G2317" s="1181"/>
      <c r="H2317" s="1182"/>
    </row>
    <row r="2318" spans="1:8" x14ac:dyDescent="0.3">
      <c r="A2318" s="1225"/>
      <c r="B2318" s="1188"/>
      <c r="C2318" s="1185"/>
      <c r="D2318" s="1189" t="s">
        <v>4331</v>
      </c>
      <c r="E2318" s="1207"/>
      <c r="F2318" s="1180"/>
      <c r="G2318" s="1181"/>
      <c r="H2318" s="1182"/>
    </row>
    <row r="2319" spans="1:8" x14ac:dyDescent="0.3">
      <c r="A2319" s="1225"/>
      <c r="B2319" s="1266"/>
      <c r="C2319" s="1174"/>
      <c r="D2319" s="1267"/>
      <c r="E2319" s="1306"/>
      <c r="F2319" s="1180"/>
      <c r="G2319" s="1181"/>
      <c r="H2319" s="1182"/>
    </row>
    <row r="2320" spans="1:8" x14ac:dyDescent="0.3">
      <c r="A2320" s="1178"/>
      <c r="B2320" s="1203"/>
      <c r="C2320" s="1204"/>
      <c r="D2320" s="1204"/>
      <c r="E2320" s="1204"/>
      <c r="F2320" s="1210"/>
      <c r="G2320" s="1181"/>
      <c r="H2320" s="1182"/>
    </row>
    <row r="2321" spans="1:8" x14ac:dyDescent="0.3">
      <c r="A2321" s="1205"/>
      <c r="B2321" s="1158" t="s">
        <v>4450</v>
      </c>
      <c r="C2321" s="1159"/>
      <c r="D2321" s="1159"/>
      <c r="E2321" s="1159"/>
      <c r="F2321" s="1175">
        <f>SUM(F2268:F2318)</f>
        <v>0</v>
      </c>
      <c r="G2321" s="1181"/>
      <c r="H2321" s="1151"/>
    </row>
    <row r="2322" spans="1:8" x14ac:dyDescent="0.3">
      <c r="A2322" s="1148" t="str">
        <f>A1</f>
        <v>CONTRACT  SANRAL NRA 2024/1323</v>
      </c>
      <c r="B2322" s="1206"/>
      <c r="C2322" s="1150"/>
      <c r="D2322" s="1150"/>
      <c r="E2322" s="1150"/>
      <c r="F2322" s="1151"/>
      <c r="G2322" s="1181"/>
      <c r="H2322" s="1151"/>
    </row>
    <row r="2323" spans="1:8" x14ac:dyDescent="0.3">
      <c r="A2323" s="1148" t="str">
        <f>A2</f>
        <v>ROUTINE ROAD MAINTENANCE ON NATIONAL ROUTES IN THE LIMPOPO PROVINCE</v>
      </c>
      <c r="B2323" s="1149"/>
      <c r="C2323" s="1150"/>
      <c r="D2323" s="1150"/>
      <c r="E2323" s="1150"/>
      <c r="F2323" s="1155" t="s">
        <v>4544</v>
      </c>
      <c r="G2323" s="1181"/>
      <c r="H2323" s="1155"/>
    </row>
    <row r="2324" spans="1:8" x14ac:dyDescent="0.3">
      <c r="A2324" s="1157" t="s">
        <v>4457</v>
      </c>
      <c r="B2324" s="1149"/>
      <c r="C2324" s="1159"/>
      <c r="D2324" s="1159"/>
      <c r="E2324" s="1159"/>
      <c r="F2324" s="1151"/>
      <c r="G2324" s="1181"/>
      <c r="H2324" s="1151"/>
    </row>
    <row r="2325" spans="1:8" x14ac:dyDescent="0.3">
      <c r="A2325" s="1162"/>
      <c r="B2325" s="1163"/>
      <c r="C2325" s="1164"/>
      <c r="D2325" s="1164"/>
      <c r="E2325" s="1165"/>
      <c r="F2325" s="1165"/>
      <c r="G2325" s="1181"/>
      <c r="H2325" s="1151"/>
    </row>
    <row r="2326" spans="1:8" x14ac:dyDescent="0.3">
      <c r="A2326" s="1166" t="s">
        <v>4111</v>
      </c>
      <c r="B2326" s="1167" t="s">
        <v>4035</v>
      </c>
      <c r="C2326" s="1168" t="s">
        <v>4112</v>
      </c>
      <c r="D2326" s="1168" t="s">
        <v>4113</v>
      </c>
      <c r="E2326" s="1169" t="s">
        <v>4114</v>
      </c>
      <c r="F2326" s="1169" t="s">
        <v>4036</v>
      </c>
      <c r="G2326" s="1181"/>
      <c r="H2326" s="1170"/>
    </row>
    <row r="2327" spans="1:8" x14ac:dyDescent="0.3">
      <c r="A2327" s="1172"/>
      <c r="B2327" s="1173"/>
      <c r="C2327" s="1174"/>
      <c r="D2327" s="1174"/>
      <c r="E2327" s="1175"/>
      <c r="F2327" s="1175"/>
      <c r="G2327" s="1181"/>
      <c r="H2327" s="1151"/>
    </row>
    <row r="2328" spans="1:8" x14ac:dyDescent="0.3">
      <c r="A2328" s="1178"/>
      <c r="B2328" s="1203"/>
      <c r="C2328" s="1204"/>
      <c r="D2328" s="1204"/>
      <c r="E2328" s="1204"/>
      <c r="F2328" s="1165"/>
      <c r="G2328" s="1181"/>
      <c r="H2328" s="1151"/>
    </row>
    <row r="2329" spans="1:8" x14ac:dyDescent="0.3">
      <c r="A2329" s="1205"/>
      <c r="B2329" s="1158" t="s">
        <v>4451</v>
      </c>
      <c r="C2329" s="1159"/>
      <c r="D2329" s="1159"/>
      <c r="E2329" s="1159"/>
      <c r="F2329" s="1175">
        <f>F2321</f>
        <v>0</v>
      </c>
      <c r="G2329" s="1181"/>
      <c r="H2329" s="1151"/>
    </row>
    <row r="2330" spans="1:8" x14ac:dyDescent="0.3">
      <c r="A2330" s="1187"/>
      <c r="B2330" s="1237"/>
      <c r="C2330" s="1164"/>
      <c r="D2330" s="1164"/>
      <c r="E2330" s="1150"/>
      <c r="F2330" s="1207"/>
      <c r="G2330" s="1181"/>
      <c r="H2330" s="1151"/>
    </row>
    <row r="2331" spans="1:8" ht="22.8" x14ac:dyDescent="0.3">
      <c r="A2331" s="1225" t="s">
        <v>3901</v>
      </c>
      <c r="B2331" s="1236" t="s">
        <v>4551</v>
      </c>
      <c r="C2331" s="1185" t="s">
        <v>181</v>
      </c>
      <c r="D2331" s="1189">
        <v>50</v>
      </c>
      <c r="E2331" s="1286"/>
      <c r="F2331" s="1180">
        <f>ROUND(D2331*(ROUND(E2331,2)),2)</f>
        <v>0</v>
      </c>
      <c r="G2331" s="1181"/>
      <c r="H2331" s="1151"/>
    </row>
    <row r="2332" spans="1:8" x14ac:dyDescent="0.3">
      <c r="A2332" s="1183"/>
      <c r="B2332" s="1188"/>
      <c r="C2332" s="1185"/>
      <c r="D2332" s="1189" t="s">
        <v>4331</v>
      </c>
      <c r="E2332" s="1207"/>
      <c r="F2332" s="1180"/>
      <c r="G2332" s="1181"/>
      <c r="H2332" s="1182"/>
    </row>
    <row r="2333" spans="1:8" x14ac:dyDescent="0.3">
      <c r="A2333" s="1225" t="s">
        <v>2160</v>
      </c>
      <c r="B2333" s="1188" t="s">
        <v>2153</v>
      </c>
      <c r="C2333" s="1185" t="s">
        <v>221</v>
      </c>
      <c r="D2333" s="1189">
        <v>25</v>
      </c>
      <c r="E2333" s="1286"/>
      <c r="F2333" s="1180">
        <f>ROUND(D2333*(ROUND(E2333,2)),2)</f>
        <v>0</v>
      </c>
      <c r="G2333" s="1181"/>
      <c r="H2333" s="1182"/>
    </row>
    <row r="2334" spans="1:8" x14ac:dyDescent="0.3">
      <c r="A2334" s="1187"/>
      <c r="B2334" s="1188"/>
      <c r="C2334" s="1185"/>
      <c r="D2334" s="1189" t="s">
        <v>4331</v>
      </c>
      <c r="E2334" s="1207"/>
      <c r="F2334" s="1180"/>
      <c r="G2334" s="1181"/>
      <c r="H2334" s="1182"/>
    </row>
    <row r="2335" spans="1:8" x14ac:dyDescent="0.3">
      <c r="A2335" s="1225" t="s">
        <v>2172</v>
      </c>
      <c r="B2335" s="1188" t="s">
        <v>3902</v>
      </c>
      <c r="C2335" s="1185"/>
      <c r="D2335" s="1189" t="s">
        <v>4331</v>
      </c>
      <c r="E2335" s="1217"/>
      <c r="F2335" s="1180"/>
      <c r="G2335" s="1181"/>
      <c r="H2335" s="1182"/>
    </row>
    <row r="2336" spans="1:8" x14ac:dyDescent="0.3">
      <c r="A2336" s="1187"/>
      <c r="B2336" s="1188"/>
      <c r="C2336" s="1185"/>
      <c r="D2336" s="1189" t="s">
        <v>4331</v>
      </c>
      <c r="E2336" s="1207"/>
      <c r="F2336" s="1180"/>
      <c r="G2336" s="1181"/>
      <c r="H2336" s="1182"/>
    </row>
    <row r="2337" spans="1:8" x14ac:dyDescent="0.3">
      <c r="A2337" s="1187" t="s">
        <v>2174</v>
      </c>
      <c r="B2337" s="1188" t="s">
        <v>2163</v>
      </c>
      <c r="C2337" s="1185"/>
      <c r="D2337" s="1189" t="s">
        <v>4331</v>
      </c>
      <c r="E2337" s="1207"/>
      <c r="F2337" s="1180"/>
      <c r="G2337" s="1181"/>
      <c r="H2337" s="1182"/>
    </row>
    <row r="2338" spans="1:8" x14ac:dyDescent="0.3">
      <c r="A2338" s="1187"/>
      <c r="B2338" s="1188"/>
      <c r="C2338" s="1185"/>
      <c r="D2338" s="1189" t="s">
        <v>4331</v>
      </c>
      <c r="E2338" s="1258"/>
      <c r="F2338" s="1180"/>
      <c r="G2338" s="1181"/>
      <c r="H2338" s="1182"/>
    </row>
    <row r="2339" spans="1:8" x14ac:dyDescent="0.3">
      <c r="A2339" s="1187" t="s">
        <v>3903</v>
      </c>
      <c r="B2339" s="1235" t="s">
        <v>4552</v>
      </c>
      <c r="C2339" s="1185" t="s">
        <v>489</v>
      </c>
      <c r="D2339" s="1189">
        <v>20</v>
      </c>
      <c r="E2339" s="1286"/>
      <c r="F2339" s="1180">
        <f>ROUND(D2339*(ROUND(E2339,2)),2)</f>
        <v>0</v>
      </c>
      <c r="G2339" s="1181"/>
      <c r="H2339" s="1182"/>
    </row>
    <row r="2340" spans="1:8" x14ac:dyDescent="0.3">
      <c r="A2340" s="1187"/>
      <c r="B2340" s="1188"/>
      <c r="C2340" s="1185"/>
      <c r="D2340" s="1189" t="s">
        <v>4331</v>
      </c>
      <c r="E2340" s="1217"/>
      <c r="F2340" s="1180"/>
      <c r="G2340" s="1181"/>
      <c r="H2340" s="1182"/>
    </row>
    <row r="2341" spans="1:8" x14ac:dyDescent="0.3">
      <c r="A2341" s="1225" t="s">
        <v>2176</v>
      </c>
      <c r="B2341" s="1188" t="s">
        <v>3906</v>
      </c>
      <c r="C2341" s="1185" t="s">
        <v>489</v>
      </c>
      <c r="D2341" s="1189">
        <v>50</v>
      </c>
      <c r="E2341" s="1286"/>
      <c r="F2341" s="1180">
        <f>ROUND(D2341*(ROUND(E2341,2)),2)</f>
        <v>0</v>
      </c>
      <c r="G2341" s="1181"/>
      <c r="H2341" s="1182"/>
    </row>
    <row r="2342" spans="1:8" x14ac:dyDescent="0.3">
      <c r="A2342" s="1225"/>
      <c r="B2342" s="1188"/>
      <c r="C2342" s="1185"/>
      <c r="D2342" s="1189" t="s">
        <v>4331</v>
      </c>
      <c r="E2342" s="1291"/>
      <c r="F2342" s="1180"/>
      <c r="G2342" s="1181"/>
      <c r="H2342" s="1182"/>
    </row>
    <row r="2343" spans="1:8" x14ac:dyDescent="0.3">
      <c r="A2343" s="1225"/>
      <c r="B2343" s="1188"/>
      <c r="C2343" s="1185"/>
      <c r="D2343" s="1189" t="s">
        <v>4331</v>
      </c>
      <c r="E2343" s="1207"/>
      <c r="F2343" s="1180"/>
      <c r="G2343" s="1181"/>
      <c r="H2343" s="1182"/>
    </row>
    <row r="2344" spans="1:8" x14ac:dyDescent="0.3">
      <c r="A2344" s="1187"/>
      <c r="B2344" s="1188"/>
      <c r="C2344" s="1185"/>
      <c r="D2344" s="1189" t="s">
        <v>4331</v>
      </c>
      <c r="E2344" s="1207"/>
      <c r="F2344" s="1180"/>
      <c r="G2344" s="1181"/>
      <c r="H2344" s="1182"/>
    </row>
    <row r="2345" spans="1:8" x14ac:dyDescent="0.3">
      <c r="A2345" s="1187"/>
      <c r="B2345" s="1188"/>
      <c r="C2345" s="1185"/>
      <c r="D2345" s="1189" t="s">
        <v>4331</v>
      </c>
      <c r="E2345" s="1217"/>
      <c r="F2345" s="1180"/>
      <c r="G2345" s="1181"/>
      <c r="H2345" s="1182"/>
    </row>
    <row r="2346" spans="1:8" x14ac:dyDescent="0.3">
      <c r="A2346" s="1225"/>
      <c r="B2346" s="1188"/>
      <c r="C2346" s="1185"/>
      <c r="D2346" s="1189" t="s">
        <v>4331</v>
      </c>
      <c r="E2346" s="1207"/>
      <c r="F2346" s="1180"/>
      <c r="G2346" s="1181"/>
      <c r="H2346" s="1182"/>
    </row>
    <row r="2347" spans="1:8" x14ac:dyDescent="0.3">
      <c r="A2347" s="1187"/>
      <c r="B2347" s="1188"/>
      <c r="C2347" s="1185"/>
      <c r="D2347" s="1189" t="s">
        <v>4331</v>
      </c>
      <c r="E2347" s="1245"/>
      <c r="F2347" s="1180"/>
      <c r="G2347" s="1181"/>
      <c r="H2347" s="1182"/>
    </row>
    <row r="2348" spans="1:8" x14ac:dyDescent="0.3">
      <c r="A2348" s="1187"/>
      <c r="B2348" s="1188"/>
      <c r="C2348" s="1185"/>
      <c r="D2348" s="1189" t="s">
        <v>4331</v>
      </c>
      <c r="E2348" s="1217"/>
      <c r="F2348" s="1180"/>
      <c r="G2348" s="1181"/>
      <c r="H2348" s="1182"/>
    </row>
    <row r="2349" spans="1:8" x14ac:dyDescent="0.3">
      <c r="A2349" s="1187"/>
      <c r="B2349" s="1188"/>
      <c r="C2349" s="1185"/>
      <c r="D2349" s="1189" t="s">
        <v>4331</v>
      </c>
      <c r="E2349" s="1207"/>
      <c r="F2349" s="1180"/>
      <c r="G2349" s="1181"/>
      <c r="H2349" s="1182"/>
    </row>
    <row r="2350" spans="1:8" x14ac:dyDescent="0.3">
      <c r="A2350" s="1187"/>
      <c r="B2350" s="1188"/>
      <c r="C2350" s="1185"/>
      <c r="D2350" s="1189" t="s">
        <v>4331</v>
      </c>
      <c r="E2350" s="1217"/>
      <c r="F2350" s="1180"/>
      <c r="G2350" s="1181"/>
      <c r="H2350" s="1182"/>
    </row>
    <row r="2351" spans="1:8" x14ac:dyDescent="0.3">
      <c r="A2351" s="1187"/>
      <c r="B2351" s="1188"/>
      <c r="C2351" s="1185"/>
      <c r="D2351" s="1189" t="s">
        <v>4331</v>
      </c>
      <c r="E2351" s="1217"/>
      <c r="F2351" s="1180"/>
      <c r="G2351" s="1181"/>
      <c r="H2351" s="1182"/>
    </row>
    <row r="2352" spans="1:8" x14ac:dyDescent="0.3">
      <c r="A2352" s="1187"/>
      <c r="B2352" s="1188"/>
      <c r="C2352" s="1185"/>
      <c r="D2352" s="1189" t="s">
        <v>4331</v>
      </c>
      <c r="E2352" s="1217"/>
      <c r="F2352" s="1180"/>
      <c r="G2352" s="1181"/>
      <c r="H2352" s="1182"/>
    </row>
    <row r="2353" spans="1:8" x14ac:dyDescent="0.3">
      <c r="A2353" s="1187"/>
      <c r="B2353" s="1188"/>
      <c r="C2353" s="1185"/>
      <c r="D2353" s="1189" t="s">
        <v>4331</v>
      </c>
      <c r="E2353" s="1217"/>
      <c r="F2353" s="1180"/>
      <c r="G2353" s="1181"/>
      <c r="H2353" s="1182"/>
    </row>
    <row r="2354" spans="1:8" x14ac:dyDescent="0.3">
      <c r="A2354" s="1187"/>
      <c r="B2354" s="1188"/>
      <c r="C2354" s="1185"/>
      <c r="D2354" s="1189" t="s">
        <v>4331</v>
      </c>
      <c r="E2354" s="1217"/>
      <c r="F2354" s="1180"/>
      <c r="G2354" s="1181"/>
      <c r="H2354" s="1182"/>
    </row>
    <row r="2355" spans="1:8" x14ac:dyDescent="0.3">
      <c r="A2355" s="1187"/>
      <c r="B2355" s="1188"/>
      <c r="C2355" s="1185"/>
      <c r="D2355" s="1189" t="s">
        <v>4331</v>
      </c>
      <c r="E2355" s="1217"/>
      <c r="F2355" s="1180"/>
      <c r="G2355" s="1181"/>
      <c r="H2355" s="1182"/>
    </row>
    <row r="2356" spans="1:8" x14ac:dyDescent="0.3">
      <c r="A2356" s="1187"/>
      <c r="B2356" s="1188"/>
      <c r="C2356" s="1185"/>
      <c r="D2356" s="1189" t="s">
        <v>4331</v>
      </c>
      <c r="E2356" s="1217"/>
      <c r="F2356" s="1180"/>
      <c r="G2356" s="1181"/>
      <c r="H2356" s="1182"/>
    </row>
    <row r="2357" spans="1:8" x14ac:dyDescent="0.3">
      <c r="A2357" s="1187"/>
      <c r="B2357" s="1188"/>
      <c r="C2357" s="1185"/>
      <c r="D2357" s="1189" t="s">
        <v>4331</v>
      </c>
      <c r="E2357" s="1217"/>
      <c r="F2357" s="1180"/>
      <c r="G2357" s="1181"/>
      <c r="H2357" s="1182"/>
    </row>
    <row r="2358" spans="1:8" x14ac:dyDescent="0.3">
      <c r="A2358" s="1187"/>
      <c r="B2358" s="1188"/>
      <c r="C2358" s="1185"/>
      <c r="D2358" s="1189" t="s">
        <v>4331</v>
      </c>
      <c r="E2358" s="1217"/>
      <c r="F2358" s="1180"/>
      <c r="G2358" s="1181"/>
      <c r="H2358" s="1182"/>
    </row>
    <row r="2359" spans="1:8" x14ac:dyDescent="0.3">
      <c r="A2359" s="1187"/>
      <c r="B2359" s="1188"/>
      <c r="C2359" s="1185"/>
      <c r="D2359" s="1189" t="s">
        <v>4331</v>
      </c>
      <c r="E2359" s="1217"/>
      <c r="F2359" s="1180"/>
      <c r="G2359" s="1181"/>
      <c r="H2359" s="1182"/>
    </row>
    <row r="2360" spans="1:8" x14ac:dyDescent="0.3">
      <c r="A2360" s="1187"/>
      <c r="B2360" s="1188"/>
      <c r="C2360" s="1185"/>
      <c r="D2360" s="1189" t="s">
        <v>4331</v>
      </c>
      <c r="E2360" s="1217"/>
      <c r="F2360" s="1180"/>
      <c r="G2360" s="1181"/>
      <c r="H2360" s="1182"/>
    </row>
    <row r="2361" spans="1:8" x14ac:dyDescent="0.3">
      <c r="A2361" s="1187"/>
      <c r="B2361" s="1188"/>
      <c r="C2361" s="1185"/>
      <c r="D2361" s="1189" t="s">
        <v>4331</v>
      </c>
      <c r="E2361" s="1217"/>
      <c r="F2361" s="1180"/>
      <c r="G2361" s="1181"/>
      <c r="H2361" s="1182"/>
    </row>
    <row r="2362" spans="1:8" x14ac:dyDescent="0.3">
      <c r="A2362" s="1187"/>
      <c r="B2362" s="1188"/>
      <c r="C2362" s="1185"/>
      <c r="D2362" s="1189" t="s">
        <v>4331</v>
      </c>
      <c r="E2362" s="1217"/>
      <c r="F2362" s="1180"/>
      <c r="G2362" s="1181"/>
      <c r="H2362" s="1182"/>
    </row>
    <row r="2363" spans="1:8" x14ac:dyDescent="0.3">
      <c r="A2363" s="1187"/>
      <c r="B2363" s="1188"/>
      <c r="C2363" s="1185"/>
      <c r="D2363" s="1189" t="s">
        <v>4331</v>
      </c>
      <c r="E2363" s="1217"/>
      <c r="F2363" s="1180"/>
      <c r="G2363" s="1181"/>
      <c r="H2363" s="1182"/>
    </row>
    <row r="2364" spans="1:8" x14ac:dyDescent="0.3">
      <c r="A2364" s="1187"/>
      <c r="B2364" s="1188"/>
      <c r="C2364" s="1185"/>
      <c r="D2364" s="1189" t="s">
        <v>4331</v>
      </c>
      <c r="E2364" s="1207"/>
      <c r="F2364" s="1180"/>
      <c r="G2364" s="1181"/>
      <c r="H2364" s="1182"/>
    </row>
    <row r="2365" spans="1:8" x14ac:dyDescent="0.3">
      <c r="A2365" s="1187"/>
      <c r="B2365" s="1188"/>
      <c r="C2365" s="1185"/>
      <c r="D2365" s="1189" t="s">
        <v>4331</v>
      </c>
      <c r="E2365" s="1207"/>
      <c r="F2365" s="1180"/>
      <c r="G2365" s="1181"/>
      <c r="H2365" s="1182"/>
    </row>
    <row r="2366" spans="1:8" x14ac:dyDescent="0.3">
      <c r="A2366" s="1187"/>
      <c r="B2366" s="1188"/>
      <c r="C2366" s="1185"/>
      <c r="D2366" s="1189" t="s">
        <v>4331</v>
      </c>
      <c r="E2366" s="1207"/>
      <c r="F2366" s="1180"/>
      <c r="G2366" s="1181"/>
      <c r="H2366" s="1182"/>
    </row>
    <row r="2367" spans="1:8" x14ac:dyDescent="0.3">
      <c r="A2367" s="1187"/>
      <c r="B2367" s="1188"/>
      <c r="C2367" s="1185"/>
      <c r="D2367" s="1189" t="s">
        <v>4331</v>
      </c>
      <c r="E2367" s="1207"/>
      <c r="F2367" s="1180"/>
      <c r="G2367" s="1181"/>
      <c r="H2367" s="1182"/>
    </row>
    <row r="2368" spans="1:8" x14ac:dyDescent="0.3">
      <c r="A2368" s="1187"/>
      <c r="B2368" s="1188"/>
      <c r="C2368" s="1185"/>
      <c r="D2368" s="1189" t="s">
        <v>4331</v>
      </c>
      <c r="E2368" s="1207"/>
      <c r="F2368" s="1180"/>
      <c r="G2368" s="1181"/>
      <c r="H2368" s="1182"/>
    </row>
    <row r="2369" spans="1:8" x14ac:dyDescent="0.3">
      <c r="A2369" s="1187"/>
      <c r="B2369" s="1188"/>
      <c r="C2369" s="1185"/>
      <c r="D2369" s="1189" t="s">
        <v>4331</v>
      </c>
      <c r="E2369" s="1207"/>
      <c r="F2369" s="1180"/>
      <c r="G2369" s="1181"/>
      <c r="H2369" s="1182"/>
    </row>
    <row r="2370" spans="1:8" x14ac:dyDescent="0.3">
      <c r="A2370" s="1187"/>
      <c r="B2370" s="1188"/>
      <c r="C2370" s="1185"/>
      <c r="D2370" s="1189" t="s">
        <v>4331</v>
      </c>
      <c r="E2370" s="1207"/>
      <c r="F2370" s="1180"/>
      <c r="G2370" s="1181"/>
      <c r="H2370" s="1182"/>
    </row>
    <row r="2371" spans="1:8" x14ac:dyDescent="0.3">
      <c r="A2371" s="1187"/>
      <c r="B2371" s="1188"/>
      <c r="C2371" s="1185"/>
      <c r="D2371" s="1189" t="s">
        <v>4331</v>
      </c>
      <c r="E2371" s="1207"/>
      <c r="F2371" s="1180"/>
      <c r="G2371" s="1181"/>
      <c r="H2371" s="1182"/>
    </row>
    <row r="2372" spans="1:8" x14ac:dyDescent="0.3">
      <c r="A2372" s="1187"/>
      <c r="B2372" s="1188"/>
      <c r="C2372" s="1185"/>
      <c r="D2372" s="1189"/>
      <c r="E2372" s="1207"/>
      <c r="F2372" s="1180"/>
      <c r="G2372" s="1181"/>
      <c r="H2372" s="1182"/>
    </row>
    <row r="2373" spans="1:8" x14ac:dyDescent="0.3">
      <c r="A2373" s="1187"/>
      <c r="B2373" s="1188"/>
      <c r="C2373" s="1185"/>
      <c r="D2373" s="1189"/>
      <c r="E2373" s="1207"/>
      <c r="F2373" s="1180"/>
      <c r="G2373" s="1181"/>
      <c r="H2373" s="1182"/>
    </row>
    <row r="2374" spans="1:8" x14ac:dyDescent="0.3">
      <c r="A2374" s="1187"/>
      <c r="B2374" s="1188"/>
      <c r="C2374" s="1185"/>
      <c r="D2374" s="1189"/>
      <c r="E2374" s="1207"/>
      <c r="F2374" s="1180"/>
      <c r="G2374" s="1181"/>
      <c r="H2374" s="1182"/>
    </row>
    <row r="2375" spans="1:8" x14ac:dyDescent="0.3">
      <c r="A2375" s="1187"/>
      <c r="B2375" s="1188"/>
      <c r="C2375" s="1185"/>
      <c r="D2375" s="1189"/>
      <c r="E2375" s="1207"/>
      <c r="F2375" s="1180"/>
      <c r="G2375" s="1181"/>
      <c r="H2375" s="1182"/>
    </row>
    <row r="2376" spans="1:8" x14ac:dyDescent="0.3">
      <c r="A2376" s="1187"/>
      <c r="B2376" s="1188"/>
      <c r="C2376" s="1185"/>
      <c r="D2376" s="1189"/>
      <c r="E2376" s="1207"/>
      <c r="F2376" s="1180"/>
      <c r="G2376" s="1181"/>
      <c r="H2376" s="1182"/>
    </row>
    <row r="2377" spans="1:8" x14ac:dyDescent="0.3">
      <c r="A2377" s="1187"/>
      <c r="B2377" s="1188"/>
      <c r="C2377" s="1185"/>
      <c r="D2377" s="1189"/>
      <c r="E2377" s="1207"/>
      <c r="F2377" s="1180"/>
      <c r="G2377" s="1181"/>
      <c r="H2377" s="1182"/>
    </row>
    <row r="2378" spans="1:8" x14ac:dyDescent="0.3">
      <c r="A2378" s="1187"/>
      <c r="B2378" s="1188"/>
      <c r="C2378" s="1185"/>
      <c r="D2378" s="1189"/>
      <c r="E2378" s="1207"/>
      <c r="F2378" s="1180"/>
      <c r="G2378" s="1181"/>
      <c r="H2378" s="1182"/>
    </row>
    <row r="2379" spans="1:8" x14ac:dyDescent="0.3">
      <c r="A2379" s="1183"/>
      <c r="B2379" s="1188"/>
      <c r="C2379" s="1185"/>
      <c r="D2379" s="1189" t="s">
        <v>4331</v>
      </c>
      <c r="E2379" s="1207"/>
      <c r="F2379" s="1180"/>
      <c r="G2379" s="1181"/>
      <c r="H2379" s="1182"/>
    </row>
    <row r="2380" spans="1:8" x14ac:dyDescent="0.3">
      <c r="A2380" s="1183"/>
      <c r="B2380" s="1188"/>
      <c r="C2380" s="1185"/>
      <c r="D2380" s="1189" t="s">
        <v>4331</v>
      </c>
      <c r="E2380" s="1207"/>
      <c r="F2380" s="1180"/>
      <c r="G2380" s="1181"/>
      <c r="H2380" s="1182"/>
    </row>
    <row r="2381" spans="1:8" x14ac:dyDescent="0.3">
      <c r="A2381" s="1178"/>
      <c r="B2381" s="1203"/>
      <c r="C2381" s="1204"/>
      <c r="D2381" s="1204"/>
      <c r="E2381" s="1204"/>
      <c r="F2381" s="1210"/>
      <c r="G2381" s="1181"/>
      <c r="H2381" s="1182"/>
    </row>
    <row r="2382" spans="1:8" x14ac:dyDescent="0.3">
      <c r="A2382" s="1211" t="s">
        <v>4096</v>
      </c>
      <c r="B2382" s="1158" t="s">
        <v>4116</v>
      </c>
      <c r="C2382" s="1159"/>
      <c r="D2382" s="1159"/>
      <c r="E2382" s="1159"/>
      <c r="F2382" s="1175">
        <f>SUM(F2328:F2380)</f>
        <v>0</v>
      </c>
      <c r="G2382" s="1181"/>
      <c r="H2382" s="1151"/>
    </row>
    <row r="2383" spans="1:8" x14ac:dyDescent="0.3">
      <c r="A2383" s="1148" t="str">
        <f>A1</f>
        <v>CONTRACT  SANRAL NRA 2024/1323</v>
      </c>
      <c r="B2383" s="1206"/>
      <c r="C2383" s="1150"/>
      <c r="D2383" s="1150"/>
      <c r="E2383" s="1150"/>
      <c r="F2383" s="1151"/>
      <c r="G2383" s="1181"/>
      <c r="H2383" s="1151"/>
    </row>
    <row r="2384" spans="1:8" x14ac:dyDescent="0.3">
      <c r="A2384" s="1148" t="str">
        <f>A2</f>
        <v>ROUTINE ROAD MAINTENANCE ON NATIONAL ROUTES IN THE LIMPOPO PROVINCE</v>
      </c>
      <c r="B2384" s="1149"/>
      <c r="C2384" s="1150"/>
      <c r="D2384" s="1150"/>
      <c r="E2384" s="1150"/>
      <c r="F2384" s="1155" t="s">
        <v>4553</v>
      </c>
      <c r="G2384" s="1181"/>
      <c r="H2384" s="1155"/>
    </row>
    <row r="2385" spans="1:8" x14ac:dyDescent="0.3">
      <c r="A2385" s="1157" t="s">
        <v>4457</v>
      </c>
      <c r="B2385" s="1149"/>
      <c r="C2385" s="1159"/>
      <c r="D2385" s="1159"/>
      <c r="E2385" s="1159"/>
      <c r="F2385" s="1151"/>
      <c r="G2385" s="1181"/>
      <c r="H2385" s="1151"/>
    </row>
    <row r="2386" spans="1:8" x14ac:dyDescent="0.3">
      <c r="A2386" s="1162"/>
      <c r="B2386" s="1163"/>
      <c r="C2386" s="1164"/>
      <c r="D2386" s="1164"/>
      <c r="E2386" s="1165"/>
      <c r="F2386" s="1165"/>
      <c r="G2386" s="1181"/>
      <c r="H2386" s="1151"/>
    </row>
    <row r="2387" spans="1:8" x14ac:dyDescent="0.3">
      <c r="A2387" s="1166" t="s">
        <v>4111</v>
      </c>
      <c r="B2387" s="1167" t="s">
        <v>4035</v>
      </c>
      <c r="C2387" s="1168" t="s">
        <v>4112</v>
      </c>
      <c r="D2387" s="1168" t="s">
        <v>4113</v>
      </c>
      <c r="E2387" s="1169" t="s">
        <v>4114</v>
      </c>
      <c r="F2387" s="1169" t="s">
        <v>4036</v>
      </c>
      <c r="G2387" s="1181"/>
      <c r="H2387" s="1170"/>
    </row>
    <row r="2388" spans="1:8" x14ac:dyDescent="0.3">
      <c r="A2388" s="1172"/>
      <c r="B2388" s="1173"/>
      <c r="C2388" s="1174"/>
      <c r="D2388" s="1174"/>
      <c r="E2388" s="1175"/>
      <c r="F2388" s="1175"/>
      <c r="G2388" s="1181"/>
      <c r="H2388" s="1151"/>
    </row>
    <row r="2389" spans="1:8" x14ac:dyDescent="0.3">
      <c r="A2389" s="1222"/>
      <c r="B2389" s="1223"/>
      <c r="C2389" s="1164"/>
      <c r="D2389" s="1189" t="s">
        <v>4331</v>
      </c>
      <c r="E2389" s="1165"/>
      <c r="F2389" s="1180"/>
      <c r="G2389" s="1181"/>
      <c r="H2389" s="1182"/>
    </row>
    <row r="2390" spans="1:8" x14ac:dyDescent="0.3">
      <c r="A2390" s="1166" t="s">
        <v>4098</v>
      </c>
      <c r="B2390" s="1184" t="s">
        <v>4099</v>
      </c>
      <c r="C2390" s="1185"/>
      <c r="D2390" s="1189" t="s">
        <v>4331</v>
      </c>
      <c r="E2390" s="1207"/>
      <c r="F2390" s="1180"/>
      <c r="G2390" s="1181"/>
      <c r="H2390" s="1182"/>
    </row>
    <row r="2391" spans="1:8" x14ac:dyDescent="0.3">
      <c r="A2391" s="1225"/>
      <c r="B2391" s="1188"/>
      <c r="C2391" s="1185"/>
      <c r="D2391" s="1189" t="s">
        <v>4331</v>
      </c>
      <c r="E2391" s="1207"/>
      <c r="F2391" s="1180"/>
      <c r="G2391" s="1181"/>
      <c r="H2391" s="1182"/>
    </row>
    <row r="2392" spans="1:8" x14ac:dyDescent="0.3">
      <c r="A2392" s="1225" t="s">
        <v>2188</v>
      </c>
      <c r="B2392" s="1188" t="s">
        <v>2189</v>
      </c>
      <c r="C2392" s="1185"/>
      <c r="D2392" s="1189" t="s">
        <v>4331</v>
      </c>
      <c r="E2392" s="1207"/>
      <c r="F2392" s="1180"/>
      <c r="G2392" s="1181"/>
      <c r="H2392" s="1182"/>
    </row>
    <row r="2393" spans="1:8" x14ac:dyDescent="0.3">
      <c r="A2393" s="1225"/>
      <c r="B2393" s="1188"/>
      <c r="C2393" s="1185"/>
      <c r="D2393" s="1189" t="s">
        <v>4331</v>
      </c>
      <c r="E2393" s="1207"/>
      <c r="F2393" s="1180"/>
      <c r="G2393" s="1181"/>
      <c r="H2393" s="1182"/>
    </row>
    <row r="2394" spans="1:8" ht="25.8" customHeight="1" x14ac:dyDescent="0.3">
      <c r="A2394" s="1187" t="s">
        <v>2190</v>
      </c>
      <c r="B2394" s="1188" t="s">
        <v>2191</v>
      </c>
      <c r="C2394" s="1185" t="s">
        <v>221</v>
      </c>
      <c r="D2394" s="1189">
        <v>5</v>
      </c>
      <c r="E2394" s="1286"/>
      <c r="F2394" s="1180">
        <f>ROUND(D2394*(ROUND(E2394,2)),2)</f>
        <v>0</v>
      </c>
      <c r="G2394" s="1181"/>
      <c r="H2394" s="1182"/>
    </row>
    <row r="2395" spans="1:8" x14ac:dyDescent="0.3">
      <c r="A2395" s="1225"/>
      <c r="B2395" s="1188"/>
      <c r="C2395" s="1185"/>
      <c r="D2395" s="1189" t="s">
        <v>4331</v>
      </c>
      <c r="E2395" s="1217"/>
      <c r="F2395" s="1180"/>
      <c r="G2395" s="1181"/>
      <c r="H2395" s="1182"/>
    </row>
    <row r="2396" spans="1:8" x14ac:dyDescent="0.3">
      <c r="A2396" s="1225" t="s">
        <v>2192</v>
      </c>
      <c r="B2396" s="1188" t="s">
        <v>2193</v>
      </c>
      <c r="C2396" s="1185" t="s">
        <v>221</v>
      </c>
      <c r="D2396" s="1189">
        <v>65</v>
      </c>
      <c r="E2396" s="1286"/>
      <c r="F2396" s="1180">
        <f>ROUND(D2396*(ROUND(E2396,2)),2)</f>
        <v>0</v>
      </c>
      <c r="G2396" s="1181"/>
      <c r="H2396" s="1182"/>
    </row>
    <row r="2397" spans="1:8" x14ac:dyDescent="0.3">
      <c r="A2397" s="1225"/>
      <c r="B2397" s="1188"/>
      <c r="C2397" s="1185"/>
      <c r="D2397" s="1189" t="s">
        <v>4331</v>
      </c>
      <c r="E2397" s="1207"/>
      <c r="F2397" s="1180"/>
      <c r="G2397" s="1181"/>
      <c r="H2397" s="1182"/>
    </row>
    <row r="2398" spans="1:8" x14ac:dyDescent="0.3">
      <c r="A2398" s="1225" t="s">
        <v>2194</v>
      </c>
      <c r="B2398" s="1188" t="s">
        <v>2195</v>
      </c>
      <c r="C2398" s="1185" t="s">
        <v>181</v>
      </c>
      <c r="D2398" s="1189">
        <v>350</v>
      </c>
      <c r="E2398" s="1286"/>
      <c r="F2398" s="1180">
        <f>ROUND(D2398*(ROUND(E2398,2)),2)</f>
        <v>0</v>
      </c>
      <c r="G2398" s="1181"/>
      <c r="H2398" s="1182"/>
    </row>
    <row r="2399" spans="1:8" x14ac:dyDescent="0.3">
      <c r="A2399" s="1187"/>
      <c r="B2399" s="1188"/>
      <c r="C2399" s="1185"/>
      <c r="D2399" s="1189" t="s">
        <v>4331</v>
      </c>
      <c r="E2399" s="1217"/>
      <c r="F2399" s="1180"/>
      <c r="G2399" s="1181"/>
      <c r="H2399" s="1182"/>
    </row>
    <row r="2400" spans="1:8" x14ac:dyDescent="0.3">
      <c r="A2400" s="1225" t="s">
        <v>2196</v>
      </c>
      <c r="B2400" s="1188" t="s">
        <v>2197</v>
      </c>
      <c r="C2400" s="1185"/>
      <c r="D2400" s="1189" t="s">
        <v>4331</v>
      </c>
      <c r="E2400" s="1217"/>
      <c r="F2400" s="1180"/>
      <c r="G2400" s="1181"/>
      <c r="H2400" s="1182"/>
    </row>
    <row r="2401" spans="1:8" x14ac:dyDescent="0.3">
      <c r="A2401" s="1187"/>
      <c r="B2401" s="1188"/>
      <c r="C2401" s="1185"/>
      <c r="D2401" s="1189" t="s">
        <v>4331</v>
      </c>
      <c r="E2401" s="1217"/>
      <c r="F2401" s="1180"/>
      <c r="G2401" s="1181"/>
      <c r="H2401" s="1182"/>
    </row>
    <row r="2402" spans="1:8" ht="22.8" x14ac:dyDescent="0.3">
      <c r="A2402" s="1187" t="s">
        <v>2198</v>
      </c>
      <c r="B2402" s="1188" t="s">
        <v>4554</v>
      </c>
      <c r="C2402" s="1185" t="s">
        <v>221</v>
      </c>
      <c r="D2402" s="1189">
        <v>15</v>
      </c>
      <c r="E2402" s="1286"/>
      <c r="F2402" s="1180">
        <f>ROUND(D2402*(ROUND(E2402,2)),2)</f>
        <v>0</v>
      </c>
      <c r="G2402" s="1181"/>
      <c r="H2402" s="1182"/>
    </row>
    <row r="2403" spans="1:8" x14ac:dyDescent="0.3">
      <c r="A2403" s="1187"/>
      <c r="B2403" s="1188"/>
      <c r="C2403" s="1185"/>
      <c r="D2403" s="1189" t="s">
        <v>4331</v>
      </c>
      <c r="E2403" s="1285"/>
      <c r="F2403" s="1180"/>
      <c r="G2403" s="1181"/>
      <c r="H2403" s="1182"/>
    </row>
    <row r="2404" spans="1:8" ht="22.8" x14ac:dyDescent="0.3">
      <c r="A2404" s="1225" t="s">
        <v>2205</v>
      </c>
      <c r="B2404" s="1188" t="s">
        <v>3909</v>
      </c>
      <c r="C2404" s="1185" t="s">
        <v>221</v>
      </c>
      <c r="D2404" s="1189">
        <v>15</v>
      </c>
      <c r="E2404" s="1286"/>
      <c r="F2404" s="1180">
        <f>ROUND(D2404*(ROUND(E2404,2)),2)</f>
        <v>0</v>
      </c>
      <c r="G2404" s="1181"/>
      <c r="H2404" s="1182"/>
    </row>
    <row r="2405" spans="1:8" x14ac:dyDescent="0.3">
      <c r="A2405" s="1187"/>
      <c r="B2405" s="1188"/>
      <c r="C2405" s="1185"/>
      <c r="D2405" s="1189" t="s">
        <v>4331</v>
      </c>
      <c r="E2405" s="1207"/>
      <c r="F2405" s="1180"/>
      <c r="G2405" s="1181"/>
      <c r="H2405" s="1182"/>
    </row>
    <row r="2406" spans="1:8" ht="22.8" x14ac:dyDescent="0.3">
      <c r="A2406" s="1187" t="s">
        <v>3912</v>
      </c>
      <c r="B2406" s="1188" t="s">
        <v>4555</v>
      </c>
      <c r="C2406" s="1185" t="s">
        <v>221</v>
      </c>
      <c r="D2406" s="1189">
        <v>10</v>
      </c>
      <c r="E2406" s="1286"/>
      <c r="F2406" s="1180">
        <f>ROUND(D2406*(ROUND(E2406,2)),2)</f>
        <v>0</v>
      </c>
      <c r="G2406" s="1181"/>
    </row>
    <row r="2407" spans="1:8" x14ac:dyDescent="0.3">
      <c r="A2407" s="1187"/>
      <c r="B2407" s="1188"/>
      <c r="C2407" s="1287"/>
      <c r="D2407" s="1189" t="s">
        <v>4331</v>
      </c>
      <c r="E2407" s="1307"/>
      <c r="F2407" s="1288"/>
      <c r="G2407" s="1181"/>
    </row>
    <row r="2408" spans="1:8" ht="34.200000000000003" x14ac:dyDescent="0.3">
      <c r="A2408" s="1187" t="s">
        <v>4297</v>
      </c>
      <c r="B2408" s="1188" t="s">
        <v>4298</v>
      </c>
      <c r="C2408" s="1185" t="s">
        <v>221</v>
      </c>
      <c r="D2408" s="1189">
        <v>15</v>
      </c>
      <c r="E2408" s="1286"/>
      <c r="F2408" s="1180">
        <f>ROUND(D2408*(ROUND(E2408,2)),2)</f>
        <v>0</v>
      </c>
      <c r="G2408" s="1181"/>
      <c r="H2408" s="1182"/>
    </row>
    <row r="2409" spans="1:8" x14ac:dyDescent="0.3">
      <c r="A2409" s="1187"/>
      <c r="B2409" s="1188"/>
      <c r="C2409" s="1185"/>
      <c r="D2409" s="1189" t="s">
        <v>4331</v>
      </c>
      <c r="E2409" s="1217"/>
      <c r="F2409" s="1180"/>
      <c r="G2409" s="1181"/>
      <c r="H2409" s="1182"/>
    </row>
    <row r="2410" spans="1:8" x14ac:dyDescent="0.3">
      <c r="A2410" s="1187" t="s">
        <v>2210</v>
      </c>
      <c r="B2410" s="1188" t="s">
        <v>4499</v>
      </c>
      <c r="C2410" s="1185" t="s">
        <v>181</v>
      </c>
      <c r="D2410" s="1189">
        <v>300</v>
      </c>
      <c r="E2410" s="1286"/>
      <c r="F2410" s="1180">
        <f>ROUND(D2410*(ROUND(E2410,2)),2)</f>
        <v>0</v>
      </c>
      <c r="G2410" s="1181"/>
      <c r="H2410" s="1182"/>
    </row>
    <row r="2411" spans="1:8" x14ac:dyDescent="0.3">
      <c r="A2411" s="1187"/>
      <c r="B2411" s="1188"/>
      <c r="C2411" s="1185"/>
      <c r="D2411" s="1189" t="s">
        <v>4331</v>
      </c>
      <c r="E2411" s="1217"/>
      <c r="F2411" s="1180"/>
      <c r="G2411" s="1181"/>
      <c r="H2411" s="1182"/>
    </row>
    <row r="2412" spans="1:8" x14ac:dyDescent="0.3">
      <c r="A2412" s="1187"/>
      <c r="B2412" s="1188"/>
      <c r="C2412" s="1185"/>
      <c r="D2412" s="1189" t="s">
        <v>4331</v>
      </c>
      <c r="E2412" s="1217"/>
      <c r="F2412" s="1180"/>
      <c r="G2412" s="1181"/>
      <c r="H2412" s="1182"/>
    </row>
    <row r="2413" spans="1:8" x14ac:dyDescent="0.3">
      <c r="A2413" s="1225"/>
      <c r="B2413" s="1188"/>
      <c r="C2413" s="1185"/>
      <c r="D2413" s="1189" t="s">
        <v>4331</v>
      </c>
      <c r="E2413" s="1217"/>
      <c r="F2413" s="1180"/>
      <c r="G2413" s="1181"/>
      <c r="H2413" s="1182"/>
    </row>
    <row r="2414" spans="1:8" x14ac:dyDescent="0.3">
      <c r="A2414" s="1187"/>
      <c r="B2414" s="1188"/>
      <c r="C2414" s="1185"/>
      <c r="D2414" s="1189" t="s">
        <v>4331</v>
      </c>
      <c r="E2414" s="1217"/>
      <c r="F2414" s="1180"/>
      <c r="G2414" s="1181"/>
      <c r="H2414" s="1182"/>
    </row>
    <row r="2415" spans="1:8" x14ac:dyDescent="0.3">
      <c r="A2415" s="1187"/>
      <c r="B2415" s="1188"/>
      <c r="C2415" s="1185"/>
      <c r="D2415" s="1189" t="s">
        <v>4331</v>
      </c>
      <c r="E2415" s="1217"/>
      <c r="F2415" s="1180"/>
      <c r="G2415" s="1181"/>
      <c r="H2415" s="1182"/>
    </row>
    <row r="2416" spans="1:8" x14ac:dyDescent="0.3">
      <c r="A2416" s="1187"/>
      <c r="B2416" s="1188"/>
      <c r="C2416" s="1185"/>
      <c r="D2416" s="1189" t="s">
        <v>4331</v>
      </c>
      <c r="E2416" s="1217"/>
      <c r="F2416" s="1180"/>
      <c r="G2416" s="1181"/>
      <c r="H2416" s="1182"/>
    </row>
    <row r="2417" spans="1:8" x14ac:dyDescent="0.3">
      <c r="A2417" s="1187"/>
      <c r="B2417" s="1188"/>
      <c r="C2417" s="1185"/>
      <c r="D2417" s="1189" t="s">
        <v>4331</v>
      </c>
      <c r="E2417" s="1217"/>
      <c r="F2417" s="1180"/>
      <c r="G2417" s="1181"/>
      <c r="H2417" s="1182"/>
    </row>
    <row r="2418" spans="1:8" x14ac:dyDescent="0.3">
      <c r="A2418" s="1187"/>
      <c r="B2418" s="1188"/>
      <c r="C2418" s="1185"/>
      <c r="D2418" s="1189" t="s">
        <v>4331</v>
      </c>
      <c r="E2418" s="1217"/>
      <c r="F2418" s="1180"/>
      <c r="G2418" s="1181"/>
      <c r="H2418" s="1182"/>
    </row>
    <row r="2419" spans="1:8" x14ac:dyDescent="0.3">
      <c r="A2419" s="1187"/>
      <c r="B2419" s="1188"/>
      <c r="C2419" s="1185"/>
      <c r="D2419" s="1189" t="s">
        <v>4331</v>
      </c>
      <c r="E2419" s="1207"/>
      <c r="F2419" s="1180"/>
      <c r="G2419" s="1181"/>
      <c r="H2419" s="1182"/>
    </row>
    <row r="2420" spans="1:8" x14ac:dyDescent="0.3">
      <c r="A2420" s="1187"/>
      <c r="B2420" s="1188"/>
      <c r="C2420" s="1185"/>
      <c r="D2420" s="1189" t="s">
        <v>4331</v>
      </c>
      <c r="E2420" s="1217"/>
      <c r="F2420" s="1180"/>
      <c r="G2420" s="1181"/>
      <c r="H2420" s="1182"/>
    </row>
    <row r="2421" spans="1:8" x14ac:dyDescent="0.3">
      <c r="A2421" s="1187"/>
      <c r="B2421" s="1188"/>
      <c r="C2421" s="1185"/>
      <c r="D2421" s="1189" t="s">
        <v>4331</v>
      </c>
      <c r="E2421" s="1217"/>
      <c r="F2421" s="1180"/>
      <c r="G2421" s="1181"/>
      <c r="H2421" s="1182"/>
    </row>
    <row r="2422" spans="1:8" x14ac:dyDescent="0.3">
      <c r="A2422" s="1187"/>
      <c r="B2422" s="1188"/>
      <c r="C2422" s="1185"/>
      <c r="D2422" s="1189" t="s">
        <v>4331</v>
      </c>
      <c r="E2422" s="1207"/>
      <c r="F2422" s="1180"/>
      <c r="G2422" s="1181"/>
      <c r="H2422" s="1182"/>
    </row>
    <row r="2423" spans="1:8" x14ac:dyDescent="0.3">
      <c r="A2423" s="1187"/>
      <c r="B2423" s="1188"/>
      <c r="C2423" s="1185"/>
      <c r="D2423" s="1189" t="s">
        <v>4331</v>
      </c>
      <c r="E2423" s="1207"/>
      <c r="F2423" s="1180"/>
      <c r="G2423" s="1181"/>
      <c r="H2423" s="1182"/>
    </row>
    <row r="2424" spans="1:8" x14ac:dyDescent="0.3">
      <c r="A2424" s="1187"/>
      <c r="B2424" s="1188"/>
      <c r="C2424" s="1185"/>
      <c r="D2424" s="1189" t="s">
        <v>4331</v>
      </c>
      <c r="E2424" s="1207"/>
      <c r="F2424" s="1180"/>
      <c r="G2424" s="1181"/>
      <c r="H2424" s="1182"/>
    </row>
    <row r="2425" spans="1:8" x14ac:dyDescent="0.3">
      <c r="A2425" s="1187"/>
      <c r="B2425" s="1188"/>
      <c r="C2425" s="1185"/>
      <c r="D2425" s="1189"/>
      <c r="E2425" s="1207"/>
      <c r="F2425" s="1180"/>
      <c r="G2425" s="1181"/>
      <c r="H2425" s="1182"/>
    </row>
    <row r="2426" spans="1:8" x14ac:dyDescent="0.3">
      <c r="A2426" s="1187"/>
      <c r="B2426" s="1188"/>
      <c r="C2426" s="1185"/>
      <c r="D2426" s="1189"/>
      <c r="E2426" s="1207"/>
      <c r="F2426" s="1180"/>
      <c r="G2426" s="1181"/>
      <c r="H2426" s="1182"/>
    </row>
    <row r="2427" spans="1:8" x14ac:dyDescent="0.3">
      <c r="A2427" s="1187"/>
      <c r="B2427" s="1188"/>
      <c r="C2427" s="1185"/>
      <c r="D2427" s="1189"/>
      <c r="E2427" s="1207"/>
      <c r="F2427" s="1180"/>
      <c r="G2427" s="1181"/>
      <c r="H2427" s="1182"/>
    </row>
    <row r="2428" spans="1:8" x14ac:dyDescent="0.3">
      <c r="A2428" s="1187"/>
      <c r="B2428" s="1188"/>
      <c r="C2428" s="1185"/>
      <c r="D2428" s="1189" t="s">
        <v>4331</v>
      </c>
      <c r="E2428" s="1207"/>
      <c r="F2428" s="1180"/>
      <c r="G2428" s="1181"/>
      <c r="H2428" s="1182"/>
    </row>
    <row r="2429" spans="1:8" x14ac:dyDescent="0.3">
      <c r="A2429" s="1187"/>
      <c r="B2429" s="1188"/>
      <c r="C2429" s="1185"/>
      <c r="D2429" s="1189"/>
      <c r="E2429" s="1207"/>
      <c r="F2429" s="1180"/>
      <c r="G2429" s="1181"/>
      <c r="H2429" s="1182"/>
    </row>
    <row r="2430" spans="1:8" x14ac:dyDescent="0.3">
      <c r="A2430" s="1187"/>
      <c r="B2430" s="1188"/>
      <c r="C2430" s="1185"/>
      <c r="D2430" s="1189"/>
      <c r="E2430" s="1207"/>
      <c r="F2430" s="1180"/>
      <c r="G2430" s="1181"/>
      <c r="H2430" s="1182"/>
    </row>
    <row r="2431" spans="1:8" x14ac:dyDescent="0.3">
      <c r="A2431" s="1187"/>
      <c r="B2431" s="1188"/>
      <c r="C2431" s="1185"/>
      <c r="D2431" s="1189"/>
      <c r="E2431" s="1207"/>
      <c r="F2431" s="1180"/>
      <c r="G2431" s="1181"/>
      <c r="H2431" s="1182"/>
    </row>
    <row r="2432" spans="1:8" x14ac:dyDescent="0.3">
      <c r="A2432" s="1187"/>
      <c r="B2432" s="1188"/>
      <c r="C2432" s="1185"/>
      <c r="D2432" s="1189" t="s">
        <v>4331</v>
      </c>
      <c r="E2432" s="1207"/>
      <c r="F2432" s="1180"/>
      <c r="G2432" s="1181"/>
      <c r="H2432" s="1182"/>
    </row>
    <row r="2433" spans="1:8" x14ac:dyDescent="0.3">
      <c r="A2433" s="1187"/>
      <c r="B2433" s="1188"/>
      <c r="C2433" s="1185"/>
      <c r="D2433" s="1189"/>
      <c r="E2433" s="1207"/>
      <c r="F2433" s="1180"/>
      <c r="G2433" s="1181"/>
      <c r="H2433" s="1182"/>
    </row>
    <row r="2434" spans="1:8" x14ac:dyDescent="0.3">
      <c r="A2434" s="1187"/>
      <c r="B2434" s="1188"/>
      <c r="C2434" s="1185"/>
      <c r="D2434" s="1189"/>
      <c r="E2434" s="1207"/>
      <c r="F2434" s="1180"/>
      <c r="G2434" s="1181"/>
      <c r="H2434" s="1182"/>
    </row>
    <row r="2435" spans="1:8" x14ac:dyDescent="0.3">
      <c r="A2435" s="1187"/>
      <c r="B2435" s="1188"/>
      <c r="C2435" s="1185"/>
      <c r="D2435" s="1189"/>
      <c r="E2435" s="1207"/>
      <c r="F2435" s="1180"/>
      <c r="G2435" s="1181"/>
      <c r="H2435" s="1182"/>
    </row>
    <row r="2436" spans="1:8" x14ac:dyDescent="0.3">
      <c r="A2436" s="1187"/>
      <c r="B2436" s="1188"/>
      <c r="C2436" s="1185"/>
      <c r="D2436" s="1189"/>
      <c r="E2436" s="1207"/>
      <c r="F2436" s="1180"/>
      <c r="G2436" s="1181"/>
      <c r="H2436" s="1182"/>
    </row>
    <row r="2437" spans="1:8" x14ac:dyDescent="0.3">
      <c r="A2437" s="1187"/>
      <c r="B2437" s="1188"/>
      <c r="C2437" s="1185"/>
      <c r="D2437" s="1189" t="s">
        <v>4331</v>
      </c>
      <c r="E2437" s="1207"/>
      <c r="F2437" s="1180"/>
      <c r="G2437" s="1181"/>
      <c r="H2437" s="1182"/>
    </row>
    <row r="2438" spans="1:8" x14ac:dyDescent="0.3">
      <c r="A2438" s="1183"/>
      <c r="B2438" s="1188"/>
      <c r="C2438" s="1185"/>
      <c r="D2438" s="1189" t="s">
        <v>4331</v>
      </c>
      <c r="E2438" s="1207"/>
      <c r="F2438" s="1180"/>
      <c r="G2438" s="1181"/>
      <c r="H2438" s="1182"/>
    </row>
    <row r="2439" spans="1:8" x14ac:dyDescent="0.3">
      <c r="A2439" s="1178"/>
      <c r="B2439" s="1203"/>
      <c r="C2439" s="1204"/>
      <c r="D2439" s="1204"/>
      <c r="E2439" s="1204"/>
      <c r="F2439" s="1210"/>
      <c r="G2439" s="1181"/>
      <c r="H2439" s="1182"/>
    </row>
    <row r="2440" spans="1:8" x14ac:dyDescent="0.3">
      <c r="A2440" s="1211" t="s">
        <v>4098</v>
      </c>
      <c r="B2440" s="1158" t="s">
        <v>4116</v>
      </c>
      <c r="C2440" s="1159"/>
      <c r="D2440" s="1159"/>
      <c r="E2440" s="1159"/>
      <c r="F2440" s="1175">
        <f>SUM(F2389:F2438)</f>
        <v>0</v>
      </c>
      <c r="G2440" s="1181"/>
      <c r="H2440" s="1151"/>
    </row>
    <row r="2441" spans="1:8" x14ac:dyDescent="0.3">
      <c r="A2441" s="1148" t="str">
        <f>A1</f>
        <v>CONTRACT  SANRAL NRA 2024/1323</v>
      </c>
      <c r="B2441" s="1206"/>
      <c r="C2441" s="1150"/>
      <c r="D2441" s="1150"/>
      <c r="E2441" s="1150"/>
      <c r="F2441" s="1151"/>
      <c r="G2441" s="1181"/>
      <c r="H2441" s="1151"/>
    </row>
    <row r="2442" spans="1:8" x14ac:dyDescent="0.3">
      <c r="A2442" s="1148" t="str">
        <f>A2</f>
        <v>ROUTINE ROAD MAINTENANCE ON NATIONAL ROUTES IN THE LIMPOPO PROVINCE</v>
      </c>
      <c r="B2442" s="1149"/>
      <c r="C2442" s="1150"/>
      <c r="D2442" s="1150"/>
      <c r="E2442" s="1150"/>
      <c r="F2442" s="1155" t="s">
        <v>4556</v>
      </c>
      <c r="G2442" s="1181"/>
      <c r="H2442" s="1155"/>
    </row>
    <row r="2443" spans="1:8" x14ac:dyDescent="0.3">
      <c r="A2443" s="1157" t="s">
        <v>4457</v>
      </c>
      <c r="B2443" s="1149"/>
      <c r="C2443" s="1159"/>
      <c r="D2443" s="1159"/>
      <c r="E2443" s="1159"/>
      <c r="F2443" s="1151"/>
      <c r="G2443" s="1181"/>
      <c r="H2443" s="1151"/>
    </row>
    <row r="2444" spans="1:8" x14ac:dyDescent="0.3">
      <c r="A2444" s="1162"/>
      <c r="B2444" s="1163"/>
      <c r="C2444" s="1164"/>
      <c r="D2444" s="1164"/>
      <c r="E2444" s="1165"/>
      <c r="F2444" s="1165"/>
      <c r="G2444" s="1181"/>
      <c r="H2444" s="1151"/>
    </row>
    <row r="2445" spans="1:8" x14ac:dyDescent="0.3">
      <c r="A2445" s="1166" t="s">
        <v>4111</v>
      </c>
      <c r="B2445" s="1167" t="s">
        <v>4035</v>
      </c>
      <c r="C2445" s="1168" t="s">
        <v>4112</v>
      </c>
      <c r="D2445" s="1168" t="s">
        <v>4113</v>
      </c>
      <c r="E2445" s="1169" t="s">
        <v>4114</v>
      </c>
      <c r="F2445" s="1169" t="s">
        <v>4036</v>
      </c>
      <c r="G2445" s="1181"/>
      <c r="H2445" s="1170"/>
    </row>
    <row r="2446" spans="1:8" x14ac:dyDescent="0.3">
      <c r="A2446" s="1172"/>
      <c r="B2446" s="1173"/>
      <c r="C2446" s="1174"/>
      <c r="D2446" s="1174"/>
      <c r="E2446" s="1175"/>
      <c r="F2446" s="1175"/>
      <c r="G2446" s="1181"/>
      <c r="H2446" s="1151"/>
    </row>
    <row r="2447" spans="1:8" x14ac:dyDescent="0.3">
      <c r="A2447" s="1222"/>
      <c r="B2447" s="1223"/>
      <c r="C2447" s="1164"/>
      <c r="D2447" s="1189" t="s">
        <v>4331</v>
      </c>
      <c r="E2447" s="1165"/>
      <c r="F2447" s="1180"/>
      <c r="G2447" s="1181"/>
      <c r="H2447" s="1182"/>
    </row>
    <row r="2448" spans="1:8" x14ac:dyDescent="0.3">
      <c r="A2448" s="1166" t="s">
        <v>4100</v>
      </c>
      <c r="B2448" s="1184" t="s">
        <v>4557</v>
      </c>
      <c r="C2448" s="1185"/>
      <c r="D2448" s="1189" t="s">
        <v>4331</v>
      </c>
      <c r="E2448" s="1207"/>
      <c r="F2448" s="1180"/>
      <c r="G2448" s="1181"/>
      <c r="H2448" s="1182"/>
    </row>
    <row r="2449" spans="1:8" x14ac:dyDescent="0.3">
      <c r="A2449" s="1166"/>
      <c r="B2449" s="1184"/>
      <c r="C2449" s="1185"/>
      <c r="D2449" s="1189" t="s">
        <v>4331</v>
      </c>
      <c r="E2449" s="1207"/>
      <c r="F2449" s="1180"/>
      <c r="G2449" s="1181"/>
      <c r="H2449" s="1182"/>
    </row>
    <row r="2450" spans="1:8" x14ac:dyDescent="0.3">
      <c r="A2450" s="1225" t="s">
        <v>2215</v>
      </c>
      <c r="B2450" s="1188" t="s">
        <v>2216</v>
      </c>
      <c r="C2450" s="1185"/>
      <c r="D2450" s="1189"/>
      <c r="E2450" s="1217"/>
      <c r="F2450" s="1180"/>
      <c r="G2450" s="1181"/>
      <c r="H2450" s="1182"/>
    </row>
    <row r="2451" spans="1:8" x14ac:dyDescent="0.3">
      <c r="A2451" s="1225"/>
      <c r="B2451" s="1188"/>
      <c r="C2451" s="1185"/>
      <c r="D2451" s="1189"/>
      <c r="E2451" s="1217"/>
      <c r="F2451" s="1180"/>
      <c r="G2451" s="1181"/>
      <c r="H2451" s="1182"/>
    </row>
    <row r="2452" spans="1:8" ht="22.8" x14ac:dyDescent="0.3">
      <c r="A2452" s="1187" t="s">
        <v>2217</v>
      </c>
      <c r="B2452" s="1188" t="s">
        <v>1340</v>
      </c>
      <c r="C2452" s="1185"/>
      <c r="D2452" s="1189"/>
      <c r="E2452" s="1207"/>
      <c r="F2452" s="1180"/>
      <c r="G2452" s="1181"/>
      <c r="H2452" s="1182"/>
    </row>
    <row r="2453" spans="1:8" x14ac:dyDescent="0.3">
      <c r="A2453" s="1187"/>
      <c r="B2453" s="1188"/>
      <c r="C2453" s="1185"/>
      <c r="D2453" s="1189"/>
      <c r="E2453" s="1207"/>
      <c r="F2453" s="1180"/>
      <c r="G2453" s="1181"/>
      <c r="H2453" s="1182"/>
    </row>
    <row r="2454" spans="1:8" x14ac:dyDescent="0.3">
      <c r="A2454" s="1187" t="s">
        <v>2218</v>
      </c>
      <c r="B2454" s="1235" t="s">
        <v>1222</v>
      </c>
      <c r="C2454" s="1185" t="s">
        <v>1282</v>
      </c>
      <c r="D2454" s="1189">
        <v>200</v>
      </c>
      <c r="E2454" s="1215"/>
      <c r="F2454" s="1180">
        <f>ROUND(D2454*(ROUND(E2454,2)),2)</f>
        <v>0</v>
      </c>
      <c r="G2454" s="1181"/>
      <c r="H2454" s="1182"/>
    </row>
    <row r="2455" spans="1:8" x14ac:dyDescent="0.3">
      <c r="A2455" s="1187"/>
      <c r="B2455" s="1308"/>
      <c r="C2455" s="1185"/>
      <c r="D2455" s="1189"/>
      <c r="E2455" s="1217"/>
      <c r="F2455" s="1180"/>
      <c r="G2455" s="1181"/>
      <c r="H2455" s="1182"/>
    </row>
    <row r="2456" spans="1:8" ht="22.8" x14ac:dyDescent="0.3">
      <c r="A2456" s="1187" t="s">
        <v>2224</v>
      </c>
      <c r="B2456" s="1188" t="s">
        <v>1342</v>
      </c>
      <c r="C2456" s="1185"/>
      <c r="D2456" s="1189"/>
      <c r="E2456" s="1217"/>
      <c r="F2456" s="1180"/>
      <c r="G2456" s="1181"/>
      <c r="H2456" s="1182"/>
    </row>
    <row r="2457" spans="1:8" x14ac:dyDescent="0.3">
      <c r="A2457" s="1187"/>
      <c r="B2457" s="1188"/>
      <c r="C2457" s="1185"/>
      <c r="D2457" s="1189"/>
      <c r="E2457" s="1217"/>
      <c r="F2457" s="1180"/>
      <c r="G2457" s="1181"/>
      <c r="H2457" s="1182"/>
    </row>
    <row r="2458" spans="1:8" x14ac:dyDescent="0.3">
      <c r="A2458" s="1225" t="s">
        <v>2225</v>
      </c>
      <c r="B2458" s="1269" t="s">
        <v>1222</v>
      </c>
      <c r="C2458" s="1185" t="s">
        <v>1282</v>
      </c>
      <c r="D2458" s="1189">
        <v>160</v>
      </c>
      <c r="E2458" s="1215"/>
      <c r="F2458" s="1180">
        <f>ROUND(D2458*(ROUND(E2458,2)),2)</f>
        <v>0</v>
      </c>
      <c r="G2458" s="1181"/>
      <c r="H2458" s="1182"/>
    </row>
    <row r="2459" spans="1:8" x14ac:dyDescent="0.3">
      <c r="A2459" s="1225"/>
      <c r="B2459" s="1269"/>
      <c r="C2459" s="1185"/>
      <c r="D2459" s="1189"/>
      <c r="E2459" s="1226"/>
      <c r="F2459" s="1180"/>
      <c r="G2459" s="1181"/>
      <c r="H2459" s="1182"/>
    </row>
    <row r="2460" spans="1:8" x14ac:dyDescent="0.3">
      <c r="A2460" s="1225" t="s">
        <v>2247</v>
      </c>
      <c r="B2460" s="1188" t="s">
        <v>2248</v>
      </c>
      <c r="C2460" s="1185"/>
      <c r="D2460" s="1189"/>
      <c r="E2460" s="1217"/>
      <c r="F2460" s="1180"/>
      <c r="G2460" s="1181"/>
      <c r="H2460" s="1182"/>
    </row>
    <row r="2461" spans="1:8" x14ac:dyDescent="0.3">
      <c r="A2461" s="1225"/>
      <c r="B2461" s="1188"/>
      <c r="C2461" s="1185"/>
      <c r="D2461" s="1189"/>
      <c r="E2461" s="1217"/>
      <c r="F2461" s="1180"/>
      <c r="G2461" s="1181"/>
      <c r="H2461" s="1182"/>
    </row>
    <row r="2462" spans="1:8" ht="22.8" x14ac:dyDescent="0.3">
      <c r="A2462" s="1225" t="s">
        <v>2249</v>
      </c>
      <c r="B2462" s="1188" t="s">
        <v>1340</v>
      </c>
      <c r="C2462" s="1185"/>
      <c r="D2462" s="1189"/>
      <c r="E2462" s="1226"/>
      <c r="F2462" s="1180"/>
      <c r="G2462" s="1181"/>
      <c r="H2462" s="1182"/>
    </row>
    <row r="2463" spans="1:8" x14ac:dyDescent="0.3">
      <c r="A2463" s="1225"/>
      <c r="B2463" s="1188"/>
      <c r="C2463" s="1185"/>
      <c r="D2463" s="1189"/>
      <c r="E2463" s="1226"/>
      <c r="F2463" s="1180"/>
      <c r="G2463" s="1181"/>
      <c r="H2463" s="1182"/>
    </row>
    <row r="2464" spans="1:8" x14ac:dyDescent="0.3">
      <c r="A2464" s="1225" t="s">
        <v>2250</v>
      </c>
      <c r="B2464" s="1188" t="s">
        <v>1222</v>
      </c>
      <c r="C2464" s="1185" t="s">
        <v>1282</v>
      </c>
      <c r="D2464" s="1189">
        <v>200</v>
      </c>
      <c r="E2464" s="1215"/>
      <c r="F2464" s="1180">
        <f>ROUND(D2464*(ROUND(E2464,2)),2)</f>
        <v>0</v>
      </c>
      <c r="G2464" s="1181"/>
      <c r="H2464" s="1182"/>
    </row>
    <row r="2465" spans="1:8" x14ac:dyDescent="0.3">
      <c r="A2465" s="1225"/>
      <c r="B2465" s="1188"/>
      <c r="C2465" s="1185"/>
      <c r="D2465" s="1189"/>
      <c r="E2465" s="1217"/>
      <c r="F2465" s="1180"/>
      <c r="G2465" s="1181"/>
      <c r="H2465" s="1182"/>
    </row>
    <row r="2466" spans="1:8" ht="22.8" x14ac:dyDescent="0.3">
      <c r="A2466" s="1225" t="s">
        <v>2256</v>
      </c>
      <c r="B2466" s="1188" t="s">
        <v>1342</v>
      </c>
      <c r="C2466" s="1185"/>
      <c r="D2466" s="1189"/>
      <c r="E2466" s="1226"/>
      <c r="F2466" s="1180"/>
      <c r="G2466" s="1181"/>
      <c r="H2466" s="1182"/>
    </row>
    <row r="2467" spans="1:8" x14ac:dyDescent="0.3">
      <c r="A2467" s="1225"/>
      <c r="B2467" s="1188"/>
      <c r="C2467" s="1185"/>
      <c r="D2467" s="1189"/>
      <c r="E2467" s="1226"/>
      <c r="F2467" s="1180"/>
      <c r="G2467" s="1181"/>
      <c r="H2467" s="1182"/>
    </row>
    <row r="2468" spans="1:8" x14ac:dyDescent="0.3">
      <c r="A2468" s="1225" t="s">
        <v>2257</v>
      </c>
      <c r="B2468" s="1188" t="s">
        <v>1222</v>
      </c>
      <c r="C2468" s="1185" t="s">
        <v>1282</v>
      </c>
      <c r="D2468" s="1189">
        <v>160</v>
      </c>
      <c r="E2468" s="1215"/>
      <c r="F2468" s="1180">
        <f>ROUND(D2468*(ROUND(E2468,2)),2)</f>
        <v>0</v>
      </c>
      <c r="G2468" s="1181"/>
      <c r="H2468" s="1182"/>
    </row>
    <row r="2469" spans="1:8" x14ac:dyDescent="0.3">
      <c r="A2469" s="1225"/>
      <c r="B2469" s="1188"/>
      <c r="C2469" s="1185"/>
      <c r="D2469" s="1189"/>
      <c r="E2469" s="1217"/>
      <c r="F2469" s="1180"/>
      <c r="G2469" s="1181"/>
      <c r="H2469" s="1182"/>
    </row>
    <row r="2470" spans="1:8" x14ac:dyDescent="0.3">
      <c r="A2470" s="1225" t="s">
        <v>2281</v>
      </c>
      <c r="B2470" s="1188" t="s">
        <v>2282</v>
      </c>
      <c r="C2470" s="1185"/>
      <c r="D2470" s="1189"/>
      <c r="E2470" s="1226"/>
      <c r="F2470" s="1180"/>
      <c r="G2470" s="1181"/>
      <c r="H2470" s="1182"/>
    </row>
    <row r="2471" spans="1:8" x14ac:dyDescent="0.3">
      <c r="A2471" s="1225"/>
      <c r="B2471" s="1188"/>
      <c r="C2471" s="1185"/>
      <c r="D2471" s="1189"/>
      <c r="E2471" s="1226"/>
      <c r="F2471" s="1180"/>
      <c r="G2471" s="1181"/>
      <c r="H2471" s="1182"/>
    </row>
    <row r="2472" spans="1:8" ht="22.8" x14ac:dyDescent="0.3">
      <c r="A2472" s="1225" t="s">
        <v>2283</v>
      </c>
      <c r="B2472" s="1188" t="s">
        <v>1340</v>
      </c>
      <c r="C2472" s="1185"/>
      <c r="D2472" s="1189"/>
      <c r="E2472" s="1217"/>
      <c r="F2472" s="1180"/>
      <c r="G2472" s="1181"/>
      <c r="H2472" s="1182"/>
    </row>
    <row r="2473" spans="1:8" x14ac:dyDescent="0.3">
      <c r="A2473" s="1225"/>
      <c r="B2473" s="1188"/>
      <c r="C2473" s="1185"/>
      <c r="D2473" s="1189"/>
      <c r="E2473" s="1217"/>
      <c r="F2473" s="1180"/>
      <c r="G2473" s="1181"/>
      <c r="H2473" s="1182"/>
    </row>
    <row r="2474" spans="1:8" x14ac:dyDescent="0.3">
      <c r="A2474" s="1225" t="s">
        <v>2284</v>
      </c>
      <c r="B2474" s="1188" t="s">
        <v>1222</v>
      </c>
      <c r="C2474" s="1185" t="s">
        <v>1282</v>
      </c>
      <c r="D2474" s="1189">
        <v>200</v>
      </c>
      <c r="E2474" s="1215"/>
      <c r="F2474" s="1180">
        <f>ROUND(D2474*(ROUND(E2474,2)),2)</f>
        <v>0</v>
      </c>
      <c r="G2474" s="1181"/>
      <c r="H2474" s="1182"/>
    </row>
    <row r="2475" spans="1:8" x14ac:dyDescent="0.3">
      <c r="A2475" s="1225"/>
      <c r="B2475" s="1188"/>
      <c r="C2475" s="1185"/>
      <c r="D2475" s="1189"/>
      <c r="E2475" s="1226"/>
      <c r="F2475" s="1180"/>
      <c r="G2475" s="1181"/>
      <c r="H2475" s="1182"/>
    </row>
    <row r="2476" spans="1:8" ht="22.8" x14ac:dyDescent="0.3">
      <c r="A2476" s="1225" t="s">
        <v>2290</v>
      </c>
      <c r="B2476" s="1188" t="s">
        <v>1342</v>
      </c>
      <c r="C2476" s="1185"/>
      <c r="D2476" s="1189"/>
      <c r="E2476" s="1217"/>
      <c r="F2476" s="1180"/>
      <c r="G2476" s="1181"/>
      <c r="H2476" s="1182"/>
    </row>
    <row r="2477" spans="1:8" x14ac:dyDescent="0.3">
      <c r="A2477" s="1225"/>
      <c r="B2477" s="1188"/>
      <c r="C2477" s="1185"/>
      <c r="D2477" s="1189"/>
      <c r="E2477" s="1217"/>
      <c r="F2477" s="1180"/>
      <c r="G2477" s="1181"/>
      <c r="H2477" s="1182"/>
    </row>
    <row r="2478" spans="1:8" x14ac:dyDescent="0.3">
      <c r="A2478" s="1225" t="s">
        <v>2291</v>
      </c>
      <c r="B2478" s="1235" t="s">
        <v>1222</v>
      </c>
      <c r="C2478" s="1185" t="s">
        <v>1282</v>
      </c>
      <c r="D2478" s="1189">
        <v>160</v>
      </c>
      <c r="E2478" s="1215"/>
      <c r="F2478" s="1180">
        <f>ROUND(D2478*(ROUND(E2478,2)),2)</f>
        <v>0</v>
      </c>
      <c r="G2478" s="1181"/>
      <c r="H2478" s="1182"/>
    </row>
    <row r="2479" spans="1:8" x14ac:dyDescent="0.3">
      <c r="A2479" s="1225"/>
      <c r="B2479" s="1188"/>
      <c r="C2479" s="1185"/>
      <c r="D2479" s="1189"/>
      <c r="E2479" s="1207"/>
      <c r="F2479" s="1180"/>
      <c r="G2479" s="1181"/>
      <c r="H2479" s="1182"/>
    </row>
    <row r="2480" spans="1:8" x14ac:dyDescent="0.3">
      <c r="A2480" s="1225" t="s">
        <v>2313</v>
      </c>
      <c r="B2480" s="1188" t="s">
        <v>2314</v>
      </c>
      <c r="C2480" s="1185"/>
      <c r="D2480" s="1189"/>
      <c r="E2480" s="1217"/>
      <c r="F2480" s="1180"/>
      <c r="G2480" s="1181"/>
      <c r="H2480" s="1182"/>
    </row>
    <row r="2481" spans="1:8" x14ac:dyDescent="0.3">
      <c r="A2481" s="1225"/>
      <c r="B2481" s="1188"/>
      <c r="C2481" s="1185"/>
      <c r="D2481" s="1189"/>
      <c r="E2481" s="1217"/>
      <c r="F2481" s="1180"/>
      <c r="G2481" s="1181"/>
      <c r="H2481" s="1182"/>
    </row>
    <row r="2482" spans="1:8" ht="22.8" x14ac:dyDescent="0.3">
      <c r="A2482" s="1187" t="s">
        <v>2315</v>
      </c>
      <c r="B2482" s="1308" t="s">
        <v>1340</v>
      </c>
      <c r="C2482" s="1185"/>
      <c r="D2482" s="1189"/>
      <c r="E2482" s="1217"/>
      <c r="F2482" s="1180"/>
      <c r="G2482" s="1181"/>
      <c r="H2482" s="1182"/>
    </row>
    <row r="2483" spans="1:8" x14ac:dyDescent="0.3">
      <c r="A2483" s="1187"/>
      <c r="B2483" s="1308"/>
      <c r="C2483" s="1185"/>
      <c r="D2483" s="1189"/>
      <c r="E2483" s="1217"/>
      <c r="F2483" s="1180"/>
      <c r="G2483" s="1181"/>
      <c r="H2483" s="1182"/>
    </row>
    <row r="2484" spans="1:8" x14ac:dyDescent="0.3">
      <c r="A2484" s="1187" t="s">
        <v>2316</v>
      </c>
      <c r="B2484" s="1188" t="s">
        <v>1222</v>
      </c>
      <c r="C2484" s="1185" t="s">
        <v>1282</v>
      </c>
      <c r="D2484" s="1189">
        <v>200</v>
      </c>
      <c r="E2484" s="1215"/>
      <c r="F2484" s="1180">
        <f>ROUND(D2484*(ROUND(E2484,2)),2)</f>
        <v>0</v>
      </c>
      <c r="G2484" s="1181"/>
      <c r="H2484" s="1182"/>
    </row>
    <row r="2485" spans="1:8" x14ac:dyDescent="0.3">
      <c r="A2485" s="1187"/>
      <c r="B2485" s="1188"/>
      <c r="C2485" s="1185"/>
      <c r="D2485" s="1189"/>
      <c r="E2485" s="1217"/>
      <c r="F2485" s="1180"/>
      <c r="G2485" s="1181"/>
      <c r="H2485" s="1182"/>
    </row>
    <row r="2486" spans="1:8" ht="22.8" x14ac:dyDescent="0.3">
      <c r="A2486" s="1225" t="s">
        <v>2322</v>
      </c>
      <c r="B2486" s="1269" t="s">
        <v>1342</v>
      </c>
      <c r="C2486" s="1185"/>
      <c r="D2486" s="1189"/>
      <c r="E2486" s="1226"/>
      <c r="F2486" s="1180"/>
      <c r="G2486" s="1181"/>
      <c r="H2486" s="1182"/>
    </row>
    <row r="2487" spans="1:8" x14ac:dyDescent="0.3">
      <c r="A2487" s="1225"/>
      <c r="B2487" s="1269"/>
      <c r="C2487" s="1185"/>
      <c r="D2487" s="1189"/>
      <c r="E2487" s="1226"/>
      <c r="F2487" s="1180"/>
      <c r="G2487" s="1181"/>
      <c r="H2487" s="1182"/>
    </row>
    <row r="2488" spans="1:8" x14ac:dyDescent="0.3">
      <c r="A2488" s="1225" t="s">
        <v>2323</v>
      </c>
      <c r="B2488" s="1188" t="s">
        <v>1222</v>
      </c>
      <c r="C2488" s="1185" t="s">
        <v>1282</v>
      </c>
      <c r="D2488" s="1189">
        <v>160</v>
      </c>
      <c r="E2488" s="1215"/>
      <c r="F2488" s="1180">
        <f>ROUND(D2488*(ROUND(E2488,2)),2)</f>
        <v>0</v>
      </c>
      <c r="G2488" s="1181"/>
      <c r="H2488" s="1182"/>
    </row>
    <row r="2489" spans="1:8" x14ac:dyDescent="0.3">
      <c r="A2489" s="1225"/>
      <c r="B2489" s="1188"/>
      <c r="C2489" s="1185"/>
      <c r="D2489" s="1189"/>
      <c r="E2489" s="1217"/>
      <c r="F2489" s="1180"/>
      <c r="G2489" s="1181"/>
      <c r="H2489" s="1182"/>
    </row>
    <row r="2490" spans="1:8" ht="22.8" x14ac:dyDescent="0.3">
      <c r="A2490" s="1225" t="s">
        <v>2360</v>
      </c>
      <c r="B2490" s="1188" t="s">
        <v>2361</v>
      </c>
      <c r="C2490" s="1185"/>
      <c r="D2490" s="1189"/>
      <c r="E2490" s="1226"/>
      <c r="F2490" s="1180"/>
      <c r="G2490" s="1181"/>
      <c r="H2490" s="1182"/>
    </row>
    <row r="2491" spans="1:8" x14ac:dyDescent="0.3">
      <c r="A2491" s="1225"/>
      <c r="B2491" s="1188"/>
      <c r="C2491" s="1185"/>
      <c r="D2491" s="1189"/>
      <c r="E2491" s="1226"/>
      <c r="F2491" s="1180"/>
      <c r="G2491" s="1181"/>
      <c r="H2491" s="1182"/>
    </row>
    <row r="2492" spans="1:8" ht="22.8" x14ac:dyDescent="0.3">
      <c r="A2492" s="1225" t="s">
        <v>2362</v>
      </c>
      <c r="B2492" s="1188" t="s">
        <v>1340</v>
      </c>
      <c r="C2492" s="1185"/>
      <c r="D2492" s="1189"/>
      <c r="E2492" s="1217"/>
      <c r="F2492" s="1180"/>
      <c r="G2492" s="1181"/>
      <c r="H2492" s="1182"/>
    </row>
    <row r="2493" spans="1:8" x14ac:dyDescent="0.3">
      <c r="A2493" s="1225"/>
      <c r="B2493" s="1188"/>
      <c r="C2493" s="1185"/>
      <c r="D2493" s="1189"/>
      <c r="E2493" s="1217"/>
      <c r="F2493" s="1180"/>
      <c r="G2493" s="1181"/>
      <c r="H2493" s="1182"/>
    </row>
    <row r="2494" spans="1:8" x14ac:dyDescent="0.3">
      <c r="A2494" s="1225" t="s">
        <v>2363</v>
      </c>
      <c r="B2494" s="1188" t="s">
        <v>1222</v>
      </c>
      <c r="C2494" s="1185" t="s">
        <v>4542</v>
      </c>
      <c r="D2494" s="1189">
        <v>20000</v>
      </c>
      <c r="E2494" s="1215"/>
      <c r="F2494" s="1180">
        <f>ROUND(D2494*(ROUND(E2494,2)),2)</f>
        <v>0</v>
      </c>
      <c r="G2494" s="1181"/>
      <c r="H2494" s="1182"/>
    </row>
    <row r="2495" spans="1:8" x14ac:dyDescent="0.3">
      <c r="A2495" s="1225"/>
      <c r="B2495" s="1188"/>
      <c r="C2495" s="1185"/>
      <c r="D2495" s="1189"/>
      <c r="E2495" s="1226"/>
      <c r="F2495" s="1180"/>
      <c r="G2495" s="1181"/>
      <c r="H2495" s="1182"/>
    </row>
    <row r="2496" spans="1:8" ht="22.8" x14ac:dyDescent="0.3">
      <c r="A2496" s="1225" t="s">
        <v>2371</v>
      </c>
      <c r="B2496" s="1188" t="s">
        <v>1342</v>
      </c>
      <c r="C2496" s="1185"/>
      <c r="D2496" s="1189"/>
      <c r="E2496" s="1217"/>
      <c r="F2496" s="1180"/>
      <c r="G2496" s="1181"/>
      <c r="H2496" s="1182"/>
    </row>
    <row r="2497" spans="1:8" x14ac:dyDescent="0.3">
      <c r="A2497" s="1225"/>
      <c r="B2497" s="1188"/>
      <c r="C2497" s="1185"/>
      <c r="D2497" s="1189"/>
      <c r="E2497" s="1217"/>
      <c r="F2497" s="1180"/>
      <c r="G2497" s="1181"/>
      <c r="H2497" s="1182"/>
    </row>
    <row r="2498" spans="1:8" x14ac:dyDescent="0.3">
      <c r="A2498" s="1225" t="s">
        <v>2372</v>
      </c>
      <c r="B2498" s="1188" t="s">
        <v>1222</v>
      </c>
      <c r="C2498" s="1185" t="s">
        <v>4542</v>
      </c>
      <c r="D2498" s="1189">
        <v>15000</v>
      </c>
      <c r="E2498" s="1215"/>
      <c r="F2498" s="1180">
        <f>ROUND(D2498*(ROUND(E2498,2)),2)</f>
        <v>0</v>
      </c>
      <c r="G2498" s="1181"/>
      <c r="H2498" s="1182"/>
    </row>
    <row r="2499" spans="1:8" x14ac:dyDescent="0.3">
      <c r="A2499" s="1225"/>
      <c r="B2499" s="1188"/>
      <c r="C2499" s="1185"/>
      <c r="D2499" s="1189"/>
      <c r="E2499" s="1226"/>
      <c r="F2499" s="1180"/>
      <c r="G2499" s="1181"/>
      <c r="H2499" s="1182"/>
    </row>
    <row r="2500" spans="1:8" ht="22.8" x14ac:dyDescent="0.3">
      <c r="A2500" s="1225" t="s">
        <v>2378</v>
      </c>
      <c r="B2500" s="1188" t="s">
        <v>2370</v>
      </c>
      <c r="C2500" s="1185" t="s">
        <v>4542</v>
      </c>
      <c r="D2500" s="1189">
        <v>10000</v>
      </c>
      <c r="E2500" s="1309"/>
      <c r="F2500" s="1180">
        <f>ROUND(D2500*(ROUND(E2500,2)),2)</f>
        <v>0</v>
      </c>
      <c r="G2500" s="1181"/>
      <c r="H2500" s="1182"/>
    </row>
    <row r="2501" spans="1:8" x14ac:dyDescent="0.3">
      <c r="A2501" s="1225"/>
      <c r="B2501" s="1188"/>
      <c r="C2501" s="1185"/>
      <c r="D2501" s="1189"/>
      <c r="E2501" s="1217"/>
      <c r="F2501" s="1180"/>
      <c r="G2501" s="1181"/>
      <c r="H2501" s="1182"/>
    </row>
    <row r="2502" spans="1:8" x14ac:dyDescent="0.3">
      <c r="A2502" s="1225" t="s">
        <v>2399</v>
      </c>
      <c r="B2502" s="1188" t="s">
        <v>2400</v>
      </c>
      <c r="C2502" s="1185"/>
      <c r="D2502" s="1189"/>
      <c r="E2502" s="1226"/>
      <c r="F2502" s="1180"/>
      <c r="G2502" s="1181"/>
      <c r="H2502" s="1182"/>
    </row>
    <row r="2503" spans="1:8" x14ac:dyDescent="0.3">
      <c r="A2503" s="1225"/>
      <c r="B2503" s="1188"/>
      <c r="C2503" s="1185"/>
      <c r="D2503" s="1189"/>
      <c r="E2503" s="1226"/>
      <c r="F2503" s="1180"/>
      <c r="G2503" s="1181"/>
      <c r="H2503" s="1182"/>
    </row>
    <row r="2504" spans="1:8" x14ac:dyDescent="0.3">
      <c r="A2504" s="1225" t="s">
        <v>2401</v>
      </c>
      <c r="B2504" s="1188" t="s">
        <v>2402</v>
      </c>
      <c r="C2504" s="1185" t="s">
        <v>4542</v>
      </c>
      <c r="D2504" s="1189">
        <v>100000</v>
      </c>
      <c r="E2504" s="1309"/>
      <c r="F2504" s="1180">
        <f>ROUND(D2504*(ROUND(E2504,2)),2)</f>
        <v>0</v>
      </c>
      <c r="G2504" s="1181"/>
      <c r="H2504" s="1182"/>
    </row>
    <row r="2505" spans="1:8" x14ac:dyDescent="0.3">
      <c r="A2505" s="1225"/>
      <c r="B2505" s="1188"/>
      <c r="C2505" s="1185"/>
      <c r="D2505" s="1189"/>
      <c r="E2505" s="1217"/>
      <c r="F2505" s="1180"/>
      <c r="G2505" s="1181"/>
      <c r="H2505" s="1182"/>
    </row>
    <row r="2506" spans="1:8" x14ac:dyDescent="0.3">
      <c r="A2506" s="1225" t="s">
        <v>2403</v>
      </c>
      <c r="B2506" s="1188" t="s">
        <v>2404</v>
      </c>
      <c r="C2506" s="1185" t="s">
        <v>2405</v>
      </c>
      <c r="D2506" s="1189">
        <v>15</v>
      </c>
      <c r="E2506" s="1309"/>
      <c r="F2506" s="1180">
        <f>ROUND(D2506*(ROUND(E2506,2)),2)</f>
        <v>0</v>
      </c>
      <c r="G2506" s="1181"/>
      <c r="H2506" s="1182"/>
    </row>
    <row r="2507" spans="1:8" x14ac:dyDescent="0.3">
      <c r="A2507" s="1225"/>
      <c r="B2507" s="1188"/>
      <c r="C2507" s="1185"/>
      <c r="D2507" s="1189"/>
      <c r="E2507" s="1217"/>
      <c r="F2507" s="1180"/>
      <c r="G2507" s="1181"/>
      <c r="H2507" s="1182"/>
    </row>
    <row r="2508" spans="1:8" x14ac:dyDescent="0.3">
      <c r="A2508" s="1225" t="s">
        <v>2406</v>
      </c>
      <c r="B2508" s="1188" t="s">
        <v>2407</v>
      </c>
      <c r="C2508" s="1185"/>
      <c r="D2508" s="1189"/>
      <c r="E2508" s="1217"/>
      <c r="F2508" s="1180"/>
      <c r="G2508" s="1181"/>
      <c r="H2508" s="1182"/>
    </row>
    <row r="2509" spans="1:8" x14ac:dyDescent="0.3">
      <c r="A2509" s="1225"/>
      <c r="B2509" s="1188"/>
      <c r="C2509" s="1185"/>
      <c r="D2509" s="1189"/>
      <c r="E2509" s="1217"/>
      <c r="F2509" s="1180"/>
      <c r="G2509" s="1181"/>
      <c r="H2509" s="1182"/>
    </row>
    <row r="2510" spans="1:8" x14ac:dyDescent="0.3">
      <c r="A2510" s="1225" t="s">
        <v>2408</v>
      </c>
      <c r="B2510" s="1188" t="s">
        <v>2409</v>
      </c>
      <c r="C2510" s="1185" t="s">
        <v>955</v>
      </c>
      <c r="D2510" s="1189">
        <v>30</v>
      </c>
      <c r="E2510" s="1309"/>
      <c r="F2510" s="1180">
        <f>ROUND(D2510*(ROUND(E2510,2)),2)</f>
        <v>0</v>
      </c>
      <c r="G2510" s="1181"/>
      <c r="H2510" s="1182"/>
    </row>
    <row r="2511" spans="1:8" x14ac:dyDescent="0.3">
      <c r="A2511" s="1225"/>
      <c r="B2511" s="1188"/>
      <c r="C2511" s="1185"/>
      <c r="D2511" s="1189"/>
      <c r="E2511" s="1217"/>
      <c r="F2511" s="1180"/>
      <c r="G2511" s="1181"/>
      <c r="H2511" s="1182"/>
    </row>
    <row r="2512" spans="1:8" x14ac:dyDescent="0.3">
      <c r="A2512" s="1225" t="s">
        <v>2410</v>
      </c>
      <c r="B2512" s="1188" t="s">
        <v>2411</v>
      </c>
      <c r="C2512" s="1185" t="s">
        <v>955</v>
      </c>
      <c r="D2512" s="1189">
        <v>30</v>
      </c>
      <c r="E2512" s="1309"/>
      <c r="F2512" s="1180">
        <f>ROUND(D2512*(ROUND(E2512,2)),2)</f>
        <v>0</v>
      </c>
      <c r="G2512" s="1181"/>
      <c r="H2512" s="1182"/>
    </row>
    <row r="2513" spans="1:8" x14ac:dyDescent="0.3">
      <c r="A2513" s="1225"/>
      <c r="B2513" s="1188"/>
      <c r="C2513" s="1185"/>
      <c r="D2513" s="1189"/>
      <c r="E2513" s="1217"/>
      <c r="F2513" s="1180"/>
      <c r="G2513" s="1181"/>
      <c r="H2513" s="1182"/>
    </row>
    <row r="2514" spans="1:8" ht="22.8" x14ac:dyDescent="0.3">
      <c r="A2514" s="1225" t="s">
        <v>2414</v>
      </c>
      <c r="B2514" s="1188" t="s">
        <v>4299</v>
      </c>
      <c r="C2514" s="1185" t="s">
        <v>955</v>
      </c>
      <c r="D2514" s="1189">
        <v>30</v>
      </c>
      <c r="E2514" s="1309"/>
      <c r="F2514" s="1180"/>
      <c r="G2514" s="1181"/>
      <c r="H2514" s="1182"/>
    </row>
    <row r="2515" spans="1:8" x14ac:dyDescent="0.3">
      <c r="A2515" s="1225"/>
      <c r="B2515" s="1188"/>
      <c r="C2515" s="1185"/>
      <c r="D2515" s="1189"/>
      <c r="E2515" s="1217"/>
      <c r="F2515" s="1180"/>
      <c r="G2515" s="1181"/>
      <c r="H2515" s="1182"/>
    </row>
    <row r="2516" spans="1:8" x14ac:dyDescent="0.3">
      <c r="A2516" s="1225" t="s">
        <v>2416</v>
      </c>
      <c r="B2516" s="1188" t="s">
        <v>4025</v>
      </c>
      <c r="C2516" s="1185" t="s">
        <v>1282</v>
      </c>
      <c r="D2516" s="1189">
        <v>100</v>
      </c>
      <c r="E2516" s="1309"/>
      <c r="F2516" s="1180">
        <f>ROUND(D2516*(ROUND(E2516,2)),2)</f>
        <v>0</v>
      </c>
      <c r="G2516" s="1181"/>
      <c r="H2516" s="1182"/>
    </row>
    <row r="2517" spans="1:8" x14ac:dyDescent="0.3">
      <c r="A2517" s="1225"/>
      <c r="B2517" s="1188"/>
      <c r="C2517" s="1185"/>
      <c r="D2517" s="1189"/>
      <c r="E2517" s="1217"/>
      <c r="F2517" s="1180"/>
      <c r="G2517" s="1181"/>
      <c r="H2517" s="1182"/>
    </row>
    <row r="2518" spans="1:8" x14ac:dyDescent="0.3">
      <c r="A2518" s="1225"/>
      <c r="B2518" s="1188"/>
      <c r="C2518" s="1185"/>
      <c r="D2518" s="1189"/>
      <c r="E2518" s="1217"/>
      <c r="F2518" s="1180"/>
      <c r="G2518" s="1181"/>
      <c r="H2518" s="1182"/>
    </row>
    <row r="2519" spans="1:8" x14ac:dyDescent="0.3">
      <c r="A2519" s="1225"/>
      <c r="B2519" s="1188"/>
      <c r="C2519" s="1185"/>
      <c r="D2519" s="1189"/>
      <c r="E2519" s="1217"/>
      <c r="F2519" s="1180"/>
      <c r="G2519" s="1181"/>
      <c r="H2519" s="1182"/>
    </row>
    <row r="2520" spans="1:8" x14ac:dyDescent="0.3">
      <c r="A2520" s="1225"/>
      <c r="B2520" s="1188"/>
      <c r="C2520" s="1185"/>
      <c r="D2520" s="1189"/>
      <c r="E2520" s="1217"/>
      <c r="F2520" s="1180"/>
      <c r="G2520" s="1181"/>
      <c r="H2520" s="1182"/>
    </row>
    <row r="2521" spans="1:8" x14ac:dyDescent="0.3">
      <c r="A2521" s="1225"/>
      <c r="B2521" s="1188"/>
      <c r="C2521" s="1185"/>
      <c r="D2521" s="1189"/>
      <c r="E2521" s="1217"/>
      <c r="F2521" s="1180"/>
      <c r="G2521" s="1181"/>
      <c r="H2521" s="1182"/>
    </row>
    <row r="2522" spans="1:8" x14ac:dyDescent="0.3">
      <c r="A2522" s="1225"/>
      <c r="B2522" s="1188"/>
      <c r="C2522" s="1185"/>
      <c r="D2522" s="1189"/>
      <c r="E2522" s="1217"/>
      <c r="F2522" s="1180"/>
      <c r="G2522" s="1181"/>
      <c r="H2522" s="1182"/>
    </row>
    <row r="2523" spans="1:8" x14ac:dyDescent="0.3">
      <c r="A2523" s="1225"/>
      <c r="B2523" s="1188"/>
      <c r="C2523" s="1185"/>
      <c r="D2523" s="1189"/>
      <c r="E2523" s="1217"/>
      <c r="F2523" s="1180"/>
      <c r="G2523" s="1181"/>
      <c r="H2523" s="1182"/>
    </row>
    <row r="2524" spans="1:8" x14ac:dyDescent="0.3">
      <c r="A2524" s="1225"/>
      <c r="B2524" s="1188"/>
      <c r="C2524" s="1185"/>
      <c r="D2524" s="1189"/>
      <c r="E2524" s="1217"/>
      <c r="F2524" s="1180"/>
      <c r="G2524" s="1181"/>
      <c r="H2524" s="1182"/>
    </row>
    <row r="2525" spans="1:8" x14ac:dyDescent="0.3">
      <c r="A2525" s="1225"/>
      <c r="B2525" s="1188"/>
      <c r="C2525" s="1185"/>
      <c r="D2525" s="1189"/>
      <c r="E2525" s="1217"/>
      <c r="F2525" s="1180"/>
      <c r="G2525" s="1181"/>
      <c r="H2525" s="1182"/>
    </row>
    <row r="2526" spans="1:8" x14ac:dyDescent="0.3">
      <c r="A2526" s="1225"/>
      <c r="B2526" s="1188"/>
      <c r="C2526" s="1185"/>
      <c r="D2526" s="1189" t="s">
        <v>4331</v>
      </c>
      <c r="E2526" s="1217"/>
      <c r="F2526" s="1180"/>
      <c r="G2526" s="1181"/>
      <c r="H2526" s="1182"/>
    </row>
    <row r="2527" spans="1:8" x14ac:dyDescent="0.3">
      <c r="A2527" s="1178"/>
      <c r="B2527" s="1203"/>
      <c r="C2527" s="1204"/>
      <c r="D2527" s="1204"/>
      <c r="E2527" s="1204"/>
      <c r="F2527" s="1210"/>
      <c r="G2527" s="1181"/>
      <c r="H2527" s="1182"/>
    </row>
    <row r="2528" spans="1:8" x14ac:dyDescent="0.3">
      <c r="A2528" s="1205"/>
      <c r="B2528" s="1158" t="s">
        <v>4450</v>
      </c>
      <c r="C2528" s="1159"/>
      <c r="D2528" s="1159"/>
      <c r="E2528" s="1159"/>
      <c r="F2528" s="1175">
        <f>SUM(F2447:F2526)</f>
        <v>0</v>
      </c>
      <c r="G2528" s="1181"/>
      <c r="H2528" s="1151"/>
    </row>
    <row r="2529" spans="1:8" x14ac:dyDescent="0.3">
      <c r="A2529" s="1148" t="str">
        <f>A1</f>
        <v>CONTRACT  SANRAL NRA 2024/1323</v>
      </c>
      <c r="B2529" s="1206"/>
      <c r="C2529" s="1150"/>
      <c r="D2529" s="1150"/>
      <c r="E2529" s="1150"/>
      <c r="F2529" s="1151"/>
      <c r="G2529" s="1181"/>
      <c r="H2529" s="1151"/>
    </row>
    <row r="2530" spans="1:8" x14ac:dyDescent="0.3">
      <c r="A2530" s="1148" t="str">
        <f>A2</f>
        <v>ROUTINE ROAD MAINTENANCE ON NATIONAL ROUTES IN THE LIMPOPO PROVINCE</v>
      </c>
      <c r="B2530" s="1149"/>
      <c r="C2530" s="1150"/>
      <c r="D2530" s="1150"/>
      <c r="E2530" s="1150"/>
      <c r="F2530" s="1155" t="s">
        <v>4556</v>
      </c>
      <c r="G2530" s="1181"/>
      <c r="H2530" s="1155"/>
    </row>
    <row r="2531" spans="1:8" x14ac:dyDescent="0.3">
      <c r="A2531" s="1157" t="s">
        <v>4457</v>
      </c>
      <c r="B2531" s="1149"/>
      <c r="C2531" s="1159"/>
      <c r="D2531" s="1159"/>
      <c r="E2531" s="1159"/>
      <c r="F2531" s="1151"/>
      <c r="G2531" s="1181"/>
      <c r="H2531" s="1151"/>
    </row>
    <row r="2532" spans="1:8" x14ac:dyDescent="0.3">
      <c r="A2532" s="1162"/>
      <c r="B2532" s="1163"/>
      <c r="C2532" s="1164"/>
      <c r="D2532" s="1164"/>
      <c r="E2532" s="1165"/>
      <c r="F2532" s="1165"/>
      <c r="G2532" s="1181"/>
      <c r="H2532" s="1151"/>
    </row>
    <row r="2533" spans="1:8" x14ac:dyDescent="0.3">
      <c r="A2533" s="1166" t="s">
        <v>4111</v>
      </c>
      <c r="B2533" s="1167" t="s">
        <v>4035</v>
      </c>
      <c r="C2533" s="1168" t="s">
        <v>4112</v>
      </c>
      <c r="D2533" s="1168" t="s">
        <v>4113</v>
      </c>
      <c r="E2533" s="1169" t="s">
        <v>4114</v>
      </c>
      <c r="F2533" s="1169" t="s">
        <v>4036</v>
      </c>
      <c r="G2533" s="1181"/>
      <c r="H2533" s="1170"/>
    </row>
    <row r="2534" spans="1:8" x14ac:dyDescent="0.3">
      <c r="A2534" s="1172"/>
      <c r="B2534" s="1173"/>
      <c r="C2534" s="1174"/>
      <c r="D2534" s="1174"/>
      <c r="E2534" s="1175"/>
      <c r="F2534" s="1175"/>
      <c r="G2534" s="1181"/>
      <c r="H2534" s="1151"/>
    </row>
    <row r="2535" spans="1:8" x14ac:dyDescent="0.3">
      <c r="A2535" s="1178"/>
      <c r="B2535" s="1203"/>
      <c r="C2535" s="1204"/>
      <c r="D2535" s="1204"/>
      <c r="E2535" s="1204"/>
      <c r="F2535" s="1165"/>
      <c r="G2535" s="1181"/>
      <c r="H2535" s="1151"/>
    </row>
    <row r="2536" spans="1:8" x14ac:dyDescent="0.3">
      <c r="A2536" s="1205"/>
      <c r="B2536" s="1158" t="s">
        <v>4451</v>
      </c>
      <c r="C2536" s="1159"/>
      <c r="D2536" s="1159"/>
      <c r="E2536" s="1159"/>
      <c r="F2536" s="1175">
        <f>F2528</f>
        <v>0</v>
      </c>
      <c r="G2536" s="1181"/>
      <c r="H2536" s="1151"/>
    </row>
    <row r="2537" spans="1:8" x14ac:dyDescent="0.3">
      <c r="A2537" s="1187"/>
      <c r="B2537" s="1206"/>
      <c r="C2537" s="1185"/>
      <c r="D2537" s="1189" t="s">
        <v>4331</v>
      </c>
      <c r="E2537" s="1207"/>
      <c r="F2537" s="1207"/>
      <c r="G2537" s="1181"/>
      <c r="H2537" s="1151"/>
    </row>
    <row r="2538" spans="1:8" x14ac:dyDescent="0.3">
      <c r="A2538" s="1225"/>
      <c r="B2538" s="1235"/>
      <c r="C2538" s="1185"/>
      <c r="D2538" s="1189"/>
      <c r="E2538" s="1207"/>
      <c r="F2538" s="1180"/>
      <c r="G2538" s="1181"/>
      <c r="H2538" s="1182"/>
    </row>
    <row r="2539" spans="1:8" x14ac:dyDescent="0.3">
      <c r="A2539" s="1225"/>
      <c r="B2539" s="1188"/>
      <c r="C2539" s="1185"/>
      <c r="D2539" s="1189"/>
      <c r="E2539" s="1217"/>
      <c r="F2539" s="1180"/>
      <c r="G2539" s="1181"/>
      <c r="H2539" s="1182"/>
    </row>
    <row r="2540" spans="1:8" x14ac:dyDescent="0.3">
      <c r="A2540" s="1225"/>
      <c r="B2540" s="1308"/>
      <c r="C2540" s="1185"/>
      <c r="D2540" s="1189"/>
      <c r="E2540" s="1217"/>
      <c r="F2540" s="1180"/>
      <c r="G2540" s="1181"/>
      <c r="H2540" s="1182"/>
    </row>
    <row r="2541" spans="1:8" x14ac:dyDescent="0.3">
      <c r="A2541" s="1183"/>
      <c r="B2541" s="1188"/>
      <c r="C2541" s="1185"/>
      <c r="D2541" s="1189"/>
      <c r="E2541" s="1217"/>
      <c r="F2541" s="1180"/>
      <c r="G2541" s="1181"/>
      <c r="H2541" s="1182"/>
    </row>
    <row r="2542" spans="1:8" x14ac:dyDescent="0.3">
      <c r="A2542" s="1225"/>
      <c r="B2542" s="1269"/>
      <c r="C2542" s="1185"/>
      <c r="D2542" s="1189"/>
      <c r="E2542" s="1226"/>
      <c r="F2542" s="1180"/>
      <c r="G2542" s="1181"/>
      <c r="H2542" s="1182"/>
    </row>
    <row r="2543" spans="1:8" x14ac:dyDescent="0.3">
      <c r="A2543" s="1225"/>
      <c r="B2543" s="1188"/>
      <c r="C2543" s="1185"/>
      <c r="D2543" s="1189"/>
      <c r="E2543" s="1217"/>
      <c r="F2543" s="1180"/>
      <c r="G2543" s="1181"/>
      <c r="H2543" s="1182"/>
    </row>
    <row r="2544" spans="1:8" x14ac:dyDescent="0.3">
      <c r="A2544" s="1225"/>
      <c r="B2544" s="1188"/>
      <c r="C2544" s="1185"/>
      <c r="D2544" s="1189"/>
      <c r="E2544" s="1226"/>
      <c r="F2544" s="1180"/>
      <c r="G2544" s="1181"/>
      <c r="H2544" s="1182"/>
    </row>
    <row r="2545" spans="1:8" x14ac:dyDescent="0.3">
      <c r="A2545" s="1225"/>
      <c r="B2545" s="1188"/>
      <c r="C2545" s="1185"/>
      <c r="D2545" s="1189"/>
      <c r="E2545" s="1217"/>
      <c r="F2545" s="1180"/>
      <c r="G2545" s="1181"/>
      <c r="H2545" s="1182"/>
    </row>
    <row r="2546" spans="1:8" x14ac:dyDescent="0.3">
      <c r="A2546" s="1225"/>
      <c r="B2546" s="1188"/>
      <c r="C2546" s="1185"/>
      <c r="D2546" s="1189"/>
      <c r="E2546" s="1226"/>
      <c r="F2546" s="1180"/>
      <c r="G2546" s="1181"/>
      <c r="H2546" s="1182"/>
    </row>
    <row r="2547" spans="1:8" x14ac:dyDescent="0.3">
      <c r="A2547" s="1225"/>
      <c r="B2547" s="1188"/>
      <c r="C2547" s="1185"/>
      <c r="D2547" s="1189"/>
      <c r="E2547" s="1217"/>
      <c r="F2547" s="1180"/>
      <c r="G2547" s="1181"/>
      <c r="H2547" s="1182"/>
    </row>
    <row r="2548" spans="1:8" x14ac:dyDescent="0.3">
      <c r="A2548" s="1225"/>
      <c r="B2548" s="1188"/>
      <c r="C2548" s="1185"/>
      <c r="D2548" s="1189"/>
      <c r="E2548" s="1226"/>
      <c r="F2548" s="1180"/>
      <c r="G2548" s="1181"/>
      <c r="H2548" s="1182"/>
    </row>
    <row r="2549" spans="1:8" x14ac:dyDescent="0.3">
      <c r="A2549" s="1225"/>
      <c r="B2549" s="1188"/>
      <c r="C2549" s="1185"/>
      <c r="D2549" s="1189"/>
      <c r="E2549" s="1217"/>
      <c r="F2549" s="1180"/>
      <c r="G2549" s="1181"/>
      <c r="H2549" s="1182"/>
    </row>
    <row r="2550" spans="1:8" x14ac:dyDescent="0.3">
      <c r="A2550" s="1225"/>
      <c r="B2550" s="1188"/>
      <c r="C2550" s="1185"/>
      <c r="D2550" s="1189"/>
      <c r="E2550" s="1226"/>
      <c r="F2550" s="1180"/>
      <c r="G2550" s="1181"/>
      <c r="H2550" s="1182"/>
    </row>
    <row r="2551" spans="1:8" x14ac:dyDescent="0.3">
      <c r="A2551" s="1183"/>
      <c r="B2551" s="1188"/>
      <c r="C2551" s="1185"/>
      <c r="D2551" s="1189"/>
      <c r="E2551" s="1310"/>
      <c r="F2551" s="1180"/>
      <c r="G2551" s="1181"/>
      <c r="H2551" s="1182"/>
    </row>
    <row r="2552" spans="1:8" x14ac:dyDescent="0.3">
      <c r="A2552" s="1183"/>
      <c r="B2552" s="1184"/>
      <c r="C2552" s="1185"/>
      <c r="D2552" s="1189"/>
      <c r="E2552" s="1207"/>
      <c r="F2552" s="1180"/>
      <c r="G2552" s="1181"/>
      <c r="H2552" s="1182"/>
    </row>
    <row r="2553" spans="1:8" x14ac:dyDescent="0.3">
      <c r="A2553" s="1183"/>
      <c r="B2553" s="1184"/>
      <c r="C2553" s="1185"/>
      <c r="D2553" s="1189"/>
      <c r="E2553" s="1207"/>
      <c r="F2553" s="1180"/>
      <c r="G2553" s="1181"/>
      <c r="H2553" s="1182"/>
    </row>
    <row r="2554" spans="1:8" x14ac:dyDescent="0.3">
      <c r="A2554" s="1187"/>
      <c r="B2554" s="1188"/>
      <c r="C2554" s="1185"/>
      <c r="D2554" s="1189"/>
      <c r="E2554" s="1217"/>
      <c r="F2554" s="1180"/>
      <c r="G2554" s="1181"/>
      <c r="H2554" s="1182"/>
    </row>
    <row r="2555" spans="1:8" x14ac:dyDescent="0.3">
      <c r="A2555" s="1187"/>
      <c r="B2555" s="1188"/>
      <c r="C2555" s="1185"/>
      <c r="D2555" s="1189"/>
      <c r="E2555" s="1217"/>
      <c r="F2555" s="1180"/>
      <c r="G2555" s="1181"/>
      <c r="H2555" s="1182"/>
    </row>
    <row r="2556" spans="1:8" x14ac:dyDescent="0.3">
      <c r="A2556" s="1187"/>
      <c r="B2556" s="1188"/>
      <c r="C2556" s="1185"/>
      <c r="D2556" s="1189"/>
      <c r="E2556" s="1285"/>
      <c r="F2556" s="1180"/>
      <c r="G2556" s="1181"/>
      <c r="H2556" s="1182"/>
    </row>
    <row r="2557" spans="1:8" x14ac:dyDescent="0.3">
      <c r="A2557" s="1187"/>
      <c r="B2557" s="1188"/>
      <c r="C2557" s="1185"/>
      <c r="D2557" s="1189"/>
      <c r="E2557" s="1291"/>
      <c r="F2557" s="1180"/>
      <c r="G2557" s="1181"/>
      <c r="H2557" s="1182"/>
    </row>
    <row r="2558" spans="1:8" x14ac:dyDescent="0.3">
      <c r="A2558" s="1187"/>
      <c r="B2558" s="1188"/>
      <c r="C2558" s="1185"/>
      <c r="D2558" s="1189"/>
      <c r="E2558" s="1258"/>
      <c r="F2558" s="1180"/>
      <c r="G2558" s="1181"/>
      <c r="H2558" s="1182"/>
    </row>
    <row r="2559" spans="1:8" x14ac:dyDescent="0.3">
      <c r="A2559" s="1187"/>
      <c r="B2559" s="1188"/>
      <c r="C2559" s="1185"/>
      <c r="D2559" s="1189"/>
      <c r="E2559" s="1258"/>
      <c r="F2559" s="1180"/>
      <c r="G2559" s="1181"/>
      <c r="H2559" s="1182"/>
    </row>
    <row r="2560" spans="1:8" x14ac:dyDescent="0.3">
      <c r="A2560" s="1187"/>
      <c r="B2560" s="1188"/>
      <c r="C2560" s="1185"/>
      <c r="D2560" s="1189"/>
      <c r="E2560" s="1285"/>
      <c r="F2560" s="1180"/>
      <c r="G2560" s="1181"/>
      <c r="H2560" s="1182"/>
    </row>
    <row r="2561" spans="1:8" x14ac:dyDescent="0.3">
      <c r="A2561" s="1187"/>
      <c r="B2561" s="1188"/>
      <c r="C2561" s="1185"/>
      <c r="D2561" s="1189"/>
      <c r="E2561" s="1258"/>
      <c r="F2561" s="1180"/>
      <c r="G2561" s="1181"/>
      <c r="H2561" s="1182"/>
    </row>
    <row r="2562" spans="1:8" x14ac:dyDescent="0.3">
      <c r="A2562" s="1187"/>
      <c r="B2562" s="1188"/>
      <c r="C2562" s="1185"/>
      <c r="D2562" s="1189"/>
      <c r="E2562" s="1285"/>
      <c r="F2562" s="1180"/>
      <c r="G2562" s="1181"/>
      <c r="H2562" s="1182"/>
    </row>
    <row r="2563" spans="1:8" x14ac:dyDescent="0.3">
      <c r="A2563" s="1187"/>
      <c r="B2563" s="1188"/>
      <c r="C2563" s="1185"/>
      <c r="D2563" s="1189" t="s">
        <v>4331</v>
      </c>
      <c r="E2563" s="1207"/>
      <c r="F2563" s="1180"/>
      <c r="G2563" s="1181"/>
      <c r="H2563" s="1182"/>
    </row>
    <row r="2564" spans="1:8" x14ac:dyDescent="0.3">
      <c r="A2564" s="1187"/>
      <c r="B2564" s="1188"/>
      <c r="C2564" s="1185"/>
      <c r="D2564" s="1189"/>
      <c r="E2564" s="1285"/>
      <c r="F2564" s="1180"/>
      <c r="G2564" s="1181"/>
      <c r="H2564" s="1182"/>
    </row>
    <row r="2565" spans="1:8" x14ac:dyDescent="0.3">
      <c r="A2565" s="1187"/>
      <c r="B2565" s="1188"/>
      <c r="C2565" s="1185"/>
      <c r="D2565" s="1189"/>
      <c r="E2565" s="1285"/>
      <c r="F2565" s="1180"/>
      <c r="G2565" s="1181"/>
      <c r="H2565" s="1182"/>
    </row>
    <row r="2566" spans="1:8" x14ac:dyDescent="0.3">
      <c r="A2566" s="1187"/>
      <c r="B2566" s="1188"/>
      <c r="C2566" s="1185"/>
      <c r="D2566" s="1189"/>
      <c r="E2566" s="1285"/>
      <c r="F2566" s="1180"/>
      <c r="G2566" s="1181"/>
      <c r="H2566" s="1182"/>
    </row>
    <row r="2567" spans="1:8" x14ac:dyDescent="0.3">
      <c r="A2567" s="1187"/>
      <c r="B2567" s="1188"/>
      <c r="C2567" s="1185"/>
      <c r="D2567" s="1189"/>
      <c r="E2567" s="1285"/>
      <c r="F2567" s="1180"/>
      <c r="G2567" s="1181"/>
      <c r="H2567" s="1182"/>
    </row>
    <row r="2568" spans="1:8" x14ac:dyDescent="0.3">
      <c r="A2568" s="1187"/>
      <c r="B2568" s="1188"/>
      <c r="C2568" s="1185"/>
      <c r="D2568" s="1189"/>
      <c r="E2568" s="1285"/>
      <c r="F2568" s="1180"/>
      <c r="G2568" s="1181"/>
      <c r="H2568" s="1182"/>
    </row>
    <row r="2569" spans="1:8" x14ac:dyDescent="0.3">
      <c r="A2569" s="1187"/>
      <c r="B2569" s="1188"/>
      <c r="C2569" s="1185"/>
      <c r="D2569" s="1189"/>
      <c r="E2569" s="1285"/>
      <c r="F2569" s="1180"/>
      <c r="G2569" s="1181"/>
      <c r="H2569" s="1182"/>
    </row>
    <row r="2570" spans="1:8" x14ac:dyDescent="0.3">
      <c r="A2570" s="1187"/>
      <c r="B2570" s="1188"/>
      <c r="C2570" s="1185"/>
      <c r="D2570" s="1189"/>
      <c r="E2570" s="1285"/>
      <c r="F2570" s="1180"/>
      <c r="G2570" s="1181"/>
      <c r="H2570" s="1182"/>
    </row>
    <row r="2571" spans="1:8" x14ac:dyDescent="0.3">
      <c r="A2571" s="1187"/>
      <c r="B2571" s="1188"/>
      <c r="C2571" s="1185"/>
      <c r="D2571" s="1189"/>
      <c r="E2571" s="1285"/>
      <c r="F2571" s="1180"/>
      <c r="G2571" s="1181"/>
      <c r="H2571" s="1182"/>
    </row>
    <row r="2572" spans="1:8" x14ac:dyDescent="0.3">
      <c r="A2572" s="1187"/>
      <c r="B2572" s="1188"/>
      <c r="C2572" s="1185"/>
      <c r="D2572" s="1189"/>
      <c r="E2572" s="1285"/>
      <c r="F2572" s="1180"/>
      <c r="G2572" s="1181"/>
      <c r="H2572" s="1182"/>
    </row>
    <row r="2573" spans="1:8" x14ac:dyDescent="0.3">
      <c r="A2573" s="1187"/>
      <c r="B2573" s="1188"/>
      <c r="C2573" s="1185"/>
      <c r="D2573" s="1189"/>
      <c r="E2573" s="1285"/>
      <c r="F2573" s="1180"/>
      <c r="G2573" s="1181"/>
      <c r="H2573" s="1182"/>
    </row>
    <row r="2574" spans="1:8" x14ac:dyDescent="0.3">
      <c r="A2574" s="1187"/>
      <c r="B2574" s="1188"/>
      <c r="C2574" s="1185"/>
      <c r="D2574" s="1189"/>
      <c r="E2574" s="1285"/>
      <c r="F2574" s="1180"/>
      <c r="G2574" s="1181"/>
      <c r="H2574" s="1182"/>
    </row>
    <row r="2575" spans="1:8" x14ac:dyDescent="0.3">
      <c r="A2575" s="1187"/>
      <c r="B2575" s="1188"/>
      <c r="C2575" s="1185"/>
      <c r="D2575" s="1189"/>
      <c r="E2575" s="1285"/>
      <c r="F2575" s="1180"/>
      <c r="G2575" s="1181"/>
      <c r="H2575" s="1182"/>
    </row>
    <row r="2576" spans="1:8" x14ac:dyDescent="0.3">
      <c r="A2576" s="1187"/>
      <c r="B2576" s="1188"/>
      <c r="C2576" s="1185"/>
      <c r="D2576" s="1189"/>
      <c r="E2576" s="1285"/>
      <c r="F2576" s="1180"/>
      <c r="G2576" s="1181"/>
      <c r="H2576" s="1182"/>
    </row>
    <row r="2577" spans="1:8" x14ac:dyDescent="0.3">
      <c r="A2577" s="1187"/>
      <c r="B2577" s="1188"/>
      <c r="C2577" s="1185"/>
      <c r="D2577" s="1189"/>
      <c r="E2577" s="1285"/>
      <c r="F2577" s="1180"/>
      <c r="G2577" s="1181"/>
      <c r="H2577" s="1182"/>
    </row>
    <row r="2578" spans="1:8" x14ac:dyDescent="0.3">
      <c r="A2578" s="1187"/>
      <c r="B2578" s="1188"/>
      <c r="C2578" s="1185"/>
      <c r="D2578" s="1189"/>
      <c r="E2578" s="1285"/>
      <c r="F2578" s="1180"/>
      <c r="G2578" s="1181"/>
      <c r="H2578" s="1182"/>
    </row>
    <row r="2579" spans="1:8" x14ac:dyDescent="0.3">
      <c r="A2579" s="1187"/>
      <c r="B2579" s="1188"/>
      <c r="C2579" s="1185"/>
      <c r="D2579" s="1189"/>
      <c r="E2579" s="1285"/>
      <c r="F2579" s="1180"/>
      <c r="G2579" s="1181"/>
      <c r="H2579" s="1182"/>
    </row>
    <row r="2580" spans="1:8" x14ac:dyDescent="0.3">
      <c r="A2580" s="1187"/>
      <c r="B2580" s="1188"/>
      <c r="C2580" s="1185"/>
      <c r="D2580" s="1189"/>
      <c r="E2580" s="1285"/>
      <c r="F2580" s="1180"/>
      <c r="G2580" s="1181"/>
      <c r="H2580" s="1182"/>
    </row>
    <row r="2581" spans="1:8" x14ac:dyDescent="0.3">
      <c r="A2581" s="1187"/>
      <c r="B2581" s="1188"/>
      <c r="C2581" s="1185"/>
      <c r="D2581" s="1189"/>
      <c r="E2581" s="1285"/>
      <c r="F2581" s="1180"/>
      <c r="G2581" s="1181"/>
      <c r="H2581" s="1182"/>
    </row>
    <row r="2582" spans="1:8" x14ac:dyDescent="0.3">
      <c r="A2582" s="1187"/>
      <c r="B2582" s="1188"/>
      <c r="C2582" s="1185"/>
      <c r="D2582" s="1189"/>
      <c r="E2582" s="1285"/>
      <c r="F2582" s="1180"/>
      <c r="G2582" s="1181"/>
      <c r="H2582" s="1182"/>
    </row>
    <row r="2583" spans="1:8" x14ac:dyDescent="0.3">
      <c r="A2583" s="1187"/>
      <c r="B2583" s="1188"/>
      <c r="C2583" s="1185"/>
      <c r="D2583" s="1189"/>
      <c r="E2583" s="1285"/>
      <c r="F2583" s="1180"/>
      <c r="G2583" s="1181"/>
      <c r="H2583" s="1182"/>
    </row>
    <row r="2584" spans="1:8" x14ac:dyDescent="0.3">
      <c r="A2584" s="1187"/>
      <c r="B2584" s="1188"/>
      <c r="C2584" s="1185"/>
      <c r="D2584" s="1189"/>
      <c r="E2584" s="1285"/>
      <c r="F2584" s="1180"/>
      <c r="G2584" s="1181"/>
      <c r="H2584" s="1182"/>
    </row>
    <row r="2585" spans="1:8" x14ac:dyDescent="0.3">
      <c r="A2585" s="1187"/>
      <c r="B2585" s="1188"/>
      <c r="C2585" s="1185"/>
      <c r="D2585" s="1189"/>
      <c r="E2585" s="1285"/>
      <c r="F2585" s="1180"/>
      <c r="G2585" s="1181"/>
      <c r="H2585" s="1182"/>
    </row>
    <row r="2586" spans="1:8" x14ac:dyDescent="0.3">
      <c r="A2586" s="1178"/>
      <c r="B2586" s="1203"/>
      <c r="C2586" s="1204"/>
      <c r="D2586" s="1204"/>
      <c r="E2586" s="1204"/>
      <c r="F2586" s="1210"/>
      <c r="G2586" s="1181"/>
      <c r="H2586" s="1182"/>
    </row>
    <row r="2587" spans="1:8" x14ac:dyDescent="0.3">
      <c r="A2587" s="1211" t="s">
        <v>4100</v>
      </c>
      <c r="B2587" s="1158" t="s">
        <v>4116</v>
      </c>
      <c r="C2587" s="1159"/>
      <c r="D2587" s="1159"/>
      <c r="E2587" s="1159"/>
      <c r="F2587" s="1175">
        <f>SUM(F2536:F2585)</f>
        <v>0</v>
      </c>
      <c r="G2587" s="1181"/>
      <c r="H2587" s="1151"/>
    </row>
    <row r="2588" spans="1:8" x14ac:dyDescent="0.3">
      <c r="A2588" s="1148" t="str">
        <f>A1</f>
        <v>CONTRACT  SANRAL NRA 2024/1323</v>
      </c>
      <c r="B2588" s="1206"/>
      <c r="C2588" s="1150"/>
      <c r="D2588" s="1150"/>
      <c r="E2588" s="1150"/>
      <c r="F2588" s="1151"/>
      <c r="G2588" s="1181"/>
      <c r="H2588" s="1151"/>
    </row>
    <row r="2589" spans="1:8" x14ac:dyDescent="0.3">
      <c r="A2589" s="1148" t="str">
        <f>A2</f>
        <v>ROUTINE ROAD MAINTENANCE ON NATIONAL ROUTES IN THE LIMPOPO PROVINCE</v>
      </c>
      <c r="B2589" s="1149"/>
      <c r="C2589" s="1150"/>
      <c r="D2589" s="1150"/>
      <c r="E2589" s="1150"/>
      <c r="F2589" s="1155" t="s">
        <v>4558</v>
      </c>
      <c r="G2589" s="1181"/>
      <c r="H2589" s="1155"/>
    </row>
    <row r="2590" spans="1:8" x14ac:dyDescent="0.3">
      <c r="A2590" s="1157" t="s">
        <v>4457</v>
      </c>
      <c r="B2590" s="1149"/>
      <c r="C2590" s="1159"/>
      <c r="D2590" s="1159"/>
      <c r="E2590" s="1159"/>
      <c r="F2590" s="1151"/>
      <c r="G2590" s="1181"/>
      <c r="H2590" s="1151"/>
    </row>
    <row r="2591" spans="1:8" x14ac:dyDescent="0.3">
      <c r="A2591" s="1162"/>
      <c r="B2591" s="1163"/>
      <c r="C2591" s="1164"/>
      <c r="D2591" s="1164"/>
      <c r="E2591" s="1165"/>
      <c r="F2591" s="1165"/>
      <c r="G2591" s="1181"/>
      <c r="H2591" s="1151"/>
    </row>
    <row r="2592" spans="1:8" x14ac:dyDescent="0.3">
      <c r="A2592" s="1166" t="s">
        <v>4111</v>
      </c>
      <c r="B2592" s="1167" t="s">
        <v>4035</v>
      </c>
      <c r="C2592" s="1168" t="s">
        <v>4112</v>
      </c>
      <c r="D2592" s="1168" t="s">
        <v>4113</v>
      </c>
      <c r="E2592" s="1169" t="s">
        <v>4114</v>
      </c>
      <c r="F2592" s="1169" t="s">
        <v>4036</v>
      </c>
      <c r="G2592" s="1181"/>
      <c r="H2592" s="1170"/>
    </row>
    <row r="2593" spans="1:8" x14ac:dyDescent="0.3">
      <c r="A2593" s="1172"/>
      <c r="B2593" s="1159"/>
      <c r="C2593" s="1174"/>
      <c r="D2593" s="1174"/>
      <c r="E2593" s="1175"/>
      <c r="F2593" s="1311"/>
      <c r="G2593" s="1181"/>
      <c r="H2593" s="1312"/>
    </row>
    <row r="2594" spans="1:8" x14ac:dyDescent="0.3">
      <c r="A2594" s="1222"/>
      <c r="B2594" s="1223"/>
      <c r="C2594" s="1164"/>
      <c r="D2594" s="1189" t="s">
        <v>4331</v>
      </c>
      <c r="E2594" s="1165"/>
      <c r="F2594" s="1180"/>
      <c r="G2594" s="1181"/>
      <c r="H2594" s="1182"/>
    </row>
    <row r="2595" spans="1:8" ht="24" x14ac:dyDescent="0.3">
      <c r="A2595" s="1166" t="s">
        <v>4102</v>
      </c>
      <c r="B2595" s="1184" t="s">
        <v>4559</v>
      </c>
      <c r="C2595" s="1185"/>
      <c r="D2595" s="1189" t="s">
        <v>4331</v>
      </c>
      <c r="E2595" s="1207"/>
      <c r="F2595" s="1180"/>
      <c r="G2595" s="1181"/>
      <c r="H2595" s="1182"/>
    </row>
    <row r="2596" spans="1:8" x14ac:dyDescent="0.3">
      <c r="A2596" s="1225"/>
      <c r="B2596" s="1188"/>
      <c r="C2596" s="1185"/>
      <c r="D2596" s="1189" t="s">
        <v>4331</v>
      </c>
      <c r="E2596" s="1207"/>
      <c r="F2596" s="1180"/>
      <c r="G2596" s="1181"/>
      <c r="H2596" s="1182"/>
    </row>
    <row r="2597" spans="1:8" ht="22.8" x14ac:dyDescent="0.3">
      <c r="A2597" s="1225" t="s">
        <v>2425</v>
      </c>
      <c r="B2597" s="1188" t="s">
        <v>2426</v>
      </c>
      <c r="C2597" s="1185"/>
      <c r="D2597" s="1189" t="s">
        <v>4331</v>
      </c>
      <c r="E2597" s="1207"/>
      <c r="F2597" s="1180"/>
      <c r="G2597" s="1181"/>
      <c r="H2597" s="1182"/>
    </row>
    <row r="2598" spans="1:8" x14ac:dyDescent="0.3">
      <c r="A2598" s="1225"/>
      <c r="B2598" s="1188"/>
      <c r="C2598" s="1185"/>
      <c r="D2598" s="1189" t="s">
        <v>4331</v>
      </c>
      <c r="E2598" s="1217"/>
      <c r="F2598" s="1180"/>
      <c r="G2598" s="1181"/>
      <c r="H2598" s="1182"/>
    </row>
    <row r="2599" spans="1:8" ht="22.8" x14ac:dyDescent="0.3">
      <c r="A2599" s="1225" t="s">
        <v>2427</v>
      </c>
      <c r="B2599" s="1188" t="s">
        <v>2428</v>
      </c>
      <c r="C2599" s="1185"/>
      <c r="D2599" s="1189"/>
      <c r="E2599" s="1217"/>
      <c r="F2599" s="1180"/>
      <c r="G2599" s="1181"/>
      <c r="H2599" s="1182"/>
    </row>
    <row r="2600" spans="1:8" x14ac:dyDescent="0.3">
      <c r="A2600" s="1225" t="s">
        <v>2429</v>
      </c>
      <c r="B2600" s="1188" t="s">
        <v>1222</v>
      </c>
      <c r="C2600" s="1185" t="s">
        <v>955</v>
      </c>
      <c r="D2600" s="1189">
        <v>100</v>
      </c>
      <c r="E2600" s="1313"/>
      <c r="F2600" s="1180">
        <f>ROUND(D2600*(ROUND(E2600,2)),2)</f>
        <v>0</v>
      </c>
      <c r="G2600" s="1181"/>
      <c r="H2600" s="1182"/>
    </row>
    <row r="2601" spans="1:8" x14ac:dyDescent="0.3">
      <c r="A2601" s="1225"/>
      <c r="B2601" s="1188"/>
      <c r="C2601" s="1185"/>
      <c r="D2601" s="1189"/>
      <c r="E2601" s="1217"/>
      <c r="F2601" s="1180"/>
      <c r="G2601" s="1181"/>
      <c r="H2601" s="1182"/>
    </row>
    <row r="2602" spans="1:8" ht="22.8" x14ac:dyDescent="0.3">
      <c r="A2602" s="1187" t="s">
        <v>2435</v>
      </c>
      <c r="B2602" s="1235" t="s">
        <v>4560</v>
      </c>
      <c r="C2602" s="1185"/>
      <c r="D2602" s="1189" t="s">
        <v>4331</v>
      </c>
      <c r="E2602" s="1217"/>
      <c r="F2602" s="1180"/>
      <c r="G2602" s="1181"/>
      <c r="H2602" s="1182"/>
    </row>
    <row r="2603" spans="1:8" x14ac:dyDescent="0.3">
      <c r="A2603" s="1187"/>
      <c r="B2603" s="1188"/>
      <c r="C2603" s="1185"/>
      <c r="D2603" s="1189" t="s">
        <v>4331</v>
      </c>
      <c r="E2603" s="1217"/>
      <c r="F2603" s="1180"/>
      <c r="G2603" s="1181"/>
      <c r="H2603" s="1182"/>
    </row>
    <row r="2604" spans="1:8" ht="27" customHeight="1" x14ac:dyDescent="0.3">
      <c r="A2604" s="1187" t="s">
        <v>2437</v>
      </c>
      <c r="B2604" s="1269" t="s">
        <v>1222</v>
      </c>
      <c r="C2604" s="1185" t="s">
        <v>955</v>
      </c>
      <c r="D2604" s="1189">
        <v>100</v>
      </c>
      <c r="E2604" s="1216"/>
      <c r="F2604" s="1180">
        <f>ROUND(D2604*(ROUND(E2604,2)),2)</f>
        <v>0</v>
      </c>
      <c r="G2604" s="1181"/>
      <c r="H2604" s="1182"/>
    </row>
    <row r="2605" spans="1:8" x14ac:dyDescent="0.3">
      <c r="A2605" s="1225"/>
      <c r="B2605" s="1188"/>
      <c r="C2605" s="1185"/>
      <c r="D2605" s="1189"/>
      <c r="E2605" s="1229"/>
      <c r="F2605" s="1180"/>
      <c r="G2605" s="1181"/>
      <c r="H2605" s="1182"/>
    </row>
    <row r="2606" spans="1:8" ht="46.2" customHeight="1" x14ac:dyDescent="0.3">
      <c r="A2606" s="1225" t="s">
        <v>2448</v>
      </c>
      <c r="B2606" s="1188" t="s">
        <v>2449</v>
      </c>
      <c r="C2606" s="1185"/>
      <c r="D2606" s="1189" t="s">
        <v>4331</v>
      </c>
      <c r="E2606" s="1217"/>
      <c r="F2606" s="1180"/>
      <c r="G2606" s="1181"/>
      <c r="H2606" s="1182"/>
    </row>
    <row r="2607" spans="1:8" x14ac:dyDescent="0.3">
      <c r="A2607" s="1187"/>
      <c r="B2607" s="1188"/>
      <c r="C2607" s="1185"/>
      <c r="D2607" s="1189" t="s">
        <v>4331</v>
      </c>
      <c r="E2607" s="1207"/>
      <c r="F2607" s="1180"/>
      <c r="G2607" s="1181"/>
      <c r="H2607" s="1182"/>
    </row>
    <row r="2608" spans="1:8" x14ac:dyDescent="0.3">
      <c r="A2608" s="1187" t="s">
        <v>2450</v>
      </c>
      <c r="B2608" s="1188" t="s">
        <v>2451</v>
      </c>
      <c r="C2608" s="1185" t="s">
        <v>181</v>
      </c>
      <c r="D2608" s="1189">
        <v>2000</v>
      </c>
      <c r="E2608" s="1286"/>
      <c r="F2608" s="1180">
        <f>ROUND(D2608*(ROUND(E2608,2)),2)</f>
        <v>0</v>
      </c>
      <c r="G2608" s="1181"/>
      <c r="H2608" s="1182"/>
    </row>
    <row r="2609" spans="1:8" x14ac:dyDescent="0.3">
      <c r="A2609" s="1187"/>
      <c r="B2609" s="1188"/>
      <c r="C2609" s="1185"/>
      <c r="D2609" s="1189" t="s">
        <v>4331</v>
      </c>
      <c r="E2609" s="1245"/>
      <c r="F2609" s="1180"/>
      <c r="G2609" s="1181"/>
      <c r="H2609" s="1182"/>
    </row>
    <row r="2610" spans="1:8" x14ac:dyDescent="0.3">
      <c r="A2610" s="1187" t="s">
        <v>2452</v>
      </c>
      <c r="B2610" s="1188" t="s">
        <v>2453</v>
      </c>
      <c r="C2610" s="1185" t="s">
        <v>2405</v>
      </c>
      <c r="D2610" s="1189">
        <v>20</v>
      </c>
      <c r="E2610" s="1286"/>
      <c r="F2610" s="1180">
        <f>ROUND(D2610*(ROUND(E2610,2)),2)</f>
        <v>0</v>
      </c>
      <c r="G2610" s="1181"/>
      <c r="H2610" s="1182"/>
    </row>
    <row r="2611" spans="1:8" x14ac:dyDescent="0.3">
      <c r="A2611" s="1187"/>
      <c r="B2611" s="1188"/>
      <c r="C2611" s="1185"/>
      <c r="D2611" s="1189" t="s">
        <v>4331</v>
      </c>
      <c r="E2611" s="1207"/>
      <c r="F2611" s="1180"/>
      <c r="G2611" s="1181"/>
      <c r="H2611" s="1182"/>
    </row>
    <row r="2612" spans="1:8" x14ac:dyDescent="0.3">
      <c r="A2612" s="1187" t="s">
        <v>2454</v>
      </c>
      <c r="B2612" s="1188" t="s">
        <v>2455</v>
      </c>
      <c r="C2612" s="1185" t="s">
        <v>955</v>
      </c>
      <c r="D2612" s="1189">
        <v>30</v>
      </c>
      <c r="E2612" s="1286"/>
      <c r="F2612" s="1180">
        <f>ROUND(D2612*(ROUND(E2612,2)),2)</f>
        <v>0</v>
      </c>
      <c r="G2612" s="1181"/>
      <c r="H2612" s="1182"/>
    </row>
    <row r="2613" spans="1:8" x14ac:dyDescent="0.3">
      <c r="A2613" s="1187"/>
      <c r="B2613" s="1188"/>
      <c r="C2613" s="1185"/>
      <c r="D2613" s="1189" t="s">
        <v>4331</v>
      </c>
      <c r="E2613" s="1217"/>
      <c r="F2613" s="1180"/>
      <c r="G2613" s="1181"/>
      <c r="H2613" s="1182"/>
    </row>
    <row r="2614" spans="1:8" ht="22.8" x14ac:dyDescent="0.3">
      <c r="A2614" s="1187" t="s">
        <v>2456</v>
      </c>
      <c r="B2614" s="1188" t="s">
        <v>2457</v>
      </c>
      <c r="C2614" s="1185" t="s">
        <v>955</v>
      </c>
      <c r="D2614" s="1189">
        <v>10</v>
      </c>
      <c r="E2614" s="1286"/>
      <c r="F2614" s="1180">
        <f>ROUND(D2614*(ROUND(E2614,2)),2)</f>
        <v>0</v>
      </c>
      <c r="G2614" s="1181"/>
      <c r="H2614" s="1182"/>
    </row>
    <row r="2615" spans="1:8" x14ac:dyDescent="0.3">
      <c r="A2615" s="1187"/>
      <c r="B2615" s="1188"/>
      <c r="C2615" s="1185"/>
      <c r="D2615" s="1189" t="s">
        <v>4331</v>
      </c>
      <c r="E2615" s="1285"/>
      <c r="F2615" s="1180"/>
      <c r="G2615" s="1181"/>
      <c r="H2615" s="1182"/>
    </row>
    <row r="2616" spans="1:8" ht="22.8" x14ac:dyDescent="0.3">
      <c r="A2616" s="1187" t="s">
        <v>2458</v>
      </c>
      <c r="B2616" s="1188" t="s">
        <v>2459</v>
      </c>
      <c r="C2616" s="1275" t="s">
        <v>181</v>
      </c>
      <c r="D2616" s="1314">
        <v>1000</v>
      </c>
      <c r="E2616" s="1315"/>
      <c r="F2616" s="1180">
        <f>ROUND(D2616*(ROUND(E2616,2)),2)</f>
        <v>0</v>
      </c>
      <c r="G2616" s="1181"/>
      <c r="H2616" s="1182"/>
    </row>
    <row r="2617" spans="1:8" x14ac:dyDescent="0.3">
      <c r="A2617" s="1187"/>
      <c r="B2617" s="1188"/>
      <c r="C2617" s="1185"/>
      <c r="D2617" s="1189" t="s">
        <v>4331</v>
      </c>
      <c r="E2617" s="1207"/>
      <c r="F2617" s="1180"/>
      <c r="G2617" s="1181"/>
      <c r="H2617" s="1182"/>
    </row>
    <row r="2618" spans="1:8" x14ac:dyDescent="0.3">
      <c r="A2618" s="1225"/>
      <c r="B2618" s="1188"/>
      <c r="C2618" s="1185"/>
      <c r="D2618" s="1189"/>
      <c r="E2618" s="1229"/>
      <c r="F2618" s="1180"/>
      <c r="G2618" s="1181"/>
      <c r="H2618" s="1182"/>
    </row>
    <row r="2619" spans="1:8" x14ac:dyDescent="0.3">
      <c r="A2619" s="1178"/>
      <c r="B2619" s="1203"/>
      <c r="C2619" s="1204"/>
      <c r="D2619" s="1204"/>
      <c r="E2619" s="1204"/>
      <c r="F2619" s="1210"/>
      <c r="G2619" s="1181"/>
      <c r="H2619" s="1182"/>
    </row>
    <row r="2620" spans="1:8" x14ac:dyDescent="0.3">
      <c r="A2620" s="1205"/>
      <c r="B2620" s="1158" t="s">
        <v>4450</v>
      </c>
      <c r="C2620" s="1159"/>
      <c r="D2620" s="1159"/>
      <c r="E2620" s="1159"/>
      <c r="F2620" s="1175">
        <f>SUM(F2594:F2618)</f>
        <v>0</v>
      </c>
      <c r="G2620" s="1181"/>
      <c r="H2620" s="1151"/>
    </row>
    <row r="2621" spans="1:8" x14ac:dyDescent="0.3">
      <c r="A2621" s="1148" t="str">
        <f>A1</f>
        <v>CONTRACT  SANRAL NRA 2024/1323</v>
      </c>
      <c r="B2621" s="1206"/>
      <c r="C2621" s="1150"/>
      <c r="D2621" s="1150"/>
      <c r="E2621" s="1150"/>
      <c r="F2621" s="1151"/>
      <c r="G2621" s="1181"/>
      <c r="H2621" s="1151"/>
    </row>
    <row r="2622" spans="1:8" x14ac:dyDescent="0.3">
      <c r="A2622" s="1148" t="str">
        <f>A2</f>
        <v>ROUTINE ROAD MAINTENANCE ON NATIONAL ROUTES IN THE LIMPOPO PROVINCE</v>
      </c>
      <c r="B2622" s="1149"/>
      <c r="C2622" s="1150"/>
      <c r="D2622" s="1150"/>
      <c r="E2622" s="1150"/>
      <c r="F2622" s="1155" t="s">
        <v>4558</v>
      </c>
      <c r="G2622" s="1181"/>
      <c r="H2622" s="1155"/>
    </row>
    <row r="2623" spans="1:8" x14ac:dyDescent="0.3">
      <c r="A2623" s="1157" t="s">
        <v>4457</v>
      </c>
      <c r="B2623" s="1149"/>
      <c r="C2623" s="1159"/>
      <c r="D2623" s="1159"/>
      <c r="E2623" s="1159"/>
      <c r="F2623" s="1151"/>
      <c r="G2623" s="1181"/>
      <c r="H2623" s="1151"/>
    </row>
    <row r="2624" spans="1:8" x14ac:dyDescent="0.3">
      <c r="A2624" s="1162"/>
      <c r="B2624" s="1163"/>
      <c r="C2624" s="1164"/>
      <c r="D2624" s="1164"/>
      <c r="E2624" s="1165"/>
      <c r="F2624" s="1165"/>
      <c r="G2624" s="1181"/>
      <c r="H2624" s="1151"/>
    </row>
    <row r="2625" spans="1:8" x14ac:dyDescent="0.3">
      <c r="A2625" s="1166" t="s">
        <v>4111</v>
      </c>
      <c r="B2625" s="1167" t="s">
        <v>4035</v>
      </c>
      <c r="C2625" s="1168" t="s">
        <v>4112</v>
      </c>
      <c r="D2625" s="1168" t="s">
        <v>4113</v>
      </c>
      <c r="E2625" s="1169" t="s">
        <v>4114</v>
      </c>
      <c r="F2625" s="1169" t="s">
        <v>4036</v>
      </c>
      <c r="G2625" s="1181"/>
      <c r="H2625" s="1170"/>
    </row>
    <row r="2626" spans="1:8" x14ac:dyDescent="0.3">
      <c r="A2626" s="1172"/>
      <c r="B2626" s="1173"/>
      <c r="C2626" s="1174"/>
      <c r="D2626" s="1174"/>
      <c r="E2626" s="1175"/>
      <c r="F2626" s="1175"/>
      <c r="G2626" s="1181"/>
      <c r="H2626" s="1151"/>
    </row>
    <row r="2627" spans="1:8" x14ac:dyDescent="0.3">
      <c r="A2627" s="1178"/>
      <c r="B2627" s="1203"/>
      <c r="C2627" s="1204"/>
      <c r="D2627" s="1204"/>
      <c r="E2627" s="1204"/>
      <c r="F2627" s="1165"/>
      <c r="G2627" s="1181"/>
      <c r="H2627" s="1151"/>
    </row>
    <row r="2628" spans="1:8" x14ac:dyDescent="0.3">
      <c r="A2628" s="1205"/>
      <c r="B2628" s="1158" t="s">
        <v>4451</v>
      </c>
      <c r="C2628" s="1159"/>
      <c r="D2628" s="1159"/>
      <c r="E2628" s="1159"/>
      <c r="F2628" s="1175">
        <f>F2620</f>
        <v>0</v>
      </c>
      <c r="G2628" s="1181"/>
      <c r="H2628" s="1151"/>
    </row>
    <row r="2629" spans="1:8" x14ac:dyDescent="0.3">
      <c r="A2629" s="1187"/>
      <c r="B2629" s="1206"/>
      <c r="C2629" s="1185"/>
      <c r="D2629" s="1189" t="s">
        <v>4331</v>
      </c>
      <c r="E2629" s="1217"/>
      <c r="F2629" s="1207"/>
      <c r="G2629" s="1181"/>
      <c r="H2629" s="1151"/>
    </row>
    <row r="2630" spans="1:8" ht="22.8" x14ac:dyDescent="0.3">
      <c r="A2630" s="1225" t="s">
        <v>2460</v>
      </c>
      <c r="B2630" s="1188" t="s">
        <v>2461</v>
      </c>
      <c r="C2630" s="1185"/>
      <c r="D2630" s="1189" t="s">
        <v>4331</v>
      </c>
      <c r="E2630" s="1217"/>
      <c r="F2630" s="1180"/>
      <c r="G2630" s="1181"/>
      <c r="H2630" s="1182"/>
    </row>
    <row r="2631" spans="1:8" x14ac:dyDescent="0.3">
      <c r="A2631" s="1225"/>
      <c r="B2631" s="1188"/>
      <c r="C2631" s="1185"/>
      <c r="D2631" s="1189" t="s">
        <v>4331</v>
      </c>
      <c r="E2631" s="1217"/>
      <c r="F2631" s="1180"/>
      <c r="G2631" s="1181"/>
      <c r="H2631" s="1182"/>
    </row>
    <row r="2632" spans="1:8" ht="22.8" x14ac:dyDescent="0.3">
      <c r="A2632" s="1225" t="s">
        <v>2462</v>
      </c>
      <c r="B2632" s="1235" t="s">
        <v>4560</v>
      </c>
      <c r="C2632" s="1185" t="s">
        <v>9</v>
      </c>
      <c r="D2632" s="1189">
        <v>2000</v>
      </c>
      <c r="E2632" s="1216"/>
      <c r="F2632" s="1180">
        <f>ROUND(D2632*(ROUND(E2632,2)),2)</f>
        <v>0</v>
      </c>
      <c r="G2632" s="1181"/>
      <c r="H2632" s="1182"/>
    </row>
    <row r="2633" spans="1:8" x14ac:dyDescent="0.3">
      <c r="A2633" s="1225"/>
      <c r="B2633" s="1188"/>
      <c r="C2633" s="1185"/>
      <c r="D2633" s="1189" t="s">
        <v>4331</v>
      </c>
      <c r="E2633" s="1217"/>
      <c r="F2633" s="1180"/>
      <c r="G2633" s="1181"/>
      <c r="H2633" s="1182"/>
    </row>
    <row r="2634" spans="1:8" ht="22.8" x14ac:dyDescent="0.3">
      <c r="A2634" s="1187" t="s">
        <v>2469</v>
      </c>
      <c r="B2634" s="1269" t="s">
        <v>2470</v>
      </c>
      <c r="C2634" s="1185" t="s">
        <v>9</v>
      </c>
      <c r="D2634" s="1189">
        <v>2000</v>
      </c>
      <c r="E2634" s="1216"/>
      <c r="F2634" s="1180">
        <f>ROUND(D2634*(ROUND(E2634,2)),2)</f>
        <v>0</v>
      </c>
      <c r="G2634" s="1181"/>
      <c r="H2634" s="1182"/>
    </row>
    <row r="2635" spans="1:8" x14ac:dyDescent="0.3">
      <c r="A2635" s="1187"/>
      <c r="B2635" s="1269"/>
      <c r="C2635" s="1185"/>
      <c r="D2635" s="1189" t="s">
        <v>4331</v>
      </c>
      <c r="E2635" s="1217"/>
      <c r="F2635" s="1180"/>
      <c r="G2635" s="1181"/>
      <c r="H2635" s="1182"/>
    </row>
    <row r="2636" spans="1:8" ht="45.6" x14ac:dyDescent="0.3">
      <c r="A2636" s="1247" t="s">
        <v>2475</v>
      </c>
      <c r="B2636" s="1247" t="s">
        <v>2476</v>
      </c>
      <c r="C2636" s="1275"/>
      <c r="D2636" s="1246"/>
      <c r="E2636" s="1285"/>
      <c r="F2636" s="1180"/>
      <c r="G2636" s="1181"/>
      <c r="H2636" s="1182"/>
    </row>
    <row r="2637" spans="1:8" ht="22.8" x14ac:dyDescent="0.3">
      <c r="A2637" s="1247" t="s">
        <v>2477</v>
      </c>
      <c r="B2637" s="1247" t="s">
        <v>2463</v>
      </c>
      <c r="C2637" s="1275" t="s">
        <v>363</v>
      </c>
      <c r="D2637" s="1316">
        <v>40</v>
      </c>
      <c r="E2637" s="1216"/>
      <c r="F2637" s="1180">
        <f>ROUND(D2637*(ROUND(E2637,2)),2)</f>
        <v>0</v>
      </c>
      <c r="G2637" s="1181"/>
      <c r="H2637" s="1182"/>
    </row>
    <row r="2638" spans="1:8" ht="22.8" x14ac:dyDescent="0.3">
      <c r="A2638" s="1247" t="s">
        <v>2482</v>
      </c>
      <c r="B2638" s="1247" t="s">
        <v>2470</v>
      </c>
      <c r="C2638" s="1275" t="s">
        <v>363</v>
      </c>
      <c r="D2638" s="1316">
        <v>30</v>
      </c>
      <c r="E2638" s="1216"/>
      <c r="F2638" s="1180">
        <f>ROUND(D2638*(ROUND(E2638,2)),2)</f>
        <v>0</v>
      </c>
      <c r="G2638" s="1181"/>
      <c r="H2638" s="1182"/>
    </row>
    <row r="2639" spans="1:8" x14ac:dyDescent="0.3">
      <c r="A2639" s="1225"/>
      <c r="B2639" s="1188"/>
      <c r="C2639" s="1185"/>
      <c r="D2639" s="1189"/>
      <c r="E2639" s="1285"/>
      <c r="F2639" s="1180"/>
      <c r="G2639" s="1181"/>
      <c r="H2639" s="1182"/>
    </row>
    <row r="2640" spans="1:8" x14ac:dyDescent="0.3">
      <c r="A2640" s="1225"/>
      <c r="B2640" s="1188"/>
      <c r="C2640" s="1185"/>
      <c r="D2640" s="1189"/>
      <c r="E2640" s="1285"/>
      <c r="F2640" s="1180"/>
      <c r="G2640" s="1181"/>
      <c r="H2640" s="1182"/>
    </row>
    <row r="2641" spans="1:8" x14ac:dyDescent="0.3">
      <c r="A2641" s="1225"/>
      <c r="B2641" s="1188"/>
      <c r="C2641" s="1185"/>
      <c r="D2641" s="1189"/>
      <c r="E2641" s="1285"/>
      <c r="F2641" s="1180"/>
      <c r="G2641" s="1181"/>
      <c r="H2641" s="1182"/>
    </row>
    <row r="2642" spans="1:8" x14ac:dyDescent="0.3">
      <c r="A2642" s="1225"/>
      <c r="B2642" s="1188"/>
      <c r="C2642" s="1185"/>
      <c r="D2642" s="1189"/>
      <c r="E2642" s="1285"/>
      <c r="F2642" s="1180"/>
      <c r="G2642" s="1181"/>
      <c r="H2642" s="1182"/>
    </row>
    <row r="2643" spans="1:8" x14ac:dyDescent="0.3">
      <c r="A2643" s="1225"/>
      <c r="B2643" s="1188"/>
      <c r="C2643" s="1185"/>
      <c r="D2643" s="1189"/>
      <c r="E2643" s="1285"/>
      <c r="F2643" s="1180"/>
      <c r="G2643" s="1181"/>
      <c r="H2643" s="1182"/>
    </row>
    <row r="2644" spans="1:8" x14ac:dyDescent="0.3">
      <c r="A2644" s="1225"/>
      <c r="B2644" s="1188"/>
      <c r="C2644" s="1185"/>
      <c r="D2644" s="1189"/>
      <c r="E2644" s="1285"/>
      <c r="F2644" s="1180"/>
      <c r="G2644" s="1181"/>
      <c r="H2644" s="1182"/>
    </row>
    <row r="2645" spans="1:8" x14ac:dyDescent="0.3">
      <c r="A2645" s="1225"/>
      <c r="B2645" s="1188"/>
      <c r="C2645" s="1185"/>
      <c r="D2645" s="1189"/>
      <c r="E2645" s="1285"/>
      <c r="F2645" s="1180"/>
      <c r="G2645" s="1181"/>
      <c r="H2645" s="1182"/>
    </row>
    <row r="2646" spans="1:8" x14ac:dyDescent="0.3">
      <c r="A2646" s="1225"/>
      <c r="B2646" s="1188"/>
      <c r="C2646" s="1185"/>
      <c r="D2646" s="1189"/>
      <c r="E2646" s="1285"/>
      <c r="F2646" s="1180"/>
      <c r="G2646" s="1181"/>
      <c r="H2646" s="1182"/>
    </row>
    <row r="2647" spans="1:8" x14ac:dyDescent="0.3">
      <c r="A2647" s="1225"/>
      <c r="B2647" s="1188"/>
      <c r="C2647" s="1185"/>
      <c r="D2647" s="1189"/>
      <c r="E2647" s="1285"/>
      <c r="F2647" s="1180"/>
      <c r="G2647" s="1181"/>
      <c r="H2647" s="1182"/>
    </row>
    <row r="2648" spans="1:8" x14ac:dyDescent="0.3">
      <c r="A2648" s="1225"/>
      <c r="B2648" s="1188"/>
      <c r="C2648" s="1185"/>
      <c r="D2648" s="1189"/>
      <c r="E2648" s="1285"/>
      <c r="F2648" s="1180"/>
      <c r="G2648" s="1181"/>
      <c r="H2648" s="1182"/>
    </row>
    <row r="2649" spans="1:8" x14ac:dyDescent="0.3">
      <c r="A2649" s="1225"/>
      <c r="B2649" s="1188"/>
      <c r="C2649" s="1185"/>
      <c r="D2649" s="1189"/>
      <c r="E2649" s="1285"/>
      <c r="F2649" s="1180"/>
      <c r="G2649" s="1181"/>
      <c r="H2649" s="1182"/>
    </row>
    <row r="2650" spans="1:8" x14ac:dyDescent="0.3">
      <c r="A2650" s="1225"/>
      <c r="B2650" s="1188"/>
      <c r="C2650" s="1185"/>
      <c r="D2650" s="1189"/>
      <c r="E2650" s="1285"/>
      <c r="F2650" s="1180"/>
      <c r="G2650" s="1181"/>
      <c r="H2650" s="1182"/>
    </row>
    <row r="2651" spans="1:8" x14ac:dyDescent="0.3">
      <c r="A2651" s="1225"/>
      <c r="B2651" s="1188"/>
      <c r="C2651" s="1185"/>
      <c r="D2651" s="1189"/>
      <c r="E2651" s="1285"/>
      <c r="F2651" s="1180"/>
      <c r="G2651" s="1181"/>
      <c r="H2651" s="1182"/>
    </row>
    <row r="2652" spans="1:8" x14ac:dyDescent="0.3">
      <c r="A2652" s="1225"/>
      <c r="B2652" s="1188"/>
      <c r="C2652" s="1185"/>
      <c r="D2652" s="1189"/>
      <c r="E2652" s="1285"/>
      <c r="F2652" s="1180"/>
      <c r="G2652" s="1181"/>
      <c r="H2652" s="1182"/>
    </row>
    <row r="2653" spans="1:8" x14ac:dyDescent="0.3">
      <c r="A2653" s="1225"/>
      <c r="B2653" s="1188"/>
      <c r="C2653" s="1185"/>
      <c r="D2653" s="1189"/>
      <c r="E2653" s="1285"/>
      <c r="F2653" s="1180"/>
      <c r="G2653" s="1181"/>
      <c r="H2653" s="1182"/>
    </row>
    <row r="2654" spans="1:8" x14ac:dyDescent="0.3">
      <c r="A2654" s="1225"/>
      <c r="B2654" s="1188"/>
      <c r="C2654" s="1185"/>
      <c r="D2654" s="1189"/>
      <c r="E2654" s="1285"/>
      <c r="F2654" s="1180"/>
      <c r="G2654" s="1181"/>
      <c r="H2654" s="1182"/>
    </row>
    <row r="2655" spans="1:8" x14ac:dyDescent="0.3">
      <c r="A2655" s="1225"/>
      <c r="B2655" s="1188"/>
      <c r="C2655" s="1185"/>
      <c r="D2655" s="1189"/>
      <c r="E2655" s="1285"/>
      <c r="F2655" s="1180"/>
      <c r="G2655" s="1181"/>
      <c r="H2655" s="1182"/>
    </row>
    <row r="2656" spans="1:8" x14ac:dyDescent="0.3">
      <c r="A2656" s="1225"/>
      <c r="B2656" s="1188"/>
      <c r="C2656" s="1185"/>
      <c r="D2656" s="1189"/>
      <c r="E2656" s="1285"/>
      <c r="F2656" s="1180"/>
      <c r="G2656" s="1181"/>
      <c r="H2656" s="1182"/>
    </row>
    <row r="2657" spans="1:8" x14ac:dyDescent="0.3">
      <c r="A2657" s="1225"/>
      <c r="B2657" s="1188"/>
      <c r="C2657" s="1185"/>
      <c r="D2657" s="1189"/>
      <c r="E2657" s="1285"/>
      <c r="F2657" s="1180"/>
      <c r="G2657" s="1181"/>
      <c r="H2657" s="1182"/>
    </row>
    <row r="2658" spans="1:8" x14ac:dyDescent="0.3">
      <c r="A2658" s="1225"/>
      <c r="B2658" s="1188"/>
      <c r="C2658" s="1185"/>
      <c r="D2658" s="1189"/>
      <c r="E2658" s="1285"/>
      <c r="F2658" s="1180"/>
      <c r="G2658" s="1181"/>
      <c r="H2658" s="1182"/>
    </row>
    <row r="2659" spans="1:8" x14ac:dyDescent="0.3">
      <c r="A2659" s="1225"/>
      <c r="B2659" s="1188"/>
      <c r="C2659" s="1185"/>
      <c r="D2659" s="1189"/>
      <c r="E2659" s="1285"/>
      <c r="F2659" s="1180"/>
      <c r="G2659" s="1181"/>
      <c r="H2659" s="1182"/>
    </row>
    <row r="2660" spans="1:8" x14ac:dyDescent="0.3">
      <c r="A2660" s="1225"/>
      <c r="B2660" s="1188"/>
      <c r="C2660" s="1185"/>
      <c r="D2660" s="1189"/>
      <c r="E2660" s="1285"/>
      <c r="F2660" s="1180"/>
      <c r="G2660" s="1181"/>
      <c r="H2660" s="1182"/>
    </row>
    <row r="2661" spans="1:8" x14ac:dyDescent="0.3">
      <c r="A2661" s="1225"/>
      <c r="B2661" s="1188"/>
      <c r="C2661" s="1185"/>
      <c r="D2661" s="1189"/>
      <c r="E2661" s="1285"/>
      <c r="F2661" s="1180"/>
      <c r="G2661" s="1181"/>
      <c r="H2661" s="1182"/>
    </row>
    <row r="2662" spans="1:8" x14ac:dyDescent="0.3">
      <c r="A2662" s="1225"/>
      <c r="B2662" s="1188"/>
      <c r="C2662" s="1185"/>
      <c r="D2662" s="1189"/>
      <c r="E2662" s="1285"/>
      <c r="F2662" s="1180"/>
      <c r="G2662" s="1181"/>
      <c r="H2662" s="1182"/>
    </row>
    <row r="2663" spans="1:8" x14ac:dyDescent="0.3">
      <c r="A2663" s="1225"/>
      <c r="B2663" s="1188"/>
      <c r="C2663" s="1185"/>
      <c r="D2663" s="1189"/>
      <c r="E2663" s="1285"/>
      <c r="F2663" s="1180"/>
      <c r="G2663" s="1181"/>
      <c r="H2663" s="1182"/>
    </row>
    <row r="2664" spans="1:8" x14ac:dyDescent="0.3">
      <c r="A2664" s="1225"/>
      <c r="B2664" s="1188"/>
      <c r="C2664" s="1185"/>
      <c r="D2664" s="1189"/>
      <c r="E2664" s="1285"/>
      <c r="F2664" s="1180"/>
      <c r="G2664" s="1181"/>
      <c r="H2664" s="1182"/>
    </row>
    <row r="2665" spans="1:8" x14ac:dyDescent="0.3">
      <c r="A2665" s="1225"/>
      <c r="B2665" s="1188"/>
      <c r="C2665" s="1185"/>
      <c r="D2665" s="1189"/>
      <c r="E2665" s="1285"/>
      <c r="F2665" s="1180"/>
      <c r="G2665" s="1181"/>
      <c r="H2665" s="1182"/>
    </row>
    <row r="2666" spans="1:8" x14ac:dyDescent="0.3">
      <c r="A2666" s="1225"/>
      <c r="B2666" s="1188"/>
      <c r="C2666" s="1185"/>
      <c r="D2666" s="1189"/>
      <c r="E2666" s="1285"/>
      <c r="F2666" s="1180"/>
      <c r="G2666" s="1181"/>
      <c r="H2666" s="1182"/>
    </row>
    <row r="2667" spans="1:8" x14ac:dyDescent="0.3">
      <c r="A2667" s="1225"/>
      <c r="B2667" s="1188"/>
      <c r="C2667" s="1185"/>
      <c r="D2667" s="1189"/>
      <c r="E2667" s="1285"/>
      <c r="F2667" s="1180"/>
      <c r="G2667" s="1181"/>
      <c r="H2667" s="1182"/>
    </row>
    <row r="2668" spans="1:8" x14ac:dyDescent="0.3">
      <c r="A2668" s="1225"/>
      <c r="B2668" s="1188"/>
      <c r="C2668" s="1185"/>
      <c r="D2668" s="1189"/>
      <c r="E2668" s="1285"/>
      <c r="F2668" s="1180"/>
      <c r="G2668" s="1181"/>
      <c r="H2668" s="1182"/>
    </row>
    <row r="2669" spans="1:8" x14ac:dyDescent="0.3">
      <c r="A2669" s="1225"/>
      <c r="B2669" s="1188"/>
      <c r="C2669" s="1185"/>
      <c r="D2669" s="1189"/>
      <c r="E2669" s="1285"/>
      <c r="F2669" s="1180"/>
      <c r="G2669" s="1181"/>
      <c r="H2669" s="1182"/>
    </row>
    <row r="2670" spans="1:8" x14ac:dyDescent="0.3">
      <c r="A2670" s="1225"/>
      <c r="B2670" s="1188"/>
      <c r="C2670" s="1185"/>
      <c r="D2670" s="1189"/>
      <c r="E2670" s="1285"/>
      <c r="F2670" s="1180"/>
      <c r="G2670" s="1181"/>
      <c r="H2670" s="1182"/>
    </row>
    <row r="2671" spans="1:8" x14ac:dyDescent="0.3">
      <c r="A2671" s="1178"/>
      <c r="B2671" s="1203"/>
      <c r="C2671" s="1204"/>
      <c r="D2671" s="1204"/>
      <c r="E2671" s="1204"/>
      <c r="F2671" s="1210"/>
      <c r="G2671" s="1181"/>
      <c r="H2671" s="1182"/>
    </row>
    <row r="2672" spans="1:8" x14ac:dyDescent="0.3">
      <c r="A2672" s="1211" t="s">
        <v>4102</v>
      </c>
      <c r="B2672" s="1158" t="s">
        <v>4116</v>
      </c>
      <c r="C2672" s="1159"/>
      <c r="D2672" s="1159"/>
      <c r="E2672" s="1159"/>
      <c r="F2672" s="1175">
        <f>SUM(F2628:F2670)</f>
        <v>0</v>
      </c>
      <c r="G2672" s="1181"/>
      <c r="H2672" s="1151"/>
    </row>
    <row r="2673" spans="1:8" x14ac:dyDescent="0.3">
      <c r="A2673" s="1148" t="str">
        <f>A1</f>
        <v>CONTRACT  SANRAL NRA 2024/1323</v>
      </c>
      <c r="B2673" s="1206"/>
      <c r="C2673" s="1150"/>
      <c r="D2673" s="1150"/>
      <c r="E2673" s="1150"/>
      <c r="F2673" s="1151"/>
      <c r="G2673" s="1181"/>
      <c r="H2673" s="1151"/>
    </row>
    <row r="2674" spans="1:8" x14ac:dyDescent="0.3">
      <c r="A2674" s="1148" t="str">
        <f>A2</f>
        <v>ROUTINE ROAD MAINTENANCE ON NATIONAL ROUTES IN THE LIMPOPO PROVINCE</v>
      </c>
      <c r="B2674" s="1149"/>
      <c r="C2674" s="1150"/>
      <c r="D2674" s="1150"/>
      <c r="E2674" s="1150"/>
      <c r="F2674" s="1155" t="s">
        <v>4561</v>
      </c>
      <c r="G2674" s="1181"/>
      <c r="H2674" s="1155"/>
    </row>
    <row r="2675" spans="1:8" x14ac:dyDescent="0.3">
      <c r="A2675" s="1157" t="s">
        <v>4457</v>
      </c>
      <c r="B2675" s="1149"/>
      <c r="C2675" s="1159"/>
      <c r="D2675" s="1159"/>
      <c r="E2675" s="1159"/>
      <c r="F2675" s="1151"/>
      <c r="G2675" s="1181"/>
      <c r="H2675" s="1151"/>
    </row>
    <row r="2676" spans="1:8" x14ac:dyDescent="0.3">
      <c r="A2676" s="1162"/>
      <c r="B2676" s="1163"/>
      <c r="C2676" s="1164"/>
      <c r="D2676" s="1164"/>
      <c r="E2676" s="1165"/>
      <c r="F2676" s="1165"/>
      <c r="G2676" s="1181"/>
      <c r="H2676" s="1151"/>
    </row>
    <row r="2677" spans="1:8" x14ac:dyDescent="0.3">
      <c r="A2677" s="1166" t="s">
        <v>4111</v>
      </c>
      <c r="B2677" s="1167" t="s">
        <v>4035</v>
      </c>
      <c r="C2677" s="1168" t="s">
        <v>4112</v>
      </c>
      <c r="D2677" s="1168" t="s">
        <v>4113</v>
      </c>
      <c r="E2677" s="1169" t="s">
        <v>4114</v>
      </c>
      <c r="F2677" s="1169" t="s">
        <v>4036</v>
      </c>
      <c r="G2677" s="1181"/>
      <c r="H2677" s="1170"/>
    </row>
    <row r="2678" spans="1:8" x14ac:dyDescent="0.3">
      <c r="A2678" s="1172"/>
      <c r="B2678" s="1173"/>
      <c r="C2678" s="1174"/>
      <c r="D2678" s="1174"/>
      <c r="E2678" s="1175"/>
      <c r="F2678" s="1175"/>
      <c r="G2678" s="1181"/>
      <c r="H2678" s="1151"/>
    </row>
    <row r="2679" spans="1:8" x14ac:dyDescent="0.3">
      <c r="A2679" s="1222"/>
      <c r="B2679" s="1223"/>
      <c r="C2679" s="1164"/>
      <c r="D2679" s="1189" t="s">
        <v>4331</v>
      </c>
      <c r="E2679" s="1165"/>
      <c r="F2679" s="1180"/>
      <c r="G2679" s="1181"/>
      <c r="H2679" s="1182"/>
    </row>
    <row r="2680" spans="1:8" ht="24" x14ac:dyDescent="0.3">
      <c r="A2680" s="1183" t="s">
        <v>4103</v>
      </c>
      <c r="B2680" s="1184" t="s">
        <v>4104</v>
      </c>
      <c r="C2680" s="1185"/>
      <c r="D2680" s="1189" t="s">
        <v>4331</v>
      </c>
      <c r="E2680" s="1207"/>
      <c r="F2680" s="1180"/>
      <c r="G2680" s="1181"/>
      <c r="H2680" s="1182"/>
    </row>
    <row r="2681" spans="1:8" x14ac:dyDescent="0.3">
      <c r="A2681" s="1178"/>
      <c r="B2681" s="1203"/>
      <c r="C2681" s="1204"/>
      <c r="D2681" s="1204"/>
      <c r="E2681" s="1204"/>
      <c r="F2681" s="1210"/>
      <c r="G2681" s="1181"/>
      <c r="H2681" s="1182"/>
    </row>
    <row r="2682" spans="1:8" x14ac:dyDescent="0.3">
      <c r="A2682" s="1205"/>
      <c r="B2682" s="1158" t="s">
        <v>4450</v>
      </c>
      <c r="C2682" s="1159"/>
      <c r="D2682" s="1159"/>
      <c r="E2682" s="1159"/>
      <c r="F2682" s="1175">
        <f>SUM(F2679:F2680)</f>
        <v>0</v>
      </c>
      <c r="G2682" s="1181"/>
      <c r="H2682" s="1151"/>
    </row>
    <row r="2683" spans="1:8" x14ac:dyDescent="0.3">
      <c r="A2683" s="1148" t="str">
        <f>A1</f>
        <v>CONTRACT  SANRAL NRA 2024/1323</v>
      </c>
      <c r="B2683" s="1206"/>
      <c r="C2683" s="1150"/>
      <c r="D2683" s="1150"/>
      <c r="E2683" s="1150"/>
      <c r="F2683" s="1151"/>
      <c r="G2683" s="1181"/>
      <c r="H2683" s="1151"/>
    </row>
    <row r="2684" spans="1:8" x14ac:dyDescent="0.3">
      <c r="A2684" s="1148" t="str">
        <f>A2</f>
        <v>ROUTINE ROAD MAINTENANCE ON NATIONAL ROUTES IN THE LIMPOPO PROVINCE</v>
      </c>
      <c r="B2684" s="1149"/>
      <c r="C2684" s="1150"/>
      <c r="D2684" s="1150"/>
      <c r="E2684" s="1150"/>
      <c r="F2684" s="1155" t="s">
        <v>4561</v>
      </c>
      <c r="G2684" s="1181"/>
      <c r="H2684" s="1155"/>
    </row>
    <row r="2685" spans="1:8" x14ac:dyDescent="0.3">
      <c r="A2685" s="1157" t="s">
        <v>4457</v>
      </c>
      <c r="B2685" s="1149"/>
      <c r="C2685" s="1159"/>
      <c r="D2685" s="1159"/>
      <c r="E2685" s="1159"/>
      <c r="F2685" s="1151"/>
      <c r="G2685" s="1181"/>
      <c r="H2685" s="1151"/>
    </row>
    <row r="2686" spans="1:8" x14ac:dyDescent="0.3">
      <c r="A2686" s="1162"/>
      <c r="B2686" s="1163"/>
      <c r="C2686" s="1164"/>
      <c r="D2686" s="1164"/>
      <c r="E2686" s="1165"/>
      <c r="F2686" s="1165"/>
      <c r="G2686" s="1181"/>
      <c r="H2686" s="1151"/>
    </row>
    <row r="2687" spans="1:8" x14ac:dyDescent="0.3">
      <c r="A2687" s="1166" t="s">
        <v>4111</v>
      </c>
      <c r="B2687" s="1167" t="s">
        <v>4035</v>
      </c>
      <c r="C2687" s="1168" t="s">
        <v>4112</v>
      </c>
      <c r="D2687" s="1168" t="s">
        <v>4113</v>
      </c>
      <c r="E2687" s="1169" t="s">
        <v>4114</v>
      </c>
      <c r="F2687" s="1169" t="s">
        <v>4036</v>
      </c>
      <c r="G2687" s="1181"/>
      <c r="H2687" s="1170"/>
    </row>
    <row r="2688" spans="1:8" x14ac:dyDescent="0.3">
      <c r="A2688" s="1172"/>
      <c r="B2688" s="1173"/>
      <c r="C2688" s="1174"/>
      <c r="D2688" s="1174"/>
      <c r="E2688" s="1175"/>
      <c r="F2688" s="1175"/>
      <c r="G2688" s="1181"/>
      <c r="H2688" s="1151"/>
    </row>
    <row r="2689" spans="1:8" x14ac:dyDescent="0.3">
      <c r="A2689" s="1178"/>
      <c r="B2689" s="1203"/>
      <c r="C2689" s="1204"/>
      <c r="D2689" s="1204"/>
      <c r="E2689" s="1204"/>
      <c r="F2689" s="1165"/>
      <c r="G2689" s="1181"/>
      <c r="H2689" s="1151"/>
    </row>
    <row r="2690" spans="1:8" x14ac:dyDescent="0.3">
      <c r="A2690" s="1205"/>
      <c r="B2690" s="1158" t="s">
        <v>4451</v>
      </c>
      <c r="C2690" s="1159"/>
      <c r="D2690" s="1159"/>
      <c r="E2690" s="1159"/>
      <c r="F2690" s="1175">
        <f>F2682</f>
        <v>0</v>
      </c>
      <c r="G2690" s="1181"/>
      <c r="H2690" s="1151"/>
    </row>
    <row r="2691" spans="1:8" x14ac:dyDescent="0.3">
      <c r="A2691" s="1225"/>
      <c r="B2691" s="1188"/>
      <c r="C2691" s="1185"/>
      <c r="D2691" s="1189"/>
      <c r="E2691" s="1229"/>
      <c r="F2691" s="1180"/>
      <c r="G2691" s="1181"/>
      <c r="H2691" s="1182"/>
    </row>
    <row r="2692" spans="1:8" x14ac:dyDescent="0.3">
      <c r="A2692" s="1187" t="s">
        <v>2526</v>
      </c>
      <c r="B2692" s="1188" t="s">
        <v>2527</v>
      </c>
      <c r="C2692" s="1185"/>
      <c r="D2692" s="1189" t="s">
        <v>4331</v>
      </c>
      <c r="E2692" s="1217"/>
      <c r="F2692" s="1180"/>
      <c r="G2692" s="1181"/>
      <c r="H2692" s="1182"/>
    </row>
    <row r="2693" spans="1:8" x14ac:dyDescent="0.3">
      <c r="A2693" s="1187"/>
      <c r="B2693" s="1188"/>
      <c r="C2693" s="1185"/>
      <c r="D2693" s="1189" t="s">
        <v>4331</v>
      </c>
      <c r="E2693" s="1207"/>
      <c r="F2693" s="1180"/>
      <c r="G2693" s="1181"/>
      <c r="H2693" s="1182"/>
    </row>
    <row r="2694" spans="1:8" x14ac:dyDescent="0.3">
      <c r="A2694" s="1187" t="s">
        <v>2528</v>
      </c>
      <c r="B2694" s="1188" t="s">
        <v>4011</v>
      </c>
      <c r="C2694" s="1185" t="s">
        <v>9</v>
      </c>
      <c r="D2694" s="1189">
        <v>40</v>
      </c>
      <c r="E2694" s="1286"/>
      <c r="F2694" s="1180">
        <f>ROUND(D2694*(ROUND(E2694,2)),2)</f>
        <v>0</v>
      </c>
      <c r="G2694" s="1181"/>
      <c r="H2694" s="1182"/>
    </row>
    <row r="2695" spans="1:8" x14ac:dyDescent="0.3">
      <c r="A2695" s="1225"/>
      <c r="B2695" s="1188"/>
      <c r="C2695" s="1185"/>
      <c r="D2695" s="1189" t="s">
        <v>4331</v>
      </c>
      <c r="E2695" s="1258"/>
      <c r="F2695" s="1180"/>
      <c r="G2695" s="1181"/>
      <c r="H2695" s="1182"/>
    </row>
    <row r="2696" spans="1:8" x14ac:dyDescent="0.3">
      <c r="A2696" s="1187" t="s">
        <v>2530</v>
      </c>
      <c r="B2696" s="1235" t="s">
        <v>4007</v>
      </c>
      <c r="C2696" s="1185" t="s">
        <v>9</v>
      </c>
      <c r="D2696" s="1189">
        <v>35</v>
      </c>
      <c r="E2696" s="1286"/>
      <c r="F2696" s="1180">
        <f>ROUND(D2696*(ROUND(E2696,2)),2)</f>
        <v>0</v>
      </c>
      <c r="G2696" s="1181"/>
      <c r="H2696" s="1182"/>
    </row>
    <row r="2697" spans="1:8" x14ac:dyDescent="0.3">
      <c r="A2697" s="1225"/>
      <c r="B2697" s="1235"/>
      <c r="C2697" s="1185"/>
      <c r="D2697" s="1189" t="s">
        <v>4331</v>
      </c>
      <c r="E2697" s="1258"/>
      <c r="F2697" s="1180"/>
      <c r="G2697" s="1181"/>
      <c r="H2697" s="1182"/>
    </row>
    <row r="2698" spans="1:8" x14ac:dyDescent="0.3">
      <c r="A2698" s="1187" t="s">
        <v>2532</v>
      </c>
      <c r="B2698" s="1235" t="s">
        <v>4008</v>
      </c>
      <c r="C2698" s="1185" t="s">
        <v>9</v>
      </c>
      <c r="D2698" s="1189">
        <v>25</v>
      </c>
      <c r="E2698" s="1286"/>
      <c r="F2698" s="1180">
        <f>ROUND(D2698*(ROUND(E2698,2)),2)</f>
        <v>0</v>
      </c>
      <c r="G2698" s="1181"/>
      <c r="H2698" s="1182"/>
    </row>
    <row r="2699" spans="1:8" x14ac:dyDescent="0.3">
      <c r="A2699" s="1225"/>
      <c r="B2699" s="1235"/>
      <c r="C2699" s="1185"/>
      <c r="D2699" s="1189" t="s">
        <v>4331</v>
      </c>
      <c r="E2699" s="1258"/>
      <c r="F2699" s="1180"/>
      <c r="G2699" s="1181"/>
      <c r="H2699" s="1182"/>
    </row>
    <row r="2700" spans="1:8" x14ac:dyDescent="0.3">
      <c r="A2700" s="1225" t="s">
        <v>2534</v>
      </c>
      <c r="B2700" s="1235" t="s">
        <v>4009</v>
      </c>
      <c r="C2700" s="1185" t="s">
        <v>9</v>
      </c>
      <c r="D2700" s="1189">
        <v>10</v>
      </c>
      <c r="E2700" s="1286"/>
      <c r="F2700" s="1180">
        <f>ROUND(D2700*(ROUND(E2700,2)),2)</f>
        <v>0</v>
      </c>
      <c r="G2700" s="1181"/>
      <c r="H2700" s="1182"/>
    </row>
    <row r="2701" spans="1:8" x14ac:dyDescent="0.3">
      <c r="A2701" s="1225"/>
      <c r="B2701" s="1235"/>
      <c r="C2701" s="1185"/>
      <c r="D2701" s="1189" t="s">
        <v>4331</v>
      </c>
      <c r="E2701" s="1258"/>
      <c r="F2701" s="1180"/>
      <c r="G2701" s="1181"/>
      <c r="H2701" s="1182"/>
    </row>
    <row r="2702" spans="1:8" x14ac:dyDescent="0.3">
      <c r="A2702" s="1187" t="s">
        <v>2536</v>
      </c>
      <c r="B2702" s="1235" t="s">
        <v>4010</v>
      </c>
      <c r="C2702" s="1185" t="s">
        <v>9</v>
      </c>
      <c r="D2702" s="1189">
        <v>10</v>
      </c>
      <c r="E2702" s="1286"/>
      <c r="F2702" s="1180">
        <f>ROUND(D2702*(ROUND(E2702,2)),2)</f>
        <v>0</v>
      </c>
      <c r="G2702" s="1181"/>
      <c r="H2702" s="1182"/>
    </row>
    <row r="2703" spans="1:8" x14ac:dyDescent="0.3">
      <c r="A2703" s="1225"/>
      <c r="B2703" s="1188"/>
      <c r="C2703" s="1185"/>
      <c r="D2703" s="1189"/>
      <c r="E2703" s="1258"/>
      <c r="F2703" s="1180"/>
      <c r="G2703" s="1181"/>
      <c r="H2703" s="1182"/>
    </row>
    <row r="2704" spans="1:8" x14ac:dyDescent="0.3">
      <c r="A2704" s="1178"/>
      <c r="B2704" s="1203"/>
      <c r="C2704" s="1204"/>
      <c r="D2704" s="1204"/>
      <c r="E2704" s="1204"/>
      <c r="F2704" s="1210"/>
      <c r="G2704" s="1181"/>
      <c r="H2704" s="1182"/>
    </row>
    <row r="2705" spans="1:8" x14ac:dyDescent="0.3">
      <c r="A2705" s="1205"/>
      <c r="B2705" s="1158" t="s">
        <v>4450</v>
      </c>
      <c r="C2705" s="1159"/>
      <c r="D2705" s="1159"/>
      <c r="E2705" s="1159"/>
      <c r="F2705" s="1175">
        <f>SUM(F2690:F2703)</f>
        <v>0</v>
      </c>
      <c r="G2705" s="1181"/>
      <c r="H2705" s="1151"/>
    </row>
    <row r="2706" spans="1:8" x14ac:dyDescent="0.3">
      <c r="A2706" s="1148" t="str">
        <f>A1</f>
        <v>CONTRACT  SANRAL NRA 2024/1323</v>
      </c>
      <c r="B2706" s="1206"/>
      <c r="C2706" s="1150"/>
      <c r="D2706" s="1150"/>
      <c r="E2706" s="1150"/>
      <c r="F2706" s="1151"/>
      <c r="G2706" s="1181"/>
      <c r="H2706" s="1151"/>
    </row>
    <row r="2707" spans="1:8" x14ac:dyDescent="0.3">
      <c r="A2707" s="1148" t="str">
        <f>A2</f>
        <v>ROUTINE ROAD MAINTENANCE ON NATIONAL ROUTES IN THE LIMPOPO PROVINCE</v>
      </c>
      <c r="B2707" s="1149"/>
      <c r="C2707" s="1150"/>
      <c r="D2707" s="1150"/>
      <c r="E2707" s="1150"/>
      <c r="F2707" s="1155" t="s">
        <v>4561</v>
      </c>
      <c r="G2707" s="1181"/>
      <c r="H2707" s="1155"/>
    </row>
    <row r="2708" spans="1:8" x14ac:dyDescent="0.3">
      <c r="A2708" s="1157" t="s">
        <v>4457</v>
      </c>
      <c r="B2708" s="1149"/>
      <c r="C2708" s="1159"/>
      <c r="D2708" s="1159"/>
      <c r="E2708" s="1159"/>
      <c r="F2708" s="1151"/>
      <c r="G2708" s="1181"/>
      <c r="H2708" s="1151"/>
    </row>
    <row r="2709" spans="1:8" x14ac:dyDescent="0.3">
      <c r="A2709" s="1162"/>
      <c r="B2709" s="1163"/>
      <c r="C2709" s="1164"/>
      <c r="D2709" s="1164"/>
      <c r="E2709" s="1165"/>
      <c r="F2709" s="1165"/>
      <c r="G2709" s="1181"/>
      <c r="H2709" s="1151"/>
    </row>
    <row r="2710" spans="1:8" x14ac:dyDescent="0.3">
      <c r="A2710" s="1166" t="s">
        <v>4111</v>
      </c>
      <c r="B2710" s="1167" t="s">
        <v>4035</v>
      </c>
      <c r="C2710" s="1168" t="s">
        <v>4112</v>
      </c>
      <c r="D2710" s="1168" t="s">
        <v>4113</v>
      </c>
      <c r="E2710" s="1169" t="s">
        <v>4114</v>
      </c>
      <c r="F2710" s="1169" t="s">
        <v>4036</v>
      </c>
      <c r="G2710" s="1181"/>
      <c r="H2710" s="1170"/>
    </row>
    <row r="2711" spans="1:8" x14ac:dyDescent="0.3">
      <c r="A2711" s="1172"/>
      <c r="B2711" s="1173"/>
      <c r="C2711" s="1174"/>
      <c r="D2711" s="1174"/>
      <c r="E2711" s="1175"/>
      <c r="F2711" s="1175"/>
      <c r="G2711" s="1181"/>
      <c r="H2711" s="1151"/>
    </row>
    <row r="2712" spans="1:8" x14ac:dyDescent="0.3">
      <c r="A2712" s="1178"/>
      <c r="B2712" s="1203"/>
      <c r="C2712" s="1204"/>
      <c r="D2712" s="1204"/>
      <c r="E2712" s="1204"/>
      <c r="F2712" s="1165"/>
      <c r="G2712" s="1181"/>
      <c r="H2712" s="1151"/>
    </row>
    <row r="2713" spans="1:8" x14ac:dyDescent="0.3">
      <c r="A2713" s="1205"/>
      <c r="B2713" s="1158" t="s">
        <v>4451</v>
      </c>
      <c r="C2713" s="1159"/>
      <c r="D2713" s="1159"/>
      <c r="E2713" s="1159"/>
      <c r="F2713" s="1175">
        <f>F2705</f>
        <v>0</v>
      </c>
      <c r="G2713" s="1181"/>
      <c r="H2713" s="1151"/>
    </row>
    <row r="2714" spans="1:8" x14ac:dyDescent="0.3">
      <c r="A2714" s="1187"/>
      <c r="B2714" s="1188"/>
      <c r="C2714" s="1185"/>
      <c r="D2714" s="1189" t="s">
        <v>4331</v>
      </c>
      <c r="E2714" s="1258"/>
      <c r="F2714" s="1180"/>
      <c r="G2714" s="1181"/>
      <c r="H2714" s="1182"/>
    </row>
    <row r="2715" spans="1:8" x14ac:dyDescent="0.3">
      <c r="A2715" s="1225" t="s">
        <v>2538</v>
      </c>
      <c r="B2715" s="1188" t="s">
        <v>2539</v>
      </c>
      <c r="C2715" s="1185"/>
      <c r="D2715" s="1189" t="s">
        <v>4331</v>
      </c>
      <c r="E2715" s="1217"/>
      <c r="F2715" s="1180"/>
      <c r="G2715" s="1181"/>
      <c r="H2715" s="1182"/>
    </row>
    <row r="2716" spans="1:8" x14ac:dyDescent="0.3">
      <c r="A2716" s="1225"/>
      <c r="B2716" s="1188"/>
      <c r="C2716" s="1185"/>
      <c r="D2716" s="1189" t="s">
        <v>4331</v>
      </c>
      <c r="E2716" s="1207"/>
      <c r="F2716" s="1180"/>
      <c r="G2716" s="1181"/>
      <c r="H2716" s="1182"/>
    </row>
    <row r="2717" spans="1:8" x14ac:dyDescent="0.3">
      <c r="A2717" s="1187" t="s">
        <v>2540</v>
      </c>
      <c r="B2717" s="1188" t="s">
        <v>4300</v>
      </c>
      <c r="C2717" s="1185"/>
      <c r="D2717" s="1189"/>
      <c r="E2717" s="1258"/>
      <c r="F2717" s="1180"/>
      <c r="G2717" s="1181"/>
      <c r="H2717" s="1182"/>
    </row>
    <row r="2718" spans="1:8" x14ac:dyDescent="0.3">
      <c r="A2718" s="1225"/>
      <c r="B2718" s="1188"/>
      <c r="C2718" s="1185"/>
      <c r="D2718" s="1189"/>
      <c r="E2718" s="1258"/>
      <c r="F2718" s="1180"/>
      <c r="G2718" s="1181"/>
      <c r="H2718" s="1182"/>
    </row>
    <row r="2719" spans="1:8" x14ac:dyDescent="0.3">
      <c r="A2719" s="1187" t="s">
        <v>2542</v>
      </c>
      <c r="B2719" s="1188" t="s">
        <v>1222</v>
      </c>
      <c r="C2719" s="1185" t="s">
        <v>955</v>
      </c>
      <c r="D2719" s="1189">
        <v>220</v>
      </c>
      <c r="E2719" s="1286"/>
      <c r="F2719" s="1180">
        <f>ROUND(D2719*(ROUND(E2719,2)),2)</f>
        <v>0</v>
      </c>
      <c r="G2719" s="1181"/>
      <c r="H2719" s="1182"/>
    </row>
    <row r="2720" spans="1:8" x14ac:dyDescent="0.3">
      <c r="A2720" s="1225"/>
      <c r="B2720" s="1188"/>
      <c r="C2720" s="1185"/>
      <c r="D2720" s="1189"/>
      <c r="E2720" s="1258"/>
      <c r="F2720" s="1180"/>
      <c r="G2720" s="1181"/>
      <c r="H2720" s="1182"/>
    </row>
    <row r="2721" spans="1:8" ht="22.8" x14ac:dyDescent="0.3">
      <c r="A2721" s="1187" t="s">
        <v>2548</v>
      </c>
      <c r="B2721" s="1188" t="s">
        <v>4301</v>
      </c>
      <c r="C2721" s="1185"/>
      <c r="D2721" s="1189"/>
      <c r="E2721" s="1285"/>
      <c r="F2721" s="1180"/>
      <c r="G2721" s="1181"/>
      <c r="H2721" s="1182"/>
    </row>
    <row r="2722" spans="1:8" x14ac:dyDescent="0.3">
      <c r="A2722" s="1187"/>
      <c r="B2722" s="1188"/>
      <c r="C2722" s="1185"/>
      <c r="D2722" s="1189"/>
      <c r="E2722" s="1285"/>
      <c r="F2722" s="1180"/>
      <c r="G2722" s="1181"/>
      <c r="H2722" s="1182"/>
    </row>
    <row r="2723" spans="1:8" x14ac:dyDescent="0.3">
      <c r="A2723" s="1187" t="s">
        <v>2550</v>
      </c>
      <c r="B2723" s="1188" t="s">
        <v>1222</v>
      </c>
      <c r="C2723" s="1185" t="s">
        <v>955</v>
      </c>
      <c r="D2723" s="1189">
        <v>220</v>
      </c>
      <c r="E2723" s="1286"/>
      <c r="F2723" s="1180">
        <f>ROUND(D2723*(ROUND(E2723,2)),2)</f>
        <v>0</v>
      </c>
      <c r="G2723" s="1181"/>
      <c r="H2723" s="1182"/>
    </row>
    <row r="2724" spans="1:8" x14ac:dyDescent="0.3">
      <c r="A2724" s="1225"/>
      <c r="B2724" s="1188"/>
      <c r="C2724" s="1185"/>
      <c r="D2724" s="1189"/>
      <c r="E2724" s="1285"/>
      <c r="F2724" s="1180"/>
      <c r="G2724" s="1181"/>
      <c r="H2724" s="1182"/>
    </row>
    <row r="2725" spans="1:8" x14ac:dyDescent="0.3">
      <c r="A2725" s="1187" t="s">
        <v>2556</v>
      </c>
      <c r="B2725" s="1188" t="s">
        <v>2557</v>
      </c>
      <c r="C2725" s="1185" t="s">
        <v>955</v>
      </c>
      <c r="D2725" s="1189">
        <v>220</v>
      </c>
      <c r="E2725" s="1286"/>
      <c r="F2725" s="1180">
        <f>ROUND(D2725*(ROUND(E2725,2)),2)</f>
        <v>0</v>
      </c>
      <c r="G2725" s="1181"/>
      <c r="H2725" s="1182"/>
    </row>
    <row r="2726" spans="1:8" x14ac:dyDescent="0.3">
      <c r="A2726" s="1187"/>
      <c r="B2726" s="1188"/>
      <c r="C2726" s="1185"/>
      <c r="D2726" s="1189" t="s">
        <v>4331</v>
      </c>
      <c r="E2726" s="1207"/>
      <c r="F2726" s="1180"/>
      <c r="G2726" s="1181"/>
      <c r="H2726" s="1182"/>
    </row>
    <row r="2727" spans="1:8" x14ac:dyDescent="0.3">
      <c r="A2727" s="1187"/>
      <c r="B2727" s="1188" t="s">
        <v>1222</v>
      </c>
      <c r="C2727" s="1185"/>
      <c r="D2727" s="1189"/>
      <c r="E2727" s="1258"/>
      <c r="F2727" s="1180"/>
      <c r="G2727" s="1181"/>
      <c r="H2727" s="1182"/>
    </row>
    <row r="2728" spans="1:8" x14ac:dyDescent="0.3">
      <c r="A2728" s="1187"/>
      <c r="B2728" s="1188"/>
      <c r="C2728" s="1185"/>
      <c r="D2728" s="1189"/>
      <c r="E2728" s="1258"/>
      <c r="F2728" s="1180"/>
      <c r="G2728" s="1181"/>
      <c r="H2728" s="1182"/>
    </row>
    <row r="2729" spans="1:8" ht="22.8" x14ac:dyDescent="0.3">
      <c r="A2729" s="1225" t="s">
        <v>2558</v>
      </c>
      <c r="B2729" s="1188" t="s">
        <v>2559</v>
      </c>
      <c r="C2729" s="1185" t="s">
        <v>2405</v>
      </c>
      <c r="D2729" s="1189">
        <v>10</v>
      </c>
      <c r="E2729" s="1286"/>
      <c r="F2729" s="1180">
        <f>ROUND(D2729*(ROUND(E2729,2)),2)</f>
        <v>0</v>
      </c>
      <c r="G2729" s="1181"/>
      <c r="H2729" s="1182"/>
    </row>
    <row r="2730" spans="1:8" x14ac:dyDescent="0.3">
      <c r="A2730" s="1225"/>
      <c r="B2730" s="1188"/>
      <c r="C2730" s="1185"/>
      <c r="D2730" s="1189" t="s">
        <v>4331</v>
      </c>
      <c r="E2730" s="1258"/>
      <c r="F2730" s="1180"/>
      <c r="G2730" s="1181"/>
      <c r="H2730" s="1182"/>
    </row>
    <row r="2731" spans="1:8" x14ac:dyDescent="0.3">
      <c r="A2731" s="1219"/>
      <c r="B2731" s="1198"/>
      <c r="C2731" s="1185"/>
      <c r="D2731" s="1189" t="s">
        <v>4331</v>
      </c>
      <c r="E2731" s="1207"/>
      <c r="F2731" s="1180"/>
      <c r="G2731" s="1181"/>
      <c r="H2731" s="1182"/>
    </row>
    <row r="2732" spans="1:8" x14ac:dyDescent="0.3">
      <c r="A2732" s="1219"/>
      <c r="B2732" s="1198"/>
      <c r="C2732" s="1185"/>
      <c r="D2732" s="1189" t="s">
        <v>4331</v>
      </c>
      <c r="E2732" s="1207"/>
      <c r="F2732" s="1180"/>
      <c r="G2732" s="1181"/>
      <c r="H2732" s="1182"/>
    </row>
    <row r="2733" spans="1:8" x14ac:dyDescent="0.3">
      <c r="A2733" s="1219"/>
      <c r="B2733" s="1198"/>
      <c r="C2733" s="1185"/>
      <c r="D2733" s="1189" t="s">
        <v>4331</v>
      </c>
      <c r="E2733" s="1207"/>
      <c r="F2733" s="1180"/>
      <c r="G2733" s="1181"/>
      <c r="H2733" s="1182"/>
    </row>
    <row r="2734" spans="1:8" x14ac:dyDescent="0.3">
      <c r="A2734" s="1219"/>
      <c r="B2734" s="1198"/>
      <c r="C2734" s="1185"/>
      <c r="D2734" s="1189"/>
      <c r="E2734" s="1207"/>
      <c r="F2734" s="1180"/>
      <c r="G2734" s="1181"/>
      <c r="H2734" s="1182"/>
    </row>
    <row r="2735" spans="1:8" x14ac:dyDescent="0.3">
      <c r="A2735" s="1219"/>
      <c r="B2735" s="1198"/>
      <c r="C2735" s="1185"/>
      <c r="D2735" s="1189"/>
      <c r="E2735" s="1207"/>
      <c r="F2735" s="1180"/>
      <c r="G2735" s="1181"/>
      <c r="H2735" s="1182"/>
    </row>
    <row r="2736" spans="1:8" x14ac:dyDescent="0.3">
      <c r="A2736" s="1219"/>
      <c r="B2736" s="1198"/>
      <c r="C2736" s="1185"/>
      <c r="D2736" s="1189"/>
      <c r="E2736" s="1207"/>
      <c r="F2736" s="1180"/>
      <c r="G2736" s="1181"/>
      <c r="H2736" s="1182"/>
    </row>
    <row r="2737" spans="1:8" x14ac:dyDescent="0.3">
      <c r="A2737" s="1219"/>
      <c r="B2737" s="1198"/>
      <c r="C2737" s="1185"/>
      <c r="D2737" s="1189"/>
      <c r="E2737" s="1207"/>
      <c r="F2737" s="1180"/>
      <c r="G2737" s="1181"/>
      <c r="H2737" s="1182"/>
    </row>
    <row r="2738" spans="1:8" x14ac:dyDescent="0.3">
      <c r="A2738" s="1219"/>
      <c r="B2738" s="1198"/>
      <c r="C2738" s="1185"/>
      <c r="D2738" s="1189"/>
      <c r="E2738" s="1207"/>
      <c r="F2738" s="1180"/>
      <c r="G2738" s="1181"/>
      <c r="H2738" s="1182"/>
    </row>
    <row r="2739" spans="1:8" x14ac:dyDescent="0.3">
      <c r="A2739" s="1219"/>
      <c r="B2739" s="1198"/>
      <c r="C2739" s="1185"/>
      <c r="D2739" s="1189"/>
      <c r="E2739" s="1207"/>
      <c r="F2739" s="1180"/>
      <c r="G2739" s="1181"/>
      <c r="H2739" s="1182"/>
    </row>
    <row r="2740" spans="1:8" x14ac:dyDescent="0.3">
      <c r="A2740" s="1219"/>
      <c r="B2740" s="1198"/>
      <c r="C2740" s="1185"/>
      <c r="D2740" s="1189"/>
      <c r="E2740" s="1207"/>
      <c r="F2740" s="1180"/>
      <c r="G2740" s="1181"/>
      <c r="H2740" s="1182"/>
    </row>
    <row r="2741" spans="1:8" x14ac:dyDescent="0.3">
      <c r="A2741" s="1219"/>
      <c r="B2741" s="1198"/>
      <c r="C2741" s="1185"/>
      <c r="D2741" s="1189"/>
      <c r="E2741" s="1207"/>
      <c r="F2741" s="1180"/>
      <c r="G2741" s="1181"/>
      <c r="H2741" s="1182"/>
    </row>
    <row r="2742" spans="1:8" x14ac:dyDescent="0.3">
      <c r="A2742" s="1219"/>
      <c r="B2742" s="1198"/>
      <c r="C2742" s="1185"/>
      <c r="D2742" s="1189"/>
      <c r="E2742" s="1207"/>
      <c r="F2742" s="1180"/>
      <c r="G2742" s="1181"/>
      <c r="H2742" s="1182"/>
    </row>
    <row r="2743" spans="1:8" x14ac:dyDescent="0.3">
      <c r="A2743" s="1219"/>
      <c r="B2743" s="1198"/>
      <c r="C2743" s="1185"/>
      <c r="D2743" s="1189"/>
      <c r="E2743" s="1207"/>
      <c r="F2743" s="1180"/>
      <c r="G2743" s="1181"/>
      <c r="H2743" s="1182"/>
    </row>
    <row r="2744" spans="1:8" x14ac:dyDescent="0.3">
      <c r="A2744" s="1219"/>
      <c r="B2744" s="1198"/>
      <c r="C2744" s="1185"/>
      <c r="D2744" s="1189"/>
      <c r="E2744" s="1207"/>
      <c r="F2744" s="1180"/>
      <c r="G2744" s="1181"/>
      <c r="H2744" s="1182"/>
    </row>
    <row r="2745" spans="1:8" x14ac:dyDescent="0.3">
      <c r="A2745" s="1219"/>
      <c r="B2745" s="1198"/>
      <c r="C2745" s="1185"/>
      <c r="D2745" s="1189"/>
      <c r="E2745" s="1207"/>
      <c r="F2745" s="1180"/>
      <c r="G2745" s="1181"/>
      <c r="H2745" s="1182"/>
    </row>
    <row r="2746" spans="1:8" x14ac:dyDescent="0.3">
      <c r="A2746" s="1219"/>
      <c r="B2746" s="1198"/>
      <c r="C2746" s="1185"/>
      <c r="D2746" s="1189"/>
      <c r="E2746" s="1207"/>
      <c r="F2746" s="1180"/>
      <c r="G2746" s="1181"/>
      <c r="H2746" s="1182"/>
    </row>
    <row r="2747" spans="1:8" x14ac:dyDescent="0.3">
      <c r="A2747" s="1219"/>
      <c r="B2747" s="1198"/>
      <c r="C2747" s="1185"/>
      <c r="D2747" s="1189"/>
      <c r="E2747" s="1207"/>
      <c r="F2747" s="1180"/>
      <c r="G2747" s="1181"/>
      <c r="H2747" s="1182"/>
    </row>
    <row r="2748" spans="1:8" x14ac:dyDescent="0.3">
      <c r="A2748" s="1219"/>
      <c r="B2748" s="1198"/>
      <c r="C2748" s="1185"/>
      <c r="D2748" s="1189"/>
      <c r="E2748" s="1207"/>
      <c r="F2748" s="1180"/>
      <c r="G2748" s="1181"/>
      <c r="H2748" s="1182"/>
    </row>
    <row r="2749" spans="1:8" x14ac:dyDescent="0.3">
      <c r="A2749" s="1219"/>
      <c r="B2749" s="1198"/>
      <c r="C2749" s="1185"/>
      <c r="D2749" s="1189"/>
      <c r="E2749" s="1207"/>
      <c r="F2749" s="1180"/>
      <c r="G2749" s="1181"/>
      <c r="H2749" s="1182"/>
    </row>
    <row r="2750" spans="1:8" x14ac:dyDescent="0.3">
      <c r="A2750" s="1219"/>
      <c r="B2750" s="1198"/>
      <c r="C2750" s="1185"/>
      <c r="D2750" s="1189"/>
      <c r="E2750" s="1207"/>
      <c r="F2750" s="1180"/>
      <c r="G2750" s="1181"/>
      <c r="H2750" s="1182"/>
    </row>
    <row r="2751" spans="1:8" x14ac:dyDescent="0.3">
      <c r="A2751" s="1219"/>
      <c r="B2751" s="1198"/>
      <c r="C2751" s="1185"/>
      <c r="D2751" s="1189"/>
      <c r="E2751" s="1207"/>
      <c r="F2751" s="1180"/>
      <c r="G2751" s="1181"/>
      <c r="H2751" s="1182"/>
    </row>
    <row r="2752" spans="1:8" x14ac:dyDescent="0.3">
      <c r="A2752" s="1219"/>
      <c r="B2752" s="1198"/>
      <c r="C2752" s="1185"/>
      <c r="D2752" s="1189"/>
      <c r="E2752" s="1207"/>
      <c r="F2752" s="1180"/>
      <c r="G2752" s="1181"/>
      <c r="H2752" s="1182"/>
    </row>
    <row r="2753" spans="1:8" x14ac:dyDescent="0.3">
      <c r="A2753" s="1219"/>
      <c r="B2753" s="1198"/>
      <c r="C2753" s="1185"/>
      <c r="D2753" s="1189"/>
      <c r="E2753" s="1207"/>
      <c r="F2753" s="1180"/>
      <c r="G2753" s="1181"/>
      <c r="H2753" s="1182"/>
    </row>
    <row r="2754" spans="1:8" x14ac:dyDescent="0.3">
      <c r="A2754" s="1219"/>
      <c r="B2754" s="1198"/>
      <c r="C2754" s="1185"/>
      <c r="D2754" s="1189"/>
      <c r="E2754" s="1207"/>
      <c r="F2754" s="1180"/>
      <c r="G2754" s="1181"/>
      <c r="H2754" s="1182"/>
    </row>
    <row r="2755" spans="1:8" x14ac:dyDescent="0.3">
      <c r="A2755" s="1219"/>
      <c r="B2755" s="1198"/>
      <c r="C2755" s="1185"/>
      <c r="D2755" s="1189"/>
      <c r="E2755" s="1207"/>
      <c r="F2755" s="1180"/>
      <c r="G2755" s="1181"/>
      <c r="H2755" s="1182"/>
    </row>
    <row r="2756" spans="1:8" x14ac:dyDescent="0.3">
      <c r="A2756" s="1219"/>
      <c r="B2756" s="1198"/>
      <c r="C2756" s="1185"/>
      <c r="D2756" s="1189"/>
      <c r="E2756" s="1207"/>
      <c r="F2756" s="1180"/>
      <c r="G2756" s="1181"/>
      <c r="H2756" s="1182"/>
    </row>
    <row r="2757" spans="1:8" x14ac:dyDescent="0.3">
      <c r="A2757" s="1219"/>
      <c r="B2757" s="1198"/>
      <c r="C2757" s="1185"/>
      <c r="D2757" s="1189"/>
      <c r="E2757" s="1207"/>
      <c r="F2757" s="1180"/>
      <c r="G2757" s="1181"/>
      <c r="H2757" s="1182"/>
    </row>
    <row r="2758" spans="1:8" x14ac:dyDescent="0.3">
      <c r="A2758" s="1219"/>
      <c r="B2758" s="1198"/>
      <c r="C2758" s="1185"/>
      <c r="D2758" s="1189"/>
      <c r="E2758" s="1207"/>
      <c r="F2758" s="1180"/>
      <c r="G2758" s="1181"/>
      <c r="H2758" s="1182"/>
    </row>
    <row r="2759" spans="1:8" x14ac:dyDescent="0.3">
      <c r="A2759" s="1219"/>
      <c r="B2759" s="1198"/>
      <c r="C2759" s="1185"/>
      <c r="D2759" s="1189"/>
      <c r="E2759" s="1207"/>
      <c r="F2759" s="1180"/>
      <c r="G2759" s="1181"/>
      <c r="H2759" s="1182"/>
    </row>
    <row r="2760" spans="1:8" x14ac:dyDescent="0.3">
      <c r="A2760" s="1183"/>
      <c r="B2760" s="1188"/>
      <c r="C2760" s="1185"/>
      <c r="D2760" s="1189" t="s">
        <v>4331</v>
      </c>
      <c r="E2760" s="1207"/>
      <c r="F2760" s="1180"/>
      <c r="G2760" s="1181"/>
      <c r="H2760" s="1182"/>
    </row>
    <row r="2761" spans="1:8" x14ac:dyDescent="0.3">
      <c r="A2761" s="1178"/>
      <c r="B2761" s="1203"/>
      <c r="C2761" s="1204"/>
      <c r="D2761" s="1204"/>
      <c r="E2761" s="1204"/>
      <c r="F2761" s="1210"/>
      <c r="G2761" s="1181"/>
      <c r="H2761" s="1182"/>
    </row>
    <row r="2762" spans="1:8" x14ac:dyDescent="0.3">
      <c r="A2762" s="1211" t="s">
        <v>4103</v>
      </c>
      <c r="B2762" s="1158" t="s">
        <v>4116</v>
      </c>
      <c r="C2762" s="1159"/>
      <c r="D2762" s="1159"/>
      <c r="E2762" s="1159"/>
      <c r="F2762" s="1175">
        <f>SUM(F2712:F2760)</f>
        <v>0</v>
      </c>
      <c r="G2762" s="1181"/>
      <c r="H2762" s="1151"/>
    </row>
    <row r="2763" spans="1:8" x14ac:dyDescent="0.3">
      <c r="A2763" s="1148" t="str">
        <f>A1</f>
        <v>CONTRACT  SANRAL NRA 2024/1323</v>
      </c>
      <c r="B2763" s="1206"/>
      <c r="C2763" s="1150"/>
      <c r="D2763" s="1150"/>
      <c r="E2763" s="1150"/>
      <c r="F2763" s="1151"/>
      <c r="G2763" s="1181"/>
      <c r="H2763" s="1151"/>
    </row>
    <row r="2764" spans="1:8" x14ac:dyDescent="0.3">
      <c r="A2764" s="1148" t="str">
        <f>A2</f>
        <v>ROUTINE ROAD MAINTENANCE ON NATIONAL ROUTES IN THE LIMPOPO PROVINCE</v>
      </c>
      <c r="B2764" s="1149"/>
      <c r="C2764" s="1150"/>
      <c r="D2764" s="1150"/>
      <c r="E2764" s="1150"/>
      <c r="F2764" s="1155" t="s">
        <v>4562</v>
      </c>
      <c r="G2764" s="1181"/>
      <c r="H2764" s="1155"/>
    </row>
    <row r="2765" spans="1:8" x14ac:dyDescent="0.3">
      <c r="A2765" s="1157" t="s">
        <v>4457</v>
      </c>
      <c r="B2765" s="1149"/>
      <c r="C2765" s="1159"/>
      <c r="D2765" s="1159"/>
      <c r="E2765" s="1159"/>
      <c r="F2765" s="1151"/>
      <c r="G2765" s="1181"/>
      <c r="H2765" s="1151"/>
    </row>
    <row r="2766" spans="1:8" x14ac:dyDescent="0.3">
      <c r="A2766" s="1162"/>
      <c r="B2766" s="1163"/>
      <c r="C2766" s="1164"/>
      <c r="D2766" s="1164"/>
      <c r="E2766" s="1165"/>
      <c r="F2766" s="1165"/>
      <c r="G2766" s="1181"/>
      <c r="H2766" s="1151"/>
    </row>
    <row r="2767" spans="1:8" x14ac:dyDescent="0.3">
      <c r="A2767" s="1166" t="s">
        <v>4111</v>
      </c>
      <c r="B2767" s="1167" t="s">
        <v>4035</v>
      </c>
      <c r="C2767" s="1168" t="s">
        <v>4112</v>
      </c>
      <c r="D2767" s="1168" t="s">
        <v>4113</v>
      </c>
      <c r="E2767" s="1169" t="s">
        <v>4114</v>
      </c>
      <c r="F2767" s="1169" t="s">
        <v>4036</v>
      </c>
      <c r="G2767" s="1181"/>
      <c r="H2767" s="1170"/>
    </row>
    <row r="2768" spans="1:8" x14ac:dyDescent="0.3">
      <c r="A2768" s="1172"/>
      <c r="B2768" s="1173"/>
      <c r="C2768" s="1174"/>
      <c r="D2768" s="1174"/>
      <c r="E2768" s="1175"/>
      <c r="F2768" s="1175"/>
      <c r="G2768" s="1181"/>
      <c r="H2768" s="1151"/>
    </row>
    <row r="2769" spans="1:8" x14ac:dyDescent="0.3">
      <c r="A2769" s="1222"/>
      <c r="B2769" s="1223"/>
      <c r="C2769" s="1164"/>
      <c r="D2769" s="1189" t="s">
        <v>4331</v>
      </c>
      <c r="E2769" s="1165"/>
      <c r="F2769" s="1180"/>
      <c r="G2769" s="1181"/>
      <c r="H2769" s="1182"/>
    </row>
    <row r="2770" spans="1:8" ht="24" x14ac:dyDescent="0.3">
      <c r="A2770" s="1166" t="s">
        <v>4311</v>
      </c>
      <c r="B2770" s="1184" t="s">
        <v>4316</v>
      </c>
      <c r="C2770" s="1185"/>
      <c r="D2770" s="1189" t="s">
        <v>4331</v>
      </c>
      <c r="E2770" s="1207"/>
      <c r="F2770" s="1180"/>
      <c r="G2770" s="1181"/>
      <c r="H2770" s="1182"/>
    </row>
    <row r="2771" spans="1:8" x14ac:dyDescent="0.3">
      <c r="A2771" s="1225"/>
      <c r="B2771" s="1188"/>
      <c r="C2771" s="1185"/>
      <c r="D2771" s="1189" t="s">
        <v>4331</v>
      </c>
      <c r="E2771" s="1207"/>
      <c r="F2771" s="1180"/>
      <c r="G2771" s="1181"/>
      <c r="H2771" s="1182"/>
    </row>
    <row r="2772" spans="1:8" x14ac:dyDescent="0.3">
      <c r="A2772" s="1225" t="s">
        <v>2573</v>
      </c>
      <c r="B2772" s="1188" t="s">
        <v>2574</v>
      </c>
      <c r="C2772" s="1185"/>
      <c r="D2772" s="1189" t="s">
        <v>4331</v>
      </c>
      <c r="E2772" s="1207"/>
      <c r="F2772" s="1180"/>
      <c r="G2772" s="1181"/>
      <c r="H2772" s="1182"/>
    </row>
    <row r="2773" spans="1:8" x14ac:dyDescent="0.3">
      <c r="A2773" s="1225"/>
      <c r="B2773" s="1188"/>
      <c r="C2773" s="1185"/>
      <c r="D2773" s="1189" t="s">
        <v>4331</v>
      </c>
      <c r="E2773" s="1217"/>
      <c r="F2773" s="1180"/>
      <c r="G2773" s="1181"/>
      <c r="H2773" s="1182"/>
    </row>
    <row r="2774" spans="1:8" x14ac:dyDescent="0.3">
      <c r="A2774" s="1225" t="s">
        <v>2575</v>
      </c>
      <c r="B2774" s="1188" t="s">
        <v>2576</v>
      </c>
      <c r="C2774" s="1185" t="s">
        <v>9</v>
      </c>
      <c r="D2774" s="1189">
        <v>200</v>
      </c>
      <c r="E2774" s="1286"/>
      <c r="F2774" s="1180">
        <f>ROUND(D2774*(ROUND(E2774,2)),2)</f>
        <v>0</v>
      </c>
      <c r="G2774" s="1181"/>
      <c r="H2774" s="1182"/>
    </row>
    <row r="2775" spans="1:8" x14ac:dyDescent="0.3">
      <c r="A2775" s="1225"/>
      <c r="B2775" s="1188"/>
      <c r="C2775" s="1185"/>
      <c r="D2775" s="1189" t="s">
        <v>4331</v>
      </c>
      <c r="E2775" s="1258"/>
      <c r="F2775" s="1180"/>
      <c r="G2775" s="1181"/>
      <c r="H2775" s="1182"/>
    </row>
    <row r="2776" spans="1:8" ht="22.8" x14ac:dyDescent="0.3">
      <c r="A2776" s="1225" t="s">
        <v>2577</v>
      </c>
      <c r="B2776" s="1188" t="s">
        <v>2578</v>
      </c>
      <c r="C2776" s="1185" t="s">
        <v>9</v>
      </c>
      <c r="D2776" s="1189">
        <v>200</v>
      </c>
      <c r="E2776" s="1286"/>
      <c r="F2776" s="1180">
        <f>ROUND(D2776*(ROUND(E2776,2)),2)</f>
        <v>0</v>
      </c>
      <c r="G2776" s="1181"/>
      <c r="H2776" s="1182"/>
    </row>
    <row r="2777" spans="1:8" x14ac:dyDescent="0.3">
      <c r="A2777" s="1225"/>
      <c r="B2777" s="1188"/>
      <c r="C2777" s="1185"/>
      <c r="D2777" s="1189" t="s">
        <v>4331</v>
      </c>
      <c r="E2777" s="1258"/>
      <c r="F2777" s="1180"/>
      <c r="G2777" s="1181"/>
      <c r="H2777" s="1182"/>
    </row>
    <row r="2778" spans="1:8" ht="22.8" x14ac:dyDescent="0.3">
      <c r="A2778" s="1225" t="s">
        <v>2579</v>
      </c>
      <c r="B2778" s="1188" t="s">
        <v>2580</v>
      </c>
      <c r="C2778" s="1185" t="s">
        <v>9</v>
      </c>
      <c r="D2778" s="1189">
        <v>100</v>
      </c>
      <c r="E2778" s="1286"/>
      <c r="F2778" s="1180">
        <f>ROUND(D2778*(ROUND(E2778,2)),2)</f>
        <v>0</v>
      </c>
      <c r="G2778" s="1181"/>
      <c r="H2778" s="1182"/>
    </row>
    <row r="2779" spans="1:8" x14ac:dyDescent="0.3">
      <c r="A2779" s="1225"/>
      <c r="B2779" s="1188"/>
      <c r="C2779" s="1185"/>
      <c r="D2779" s="1189" t="s">
        <v>4331</v>
      </c>
      <c r="E2779" s="1217"/>
      <c r="F2779" s="1180"/>
      <c r="G2779" s="1181"/>
      <c r="H2779" s="1182"/>
    </row>
    <row r="2780" spans="1:8" x14ac:dyDescent="0.3">
      <c r="A2780" s="1225" t="s">
        <v>2581</v>
      </c>
      <c r="B2780" s="1188" t="s">
        <v>2582</v>
      </c>
      <c r="C2780" s="1185"/>
      <c r="D2780" s="1189" t="s">
        <v>4331</v>
      </c>
      <c r="E2780" s="1217"/>
      <c r="F2780" s="1180"/>
      <c r="G2780" s="1181"/>
      <c r="H2780" s="1182"/>
    </row>
    <row r="2781" spans="1:8" x14ac:dyDescent="0.3">
      <c r="A2781" s="1187"/>
      <c r="B2781" s="1188"/>
      <c r="C2781" s="1185"/>
      <c r="D2781" s="1189" t="s">
        <v>4331</v>
      </c>
      <c r="E2781" s="1207"/>
      <c r="F2781" s="1180"/>
      <c r="G2781" s="1181"/>
      <c r="H2781" s="1182"/>
    </row>
    <row r="2782" spans="1:8" ht="22.8" x14ac:dyDescent="0.3">
      <c r="A2782" s="1225" t="s">
        <v>4305</v>
      </c>
      <c r="B2782" s="1317" t="s">
        <v>4560</v>
      </c>
      <c r="C2782" s="1185"/>
      <c r="D2782" s="1189"/>
      <c r="E2782" s="1285"/>
      <c r="F2782" s="1180"/>
      <c r="G2782" s="1181"/>
      <c r="H2782" s="1182"/>
    </row>
    <row r="2783" spans="1:8" x14ac:dyDescent="0.3">
      <c r="A2783" s="1234"/>
      <c r="B2783" s="1198"/>
      <c r="C2783" s="1199"/>
      <c r="D2783" s="1200"/>
      <c r="E2783" s="1318"/>
      <c r="F2783" s="1202"/>
      <c r="G2783" s="1181"/>
      <c r="H2783" s="1182"/>
    </row>
    <row r="2784" spans="1:8" x14ac:dyDescent="0.3">
      <c r="A2784" s="1187" t="s">
        <v>2583</v>
      </c>
      <c r="B2784" s="1188" t="s">
        <v>4302</v>
      </c>
      <c r="C2784" s="1185"/>
      <c r="D2784" s="1189" t="s">
        <v>4331</v>
      </c>
      <c r="E2784" s="1258"/>
      <c r="F2784" s="1180"/>
      <c r="G2784" s="1181"/>
      <c r="H2784" s="1182"/>
    </row>
    <row r="2785" spans="1:8" x14ac:dyDescent="0.3">
      <c r="A2785" s="1187"/>
      <c r="B2785" s="1188"/>
      <c r="C2785" s="1185"/>
      <c r="D2785" s="1189" t="s">
        <v>4331</v>
      </c>
      <c r="E2785" s="1258"/>
      <c r="F2785" s="1180"/>
      <c r="G2785" s="1181"/>
      <c r="H2785" s="1182"/>
    </row>
    <row r="2786" spans="1:8" x14ac:dyDescent="0.3">
      <c r="A2786" s="1225" t="s">
        <v>2585</v>
      </c>
      <c r="B2786" s="1188" t="s">
        <v>2588</v>
      </c>
      <c r="C2786" s="1185"/>
      <c r="D2786" s="1189" t="s">
        <v>4331</v>
      </c>
      <c r="E2786" s="1217"/>
      <c r="F2786" s="1180"/>
      <c r="G2786" s="1181"/>
      <c r="H2786" s="1182"/>
    </row>
    <row r="2787" spans="1:8" x14ac:dyDescent="0.3">
      <c r="A2787" s="1187"/>
      <c r="B2787" s="1188"/>
      <c r="C2787" s="1185"/>
      <c r="D2787" s="1189" t="s">
        <v>4331</v>
      </c>
      <c r="E2787" s="1217"/>
      <c r="F2787" s="1180"/>
      <c r="G2787" s="1181"/>
      <c r="H2787" s="1182"/>
    </row>
    <row r="2788" spans="1:8" x14ac:dyDescent="0.3">
      <c r="A2788" s="1225" t="s">
        <v>4307</v>
      </c>
      <c r="B2788" s="1188" t="s">
        <v>2590</v>
      </c>
      <c r="C2788" s="1185" t="s">
        <v>9</v>
      </c>
      <c r="D2788" s="1189">
        <v>50</v>
      </c>
      <c r="E2788" s="1286"/>
      <c r="F2788" s="1180">
        <f>ROUND(D2788*(ROUND(E2788,2)),2)</f>
        <v>0</v>
      </c>
      <c r="G2788" s="1181"/>
      <c r="H2788" s="1182"/>
    </row>
    <row r="2789" spans="1:8" x14ac:dyDescent="0.3">
      <c r="A2789" s="1225"/>
      <c r="B2789" s="1188"/>
      <c r="C2789" s="1185"/>
      <c r="D2789" s="1189" t="s">
        <v>4331</v>
      </c>
      <c r="E2789" s="1258"/>
      <c r="F2789" s="1180"/>
      <c r="G2789" s="1181"/>
      <c r="H2789" s="1182"/>
    </row>
    <row r="2790" spans="1:8" x14ac:dyDescent="0.3">
      <c r="A2790" s="1225" t="s">
        <v>4308</v>
      </c>
      <c r="B2790" s="1188" t="s">
        <v>2592</v>
      </c>
      <c r="C2790" s="1185" t="s">
        <v>9</v>
      </c>
      <c r="D2790" s="1189">
        <v>150</v>
      </c>
      <c r="E2790" s="1286"/>
      <c r="F2790" s="1180">
        <f>ROUND(D2790*(ROUND(E2790,2)),2)</f>
        <v>0</v>
      </c>
      <c r="G2790" s="1181"/>
      <c r="H2790" s="1182"/>
    </row>
    <row r="2791" spans="1:8" x14ac:dyDescent="0.3">
      <c r="A2791" s="1187"/>
      <c r="B2791" s="1188"/>
      <c r="C2791" s="1185"/>
      <c r="D2791" s="1189" t="s">
        <v>4331</v>
      </c>
      <c r="E2791" s="1217"/>
      <c r="F2791" s="1180"/>
      <c r="G2791" s="1181"/>
      <c r="H2791" s="1182"/>
    </row>
    <row r="2792" spans="1:8" x14ac:dyDescent="0.3">
      <c r="A2792" s="1225" t="s">
        <v>2587</v>
      </c>
      <c r="B2792" s="1188" t="s">
        <v>2594</v>
      </c>
      <c r="C2792" s="1185"/>
      <c r="D2792" s="1189" t="s">
        <v>4331</v>
      </c>
      <c r="E2792" s="1217"/>
      <c r="F2792" s="1180"/>
      <c r="G2792" s="1181"/>
      <c r="H2792" s="1182"/>
    </row>
    <row r="2793" spans="1:8" x14ac:dyDescent="0.3">
      <c r="A2793" s="1187"/>
      <c r="B2793" s="1188"/>
      <c r="C2793" s="1185"/>
      <c r="D2793" s="1189" t="s">
        <v>4331</v>
      </c>
      <c r="E2793" s="1217"/>
      <c r="F2793" s="1180"/>
      <c r="G2793" s="1181"/>
      <c r="H2793" s="1182"/>
    </row>
    <row r="2794" spans="1:8" x14ac:dyDescent="0.3">
      <c r="A2794" s="1225" t="s">
        <v>2589</v>
      </c>
      <c r="B2794" s="1188" t="s">
        <v>2594</v>
      </c>
      <c r="C2794" s="1185" t="s">
        <v>16</v>
      </c>
      <c r="D2794" s="1189">
        <v>1</v>
      </c>
      <c r="E2794" s="1207">
        <v>25000</v>
      </c>
      <c r="F2794" s="1180">
        <f>ROUND(D2794*(ROUND(E2794,2)),2)</f>
        <v>25000</v>
      </c>
      <c r="G2794" s="1181"/>
      <c r="H2794" s="1182"/>
    </row>
    <row r="2795" spans="1:8" x14ac:dyDescent="0.3">
      <c r="A2795" s="1225"/>
      <c r="B2795" s="1188"/>
      <c r="C2795" s="1185"/>
      <c r="D2795" s="1189" t="s">
        <v>4331</v>
      </c>
      <c r="E2795" s="1207"/>
      <c r="F2795" s="1180"/>
      <c r="G2795" s="1181"/>
      <c r="H2795" s="1182"/>
    </row>
    <row r="2796" spans="1:8" ht="22.8" x14ac:dyDescent="0.3">
      <c r="A2796" s="1225" t="s">
        <v>2591</v>
      </c>
      <c r="B2796" s="1188" t="s">
        <v>4309</v>
      </c>
      <c r="C2796" s="1185" t="s">
        <v>21</v>
      </c>
      <c r="D2796" s="1189">
        <f>F2794</f>
        <v>25000</v>
      </c>
      <c r="E2796" s="1304"/>
      <c r="F2796" s="1180">
        <f>ROUND(D2796*(ROUND(E2796,2)),2)</f>
        <v>0</v>
      </c>
      <c r="G2796" s="1181"/>
      <c r="H2796" s="1182"/>
    </row>
    <row r="2797" spans="1:8" x14ac:dyDescent="0.3">
      <c r="A2797" s="1187"/>
      <c r="B2797" s="1188"/>
      <c r="C2797" s="1185"/>
      <c r="D2797" s="1189" t="s">
        <v>4331</v>
      </c>
      <c r="E2797" s="1217"/>
      <c r="F2797" s="1180"/>
      <c r="G2797" s="1181"/>
      <c r="H2797" s="1182"/>
    </row>
    <row r="2798" spans="1:8" x14ac:dyDescent="0.3">
      <c r="A2798" s="1187" t="s">
        <v>2593</v>
      </c>
      <c r="B2798" s="1188" t="s">
        <v>2600</v>
      </c>
      <c r="C2798" s="1185" t="s">
        <v>2601</v>
      </c>
      <c r="D2798" s="1189">
        <v>5</v>
      </c>
      <c r="E2798" s="1286"/>
      <c r="F2798" s="1180">
        <f>ROUND(D2798*(ROUND(E2798,2)),2)</f>
        <v>0</v>
      </c>
      <c r="G2798" s="1181"/>
      <c r="H2798" s="1182"/>
    </row>
    <row r="2799" spans="1:8" x14ac:dyDescent="0.3">
      <c r="A2799" s="1183"/>
      <c r="B2799" s="1188"/>
      <c r="C2799" s="1185"/>
      <c r="D2799" s="1189" t="s">
        <v>4331</v>
      </c>
      <c r="E2799" s="1207"/>
      <c r="F2799" s="1180"/>
      <c r="G2799" s="1181"/>
      <c r="H2799" s="1182"/>
    </row>
    <row r="2800" spans="1:8" x14ac:dyDescent="0.3">
      <c r="A2800" s="1187" t="s">
        <v>2599</v>
      </c>
      <c r="B2800" s="1188" t="s">
        <v>4563</v>
      </c>
      <c r="C2800" s="1185" t="s">
        <v>9</v>
      </c>
      <c r="D2800" s="1189">
        <v>200</v>
      </c>
      <c r="E2800" s="1286"/>
      <c r="F2800" s="1319">
        <f>ROUND(D2800*(ROUND(E2800,2)),2)</f>
        <v>0</v>
      </c>
      <c r="G2800" s="1181"/>
      <c r="H2800" s="1182"/>
    </row>
    <row r="2801" spans="1:8" x14ac:dyDescent="0.3">
      <c r="A2801" s="1183"/>
      <c r="B2801" s="1188"/>
      <c r="C2801" s="1185"/>
      <c r="D2801" s="1189" t="s">
        <v>4331</v>
      </c>
      <c r="E2801" s="1207"/>
      <c r="F2801" s="1180"/>
      <c r="G2801" s="1181"/>
      <c r="H2801" s="1182"/>
    </row>
    <row r="2802" spans="1:8" x14ac:dyDescent="0.3">
      <c r="A2802" s="1183"/>
      <c r="B2802" s="1188"/>
      <c r="C2802" s="1185"/>
      <c r="D2802" s="1189"/>
      <c r="E2802" s="1207"/>
      <c r="F2802" s="1180"/>
      <c r="G2802" s="1181"/>
      <c r="H2802" s="1182"/>
    </row>
    <row r="2803" spans="1:8" x14ac:dyDescent="0.3">
      <c r="A2803" s="1183"/>
      <c r="B2803" s="1188"/>
      <c r="C2803" s="1185"/>
      <c r="D2803" s="1189"/>
      <c r="E2803" s="1207"/>
      <c r="F2803" s="1180"/>
      <c r="G2803" s="1181"/>
      <c r="H2803" s="1182"/>
    </row>
    <row r="2804" spans="1:8" x14ac:dyDescent="0.3">
      <c r="A2804" s="1183"/>
      <c r="B2804" s="1188"/>
      <c r="C2804" s="1185"/>
      <c r="D2804" s="1189"/>
      <c r="E2804" s="1207"/>
      <c r="F2804" s="1180"/>
      <c r="G2804" s="1181"/>
      <c r="H2804" s="1182"/>
    </row>
    <row r="2805" spans="1:8" x14ac:dyDescent="0.3">
      <c r="A2805" s="1183"/>
      <c r="B2805" s="1188"/>
      <c r="C2805" s="1185"/>
      <c r="D2805" s="1189" t="s">
        <v>4331</v>
      </c>
      <c r="E2805" s="1207"/>
      <c r="F2805" s="1180"/>
      <c r="G2805" s="1181"/>
      <c r="H2805" s="1182"/>
    </row>
    <row r="2806" spans="1:8" x14ac:dyDescent="0.3">
      <c r="A2806" s="1183"/>
      <c r="B2806" s="1188"/>
      <c r="C2806" s="1174"/>
      <c r="D2806" s="1189" t="s">
        <v>4331</v>
      </c>
      <c r="E2806" s="1175"/>
      <c r="F2806" s="1212"/>
      <c r="G2806" s="1181"/>
      <c r="H2806" s="1182"/>
    </row>
    <row r="2807" spans="1:8" x14ac:dyDescent="0.3">
      <c r="A2807" s="1178"/>
      <c r="B2807" s="1203"/>
      <c r="C2807" s="1204"/>
      <c r="D2807" s="1204"/>
      <c r="E2807" s="1204"/>
      <c r="F2807" s="1210"/>
      <c r="G2807" s="1181"/>
      <c r="H2807" s="1182"/>
    </row>
    <row r="2808" spans="1:8" x14ac:dyDescent="0.3">
      <c r="A2808" s="1211" t="s">
        <v>4311</v>
      </c>
      <c r="B2808" s="1158" t="s">
        <v>4116</v>
      </c>
      <c r="C2808" s="1159"/>
      <c r="D2808" s="1159"/>
      <c r="E2808" s="1159"/>
      <c r="F2808" s="1175">
        <f>SUM(F2769:F2806)</f>
        <v>25000</v>
      </c>
      <c r="G2808" s="1181"/>
      <c r="H2808" s="1151"/>
    </row>
    <row r="2809" spans="1:8" x14ac:dyDescent="0.3">
      <c r="A2809" s="1148" t="str">
        <f>A1</f>
        <v>CONTRACT  SANRAL NRA 2024/1323</v>
      </c>
      <c r="B2809" s="1206"/>
      <c r="C2809" s="1150"/>
      <c r="D2809" s="1150"/>
      <c r="E2809" s="1150"/>
      <c r="F2809" s="1151"/>
      <c r="G2809" s="1181"/>
      <c r="H2809" s="1151"/>
    </row>
    <row r="2810" spans="1:8" x14ac:dyDescent="0.3">
      <c r="A2810" s="1148" t="str">
        <f>A2</f>
        <v>ROUTINE ROAD MAINTENANCE ON NATIONAL ROUTES IN THE LIMPOPO PROVINCE</v>
      </c>
      <c r="B2810" s="1149"/>
      <c r="C2810" s="1150"/>
      <c r="D2810" s="1150"/>
      <c r="E2810" s="1150"/>
      <c r="F2810" s="1155" t="s">
        <v>4564</v>
      </c>
      <c r="G2810" s="1181"/>
      <c r="H2810" s="1155"/>
    </row>
    <row r="2811" spans="1:8" x14ac:dyDescent="0.3">
      <c r="A2811" s="1157" t="s">
        <v>4444</v>
      </c>
      <c r="B2811" s="1149"/>
      <c r="C2811" s="1159"/>
      <c r="D2811" s="1159"/>
      <c r="E2811" s="1159"/>
      <c r="F2811" s="1151"/>
      <c r="G2811" s="1181"/>
      <c r="H2811" s="1151"/>
    </row>
    <row r="2812" spans="1:8" x14ac:dyDescent="0.3">
      <c r="A2812" s="1162"/>
      <c r="B2812" s="1163"/>
      <c r="C2812" s="1164"/>
      <c r="D2812" s="1164"/>
      <c r="E2812" s="1165"/>
      <c r="F2812" s="1165"/>
      <c r="G2812" s="1181"/>
      <c r="H2812" s="1151"/>
    </row>
    <row r="2813" spans="1:8" x14ac:dyDescent="0.3">
      <c r="A2813" s="1166" t="s">
        <v>4111</v>
      </c>
      <c r="B2813" s="1167" t="s">
        <v>4035</v>
      </c>
      <c r="C2813" s="1168" t="s">
        <v>4112</v>
      </c>
      <c r="D2813" s="1168" t="s">
        <v>4113</v>
      </c>
      <c r="E2813" s="1169" t="s">
        <v>4114</v>
      </c>
      <c r="F2813" s="1169" t="s">
        <v>4036</v>
      </c>
      <c r="G2813" s="1181"/>
      <c r="H2813" s="1170"/>
    </row>
    <row r="2814" spans="1:8" x14ac:dyDescent="0.3">
      <c r="A2814" s="1172"/>
      <c r="B2814" s="1173"/>
      <c r="C2814" s="1174"/>
      <c r="D2814" s="1174"/>
      <c r="E2814" s="1175"/>
      <c r="F2814" s="1175"/>
      <c r="G2814" s="1181"/>
      <c r="H2814" s="1151"/>
    </row>
    <row r="2815" spans="1:8" x14ac:dyDescent="0.3">
      <c r="A2815" s="1222"/>
      <c r="B2815" s="1223"/>
      <c r="C2815" s="1164"/>
      <c r="D2815" s="1189" t="s">
        <v>4331</v>
      </c>
      <c r="E2815" s="1165"/>
      <c r="F2815" s="1180"/>
      <c r="G2815" s="1181"/>
      <c r="H2815" s="1182"/>
    </row>
    <row r="2816" spans="1:8" x14ac:dyDescent="0.3">
      <c r="A2816" s="1166" t="s">
        <v>4046</v>
      </c>
      <c r="B2816" s="1184" t="s">
        <v>4047</v>
      </c>
      <c r="C2816" s="1185"/>
      <c r="D2816" s="1189" t="s">
        <v>4331</v>
      </c>
      <c r="E2816" s="1207"/>
      <c r="F2816" s="1180"/>
      <c r="G2816" s="1181"/>
      <c r="H2816" s="1182"/>
    </row>
    <row r="2817" spans="1:8" x14ac:dyDescent="0.3">
      <c r="A2817" s="1166"/>
      <c r="B2817" s="1186"/>
      <c r="C2817" s="1185"/>
      <c r="D2817" s="1189" t="s">
        <v>4331</v>
      </c>
      <c r="E2817" s="1207"/>
      <c r="F2817" s="1180"/>
      <c r="G2817" s="1181"/>
      <c r="H2817" s="1182"/>
    </row>
    <row r="2818" spans="1:8" x14ac:dyDescent="0.3">
      <c r="A2818" s="1166" t="s">
        <v>2658</v>
      </c>
      <c r="B2818" s="1186" t="s">
        <v>2659</v>
      </c>
      <c r="C2818" s="1185"/>
      <c r="D2818" s="1189" t="s">
        <v>4331</v>
      </c>
      <c r="E2818" s="1207"/>
      <c r="F2818" s="1180"/>
      <c r="G2818" s="1181"/>
      <c r="H2818" s="1182"/>
    </row>
    <row r="2819" spans="1:8" x14ac:dyDescent="0.3">
      <c r="A2819" s="1225"/>
      <c r="B2819" s="1188"/>
      <c r="C2819" s="1185"/>
      <c r="D2819" s="1189" t="s">
        <v>4331</v>
      </c>
      <c r="E2819" s="1207"/>
      <c r="F2819" s="1180"/>
      <c r="G2819" s="1181"/>
      <c r="H2819" s="1182"/>
    </row>
    <row r="2820" spans="1:8" x14ac:dyDescent="0.3">
      <c r="A2820" s="1225" t="s">
        <v>2660</v>
      </c>
      <c r="B2820" s="1188" t="s">
        <v>2661</v>
      </c>
      <c r="C2820" s="1185" t="s">
        <v>2078</v>
      </c>
      <c r="D2820" s="1189">
        <v>60</v>
      </c>
      <c r="E2820" s="1216"/>
      <c r="F2820" s="1180">
        <f>ROUND(D2820*(ROUND(E2820,2)),2)</f>
        <v>0</v>
      </c>
      <c r="G2820" s="1181"/>
      <c r="H2820" s="1182"/>
    </row>
    <row r="2821" spans="1:8" x14ac:dyDescent="0.3">
      <c r="A2821" s="1225"/>
      <c r="B2821" s="1188"/>
      <c r="C2821" s="1185"/>
      <c r="D2821" s="1189" t="s">
        <v>4331</v>
      </c>
      <c r="E2821" s="1217"/>
      <c r="F2821" s="1180"/>
      <c r="G2821" s="1181"/>
      <c r="H2821" s="1182"/>
    </row>
    <row r="2822" spans="1:8" x14ac:dyDescent="0.3">
      <c r="A2822" s="1225" t="s">
        <v>2662</v>
      </c>
      <c r="B2822" s="1188" t="s">
        <v>2663</v>
      </c>
      <c r="C2822" s="1185" t="s">
        <v>2078</v>
      </c>
      <c r="D2822" s="1189">
        <v>60</v>
      </c>
      <c r="E2822" s="1215"/>
      <c r="F2822" s="1180">
        <f>ROUND(D2822*(ROUND(E2822,2)),2)</f>
        <v>0</v>
      </c>
      <c r="G2822" s="1181"/>
      <c r="H2822" s="1182"/>
    </row>
    <row r="2823" spans="1:8" x14ac:dyDescent="0.3">
      <c r="A2823" s="1225"/>
      <c r="B2823" s="1188"/>
      <c r="C2823" s="1185"/>
      <c r="D2823" s="1189" t="s">
        <v>4331</v>
      </c>
      <c r="E2823" s="1207"/>
      <c r="F2823" s="1180"/>
      <c r="G2823" s="1181"/>
      <c r="H2823" s="1182"/>
    </row>
    <row r="2824" spans="1:8" x14ac:dyDescent="0.3">
      <c r="A2824" s="1225" t="s">
        <v>2664</v>
      </c>
      <c r="B2824" s="1188" t="s">
        <v>2665</v>
      </c>
      <c r="C2824" s="1185" t="s">
        <v>955</v>
      </c>
      <c r="D2824" s="1189">
        <v>50000</v>
      </c>
      <c r="E2824" s="1216"/>
      <c r="F2824" s="1180">
        <f>ROUND(D2824*(ROUND(E2824,2)),2)</f>
        <v>0</v>
      </c>
      <c r="G2824" s="1181"/>
      <c r="H2824" s="1182"/>
    </row>
    <row r="2825" spans="1:8" x14ac:dyDescent="0.3">
      <c r="A2825" s="1225"/>
      <c r="B2825" s="1188"/>
      <c r="C2825" s="1185"/>
      <c r="D2825" s="1189" t="s">
        <v>4331</v>
      </c>
      <c r="E2825" s="1217"/>
      <c r="F2825" s="1180"/>
      <c r="G2825" s="1181"/>
      <c r="H2825" s="1182"/>
    </row>
    <row r="2826" spans="1:8" x14ac:dyDescent="0.3">
      <c r="A2826" s="1225"/>
      <c r="B2826" s="1188"/>
      <c r="C2826" s="1185"/>
      <c r="D2826" s="1189" t="s">
        <v>4331</v>
      </c>
      <c r="E2826" s="1217"/>
      <c r="F2826" s="1180"/>
      <c r="G2826" s="1181"/>
      <c r="H2826" s="1182"/>
    </row>
    <row r="2827" spans="1:8" x14ac:dyDescent="0.3">
      <c r="A2827" s="1225"/>
      <c r="B2827" s="1188"/>
      <c r="C2827" s="1185"/>
      <c r="D2827" s="1189" t="s">
        <v>4331</v>
      </c>
      <c r="E2827" s="1217"/>
      <c r="F2827" s="1180"/>
      <c r="G2827" s="1181"/>
      <c r="H2827" s="1182"/>
    </row>
    <row r="2828" spans="1:8" x14ac:dyDescent="0.3">
      <c r="A2828" s="1187"/>
      <c r="B2828" s="1188"/>
      <c r="C2828" s="1185"/>
      <c r="D2828" s="1189" t="s">
        <v>4331</v>
      </c>
      <c r="E2828" s="1207"/>
      <c r="F2828" s="1180"/>
      <c r="G2828" s="1181"/>
      <c r="H2828" s="1182"/>
    </row>
    <row r="2829" spans="1:8" x14ac:dyDescent="0.3">
      <c r="A2829" s="1187"/>
      <c r="B2829" s="1188"/>
      <c r="C2829" s="1185"/>
      <c r="D2829" s="1189" t="s">
        <v>4331</v>
      </c>
      <c r="E2829" s="1207"/>
      <c r="F2829" s="1180"/>
      <c r="G2829" s="1181"/>
      <c r="H2829" s="1182"/>
    </row>
    <row r="2830" spans="1:8" x14ac:dyDescent="0.3">
      <c r="A2830" s="1187"/>
      <c r="B2830" s="1188"/>
      <c r="C2830" s="1185"/>
      <c r="D2830" s="1189" t="s">
        <v>4331</v>
      </c>
      <c r="E2830" s="1207"/>
      <c r="F2830" s="1180"/>
      <c r="G2830" s="1181"/>
      <c r="H2830" s="1182"/>
    </row>
    <row r="2831" spans="1:8" x14ac:dyDescent="0.3">
      <c r="A2831" s="1187"/>
      <c r="B2831" s="1188"/>
      <c r="C2831" s="1185"/>
      <c r="D2831" s="1189" t="s">
        <v>4331</v>
      </c>
      <c r="E2831" s="1245"/>
      <c r="F2831" s="1180"/>
      <c r="G2831" s="1181"/>
      <c r="H2831" s="1182"/>
    </row>
    <row r="2832" spans="1:8" x14ac:dyDescent="0.3">
      <c r="A2832" s="1187"/>
      <c r="B2832" s="1188"/>
      <c r="C2832" s="1185"/>
      <c r="D2832" s="1189" t="s">
        <v>4331</v>
      </c>
      <c r="E2832" s="1217"/>
      <c r="F2832" s="1180"/>
      <c r="G2832" s="1181"/>
      <c r="H2832" s="1182"/>
    </row>
    <row r="2833" spans="1:8" x14ac:dyDescent="0.3">
      <c r="A2833" s="1187"/>
      <c r="B2833" s="1188"/>
      <c r="C2833" s="1185"/>
      <c r="D2833" s="1189" t="s">
        <v>4331</v>
      </c>
      <c r="E2833" s="1207"/>
      <c r="F2833" s="1180"/>
      <c r="G2833" s="1181"/>
      <c r="H2833" s="1182"/>
    </row>
    <row r="2834" spans="1:8" x14ac:dyDescent="0.3">
      <c r="A2834" s="1187"/>
      <c r="B2834" s="1188"/>
      <c r="C2834" s="1185"/>
      <c r="D2834" s="1189" t="s">
        <v>4331</v>
      </c>
      <c r="E2834" s="1217"/>
      <c r="F2834" s="1180"/>
      <c r="G2834" s="1181"/>
      <c r="H2834" s="1182"/>
    </row>
    <row r="2835" spans="1:8" x14ac:dyDescent="0.3">
      <c r="A2835" s="1187"/>
      <c r="B2835" s="1188"/>
      <c r="C2835" s="1185"/>
      <c r="D2835" s="1189" t="s">
        <v>4331</v>
      </c>
      <c r="E2835" s="1217"/>
      <c r="F2835" s="1180"/>
      <c r="G2835" s="1181"/>
      <c r="H2835" s="1182"/>
    </row>
    <row r="2836" spans="1:8" x14ac:dyDescent="0.3">
      <c r="A2836" s="1187"/>
      <c r="B2836" s="1188"/>
      <c r="C2836" s="1185"/>
      <c r="D2836" s="1189" t="s">
        <v>4331</v>
      </c>
      <c r="E2836" s="1217"/>
      <c r="F2836" s="1180"/>
      <c r="G2836" s="1181"/>
      <c r="H2836" s="1182"/>
    </row>
    <row r="2837" spans="1:8" x14ac:dyDescent="0.3">
      <c r="A2837" s="1225"/>
      <c r="B2837" s="1188"/>
      <c r="C2837" s="1185"/>
      <c r="D2837" s="1189" t="s">
        <v>4331</v>
      </c>
      <c r="E2837" s="1217"/>
      <c r="F2837" s="1180"/>
      <c r="G2837" s="1181"/>
      <c r="H2837" s="1182"/>
    </row>
    <row r="2838" spans="1:8" x14ac:dyDescent="0.3">
      <c r="A2838" s="1187"/>
      <c r="B2838" s="1188"/>
      <c r="C2838" s="1185"/>
      <c r="D2838" s="1189" t="s">
        <v>4331</v>
      </c>
      <c r="E2838" s="1217"/>
      <c r="F2838" s="1180"/>
      <c r="G2838" s="1181"/>
      <c r="H2838" s="1182"/>
    </row>
    <row r="2839" spans="1:8" x14ac:dyDescent="0.3">
      <c r="A2839" s="1187"/>
      <c r="B2839" s="1188"/>
      <c r="C2839" s="1185"/>
      <c r="D2839" s="1189" t="s">
        <v>4331</v>
      </c>
      <c r="E2839" s="1217"/>
      <c r="F2839" s="1180"/>
      <c r="G2839" s="1181"/>
      <c r="H2839" s="1182"/>
    </row>
    <row r="2840" spans="1:8" x14ac:dyDescent="0.3">
      <c r="A2840" s="1187"/>
      <c r="B2840" s="1188"/>
      <c r="C2840" s="1185"/>
      <c r="D2840" s="1189" t="s">
        <v>4331</v>
      </c>
      <c r="E2840" s="1217"/>
      <c r="F2840" s="1180"/>
      <c r="G2840" s="1181"/>
      <c r="H2840" s="1182"/>
    </row>
    <row r="2841" spans="1:8" x14ac:dyDescent="0.3">
      <c r="A2841" s="1187"/>
      <c r="B2841" s="1188"/>
      <c r="C2841" s="1185"/>
      <c r="D2841" s="1189" t="s">
        <v>4331</v>
      </c>
      <c r="E2841" s="1217"/>
      <c r="F2841" s="1180"/>
      <c r="G2841" s="1181"/>
      <c r="H2841" s="1182"/>
    </row>
    <row r="2842" spans="1:8" x14ac:dyDescent="0.3">
      <c r="A2842" s="1225"/>
      <c r="B2842" s="1188"/>
      <c r="C2842" s="1185"/>
      <c r="D2842" s="1189" t="s">
        <v>4331</v>
      </c>
      <c r="E2842" s="1217"/>
      <c r="F2842" s="1180"/>
      <c r="G2842" s="1181"/>
      <c r="H2842" s="1182"/>
    </row>
    <row r="2843" spans="1:8" x14ac:dyDescent="0.3">
      <c r="A2843" s="1225"/>
      <c r="B2843" s="1188"/>
      <c r="C2843" s="1185"/>
      <c r="D2843" s="1189" t="s">
        <v>4331</v>
      </c>
      <c r="E2843" s="1217"/>
      <c r="F2843" s="1180"/>
      <c r="G2843" s="1181"/>
      <c r="H2843" s="1182"/>
    </row>
    <row r="2844" spans="1:8" x14ac:dyDescent="0.3">
      <c r="A2844" s="1225"/>
      <c r="B2844" s="1188"/>
      <c r="C2844" s="1185"/>
      <c r="D2844" s="1189" t="s">
        <v>4331</v>
      </c>
      <c r="E2844" s="1217"/>
      <c r="F2844" s="1180"/>
      <c r="G2844" s="1181"/>
      <c r="H2844" s="1182"/>
    </row>
    <row r="2845" spans="1:8" x14ac:dyDescent="0.3">
      <c r="A2845" s="1187"/>
      <c r="B2845" s="1188"/>
      <c r="C2845" s="1185"/>
      <c r="D2845" s="1189" t="s">
        <v>4331</v>
      </c>
      <c r="E2845" s="1207"/>
      <c r="F2845" s="1180"/>
      <c r="G2845" s="1181"/>
      <c r="H2845" s="1182"/>
    </row>
    <row r="2846" spans="1:8" x14ac:dyDescent="0.3">
      <c r="A2846" s="1187"/>
      <c r="B2846" s="1188"/>
      <c r="C2846" s="1185"/>
      <c r="D2846" s="1189" t="s">
        <v>4331</v>
      </c>
      <c r="E2846" s="1217"/>
      <c r="F2846" s="1180"/>
      <c r="G2846" s="1181"/>
      <c r="H2846" s="1182"/>
    </row>
    <row r="2847" spans="1:8" x14ac:dyDescent="0.3">
      <c r="A2847" s="1225"/>
      <c r="B2847" s="1188"/>
      <c r="C2847" s="1185"/>
      <c r="D2847" s="1189" t="s">
        <v>4331</v>
      </c>
      <c r="E2847" s="1217"/>
      <c r="F2847" s="1180"/>
      <c r="G2847" s="1181"/>
      <c r="H2847" s="1182"/>
    </row>
    <row r="2848" spans="1:8" x14ac:dyDescent="0.3">
      <c r="A2848" s="1187"/>
      <c r="B2848" s="1188"/>
      <c r="C2848" s="1185"/>
      <c r="D2848" s="1189" t="s">
        <v>4331</v>
      </c>
      <c r="E2848" s="1217"/>
      <c r="F2848" s="1180"/>
      <c r="G2848" s="1181"/>
      <c r="H2848" s="1182"/>
    </row>
    <row r="2849" spans="1:8" x14ac:dyDescent="0.3">
      <c r="A2849" s="1187"/>
      <c r="B2849" s="1188"/>
      <c r="C2849" s="1185"/>
      <c r="D2849" s="1189" t="s">
        <v>4331</v>
      </c>
      <c r="E2849" s="1217"/>
      <c r="F2849" s="1180"/>
      <c r="G2849" s="1181"/>
      <c r="H2849" s="1182"/>
    </row>
    <row r="2850" spans="1:8" x14ac:dyDescent="0.3">
      <c r="A2850" s="1187"/>
      <c r="B2850" s="1188"/>
      <c r="C2850" s="1185"/>
      <c r="D2850" s="1189" t="s">
        <v>4331</v>
      </c>
      <c r="E2850" s="1217"/>
      <c r="F2850" s="1180"/>
      <c r="G2850" s="1181"/>
      <c r="H2850" s="1182"/>
    </row>
    <row r="2851" spans="1:8" x14ac:dyDescent="0.3">
      <c r="A2851" s="1187"/>
      <c r="B2851" s="1188"/>
      <c r="C2851" s="1185"/>
      <c r="D2851" s="1189" t="s">
        <v>4331</v>
      </c>
      <c r="E2851" s="1207"/>
      <c r="F2851" s="1180"/>
      <c r="G2851" s="1181"/>
      <c r="H2851" s="1182"/>
    </row>
    <row r="2852" spans="1:8" x14ac:dyDescent="0.3">
      <c r="A2852" s="1187"/>
      <c r="B2852" s="1188"/>
      <c r="C2852" s="1185"/>
      <c r="D2852" s="1189" t="s">
        <v>4331</v>
      </c>
      <c r="E2852" s="1207"/>
      <c r="F2852" s="1180"/>
      <c r="G2852" s="1181"/>
      <c r="H2852" s="1182"/>
    </row>
    <row r="2853" spans="1:8" x14ac:dyDescent="0.3">
      <c r="A2853" s="1187"/>
      <c r="B2853" s="1188"/>
      <c r="C2853" s="1185"/>
      <c r="D2853" s="1189" t="s">
        <v>4331</v>
      </c>
      <c r="E2853" s="1207"/>
      <c r="F2853" s="1180"/>
      <c r="G2853" s="1181"/>
      <c r="H2853" s="1182"/>
    </row>
    <row r="2854" spans="1:8" x14ac:dyDescent="0.3">
      <c r="A2854" s="1187"/>
      <c r="B2854" s="1188"/>
      <c r="C2854" s="1185"/>
      <c r="D2854" s="1189" t="s">
        <v>4331</v>
      </c>
      <c r="E2854" s="1207"/>
      <c r="F2854" s="1180"/>
      <c r="G2854" s="1181"/>
      <c r="H2854" s="1182"/>
    </row>
    <row r="2855" spans="1:8" x14ac:dyDescent="0.3">
      <c r="A2855" s="1187"/>
      <c r="B2855" s="1188"/>
      <c r="C2855" s="1185"/>
      <c r="D2855" s="1189" t="s">
        <v>4331</v>
      </c>
      <c r="E2855" s="1207"/>
      <c r="F2855" s="1180"/>
      <c r="G2855" s="1181"/>
      <c r="H2855" s="1182"/>
    </row>
    <row r="2856" spans="1:8" x14ac:dyDescent="0.3">
      <c r="A2856" s="1187"/>
      <c r="B2856" s="1188"/>
      <c r="C2856" s="1185"/>
      <c r="D2856" s="1189" t="s">
        <v>4331</v>
      </c>
      <c r="E2856" s="1207"/>
      <c r="F2856" s="1180"/>
      <c r="G2856" s="1181"/>
      <c r="H2856" s="1182"/>
    </row>
    <row r="2857" spans="1:8" x14ac:dyDescent="0.3">
      <c r="A2857" s="1187"/>
      <c r="B2857" s="1188"/>
      <c r="C2857" s="1185"/>
      <c r="D2857" s="1189" t="s">
        <v>4331</v>
      </c>
      <c r="E2857" s="1207"/>
      <c r="F2857" s="1180"/>
      <c r="G2857" s="1181"/>
      <c r="H2857" s="1182"/>
    </row>
    <row r="2858" spans="1:8" x14ac:dyDescent="0.3">
      <c r="A2858" s="1187"/>
      <c r="B2858" s="1188"/>
      <c r="C2858" s="1185"/>
      <c r="D2858" s="1189" t="s">
        <v>4331</v>
      </c>
      <c r="E2858" s="1207"/>
      <c r="F2858" s="1180"/>
      <c r="G2858" s="1181"/>
      <c r="H2858" s="1182"/>
    </row>
    <row r="2859" spans="1:8" x14ac:dyDescent="0.3">
      <c r="A2859" s="1187"/>
      <c r="B2859" s="1188"/>
      <c r="C2859" s="1185"/>
      <c r="D2859" s="1189" t="s">
        <v>4331</v>
      </c>
      <c r="E2859" s="1207"/>
      <c r="F2859" s="1180"/>
      <c r="G2859" s="1181"/>
      <c r="H2859" s="1182"/>
    </row>
    <row r="2860" spans="1:8" x14ac:dyDescent="0.3">
      <c r="A2860" s="1187"/>
      <c r="B2860" s="1188"/>
      <c r="C2860" s="1185"/>
      <c r="D2860" s="1189" t="s">
        <v>4331</v>
      </c>
      <c r="E2860" s="1207"/>
      <c r="F2860" s="1180"/>
      <c r="G2860" s="1181"/>
      <c r="H2860" s="1182"/>
    </row>
    <row r="2861" spans="1:8" x14ac:dyDescent="0.3">
      <c r="A2861" s="1187"/>
      <c r="B2861" s="1188"/>
      <c r="C2861" s="1185"/>
      <c r="D2861" s="1189" t="s">
        <v>4331</v>
      </c>
      <c r="E2861" s="1207"/>
      <c r="F2861" s="1180"/>
      <c r="G2861" s="1181"/>
      <c r="H2861" s="1182"/>
    </row>
    <row r="2862" spans="1:8" x14ac:dyDescent="0.3">
      <c r="A2862" s="1187"/>
      <c r="B2862" s="1188"/>
      <c r="C2862" s="1185"/>
      <c r="D2862" s="1189"/>
      <c r="E2862" s="1207"/>
      <c r="F2862" s="1180"/>
      <c r="G2862" s="1181"/>
      <c r="H2862" s="1182"/>
    </row>
    <row r="2863" spans="1:8" x14ac:dyDescent="0.3">
      <c r="A2863" s="1187"/>
      <c r="B2863" s="1188"/>
      <c r="C2863" s="1185"/>
      <c r="D2863" s="1189"/>
      <c r="E2863" s="1207"/>
      <c r="F2863" s="1180"/>
      <c r="G2863" s="1181"/>
      <c r="H2863" s="1182"/>
    </row>
    <row r="2864" spans="1:8" x14ac:dyDescent="0.3">
      <c r="A2864" s="1187"/>
      <c r="B2864" s="1188"/>
      <c r="C2864" s="1185"/>
      <c r="D2864" s="1189"/>
      <c r="E2864" s="1207"/>
      <c r="F2864" s="1180"/>
      <c r="G2864" s="1181"/>
      <c r="H2864" s="1182"/>
    </row>
    <row r="2865" spans="1:8" x14ac:dyDescent="0.3">
      <c r="A2865" s="1187"/>
      <c r="B2865" s="1188"/>
      <c r="C2865" s="1185"/>
      <c r="D2865" s="1189"/>
      <c r="E2865" s="1207"/>
      <c r="F2865" s="1180"/>
      <c r="G2865" s="1181"/>
      <c r="H2865" s="1182"/>
    </row>
    <row r="2866" spans="1:8" x14ac:dyDescent="0.3">
      <c r="A2866" s="1187"/>
      <c r="B2866" s="1188"/>
      <c r="C2866" s="1185"/>
      <c r="D2866" s="1189"/>
      <c r="E2866" s="1207"/>
      <c r="F2866" s="1180"/>
      <c r="G2866" s="1181"/>
      <c r="H2866" s="1182"/>
    </row>
    <row r="2867" spans="1:8" x14ac:dyDescent="0.3">
      <c r="A2867" s="1187"/>
      <c r="B2867" s="1188"/>
      <c r="C2867" s="1185"/>
      <c r="D2867" s="1189"/>
      <c r="E2867" s="1207"/>
      <c r="F2867" s="1180"/>
      <c r="G2867" s="1181"/>
      <c r="H2867" s="1182"/>
    </row>
    <row r="2868" spans="1:8" x14ac:dyDescent="0.3">
      <c r="A2868" s="1187"/>
      <c r="B2868" s="1188"/>
      <c r="C2868" s="1185"/>
      <c r="D2868" s="1189" t="s">
        <v>4331</v>
      </c>
      <c r="E2868" s="1207"/>
      <c r="F2868" s="1180"/>
      <c r="G2868" s="1181"/>
      <c r="H2868" s="1182"/>
    </row>
    <row r="2869" spans="1:8" x14ac:dyDescent="0.3">
      <c r="A2869" s="1187"/>
      <c r="B2869" s="1188"/>
      <c r="C2869" s="1185"/>
      <c r="D2869" s="1189" t="s">
        <v>4331</v>
      </c>
      <c r="E2869" s="1207"/>
      <c r="F2869" s="1180"/>
      <c r="G2869" s="1181"/>
      <c r="H2869" s="1182"/>
    </row>
    <row r="2870" spans="1:8" x14ac:dyDescent="0.3">
      <c r="A2870" s="1183"/>
      <c r="B2870" s="1188"/>
      <c r="C2870" s="1185"/>
      <c r="D2870" s="1189" t="s">
        <v>4331</v>
      </c>
      <c r="E2870" s="1207"/>
      <c r="F2870" s="1180"/>
      <c r="G2870" s="1181"/>
      <c r="H2870" s="1182"/>
    </row>
    <row r="2871" spans="1:8" x14ac:dyDescent="0.3">
      <c r="A2871" s="1178"/>
      <c r="B2871" s="1203"/>
      <c r="C2871" s="1204"/>
      <c r="D2871" s="1204"/>
      <c r="E2871" s="1204"/>
      <c r="F2871" s="1210"/>
      <c r="G2871" s="1181"/>
      <c r="H2871" s="1182"/>
    </row>
    <row r="2872" spans="1:8" x14ac:dyDescent="0.3">
      <c r="A2872" s="1211" t="s">
        <v>4046</v>
      </c>
      <c r="B2872" s="1158" t="s">
        <v>4116</v>
      </c>
      <c r="C2872" s="1159"/>
      <c r="D2872" s="1159"/>
      <c r="E2872" s="1159"/>
      <c r="F2872" s="1175">
        <f>SUM(F2815:F2870)</f>
        <v>0</v>
      </c>
      <c r="G2872" s="1181"/>
      <c r="H2872" s="1151"/>
    </row>
    <row r="2873" spans="1:8" x14ac:dyDescent="0.3">
      <c r="A2873" s="1148" t="str">
        <f>A1</f>
        <v>CONTRACT  SANRAL NRA 2024/1323</v>
      </c>
      <c r="B2873" s="1206"/>
      <c r="C2873" s="1150"/>
      <c r="D2873" s="1150"/>
      <c r="E2873" s="1150"/>
      <c r="F2873" s="1151"/>
      <c r="G2873" s="1181"/>
      <c r="H2873" s="1151"/>
    </row>
    <row r="2874" spans="1:8" x14ac:dyDescent="0.3">
      <c r="A2874" s="1148" t="str">
        <f>A2</f>
        <v>ROUTINE ROAD MAINTENANCE ON NATIONAL ROUTES IN THE LIMPOPO PROVINCE</v>
      </c>
      <c r="B2874" s="1149"/>
      <c r="C2874" s="1150"/>
      <c r="D2874" s="1150"/>
      <c r="E2874" s="1150"/>
      <c r="F2874" s="1155" t="s">
        <v>4565</v>
      </c>
      <c r="G2874" s="1181"/>
      <c r="H2874" s="1155"/>
    </row>
    <row r="2875" spans="1:8" x14ac:dyDescent="0.3">
      <c r="A2875" s="1157" t="s">
        <v>4444</v>
      </c>
      <c r="B2875" s="1149"/>
      <c r="C2875" s="1159"/>
      <c r="D2875" s="1159"/>
      <c r="E2875" s="1159"/>
      <c r="F2875" s="1151"/>
      <c r="G2875" s="1181"/>
      <c r="H2875" s="1151"/>
    </row>
    <row r="2876" spans="1:8" x14ac:dyDescent="0.3">
      <c r="A2876" s="1162"/>
      <c r="B2876" s="1163"/>
      <c r="C2876" s="1164"/>
      <c r="D2876" s="1164"/>
      <c r="E2876" s="1165"/>
      <c r="F2876" s="1165"/>
      <c r="G2876" s="1181"/>
      <c r="H2876" s="1151"/>
    </row>
    <row r="2877" spans="1:8" x14ac:dyDescent="0.3">
      <c r="A2877" s="1166" t="s">
        <v>4111</v>
      </c>
      <c r="B2877" s="1167" t="s">
        <v>4035</v>
      </c>
      <c r="C2877" s="1168" t="s">
        <v>4112</v>
      </c>
      <c r="D2877" s="1168" t="s">
        <v>4113</v>
      </c>
      <c r="E2877" s="1169" t="s">
        <v>4114</v>
      </c>
      <c r="F2877" s="1169" t="s">
        <v>4036</v>
      </c>
      <c r="G2877" s="1181"/>
      <c r="H2877" s="1170"/>
    </row>
    <row r="2878" spans="1:8" x14ac:dyDescent="0.3">
      <c r="A2878" s="1172"/>
      <c r="B2878" s="1173"/>
      <c r="C2878" s="1174"/>
      <c r="D2878" s="1174"/>
      <c r="E2878" s="1175"/>
      <c r="F2878" s="1175"/>
      <c r="G2878" s="1181"/>
      <c r="H2878" s="1151"/>
    </row>
    <row r="2879" spans="1:8" x14ac:dyDescent="0.3">
      <c r="A2879" s="1222"/>
      <c r="B2879" s="1223"/>
      <c r="C2879" s="1164"/>
      <c r="D2879" s="1189" t="s">
        <v>4331</v>
      </c>
      <c r="E2879" s="1165"/>
      <c r="F2879" s="1180" t="s">
        <v>4128</v>
      </c>
      <c r="G2879" s="1181"/>
      <c r="H2879" s="1182"/>
    </row>
    <row r="2880" spans="1:8" x14ac:dyDescent="0.3">
      <c r="A2880" s="1166" t="s">
        <v>4048</v>
      </c>
      <c r="B2880" s="1184" t="s">
        <v>4049</v>
      </c>
      <c r="C2880" s="1185"/>
      <c r="D2880" s="1189" t="s">
        <v>4331</v>
      </c>
      <c r="E2880" s="1207"/>
      <c r="F2880" s="1180"/>
      <c r="G2880" s="1181"/>
      <c r="H2880" s="1182"/>
    </row>
    <row r="2881" spans="1:8" x14ac:dyDescent="0.3">
      <c r="A2881" s="1166"/>
      <c r="B2881" s="1186"/>
      <c r="C2881" s="1185"/>
      <c r="D2881" s="1189" t="s">
        <v>4331</v>
      </c>
      <c r="E2881" s="1207"/>
      <c r="F2881" s="1180"/>
      <c r="G2881" s="1181"/>
      <c r="H2881" s="1182"/>
    </row>
    <row r="2882" spans="1:8" x14ac:dyDescent="0.3">
      <c r="A2882" s="1225" t="s">
        <v>2676</v>
      </c>
      <c r="B2882" s="1188" t="s">
        <v>2677</v>
      </c>
      <c r="C2882" s="1185"/>
      <c r="D2882" s="1189" t="s">
        <v>4331</v>
      </c>
      <c r="E2882" s="1207"/>
      <c r="F2882" s="1180"/>
      <c r="G2882" s="1181"/>
      <c r="H2882" s="1182"/>
    </row>
    <row r="2883" spans="1:8" x14ac:dyDescent="0.3">
      <c r="A2883" s="1225"/>
      <c r="B2883" s="1188"/>
      <c r="C2883" s="1185"/>
      <c r="D2883" s="1189" t="s">
        <v>4331</v>
      </c>
      <c r="E2883" s="1207"/>
      <c r="F2883" s="1180"/>
      <c r="G2883" s="1181"/>
      <c r="H2883" s="1182"/>
    </row>
    <row r="2884" spans="1:8" x14ac:dyDescent="0.3">
      <c r="A2884" s="1225" t="s">
        <v>2678</v>
      </c>
      <c r="B2884" s="1188" t="s">
        <v>3820</v>
      </c>
      <c r="C2884" s="1185" t="s">
        <v>88</v>
      </c>
      <c r="D2884" s="1189">
        <v>300</v>
      </c>
      <c r="E2884" s="1286"/>
      <c r="F2884" s="1180">
        <f>ROUND(D2884*(ROUND(E2884,2)),2)</f>
        <v>0</v>
      </c>
      <c r="G2884" s="1181"/>
      <c r="H2884" s="1182"/>
    </row>
    <row r="2885" spans="1:8" x14ac:dyDescent="0.3">
      <c r="A2885" s="1225"/>
      <c r="B2885" s="1188"/>
      <c r="C2885" s="1185"/>
      <c r="D2885" s="1189" t="s">
        <v>4331</v>
      </c>
      <c r="E2885" s="1217"/>
      <c r="F2885" s="1180"/>
      <c r="G2885" s="1181"/>
      <c r="H2885" s="1182"/>
    </row>
    <row r="2886" spans="1:8" x14ac:dyDescent="0.3">
      <c r="A2886" s="1225" t="s">
        <v>2680</v>
      </c>
      <c r="B2886" s="1188" t="s">
        <v>2683</v>
      </c>
      <c r="C2886" s="1185" t="s">
        <v>88</v>
      </c>
      <c r="D2886" s="1189">
        <v>50</v>
      </c>
      <c r="E2886" s="1286"/>
      <c r="F2886" s="1180">
        <f>ROUND(D2886*(ROUND(E2886,2)),2)</f>
        <v>0</v>
      </c>
      <c r="G2886" s="1181"/>
      <c r="H2886" s="1182"/>
    </row>
    <row r="2887" spans="1:8" x14ac:dyDescent="0.3">
      <c r="A2887" s="1225"/>
      <c r="B2887" s="1188"/>
      <c r="C2887" s="1185"/>
      <c r="D2887" s="1189" t="s">
        <v>4331</v>
      </c>
      <c r="E2887" s="1207"/>
      <c r="F2887" s="1180"/>
      <c r="G2887" s="1181"/>
      <c r="H2887" s="1182"/>
    </row>
    <row r="2888" spans="1:8" x14ac:dyDescent="0.3">
      <c r="A2888" s="1225" t="s">
        <v>2682</v>
      </c>
      <c r="B2888" s="1235" t="s">
        <v>2685</v>
      </c>
      <c r="C2888" s="1185" t="s">
        <v>88</v>
      </c>
      <c r="D2888" s="1189">
        <v>100</v>
      </c>
      <c r="E2888" s="1286"/>
      <c r="F2888" s="1180">
        <f>ROUND(D2888*(ROUND(E2888,2)),2)</f>
        <v>0</v>
      </c>
      <c r="G2888" s="1181"/>
      <c r="H2888" s="1182"/>
    </row>
    <row r="2889" spans="1:8" x14ac:dyDescent="0.3">
      <c r="A2889" s="1225"/>
      <c r="B2889" s="1188"/>
      <c r="C2889" s="1185"/>
      <c r="D2889" s="1189" t="s">
        <v>4331</v>
      </c>
      <c r="E2889" s="1217"/>
      <c r="F2889" s="1180"/>
      <c r="G2889" s="1181"/>
      <c r="H2889" s="1182"/>
    </row>
    <row r="2890" spans="1:8" x14ac:dyDescent="0.3">
      <c r="A2890" s="1225" t="s">
        <v>2684</v>
      </c>
      <c r="B2890" s="1235" t="s">
        <v>2687</v>
      </c>
      <c r="C2890" s="1185" t="s">
        <v>88</v>
      </c>
      <c r="D2890" s="1189">
        <v>250</v>
      </c>
      <c r="E2890" s="1286"/>
      <c r="F2890" s="1180">
        <f>ROUND(D2890*(ROUND(E2890,2)),2)</f>
        <v>0</v>
      </c>
      <c r="G2890" s="1181"/>
      <c r="H2890" s="1182"/>
    </row>
    <row r="2891" spans="1:8" x14ac:dyDescent="0.3">
      <c r="A2891" s="1225"/>
      <c r="B2891" s="1188"/>
      <c r="C2891" s="1185"/>
      <c r="D2891" s="1189" t="s">
        <v>4331</v>
      </c>
      <c r="E2891" s="1217"/>
      <c r="F2891" s="1180"/>
      <c r="G2891" s="1181"/>
      <c r="H2891" s="1182"/>
    </row>
    <row r="2892" spans="1:8" x14ac:dyDescent="0.3">
      <c r="A2892" s="1225" t="s">
        <v>2690</v>
      </c>
      <c r="B2892" s="1188" t="s">
        <v>2691</v>
      </c>
      <c r="C2892" s="1185"/>
      <c r="D2892" s="1189" t="s">
        <v>4331</v>
      </c>
      <c r="E2892" s="1217"/>
      <c r="F2892" s="1180"/>
      <c r="G2892" s="1181"/>
      <c r="H2892" s="1182"/>
    </row>
    <row r="2893" spans="1:8" x14ac:dyDescent="0.3">
      <c r="A2893" s="1225"/>
      <c r="B2893" s="1188"/>
      <c r="C2893" s="1185"/>
      <c r="D2893" s="1189" t="s">
        <v>4331</v>
      </c>
      <c r="E2893" s="1207"/>
      <c r="F2893" s="1180" t="s">
        <v>4128</v>
      </c>
      <c r="G2893" s="1181"/>
      <c r="H2893" s="1182"/>
    </row>
    <row r="2894" spans="1:8" x14ac:dyDescent="0.3">
      <c r="A2894" s="1225" t="s">
        <v>2692</v>
      </c>
      <c r="B2894" s="1188" t="s">
        <v>2691</v>
      </c>
      <c r="C2894" s="1185" t="s">
        <v>16</v>
      </c>
      <c r="D2894" s="1189">
        <v>1</v>
      </c>
      <c r="E2894" s="1207">
        <v>500000</v>
      </c>
      <c r="F2894" s="1180">
        <f>ROUND(D2894*(ROUND(E2894,2)),2)</f>
        <v>500000</v>
      </c>
      <c r="G2894" s="1181"/>
      <c r="H2894" s="1182"/>
    </row>
    <row r="2895" spans="1:8" x14ac:dyDescent="0.3">
      <c r="A2895" s="1187"/>
      <c r="B2895" s="1188"/>
      <c r="C2895" s="1185"/>
      <c r="D2895" s="1189" t="s">
        <v>4331</v>
      </c>
      <c r="E2895" s="1207"/>
      <c r="F2895" s="1180"/>
      <c r="G2895" s="1181"/>
      <c r="H2895" s="1182"/>
    </row>
    <row r="2896" spans="1:8" ht="22.8" x14ac:dyDescent="0.3">
      <c r="A2896" s="1187" t="s">
        <v>2694</v>
      </c>
      <c r="B2896" s="1188" t="s">
        <v>2695</v>
      </c>
      <c r="C2896" s="1185" t="s">
        <v>21</v>
      </c>
      <c r="D2896" s="1189">
        <f>F2894</f>
        <v>500000</v>
      </c>
      <c r="E2896" s="1208"/>
      <c r="F2896" s="1180">
        <f>ROUND(D2896*(ROUND(E2896,4)),2)</f>
        <v>0</v>
      </c>
      <c r="G2896" s="1181"/>
      <c r="H2896" s="1182"/>
    </row>
    <row r="2897" spans="1:8" x14ac:dyDescent="0.3">
      <c r="A2897" s="1187"/>
      <c r="B2897" s="1188"/>
      <c r="C2897" s="1185"/>
      <c r="D2897" s="1189" t="s">
        <v>4331</v>
      </c>
      <c r="E2897" s="1207"/>
      <c r="F2897" s="1180"/>
      <c r="G2897" s="1181"/>
      <c r="H2897" s="1182"/>
    </row>
    <row r="2898" spans="1:8" x14ac:dyDescent="0.3">
      <c r="A2898" s="1187"/>
      <c r="B2898" s="1188"/>
      <c r="C2898" s="1185"/>
      <c r="D2898" s="1189" t="s">
        <v>4331</v>
      </c>
      <c r="E2898" s="1217"/>
      <c r="F2898" s="1180"/>
      <c r="G2898" s="1181"/>
      <c r="H2898" s="1182"/>
    </row>
    <row r="2899" spans="1:8" x14ac:dyDescent="0.3">
      <c r="A2899" s="1187"/>
      <c r="B2899" s="1188"/>
      <c r="C2899" s="1185"/>
      <c r="D2899" s="1189" t="s">
        <v>4331</v>
      </c>
      <c r="E2899" s="1217"/>
      <c r="F2899" s="1180"/>
      <c r="G2899" s="1181"/>
      <c r="H2899" s="1182"/>
    </row>
    <row r="2900" spans="1:8" x14ac:dyDescent="0.3">
      <c r="A2900" s="1187"/>
      <c r="B2900" s="1188"/>
      <c r="C2900" s="1185"/>
      <c r="D2900" s="1189" t="s">
        <v>4331</v>
      </c>
      <c r="E2900" s="1217"/>
      <c r="F2900" s="1180"/>
      <c r="G2900" s="1181"/>
      <c r="H2900" s="1182"/>
    </row>
    <row r="2901" spans="1:8" x14ac:dyDescent="0.3">
      <c r="A2901" s="1225"/>
      <c r="B2901" s="1188"/>
      <c r="C2901" s="1185"/>
      <c r="D2901" s="1189" t="s">
        <v>4331</v>
      </c>
      <c r="E2901" s="1217"/>
      <c r="F2901" s="1180"/>
      <c r="G2901" s="1181"/>
      <c r="H2901" s="1182"/>
    </row>
    <row r="2902" spans="1:8" x14ac:dyDescent="0.3">
      <c r="A2902" s="1187"/>
      <c r="B2902" s="1188"/>
      <c r="C2902" s="1185"/>
      <c r="D2902" s="1189" t="s">
        <v>4331</v>
      </c>
      <c r="E2902" s="1217"/>
      <c r="F2902" s="1180"/>
      <c r="G2902" s="1181"/>
      <c r="H2902" s="1182"/>
    </row>
    <row r="2903" spans="1:8" x14ac:dyDescent="0.3">
      <c r="A2903" s="1187"/>
      <c r="B2903" s="1188"/>
      <c r="C2903" s="1185"/>
      <c r="D2903" s="1189" t="s">
        <v>4331</v>
      </c>
      <c r="E2903" s="1217"/>
      <c r="F2903" s="1180"/>
      <c r="G2903" s="1181"/>
      <c r="H2903" s="1182"/>
    </row>
    <row r="2904" spans="1:8" x14ac:dyDescent="0.3">
      <c r="A2904" s="1187"/>
      <c r="B2904" s="1188"/>
      <c r="C2904" s="1185"/>
      <c r="D2904" s="1189" t="s">
        <v>4331</v>
      </c>
      <c r="E2904" s="1217"/>
      <c r="F2904" s="1180"/>
      <c r="G2904" s="1181"/>
      <c r="H2904" s="1182"/>
    </row>
    <row r="2905" spans="1:8" x14ac:dyDescent="0.3">
      <c r="A2905" s="1187"/>
      <c r="B2905" s="1188"/>
      <c r="C2905" s="1185"/>
      <c r="D2905" s="1189" t="s">
        <v>4331</v>
      </c>
      <c r="E2905" s="1217"/>
      <c r="F2905" s="1180"/>
      <c r="G2905" s="1181"/>
      <c r="H2905" s="1182"/>
    </row>
    <row r="2906" spans="1:8" x14ac:dyDescent="0.3">
      <c r="A2906" s="1225"/>
      <c r="B2906" s="1188"/>
      <c r="C2906" s="1185"/>
      <c r="D2906" s="1189" t="s">
        <v>4331</v>
      </c>
      <c r="E2906" s="1217"/>
      <c r="F2906" s="1180"/>
      <c r="G2906" s="1181"/>
      <c r="H2906" s="1182"/>
    </row>
    <row r="2907" spans="1:8" x14ac:dyDescent="0.3">
      <c r="A2907" s="1225"/>
      <c r="B2907" s="1188"/>
      <c r="C2907" s="1185"/>
      <c r="D2907" s="1189" t="s">
        <v>4331</v>
      </c>
      <c r="E2907" s="1217"/>
      <c r="F2907" s="1180"/>
      <c r="G2907" s="1181"/>
      <c r="H2907" s="1182"/>
    </row>
    <row r="2908" spans="1:8" x14ac:dyDescent="0.3">
      <c r="A2908" s="1225"/>
      <c r="B2908" s="1188"/>
      <c r="C2908" s="1185"/>
      <c r="D2908" s="1189" t="s">
        <v>4331</v>
      </c>
      <c r="E2908" s="1217"/>
      <c r="F2908" s="1180"/>
      <c r="G2908" s="1181"/>
      <c r="H2908" s="1182"/>
    </row>
    <row r="2909" spans="1:8" x14ac:dyDescent="0.3">
      <c r="A2909" s="1187"/>
      <c r="B2909" s="1188"/>
      <c r="C2909" s="1185"/>
      <c r="D2909" s="1189" t="s">
        <v>4331</v>
      </c>
      <c r="E2909" s="1207"/>
      <c r="F2909" s="1180"/>
      <c r="G2909" s="1181"/>
      <c r="H2909" s="1182"/>
    </row>
    <row r="2910" spans="1:8" x14ac:dyDescent="0.3">
      <c r="A2910" s="1187"/>
      <c r="B2910" s="1188"/>
      <c r="C2910" s="1185"/>
      <c r="D2910" s="1189" t="s">
        <v>4331</v>
      </c>
      <c r="E2910" s="1217"/>
      <c r="F2910" s="1180"/>
      <c r="G2910" s="1181"/>
      <c r="H2910" s="1182"/>
    </row>
    <row r="2911" spans="1:8" x14ac:dyDescent="0.3">
      <c r="A2911" s="1225"/>
      <c r="B2911" s="1188"/>
      <c r="C2911" s="1185"/>
      <c r="D2911" s="1189" t="s">
        <v>4331</v>
      </c>
      <c r="E2911" s="1217"/>
      <c r="F2911" s="1180"/>
      <c r="G2911" s="1181"/>
      <c r="H2911" s="1182"/>
    </row>
    <row r="2912" spans="1:8" x14ac:dyDescent="0.3">
      <c r="A2912" s="1187"/>
      <c r="B2912" s="1188"/>
      <c r="C2912" s="1185"/>
      <c r="D2912" s="1189" t="s">
        <v>4331</v>
      </c>
      <c r="E2912" s="1217"/>
      <c r="F2912" s="1180"/>
      <c r="G2912" s="1181"/>
      <c r="H2912" s="1182"/>
    </row>
    <row r="2913" spans="1:8" x14ac:dyDescent="0.3">
      <c r="A2913" s="1187"/>
      <c r="B2913" s="1188"/>
      <c r="C2913" s="1185"/>
      <c r="D2913" s="1189" t="s">
        <v>4331</v>
      </c>
      <c r="E2913" s="1217"/>
      <c r="F2913" s="1180"/>
      <c r="G2913" s="1181"/>
      <c r="H2913" s="1182"/>
    </row>
    <row r="2914" spans="1:8" x14ac:dyDescent="0.3">
      <c r="A2914" s="1187"/>
      <c r="B2914" s="1188"/>
      <c r="C2914" s="1185"/>
      <c r="D2914" s="1189" t="s">
        <v>4331</v>
      </c>
      <c r="E2914" s="1217"/>
      <c r="F2914" s="1180"/>
      <c r="G2914" s="1181"/>
      <c r="H2914" s="1182"/>
    </row>
    <row r="2915" spans="1:8" x14ac:dyDescent="0.3">
      <c r="A2915" s="1187"/>
      <c r="B2915" s="1188"/>
      <c r="C2915" s="1185"/>
      <c r="D2915" s="1189" t="s">
        <v>4331</v>
      </c>
      <c r="E2915" s="1207"/>
      <c r="F2915" s="1180"/>
      <c r="G2915" s="1181"/>
      <c r="H2915" s="1182"/>
    </row>
    <row r="2916" spans="1:8" x14ac:dyDescent="0.3">
      <c r="A2916" s="1187"/>
      <c r="B2916" s="1188"/>
      <c r="C2916" s="1185"/>
      <c r="D2916" s="1189" t="s">
        <v>4331</v>
      </c>
      <c r="E2916" s="1207"/>
      <c r="F2916" s="1180"/>
      <c r="G2916" s="1181"/>
      <c r="H2916" s="1182"/>
    </row>
    <row r="2917" spans="1:8" x14ac:dyDescent="0.3">
      <c r="A2917" s="1187"/>
      <c r="B2917" s="1188"/>
      <c r="C2917" s="1185"/>
      <c r="D2917" s="1189" t="s">
        <v>4331</v>
      </c>
      <c r="E2917" s="1207"/>
      <c r="F2917" s="1180"/>
      <c r="G2917" s="1181"/>
      <c r="H2917" s="1182"/>
    </row>
    <row r="2918" spans="1:8" x14ac:dyDescent="0.3">
      <c r="A2918" s="1187"/>
      <c r="B2918" s="1188"/>
      <c r="C2918" s="1185"/>
      <c r="D2918" s="1189" t="s">
        <v>4331</v>
      </c>
      <c r="E2918" s="1207"/>
      <c r="F2918" s="1180" t="s">
        <v>4128</v>
      </c>
      <c r="G2918" s="1181"/>
      <c r="H2918" s="1182"/>
    </row>
    <row r="2919" spans="1:8" x14ac:dyDescent="0.3">
      <c r="A2919" s="1187"/>
      <c r="B2919" s="1188"/>
      <c r="C2919" s="1185"/>
      <c r="D2919" s="1189" t="s">
        <v>4331</v>
      </c>
      <c r="E2919" s="1207"/>
      <c r="F2919" s="1180"/>
      <c r="G2919" s="1181"/>
      <c r="H2919" s="1182"/>
    </row>
    <row r="2920" spans="1:8" x14ac:dyDescent="0.3">
      <c r="A2920" s="1187"/>
      <c r="B2920" s="1188"/>
      <c r="C2920" s="1185"/>
      <c r="D2920" s="1189" t="s">
        <v>4331</v>
      </c>
      <c r="E2920" s="1207"/>
      <c r="F2920" s="1180"/>
      <c r="G2920" s="1181"/>
      <c r="H2920" s="1182"/>
    </row>
    <row r="2921" spans="1:8" x14ac:dyDescent="0.3">
      <c r="A2921" s="1187"/>
      <c r="B2921" s="1188"/>
      <c r="C2921" s="1185"/>
      <c r="D2921" s="1189" t="s">
        <v>4331</v>
      </c>
      <c r="E2921" s="1207"/>
      <c r="F2921" s="1180"/>
      <c r="G2921" s="1181"/>
      <c r="H2921" s="1182"/>
    </row>
    <row r="2922" spans="1:8" x14ac:dyDescent="0.3">
      <c r="A2922" s="1187"/>
      <c r="B2922" s="1188"/>
      <c r="C2922" s="1185"/>
      <c r="D2922" s="1189" t="s">
        <v>4331</v>
      </c>
      <c r="E2922" s="1207"/>
      <c r="F2922" s="1180"/>
      <c r="G2922" s="1181"/>
      <c r="H2922" s="1182"/>
    </row>
    <row r="2923" spans="1:8" x14ac:dyDescent="0.3">
      <c r="A2923" s="1187"/>
      <c r="B2923" s="1188"/>
      <c r="C2923" s="1185"/>
      <c r="D2923" s="1189"/>
      <c r="E2923" s="1207"/>
      <c r="F2923" s="1180"/>
      <c r="G2923" s="1181"/>
      <c r="H2923" s="1182"/>
    </row>
    <row r="2924" spans="1:8" x14ac:dyDescent="0.3">
      <c r="A2924" s="1187"/>
      <c r="B2924" s="1188"/>
      <c r="C2924" s="1185"/>
      <c r="D2924" s="1189" t="s">
        <v>4331</v>
      </c>
      <c r="E2924" s="1207"/>
      <c r="F2924" s="1180" t="s">
        <v>4128</v>
      </c>
      <c r="G2924" s="1181"/>
      <c r="H2924" s="1182"/>
    </row>
    <row r="2925" spans="1:8" x14ac:dyDescent="0.3">
      <c r="A2925" s="1187"/>
      <c r="B2925" s="1188"/>
      <c r="C2925" s="1185"/>
      <c r="D2925" s="1189" t="s">
        <v>4331</v>
      </c>
      <c r="E2925" s="1207"/>
      <c r="F2925" s="1180"/>
      <c r="G2925" s="1181"/>
      <c r="H2925" s="1182"/>
    </row>
    <row r="2926" spans="1:8" x14ac:dyDescent="0.3">
      <c r="A2926" s="1187"/>
      <c r="B2926" s="1188"/>
      <c r="C2926" s="1185"/>
      <c r="D2926" s="1189"/>
      <c r="E2926" s="1207"/>
      <c r="F2926" s="1180"/>
      <c r="G2926" s="1181"/>
      <c r="H2926" s="1182"/>
    </row>
    <row r="2927" spans="1:8" x14ac:dyDescent="0.3">
      <c r="A2927" s="1187"/>
      <c r="B2927" s="1188"/>
      <c r="C2927" s="1185"/>
      <c r="D2927" s="1189"/>
      <c r="E2927" s="1207"/>
      <c r="F2927" s="1180"/>
      <c r="G2927" s="1181"/>
      <c r="H2927" s="1182"/>
    </row>
    <row r="2928" spans="1:8" x14ac:dyDescent="0.3">
      <c r="A2928" s="1187"/>
      <c r="B2928" s="1188"/>
      <c r="C2928" s="1185"/>
      <c r="D2928" s="1189" t="s">
        <v>4331</v>
      </c>
      <c r="E2928" s="1207"/>
      <c r="F2928" s="1180"/>
      <c r="G2928" s="1181"/>
      <c r="H2928" s="1182"/>
    </row>
    <row r="2929" spans="1:8" x14ac:dyDescent="0.3">
      <c r="A2929" s="1187"/>
      <c r="B2929" s="1188"/>
      <c r="C2929" s="1185"/>
      <c r="D2929" s="1189"/>
      <c r="E2929" s="1207"/>
      <c r="F2929" s="1180"/>
      <c r="G2929" s="1181"/>
      <c r="H2929" s="1182"/>
    </row>
    <row r="2930" spans="1:8" x14ac:dyDescent="0.3">
      <c r="A2930" s="1187"/>
      <c r="B2930" s="1188"/>
      <c r="C2930" s="1185"/>
      <c r="D2930" s="1189"/>
      <c r="E2930" s="1207"/>
      <c r="F2930" s="1180"/>
      <c r="G2930" s="1181"/>
      <c r="H2930" s="1182"/>
    </row>
    <row r="2931" spans="1:8" x14ac:dyDescent="0.3">
      <c r="A2931" s="1187"/>
      <c r="B2931" s="1188"/>
      <c r="C2931" s="1185"/>
      <c r="D2931" s="1189"/>
      <c r="E2931" s="1207"/>
      <c r="F2931" s="1180"/>
      <c r="G2931" s="1181"/>
      <c r="H2931" s="1182"/>
    </row>
    <row r="2932" spans="1:8" x14ac:dyDescent="0.3">
      <c r="A2932" s="1187"/>
      <c r="B2932" s="1188"/>
      <c r="C2932" s="1185"/>
      <c r="D2932" s="1189" t="s">
        <v>4331</v>
      </c>
      <c r="E2932" s="1207"/>
      <c r="F2932" s="1180" t="s">
        <v>4128</v>
      </c>
      <c r="G2932" s="1181"/>
      <c r="H2932" s="1182"/>
    </row>
    <row r="2933" spans="1:8" x14ac:dyDescent="0.3">
      <c r="A2933" s="1183"/>
      <c r="B2933" s="1188"/>
      <c r="C2933" s="1185"/>
      <c r="D2933" s="1189" t="s">
        <v>4331</v>
      </c>
      <c r="E2933" s="1207"/>
      <c r="F2933" s="1180" t="s">
        <v>4128</v>
      </c>
      <c r="G2933" s="1181"/>
      <c r="H2933" s="1182"/>
    </row>
    <row r="2934" spans="1:8" x14ac:dyDescent="0.3">
      <c r="A2934" s="1178"/>
      <c r="B2934" s="1203"/>
      <c r="C2934" s="1204"/>
      <c r="D2934" s="1204"/>
      <c r="E2934" s="1204"/>
      <c r="F2934" s="1210"/>
      <c r="G2934" s="1181"/>
      <c r="H2934" s="1182"/>
    </row>
    <row r="2935" spans="1:8" x14ac:dyDescent="0.3">
      <c r="A2935" s="1211" t="s">
        <v>4048</v>
      </c>
      <c r="B2935" s="1158" t="s">
        <v>4116</v>
      </c>
      <c r="C2935" s="1159"/>
      <c r="D2935" s="1159"/>
      <c r="E2935" s="1159"/>
      <c r="F2935" s="1175">
        <f>SUM(F2879:F2933)</f>
        <v>500000</v>
      </c>
      <c r="G2935" s="1181"/>
      <c r="H2935" s="1151"/>
    </row>
    <row r="2936" spans="1:8" x14ac:dyDescent="0.3">
      <c r="A2936" s="1148" t="str">
        <f>A1</f>
        <v>CONTRACT  SANRAL NRA 2024/1323</v>
      </c>
      <c r="B2936" s="1206"/>
      <c r="C2936" s="1150"/>
      <c r="D2936" s="1150"/>
      <c r="E2936" s="1150"/>
      <c r="F2936" s="1151"/>
      <c r="G2936" s="1181"/>
      <c r="H2936" s="1151"/>
    </row>
    <row r="2937" spans="1:8" x14ac:dyDescent="0.3">
      <c r="A2937" s="1148" t="str">
        <f>A2</f>
        <v>ROUTINE ROAD MAINTENANCE ON NATIONAL ROUTES IN THE LIMPOPO PROVINCE</v>
      </c>
      <c r="B2937" s="1149"/>
      <c r="C2937" s="1150"/>
      <c r="D2937" s="1150"/>
      <c r="E2937" s="1150"/>
      <c r="F2937" s="1155" t="s">
        <v>4566</v>
      </c>
      <c r="G2937" s="1181"/>
      <c r="H2937" s="1155"/>
    </row>
    <row r="2938" spans="1:8" x14ac:dyDescent="0.3">
      <c r="A2938" s="1157" t="s">
        <v>4457</v>
      </c>
      <c r="B2938" s="1149"/>
      <c r="C2938" s="1159"/>
      <c r="D2938" s="1159"/>
      <c r="E2938" s="1159"/>
      <c r="F2938" s="1151"/>
      <c r="G2938" s="1181"/>
      <c r="H2938" s="1151"/>
    </row>
    <row r="2939" spans="1:8" x14ac:dyDescent="0.3">
      <c r="A2939" s="1162"/>
      <c r="B2939" s="1163"/>
      <c r="C2939" s="1164"/>
      <c r="D2939" s="1164"/>
      <c r="E2939" s="1165"/>
      <c r="F2939" s="1165"/>
      <c r="G2939" s="1181"/>
      <c r="H2939" s="1151"/>
    </row>
    <row r="2940" spans="1:8" x14ac:dyDescent="0.3">
      <c r="A2940" s="1166" t="s">
        <v>4111</v>
      </c>
      <c r="B2940" s="1167" t="s">
        <v>4035</v>
      </c>
      <c r="C2940" s="1168" t="s">
        <v>4112</v>
      </c>
      <c r="D2940" s="1168" t="s">
        <v>4113</v>
      </c>
      <c r="E2940" s="1169" t="s">
        <v>4114</v>
      </c>
      <c r="F2940" s="1169" t="s">
        <v>4036</v>
      </c>
      <c r="G2940" s="1181"/>
      <c r="H2940" s="1170"/>
    </row>
    <row r="2941" spans="1:8" x14ac:dyDescent="0.3">
      <c r="A2941" s="1172"/>
      <c r="B2941" s="1173"/>
      <c r="C2941" s="1174"/>
      <c r="D2941" s="1174"/>
      <c r="E2941" s="1175"/>
      <c r="F2941" s="1175"/>
      <c r="G2941" s="1181"/>
      <c r="H2941" s="1151"/>
    </row>
    <row r="2942" spans="1:8" x14ac:dyDescent="0.3">
      <c r="A2942" s="1222"/>
      <c r="B2942" s="1223"/>
      <c r="C2942" s="1164"/>
      <c r="D2942" s="1189" t="s">
        <v>4331</v>
      </c>
      <c r="E2942" s="1165"/>
      <c r="F2942" s="1180" t="s">
        <v>4128</v>
      </c>
      <c r="G2942" s="1181"/>
      <c r="H2942" s="1182"/>
    </row>
    <row r="2943" spans="1:8" x14ac:dyDescent="0.3">
      <c r="A2943" s="1166" t="s">
        <v>4105</v>
      </c>
      <c r="B2943" s="1184" t="s">
        <v>4567</v>
      </c>
      <c r="C2943" s="1185"/>
      <c r="D2943" s="1189" t="s">
        <v>4331</v>
      </c>
      <c r="E2943" s="1207"/>
      <c r="F2943" s="1180"/>
      <c r="G2943" s="1181"/>
      <c r="H2943" s="1182"/>
    </row>
    <row r="2944" spans="1:8" x14ac:dyDescent="0.3">
      <c r="A2944" s="1166"/>
      <c r="B2944" s="1186"/>
      <c r="C2944" s="1185"/>
      <c r="D2944" s="1189" t="s">
        <v>4331</v>
      </c>
      <c r="E2944" s="1207"/>
      <c r="F2944" s="1180"/>
      <c r="G2944" s="1181"/>
      <c r="H2944" s="1182"/>
    </row>
    <row r="2945" spans="1:8" x14ac:dyDescent="0.3">
      <c r="A2945" s="1225" t="s">
        <v>2697</v>
      </c>
      <c r="B2945" s="1188" t="s">
        <v>2698</v>
      </c>
      <c r="C2945" s="1185"/>
      <c r="D2945" s="1189" t="s">
        <v>4331</v>
      </c>
      <c r="E2945" s="1207"/>
      <c r="F2945" s="1180"/>
      <c r="G2945" s="1181"/>
      <c r="H2945" s="1182"/>
    </row>
    <row r="2946" spans="1:8" x14ac:dyDescent="0.3">
      <c r="A2946" s="1225"/>
      <c r="B2946" s="1188"/>
      <c r="C2946" s="1185"/>
      <c r="D2946" s="1189" t="s">
        <v>4331</v>
      </c>
      <c r="E2946" s="1207"/>
      <c r="F2946" s="1180"/>
      <c r="G2946" s="1181"/>
      <c r="H2946" s="1182"/>
    </row>
    <row r="2947" spans="1:8" x14ac:dyDescent="0.3">
      <c r="A2947" s="1225" t="s">
        <v>2699</v>
      </c>
      <c r="B2947" s="1188" t="s">
        <v>2698</v>
      </c>
      <c r="C2947" s="1185" t="s">
        <v>16</v>
      </c>
      <c r="D2947" s="1189">
        <v>1</v>
      </c>
      <c r="E2947" s="1207">
        <v>1000000</v>
      </c>
      <c r="F2947" s="1180">
        <f>ROUND(D2947*(ROUND(E2947,2)),2)</f>
        <v>1000000</v>
      </c>
      <c r="G2947" s="1181"/>
      <c r="H2947" s="1182"/>
    </row>
    <row r="2948" spans="1:8" x14ac:dyDescent="0.3">
      <c r="A2948" s="1187"/>
      <c r="B2948" s="1188"/>
      <c r="C2948" s="1185"/>
      <c r="D2948" s="1189" t="s">
        <v>4331</v>
      </c>
      <c r="E2948" s="1207"/>
      <c r="F2948" s="1180"/>
      <c r="G2948" s="1181"/>
      <c r="H2948" s="1182"/>
    </row>
    <row r="2949" spans="1:8" ht="22.8" x14ac:dyDescent="0.3">
      <c r="A2949" s="1187" t="s">
        <v>2701</v>
      </c>
      <c r="B2949" s="1188" t="s">
        <v>2702</v>
      </c>
      <c r="C2949" s="1185" t="s">
        <v>21</v>
      </c>
      <c r="D2949" s="1189">
        <f>F2947</f>
        <v>1000000</v>
      </c>
      <c r="E2949" s="1208"/>
      <c r="F2949" s="1180">
        <f>ROUND(D2949*(ROUND(E2949,4)),2)</f>
        <v>0</v>
      </c>
      <c r="G2949" s="1181"/>
      <c r="H2949" s="1182"/>
    </row>
    <row r="2950" spans="1:8" x14ac:dyDescent="0.3">
      <c r="A2950" s="1187"/>
      <c r="B2950" s="1188"/>
      <c r="C2950" s="1185"/>
      <c r="D2950" s="1189" t="s">
        <v>4331</v>
      </c>
      <c r="E2950" s="1207"/>
      <c r="F2950" s="1180"/>
      <c r="G2950" s="1181"/>
      <c r="H2950" s="1182"/>
    </row>
    <row r="2951" spans="1:8" x14ac:dyDescent="0.3">
      <c r="A2951" s="1225"/>
      <c r="B2951" s="1188"/>
      <c r="C2951" s="1185"/>
      <c r="D2951" s="1189" t="s">
        <v>4331</v>
      </c>
      <c r="E2951" s="1217"/>
      <c r="F2951" s="1180"/>
      <c r="G2951" s="1181"/>
      <c r="H2951" s="1182"/>
    </row>
    <row r="2952" spans="1:8" x14ac:dyDescent="0.3">
      <c r="A2952" s="1225"/>
      <c r="B2952" s="1188"/>
      <c r="C2952" s="1185"/>
      <c r="D2952" s="1189" t="s">
        <v>4331</v>
      </c>
      <c r="E2952" s="1217"/>
      <c r="F2952" s="1180"/>
      <c r="G2952" s="1181"/>
      <c r="H2952" s="1182"/>
    </row>
    <row r="2953" spans="1:8" x14ac:dyDescent="0.3">
      <c r="A2953" s="1225"/>
      <c r="B2953" s="1188"/>
      <c r="C2953" s="1185"/>
      <c r="D2953" s="1189" t="s">
        <v>4331</v>
      </c>
      <c r="E2953" s="1217"/>
      <c r="F2953" s="1180"/>
      <c r="G2953" s="1181"/>
      <c r="H2953" s="1182"/>
    </row>
    <row r="2954" spans="1:8" x14ac:dyDescent="0.3">
      <c r="A2954" s="1225"/>
      <c r="B2954" s="1188"/>
      <c r="C2954" s="1185"/>
      <c r="D2954" s="1189" t="s">
        <v>4331</v>
      </c>
      <c r="E2954" s="1217"/>
      <c r="F2954" s="1180"/>
      <c r="G2954" s="1181"/>
      <c r="H2954" s="1182"/>
    </row>
    <row r="2955" spans="1:8" x14ac:dyDescent="0.3">
      <c r="A2955" s="1187"/>
      <c r="B2955" s="1188"/>
      <c r="C2955" s="1185"/>
      <c r="D2955" s="1189" t="s">
        <v>4331</v>
      </c>
      <c r="E2955" s="1207"/>
      <c r="F2955" s="1180"/>
      <c r="G2955" s="1181"/>
      <c r="H2955" s="1182"/>
    </row>
    <row r="2956" spans="1:8" x14ac:dyDescent="0.3">
      <c r="A2956" s="1187"/>
      <c r="B2956" s="1188"/>
      <c r="C2956" s="1185"/>
      <c r="D2956" s="1189" t="s">
        <v>4331</v>
      </c>
      <c r="E2956" s="1207"/>
      <c r="F2956" s="1180"/>
      <c r="G2956" s="1181"/>
      <c r="H2956" s="1182"/>
    </row>
    <row r="2957" spans="1:8" x14ac:dyDescent="0.3">
      <c r="A2957" s="1187"/>
      <c r="B2957" s="1188"/>
      <c r="C2957" s="1185"/>
      <c r="D2957" s="1189" t="s">
        <v>4331</v>
      </c>
      <c r="E2957" s="1207"/>
      <c r="F2957" s="1180"/>
      <c r="G2957" s="1181"/>
      <c r="H2957" s="1182"/>
    </row>
    <row r="2958" spans="1:8" x14ac:dyDescent="0.3">
      <c r="A2958" s="1187"/>
      <c r="B2958" s="1188"/>
      <c r="C2958" s="1185"/>
      <c r="D2958" s="1189" t="s">
        <v>4331</v>
      </c>
      <c r="E2958" s="1245"/>
      <c r="F2958" s="1180"/>
      <c r="G2958" s="1181"/>
      <c r="H2958" s="1182"/>
    </row>
    <row r="2959" spans="1:8" x14ac:dyDescent="0.3">
      <c r="A2959" s="1187"/>
      <c r="B2959" s="1188"/>
      <c r="C2959" s="1185"/>
      <c r="D2959" s="1189" t="s">
        <v>4331</v>
      </c>
      <c r="E2959" s="1217"/>
      <c r="F2959" s="1180"/>
      <c r="G2959" s="1181"/>
      <c r="H2959" s="1182"/>
    </row>
    <row r="2960" spans="1:8" x14ac:dyDescent="0.3">
      <c r="A2960" s="1187"/>
      <c r="B2960" s="1188"/>
      <c r="C2960" s="1185"/>
      <c r="D2960" s="1189" t="s">
        <v>4331</v>
      </c>
      <c r="E2960" s="1207"/>
      <c r="F2960" s="1180"/>
      <c r="G2960" s="1181"/>
      <c r="H2960" s="1182"/>
    </row>
    <row r="2961" spans="1:8" x14ac:dyDescent="0.3">
      <c r="A2961" s="1187"/>
      <c r="B2961" s="1188"/>
      <c r="C2961" s="1185"/>
      <c r="D2961" s="1189" t="s">
        <v>4331</v>
      </c>
      <c r="E2961" s="1217"/>
      <c r="F2961" s="1180"/>
      <c r="G2961" s="1181"/>
      <c r="H2961" s="1182"/>
    </row>
    <row r="2962" spans="1:8" x14ac:dyDescent="0.3">
      <c r="A2962" s="1187"/>
      <c r="B2962" s="1188"/>
      <c r="C2962" s="1185"/>
      <c r="D2962" s="1189" t="s">
        <v>4331</v>
      </c>
      <c r="E2962" s="1217"/>
      <c r="F2962" s="1180"/>
      <c r="G2962" s="1181"/>
      <c r="H2962" s="1182"/>
    </row>
    <row r="2963" spans="1:8" x14ac:dyDescent="0.3">
      <c r="A2963" s="1187"/>
      <c r="B2963" s="1188"/>
      <c r="C2963" s="1185"/>
      <c r="D2963" s="1189" t="s">
        <v>4331</v>
      </c>
      <c r="E2963" s="1217"/>
      <c r="F2963" s="1180"/>
      <c r="G2963" s="1181"/>
      <c r="H2963" s="1182"/>
    </row>
    <row r="2964" spans="1:8" x14ac:dyDescent="0.3">
      <c r="A2964" s="1225"/>
      <c r="B2964" s="1188"/>
      <c r="C2964" s="1185"/>
      <c r="D2964" s="1189" t="s">
        <v>4331</v>
      </c>
      <c r="E2964" s="1217"/>
      <c r="F2964" s="1180"/>
      <c r="G2964" s="1181"/>
      <c r="H2964" s="1182"/>
    </row>
    <row r="2965" spans="1:8" x14ac:dyDescent="0.3">
      <c r="A2965" s="1187"/>
      <c r="B2965" s="1188"/>
      <c r="C2965" s="1185"/>
      <c r="D2965" s="1189" t="s">
        <v>4331</v>
      </c>
      <c r="E2965" s="1217"/>
      <c r="F2965" s="1180"/>
      <c r="G2965" s="1181"/>
      <c r="H2965" s="1182"/>
    </row>
    <row r="2966" spans="1:8" x14ac:dyDescent="0.3">
      <c r="A2966" s="1187"/>
      <c r="B2966" s="1188"/>
      <c r="C2966" s="1185"/>
      <c r="D2966" s="1189" t="s">
        <v>4331</v>
      </c>
      <c r="E2966" s="1217"/>
      <c r="F2966" s="1180"/>
      <c r="G2966" s="1181"/>
      <c r="H2966" s="1182"/>
    </row>
    <row r="2967" spans="1:8" x14ac:dyDescent="0.3">
      <c r="A2967" s="1187"/>
      <c r="B2967" s="1188"/>
      <c r="C2967" s="1185"/>
      <c r="D2967" s="1189" t="s">
        <v>4331</v>
      </c>
      <c r="E2967" s="1217"/>
      <c r="F2967" s="1180"/>
      <c r="G2967" s="1181"/>
      <c r="H2967" s="1182"/>
    </row>
    <row r="2968" spans="1:8" x14ac:dyDescent="0.3">
      <c r="A2968" s="1187"/>
      <c r="B2968" s="1188"/>
      <c r="C2968" s="1185"/>
      <c r="D2968" s="1189" t="s">
        <v>4331</v>
      </c>
      <c r="E2968" s="1217"/>
      <c r="F2968" s="1180"/>
      <c r="G2968" s="1181"/>
      <c r="H2968" s="1182"/>
    </row>
    <row r="2969" spans="1:8" x14ac:dyDescent="0.3">
      <c r="A2969" s="1225"/>
      <c r="B2969" s="1188"/>
      <c r="C2969" s="1185"/>
      <c r="D2969" s="1189" t="s">
        <v>4331</v>
      </c>
      <c r="E2969" s="1217"/>
      <c r="F2969" s="1180"/>
      <c r="G2969" s="1181"/>
      <c r="H2969" s="1182"/>
    </row>
    <row r="2970" spans="1:8" x14ac:dyDescent="0.3">
      <c r="A2970" s="1225"/>
      <c r="B2970" s="1188"/>
      <c r="C2970" s="1185"/>
      <c r="D2970" s="1189" t="s">
        <v>4331</v>
      </c>
      <c r="E2970" s="1217"/>
      <c r="F2970" s="1180"/>
      <c r="G2970" s="1181"/>
      <c r="H2970" s="1182"/>
    </row>
    <row r="2971" spans="1:8" x14ac:dyDescent="0.3">
      <c r="A2971" s="1225"/>
      <c r="B2971" s="1188"/>
      <c r="C2971" s="1185"/>
      <c r="D2971" s="1189" t="s">
        <v>4331</v>
      </c>
      <c r="E2971" s="1217"/>
      <c r="F2971" s="1180"/>
      <c r="G2971" s="1181"/>
      <c r="H2971" s="1182"/>
    </row>
    <row r="2972" spans="1:8" x14ac:dyDescent="0.3">
      <c r="A2972" s="1187"/>
      <c r="B2972" s="1188"/>
      <c r="C2972" s="1185"/>
      <c r="D2972" s="1189" t="s">
        <v>4331</v>
      </c>
      <c r="E2972" s="1207"/>
      <c r="F2972" s="1180"/>
      <c r="G2972" s="1181"/>
      <c r="H2972" s="1182"/>
    </row>
    <row r="2973" spans="1:8" x14ac:dyDescent="0.3">
      <c r="A2973" s="1187"/>
      <c r="B2973" s="1188"/>
      <c r="C2973" s="1185"/>
      <c r="D2973" s="1189" t="s">
        <v>4331</v>
      </c>
      <c r="E2973" s="1217"/>
      <c r="F2973" s="1180"/>
      <c r="G2973" s="1181"/>
      <c r="H2973" s="1182"/>
    </row>
    <row r="2974" spans="1:8" x14ac:dyDescent="0.3">
      <c r="A2974" s="1225"/>
      <c r="B2974" s="1188"/>
      <c r="C2974" s="1185"/>
      <c r="D2974" s="1189" t="s">
        <v>4331</v>
      </c>
      <c r="E2974" s="1217"/>
      <c r="F2974" s="1180"/>
      <c r="G2974" s="1181"/>
      <c r="H2974" s="1182"/>
    </row>
    <row r="2975" spans="1:8" x14ac:dyDescent="0.3">
      <c r="A2975" s="1187"/>
      <c r="B2975" s="1188"/>
      <c r="C2975" s="1185"/>
      <c r="D2975" s="1189" t="s">
        <v>4331</v>
      </c>
      <c r="E2975" s="1217"/>
      <c r="F2975" s="1180"/>
      <c r="G2975" s="1181"/>
      <c r="H2975" s="1182"/>
    </row>
    <row r="2976" spans="1:8" x14ac:dyDescent="0.3">
      <c r="A2976" s="1187"/>
      <c r="B2976" s="1188"/>
      <c r="C2976" s="1185"/>
      <c r="D2976" s="1189" t="s">
        <v>4331</v>
      </c>
      <c r="E2976" s="1217"/>
      <c r="F2976" s="1180"/>
      <c r="G2976" s="1181"/>
      <c r="H2976" s="1182"/>
    </row>
    <row r="2977" spans="1:8" x14ac:dyDescent="0.3">
      <c r="A2977" s="1187"/>
      <c r="B2977" s="1188"/>
      <c r="C2977" s="1185"/>
      <c r="D2977" s="1189" t="s">
        <v>4331</v>
      </c>
      <c r="E2977" s="1217"/>
      <c r="F2977" s="1180"/>
      <c r="G2977" s="1181"/>
      <c r="H2977" s="1182"/>
    </row>
    <row r="2978" spans="1:8" x14ac:dyDescent="0.3">
      <c r="A2978" s="1187"/>
      <c r="B2978" s="1188"/>
      <c r="C2978" s="1185"/>
      <c r="D2978" s="1189" t="s">
        <v>4331</v>
      </c>
      <c r="E2978" s="1207"/>
      <c r="F2978" s="1180"/>
      <c r="G2978" s="1181"/>
      <c r="H2978" s="1182"/>
    </row>
    <row r="2979" spans="1:8" x14ac:dyDescent="0.3">
      <c r="A2979" s="1187"/>
      <c r="B2979" s="1188"/>
      <c r="C2979" s="1185"/>
      <c r="D2979" s="1189" t="s">
        <v>4331</v>
      </c>
      <c r="E2979" s="1207"/>
      <c r="F2979" s="1180"/>
      <c r="G2979" s="1181"/>
      <c r="H2979" s="1182"/>
    </row>
    <row r="2980" spans="1:8" x14ac:dyDescent="0.3">
      <c r="A2980" s="1187"/>
      <c r="B2980" s="1188"/>
      <c r="C2980" s="1185"/>
      <c r="D2980" s="1189" t="s">
        <v>4331</v>
      </c>
      <c r="E2980" s="1207"/>
      <c r="F2980" s="1180"/>
      <c r="G2980" s="1181"/>
      <c r="H2980" s="1182"/>
    </row>
    <row r="2981" spans="1:8" x14ac:dyDescent="0.3">
      <c r="A2981" s="1187"/>
      <c r="B2981" s="1188"/>
      <c r="C2981" s="1185"/>
      <c r="D2981" s="1189" t="s">
        <v>4331</v>
      </c>
      <c r="E2981" s="1207"/>
      <c r="F2981" s="1180" t="s">
        <v>4128</v>
      </c>
      <c r="G2981" s="1181"/>
      <c r="H2981" s="1182"/>
    </row>
    <row r="2982" spans="1:8" x14ac:dyDescent="0.3">
      <c r="A2982" s="1187"/>
      <c r="B2982" s="1188"/>
      <c r="C2982" s="1185"/>
      <c r="D2982" s="1189" t="s">
        <v>4331</v>
      </c>
      <c r="E2982" s="1207"/>
      <c r="F2982" s="1180"/>
      <c r="G2982" s="1181"/>
      <c r="H2982" s="1182"/>
    </row>
    <row r="2983" spans="1:8" x14ac:dyDescent="0.3">
      <c r="A2983" s="1187"/>
      <c r="B2983" s="1188"/>
      <c r="C2983" s="1185"/>
      <c r="D2983" s="1189" t="s">
        <v>4331</v>
      </c>
      <c r="E2983" s="1207"/>
      <c r="F2983" s="1180"/>
      <c r="G2983" s="1181"/>
      <c r="H2983" s="1182"/>
    </row>
    <row r="2984" spans="1:8" x14ac:dyDescent="0.3">
      <c r="A2984" s="1187"/>
      <c r="B2984" s="1188"/>
      <c r="C2984" s="1185"/>
      <c r="D2984" s="1189" t="s">
        <v>4331</v>
      </c>
      <c r="E2984" s="1207"/>
      <c r="F2984" s="1180"/>
      <c r="G2984" s="1181"/>
      <c r="H2984" s="1182"/>
    </row>
    <row r="2985" spans="1:8" x14ac:dyDescent="0.3">
      <c r="A2985" s="1187"/>
      <c r="B2985" s="1188"/>
      <c r="C2985" s="1185"/>
      <c r="D2985" s="1189" t="s">
        <v>4331</v>
      </c>
      <c r="E2985" s="1207"/>
      <c r="F2985" s="1180" t="s">
        <v>4128</v>
      </c>
      <c r="G2985" s="1181"/>
      <c r="H2985" s="1182"/>
    </row>
    <row r="2986" spans="1:8" x14ac:dyDescent="0.3">
      <c r="A2986" s="1187"/>
      <c r="B2986" s="1188"/>
      <c r="C2986" s="1185"/>
      <c r="D2986" s="1189"/>
      <c r="E2986" s="1207"/>
      <c r="F2986" s="1180"/>
      <c r="G2986" s="1181"/>
      <c r="H2986" s="1182"/>
    </row>
    <row r="2987" spans="1:8" x14ac:dyDescent="0.3">
      <c r="A2987" s="1187"/>
      <c r="B2987" s="1188"/>
      <c r="C2987" s="1185"/>
      <c r="D2987" s="1189"/>
      <c r="E2987" s="1207"/>
      <c r="F2987" s="1180"/>
      <c r="G2987" s="1181"/>
      <c r="H2987" s="1182"/>
    </row>
    <row r="2988" spans="1:8" x14ac:dyDescent="0.3">
      <c r="A2988" s="1187"/>
      <c r="B2988" s="1188"/>
      <c r="C2988" s="1185"/>
      <c r="D2988" s="1189"/>
      <c r="E2988" s="1207"/>
      <c r="F2988" s="1180"/>
      <c r="G2988" s="1181"/>
      <c r="H2988" s="1182"/>
    </row>
    <row r="2989" spans="1:8" x14ac:dyDescent="0.3">
      <c r="A2989" s="1187"/>
      <c r="B2989" s="1188"/>
      <c r="C2989" s="1185"/>
      <c r="D2989" s="1189"/>
      <c r="E2989" s="1207"/>
      <c r="F2989" s="1180"/>
      <c r="G2989" s="1181"/>
      <c r="H2989" s="1182"/>
    </row>
    <row r="2990" spans="1:8" x14ac:dyDescent="0.3">
      <c r="A2990" s="1187"/>
      <c r="B2990" s="1188"/>
      <c r="C2990" s="1185"/>
      <c r="D2990" s="1189"/>
      <c r="E2990" s="1207"/>
      <c r="F2990" s="1180"/>
      <c r="G2990" s="1181"/>
      <c r="H2990" s="1182"/>
    </row>
    <row r="2991" spans="1:8" x14ac:dyDescent="0.3">
      <c r="A2991" s="1187"/>
      <c r="B2991" s="1188"/>
      <c r="C2991" s="1185"/>
      <c r="D2991" s="1189"/>
      <c r="E2991" s="1207"/>
      <c r="F2991" s="1180"/>
      <c r="G2991" s="1181"/>
      <c r="H2991" s="1182"/>
    </row>
    <row r="2992" spans="1:8" x14ac:dyDescent="0.3">
      <c r="A2992" s="1187"/>
      <c r="B2992" s="1188"/>
      <c r="C2992" s="1185"/>
      <c r="D2992" s="1189"/>
      <c r="E2992" s="1207"/>
      <c r="F2992" s="1180"/>
      <c r="G2992" s="1181"/>
      <c r="H2992" s="1182"/>
    </row>
    <row r="2993" spans="1:8" x14ac:dyDescent="0.3">
      <c r="A2993" s="1187"/>
      <c r="B2993" s="1188"/>
      <c r="C2993" s="1185"/>
      <c r="D2993" s="1189" t="s">
        <v>4331</v>
      </c>
      <c r="E2993" s="1207"/>
      <c r="F2993" s="1180"/>
      <c r="G2993" s="1181"/>
      <c r="H2993" s="1182"/>
    </row>
    <row r="2994" spans="1:8" x14ac:dyDescent="0.3">
      <c r="A2994" s="1187"/>
      <c r="B2994" s="1188"/>
      <c r="C2994" s="1185"/>
      <c r="D2994" s="1189" t="s">
        <v>4331</v>
      </c>
      <c r="E2994" s="1207"/>
      <c r="F2994" s="1180"/>
      <c r="G2994" s="1181"/>
      <c r="H2994" s="1182"/>
    </row>
    <row r="2995" spans="1:8" x14ac:dyDescent="0.3">
      <c r="A2995" s="1187"/>
      <c r="B2995" s="1188"/>
      <c r="C2995" s="1185"/>
      <c r="D2995" s="1189" t="s">
        <v>4331</v>
      </c>
      <c r="E2995" s="1207"/>
      <c r="F2995" s="1180" t="s">
        <v>4128</v>
      </c>
      <c r="G2995" s="1181"/>
      <c r="H2995" s="1182"/>
    </row>
    <row r="2996" spans="1:8" x14ac:dyDescent="0.3">
      <c r="A2996" s="1183"/>
      <c r="B2996" s="1188"/>
      <c r="C2996" s="1185"/>
      <c r="D2996" s="1189" t="s">
        <v>4331</v>
      </c>
      <c r="E2996" s="1207"/>
      <c r="F2996" s="1180" t="s">
        <v>4128</v>
      </c>
      <c r="G2996" s="1181"/>
      <c r="H2996" s="1182"/>
    </row>
    <row r="2997" spans="1:8" x14ac:dyDescent="0.3">
      <c r="A2997" s="1178"/>
      <c r="B2997" s="1203"/>
      <c r="C2997" s="1204"/>
      <c r="D2997" s="1204"/>
      <c r="E2997" s="1204"/>
      <c r="F2997" s="1210"/>
      <c r="G2997" s="1181"/>
      <c r="H2997" s="1182"/>
    </row>
    <row r="2998" spans="1:8" x14ac:dyDescent="0.3">
      <c r="A2998" s="1211" t="s">
        <v>4105</v>
      </c>
      <c r="B2998" s="1158" t="s">
        <v>4116</v>
      </c>
      <c r="C2998" s="1159"/>
      <c r="D2998" s="1159"/>
      <c r="E2998" s="1159"/>
      <c r="F2998" s="1175">
        <f>SUM(F2942:F2996)</f>
        <v>1000000</v>
      </c>
      <c r="G2998" s="1181"/>
      <c r="H2998" s="1151"/>
    </row>
    <row r="2999" spans="1:8" x14ac:dyDescent="0.3">
      <c r="A2999" s="1148" t="str">
        <f>A1</f>
        <v>CONTRACT  SANRAL NRA 2024/1323</v>
      </c>
      <c r="B2999" s="1206"/>
      <c r="C2999" s="1150"/>
      <c r="D2999" s="1150"/>
      <c r="E2999" s="1150"/>
      <c r="F2999" s="1151"/>
      <c r="G2999" s="1181"/>
      <c r="H2999" s="1151"/>
    </row>
    <row r="3000" spans="1:8" x14ac:dyDescent="0.3">
      <c r="A3000" s="1148" t="str">
        <f>A2</f>
        <v>ROUTINE ROAD MAINTENANCE ON NATIONAL ROUTES IN THE LIMPOPO PROVINCE</v>
      </c>
      <c r="B3000" s="1149"/>
      <c r="C3000" s="1150"/>
      <c r="D3000" s="1150"/>
      <c r="E3000" s="1150"/>
      <c r="F3000" s="1155" t="s">
        <v>4568</v>
      </c>
      <c r="G3000" s="1181"/>
      <c r="H3000" s="1155"/>
    </row>
    <row r="3001" spans="1:8" x14ac:dyDescent="0.3">
      <c r="A3001" s="1157" t="s">
        <v>4457</v>
      </c>
      <c r="B3001" s="1149"/>
      <c r="C3001" s="1159"/>
      <c r="D3001" s="1159"/>
      <c r="E3001" s="1159"/>
      <c r="F3001" s="1151"/>
      <c r="G3001" s="1181"/>
      <c r="H3001" s="1151"/>
    </row>
    <row r="3002" spans="1:8" x14ac:dyDescent="0.3">
      <c r="A3002" s="1162"/>
      <c r="B3002" s="1163"/>
      <c r="C3002" s="1164"/>
      <c r="D3002" s="1164"/>
      <c r="E3002" s="1165"/>
      <c r="F3002" s="1165"/>
      <c r="G3002" s="1181"/>
      <c r="H3002" s="1151"/>
    </row>
    <row r="3003" spans="1:8" x14ac:dyDescent="0.3">
      <c r="A3003" s="1166" t="s">
        <v>4111</v>
      </c>
      <c r="B3003" s="1167" t="s">
        <v>4035</v>
      </c>
      <c r="C3003" s="1168" t="s">
        <v>4112</v>
      </c>
      <c r="D3003" s="1168" t="s">
        <v>4113</v>
      </c>
      <c r="E3003" s="1169" t="s">
        <v>4114</v>
      </c>
      <c r="F3003" s="1169" t="s">
        <v>4036</v>
      </c>
      <c r="G3003" s="1181"/>
      <c r="H3003" s="1170"/>
    </row>
    <row r="3004" spans="1:8" x14ac:dyDescent="0.3">
      <c r="A3004" s="1172"/>
      <c r="B3004" s="1173"/>
      <c r="C3004" s="1174"/>
      <c r="D3004" s="1174"/>
      <c r="E3004" s="1175"/>
      <c r="F3004" s="1175"/>
      <c r="G3004" s="1181"/>
      <c r="H3004" s="1151"/>
    </row>
    <row r="3005" spans="1:8" x14ac:dyDescent="0.3">
      <c r="A3005" s="1222"/>
      <c r="B3005" s="1223"/>
      <c r="C3005" s="1164"/>
      <c r="D3005" s="1189" t="s">
        <v>4331</v>
      </c>
      <c r="E3005" s="1165"/>
      <c r="F3005" s="1180" t="s">
        <v>4128</v>
      </c>
      <c r="G3005" s="1181"/>
      <c r="H3005" s="1182"/>
    </row>
    <row r="3006" spans="1:8" x14ac:dyDescent="0.3">
      <c r="A3006" s="1166" t="s">
        <v>4107</v>
      </c>
      <c r="B3006" s="1184" t="s">
        <v>4108</v>
      </c>
      <c r="C3006" s="1185"/>
      <c r="D3006" s="1189" t="s">
        <v>4331</v>
      </c>
      <c r="E3006" s="1207"/>
      <c r="F3006" s="1180"/>
      <c r="G3006" s="1181"/>
      <c r="H3006" s="1182"/>
    </row>
    <row r="3007" spans="1:8" x14ac:dyDescent="0.3">
      <c r="A3007" s="1166"/>
      <c r="B3007" s="1186"/>
      <c r="C3007" s="1185"/>
      <c r="D3007" s="1189" t="s">
        <v>4331</v>
      </c>
      <c r="E3007" s="1207"/>
      <c r="F3007" s="1180"/>
      <c r="G3007" s="1181"/>
      <c r="H3007" s="1182"/>
    </row>
    <row r="3008" spans="1:8" x14ac:dyDescent="0.3">
      <c r="A3008" s="1225" t="s">
        <v>2710</v>
      </c>
      <c r="B3008" s="1188" t="s">
        <v>2711</v>
      </c>
      <c r="C3008" s="1185"/>
      <c r="D3008" s="1189" t="s">
        <v>4331</v>
      </c>
      <c r="E3008" s="1207"/>
      <c r="F3008" s="1180"/>
      <c r="G3008" s="1181"/>
      <c r="H3008" s="1182"/>
    </row>
    <row r="3009" spans="1:8" x14ac:dyDescent="0.3">
      <c r="A3009" s="1225"/>
      <c r="B3009" s="1188"/>
      <c r="C3009" s="1185"/>
      <c r="D3009" s="1189" t="s">
        <v>4331</v>
      </c>
      <c r="E3009" s="1207"/>
      <c r="F3009" s="1180"/>
      <c r="G3009" s="1181"/>
      <c r="H3009" s="1182"/>
    </row>
    <row r="3010" spans="1:8" x14ac:dyDescent="0.3">
      <c r="A3010" s="1225" t="s">
        <v>2712</v>
      </c>
      <c r="B3010" s="1188" t="s">
        <v>2713</v>
      </c>
      <c r="C3010" s="1185" t="s">
        <v>88</v>
      </c>
      <c r="D3010" s="1189">
        <v>80</v>
      </c>
      <c r="E3010" s="1286"/>
      <c r="F3010" s="1180">
        <f>ROUND(D3010*(ROUND(E3010,2)),2)</f>
        <v>0</v>
      </c>
      <c r="G3010" s="1181"/>
      <c r="H3010" s="1182"/>
    </row>
    <row r="3011" spans="1:8" x14ac:dyDescent="0.3">
      <c r="A3011" s="1187"/>
      <c r="B3011" s="1188"/>
      <c r="C3011" s="1185"/>
      <c r="D3011" s="1189" t="s">
        <v>4331</v>
      </c>
      <c r="E3011" s="1217"/>
      <c r="F3011" s="1180"/>
      <c r="G3011" s="1181"/>
      <c r="H3011" s="1182"/>
    </row>
    <row r="3012" spans="1:8" x14ac:dyDescent="0.3">
      <c r="A3012" s="1187" t="s">
        <v>2714</v>
      </c>
      <c r="B3012" s="1188" t="s">
        <v>2715</v>
      </c>
      <c r="C3012" s="1185" t="s">
        <v>88</v>
      </c>
      <c r="D3012" s="1189">
        <v>1200</v>
      </c>
      <c r="E3012" s="1286"/>
      <c r="F3012" s="1180">
        <f>ROUND(D3012*(ROUND(E3012,2)),2)</f>
        <v>0</v>
      </c>
      <c r="G3012" s="1181"/>
      <c r="H3012" s="1182"/>
    </row>
    <row r="3013" spans="1:8" x14ac:dyDescent="0.3">
      <c r="A3013" s="1225"/>
      <c r="B3013" s="1188"/>
      <c r="C3013" s="1185"/>
      <c r="D3013" s="1189" t="s">
        <v>4331</v>
      </c>
      <c r="E3013" s="1207"/>
      <c r="F3013" s="1180"/>
      <c r="G3013" s="1181"/>
      <c r="H3013" s="1182"/>
    </row>
    <row r="3014" spans="1:8" x14ac:dyDescent="0.3">
      <c r="A3014" s="1225" t="s">
        <v>2716</v>
      </c>
      <c r="B3014" s="1188" t="s">
        <v>2717</v>
      </c>
      <c r="C3014" s="1185" t="s">
        <v>88</v>
      </c>
      <c r="D3014" s="1189">
        <v>35</v>
      </c>
      <c r="E3014" s="1286"/>
      <c r="F3014" s="1180">
        <f>ROUND(D3014*(ROUND(E3014,2)),2)</f>
        <v>0</v>
      </c>
      <c r="G3014" s="1181"/>
      <c r="H3014" s="1182"/>
    </row>
    <row r="3015" spans="1:8" x14ac:dyDescent="0.3">
      <c r="A3015" s="1225"/>
      <c r="B3015" s="1188"/>
      <c r="C3015" s="1185"/>
      <c r="D3015" s="1189" t="s">
        <v>4331</v>
      </c>
      <c r="E3015" s="1217"/>
      <c r="F3015" s="1180"/>
      <c r="G3015" s="1181"/>
      <c r="H3015" s="1182"/>
    </row>
    <row r="3016" spans="1:8" x14ac:dyDescent="0.3">
      <c r="A3016" s="1225" t="s">
        <v>2718</v>
      </c>
      <c r="B3016" s="1188" t="s">
        <v>3694</v>
      </c>
      <c r="C3016" s="1185" t="s">
        <v>88</v>
      </c>
      <c r="D3016" s="1189">
        <v>620</v>
      </c>
      <c r="E3016" s="1286"/>
      <c r="F3016" s="1180">
        <f>ROUND(D3016*(ROUND(E3016,2)),2)</f>
        <v>0</v>
      </c>
      <c r="G3016" s="1181"/>
      <c r="H3016" s="1182"/>
    </row>
    <row r="3017" spans="1:8" x14ac:dyDescent="0.3">
      <c r="A3017" s="1225"/>
      <c r="B3017" s="1188"/>
      <c r="C3017" s="1185"/>
      <c r="D3017" s="1189" t="s">
        <v>4331</v>
      </c>
      <c r="E3017" s="1217"/>
      <c r="F3017" s="1180"/>
      <c r="G3017" s="1181"/>
      <c r="H3017" s="1182"/>
    </row>
    <row r="3018" spans="1:8" x14ac:dyDescent="0.3">
      <c r="A3018" s="1187" t="s">
        <v>2720</v>
      </c>
      <c r="B3018" s="1188" t="s">
        <v>2721</v>
      </c>
      <c r="C3018" s="1185" t="s">
        <v>88</v>
      </c>
      <c r="D3018" s="1189">
        <v>1250</v>
      </c>
      <c r="E3018" s="1286"/>
      <c r="F3018" s="1180">
        <f>ROUND(D3018*(ROUND(E3018,2)),2)</f>
        <v>0</v>
      </c>
      <c r="G3018" s="1181"/>
      <c r="H3018" s="1182"/>
    </row>
    <row r="3019" spans="1:8" x14ac:dyDescent="0.3">
      <c r="A3019" s="1187"/>
      <c r="B3019" s="1188"/>
      <c r="C3019" s="1185"/>
      <c r="D3019" s="1189" t="s">
        <v>4331</v>
      </c>
      <c r="E3019" s="1286"/>
      <c r="F3019" s="1180"/>
      <c r="G3019" s="1181"/>
      <c r="H3019" s="1182"/>
    </row>
    <row r="3020" spans="1:8" x14ac:dyDescent="0.3">
      <c r="A3020" s="1225" t="s">
        <v>2728</v>
      </c>
      <c r="B3020" s="1188" t="s">
        <v>2729</v>
      </c>
      <c r="C3020" s="1185"/>
      <c r="D3020" s="1189" t="s">
        <v>4331</v>
      </c>
      <c r="E3020" s="1207"/>
      <c r="F3020" s="1180"/>
      <c r="G3020" s="1181"/>
      <c r="H3020" s="1182"/>
    </row>
    <row r="3021" spans="1:8" x14ac:dyDescent="0.3">
      <c r="A3021" s="1187"/>
      <c r="B3021" s="1188"/>
      <c r="C3021" s="1185"/>
      <c r="D3021" s="1189" t="s">
        <v>4331</v>
      </c>
      <c r="E3021" s="1245"/>
      <c r="F3021" s="1180"/>
      <c r="G3021" s="1181"/>
      <c r="H3021" s="1182"/>
    </row>
    <row r="3022" spans="1:8" x14ac:dyDescent="0.3">
      <c r="A3022" s="1225" t="s">
        <v>2730</v>
      </c>
      <c r="B3022" s="1188" t="s">
        <v>2731</v>
      </c>
      <c r="C3022" s="1185"/>
      <c r="D3022" s="1189" t="s">
        <v>4331</v>
      </c>
      <c r="E3022" s="1217"/>
      <c r="F3022" s="1180"/>
      <c r="G3022" s="1181"/>
      <c r="H3022" s="1182"/>
    </row>
    <row r="3023" spans="1:8" x14ac:dyDescent="0.3">
      <c r="A3023" s="1187"/>
      <c r="B3023" s="1188"/>
      <c r="C3023" s="1185"/>
      <c r="D3023" s="1189" t="s">
        <v>4331</v>
      </c>
      <c r="E3023" s="1291"/>
      <c r="F3023" s="1180"/>
      <c r="G3023" s="1181"/>
      <c r="H3023" s="1182"/>
    </row>
    <row r="3024" spans="1:8" x14ac:dyDescent="0.3">
      <c r="A3024" s="1225" t="s">
        <v>2732</v>
      </c>
      <c r="B3024" s="1235" t="s">
        <v>2713</v>
      </c>
      <c r="C3024" s="1185" t="s">
        <v>88</v>
      </c>
      <c r="D3024" s="1189">
        <v>8</v>
      </c>
      <c r="E3024" s="1286"/>
      <c r="F3024" s="1180">
        <f>ROUND(D3024*(ROUND(E3024,2)),2)</f>
        <v>0</v>
      </c>
      <c r="G3024" s="1181"/>
      <c r="H3024" s="1182"/>
    </row>
    <row r="3025" spans="1:8" x14ac:dyDescent="0.3">
      <c r="A3025" s="1187"/>
      <c r="B3025" s="1235"/>
      <c r="C3025" s="1185"/>
      <c r="D3025" s="1189" t="s">
        <v>4331</v>
      </c>
      <c r="E3025" s="1258"/>
      <c r="F3025" s="1180"/>
      <c r="G3025" s="1181"/>
      <c r="H3025" s="1182"/>
    </row>
    <row r="3026" spans="1:8" x14ac:dyDescent="0.3">
      <c r="A3026" s="1187" t="s">
        <v>2733</v>
      </c>
      <c r="B3026" s="1235" t="s">
        <v>2715</v>
      </c>
      <c r="C3026" s="1185" t="s">
        <v>88</v>
      </c>
      <c r="D3026" s="1189">
        <v>100</v>
      </c>
      <c r="E3026" s="1286"/>
      <c r="F3026" s="1180">
        <f>ROUND(D3026*(ROUND(E3026,2)),2)</f>
        <v>0</v>
      </c>
      <c r="G3026" s="1181"/>
      <c r="H3026" s="1182"/>
    </row>
    <row r="3027" spans="1:8" x14ac:dyDescent="0.3">
      <c r="A3027" s="1225"/>
      <c r="B3027" s="1235"/>
      <c r="C3027" s="1185"/>
      <c r="D3027" s="1189" t="s">
        <v>4331</v>
      </c>
      <c r="E3027" s="1258"/>
      <c r="F3027" s="1180"/>
      <c r="G3027" s="1181"/>
      <c r="H3027" s="1182"/>
    </row>
    <row r="3028" spans="1:8" x14ac:dyDescent="0.3">
      <c r="A3028" s="1225" t="s">
        <v>2734</v>
      </c>
      <c r="B3028" s="1235" t="s">
        <v>2717</v>
      </c>
      <c r="C3028" s="1185" t="s">
        <v>88</v>
      </c>
      <c r="D3028" s="1189">
        <v>8</v>
      </c>
      <c r="E3028" s="1286"/>
      <c r="F3028" s="1180">
        <f>ROUND(D3028*(ROUND(E3028,2)),2)</f>
        <v>0</v>
      </c>
      <c r="G3028" s="1181"/>
      <c r="H3028" s="1182"/>
    </row>
    <row r="3029" spans="1:8" x14ac:dyDescent="0.3">
      <c r="A3029" s="1225"/>
      <c r="B3029" s="1235"/>
      <c r="C3029" s="1185"/>
      <c r="D3029" s="1189" t="s">
        <v>4331</v>
      </c>
      <c r="E3029" s="1258"/>
      <c r="F3029" s="1180"/>
      <c r="G3029" s="1181"/>
      <c r="H3029" s="1182"/>
    </row>
    <row r="3030" spans="1:8" x14ac:dyDescent="0.3">
      <c r="A3030" s="1225" t="s">
        <v>2735</v>
      </c>
      <c r="B3030" s="1235" t="s">
        <v>3694</v>
      </c>
      <c r="C3030" s="1185" t="s">
        <v>88</v>
      </c>
      <c r="D3030" s="1189">
        <v>100</v>
      </c>
      <c r="E3030" s="1286"/>
      <c r="F3030" s="1180">
        <f>ROUND(D3030*(ROUND(E3030,2)),2)</f>
        <v>0</v>
      </c>
      <c r="G3030" s="1181"/>
      <c r="H3030" s="1182"/>
    </row>
    <row r="3031" spans="1:8" x14ac:dyDescent="0.3">
      <c r="A3031" s="1225"/>
      <c r="B3031" s="1235"/>
      <c r="C3031" s="1185"/>
      <c r="D3031" s="1189" t="s">
        <v>4331</v>
      </c>
      <c r="E3031" s="1258"/>
      <c r="F3031" s="1180"/>
      <c r="G3031" s="1181"/>
      <c r="H3031" s="1182"/>
    </row>
    <row r="3032" spans="1:8" x14ac:dyDescent="0.3">
      <c r="A3032" s="1187" t="s">
        <v>2736</v>
      </c>
      <c r="B3032" s="1235" t="s">
        <v>2721</v>
      </c>
      <c r="C3032" s="1185" t="s">
        <v>88</v>
      </c>
      <c r="D3032" s="1189">
        <v>8</v>
      </c>
      <c r="E3032" s="1286"/>
      <c r="F3032" s="1180">
        <f>ROUND(D3032*(ROUND(E3032,2)),2)</f>
        <v>0</v>
      </c>
      <c r="G3032" s="1181"/>
      <c r="H3032" s="1182"/>
    </row>
    <row r="3033" spans="1:8" x14ac:dyDescent="0.3">
      <c r="A3033" s="1187"/>
      <c r="B3033" s="1188"/>
      <c r="C3033" s="1185"/>
      <c r="D3033" s="1189" t="s">
        <v>4331</v>
      </c>
      <c r="E3033" s="1217"/>
      <c r="F3033" s="1180"/>
      <c r="G3033" s="1181"/>
      <c r="H3033" s="1182"/>
    </row>
    <row r="3034" spans="1:8" x14ac:dyDescent="0.3">
      <c r="A3034" s="1187" t="s">
        <v>2737</v>
      </c>
      <c r="B3034" s="1188" t="s">
        <v>2738</v>
      </c>
      <c r="C3034" s="1185"/>
      <c r="D3034" s="1189" t="s">
        <v>4331</v>
      </c>
      <c r="E3034" s="1217"/>
      <c r="F3034" s="1180"/>
      <c r="G3034" s="1181"/>
      <c r="H3034" s="1182"/>
    </row>
    <row r="3035" spans="1:8" x14ac:dyDescent="0.3">
      <c r="A3035" s="1187"/>
      <c r="B3035" s="1188"/>
      <c r="C3035" s="1185"/>
      <c r="D3035" s="1189" t="s">
        <v>4331</v>
      </c>
      <c r="E3035" s="1291"/>
      <c r="F3035" s="1180"/>
      <c r="G3035" s="1181"/>
      <c r="H3035" s="1182"/>
    </row>
    <row r="3036" spans="1:8" x14ac:dyDescent="0.3">
      <c r="A3036" s="1225" t="s">
        <v>2739</v>
      </c>
      <c r="B3036" s="1235" t="s">
        <v>2713</v>
      </c>
      <c r="C3036" s="1185" t="s">
        <v>88</v>
      </c>
      <c r="D3036" s="1189">
        <v>8</v>
      </c>
      <c r="E3036" s="1286"/>
      <c r="F3036" s="1180">
        <f>ROUND(D3036*(ROUND(E3036,2)),2)</f>
        <v>0</v>
      </c>
      <c r="G3036" s="1181"/>
      <c r="H3036" s="1182"/>
    </row>
    <row r="3037" spans="1:8" x14ac:dyDescent="0.3">
      <c r="A3037" s="1187"/>
      <c r="B3037" s="1235"/>
      <c r="C3037" s="1185"/>
      <c r="D3037" s="1189" t="s">
        <v>4331</v>
      </c>
      <c r="E3037" s="1258"/>
      <c r="F3037" s="1180"/>
      <c r="G3037" s="1181"/>
      <c r="H3037" s="1182"/>
    </row>
    <row r="3038" spans="1:8" x14ac:dyDescent="0.3">
      <c r="A3038" s="1187" t="s">
        <v>2740</v>
      </c>
      <c r="B3038" s="1235" t="s">
        <v>2715</v>
      </c>
      <c r="C3038" s="1185" t="s">
        <v>88</v>
      </c>
      <c r="D3038" s="1189">
        <v>20</v>
      </c>
      <c r="E3038" s="1286"/>
      <c r="F3038" s="1180">
        <f>ROUND(D3038*(ROUND(E3038,2)),2)</f>
        <v>0</v>
      </c>
      <c r="G3038" s="1181"/>
      <c r="H3038" s="1182"/>
    </row>
    <row r="3039" spans="1:8" x14ac:dyDescent="0.3">
      <c r="A3039" s="1225"/>
      <c r="B3039" s="1235"/>
      <c r="C3039" s="1185"/>
      <c r="D3039" s="1189" t="s">
        <v>4331</v>
      </c>
      <c r="E3039" s="1258"/>
      <c r="F3039" s="1180"/>
      <c r="G3039" s="1181"/>
      <c r="H3039" s="1182"/>
    </row>
    <row r="3040" spans="1:8" x14ac:dyDescent="0.3">
      <c r="A3040" s="1225" t="s">
        <v>2741</v>
      </c>
      <c r="B3040" s="1235" t="s">
        <v>2717</v>
      </c>
      <c r="C3040" s="1185" t="s">
        <v>88</v>
      </c>
      <c r="D3040" s="1189">
        <v>8</v>
      </c>
      <c r="E3040" s="1286"/>
      <c r="F3040" s="1180">
        <f>ROUND(D3040*(ROUND(E3040,2)),2)</f>
        <v>0</v>
      </c>
      <c r="G3040" s="1181"/>
      <c r="H3040" s="1182"/>
    </row>
    <row r="3041" spans="1:8" x14ac:dyDescent="0.3">
      <c r="A3041" s="1225"/>
      <c r="B3041" s="1235"/>
      <c r="C3041" s="1185"/>
      <c r="D3041" s="1189" t="s">
        <v>4331</v>
      </c>
      <c r="E3041" s="1258"/>
      <c r="F3041" s="1180"/>
      <c r="G3041" s="1181"/>
      <c r="H3041" s="1182"/>
    </row>
    <row r="3042" spans="1:8" x14ac:dyDescent="0.3">
      <c r="A3042" s="1225" t="s">
        <v>2742</v>
      </c>
      <c r="B3042" s="1235" t="s">
        <v>3694</v>
      </c>
      <c r="C3042" s="1185" t="s">
        <v>88</v>
      </c>
      <c r="D3042" s="1189">
        <v>20</v>
      </c>
      <c r="E3042" s="1286"/>
      <c r="F3042" s="1180">
        <f>ROUND(D3042*(ROUND(E3042,2)),2)</f>
        <v>0</v>
      </c>
      <c r="G3042" s="1181"/>
      <c r="H3042" s="1182"/>
    </row>
    <row r="3043" spans="1:8" x14ac:dyDescent="0.3">
      <c r="A3043" s="1225"/>
      <c r="B3043" s="1235"/>
      <c r="C3043" s="1185"/>
      <c r="D3043" s="1189" t="s">
        <v>4331</v>
      </c>
      <c r="E3043" s="1258"/>
      <c r="F3043" s="1180"/>
      <c r="G3043" s="1181"/>
      <c r="H3043" s="1182"/>
    </row>
    <row r="3044" spans="1:8" x14ac:dyDescent="0.3">
      <c r="A3044" s="1187" t="s">
        <v>2743</v>
      </c>
      <c r="B3044" s="1235" t="s">
        <v>2721</v>
      </c>
      <c r="C3044" s="1185" t="s">
        <v>88</v>
      </c>
      <c r="D3044" s="1189">
        <v>50</v>
      </c>
      <c r="E3044" s="1286"/>
      <c r="F3044" s="1180">
        <f>ROUND(D3044*(ROUND(E3044,2)),2)</f>
        <v>0</v>
      </c>
      <c r="G3044" s="1181"/>
      <c r="H3044" s="1182"/>
    </row>
    <row r="3045" spans="1:8" x14ac:dyDescent="0.3">
      <c r="A3045" s="1187"/>
      <c r="B3045" s="1188"/>
      <c r="C3045" s="1185"/>
      <c r="D3045" s="1189" t="s">
        <v>4331</v>
      </c>
      <c r="E3045" s="1207"/>
      <c r="F3045" s="1180"/>
      <c r="G3045" s="1181"/>
      <c r="H3045" s="1182"/>
    </row>
    <row r="3046" spans="1:8" x14ac:dyDescent="0.3">
      <c r="A3046" s="1225" t="s">
        <v>2745</v>
      </c>
      <c r="B3046" s="1188" t="s">
        <v>3821</v>
      </c>
      <c r="C3046" s="1185"/>
      <c r="D3046" s="1189" t="s">
        <v>4331</v>
      </c>
      <c r="E3046" s="1217"/>
      <c r="F3046" s="1180"/>
      <c r="G3046" s="1181"/>
      <c r="H3046" s="1182"/>
    </row>
    <row r="3047" spans="1:8" x14ac:dyDescent="0.3">
      <c r="A3047" s="1166"/>
      <c r="B3047" s="1188"/>
      <c r="C3047" s="1185"/>
      <c r="D3047" s="1189" t="s">
        <v>4331</v>
      </c>
      <c r="E3047" s="1217"/>
      <c r="F3047" s="1180"/>
      <c r="G3047" s="1181"/>
      <c r="H3047" s="1182"/>
    </row>
    <row r="3048" spans="1:8" x14ac:dyDescent="0.3">
      <c r="A3048" s="1225" t="s">
        <v>2747</v>
      </c>
      <c r="B3048" s="1188" t="s">
        <v>2748</v>
      </c>
      <c r="C3048" s="1185"/>
      <c r="D3048" s="1189" t="s">
        <v>4331</v>
      </c>
      <c r="E3048" s="1217"/>
      <c r="F3048" s="1180"/>
      <c r="G3048" s="1181"/>
      <c r="H3048" s="1182"/>
    </row>
    <row r="3049" spans="1:8" x14ac:dyDescent="0.3">
      <c r="A3049" s="1187"/>
      <c r="B3049" s="1188"/>
      <c r="C3049" s="1185"/>
      <c r="D3049" s="1189" t="s">
        <v>4331</v>
      </c>
      <c r="E3049" s="1291"/>
      <c r="F3049" s="1180"/>
      <c r="G3049" s="1181"/>
      <c r="H3049" s="1182"/>
    </row>
    <row r="3050" spans="1:8" x14ac:dyDescent="0.3">
      <c r="A3050" s="1225" t="s">
        <v>2749</v>
      </c>
      <c r="B3050" s="1235" t="s">
        <v>2750</v>
      </c>
      <c r="C3050" s="1185" t="s">
        <v>88</v>
      </c>
      <c r="D3050" s="1189">
        <v>25</v>
      </c>
      <c r="E3050" s="1286"/>
      <c r="F3050" s="1180">
        <f>ROUND(D3050*(ROUND(E3050,2)),2)</f>
        <v>0</v>
      </c>
      <c r="G3050" s="1181"/>
      <c r="H3050" s="1182"/>
    </row>
    <row r="3051" spans="1:8" x14ac:dyDescent="0.3">
      <c r="A3051" s="1187"/>
      <c r="B3051" s="1235"/>
      <c r="C3051" s="1185"/>
      <c r="D3051" s="1189" t="s">
        <v>4331</v>
      </c>
      <c r="E3051" s="1258"/>
      <c r="F3051" s="1180"/>
      <c r="G3051" s="1181"/>
      <c r="H3051" s="1182"/>
    </row>
    <row r="3052" spans="1:8" x14ac:dyDescent="0.3">
      <c r="A3052" s="1187" t="s">
        <v>2751</v>
      </c>
      <c r="B3052" s="1235" t="s">
        <v>2752</v>
      </c>
      <c r="C3052" s="1185" t="s">
        <v>88</v>
      </c>
      <c r="D3052" s="1189">
        <v>25</v>
      </c>
      <c r="E3052" s="1286"/>
      <c r="F3052" s="1180">
        <f>ROUND(D3052*(ROUND(E3052,2)),2)</f>
        <v>0</v>
      </c>
      <c r="G3052" s="1181"/>
      <c r="H3052" s="1182"/>
    </row>
    <row r="3053" spans="1:8" x14ac:dyDescent="0.3">
      <c r="A3053" s="1225"/>
      <c r="B3053" s="1188"/>
      <c r="C3053" s="1185"/>
      <c r="D3053" s="1189" t="s">
        <v>4331</v>
      </c>
      <c r="E3053" s="1207"/>
      <c r="F3053" s="1180"/>
      <c r="G3053" s="1181"/>
      <c r="H3053" s="1182"/>
    </row>
    <row r="3054" spans="1:8" x14ac:dyDescent="0.3">
      <c r="A3054" s="1225" t="s">
        <v>2753</v>
      </c>
      <c r="B3054" s="1188" t="s">
        <v>2754</v>
      </c>
      <c r="C3054" s="1185" t="s">
        <v>88</v>
      </c>
      <c r="D3054" s="1189">
        <v>8</v>
      </c>
      <c r="E3054" s="1286"/>
      <c r="F3054" s="1180">
        <f>ROUND(D3054*(ROUND(E3054,2)),2)</f>
        <v>0</v>
      </c>
      <c r="G3054" s="1181"/>
      <c r="H3054" s="1182"/>
    </row>
    <row r="3055" spans="1:8" x14ac:dyDescent="0.3">
      <c r="A3055" s="1187"/>
      <c r="B3055" s="1188"/>
      <c r="C3055" s="1185"/>
      <c r="D3055" s="1189" t="s">
        <v>4331</v>
      </c>
      <c r="E3055" s="1207"/>
      <c r="F3055" s="1180" t="s">
        <v>4128</v>
      </c>
      <c r="G3055" s="1181"/>
      <c r="H3055" s="1182"/>
    </row>
    <row r="3056" spans="1:8" x14ac:dyDescent="0.3">
      <c r="A3056" s="1187" t="s">
        <v>2755</v>
      </c>
      <c r="B3056" s="1188" t="s">
        <v>2756</v>
      </c>
      <c r="C3056" s="1185" t="s">
        <v>88</v>
      </c>
      <c r="D3056" s="1246">
        <v>8</v>
      </c>
      <c r="E3056" s="1286"/>
      <c r="F3056" s="1180">
        <f>ROUND(D3056*(ROUND(E3056,2)),2)</f>
        <v>0</v>
      </c>
      <c r="G3056" s="1181"/>
      <c r="H3056" s="1182"/>
    </row>
    <row r="3057" spans="1:8" x14ac:dyDescent="0.3">
      <c r="A3057" s="1187"/>
      <c r="B3057" s="1236"/>
      <c r="C3057" s="1253"/>
      <c r="D3057" s="1189"/>
      <c r="E3057" s="1306"/>
      <c r="F3057" s="1180"/>
      <c r="G3057" s="1181"/>
      <c r="H3057" s="1182"/>
    </row>
    <row r="3058" spans="1:8" x14ac:dyDescent="0.3">
      <c r="A3058" s="1187"/>
      <c r="B3058" s="1236"/>
      <c r="C3058" s="1253"/>
      <c r="D3058" s="1189"/>
      <c r="E3058" s="1306"/>
      <c r="F3058" s="1180"/>
      <c r="G3058" s="1181"/>
      <c r="H3058" s="1182"/>
    </row>
    <row r="3059" spans="1:8" x14ac:dyDescent="0.3">
      <c r="A3059" s="1187"/>
      <c r="B3059" s="1236"/>
      <c r="C3059" s="1253"/>
      <c r="D3059" s="1189"/>
      <c r="E3059" s="1306"/>
      <c r="F3059" s="1180"/>
      <c r="G3059" s="1181"/>
      <c r="H3059" s="1182"/>
    </row>
    <row r="3060" spans="1:8" x14ac:dyDescent="0.3">
      <c r="A3060" s="1187"/>
      <c r="B3060" s="1266"/>
      <c r="C3060" s="1320"/>
      <c r="D3060" s="1267"/>
      <c r="E3060" s="1306"/>
      <c r="F3060" s="1180"/>
      <c r="G3060" s="1181"/>
      <c r="H3060" s="1182"/>
    </row>
    <row r="3061" spans="1:8" x14ac:dyDescent="0.3">
      <c r="A3061" s="1178"/>
      <c r="B3061" s="1203"/>
      <c r="C3061" s="1204"/>
      <c r="D3061" s="1204"/>
      <c r="E3061" s="1204"/>
      <c r="F3061" s="1210"/>
      <c r="G3061" s="1181"/>
      <c r="H3061" s="1182"/>
    </row>
    <row r="3062" spans="1:8" x14ac:dyDescent="0.3">
      <c r="A3062" s="1205"/>
      <c r="B3062" s="1158" t="s">
        <v>4450</v>
      </c>
      <c r="C3062" s="1159"/>
      <c r="D3062" s="1159"/>
      <c r="E3062" s="1159"/>
      <c r="F3062" s="1175">
        <f>SUM(F3005:F3056)</f>
        <v>0</v>
      </c>
      <c r="G3062" s="1181"/>
      <c r="H3062" s="1151"/>
    </row>
    <row r="3063" spans="1:8" x14ac:dyDescent="0.3">
      <c r="A3063" s="1148" t="str">
        <f>A1</f>
        <v>CONTRACT  SANRAL NRA 2024/1323</v>
      </c>
      <c r="B3063" s="1206"/>
      <c r="C3063" s="1150"/>
      <c r="D3063" s="1150"/>
      <c r="E3063" s="1150"/>
      <c r="F3063" s="1151"/>
      <c r="G3063" s="1181"/>
      <c r="H3063" s="1151"/>
    </row>
    <row r="3064" spans="1:8" x14ac:dyDescent="0.3">
      <c r="A3064" s="1148" t="str">
        <f>A2</f>
        <v>ROUTINE ROAD MAINTENANCE ON NATIONAL ROUTES IN THE LIMPOPO PROVINCE</v>
      </c>
      <c r="B3064" s="1149"/>
      <c r="C3064" s="1150"/>
      <c r="D3064" s="1150"/>
      <c r="E3064" s="1150"/>
      <c r="F3064" s="1155" t="s">
        <v>4568</v>
      </c>
      <c r="G3064" s="1181"/>
      <c r="H3064" s="1155"/>
    </row>
    <row r="3065" spans="1:8" x14ac:dyDescent="0.3">
      <c r="A3065" s="1157" t="s">
        <v>4457</v>
      </c>
      <c r="B3065" s="1149"/>
      <c r="C3065" s="1159"/>
      <c r="D3065" s="1159"/>
      <c r="E3065" s="1159"/>
      <c r="F3065" s="1151"/>
      <c r="G3065" s="1181"/>
      <c r="H3065" s="1151"/>
    </row>
    <row r="3066" spans="1:8" x14ac:dyDescent="0.3">
      <c r="A3066" s="1162"/>
      <c r="B3066" s="1163"/>
      <c r="C3066" s="1164"/>
      <c r="D3066" s="1164"/>
      <c r="E3066" s="1165"/>
      <c r="F3066" s="1165"/>
      <c r="G3066" s="1181"/>
      <c r="H3066" s="1151"/>
    </row>
    <row r="3067" spans="1:8" x14ac:dyDescent="0.3">
      <c r="A3067" s="1166" t="s">
        <v>4111</v>
      </c>
      <c r="B3067" s="1167" t="s">
        <v>4035</v>
      </c>
      <c r="C3067" s="1168" t="s">
        <v>4112</v>
      </c>
      <c r="D3067" s="1168" t="s">
        <v>4113</v>
      </c>
      <c r="E3067" s="1169" t="s">
        <v>4114</v>
      </c>
      <c r="F3067" s="1169" t="s">
        <v>4036</v>
      </c>
      <c r="G3067" s="1181"/>
      <c r="H3067" s="1170"/>
    </row>
    <row r="3068" spans="1:8" x14ac:dyDescent="0.3">
      <c r="A3068" s="1172"/>
      <c r="B3068" s="1173"/>
      <c r="C3068" s="1174"/>
      <c r="D3068" s="1174"/>
      <c r="E3068" s="1175"/>
      <c r="F3068" s="1175"/>
      <c r="G3068" s="1181"/>
      <c r="H3068" s="1151"/>
    </row>
    <row r="3069" spans="1:8" x14ac:dyDescent="0.3">
      <c r="A3069" s="1178"/>
      <c r="B3069" s="1203"/>
      <c r="C3069" s="1204"/>
      <c r="D3069" s="1204"/>
      <c r="E3069" s="1204"/>
      <c r="F3069" s="1165"/>
      <c r="G3069" s="1181"/>
      <c r="H3069" s="1151"/>
    </row>
    <row r="3070" spans="1:8" x14ac:dyDescent="0.3">
      <c r="A3070" s="1205"/>
      <c r="B3070" s="1158" t="s">
        <v>4451</v>
      </c>
      <c r="C3070" s="1159"/>
      <c r="D3070" s="1159"/>
      <c r="E3070" s="1159"/>
      <c r="F3070" s="1175">
        <f>F3062</f>
        <v>0</v>
      </c>
      <c r="G3070" s="1181"/>
      <c r="H3070" s="1151"/>
    </row>
    <row r="3071" spans="1:8" x14ac:dyDescent="0.3">
      <c r="A3071" s="1187"/>
      <c r="B3071" s="1188"/>
      <c r="C3071" s="1185"/>
      <c r="D3071" s="1189" t="s">
        <v>4331</v>
      </c>
      <c r="E3071" s="1258"/>
      <c r="F3071" s="1180"/>
      <c r="G3071" s="1181"/>
      <c r="H3071" s="1182"/>
    </row>
    <row r="3072" spans="1:8" x14ac:dyDescent="0.3">
      <c r="A3072" s="1187" t="s">
        <v>2757</v>
      </c>
      <c r="B3072" s="1188" t="s">
        <v>2758</v>
      </c>
      <c r="C3072" s="1185" t="s">
        <v>88</v>
      </c>
      <c r="D3072" s="1189">
        <v>8</v>
      </c>
      <c r="E3072" s="1286"/>
      <c r="F3072" s="1180">
        <f>ROUND(D3072*(ROUND(E3072,2)),2)</f>
        <v>0</v>
      </c>
      <c r="G3072" s="1181"/>
      <c r="H3072" s="1182"/>
    </row>
    <row r="3073" spans="1:8" x14ac:dyDescent="0.3">
      <c r="A3073" s="1187"/>
      <c r="B3073" s="1188"/>
      <c r="C3073" s="1185"/>
      <c r="D3073" s="1189" t="s">
        <v>4331</v>
      </c>
      <c r="E3073" s="1207"/>
      <c r="F3073" s="1180" t="s">
        <v>4128</v>
      </c>
      <c r="G3073" s="1181"/>
      <c r="H3073" s="1182"/>
    </row>
    <row r="3074" spans="1:8" x14ac:dyDescent="0.3">
      <c r="A3074" s="1187" t="s">
        <v>2759</v>
      </c>
      <c r="B3074" s="1188" t="s">
        <v>2760</v>
      </c>
      <c r="C3074" s="1185" t="s">
        <v>88</v>
      </c>
      <c r="D3074" s="1189">
        <v>8</v>
      </c>
      <c r="E3074" s="1286"/>
      <c r="F3074" s="1180">
        <f>ROUND(D3074*(ROUND(E3074,2)),2)</f>
        <v>0</v>
      </c>
      <c r="G3074" s="1181"/>
      <c r="H3074" s="1182"/>
    </row>
    <row r="3075" spans="1:8" x14ac:dyDescent="0.3">
      <c r="A3075" s="1187"/>
      <c r="B3075" s="1188"/>
      <c r="C3075" s="1185"/>
      <c r="D3075" s="1189" t="s">
        <v>4331</v>
      </c>
      <c r="E3075" s="1207"/>
      <c r="F3075" s="1180"/>
      <c r="G3075" s="1181"/>
      <c r="H3075" s="1182"/>
    </row>
    <row r="3076" spans="1:8" x14ac:dyDescent="0.3">
      <c r="A3076" s="1187" t="s">
        <v>2761</v>
      </c>
      <c r="B3076" s="1188" t="s">
        <v>2762</v>
      </c>
      <c r="C3076" s="1185" t="s">
        <v>88</v>
      </c>
      <c r="D3076" s="1189">
        <v>8</v>
      </c>
      <c r="E3076" s="1286"/>
      <c r="F3076" s="1180">
        <f>ROUND(D3076*(ROUND(E3076,2)),2)</f>
        <v>0</v>
      </c>
      <c r="G3076" s="1181"/>
      <c r="H3076" s="1182"/>
    </row>
    <row r="3077" spans="1:8" x14ac:dyDescent="0.3">
      <c r="A3077" s="1187"/>
      <c r="B3077" s="1188"/>
      <c r="C3077" s="1185"/>
      <c r="D3077" s="1189" t="s">
        <v>4331</v>
      </c>
      <c r="E3077" s="1258"/>
      <c r="F3077" s="1180"/>
      <c r="G3077" s="1181"/>
      <c r="H3077" s="1182"/>
    </row>
    <row r="3078" spans="1:8" x14ac:dyDescent="0.3">
      <c r="A3078" s="1187" t="s">
        <v>2763</v>
      </c>
      <c r="B3078" s="1188" t="s">
        <v>2764</v>
      </c>
      <c r="C3078" s="1185" t="s">
        <v>88</v>
      </c>
      <c r="D3078" s="1189">
        <v>8</v>
      </c>
      <c r="E3078" s="1286"/>
      <c r="F3078" s="1180">
        <f>ROUND(D3078*(ROUND(E3078,2)),2)</f>
        <v>0</v>
      </c>
      <c r="G3078" s="1181"/>
      <c r="H3078" s="1182"/>
    </row>
    <row r="3079" spans="1:8" x14ac:dyDescent="0.3">
      <c r="A3079" s="1225"/>
      <c r="B3079" s="1188"/>
      <c r="C3079" s="1185"/>
      <c r="D3079" s="1189" t="s">
        <v>4331</v>
      </c>
      <c r="E3079" s="1207"/>
      <c r="F3079" s="1180"/>
      <c r="G3079" s="1181"/>
      <c r="H3079" s="1182"/>
    </row>
    <row r="3080" spans="1:8" ht="22.8" x14ac:dyDescent="0.3">
      <c r="A3080" s="1187" t="s">
        <v>2765</v>
      </c>
      <c r="B3080" s="1188" t="s">
        <v>4569</v>
      </c>
      <c r="C3080" s="1185" t="s">
        <v>88</v>
      </c>
      <c r="D3080" s="1189">
        <v>8</v>
      </c>
      <c r="E3080" s="1286"/>
      <c r="F3080" s="1180">
        <f>ROUND(D3080*(ROUND(E3080,2)),2)</f>
        <v>0</v>
      </c>
      <c r="G3080" s="1181"/>
      <c r="H3080" s="1182"/>
    </row>
    <row r="3081" spans="1:8" x14ac:dyDescent="0.3">
      <c r="A3081" s="1225"/>
      <c r="B3081" s="1188"/>
      <c r="C3081" s="1185"/>
      <c r="D3081" s="1189" t="s">
        <v>4331</v>
      </c>
      <c r="E3081" s="1217"/>
      <c r="F3081" s="1180"/>
      <c r="G3081" s="1181"/>
      <c r="H3081" s="1182"/>
    </row>
    <row r="3082" spans="1:8" x14ac:dyDescent="0.3">
      <c r="A3082" s="1187" t="s">
        <v>2767</v>
      </c>
      <c r="B3082" s="1188" t="s">
        <v>2768</v>
      </c>
      <c r="C3082" s="1185" t="s">
        <v>88</v>
      </c>
      <c r="D3082" s="1189">
        <v>8</v>
      </c>
      <c r="E3082" s="1286"/>
      <c r="F3082" s="1180">
        <f>ROUND(D3082*(ROUND(E3082,2)),2)</f>
        <v>0</v>
      </c>
      <c r="G3082" s="1181"/>
      <c r="H3082" s="1182"/>
    </row>
    <row r="3083" spans="1:8" x14ac:dyDescent="0.3">
      <c r="A3083" s="1225"/>
      <c r="B3083" s="1188"/>
      <c r="C3083" s="1185"/>
      <c r="D3083" s="1189" t="s">
        <v>4331</v>
      </c>
      <c r="E3083" s="1207"/>
      <c r="F3083" s="1180"/>
      <c r="G3083" s="1181"/>
      <c r="H3083" s="1182"/>
    </row>
    <row r="3084" spans="1:8" ht="24.6" x14ac:dyDescent="0.3">
      <c r="A3084" s="1187" t="s">
        <v>2769</v>
      </c>
      <c r="B3084" s="1188" t="s">
        <v>4570</v>
      </c>
      <c r="C3084" s="1185" t="s">
        <v>88</v>
      </c>
      <c r="D3084" s="1189">
        <v>8</v>
      </c>
      <c r="E3084" s="1286"/>
      <c r="F3084" s="1180">
        <f>ROUND(D3084*(ROUND(E3084,2)),2)</f>
        <v>0</v>
      </c>
      <c r="G3084" s="1181"/>
      <c r="H3084" s="1182"/>
    </row>
    <row r="3085" spans="1:8" x14ac:dyDescent="0.3">
      <c r="A3085" s="1225"/>
      <c r="B3085" s="1188"/>
      <c r="C3085" s="1185"/>
      <c r="D3085" s="1189" t="s">
        <v>4331</v>
      </c>
      <c r="E3085" s="1217"/>
      <c r="F3085" s="1180"/>
      <c r="G3085" s="1181"/>
      <c r="H3085" s="1182"/>
    </row>
    <row r="3086" spans="1:8" ht="22.8" x14ac:dyDescent="0.3">
      <c r="A3086" s="1187" t="s">
        <v>2771</v>
      </c>
      <c r="B3086" s="1188" t="s">
        <v>4571</v>
      </c>
      <c r="C3086" s="1185" t="s">
        <v>88</v>
      </c>
      <c r="D3086" s="1189">
        <v>8</v>
      </c>
      <c r="E3086" s="1286"/>
      <c r="F3086" s="1180">
        <f>ROUND(D3086*(ROUND(E3086,2)),2)</f>
        <v>0</v>
      </c>
      <c r="G3086" s="1181"/>
      <c r="H3086" s="1182"/>
    </row>
    <row r="3087" spans="1:8" x14ac:dyDescent="0.3">
      <c r="A3087" s="1187"/>
      <c r="B3087" s="1188"/>
      <c r="C3087" s="1185"/>
      <c r="D3087" s="1189" t="s">
        <v>4331</v>
      </c>
      <c r="E3087" s="1207"/>
      <c r="F3087" s="1180"/>
      <c r="G3087" s="1181"/>
      <c r="H3087" s="1182"/>
    </row>
    <row r="3088" spans="1:8" ht="22.8" x14ac:dyDescent="0.3">
      <c r="A3088" s="1187" t="s">
        <v>2773</v>
      </c>
      <c r="B3088" s="1188" t="s">
        <v>4572</v>
      </c>
      <c r="C3088" s="1185" t="s">
        <v>88</v>
      </c>
      <c r="D3088" s="1189">
        <v>8</v>
      </c>
      <c r="E3088" s="1286"/>
      <c r="F3088" s="1180">
        <f>ROUND(D3088*(ROUND(E3088,2)),2)</f>
        <v>0</v>
      </c>
      <c r="G3088" s="1181"/>
      <c r="H3088" s="1182"/>
    </row>
    <row r="3089" spans="1:8" x14ac:dyDescent="0.3">
      <c r="A3089" s="1187"/>
      <c r="B3089" s="1188"/>
      <c r="C3089" s="1185"/>
      <c r="D3089" s="1189" t="s">
        <v>4331</v>
      </c>
      <c r="E3089" s="1207"/>
      <c r="F3089" s="1180"/>
      <c r="G3089" s="1181"/>
      <c r="H3089" s="1182"/>
    </row>
    <row r="3090" spans="1:8" ht="22.8" x14ac:dyDescent="0.3">
      <c r="A3090" s="1187" t="s">
        <v>2775</v>
      </c>
      <c r="B3090" s="1188" t="s">
        <v>2776</v>
      </c>
      <c r="C3090" s="1185" t="s">
        <v>88</v>
      </c>
      <c r="D3090" s="1189">
        <v>8</v>
      </c>
      <c r="E3090" s="1286"/>
      <c r="F3090" s="1180">
        <f>ROUND(D3090*(ROUND(E3090,2)),2)</f>
        <v>0</v>
      </c>
      <c r="G3090" s="1181"/>
      <c r="H3090" s="1182"/>
    </row>
    <row r="3091" spans="1:8" x14ac:dyDescent="0.3">
      <c r="A3091" s="1187"/>
      <c r="B3091" s="1188"/>
      <c r="C3091" s="1185"/>
      <c r="D3091" s="1189" t="s">
        <v>4331</v>
      </c>
      <c r="E3091" s="1207"/>
      <c r="F3091" s="1180"/>
      <c r="G3091" s="1181"/>
      <c r="H3091" s="1182"/>
    </row>
    <row r="3092" spans="1:8" x14ac:dyDescent="0.3">
      <c r="A3092" s="1187" t="s">
        <v>2777</v>
      </c>
      <c r="B3092" s="1188" t="s">
        <v>4573</v>
      </c>
      <c r="C3092" s="1185" t="s">
        <v>88</v>
      </c>
      <c r="D3092" s="1189">
        <v>8</v>
      </c>
      <c r="E3092" s="1286"/>
      <c r="F3092" s="1180">
        <f>ROUND(D3092*(ROUND(E3092,2)),2)</f>
        <v>0</v>
      </c>
      <c r="G3092" s="1181"/>
      <c r="H3092" s="1182"/>
    </row>
    <row r="3093" spans="1:8" x14ac:dyDescent="0.3">
      <c r="A3093" s="1187"/>
      <c r="B3093" s="1188"/>
      <c r="C3093" s="1185"/>
      <c r="D3093" s="1189" t="s">
        <v>4331</v>
      </c>
      <c r="E3093" s="1217"/>
      <c r="F3093" s="1180"/>
      <c r="G3093" s="1181"/>
      <c r="H3093" s="1182"/>
    </row>
    <row r="3094" spans="1:8" x14ac:dyDescent="0.3">
      <c r="A3094" s="1187" t="s">
        <v>2779</v>
      </c>
      <c r="B3094" s="1188" t="s">
        <v>2780</v>
      </c>
      <c r="C3094" s="1185"/>
      <c r="D3094" s="1189" t="s">
        <v>4331</v>
      </c>
      <c r="E3094" s="1258"/>
      <c r="F3094" s="1180"/>
      <c r="G3094" s="1181"/>
      <c r="H3094" s="1182"/>
    </row>
    <row r="3095" spans="1:8" x14ac:dyDescent="0.3">
      <c r="A3095" s="1187"/>
      <c r="B3095" s="1188"/>
      <c r="C3095" s="1185"/>
      <c r="D3095" s="1189" t="s">
        <v>4331</v>
      </c>
      <c r="E3095" s="1258"/>
      <c r="F3095" s="1180"/>
      <c r="G3095" s="1181"/>
      <c r="H3095" s="1182"/>
    </row>
    <row r="3096" spans="1:8" x14ac:dyDescent="0.3">
      <c r="A3096" s="1187" t="s">
        <v>4574</v>
      </c>
      <c r="B3096" s="1188" t="s">
        <v>4575</v>
      </c>
      <c r="C3096" s="1185" t="s">
        <v>88</v>
      </c>
      <c r="D3096" s="1189">
        <v>8</v>
      </c>
      <c r="E3096" s="1286"/>
      <c r="F3096" s="1180">
        <f>ROUND(D3096*(ROUND(E3096,2)),2)</f>
        <v>0</v>
      </c>
      <c r="G3096" s="1181"/>
      <c r="H3096" s="1182"/>
    </row>
    <row r="3097" spans="1:8" x14ac:dyDescent="0.3">
      <c r="A3097" s="1187"/>
      <c r="B3097" s="1188"/>
      <c r="C3097" s="1185"/>
      <c r="D3097" s="1189" t="s">
        <v>4331</v>
      </c>
      <c r="E3097" s="1258"/>
      <c r="F3097" s="1180"/>
      <c r="G3097" s="1181"/>
      <c r="H3097" s="1182"/>
    </row>
    <row r="3098" spans="1:8" x14ac:dyDescent="0.3">
      <c r="A3098" s="1187" t="s">
        <v>4576</v>
      </c>
      <c r="B3098" s="1188" t="s">
        <v>4577</v>
      </c>
      <c r="C3098" s="1185" t="s">
        <v>88</v>
      </c>
      <c r="D3098" s="1189">
        <v>8</v>
      </c>
      <c r="E3098" s="1286"/>
      <c r="F3098" s="1180">
        <f>ROUND(D3098*(ROUND(E3098,2)),2)</f>
        <v>0</v>
      </c>
      <c r="G3098" s="1181"/>
      <c r="H3098" s="1182"/>
    </row>
    <row r="3099" spans="1:8" x14ac:dyDescent="0.3">
      <c r="A3099" s="1187"/>
      <c r="B3099" s="1188"/>
      <c r="C3099" s="1185"/>
      <c r="D3099" s="1189" t="s">
        <v>4331</v>
      </c>
      <c r="E3099" s="1217"/>
      <c r="F3099" s="1180"/>
      <c r="G3099" s="1181"/>
      <c r="H3099" s="1182"/>
    </row>
    <row r="3100" spans="1:8" x14ac:dyDescent="0.3">
      <c r="A3100" s="1187" t="s">
        <v>2781</v>
      </c>
      <c r="B3100" s="1188" t="s">
        <v>2782</v>
      </c>
      <c r="C3100" s="1185" t="s">
        <v>88</v>
      </c>
      <c r="D3100" s="1189">
        <v>60</v>
      </c>
      <c r="E3100" s="1286"/>
      <c r="F3100" s="1180">
        <f>ROUND(D3100*(ROUND(E3100,2)),2)</f>
        <v>0</v>
      </c>
      <c r="G3100" s="1181"/>
      <c r="H3100" s="1182"/>
    </row>
    <row r="3101" spans="1:8" x14ac:dyDescent="0.3">
      <c r="A3101" s="1225"/>
      <c r="B3101" s="1188"/>
      <c r="C3101" s="1185"/>
      <c r="D3101" s="1189" t="s">
        <v>4331</v>
      </c>
      <c r="E3101" s="1217"/>
      <c r="F3101" s="1180"/>
      <c r="G3101" s="1181"/>
      <c r="H3101" s="1182"/>
    </row>
    <row r="3102" spans="1:8" x14ac:dyDescent="0.3">
      <c r="A3102" s="1187" t="s">
        <v>2783</v>
      </c>
      <c r="B3102" s="1188" t="s">
        <v>4578</v>
      </c>
      <c r="C3102" s="1185" t="s">
        <v>88</v>
      </c>
      <c r="D3102" s="1189">
        <v>8</v>
      </c>
      <c r="E3102" s="1286"/>
      <c r="F3102" s="1180">
        <f>ROUND(D3102*(ROUND(E3102,2)),2)</f>
        <v>0</v>
      </c>
      <c r="G3102" s="1181"/>
      <c r="H3102" s="1182"/>
    </row>
    <row r="3103" spans="1:8" x14ac:dyDescent="0.3">
      <c r="A3103" s="1225"/>
      <c r="B3103" s="1188"/>
      <c r="C3103" s="1185"/>
      <c r="D3103" s="1189" t="s">
        <v>4331</v>
      </c>
      <c r="E3103" s="1217"/>
      <c r="F3103" s="1180"/>
      <c r="G3103" s="1181"/>
      <c r="H3103" s="1182"/>
    </row>
    <row r="3104" spans="1:8" x14ac:dyDescent="0.3">
      <c r="A3104" s="1187" t="s">
        <v>2785</v>
      </c>
      <c r="B3104" s="1188" t="s">
        <v>2786</v>
      </c>
      <c r="C3104" s="1185" t="s">
        <v>88</v>
      </c>
      <c r="D3104" s="1189">
        <v>200</v>
      </c>
      <c r="E3104" s="1286"/>
      <c r="F3104" s="1180">
        <f>ROUND(D3104*(ROUND(E3104,2)),2)</f>
        <v>0</v>
      </c>
      <c r="G3104" s="1181"/>
      <c r="H3104" s="1182"/>
    </row>
    <row r="3105" spans="1:8" x14ac:dyDescent="0.3">
      <c r="A3105" s="1187"/>
      <c r="B3105" s="1188"/>
      <c r="C3105" s="1185"/>
      <c r="D3105" s="1189" t="s">
        <v>4331</v>
      </c>
      <c r="E3105" s="1217"/>
      <c r="F3105" s="1180"/>
      <c r="G3105" s="1181"/>
      <c r="H3105" s="1182"/>
    </row>
    <row r="3106" spans="1:8" x14ac:dyDescent="0.3">
      <c r="A3106" s="1187" t="s">
        <v>2787</v>
      </c>
      <c r="B3106" s="1188" t="s">
        <v>2792</v>
      </c>
      <c r="C3106" s="1185" t="s">
        <v>88</v>
      </c>
      <c r="D3106" s="1189">
        <v>50</v>
      </c>
      <c r="E3106" s="1286"/>
      <c r="F3106" s="1180">
        <f>ROUND(D3106*(ROUND(E3106,2)),2)</f>
        <v>0</v>
      </c>
      <c r="G3106" s="1181"/>
      <c r="H3106" s="1182"/>
    </row>
    <row r="3107" spans="1:8" x14ac:dyDescent="0.3">
      <c r="A3107" s="1187"/>
      <c r="B3107" s="1188"/>
      <c r="C3107" s="1185"/>
      <c r="D3107" s="1189" t="s">
        <v>4331</v>
      </c>
      <c r="E3107" s="1258"/>
      <c r="F3107" s="1180"/>
      <c r="G3107" s="1181"/>
      <c r="H3107" s="1182"/>
    </row>
    <row r="3108" spans="1:8" x14ac:dyDescent="0.3">
      <c r="A3108" s="1187" t="s">
        <v>2789</v>
      </c>
      <c r="B3108" s="1188" t="s">
        <v>2794</v>
      </c>
      <c r="C3108" s="1185" t="s">
        <v>88</v>
      </c>
      <c r="D3108" s="1189">
        <v>8</v>
      </c>
      <c r="E3108" s="1286"/>
      <c r="F3108" s="1180">
        <f>ROUND(D3108*(ROUND(E3108,2)),2)</f>
        <v>0</v>
      </c>
      <c r="G3108" s="1181"/>
      <c r="H3108" s="1182"/>
    </row>
    <row r="3109" spans="1:8" x14ac:dyDescent="0.3">
      <c r="A3109" s="1187"/>
      <c r="B3109" s="1188"/>
      <c r="C3109" s="1185"/>
      <c r="D3109" s="1189"/>
      <c r="E3109" s="1258"/>
      <c r="F3109" s="1180"/>
      <c r="G3109" s="1181"/>
      <c r="H3109" s="1182"/>
    </row>
    <row r="3110" spans="1:8" x14ac:dyDescent="0.3">
      <c r="A3110" s="1187" t="s">
        <v>2793</v>
      </c>
      <c r="B3110" s="1188" t="s">
        <v>3823</v>
      </c>
      <c r="C3110" s="1185" t="s">
        <v>88</v>
      </c>
      <c r="D3110" s="1189">
        <v>8</v>
      </c>
      <c r="E3110" s="1286"/>
      <c r="F3110" s="1180">
        <f>ROUND(D3110*(ROUND(E3110,2)),2)</f>
        <v>0</v>
      </c>
      <c r="G3110" s="1181"/>
      <c r="H3110" s="1182"/>
    </row>
    <row r="3111" spans="1:8" x14ac:dyDescent="0.3">
      <c r="A3111" s="1187"/>
      <c r="B3111" s="1188"/>
      <c r="C3111" s="1185"/>
      <c r="D3111" s="1189" t="s">
        <v>4331</v>
      </c>
      <c r="E3111" s="1258"/>
      <c r="F3111" s="1180"/>
      <c r="G3111" s="1181"/>
      <c r="H3111" s="1182"/>
    </row>
    <row r="3112" spans="1:8" ht="22.8" x14ac:dyDescent="0.3">
      <c r="A3112" s="1187" t="s">
        <v>2797</v>
      </c>
      <c r="B3112" s="1188" t="s">
        <v>3825</v>
      </c>
      <c r="C3112" s="1185" t="s">
        <v>9</v>
      </c>
      <c r="D3112" s="1189">
        <v>2</v>
      </c>
      <c r="E3112" s="1286"/>
      <c r="F3112" s="1180">
        <f>ROUND(D3112*(ROUND(E3112,2)),2)</f>
        <v>0</v>
      </c>
      <c r="G3112" s="1181"/>
      <c r="H3112" s="1182"/>
    </row>
    <row r="3113" spans="1:8" x14ac:dyDescent="0.3">
      <c r="A3113" s="1187"/>
      <c r="B3113" s="1188"/>
      <c r="C3113" s="1185"/>
      <c r="D3113" s="1189" t="s">
        <v>4331</v>
      </c>
      <c r="E3113" s="1207"/>
      <c r="F3113" s="1180"/>
      <c r="G3113" s="1181"/>
      <c r="H3113" s="1182"/>
    </row>
    <row r="3114" spans="1:8" x14ac:dyDescent="0.3">
      <c r="A3114" s="1187" t="s">
        <v>3674</v>
      </c>
      <c r="B3114" s="1188" t="s">
        <v>3669</v>
      </c>
      <c r="C3114" s="1185" t="s">
        <v>9</v>
      </c>
      <c r="D3114" s="1189">
        <v>2</v>
      </c>
      <c r="E3114" s="1286"/>
      <c r="F3114" s="1180">
        <f>ROUND(D3114*(ROUND(E3114,2)),2)</f>
        <v>0</v>
      </c>
      <c r="G3114" s="1181"/>
      <c r="H3114" s="1182"/>
    </row>
    <row r="3115" spans="1:8" x14ac:dyDescent="0.3">
      <c r="A3115" s="1225"/>
      <c r="B3115" s="1236"/>
      <c r="C3115" s="1185"/>
      <c r="D3115" s="1189" t="s">
        <v>4331</v>
      </c>
      <c r="E3115" s="1321"/>
      <c r="F3115" s="1180"/>
      <c r="G3115" s="1181"/>
      <c r="H3115" s="1182"/>
    </row>
    <row r="3116" spans="1:8" x14ac:dyDescent="0.3">
      <c r="A3116" s="1225" t="s">
        <v>3676</v>
      </c>
      <c r="B3116" s="1188" t="s">
        <v>3826</v>
      </c>
      <c r="C3116" s="1185" t="s">
        <v>9</v>
      </c>
      <c r="D3116" s="1189">
        <v>2</v>
      </c>
      <c r="E3116" s="1286"/>
      <c r="F3116" s="1180">
        <f>ROUND(D3116*(ROUND(E3116,2)),2)</f>
        <v>0</v>
      </c>
      <c r="G3116" s="1181"/>
      <c r="H3116" s="1182"/>
    </row>
    <row r="3117" spans="1:8" x14ac:dyDescent="0.3">
      <c r="A3117" s="1225"/>
      <c r="B3117" s="1322"/>
      <c r="C3117" s="1320"/>
      <c r="D3117" s="1323"/>
      <c r="E3117" s="1306"/>
      <c r="F3117" s="1180"/>
      <c r="G3117" s="1181"/>
      <c r="H3117" s="1182"/>
    </row>
    <row r="3118" spans="1:8" x14ac:dyDescent="0.3">
      <c r="A3118" s="1178"/>
      <c r="B3118" s="1203"/>
      <c r="C3118" s="1204"/>
      <c r="D3118" s="1204"/>
      <c r="E3118" s="1204"/>
      <c r="F3118" s="1210"/>
      <c r="G3118" s="1181"/>
      <c r="H3118" s="1182"/>
    </row>
    <row r="3119" spans="1:8" x14ac:dyDescent="0.3">
      <c r="A3119" s="1205"/>
      <c r="B3119" s="1158" t="s">
        <v>4450</v>
      </c>
      <c r="C3119" s="1159"/>
      <c r="D3119" s="1159"/>
      <c r="E3119" s="1159"/>
      <c r="F3119" s="1175">
        <f>SUM(F3069:F3116)</f>
        <v>0</v>
      </c>
      <c r="G3119" s="1181"/>
      <c r="H3119" s="1151"/>
    </row>
    <row r="3120" spans="1:8" x14ac:dyDescent="0.3">
      <c r="A3120" s="1148" t="str">
        <f>A1</f>
        <v>CONTRACT  SANRAL NRA 2024/1323</v>
      </c>
      <c r="B3120" s="1206"/>
      <c r="C3120" s="1150"/>
      <c r="D3120" s="1150"/>
      <c r="E3120" s="1150"/>
      <c r="F3120" s="1151"/>
      <c r="G3120" s="1181"/>
      <c r="H3120" s="1151"/>
    </row>
    <row r="3121" spans="1:8" x14ac:dyDescent="0.3">
      <c r="A3121" s="1148" t="str">
        <f>A2</f>
        <v>ROUTINE ROAD MAINTENANCE ON NATIONAL ROUTES IN THE LIMPOPO PROVINCE</v>
      </c>
      <c r="B3121" s="1149"/>
      <c r="C3121" s="1150"/>
      <c r="D3121" s="1150"/>
      <c r="E3121" s="1150"/>
      <c r="F3121" s="1155" t="s">
        <v>4568</v>
      </c>
      <c r="G3121" s="1181"/>
      <c r="H3121" s="1155"/>
    </row>
    <row r="3122" spans="1:8" x14ac:dyDescent="0.3">
      <c r="A3122" s="1157" t="s">
        <v>4457</v>
      </c>
      <c r="B3122" s="1149"/>
      <c r="C3122" s="1159"/>
      <c r="D3122" s="1159"/>
      <c r="E3122" s="1159"/>
      <c r="F3122" s="1151"/>
      <c r="G3122" s="1181"/>
      <c r="H3122" s="1151"/>
    </row>
    <row r="3123" spans="1:8" x14ac:dyDescent="0.3">
      <c r="A3123" s="1162"/>
      <c r="B3123" s="1163"/>
      <c r="C3123" s="1164"/>
      <c r="D3123" s="1164"/>
      <c r="E3123" s="1165"/>
      <c r="F3123" s="1165"/>
      <c r="G3123" s="1181"/>
      <c r="H3123" s="1151"/>
    </row>
    <row r="3124" spans="1:8" x14ac:dyDescent="0.3">
      <c r="A3124" s="1166" t="s">
        <v>4111</v>
      </c>
      <c r="B3124" s="1167" t="s">
        <v>4035</v>
      </c>
      <c r="C3124" s="1168" t="s">
        <v>4112</v>
      </c>
      <c r="D3124" s="1168" t="s">
        <v>4113</v>
      </c>
      <c r="E3124" s="1169" t="s">
        <v>4114</v>
      </c>
      <c r="F3124" s="1169" t="s">
        <v>4036</v>
      </c>
      <c r="G3124" s="1181"/>
      <c r="H3124" s="1170"/>
    </row>
    <row r="3125" spans="1:8" x14ac:dyDescent="0.3">
      <c r="A3125" s="1172"/>
      <c r="B3125" s="1173"/>
      <c r="C3125" s="1174"/>
      <c r="D3125" s="1174"/>
      <c r="E3125" s="1175"/>
      <c r="F3125" s="1175"/>
      <c r="G3125" s="1181"/>
      <c r="H3125" s="1151"/>
    </row>
    <row r="3126" spans="1:8" x14ac:dyDescent="0.3">
      <c r="A3126" s="1178"/>
      <c r="B3126" s="1203"/>
      <c r="C3126" s="1204"/>
      <c r="D3126" s="1204"/>
      <c r="E3126" s="1204"/>
      <c r="F3126" s="1165"/>
      <c r="G3126" s="1181"/>
      <c r="H3126" s="1151"/>
    </row>
    <row r="3127" spans="1:8" x14ac:dyDescent="0.3">
      <c r="A3127" s="1205"/>
      <c r="B3127" s="1158" t="s">
        <v>4451</v>
      </c>
      <c r="C3127" s="1159"/>
      <c r="D3127" s="1159"/>
      <c r="E3127" s="1159"/>
      <c r="F3127" s="1175">
        <f>F3119</f>
        <v>0</v>
      </c>
      <c r="G3127" s="1181"/>
      <c r="H3127" s="1151"/>
    </row>
    <row r="3128" spans="1:8" x14ac:dyDescent="0.3">
      <c r="A3128" s="1225"/>
      <c r="B3128" s="1188"/>
      <c r="C3128" s="1185"/>
      <c r="D3128" s="1189" t="s">
        <v>4331</v>
      </c>
      <c r="E3128" s="1217"/>
      <c r="F3128" s="1180"/>
      <c r="G3128" s="1181"/>
      <c r="H3128" s="1182"/>
    </row>
    <row r="3129" spans="1:8" x14ac:dyDescent="0.3">
      <c r="A3129" s="1225" t="s">
        <v>2811</v>
      </c>
      <c r="B3129" s="1188" t="s">
        <v>2691</v>
      </c>
      <c r="C3129" s="1185"/>
      <c r="D3129" s="1189" t="s">
        <v>4331</v>
      </c>
      <c r="E3129" s="1217"/>
      <c r="F3129" s="1180"/>
      <c r="G3129" s="1181"/>
      <c r="H3129" s="1182"/>
    </row>
    <row r="3130" spans="1:8" x14ac:dyDescent="0.3">
      <c r="A3130" s="1225"/>
      <c r="B3130" s="1188"/>
      <c r="C3130" s="1185"/>
      <c r="D3130" s="1189" t="s">
        <v>4331</v>
      </c>
      <c r="E3130" s="1207"/>
      <c r="F3130" s="1180"/>
      <c r="G3130" s="1181"/>
      <c r="H3130" s="1182"/>
    </row>
    <row r="3131" spans="1:8" x14ac:dyDescent="0.3">
      <c r="A3131" s="1225" t="s">
        <v>2812</v>
      </c>
      <c r="B3131" s="1188" t="s">
        <v>2691</v>
      </c>
      <c r="C3131" s="1185" t="s">
        <v>16</v>
      </c>
      <c r="D3131" s="1189">
        <v>1</v>
      </c>
      <c r="E3131" s="1207">
        <v>600000</v>
      </c>
      <c r="F3131" s="1180">
        <f>ROUND(D3131*(ROUND(E3131,2)),2)</f>
        <v>600000</v>
      </c>
      <c r="G3131" s="1181"/>
      <c r="H3131" s="1182"/>
    </row>
    <row r="3132" spans="1:8" x14ac:dyDescent="0.3">
      <c r="A3132" s="1187"/>
      <c r="B3132" s="1188"/>
      <c r="C3132" s="1185"/>
      <c r="D3132" s="1189" t="s">
        <v>4331</v>
      </c>
      <c r="E3132" s="1207"/>
      <c r="F3132" s="1180"/>
      <c r="G3132" s="1181"/>
      <c r="H3132" s="1182"/>
    </row>
    <row r="3133" spans="1:8" ht="22.8" x14ac:dyDescent="0.3">
      <c r="A3133" s="1187" t="s">
        <v>2814</v>
      </c>
      <c r="B3133" s="1188" t="s">
        <v>3979</v>
      </c>
      <c r="C3133" s="1185" t="s">
        <v>21</v>
      </c>
      <c r="D3133" s="1189">
        <f>E3131</f>
        <v>600000</v>
      </c>
      <c r="E3133" s="1208"/>
      <c r="F3133" s="1180">
        <f>ROUND(D3133*(ROUND(E3133,4)),2)</f>
        <v>0</v>
      </c>
      <c r="G3133" s="1181"/>
      <c r="H3133" s="1182"/>
    </row>
    <row r="3134" spans="1:8" x14ac:dyDescent="0.3">
      <c r="A3134" s="1187"/>
      <c r="B3134" s="1188"/>
      <c r="C3134" s="1185"/>
      <c r="D3134" s="1189" t="s">
        <v>4331</v>
      </c>
      <c r="E3134" s="1207"/>
      <c r="F3134" s="1180"/>
      <c r="G3134" s="1181"/>
      <c r="H3134" s="1182"/>
    </row>
    <row r="3135" spans="1:8" ht="22.8" x14ac:dyDescent="0.3">
      <c r="A3135" s="1225" t="s">
        <v>2816</v>
      </c>
      <c r="B3135" s="1188" t="s">
        <v>2817</v>
      </c>
      <c r="C3135" s="1185"/>
      <c r="D3135" s="1189" t="s">
        <v>4331</v>
      </c>
      <c r="E3135" s="1207"/>
      <c r="F3135" s="1180"/>
      <c r="G3135" s="1181"/>
      <c r="H3135" s="1182"/>
    </row>
    <row r="3136" spans="1:8" x14ac:dyDescent="0.3">
      <c r="A3136" s="1187"/>
      <c r="B3136" s="1188"/>
      <c r="C3136" s="1185"/>
      <c r="D3136" s="1189" t="s">
        <v>4331</v>
      </c>
      <c r="E3136" s="1207"/>
      <c r="F3136" s="1180"/>
      <c r="G3136" s="1181"/>
      <c r="H3136" s="1182"/>
    </row>
    <row r="3137" spans="1:8" x14ac:dyDescent="0.3">
      <c r="A3137" s="1225" t="s">
        <v>2818</v>
      </c>
      <c r="B3137" s="1188" t="s">
        <v>4579</v>
      </c>
      <c r="C3137" s="1185"/>
      <c r="D3137" s="1189" t="s">
        <v>4331</v>
      </c>
      <c r="E3137" s="1207"/>
      <c r="F3137" s="1180"/>
      <c r="G3137" s="1181"/>
      <c r="H3137" s="1182"/>
    </row>
    <row r="3138" spans="1:8" x14ac:dyDescent="0.3">
      <c r="A3138" s="1187"/>
      <c r="B3138" s="1188"/>
      <c r="C3138" s="1185"/>
      <c r="D3138" s="1189" t="s">
        <v>4331</v>
      </c>
      <c r="E3138" s="1258"/>
      <c r="F3138" s="1180"/>
      <c r="G3138" s="1181"/>
      <c r="H3138" s="1182"/>
    </row>
    <row r="3139" spans="1:8" x14ac:dyDescent="0.3">
      <c r="A3139" s="1225" t="s">
        <v>2819</v>
      </c>
      <c r="B3139" s="1235" t="s">
        <v>2750</v>
      </c>
      <c r="C3139" s="1185" t="s">
        <v>9</v>
      </c>
      <c r="D3139" s="1189">
        <v>2</v>
      </c>
      <c r="E3139" s="1286"/>
      <c r="F3139" s="1180">
        <f>ROUND(D3139*(ROUND(E3139,4)),2)</f>
        <v>0</v>
      </c>
      <c r="G3139" s="1181"/>
      <c r="H3139" s="1182"/>
    </row>
    <row r="3140" spans="1:8" x14ac:dyDescent="0.3">
      <c r="A3140" s="1187"/>
      <c r="B3140" s="1235"/>
      <c r="C3140" s="1185"/>
      <c r="D3140" s="1189" t="s">
        <v>4331</v>
      </c>
      <c r="E3140" s="1258"/>
      <c r="F3140" s="1180"/>
      <c r="G3140" s="1181"/>
      <c r="H3140" s="1182"/>
    </row>
    <row r="3141" spans="1:8" x14ac:dyDescent="0.3">
      <c r="A3141" s="1225" t="s">
        <v>2820</v>
      </c>
      <c r="B3141" s="1235" t="s">
        <v>2752</v>
      </c>
      <c r="C3141" s="1185" t="s">
        <v>9</v>
      </c>
      <c r="D3141" s="1189">
        <v>2</v>
      </c>
      <c r="E3141" s="1286"/>
      <c r="F3141" s="1180">
        <f>ROUND(D3141*(ROUND(E3141,4)),2)</f>
        <v>0</v>
      </c>
      <c r="G3141" s="1181"/>
      <c r="H3141" s="1182"/>
    </row>
    <row r="3142" spans="1:8" x14ac:dyDescent="0.3">
      <c r="A3142" s="1225"/>
      <c r="B3142" s="1188"/>
      <c r="C3142" s="1185"/>
      <c r="D3142" s="1189"/>
      <c r="E3142" s="1285"/>
      <c r="F3142" s="1180"/>
      <c r="G3142" s="1181"/>
      <c r="H3142" s="1182"/>
    </row>
    <row r="3143" spans="1:8" ht="22.8" x14ac:dyDescent="0.3">
      <c r="A3143" s="1225" t="s">
        <v>2821</v>
      </c>
      <c r="B3143" s="1188" t="s">
        <v>4580</v>
      </c>
      <c r="C3143" s="1185" t="s">
        <v>9</v>
      </c>
      <c r="D3143" s="1189">
        <v>2</v>
      </c>
      <c r="E3143" s="1286"/>
      <c r="F3143" s="1180">
        <f>ROUND(D3143*(ROUND(E3143,4)),2)</f>
        <v>0</v>
      </c>
      <c r="G3143" s="1181"/>
      <c r="H3143" s="1182"/>
    </row>
    <row r="3144" spans="1:8" x14ac:dyDescent="0.3">
      <c r="A3144" s="1187"/>
      <c r="B3144" s="1188"/>
      <c r="C3144" s="1185"/>
      <c r="D3144" s="1189" t="s">
        <v>4331</v>
      </c>
      <c r="E3144" s="1207"/>
      <c r="F3144" s="1180"/>
      <c r="G3144" s="1181"/>
      <c r="H3144" s="1182"/>
    </row>
    <row r="3145" spans="1:8" x14ac:dyDescent="0.3">
      <c r="A3145" s="1225" t="s">
        <v>2822</v>
      </c>
      <c r="B3145" s="1188" t="s">
        <v>2760</v>
      </c>
      <c r="C3145" s="1185" t="s">
        <v>9</v>
      </c>
      <c r="D3145" s="1189">
        <v>2</v>
      </c>
      <c r="E3145" s="1286"/>
      <c r="F3145" s="1180">
        <f>ROUND(D3145*(ROUND(E3145,4)),2)</f>
        <v>0</v>
      </c>
      <c r="G3145" s="1181"/>
      <c r="H3145" s="1182"/>
    </row>
    <row r="3146" spans="1:8" x14ac:dyDescent="0.3">
      <c r="A3146" s="1187"/>
      <c r="B3146" s="1188"/>
      <c r="C3146" s="1185"/>
      <c r="D3146" s="1189" t="s">
        <v>4331</v>
      </c>
      <c r="E3146" s="1207"/>
      <c r="F3146" s="1180"/>
      <c r="G3146" s="1181"/>
      <c r="H3146" s="1182"/>
    </row>
    <row r="3147" spans="1:8" x14ac:dyDescent="0.3">
      <c r="A3147" s="1225" t="s">
        <v>2823</v>
      </c>
      <c r="B3147" s="1188" t="s">
        <v>2792</v>
      </c>
      <c r="C3147" s="1185" t="s">
        <v>9</v>
      </c>
      <c r="D3147" s="1189">
        <v>6</v>
      </c>
      <c r="E3147" s="1286"/>
      <c r="F3147" s="1180">
        <f>ROUND(D3147*(ROUND(E3147,4)),2)</f>
        <v>0</v>
      </c>
      <c r="G3147" s="1181"/>
      <c r="H3147" s="1182"/>
    </row>
    <row r="3148" spans="1:8" x14ac:dyDescent="0.3">
      <c r="A3148" s="1187"/>
      <c r="B3148" s="1188"/>
      <c r="C3148" s="1185"/>
      <c r="D3148" s="1189" t="s">
        <v>4331</v>
      </c>
      <c r="E3148" s="1258"/>
      <c r="F3148" s="1180"/>
      <c r="G3148" s="1181"/>
      <c r="H3148" s="1182"/>
    </row>
    <row r="3149" spans="1:8" x14ac:dyDescent="0.3">
      <c r="A3149" s="1225" t="s">
        <v>2824</v>
      </c>
      <c r="B3149" s="1188" t="s">
        <v>2794</v>
      </c>
      <c r="C3149" s="1185" t="s">
        <v>9</v>
      </c>
      <c r="D3149" s="1189">
        <v>6</v>
      </c>
      <c r="E3149" s="1286"/>
      <c r="F3149" s="1180">
        <f>ROUND(D3149*(ROUND(E3149,4)),2)</f>
        <v>0</v>
      </c>
      <c r="G3149" s="1181"/>
      <c r="H3149" s="1182"/>
    </row>
    <row r="3150" spans="1:8" x14ac:dyDescent="0.3">
      <c r="A3150" s="1187"/>
      <c r="B3150" s="1188"/>
      <c r="C3150" s="1185"/>
      <c r="D3150" s="1189" t="s">
        <v>4331</v>
      </c>
      <c r="E3150" s="1217"/>
      <c r="F3150" s="1180"/>
      <c r="G3150" s="1181"/>
      <c r="H3150" s="1182"/>
    </row>
    <row r="3151" spans="1:8" x14ac:dyDescent="0.3">
      <c r="A3151" s="1225" t="s">
        <v>2828</v>
      </c>
      <c r="B3151" s="1188" t="s">
        <v>2829</v>
      </c>
      <c r="C3151" s="1185"/>
      <c r="D3151" s="1189" t="s">
        <v>4331</v>
      </c>
      <c r="E3151" s="1217"/>
      <c r="F3151" s="1180"/>
      <c r="G3151" s="1181"/>
      <c r="H3151" s="1182"/>
    </row>
    <row r="3152" spans="1:8" x14ac:dyDescent="0.3">
      <c r="A3152" s="1225"/>
      <c r="B3152" s="1188"/>
      <c r="C3152" s="1185"/>
      <c r="D3152" s="1189" t="s">
        <v>4331</v>
      </c>
      <c r="E3152" s="1207"/>
      <c r="F3152" s="1180" t="s">
        <v>4128</v>
      </c>
      <c r="G3152" s="1181"/>
      <c r="H3152" s="1182"/>
    </row>
    <row r="3153" spans="1:8" x14ac:dyDescent="0.3">
      <c r="A3153" s="1225" t="s">
        <v>2830</v>
      </c>
      <c r="B3153" s="1188" t="s">
        <v>2831</v>
      </c>
      <c r="C3153" s="1185" t="s">
        <v>16</v>
      </c>
      <c r="D3153" s="1189">
        <v>1</v>
      </c>
      <c r="E3153" s="1207">
        <v>10000000</v>
      </c>
      <c r="F3153" s="1180">
        <f>ROUND(D3153*(ROUND(E3153,4)),2)</f>
        <v>10000000</v>
      </c>
      <c r="G3153" s="1181"/>
      <c r="H3153" s="1182"/>
    </row>
    <row r="3154" spans="1:8" x14ac:dyDescent="0.3">
      <c r="A3154" s="1187"/>
      <c r="B3154" s="1188"/>
      <c r="C3154" s="1185"/>
      <c r="D3154" s="1189" t="s">
        <v>4331</v>
      </c>
      <c r="E3154" s="1207"/>
      <c r="F3154" s="1180"/>
      <c r="G3154" s="1181"/>
      <c r="H3154" s="1182"/>
    </row>
    <row r="3155" spans="1:8" ht="22.8" x14ac:dyDescent="0.3">
      <c r="A3155" s="1187" t="s">
        <v>2833</v>
      </c>
      <c r="B3155" s="1188" t="s">
        <v>2834</v>
      </c>
      <c r="C3155" s="1185" t="s">
        <v>21</v>
      </c>
      <c r="D3155" s="1189">
        <f>F3153</f>
        <v>10000000</v>
      </c>
      <c r="E3155" s="1208"/>
      <c r="F3155" s="1180">
        <f>ROUND(D3155*(ROUND(E3155,4)),2)</f>
        <v>0</v>
      </c>
      <c r="G3155" s="1181"/>
      <c r="H3155" s="1182"/>
    </row>
    <row r="3156" spans="1:8" x14ac:dyDescent="0.3">
      <c r="A3156" s="1187"/>
      <c r="B3156" s="1188"/>
      <c r="C3156" s="1185"/>
      <c r="D3156" s="1189"/>
      <c r="E3156" s="1209"/>
      <c r="F3156" s="1180"/>
      <c r="G3156" s="1181"/>
      <c r="H3156" s="1182"/>
    </row>
    <row r="3157" spans="1:8" x14ac:dyDescent="0.3">
      <c r="A3157" s="1225" t="s">
        <v>2835</v>
      </c>
      <c r="B3157" s="1188" t="s">
        <v>2836</v>
      </c>
      <c r="C3157" s="1185"/>
      <c r="D3157" s="1189"/>
      <c r="E3157" s="1217"/>
      <c r="F3157" s="1180"/>
      <c r="G3157" s="1181"/>
      <c r="H3157" s="1182"/>
    </row>
    <row r="3158" spans="1:8" x14ac:dyDescent="0.3">
      <c r="A3158" s="1225"/>
      <c r="B3158" s="1188"/>
      <c r="C3158" s="1185"/>
      <c r="D3158" s="1189"/>
      <c r="E3158" s="1207"/>
      <c r="F3158" s="1180"/>
      <c r="G3158" s="1181"/>
      <c r="H3158" s="1182"/>
    </row>
    <row r="3159" spans="1:8" x14ac:dyDescent="0.3">
      <c r="A3159" s="1225" t="s">
        <v>2837</v>
      </c>
      <c r="B3159" s="1188" t="s">
        <v>2838</v>
      </c>
      <c r="C3159" s="1185" t="s">
        <v>16</v>
      </c>
      <c r="D3159" s="1189">
        <v>1</v>
      </c>
      <c r="E3159" s="1207">
        <v>500000</v>
      </c>
      <c r="F3159" s="1180">
        <f>ROUND(D3159*(ROUND(E3159,4)),2)</f>
        <v>500000</v>
      </c>
      <c r="G3159" s="1181"/>
      <c r="H3159" s="1182"/>
    </row>
    <row r="3160" spans="1:8" x14ac:dyDescent="0.3">
      <c r="A3160" s="1187"/>
      <c r="B3160" s="1188"/>
      <c r="C3160" s="1185"/>
      <c r="D3160" s="1189"/>
      <c r="E3160" s="1207"/>
      <c r="F3160" s="1180"/>
      <c r="G3160" s="1181"/>
      <c r="H3160" s="1182"/>
    </row>
    <row r="3161" spans="1:8" ht="22.8" x14ac:dyDescent="0.3">
      <c r="A3161" s="1187" t="s">
        <v>2840</v>
      </c>
      <c r="B3161" s="1188" t="s">
        <v>2841</v>
      </c>
      <c r="C3161" s="1185" t="s">
        <v>21</v>
      </c>
      <c r="D3161" s="1189">
        <f>F3159</f>
        <v>500000</v>
      </c>
      <c r="E3161" s="1208"/>
      <c r="F3161" s="1180">
        <f>ROUND(D3161*(ROUND(E3161,4)),2)</f>
        <v>0</v>
      </c>
      <c r="G3161" s="1181"/>
      <c r="H3161" s="1182"/>
    </row>
    <row r="3162" spans="1:8" x14ac:dyDescent="0.3">
      <c r="A3162" s="1187"/>
      <c r="B3162" s="1188"/>
      <c r="C3162" s="1185"/>
      <c r="D3162" s="1189"/>
      <c r="E3162" s="1209"/>
      <c r="F3162" s="1180"/>
      <c r="G3162" s="1181"/>
      <c r="H3162" s="1182"/>
    </row>
    <row r="3163" spans="1:8" x14ac:dyDescent="0.3">
      <c r="A3163" s="1187"/>
      <c r="B3163" s="1188"/>
      <c r="C3163" s="1185"/>
      <c r="D3163" s="1189"/>
      <c r="E3163" s="1209"/>
      <c r="F3163" s="1180"/>
      <c r="G3163" s="1181"/>
      <c r="H3163" s="1182"/>
    </row>
    <row r="3164" spans="1:8" x14ac:dyDescent="0.3">
      <c r="A3164" s="1187"/>
      <c r="B3164" s="1158" t="s">
        <v>4116</v>
      </c>
      <c r="C3164" s="1185"/>
      <c r="D3164" s="1189"/>
      <c r="E3164" s="1209"/>
      <c r="F3164" s="1180">
        <f>SUM(F3127:F3163)</f>
        <v>11100000</v>
      </c>
      <c r="G3164" s="1181"/>
      <c r="H3164" s="1182"/>
    </row>
    <row r="3165" spans="1:8" x14ac:dyDescent="0.3">
      <c r="A3165" s="1222" t="str">
        <f>A1</f>
        <v>CONTRACT  SANRAL NRA 2024/1323</v>
      </c>
      <c r="B3165" s="1203"/>
      <c r="C3165" s="1204"/>
      <c r="D3165" s="1204"/>
      <c r="E3165" s="1204"/>
      <c r="F3165" s="1261"/>
      <c r="G3165" s="1181"/>
      <c r="H3165" s="1151"/>
    </row>
    <row r="3166" spans="1:8" x14ac:dyDescent="0.3">
      <c r="A3166" s="1211" t="str">
        <f>A2</f>
        <v>ROUTINE ROAD MAINTENANCE ON NATIONAL ROUTES IN THE LIMPOPO PROVINCE</v>
      </c>
      <c r="B3166" s="1173"/>
      <c r="C3166" s="1159"/>
      <c r="D3166" s="1159"/>
      <c r="E3166" s="1159"/>
      <c r="F3166" s="1324" t="s">
        <v>4581</v>
      </c>
      <c r="G3166" s="1181"/>
      <c r="H3166" s="1155"/>
    </row>
    <row r="3167" spans="1:8" x14ac:dyDescent="0.3">
      <c r="A3167" s="1157" t="s">
        <v>4582</v>
      </c>
      <c r="B3167" s="1149"/>
      <c r="C3167" s="1159"/>
      <c r="D3167" s="1159"/>
      <c r="E3167" s="1159"/>
      <c r="F3167" s="1151"/>
      <c r="G3167" s="1181"/>
      <c r="H3167" s="1151"/>
    </row>
    <row r="3168" spans="1:8" x14ac:dyDescent="0.3">
      <c r="A3168" s="1162"/>
      <c r="B3168" s="1163"/>
      <c r="C3168" s="1164"/>
      <c r="D3168" s="1164"/>
      <c r="E3168" s="1165"/>
      <c r="F3168" s="1165"/>
      <c r="G3168" s="1181"/>
      <c r="H3168" s="1182"/>
    </row>
    <row r="3169" spans="1:8" x14ac:dyDescent="0.3">
      <c r="A3169" s="1166" t="s">
        <v>4111</v>
      </c>
      <c r="B3169" s="1167" t="s">
        <v>4035</v>
      </c>
      <c r="C3169" s="1168" t="s">
        <v>4112</v>
      </c>
      <c r="D3169" s="1168" t="s">
        <v>4113</v>
      </c>
      <c r="E3169" s="1169" t="s">
        <v>4114</v>
      </c>
      <c r="F3169" s="1169" t="s">
        <v>4036</v>
      </c>
      <c r="G3169" s="1181"/>
      <c r="H3169" s="1182"/>
    </row>
    <row r="3170" spans="1:8" x14ac:dyDescent="0.3">
      <c r="A3170" s="1172"/>
      <c r="B3170" s="1173"/>
      <c r="C3170" s="1174"/>
      <c r="D3170" s="1174"/>
      <c r="E3170" s="1175"/>
      <c r="F3170" s="1175"/>
      <c r="G3170" s="1181"/>
      <c r="H3170" s="1182"/>
    </row>
    <row r="3171" spans="1:8" x14ac:dyDescent="0.3">
      <c r="A3171" s="1183" t="s">
        <v>4583</v>
      </c>
      <c r="B3171" s="1188"/>
      <c r="C3171" s="1185"/>
      <c r="D3171" s="1189"/>
      <c r="E3171" s="1209"/>
      <c r="F3171" s="1180"/>
      <c r="G3171" s="1181"/>
      <c r="H3171" s="1182"/>
    </row>
    <row r="3172" spans="1:8" x14ac:dyDescent="0.3">
      <c r="A3172" s="1183" t="s">
        <v>4018</v>
      </c>
      <c r="B3172" s="1186" t="s">
        <v>113</v>
      </c>
      <c r="C3172" s="1185"/>
      <c r="D3172" s="1189"/>
      <c r="E3172" s="1197"/>
      <c r="F3172" s="1180"/>
      <c r="G3172" s="1181"/>
      <c r="H3172" s="1182"/>
    </row>
    <row r="3173" spans="1:8" x14ac:dyDescent="0.3">
      <c r="A3173" s="1187"/>
      <c r="B3173" s="1188"/>
      <c r="C3173" s="1185"/>
      <c r="D3173" s="1189"/>
      <c r="E3173" s="1180"/>
      <c r="F3173" s="1180"/>
      <c r="G3173" s="1181"/>
      <c r="H3173" s="1182"/>
    </row>
    <row r="3174" spans="1:8" ht="22.8" x14ac:dyDescent="0.3">
      <c r="A3174" s="1187" t="s">
        <v>4584</v>
      </c>
      <c r="B3174" s="1188" t="s">
        <v>115</v>
      </c>
      <c r="C3174" s="1185" t="s">
        <v>16</v>
      </c>
      <c r="D3174" s="1189">
        <v>1</v>
      </c>
      <c r="E3174" s="1180">
        <f>D3178*15%</f>
        <v>3597075</v>
      </c>
      <c r="F3174" s="1180">
        <f>ROUND(D3174*(ROUND(E3174,2)),2)</f>
        <v>3597075</v>
      </c>
      <c r="G3174" s="1181"/>
      <c r="H3174" s="1182"/>
    </row>
    <row r="3175" spans="1:8" x14ac:dyDescent="0.3">
      <c r="A3175" s="1187"/>
      <c r="B3175" s="1188"/>
      <c r="C3175" s="1185"/>
      <c r="D3175" s="1189"/>
      <c r="E3175" s="1180"/>
      <c r="F3175" s="1180"/>
      <c r="G3175" s="1181"/>
      <c r="H3175" s="1182"/>
    </row>
    <row r="3176" spans="1:8" ht="24" x14ac:dyDescent="0.3">
      <c r="A3176" s="1183" t="s">
        <v>4020</v>
      </c>
      <c r="B3176" s="1186" t="s">
        <v>3970</v>
      </c>
      <c r="C3176" s="1185"/>
      <c r="D3176" s="1189"/>
      <c r="E3176" s="1285"/>
      <c r="F3176" s="1180"/>
      <c r="G3176" s="1181"/>
      <c r="H3176" s="1182"/>
    </row>
    <row r="3177" spans="1:8" x14ac:dyDescent="0.3">
      <c r="A3177" s="1187"/>
      <c r="B3177" s="1188"/>
      <c r="C3177" s="1185"/>
      <c r="D3177" s="1189"/>
      <c r="E3177" s="1207"/>
      <c r="F3177" s="1180"/>
      <c r="G3177" s="1181"/>
      <c r="H3177" s="1182"/>
    </row>
    <row r="3178" spans="1:8" ht="57" x14ac:dyDescent="0.3">
      <c r="A3178" s="1187" t="s">
        <v>4021</v>
      </c>
      <c r="B3178" s="1188" t="s">
        <v>4023</v>
      </c>
      <c r="C3178" s="1185" t="s">
        <v>3971</v>
      </c>
      <c r="D3178" s="1189">
        <f>(F3196+F3233)*0.3</f>
        <v>23980500</v>
      </c>
      <c r="E3178" s="1207">
        <v>1</v>
      </c>
      <c r="F3178" s="1180">
        <f>E3178*D3178</f>
        <v>23980500</v>
      </c>
      <c r="G3178" s="1181"/>
      <c r="H3178" s="1182"/>
    </row>
    <row r="3179" spans="1:8" x14ac:dyDescent="0.3">
      <c r="A3179" s="1187"/>
      <c r="B3179" s="1188"/>
      <c r="C3179" s="1185"/>
      <c r="D3179" s="1189"/>
      <c r="E3179" s="1207"/>
      <c r="F3179" s="1180"/>
      <c r="G3179" s="1181"/>
      <c r="H3179" s="1182"/>
    </row>
    <row r="3180" spans="1:8" ht="22.8" x14ac:dyDescent="0.3">
      <c r="A3180" s="1187" t="s">
        <v>4022</v>
      </c>
      <c r="B3180" s="1188" t="s">
        <v>4024</v>
      </c>
      <c r="C3180" s="1185" t="s">
        <v>21</v>
      </c>
      <c r="D3180" s="1189">
        <f>F3178</f>
        <v>23980500</v>
      </c>
      <c r="E3180" s="1304"/>
      <c r="F3180" s="1180">
        <f>E3180*D3180</f>
        <v>0</v>
      </c>
      <c r="G3180" s="1181"/>
      <c r="H3180" s="1182"/>
    </row>
    <row r="3181" spans="1:8" x14ac:dyDescent="0.3">
      <c r="A3181" s="1187"/>
      <c r="B3181" s="1188"/>
      <c r="C3181" s="1185"/>
      <c r="D3181" s="1189"/>
      <c r="E3181" s="1207"/>
      <c r="F3181" s="1180"/>
      <c r="G3181" s="1181"/>
      <c r="H3181" s="1182"/>
    </row>
    <row r="3182" spans="1:8" x14ac:dyDescent="0.3">
      <c r="A3182" s="1187"/>
      <c r="B3182" s="1206" t="s">
        <v>4116</v>
      </c>
      <c r="C3182" s="1185"/>
      <c r="D3182" s="1189"/>
      <c r="E3182" s="1209"/>
      <c r="F3182" s="1207">
        <f>SUM(F3174:F3181)</f>
        <v>27577575</v>
      </c>
      <c r="G3182" s="1152"/>
      <c r="H3182" s="1151"/>
    </row>
    <row r="3183" spans="1:8" x14ac:dyDescent="0.3">
      <c r="A3183" s="1325" t="s">
        <v>4585</v>
      </c>
      <c r="B3183" s="1163"/>
      <c r="C3183" s="1204"/>
      <c r="D3183" s="1204"/>
      <c r="E3183" s="1326"/>
      <c r="F3183" s="1261"/>
      <c r="G3183" s="1152"/>
      <c r="H3183" s="1151"/>
    </row>
    <row r="3184" spans="1:8" x14ac:dyDescent="0.3">
      <c r="A3184" s="1183" t="str">
        <f>A1</f>
        <v>CONTRACT  SANRAL NRA 2024/1323</v>
      </c>
      <c r="B3184" s="1149"/>
      <c r="C3184" s="1150"/>
      <c r="D3184" s="1150"/>
      <c r="E3184" s="1151"/>
      <c r="F3184" s="1258"/>
      <c r="G3184" s="1152"/>
      <c r="H3184" s="1151"/>
    </row>
    <row r="3185" spans="1:8" x14ac:dyDescent="0.3">
      <c r="A3185" s="1211" t="str">
        <f>A2</f>
        <v>ROUTINE ROAD MAINTENANCE ON NATIONAL ROUTES IN THE LIMPOPO PROVINCE</v>
      </c>
      <c r="B3185" s="1173"/>
      <c r="C3185" s="1159"/>
      <c r="D3185" s="1159"/>
      <c r="E3185" s="1160"/>
      <c r="F3185" s="1324"/>
      <c r="G3185" s="1156"/>
      <c r="H3185" s="1155"/>
    </row>
    <row r="3186" spans="1:8" x14ac:dyDescent="0.3">
      <c r="A3186" s="1327"/>
      <c r="B3186" s="1163"/>
      <c r="C3186" s="1328"/>
      <c r="D3186" s="1328"/>
      <c r="E3186" s="1329"/>
      <c r="F3186" s="1165"/>
      <c r="G3186" s="1152"/>
      <c r="H3186" s="1151"/>
    </row>
    <row r="3187" spans="1:8" x14ac:dyDescent="0.3">
      <c r="A3187" s="1166" t="s">
        <v>4034</v>
      </c>
      <c r="B3187" s="1206" t="s">
        <v>4035</v>
      </c>
      <c r="C3187" s="1167"/>
      <c r="D3187" s="1167"/>
      <c r="E3187" s="1262"/>
      <c r="F3187" s="1240" t="s">
        <v>4036</v>
      </c>
      <c r="G3187" s="1156"/>
      <c r="H3187" s="1155"/>
    </row>
    <row r="3188" spans="1:8" x14ac:dyDescent="0.3">
      <c r="A3188" s="1330"/>
      <c r="B3188" s="1173"/>
      <c r="C3188" s="1331"/>
      <c r="D3188" s="1331"/>
      <c r="E3188" s="1324"/>
      <c r="F3188" s="1175"/>
      <c r="G3188" s="1152"/>
      <c r="H3188" s="1151"/>
    </row>
    <row r="3189" spans="1:8" x14ac:dyDescent="0.3">
      <c r="A3189" s="1332"/>
      <c r="B3189" s="1333" t="s">
        <v>4352</v>
      </c>
      <c r="C3189" s="1334"/>
      <c r="D3189" s="1334"/>
      <c r="E3189" s="1335"/>
      <c r="F3189" s="1336"/>
      <c r="G3189" s="1181"/>
      <c r="H3189" s="1182"/>
    </row>
    <row r="3190" spans="1:8" x14ac:dyDescent="0.3">
      <c r="A3190" s="1332" t="s">
        <v>4037</v>
      </c>
      <c r="B3190" s="1337" t="s">
        <v>4038</v>
      </c>
      <c r="C3190" s="1334"/>
      <c r="D3190" s="1334"/>
      <c r="E3190" s="1335"/>
      <c r="F3190" s="1336">
        <f>F184</f>
        <v>10910000</v>
      </c>
      <c r="G3190" s="1181"/>
      <c r="H3190" s="1182"/>
    </row>
    <row r="3191" spans="1:8" x14ac:dyDescent="0.3">
      <c r="A3191" s="1332" t="s">
        <v>4039</v>
      </c>
      <c r="B3191" s="1337" t="s">
        <v>4040</v>
      </c>
      <c r="C3191" s="1334"/>
      <c r="D3191" s="1334"/>
      <c r="E3191" s="1335"/>
      <c r="F3191" s="1210">
        <f>F91</f>
        <v>150000</v>
      </c>
      <c r="G3191" s="1181"/>
      <c r="H3191" s="1182"/>
    </row>
    <row r="3192" spans="1:8" x14ac:dyDescent="0.3">
      <c r="A3192" s="1332" t="s">
        <v>4041</v>
      </c>
      <c r="B3192" s="1337" t="s">
        <v>4455</v>
      </c>
      <c r="C3192" s="1334"/>
      <c r="D3192" s="1334"/>
      <c r="E3192" s="1335"/>
      <c r="F3192" s="1336">
        <f>F208</f>
        <v>0</v>
      </c>
      <c r="G3192" s="1181"/>
      <c r="H3192" s="1182"/>
    </row>
    <row r="3193" spans="1:8" x14ac:dyDescent="0.3">
      <c r="A3193" s="1332" t="s">
        <v>4044</v>
      </c>
      <c r="B3193" s="1337" t="s">
        <v>4462</v>
      </c>
      <c r="C3193" s="1334"/>
      <c r="D3193" s="1334"/>
      <c r="E3193" s="1335"/>
      <c r="F3193" s="1336">
        <f>F310</f>
        <v>1200000</v>
      </c>
      <c r="G3193" s="1181"/>
      <c r="H3193" s="1182"/>
    </row>
    <row r="3194" spans="1:8" x14ac:dyDescent="0.3">
      <c r="A3194" s="1332" t="s">
        <v>4046</v>
      </c>
      <c r="B3194" s="1337" t="s">
        <v>4047</v>
      </c>
      <c r="C3194" s="1334"/>
      <c r="D3194" s="1334"/>
      <c r="E3194" s="1335"/>
      <c r="F3194" s="1336">
        <f>F2872</f>
        <v>0</v>
      </c>
      <c r="G3194" s="1181"/>
      <c r="H3194" s="1182"/>
    </row>
    <row r="3195" spans="1:8" ht="13.8" thickBot="1" x14ac:dyDescent="0.35">
      <c r="A3195" s="1332" t="s">
        <v>4048</v>
      </c>
      <c r="B3195" s="1337" t="s">
        <v>4049</v>
      </c>
      <c r="C3195" s="1334"/>
      <c r="D3195" s="1334"/>
      <c r="E3195" s="1335"/>
      <c r="F3195" s="1336">
        <f>F2935</f>
        <v>500000</v>
      </c>
      <c r="G3195" s="1181"/>
      <c r="H3195" s="1182"/>
    </row>
    <row r="3196" spans="1:8" ht="13.8" thickBot="1" x14ac:dyDescent="0.35">
      <c r="A3196" s="1332"/>
      <c r="B3196" s="1163"/>
      <c r="C3196" s="1204"/>
      <c r="D3196" s="1204"/>
      <c r="E3196" s="1155" t="s">
        <v>4353</v>
      </c>
      <c r="F3196" s="1338">
        <f>SUM(F3190:F3195)</f>
        <v>12760000</v>
      </c>
      <c r="G3196" s="1181"/>
      <c r="H3196" s="1182"/>
    </row>
    <row r="3197" spans="1:8" x14ac:dyDescent="0.3">
      <c r="A3197" s="1332"/>
      <c r="B3197" s="1337"/>
      <c r="C3197" s="1334"/>
      <c r="D3197" s="1334"/>
      <c r="E3197" s="1339"/>
      <c r="F3197" s="1180"/>
      <c r="G3197" s="1181"/>
      <c r="H3197" s="1182"/>
    </row>
    <row r="3198" spans="1:8" x14ac:dyDescent="0.3">
      <c r="A3198" s="1340"/>
      <c r="B3198" s="1333" t="s">
        <v>4354</v>
      </c>
      <c r="C3198" s="1334"/>
      <c r="D3198" s="1334"/>
      <c r="E3198" s="1335"/>
      <c r="F3198" s="1336"/>
      <c r="G3198" s="1181"/>
      <c r="H3198" s="1182"/>
    </row>
    <row r="3199" spans="1:8" x14ac:dyDescent="0.3">
      <c r="A3199" s="1332" t="s">
        <v>4042</v>
      </c>
      <c r="B3199" s="1337" t="s">
        <v>4043</v>
      </c>
      <c r="C3199" s="1334"/>
      <c r="D3199" s="1334"/>
      <c r="E3199" s="1335"/>
      <c r="F3199" s="1336">
        <f>F266</f>
        <v>0</v>
      </c>
    </row>
    <row r="3200" spans="1:8" x14ac:dyDescent="0.3">
      <c r="A3200" s="1332" t="s">
        <v>4050</v>
      </c>
      <c r="B3200" s="1337" t="s">
        <v>4051</v>
      </c>
      <c r="C3200" s="1334"/>
      <c r="D3200" s="1334"/>
      <c r="E3200" s="1335"/>
      <c r="F3200" s="1336">
        <f>F490</f>
        <v>40000000</v>
      </c>
    </row>
    <row r="3201" spans="1:8" x14ac:dyDescent="0.3">
      <c r="A3201" s="1332" t="s">
        <v>4117</v>
      </c>
      <c r="B3201" s="1337" t="s">
        <v>4045</v>
      </c>
      <c r="C3201" s="1334"/>
      <c r="D3201" s="1334"/>
      <c r="E3201" s="1335"/>
      <c r="F3201" s="1336">
        <f>F554</f>
        <v>0</v>
      </c>
      <c r="G3201" s="1181"/>
      <c r="H3201" s="1182"/>
    </row>
    <row r="3202" spans="1:8" x14ac:dyDescent="0.3">
      <c r="A3202" s="1332" t="s">
        <v>4052</v>
      </c>
      <c r="B3202" s="1337" t="s">
        <v>4053</v>
      </c>
      <c r="C3202" s="1334"/>
      <c r="D3202" s="1334"/>
      <c r="E3202" s="1335"/>
      <c r="F3202" s="1336">
        <f>F675</f>
        <v>0</v>
      </c>
      <c r="G3202" s="1181"/>
      <c r="H3202" s="1182"/>
    </row>
    <row r="3203" spans="1:8" x14ac:dyDescent="0.3">
      <c r="A3203" s="1332" t="s">
        <v>4054</v>
      </c>
      <c r="B3203" s="1337" t="s">
        <v>4055</v>
      </c>
      <c r="C3203" s="1334"/>
      <c r="D3203" s="1334"/>
      <c r="E3203" s="1335"/>
      <c r="F3203" s="1336">
        <f>F741</f>
        <v>650000</v>
      </c>
      <c r="G3203" s="1181"/>
      <c r="H3203" s="1182"/>
    </row>
    <row r="3204" spans="1:8" ht="34.200000000000003" x14ac:dyDescent="0.3">
      <c r="A3204" s="1332" t="s">
        <v>4198</v>
      </c>
      <c r="B3204" s="1342" t="s">
        <v>4586</v>
      </c>
      <c r="C3204" s="1334"/>
      <c r="D3204" s="1334"/>
      <c r="E3204" s="1335"/>
      <c r="F3204" s="1343">
        <f>F757</f>
        <v>700000</v>
      </c>
      <c r="G3204" s="1344"/>
      <c r="H3204" s="1182"/>
    </row>
    <row r="3205" spans="1:8" x14ac:dyDescent="0.3">
      <c r="A3205" s="1332" t="s">
        <v>4056</v>
      </c>
      <c r="B3205" s="1337" t="s">
        <v>4057</v>
      </c>
      <c r="C3205" s="1334"/>
      <c r="D3205" s="1334"/>
      <c r="E3205" s="1335"/>
      <c r="F3205" s="1336">
        <f>F809</f>
        <v>0</v>
      </c>
      <c r="G3205" s="1181"/>
      <c r="H3205" s="1182"/>
    </row>
    <row r="3206" spans="1:8" x14ac:dyDescent="0.3">
      <c r="A3206" s="1332" t="s">
        <v>4058</v>
      </c>
      <c r="B3206" s="1337" t="s">
        <v>4059</v>
      </c>
      <c r="C3206" s="1334"/>
      <c r="D3206" s="1334"/>
      <c r="E3206" s="1335"/>
      <c r="F3206" s="1336">
        <f>F850</f>
        <v>1000000</v>
      </c>
      <c r="G3206" s="1181"/>
      <c r="H3206" s="1182"/>
    </row>
    <row r="3207" spans="1:8" x14ac:dyDescent="0.3">
      <c r="A3207" s="1332" t="s">
        <v>4060</v>
      </c>
      <c r="B3207" s="1337" t="s">
        <v>4061</v>
      </c>
      <c r="C3207" s="1334"/>
      <c r="D3207" s="1334"/>
      <c r="E3207" s="1335"/>
      <c r="F3207" s="1336">
        <f>F904</f>
        <v>0</v>
      </c>
      <c r="G3207" s="1181"/>
      <c r="H3207" s="1182"/>
    </row>
    <row r="3208" spans="1:8" x14ac:dyDescent="0.3">
      <c r="A3208" s="1332" t="s">
        <v>4062</v>
      </c>
      <c r="B3208" s="1337" t="s">
        <v>4063</v>
      </c>
      <c r="C3208" s="1334"/>
      <c r="D3208" s="1334"/>
      <c r="E3208" s="1335"/>
      <c r="F3208" s="1336">
        <f>F967</f>
        <v>0</v>
      </c>
      <c r="G3208" s="1181"/>
      <c r="H3208" s="1182"/>
    </row>
    <row r="3209" spans="1:8" x14ac:dyDescent="0.3">
      <c r="A3209" s="1332" t="s">
        <v>4064</v>
      </c>
      <c r="B3209" s="1337" t="s">
        <v>4065</v>
      </c>
      <c r="C3209" s="1334"/>
      <c r="D3209" s="1334"/>
      <c r="E3209" s="1335"/>
      <c r="F3209" s="1336">
        <f>F1025</f>
        <v>500000</v>
      </c>
      <c r="G3209" s="1181"/>
      <c r="H3209" s="1182"/>
    </row>
    <row r="3210" spans="1:8" x14ac:dyDescent="0.3">
      <c r="A3210" s="1332" t="s">
        <v>4066</v>
      </c>
      <c r="B3210" s="1337" t="s">
        <v>4067</v>
      </c>
      <c r="C3210" s="1334"/>
      <c r="D3210" s="1334"/>
      <c r="E3210" s="1335"/>
      <c r="F3210" s="1336">
        <f>F1061</f>
        <v>0</v>
      </c>
      <c r="G3210" s="1181"/>
      <c r="H3210" s="1182"/>
    </row>
    <row r="3211" spans="1:8" x14ac:dyDescent="0.3">
      <c r="A3211" s="1332" t="s">
        <v>4068</v>
      </c>
      <c r="B3211" s="1337" t="s">
        <v>4069</v>
      </c>
      <c r="C3211" s="1334"/>
      <c r="D3211" s="1334"/>
      <c r="E3211" s="1335"/>
      <c r="F3211" s="1336">
        <f>F1118</f>
        <v>0</v>
      </c>
      <c r="G3211" s="1181"/>
      <c r="H3211" s="1182"/>
    </row>
    <row r="3212" spans="1:8" x14ac:dyDescent="0.3">
      <c r="A3212" s="1332" t="s">
        <v>4070</v>
      </c>
      <c r="B3212" s="1337" t="s">
        <v>4505</v>
      </c>
      <c r="C3212" s="1334"/>
      <c r="D3212" s="1334"/>
      <c r="E3212" s="1335"/>
      <c r="F3212" s="1336">
        <f>F1180</f>
        <v>0</v>
      </c>
      <c r="G3212" s="1181"/>
      <c r="H3212" s="1182"/>
    </row>
    <row r="3213" spans="1:8" x14ac:dyDescent="0.3">
      <c r="A3213" s="1332" t="s">
        <v>4071</v>
      </c>
      <c r="B3213" s="1337" t="s">
        <v>4072</v>
      </c>
      <c r="C3213" s="1334"/>
      <c r="D3213" s="1334"/>
      <c r="E3213" s="1335"/>
      <c r="F3213" s="1336">
        <f>F1240</f>
        <v>0</v>
      </c>
      <c r="G3213" s="1181"/>
      <c r="H3213" s="1182"/>
    </row>
    <row r="3214" spans="1:8" x14ac:dyDescent="0.3">
      <c r="A3214" s="1332" t="s">
        <v>4073</v>
      </c>
      <c r="B3214" s="1337" t="s">
        <v>4587</v>
      </c>
      <c r="C3214" s="1334"/>
      <c r="D3214" s="1334"/>
      <c r="E3214" s="1335"/>
      <c r="F3214" s="1336">
        <f>F1363</f>
        <v>0</v>
      </c>
      <c r="G3214" s="1181"/>
      <c r="H3214" s="1182"/>
    </row>
    <row r="3215" spans="1:8" x14ac:dyDescent="0.3">
      <c r="A3215" s="1332" t="s">
        <v>4074</v>
      </c>
      <c r="B3215" s="1337" t="s">
        <v>4075</v>
      </c>
      <c r="C3215" s="1334"/>
      <c r="D3215" s="1334"/>
      <c r="E3215" s="1335"/>
      <c r="F3215" s="1336">
        <f>F1467</f>
        <v>1100000</v>
      </c>
      <c r="G3215" s="1181"/>
      <c r="H3215" s="1182"/>
    </row>
    <row r="3216" spans="1:8" x14ac:dyDescent="0.3">
      <c r="A3216" s="1332" t="s">
        <v>4076</v>
      </c>
      <c r="B3216" s="1337" t="s">
        <v>4077</v>
      </c>
      <c r="C3216" s="1334"/>
      <c r="D3216" s="1334"/>
      <c r="E3216" s="1335"/>
      <c r="F3216" s="1336">
        <f>F1518</f>
        <v>0</v>
      </c>
      <c r="G3216" s="1181"/>
      <c r="H3216" s="1182"/>
    </row>
    <row r="3217" spans="1:8" x14ac:dyDescent="0.3">
      <c r="A3217" s="1332" t="s">
        <v>4078</v>
      </c>
      <c r="B3217" s="1337" t="s">
        <v>4079</v>
      </c>
      <c r="C3217" s="1334"/>
      <c r="D3217" s="1334"/>
      <c r="E3217" s="1335"/>
      <c r="F3217" s="1336">
        <f>F1577</f>
        <v>0</v>
      </c>
      <c r="G3217" s="1181"/>
      <c r="H3217" s="1182"/>
    </row>
    <row r="3218" spans="1:8" x14ac:dyDescent="0.3">
      <c r="A3218" s="1332" t="s">
        <v>4132</v>
      </c>
      <c r="B3218" s="1337" t="s">
        <v>4133</v>
      </c>
      <c r="C3218" s="1334"/>
      <c r="D3218" s="1334"/>
      <c r="E3218" s="1335"/>
      <c r="F3218" s="1336">
        <f>F1595</f>
        <v>250000</v>
      </c>
      <c r="G3218" s="1181"/>
      <c r="H3218" s="1182"/>
    </row>
    <row r="3219" spans="1:8" x14ac:dyDescent="0.3">
      <c r="A3219" s="1332" t="s">
        <v>4082</v>
      </c>
      <c r="B3219" s="1337" t="s">
        <v>4083</v>
      </c>
      <c r="C3219" s="1334"/>
      <c r="D3219" s="1334"/>
      <c r="E3219" s="1335"/>
      <c r="F3219" s="1336">
        <f>F1785</f>
        <v>5250000</v>
      </c>
      <c r="G3219" s="1181"/>
      <c r="H3219" s="1182"/>
    </row>
    <row r="3220" spans="1:8" x14ac:dyDescent="0.3">
      <c r="A3220" s="1332" t="s">
        <v>4084</v>
      </c>
      <c r="B3220" s="1337" t="s">
        <v>4085</v>
      </c>
      <c r="C3220" s="1334"/>
      <c r="D3220" s="1334"/>
      <c r="E3220" s="1335"/>
      <c r="F3220" s="1336">
        <f>F1850</f>
        <v>250000</v>
      </c>
      <c r="G3220" s="1181"/>
      <c r="H3220" s="1182"/>
    </row>
    <row r="3221" spans="1:8" x14ac:dyDescent="0.3">
      <c r="A3221" s="1332" t="s">
        <v>4086</v>
      </c>
      <c r="B3221" s="1337" t="s">
        <v>4087</v>
      </c>
      <c r="C3221" s="1334"/>
      <c r="D3221" s="1334"/>
      <c r="E3221" s="1335"/>
      <c r="F3221" s="1336">
        <f>F1919</f>
        <v>1200000</v>
      </c>
      <c r="G3221" s="1181"/>
      <c r="H3221" s="1182"/>
    </row>
    <row r="3222" spans="1:8" x14ac:dyDescent="0.3">
      <c r="A3222" s="1332" t="s">
        <v>4088</v>
      </c>
      <c r="B3222" s="1337" t="s">
        <v>4089</v>
      </c>
      <c r="C3222" s="1334"/>
      <c r="D3222" s="1334"/>
      <c r="E3222" s="1335"/>
      <c r="F3222" s="1336">
        <f>F2089</f>
        <v>2400000</v>
      </c>
      <c r="G3222" s="1181"/>
      <c r="H3222" s="1182"/>
    </row>
    <row r="3223" spans="1:8" x14ac:dyDescent="0.3">
      <c r="A3223" s="1332" t="s">
        <v>4090</v>
      </c>
      <c r="B3223" s="1337" t="s">
        <v>4091</v>
      </c>
      <c r="C3223" s="1334"/>
      <c r="D3223" s="1334"/>
      <c r="E3223" s="1335"/>
      <c r="F3223" s="1336">
        <f>F2199</f>
        <v>1500000</v>
      </c>
      <c r="G3223" s="1181"/>
      <c r="H3223" s="1182"/>
    </row>
    <row r="3224" spans="1:8" x14ac:dyDescent="0.3">
      <c r="A3224" s="1332" t="s">
        <v>4092</v>
      </c>
      <c r="B3224" s="1337" t="s">
        <v>4093</v>
      </c>
      <c r="C3224" s="1334"/>
      <c r="D3224" s="1334"/>
      <c r="E3224" s="1335"/>
      <c r="F3224" s="1336">
        <f>F2261</f>
        <v>250000</v>
      </c>
      <c r="G3224" s="1181"/>
      <c r="H3224" s="1182"/>
    </row>
    <row r="3225" spans="1:8" x14ac:dyDescent="0.3">
      <c r="A3225" s="1332" t="s">
        <v>4096</v>
      </c>
      <c r="B3225" s="1337" t="s">
        <v>4097</v>
      </c>
      <c r="C3225" s="1334"/>
      <c r="D3225" s="1334"/>
      <c r="E3225" s="1335"/>
      <c r="F3225" s="1336">
        <f>F2382</f>
        <v>0</v>
      </c>
      <c r="G3225" s="1181"/>
      <c r="H3225" s="1182"/>
    </row>
    <row r="3226" spans="1:8" x14ac:dyDescent="0.3">
      <c r="A3226" s="1332" t="s">
        <v>4098</v>
      </c>
      <c r="B3226" s="1337" t="s">
        <v>4099</v>
      </c>
      <c r="C3226" s="1334"/>
      <c r="D3226" s="1334"/>
      <c r="E3226" s="1335"/>
      <c r="F3226" s="1336">
        <f>F2440</f>
        <v>0</v>
      </c>
      <c r="G3226" s="1181"/>
      <c r="H3226" s="1182"/>
    </row>
    <row r="3227" spans="1:8" x14ac:dyDescent="0.3">
      <c r="A3227" s="1332" t="s">
        <v>4100</v>
      </c>
      <c r="B3227" s="1337" t="s">
        <v>4101</v>
      </c>
      <c r="C3227" s="1334"/>
      <c r="D3227" s="1334"/>
      <c r="E3227" s="1335"/>
      <c r="F3227" s="1336">
        <f>F2587</f>
        <v>0</v>
      </c>
      <c r="G3227" s="1181"/>
      <c r="H3227" s="1182"/>
    </row>
    <row r="3228" spans="1:8" x14ac:dyDescent="0.3">
      <c r="A3228" s="1332" t="s">
        <v>4102</v>
      </c>
      <c r="B3228" s="1337" t="s">
        <v>4588</v>
      </c>
      <c r="C3228" s="1334"/>
      <c r="D3228" s="1334"/>
      <c r="E3228" s="1335"/>
      <c r="F3228" s="1336">
        <f>F2672</f>
        <v>0</v>
      </c>
      <c r="G3228" s="1181"/>
      <c r="H3228" s="1182"/>
    </row>
    <row r="3229" spans="1:8" x14ac:dyDescent="0.3">
      <c r="A3229" s="1332" t="s">
        <v>4103</v>
      </c>
      <c r="B3229" s="1337" t="s">
        <v>4104</v>
      </c>
      <c r="C3229" s="1334"/>
      <c r="D3229" s="1334"/>
      <c r="E3229" s="1335"/>
      <c r="F3229" s="1336">
        <f>F2762</f>
        <v>0</v>
      </c>
      <c r="G3229" s="1181"/>
      <c r="H3229" s="1182"/>
    </row>
    <row r="3230" spans="1:8" x14ac:dyDescent="0.3">
      <c r="A3230" s="1332" t="s">
        <v>4311</v>
      </c>
      <c r="B3230" s="1337" t="s">
        <v>4316</v>
      </c>
      <c r="C3230" s="1334"/>
      <c r="D3230" s="1334"/>
      <c r="E3230" s="1335"/>
      <c r="F3230" s="1336">
        <f>F2808</f>
        <v>25000</v>
      </c>
      <c r="G3230" s="1181"/>
      <c r="H3230" s="1182"/>
    </row>
    <row r="3231" spans="1:8" x14ac:dyDescent="0.3">
      <c r="A3231" s="1332" t="s">
        <v>4105</v>
      </c>
      <c r="B3231" s="1337" t="s">
        <v>4106</v>
      </c>
      <c r="C3231" s="1334"/>
      <c r="D3231" s="1334"/>
      <c r="E3231" s="1335"/>
      <c r="F3231" s="1336">
        <f>F2998</f>
        <v>1000000</v>
      </c>
      <c r="G3231" s="1181"/>
      <c r="H3231" s="1182"/>
    </row>
    <row r="3232" spans="1:8" ht="13.8" thickBot="1" x14ac:dyDescent="0.35">
      <c r="A3232" s="1332" t="s">
        <v>4107</v>
      </c>
      <c r="B3232" s="1337" t="s">
        <v>4108</v>
      </c>
      <c r="C3232" s="1334"/>
      <c r="D3232" s="1334"/>
      <c r="E3232" s="1335"/>
      <c r="F3232" s="1210">
        <f>F3164</f>
        <v>11100000</v>
      </c>
      <c r="G3232" s="1181"/>
      <c r="H3232" s="1182"/>
    </row>
    <row r="3233" spans="1:8" ht="13.8" thickBot="1" x14ac:dyDescent="0.35">
      <c r="A3233" s="1332"/>
      <c r="B3233" s="1337"/>
      <c r="C3233" s="1334"/>
      <c r="D3233" s="1334"/>
      <c r="E3233" s="1155" t="s">
        <v>4355</v>
      </c>
      <c r="F3233" s="1338">
        <f>SUM(F3199:F3232)</f>
        <v>67175000</v>
      </c>
      <c r="G3233" s="1181"/>
      <c r="H3233" s="1182"/>
    </row>
    <row r="3234" spans="1:8" x14ac:dyDescent="0.3">
      <c r="A3234" s="1332"/>
      <c r="B3234" s="1337"/>
      <c r="C3234" s="1334"/>
      <c r="D3234" s="1334"/>
      <c r="E3234" s="1335"/>
      <c r="F3234" s="1210"/>
      <c r="G3234" s="1181"/>
      <c r="H3234" s="1182"/>
    </row>
    <row r="3235" spans="1:8" x14ac:dyDescent="0.3">
      <c r="A3235" s="1340"/>
      <c r="B3235" s="1333" t="s">
        <v>4589</v>
      </c>
      <c r="C3235" s="1334"/>
      <c r="D3235" s="1334"/>
      <c r="E3235" s="1335"/>
      <c r="F3235" s="1336"/>
      <c r="G3235" s="1181"/>
      <c r="H3235" s="1182"/>
    </row>
    <row r="3236" spans="1:8" ht="13.8" thickBot="1" x14ac:dyDescent="0.35">
      <c r="A3236" s="1332" t="s">
        <v>4109</v>
      </c>
      <c r="B3236" s="1337" t="s">
        <v>4108</v>
      </c>
      <c r="C3236" s="1334"/>
      <c r="D3236" s="1334"/>
      <c r="E3236" s="1335"/>
      <c r="F3236" s="1210">
        <f>F3182</f>
        <v>27577575</v>
      </c>
      <c r="G3236" s="1181"/>
      <c r="H3236" s="1182"/>
    </row>
    <row r="3237" spans="1:8" ht="13.8" thickBot="1" x14ac:dyDescent="0.35">
      <c r="A3237" s="1332"/>
      <c r="B3237" s="1337"/>
      <c r="C3237" s="1334"/>
      <c r="D3237" s="1334"/>
      <c r="E3237" s="1155" t="s">
        <v>4590</v>
      </c>
      <c r="F3237" s="1338">
        <f>SUM(F3236)</f>
        <v>27577575</v>
      </c>
      <c r="G3237" s="1181"/>
      <c r="H3237" s="1182"/>
    </row>
    <row r="3238" spans="1:8" ht="13.8" thickBot="1" x14ac:dyDescent="0.35">
      <c r="A3238" s="1332"/>
      <c r="B3238" s="1337"/>
      <c r="C3238" s="1334"/>
      <c r="D3238" s="1334"/>
      <c r="E3238" s="1339" t="s">
        <v>4153</v>
      </c>
      <c r="F3238" s="1338">
        <f>F3196+F3233+F3237</f>
        <v>107512575</v>
      </c>
      <c r="G3238" s="1181"/>
      <c r="H3238" s="1182"/>
    </row>
    <row r="3239" spans="1:8" x14ac:dyDescent="0.3">
      <c r="A3239" s="1263"/>
      <c r="B3239" s="1149"/>
      <c r="C3239" s="1150"/>
      <c r="D3239" s="1150"/>
      <c r="E3239" s="1155"/>
      <c r="F3239" s="1182"/>
      <c r="G3239" s="1181"/>
      <c r="H3239" s="1182"/>
    </row>
    <row r="3240" spans="1:8" x14ac:dyDescent="0.3">
      <c r="A3240" s="1263"/>
      <c r="B3240" s="1149"/>
      <c r="C3240" s="1150"/>
      <c r="D3240" s="1150"/>
      <c r="E3240" s="1155"/>
      <c r="F3240" s="1182"/>
      <c r="G3240" s="1181"/>
      <c r="H3240" s="1182"/>
    </row>
    <row r="3241" spans="1:8" x14ac:dyDescent="0.3">
      <c r="A3241" s="1263"/>
      <c r="B3241" s="1149"/>
      <c r="C3241" s="1150"/>
      <c r="D3241" s="1150"/>
      <c r="E3241" s="1155"/>
      <c r="F3241" s="1182"/>
      <c r="G3241" s="1181"/>
      <c r="H3241" s="1182"/>
    </row>
    <row r="3242" spans="1:8" x14ac:dyDescent="0.3">
      <c r="A3242" s="1263"/>
      <c r="B3242" s="1149"/>
      <c r="C3242" s="1150"/>
      <c r="D3242" s="1150"/>
      <c r="E3242" s="1155"/>
      <c r="F3242" s="1182"/>
      <c r="G3242" s="1181"/>
      <c r="H3242" s="1182"/>
    </row>
    <row r="3243" spans="1:8" x14ac:dyDescent="0.3">
      <c r="A3243" s="1263"/>
      <c r="B3243" s="1149"/>
      <c r="C3243" s="1150"/>
      <c r="D3243" s="1150"/>
      <c r="E3243" s="1155"/>
      <c r="F3243" s="1182"/>
      <c r="G3243" s="1181"/>
      <c r="H3243" s="1182"/>
    </row>
    <row r="3244" spans="1:8" x14ac:dyDescent="0.3">
      <c r="A3244" s="1345" t="s">
        <v>4125</v>
      </c>
      <c r="B3244" s="1149"/>
      <c r="C3244" s="1150"/>
      <c r="D3244" s="1150"/>
      <c r="E3244" s="1151"/>
      <c r="F3244" s="1151"/>
      <c r="G3244" s="1152"/>
      <c r="H3244" s="1151"/>
    </row>
    <row r="3245" spans="1:8" x14ac:dyDescent="0.3">
      <c r="A3245" s="1263"/>
      <c r="B3245" s="1149"/>
      <c r="C3245" s="1150"/>
      <c r="D3245" s="1150"/>
      <c r="E3245" s="1151"/>
      <c r="F3245" s="1151"/>
      <c r="G3245" s="1152"/>
      <c r="H3245" s="1151"/>
    </row>
    <row r="3246" spans="1:8" x14ac:dyDescent="0.3">
      <c r="A3246" s="1263"/>
      <c r="B3246" s="1149"/>
      <c r="C3246" s="1150"/>
      <c r="D3246" s="1150"/>
      <c r="E3246" s="1151"/>
      <c r="F3246" s="1151"/>
      <c r="G3246" s="1152"/>
      <c r="H3246" s="1151"/>
    </row>
    <row r="3247" spans="1:8" x14ac:dyDescent="0.3">
      <c r="A3247" s="1327"/>
      <c r="B3247" s="1163"/>
      <c r="C3247" s="1328"/>
      <c r="D3247" s="1328"/>
      <c r="E3247" s="1329"/>
      <c r="F3247" s="1165"/>
      <c r="G3247" s="1152"/>
      <c r="H3247" s="1151"/>
    </row>
    <row r="3248" spans="1:8" x14ac:dyDescent="0.3">
      <c r="A3248" s="1346"/>
      <c r="B3248" s="1149"/>
      <c r="C3248" s="1167"/>
      <c r="D3248" s="1167"/>
      <c r="E3248" s="1262"/>
      <c r="F3248" s="1240" t="s">
        <v>4036</v>
      </c>
      <c r="G3248" s="1156"/>
      <c r="H3248" s="1155"/>
    </row>
    <row r="3249" spans="1:8" x14ac:dyDescent="0.3">
      <c r="A3249" s="1330"/>
      <c r="B3249" s="1173"/>
      <c r="C3249" s="1331"/>
      <c r="D3249" s="1331"/>
      <c r="E3249" s="1324"/>
      <c r="F3249" s="1175"/>
      <c r="G3249" s="1152"/>
      <c r="H3249" s="1151"/>
    </row>
    <row r="3250" spans="1:8" x14ac:dyDescent="0.3">
      <c r="A3250" s="1222"/>
      <c r="B3250" s="1163"/>
      <c r="C3250" s="1204"/>
      <c r="D3250" s="1204"/>
      <c r="E3250" s="1261"/>
      <c r="F3250" s="1180"/>
      <c r="G3250" s="1181"/>
      <c r="H3250" s="1182"/>
    </row>
    <row r="3251" spans="1:8" x14ac:dyDescent="0.3">
      <c r="A3251" s="1183" t="s">
        <v>4595</v>
      </c>
      <c r="B3251" s="1149"/>
      <c r="C3251" s="1150"/>
      <c r="D3251" s="1150"/>
      <c r="E3251" s="1258"/>
      <c r="F3251" s="1180"/>
      <c r="G3251" s="1181"/>
      <c r="H3251" s="1182"/>
    </row>
    <row r="3252" spans="1:8" x14ac:dyDescent="0.3">
      <c r="A3252" s="1187"/>
      <c r="B3252" s="1149"/>
      <c r="C3252" s="1150"/>
      <c r="D3252" s="1150"/>
      <c r="E3252" s="1258"/>
      <c r="F3252" s="1180"/>
      <c r="G3252" s="1181"/>
      <c r="H3252" s="1182"/>
    </row>
    <row r="3253" spans="1:8" x14ac:dyDescent="0.3">
      <c r="A3253" s="1187"/>
      <c r="C3253" s="1150"/>
      <c r="D3253" s="1150"/>
      <c r="E3253" s="1258"/>
      <c r="F3253" s="1348">
        <f>F3196</f>
        <v>12760000</v>
      </c>
      <c r="G3253" s="1181"/>
      <c r="H3253" s="1182"/>
    </row>
    <row r="3254" spans="1:8" x14ac:dyDescent="0.3">
      <c r="A3254" s="1187"/>
      <c r="C3254" s="1150"/>
      <c r="D3254" s="1150"/>
      <c r="E3254" s="1258"/>
      <c r="F3254" s="1180"/>
      <c r="G3254" s="1181"/>
      <c r="H3254" s="1182"/>
    </row>
    <row r="3255" spans="1:8" x14ac:dyDescent="0.3">
      <c r="A3255" s="1187"/>
      <c r="C3255" s="1150"/>
      <c r="D3255" s="1349"/>
      <c r="E3255" s="1291"/>
      <c r="F3255" s="1348">
        <f>F3233</f>
        <v>67175000</v>
      </c>
      <c r="G3255" s="1181"/>
      <c r="H3255" s="1182"/>
    </row>
    <row r="3256" spans="1:8" x14ac:dyDescent="0.3">
      <c r="A3256" s="1187"/>
      <c r="C3256" s="1150"/>
      <c r="D3256" s="1349"/>
      <c r="E3256" s="1291"/>
      <c r="F3256" s="1180"/>
      <c r="G3256" s="1181"/>
      <c r="H3256" s="1182"/>
    </row>
    <row r="3257" spans="1:8" x14ac:dyDescent="0.3">
      <c r="A3257" s="1187"/>
      <c r="C3257" s="1150"/>
      <c r="D3257" s="1349"/>
      <c r="E3257" s="1291"/>
      <c r="F3257" s="1348">
        <f>F3237</f>
        <v>27577575</v>
      </c>
      <c r="G3257" s="1181"/>
      <c r="H3257" s="1182"/>
    </row>
    <row r="3258" spans="1:8" x14ac:dyDescent="0.3">
      <c r="A3258" s="1187"/>
      <c r="C3258" s="1150"/>
      <c r="D3258" s="1349"/>
      <c r="E3258" s="1291"/>
      <c r="F3258" s="1180"/>
      <c r="G3258" s="1181"/>
      <c r="H3258" s="1182"/>
    </row>
    <row r="3259" spans="1:8" ht="13.8" thickBot="1" x14ac:dyDescent="0.35">
      <c r="A3259" s="1187"/>
      <c r="C3259" s="1150"/>
      <c r="D3259" s="1349"/>
      <c r="E3259" s="1291"/>
      <c r="F3259" s="1350">
        <f>F3253+F3255+F3257</f>
        <v>107512575</v>
      </c>
      <c r="G3259" s="1181"/>
      <c r="H3259" s="1182"/>
    </row>
    <row r="3260" spans="1:8" x14ac:dyDescent="0.3">
      <c r="A3260" s="1187"/>
      <c r="B3260" s="1149"/>
      <c r="C3260" s="1150"/>
      <c r="D3260" s="1349"/>
      <c r="E3260" s="1291"/>
      <c r="F3260" s="1180"/>
      <c r="G3260" s="1181"/>
      <c r="H3260" s="1182"/>
    </row>
    <row r="3261" spans="1:8" x14ac:dyDescent="0.3">
      <c r="A3261" s="1187"/>
      <c r="B3261" s="1149"/>
      <c r="C3261" s="1150"/>
      <c r="D3261" s="1349"/>
      <c r="E3261" s="1291"/>
      <c r="F3261" s="1180"/>
      <c r="G3261" s="1181"/>
      <c r="H3261" s="1182"/>
    </row>
    <row r="3262" spans="1:8" x14ac:dyDescent="0.3">
      <c r="A3262" s="1187"/>
      <c r="B3262" s="1149"/>
      <c r="C3262" s="1150"/>
      <c r="D3262" s="1349"/>
      <c r="E3262" s="1291"/>
      <c r="F3262" s="1180"/>
      <c r="G3262" s="1181"/>
      <c r="H3262" s="1182"/>
    </row>
    <row r="3263" spans="1:8" x14ac:dyDescent="0.3">
      <c r="A3263" s="1187"/>
      <c r="B3263" s="1149"/>
      <c r="C3263" s="1150"/>
      <c r="D3263" s="1349"/>
      <c r="E3263" s="1291"/>
      <c r="F3263" s="1180"/>
      <c r="G3263" s="1181"/>
      <c r="H3263" s="1182"/>
    </row>
    <row r="3264" spans="1:8" x14ac:dyDescent="0.3">
      <c r="A3264" s="1183" t="s">
        <v>4596</v>
      </c>
      <c r="B3264" s="1149"/>
      <c r="C3264" s="1150"/>
      <c r="D3264" s="1349"/>
      <c r="E3264" s="1291"/>
      <c r="F3264" s="1348">
        <f>F3259</f>
        <v>107512575</v>
      </c>
      <c r="G3264" s="1181"/>
      <c r="H3264" s="1182"/>
    </row>
    <row r="3265" spans="1:8" x14ac:dyDescent="0.3">
      <c r="A3265" s="1187"/>
      <c r="B3265" s="1149"/>
      <c r="C3265" s="1150"/>
      <c r="D3265" s="1349"/>
      <c r="E3265" s="1291"/>
      <c r="F3265" s="1180"/>
      <c r="G3265" s="1181"/>
      <c r="H3265" s="1182"/>
    </row>
    <row r="3266" spans="1:8" x14ac:dyDescent="0.3">
      <c r="A3266" s="1187"/>
      <c r="B3266" s="1206" t="s">
        <v>4126</v>
      </c>
      <c r="C3266" s="1150"/>
      <c r="D3266" s="1349"/>
      <c r="E3266" s="1291"/>
      <c r="F3266" s="1348">
        <f>ROUND(F3264*0.15,2)</f>
        <v>16126886.25</v>
      </c>
      <c r="G3266" s="1181"/>
      <c r="H3266" s="1182"/>
    </row>
    <row r="3267" spans="1:8" x14ac:dyDescent="0.3">
      <c r="A3267" s="1187"/>
      <c r="B3267" s="1149"/>
      <c r="C3267" s="1150"/>
      <c r="D3267" s="1349"/>
      <c r="E3267" s="1291"/>
      <c r="F3267" s="1180"/>
      <c r="G3267" s="1181"/>
      <c r="H3267" s="1182"/>
    </row>
    <row r="3268" spans="1:8" ht="13.8" thickBot="1" x14ac:dyDescent="0.35">
      <c r="A3268" s="1183" t="s">
        <v>4110</v>
      </c>
      <c r="B3268" s="1149"/>
      <c r="C3268" s="1150"/>
      <c r="D3268" s="1349"/>
      <c r="E3268" s="1291"/>
      <c r="F3268" s="1350">
        <f>F3264+F3266</f>
        <v>123639461.25</v>
      </c>
      <c r="G3268" s="1181"/>
      <c r="H3268" s="1182"/>
    </row>
    <row r="3269" spans="1:8" x14ac:dyDescent="0.3">
      <c r="A3269" s="1187"/>
      <c r="B3269" s="1149"/>
      <c r="C3269" s="1150"/>
      <c r="D3269" s="1349"/>
      <c r="E3269" s="1291"/>
      <c r="F3269" s="1180"/>
      <c r="G3269" s="1181"/>
      <c r="H3269" s="1182"/>
    </row>
    <row r="3270" spans="1:8" x14ac:dyDescent="0.3">
      <c r="A3270" s="1187"/>
      <c r="B3270" s="1149"/>
      <c r="C3270" s="1150"/>
      <c r="D3270" s="1349"/>
      <c r="E3270" s="1291"/>
      <c r="F3270" s="1180"/>
      <c r="G3270" s="1181"/>
      <c r="H3270" s="1182"/>
    </row>
    <row r="3271" spans="1:8" x14ac:dyDescent="0.3">
      <c r="A3271" s="1187"/>
      <c r="B3271" s="1149"/>
      <c r="C3271" s="1150"/>
      <c r="D3271" s="1349"/>
      <c r="E3271" s="1291"/>
      <c r="F3271" s="1180"/>
      <c r="G3271" s="1181"/>
      <c r="H3271" s="1182"/>
    </row>
    <row r="3272" spans="1:8" x14ac:dyDescent="0.3">
      <c r="A3272" s="1187"/>
      <c r="B3272" s="1149"/>
      <c r="C3272" s="1150"/>
      <c r="D3272" s="1349"/>
      <c r="E3272" s="1291"/>
      <c r="F3272" s="1180"/>
      <c r="G3272" s="1181"/>
      <c r="H3272" s="1182"/>
    </row>
    <row r="3273" spans="1:8" x14ac:dyDescent="0.3">
      <c r="A3273" s="1187"/>
      <c r="B3273" s="1149"/>
      <c r="C3273" s="1150"/>
      <c r="D3273" s="1349"/>
      <c r="E3273" s="1291"/>
      <c r="F3273" s="1180"/>
      <c r="G3273" s="1181"/>
      <c r="H3273" s="1182"/>
    </row>
    <row r="3274" spans="1:8" x14ac:dyDescent="0.3">
      <c r="A3274" s="1187"/>
      <c r="B3274" s="1149"/>
      <c r="C3274" s="1150"/>
      <c r="D3274" s="1349"/>
      <c r="E3274" s="1291"/>
      <c r="F3274" s="1180"/>
      <c r="G3274" s="1181"/>
      <c r="H3274" s="1182"/>
    </row>
    <row r="3275" spans="1:8" x14ac:dyDescent="0.3">
      <c r="A3275" s="1187"/>
      <c r="B3275" s="1149"/>
      <c r="C3275" s="1150"/>
      <c r="D3275" s="1349"/>
      <c r="E3275" s="1291"/>
      <c r="F3275" s="1180"/>
      <c r="G3275" s="1181"/>
      <c r="H3275" s="1182"/>
    </row>
    <row r="3276" spans="1:8" x14ac:dyDescent="0.3">
      <c r="A3276" s="1187"/>
      <c r="B3276" s="1149"/>
      <c r="C3276" s="1150"/>
      <c r="D3276" s="1349"/>
      <c r="E3276" s="1291"/>
      <c r="F3276" s="1180"/>
      <c r="G3276" s="1181"/>
      <c r="H3276" s="1182"/>
    </row>
    <row r="3277" spans="1:8" x14ac:dyDescent="0.3">
      <c r="A3277" s="1187"/>
      <c r="B3277" s="1149"/>
      <c r="C3277" s="1150"/>
      <c r="D3277" s="1349"/>
      <c r="E3277" s="1291"/>
      <c r="F3277" s="1180"/>
      <c r="G3277" s="1181"/>
      <c r="H3277" s="1182"/>
    </row>
    <row r="3278" spans="1:8" x14ac:dyDescent="0.3">
      <c r="A3278" s="1187"/>
      <c r="B3278" s="1149"/>
      <c r="C3278" s="1150"/>
      <c r="D3278" s="1349"/>
      <c r="E3278" s="1291"/>
      <c r="F3278" s="1180"/>
      <c r="G3278" s="1181"/>
      <c r="H3278" s="1182"/>
    </row>
    <row r="3279" spans="1:8" x14ac:dyDescent="0.3">
      <c r="A3279" s="1187"/>
      <c r="B3279" s="1149"/>
      <c r="C3279" s="1150"/>
      <c r="D3279" s="1349"/>
      <c r="E3279" s="1291"/>
      <c r="F3279" s="1180"/>
      <c r="G3279" s="1181"/>
      <c r="H3279" s="1182"/>
    </row>
    <row r="3280" spans="1:8" ht="24" x14ac:dyDescent="0.3">
      <c r="A3280" s="1187"/>
      <c r="B3280" s="1186" t="s">
        <v>4592</v>
      </c>
      <c r="C3280" s="1150"/>
      <c r="D3280" s="1349"/>
      <c r="E3280" s="1291"/>
      <c r="F3280" s="1180"/>
      <c r="G3280" s="1181"/>
      <c r="H3280" s="1182"/>
    </row>
    <row r="3281" spans="1:8" x14ac:dyDescent="0.3">
      <c r="A3281" s="1225"/>
      <c r="B3281" s="1149"/>
      <c r="C3281" s="1150"/>
      <c r="D3281" s="1349"/>
      <c r="E3281" s="1351"/>
      <c r="F3281" s="1180"/>
      <c r="G3281" s="1181"/>
      <c r="H3281" s="1182"/>
    </row>
    <row r="3282" spans="1:8" x14ac:dyDescent="0.3">
      <c r="A3282" s="1225"/>
      <c r="B3282" s="1149"/>
      <c r="C3282" s="1150"/>
      <c r="D3282" s="1349"/>
      <c r="E3282" s="1291"/>
      <c r="F3282" s="1180"/>
      <c r="G3282" s="1181"/>
      <c r="H3282" s="1182"/>
    </row>
    <row r="3283" spans="1:8" x14ac:dyDescent="0.3">
      <c r="A3283" s="1225"/>
      <c r="B3283" s="1149"/>
      <c r="C3283" s="1150"/>
      <c r="D3283" s="1349"/>
      <c r="E3283" s="1291"/>
      <c r="F3283" s="1180"/>
      <c r="G3283" s="1181"/>
      <c r="H3283" s="1182"/>
    </row>
    <row r="3284" spans="1:8" x14ac:dyDescent="0.3">
      <c r="A3284" s="1356" t="s">
        <v>4593</v>
      </c>
      <c r="B3284" s="1357"/>
      <c r="C3284" s="1358"/>
      <c r="D3284" s="1358"/>
      <c r="E3284" s="1359"/>
      <c r="F3284" s="1197" t="s">
        <v>4128</v>
      </c>
      <c r="G3284" s="1181"/>
      <c r="H3284" s="1182"/>
    </row>
    <row r="3285" spans="1:8" x14ac:dyDescent="0.3">
      <c r="A3285" s="1360"/>
      <c r="B3285" s="1357"/>
      <c r="C3285" s="1361"/>
      <c r="D3285" s="1362"/>
      <c r="E3285" s="1363"/>
      <c r="F3285" s="1197"/>
      <c r="G3285" s="1181"/>
      <c r="H3285" s="1182"/>
    </row>
    <row r="3286" spans="1:8" x14ac:dyDescent="0.3">
      <c r="A3286" s="1356" t="s">
        <v>4129</v>
      </c>
      <c r="B3286" s="1357"/>
      <c r="C3286" s="1361"/>
      <c r="D3286" s="1362"/>
      <c r="E3286" s="1364"/>
      <c r="F3286" s="1197"/>
      <c r="G3286" s="1181"/>
      <c r="H3286" s="1182"/>
    </row>
    <row r="3287" spans="1:8" x14ac:dyDescent="0.3">
      <c r="A3287" s="1205"/>
      <c r="B3287" s="1173"/>
      <c r="C3287" s="1159"/>
      <c r="D3287" s="1352"/>
      <c r="E3287" s="1353"/>
      <c r="F3287" s="1212"/>
      <c r="G3287" s="1181"/>
      <c r="H3287" s="1182"/>
    </row>
  </sheetData>
  <sheetProtection algorithmName="SHA-512" hashValue="jyPWV8l12o4upcoWP9spHqg7AKY+jsXObALw30WBbv+s9puMfIbYkvGdqH81BUYKZHlI3JuziFJdJZwCv7Zb1Q==" saltValue="jIR3YNsz2/1UkkNTUWSkDQ==" spinCount="100000" sheet="1" objects="1" scenarios="1" selectLockedCells="1"/>
  <mergeCells count="1">
    <mergeCell ref="C3284:E3284"/>
  </mergeCells>
  <conditionalFormatting sqref="A484">
    <cfRule type="duplicateValues" dxfId="528" priority="2"/>
  </conditionalFormatting>
  <conditionalFormatting sqref="A2636:A2638">
    <cfRule type="duplicateValues" dxfId="527" priority="4"/>
  </conditionalFormatting>
  <conditionalFormatting sqref="C484">
    <cfRule type="cellIs" dxfId="526" priority="1" operator="equal">
      <formula>$C$13</formula>
    </cfRule>
  </conditionalFormatting>
  <conditionalFormatting sqref="C1505">
    <cfRule type="cellIs" dxfId="525" priority="10" operator="equal">
      <formula>$C$13</formula>
    </cfRule>
  </conditionalFormatting>
  <conditionalFormatting sqref="C1507">
    <cfRule type="cellIs" dxfId="524" priority="9" operator="equal">
      <formula>$C$13</formula>
    </cfRule>
  </conditionalFormatting>
  <conditionalFormatting sqref="C1585">
    <cfRule type="cellIs" dxfId="523" priority="8" operator="equal">
      <formula>$C$13</formula>
    </cfRule>
  </conditionalFormatting>
  <conditionalFormatting sqref="C1587">
    <cfRule type="cellIs" dxfId="522" priority="6" operator="equal">
      <formula>$C$13</formula>
    </cfRule>
  </conditionalFormatting>
  <conditionalFormatting sqref="C1591">
    <cfRule type="cellIs" dxfId="521" priority="7" operator="equal">
      <formula>$C$13</formula>
    </cfRule>
  </conditionalFormatting>
  <conditionalFormatting sqref="C2616">
    <cfRule type="cellIs" dxfId="520" priority="5" operator="equal">
      <formula>$C$13</formula>
    </cfRule>
  </conditionalFormatting>
  <conditionalFormatting sqref="C2636:C2638">
    <cfRule type="cellIs" dxfId="519" priority="3" operator="equal">
      <formula>$C$13</formula>
    </cfRule>
  </conditionalFormatting>
  <dataValidations count="2">
    <dataValidation type="decimal" operator="lessThanOrEqual" allowBlank="1" showInputMessage="1" showErrorMessage="1" error="Maximum markup 3%_x000a_" sqref="E488" xr:uid="{CAE1927A-4DC4-4317-88C2-D5740329968C}">
      <formula1>0.03</formula1>
    </dataValidation>
    <dataValidation type="decimal" operator="lessThanOrEqual" allowBlank="1" showInputMessage="1" showErrorMessage="1" error="Maximum markup 5%_x000a_" sqref="E3155:E3158 E3171 E3160:E3164" xr:uid="{4DFF75BC-C576-4FAF-A9CF-67FA8C32DC3C}">
      <formula1>0.05</formula1>
    </dataValidation>
  </dataValidations>
  <pageMargins left="0.7" right="0.7" top="0.75" bottom="0.75" header="0.3" footer="0.3"/>
  <pageSetup paperSize="9" scale="89" fitToHeight="0" orientation="portrait" r:id="rId1"/>
  <rowBreaks count="46" manualBreakCount="46">
    <brk id="44" max="6" man="1"/>
    <brk id="91" max="6" man="1"/>
    <brk id="149" max="6" man="1"/>
    <brk id="208" max="6" man="1"/>
    <brk id="266" max="6" man="1"/>
    <brk id="310" max="6" man="1"/>
    <brk id="369" max="6" man="1"/>
    <brk id="428" max="6" man="1"/>
    <brk id="490" max="6" man="1"/>
    <brk id="554" max="6" man="1"/>
    <brk id="614" max="6" man="1"/>
    <brk id="675" max="6" man="1"/>
    <brk id="757" max="6" man="1"/>
    <brk id="809" max="6" man="1"/>
    <brk id="850" max="6" man="1"/>
    <brk id="904" max="6" man="1"/>
    <brk id="967" max="6" man="1"/>
    <brk id="1025" max="6" man="1"/>
    <brk id="1061" max="6" man="1"/>
    <brk id="1240" max="6" man="1"/>
    <brk id="1424" max="6" man="1"/>
    <brk id="1467" max="6" man="1"/>
    <brk id="1518" max="6" man="1"/>
    <brk id="1596" max="6" man="1"/>
    <brk id="1665" max="6" man="1"/>
    <brk id="1725" max="6" man="1"/>
    <brk id="1785" max="6" man="1"/>
    <brk id="1850" max="6" man="1"/>
    <brk id="2036" max="6" man="1"/>
    <brk id="2089" max="6" man="1"/>
    <brk id="2199" max="6" man="1"/>
    <brk id="2261" max="6" man="1"/>
    <brk id="2321" max="6" man="1"/>
    <brk id="2382" max="6" man="1"/>
    <brk id="2440" max="6" man="1"/>
    <brk id="2528" max="6" man="1"/>
    <brk id="2587" max="6" man="1"/>
    <brk id="2620" max="6" man="1"/>
    <brk id="2672" max="6" man="1"/>
    <brk id="2682" max="6" man="1"/>
    <brk id="2762" max="6" man="1"/>
    <brk id="2808" max="6" man="1"/>
    <brk id="3119" max="6" man="1"/>
    <brk id="3164" max="6" man="1"/>
    <brk id="3182" max="6" man="1"/>
    <brk id="3241" max="6"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32CC7-B93D-48CB-8E26-5B493D399334}">
  <sheetPr>
    <pageSetUpPr fitToPage="1"/>
  </sheetPr>
  <dimension ref="A1:N3287"/>
  <sheetViews>
    <sheetView view="pageBreakPreview" zoomScaleNormal="100" zoomScaleSheetLayoutView="100" workbookViewId="0">
      <selection activeCell="E11" sqref="E11"/>
    </sheetView>
  </sheetViews>
  <sheetFormatPr defaultColWidth="15" defaultRowHeight="13.2" x14ac:dyDescent="0.3"/>
  <cols>
    <col min="1" max="1" width="12.77734375" style="1154" customWidth="1"/>
    <col min="2" max="2" width="35.77734375" style="1347" customWidth="1"/>
    <col min="3" max="3" width="9.77734375" style="1354" bestFit="1" customWidth="1"/>
    <col min="4" max="4" width="11.109375" style="1355" bestFit="1" customWidth="1"/>
    <col min="5" max="5" width="11.6640625" style="1289" customWidth="1"/>
    <col min="6" max="6" width="16.33203125" style="1289" bestFit="1" customWidth="1"/>
    <col min="7" max="7" width="19" style="1341" bestFit="1" customWidth="1"/>
    <col min="8" max="8" width="14.44140625" style="1289" bestFit="1" customWidth="1"/>
    <col min="9" max="9" width="9.88671875" style="1154" bestFit="1" customWidth="1"/>
    <col min="10" max="10" width="7" style="1154" bestFit="1" customWidth="1"/>
    <col min="11" max="11" width="17.109375" style="1154" bestFit="1" customWidth="1"/>
    <col min="12" max="12" width="16.21875" style="1154" customWidth="1"/>
    <col min="13" max="13" width="16.21875" style="1154" bestFit="1" customWidth="1"/>
    <col min="14" max="16384" width="15" style="1154"/>
  </cols>
  <sheetData>
    <row r="1" spans="1:14" x14ac:dyDescent="0.3">
      <c r="A1" s="1148" t="s">
        <v>4440</v>
      </c>
      <c r="B1" s="1149"/>
      <c r="C1" s="1150"/>
      <c r="D1" s="1150"/>
      <c r="E1" s="1151"/>
      <c r="F1" s="1151"/>
      <c r="G1" s="1152"/>
      <c r="H1" s="1151"/>
      <c r="I1" s="1153"/>
    </row>
    <row r="2" spans="1:14" x14ac:dyDescent="0.3">
      <c r="A2" s="1148" t="s">
        <v>4597</v>
      </c>
      <c r="B2" s="1149"/>
      <c r="C2" s="1150"/>
      <c r="D2" s="1150"/>
      <c r="E2" s="1151"/>
      <c r="F2" s="1155" t="s">
        <v>4442</v>
      </c>
      <c r="G2" s="1156"/>
      <c r="H2" s="1155"/>
    </row>
    <row r="3" spans="1:14" x14ac:dyDescent="0.3">
      <c r="A3" s="1148" t="s">
        <v>4443</v>
      </c>
      <c r="B3" s="1149"/>
      <c r="C3" s="1150"/>
      <c r="D3" s="1150"/>
      <c r="E3" s="1151"/>
      <c r="F3" s="1155"/>
      <c r="G3" s="1156"/>
      <c r="H3" s="1155"/>
    </row>
    <row r="4" spans="1:14" x14ac:dyDescent="0.3">
      <c r="A4" s="1157" t="s">
        <v>4444</v>
      </c>
      <c r="B4" s="1158"/>
      <c r="C4" s="1159"/>
      <c r="D4" s="1159"/>
      <c r="E4" s="1160"/>
      <c r="F4" s="1161"/>
      <c r="G4" s="1156"/>
      <c r="H4" s="1155"/>
    </row>
    <row r="5" spans="1:14" x14ac:dyDescent="0.3">
      <c r="A5" s="1162"/>
      <c r="B5" s="1163"/>
      <c r="C5" s="1164"/>
      <c r="D5" s="1164"/>
      <c r="E5" s="1165"/>
      <c r="F5" s="1165"/>
      <c r="G5" s="1152"/>
      <c r="H5" s="1151"/>
    </row>
    <row r="6" spans="1:14" x14ac:dyDescent="0.3">
      <c r="A6" s="1166" t="s">
        <v>4111</v>
      </c>
      <c r="B6" s="1167" t="s">
        <v>4035</v>
      </c>
      <c r="C6" s="1168" t="s">
        <v>4112</v>
      </c>
      <c r="D6" s="1168" t="s">
        <v>4113</v>
      </c>
      <c r="E6" s="1169" t="s">
        <v>4114</v>
      </c>
      <c r="F6" s="1169" t="s">
        <v>4036</v>
      </c>
      <c r="G6" s="1156"/>
      <c r="H6" s="1170"/>
      <c r="K6" s="1171"/>
      <c r="L6" s="1153"/>
      <c r="M6" s="1171"/>
    </row>
    <row r="7" spans="1:14" x14ac:dyDescent="0.3">
      <c r="A7" s="1172"/>
      <c r="B7" s="1173"/>
      <c r="C7" s="1174"/>
      <c r="D7" s="1174"/>
      <c r="E7" s="1175"/>
      <c r="F7" s="1175"/>
      <c r="G7" s="1152"/>
      <c r="H7" s="1151"/>
      <c r="K7" s="1176"/>
      <c r="M7" s="1177"/>
    </row>
    <row r="8" spans="1:14" x14ac:dyDescent="0.3">
      <c r="A8" s="1178"/>
      <c r="B8" s="1163"/>
      <c r="C8" s="1164"/>
      <c r="D8" s="1179"/>
      <c r="E8" s="1180"/>
      <c r="F8" s="1180"/>
      <c r="G8" s="1181"/>
      <c r="H8" s="1182"/>
      <c r="M8" s="1177"/>
    </row>
    <row r="9" spans="1:14" ht="24" x14ac:dyDescent="0.3">
      <c r="A9" s="1183" t="s">
        <v>4039</v>
      </c>
      <c r="B9" s="1184" t="s">
        <v>4040</v>
      </c>
      <c r="C9" s="1185"/>
      <c r="D9" s="1179"/>
      <c r="E9" s="1180"/>
      <c r="F9" s="1180"/>
      <c r="G9" s="1181"/>
      <c r="H9" s="1182"/>
      <c r="M9" s="1177"/>
    </row>
    <row r="10" spans="1:14" x14ac:dyDescent="0.3">
      <c r="A10" s="1183"/>
      <c r="B10" s="1186"/>
      <c r="C10" s="1185"/>
      <c r="D10" s="1179"/>
      <c r="E10" s="1180"/>
      <c r="F10" s="1180"/>
      <c r="G10" s="1181"/>
      <c r="H10" s="1182"/>
    </row>
    <row r="11" spans="1:14" x14ac:dyDescent="0.25">
      <c r="A11" s="1187" t="s">
        <v>98</v>
      </c>
      <c r="B11" s="1188" t="s">
        <v>99</v>
      </c>
      <c r="C11" s="1185" t="s">
        <v>18</v>
      </c>
      <c r="D11" s="1189">
        <v>1</v>
      </c>
      <c r="E11" s="1190"/>
      <c r="F11" s="1180">
        <f>ROUND(D11*(ROUND(E11,2)),2)</f>
        <v>0</v>
      </c>
      <c r="G11" s="1181"/>
      <c r="H11" s="1182"/>
      <c r="K11" s="1191"/>
      <c r="L11" s="1191"/>
      <c r="M11" s="1192"/>
      <c r="N11" s="1193"/>
    </row>
    <row r="12" spans="1:14" x14ac:dyDescent="0.25">
      <c r="A12" s="1183"/>
      <c r="B12" s="1188"/>
      <c r="C12" s="1185"/>
      <c r="D12" s="1189" t="s">
        <v>4331</v>
      </c>
      <c r="E12" s="1180"/>
      <c r="F12" s="1180"/>
      <c r="G12" s="1181"/>
      <c r="H12" s="1182"/>
      <c r="K12" s="1191"/>
      <c r="L12" s="1191"/>
      <c r="M12" s="1192"/>
      <c r="N12" s="1193"/>
    </row>
    <row r="13" spans="1:14" x14ac:dyDescent="0.25">
      <c r="A13" s="1187" t="s">
        <v>100</v>
      </c>
      <c r="B13" s="1188" t="s">
        <v>3981</v>
      </c>
      <c r="C13" s="1185" t="s">
        <v>18</v>
      </c>
      <c r="D13" s="1189">
        <v>1</v>
      </c>
      <c r="E13" s="1190"/>
      <c r="F13" s="1180">
        <f>ROUND(D13*(ROUND(E13,2)),2)</f>
        <v>0</v>
      </c>
      <c r="G13" s="1181"/>
      <c r="H13" s="1182"/>
      <c r="K13" s="1191"/>
      <c r="L13" s="1191"/>
      <c r="M13" s="1192"/>
      <c r="N13" s="1193"/>
    </row>
    <row r="14" spans="1:14" x14ac:dyDescent="0.25">
      <c r="A14" s="1183"/>
      <c r="B14" s="1186"/>
      <c r="C14" s="1185"/>
      <c r="D14" s="1189" t="s">
        <v>4331</v>
      </c>
      <c r="E14" s="1180"/>
      <c r="F14" s="1180"/>
      <c r="G14" s="1181"/>
      <c r="H14" s="1182"/>
      <c r="K14" s="1194"/>
      <c r="L14" s="1191"/>
      <c r="M14" s="1195"/>
      <c r="N14" s="1194"/>
    </row>
    <row r="15" spans="1:14" x14ac:dyDescent="0.3">
      <c r="A15" s="1187" t="s">
        <v>102</v>
      </c>
      <c r="B15" s="1188" t="s">
        <v>103</v>
      </c>
      <c r="C15" s="1185"/>
      <c r="D15" s="1189" t="s">
        <v>4331</v>
      </c>
      <c r="E15" s="1180"/>
      <c r="F15" s="1180"/>
      <c r="G15" s="1181"/>
      <c r="H15" s="1182"/>
    </row>
    <row r="16" spans="1:14" x14ac:dyDescent="0.3">
      <c r="A16" s="1183"/>
      <c r="B16" s="1188"/>
      <c r="C16" s="1185"/>
      <c r="D16" s="1189" t="s">
        <v>4331</v>
      </c>
      <c r="E16" s="1180"/>
      <c r="F16" s="1180"/>
      <c r="G16" s="1181"/>
      <c r="H16" s="1182"/>
    </row>
    <row r="17" spans="1:8" x14ac:dyDescent="0.3">
      <c r="A17" s="1187" t="s">
        <v>104</v>
      </c>
      <c r="B17" s="1188" t="s">
        <v>105</v>
      </c>
      <c r="C17" s="1185" t="s">
        <v>64</v>
      </c>
      <c r="D17" s="1189">
        <v>60</v>
      </c>
      <c r="E17" s="1190"/>
      <c r="F17" s="1180">
        <f>ROUND(D17*(ROUND(E17,2)),2)</f>
        <v>0</v>
      </c>
      <c r="G17" s="1181"/>
      <c r="H17" s="1182"/>
    </row>
    <row r="18" spans="1:8" x14ac:dyDescent="0.3">
      <c r="A18" s="1196"/>
      <c r="B18" s="1188"/>
      <c r="C18" s="1185"/>
      <c r="D18" s="1189" t="s">
        <v>4331</v>
      </c>
      <c r="E18" s="1180"/>
      <c r="F18" s="1180"/>
      <c r="G18" s="1181"/>
      <c r="H18" s="1182"/>
    </row>
    <row r="19" spans="1:8" x14ac:dyDescent="0.3">
      <c r="A19" s="1187" t="s">
        <v>106</v>
      </c>
      <c r="B19" s="1188" t="s">
        <v>107</v>
      </c>
      <c r="C19" s="1185" t="s">
        <v>64</v>
      </c>
      <c r="D19" s="1189">
        <v>60</v>
      </c>
      <c r="E19" s="1190"/>
      <c r="F19" s="1180">
        <f>ROUND(D19*(ROUND(E19,2)),2)</f>
        <v>0</v>
      </c>
      <c r="G19" s="1181"/>
      <c r="H19" s="1182"/>
    </row>
    <row r="20" spans="1:8" x14ac:dyDescent="0.3">
      <c r="A20" s="1196"/>
      <c r="B20" s="1188"/>
      <c r="C20" s="1185"/>
      <c r="D20" s="1189" t="s">
        <v>4331</v>
      </c>
      <c r="E20" s="1180"/>
      <c r="F20" s="1180"/>
      <c r="G20" s="1181"/>
      <c r="H20" s="1182"/>
    </row>
    <row r="21" spans="1:8" x14ac:dyDescent="0.3">
      <c r="A21" s="1187" t="s">
        <v>108</v>
      </c>
      <c r="B21" s="1188" t="s">
        <v>4445</v>
      </c>
      <c r="C21" s="1185" t="s">
        <v>64</v>
      </c>
      <c r="D21" s="1189">
        <v>60</v>
      </c>
      <c r="E21" s="1190"/>
      <c r="F21" s="1180">
        <f>ROUND(D21*(ROUND(E21,2)),2)</f>
        <v>0</v>
      </c>
      <c r="G21" s="1181"/>
      <c r="H21" s="1182"/>
    </row>
    <row r="22" spans="1:8" x14ac:dyDescent="0.3">
      <c r="A22" s="1196"/>
      <c r="B22" s="1188"/>
      <c r="C22" s="1185"/>
      <c r="D22" s="1189" t="s">
        <v>4331</v>
      </c>
      <c r="E22" s="1180"/>
      <c r="F22" s="1180"/>
      <c r="G22" s="1181"/>
      <c r="H22" s="1182"/>
    </row>
    <row r="23" spans="1:8" x14ac:dyDescent="0.3">
      <c r="A23" s="1187" t="s">
        <v>110</v>
      </c>
      <c r="B23" s="1188" t="s">
        <v>4446</v>
      </c>
      <c r="C23" s="1185" t="s">
        <v>64</v>
      </c>
      <c r="D23" s="1189">
        <v>60</v>
      </c>
      <c r="E23" s="1190"/>
      <c r="F23" s="1180">
        <f>ROUND(D23*(ROUND(E23,2)),2)</f>
        <v>0</v>
      </c>
      <c r="G23" s="1181"/>
      <c r="H23" s="1182"/>
    </row>
    <row r="24" spans="1:8" x14ac:dyDescent="0.3">
      <c r="A24" s="1187"/>
      <c r="B24" s="1188"/>
      <c r="C24" s="1185"/>
      <c r="D24" s="1189"/>
      <c r="E24" s="1180"/>
      <c r="F24" s="1180"/>
      <c r="G24" s="1181"/>
      <c r="H24" s="1182"/>
    </row>
    <row r="25" spans="1:8" x14ac:dyDescent="0.3">
      <c r="A25" s="1183" t="s">
        <v>119</v>
      </c>
      <c r="B25" s="1186" t="s">
        <v>3965</v>
      </c>
      <c r="C25" s="1185"/>
      <c r="D25" s="1189"/>
      <c r="E25" s="1197"/>
      <c r="F25" s="1180"/>
      <c r="G25" s="1181"/>
      <c r="H25" s="1182"/>
    </row>
    <row r="26" spans="1:8" x14ac:dyDescent="0.3">
      <c r="A26" s="1187"/>
      <c r="B26" s="1188"/>
      <c r="C26" s="1185"/>
      <c r="D26" s="1189"/>
      <c r="E26" s="1197"/>
      <c r="F26" s="1180"/>
      <c r="G26" s="1181"/>
      <c r="H26" s="1182"/>
    </row>
    <row r="27" spans="1:8" ht="34.200000000000003" x14ac:dyDescent="0.3">
      <c r="A27" s="1187" t="s">
        <v>121</v>
      </c>
      <c r="B27" s="1188" t="s">
        <v>3966</v>
      </c>
      <c r="C27" s="1185"/>
      <c r="D27" s="1189"/>
      <c r="E27" s="1197"/>
      <c r="F27" s="1180"/>
      <c r="G27" s="1181"/>
      <c r="H27" s="1182"/>
    </row>
    <row r="28" spans="1:8" x14ac:dyDescent="0.3">
      <c r="A28" s="1187"/>
      <c r="B28" s="1188"/>
      <c r="C28" s="1185"/>
      <c r="D28" s="1189"/>
      <c r="E28" s="1197"/>
      <c r="F28" s="1180"/>
      <c r="G28" s="1181"/>
      <c r="H28" s="1182"/>
    </row>
    <row r="29" spans="1:8" ht="45.6" x14ac:dyDescent="0.3">
      <c r="A29" s="1187" t="s">
        <v>4447</v>
      </c>
      <c r="B29" s="1188" t="s">
        <v>3982</v>
      </c>
      <c r="C29" s="1185" t="s">
        <v>9</v>
      </c>
      <c r="D29" s="1189">
        <v>20</v>
      </c>
      <c r="E29" s="1190"/>
      <c r="F29" s="1180">
        <f>E29*D29</f>
        <v>0</v>
      </c>
      <c r="G29" s="1181"/>
      <c r="H29" s="1182"/>
    </row>
    <row r="30" spans="1:8" x14ac:dyDescent="0.3">
      <c r="A30" s="1187"/>
      <c r="B30" s="1188"/>
      <c r="C30" s="1185"/>
      <c r="D30" s="1189"/>
      <c r="E30" s="1197"/>
      <c r="F30" s="1180"/>
      <c r="G30" s="1181"/>
      <c r="H30" s="1182"/>
    </row>
    <row r="31" spans="1:8" ht="45.6" x14ac:dyDescent="0.3">
      <c r="A31" s="1187" t="s">
        <v>4448</v>
      </c>
      <c r="B31" s="1188" t="s">
        <v>3983</v>
      </c>
      <c r="C31" s="1185" t="s">
        <v>9</v>
      </c>
      <c r="D31" s="1189">
        <v>6</v>
      </c>
      <c r="E31" s="1190"/>
      <c r="F31" s="1180">
        <f>E31*D31</f>
        <v>0</v>
      </c>
      <c r="G31" s="1181"/>
      <c r="H31" s="1182"/>
    </row>
    <row r="32" spans="1:8" x14ac:dyDescent="0.3">
      <c r="A32" s="1187"/>
      <c r="B32" s="1188"/>
      <c r="C32" s="1185"/>
      <c r="D32" s="1189"/>
      <c r="E32" s="1197"/>
      <c r="F32" s="1180"/>
      <c r="G32" s="1181"/>
      <c r="H32" s="1182"/>
    </row>
    <row r="33" spans="1:8" ht="45.6" x14ac:dyDescent="0.3">
      <c r="A33" s="1187" t="s">
        <v>4449</v>
      </c>
      <c r="B33" s="1188" t="s">
        <v>3984</v>
      </c>
      <c r="C33" s="1185" t="s">
        <v>9</v>
      </c>
      <c r="D33" s="1189">
        <v>2</v>
      </c>
      <c r="E33" s="1190"/>
      <c r="F33" s="1180">
        <f>E33*D33</f>
        <v>0</v>
      </c>
      <c r="G33" s="1181"/>
      <c r="H33" s="1182"/>
    </row>
    <row r="34" spans="1:8" x14ac:dyDescent="0.3">
      <c r="A34" s="1187"/>
      <c r="B34" s="1188"/>
      <c r="C34" s="1185"/>
      <c r="D34" s="1189"/>
      <c r="E34" s="1197"/>
      <c r="F34" s="1180"/>
      <c r="G34" s="1181"/>
      <c r="H34" s="1182"/>
    </row>
    <row r="35" spans="1:8" x14ac:dyDescent="0.3">
      <c r="A35" s="1187"/>
      <c r="B35" s="1188"/>
      <c r="C35" s="1185"/>
      <c r="D35" s="1189"/>
      <c r="E35" s="1197"/>
      <c r="F35" s="1180"/>
      <c r="G35" s="1181"/>
      <c r="H35" s="1182"/>
    </row>
    <row r="36" spans="1:8" x14ac:dyDescent="0.3">
      <c r="A36" s="1187"/>
      <c r="B36" s="1188"/>
      <c r="C36" s="1185"/>
      <c r="D36" s="1189"/>
      <c r="E36" s="1197"/>
      <c r="F36" s="1180"/>
      <c r="G36" s="1181"/>
      <c r="H36" s="1182"/>
    </row>
    <row r="37" spans="1:8" x14ac:dyDescent="0.3">
      <c r="A37" s="1187"/>
      <c r="B37" s="1188"/>
      <c r="C37" s="1185"/>
      <c r="D37" s="1189"/>
      <c r="E37" s="1197"/>
      <c r="F37" s="1180"/>
      <c r="G37" s="1181"/>
      <c r="H37" s="1182"/>
    </row>
    <row r="38" spans="1:8" x14ac:dyDescent="0.3">
      <c r="A38" s="1187"/>
      <c r="B38" s="1188"/>
      <c r="C38" s="1185"/>
      <c r="D38" s="1189"/>
      <c r="E38" s="1197"/>
      <c r="F38" s="1180"/>
      <c r="G38" s="1181"/>
      <c r="H38" s="1182"/>
    </row>
    <row r="39" spans="1:8" x14ac:dyDescent="0.3">
      <c r="A39" s="1187"/>
      <c r="B39" s="1188"/>
      <c r="C39" s="1185"/>
      <c r="D39" s="1189"/>
      <c r="E39" s="1197"/>
      <c r="F39" s="1180"/>
      <c r="G39" s="1181"/>
      <c r="H39" s="1182"/>
    </row>
    <row r="40" spans="1:8" x14ac:dyDescent="0.3">
      <c r="A40" s="1187"/>
      <c r="B40" s="1198"/>
      <c r="C40" s="1199"/>
      <c r="D40" s="1200"/>
      <c r="E40" s="1201"/>
      <c r="F40" s="1202"/>
      <c r="G40" s="1181"/>
      <c r="H40" s="1182"/>
    </row>
    <row r="41" spans="1:8" x14ac:dyDescent="0.3">
      <c r="A41" s="1187"/>
      <c r="B41" s="1198"/>
      <c r="C41" s="1199"/>
      <c r="D41" s="1200"/>
      <c r="E41" s="1201"/>
      <c r="F41" s="1202"/>
      <c r="G41" s="1181"/>
      <c r="H41" s="1182"/>
    </row>
    <row r="42" spans="1:8" x14ac:dyDescent="0.3">
      <c r="A42" s="1187"/>
      <c r="B42" s="1198"/>
      <c r="C42" s="1199"/>
      <c r="D42" s="1200"/>
      <c r="E42" s="1201"/>
      <c r="F42" s="1202"/>
      <c r="G42" s="1181"/>
      <c r="H42" s="1182"/>
    </row>
    <row r="43" spans="1:8" x14ac:dyDescent="0.3">
      <c r="A43" s="1178"/>
      <c r="B43" s="1203"/>
      <c r="C43" s="1204"/>
      <c r="D43" s="1204"/>
      <c r="E43" s="1204"/>
      <c r="F43" s="1165"/>
      <c r="G43" s="1181"/>
      <c r="H43" s="1182"/>
    </row>
    <row r="44" spans="1:8" x14ac:dyDescent="0.3">
      <c r="A44" s="1205"/>
      <c r="B44" s="1158" t="s">
        <v>4450</v>
      </c>
      <c r="C44" s="1159"/>
      <c r="D44" s="1159"/>
      <c r="E44" s="1159"/>
      <c r="F44" s="1175">
        <f>SUM(F11:F42)</f>
        <v>0</v>
      </c>
      <c r="G44" s="1181"/>
      <c r="H44" s="1182"/>
    </row>
    <row r="45" spans="1:8" x14ac:dyDescent="0.3">
      <c r="A45" s="1148" t="str">
        <f>A1</f>
        <v>CONTRACT  SANRAL NRA 2024/1323</v>
      </c>
      <c r="B45" s="1206"/>
      <c r="C45" s="1150"/>
      <c r="D45" s="1150"/>
      <c r="E45" s="1150"/>
      <c r="F45" s="1151"/>
      <c r="G45" s="1181"/>
      <c r="H45" s="1182"/>
    </row>
    <row r="46" spans="1:8" x14ac:dyDescent="0.3">
      <c r="A46" s="1148" t="str">
        <f>A2</f>
        <v>ROUTINE ROAD MAINTENANCE ON NATIONAL ROUTES IN THE NORTHWEST PROVINCE</v>
      </c>
      <c r="B46" s="1206"/>
      <c r="C46" s="1150"/>
      <c r="D46" s="1150"/>
      <c r="E46" s="1150"/>
      <c r="F46" s="1155" t="s">
        <v>4442</v>
      </c>
      <c r="G46" s="1181"/>
      <c r="H46" s="1182"/>
    </row>
    <row r="47" spans="1:8" x14ac:dyDescent="0.3">
      <c r="A47" s="1157" t="s">
        <v>4444</v>
      </c>
      <c r="B47" s="1149"/>
      <c r="C47" s="1159"/>
      <c r="D47" s="1159"/>
      <c r="E47" s="1159"/>
      <c r="F47" s="1151"/>
      <c r="G47" s="1181"/>
      <c r="H47" s="1182"/>
    </row>
    <row r="48" spans="1:8" x14ac:dyDescent="0.3">
      <c r="A48" s="1162"/>
      <c r="B48" s="1163"/>
      <c r="C48" s="1164"/>
      <c r="D48" s="1164"/>
      <c r="E48" s="1165"/>
      <c r="F48" s="1165"/>
      <c r="G48" s="1181"/>
      <c r="H48" s="1182"/>
    </row>
    <row r="49" spans="1:8" x14ac:dyDescent="0.3">
      <c r="A49" s="1166" t="s">
        <v>4111</v>
      </c>
      <c r="B49" s="1167" t="s">
        <v>4035</v>
      </c>
      <c r="C49" s="1168" t="s">
        <v>4112</v>
      </c>
      <c r="D49" s="1168" t="s">
        <v>4113</v>
      </c>
      <c r="E49" s="1169" t="s">
        <v>4114</v>
      </c>
      <c r="F49" s="1169" t="s">
        <v>4036</v>
      </c>
      <c r="G49" s="1181"/>
      <c r="H49" s="1182"/>
    </row>
    <row r="50" spans="1:8" x14ac:dyDescent="0.3">
      <c r="A50" s="1172"/>
      <c r="B50" s="1173"/>
      <c r="C50" s="1174"/>
      <c r="D50" s="1174"/>
      <c r="E50" s="1175"/>
      <c r="F50" s="1175"/>
      <c r="G50" s="1181"/>
      <c r="H50" s="1182"/>
    </row>
    <row r="51" spans="1:8" x14ac:dyDescent="0.3">
      <c r="A51" s="1178"/>
      <c r="B51" s="1203"/>
      <c r="C51" s="1204"/>
      <c r="D51" s="1204"/>
      <c r="E51" s="1204"/>
      <c r="F51" s="1165"/>
      <c r="G51" s="1181"/>
      <c r="H51" s="1182"/>
    </row>
    <row r="52" spans="1:8" x14ac:dyDescent="0.3">
      <c r="A52" s="1205"/>
      <c r="B52" s="1158" t="s">
        <v>4451</v>
      </c>
      <c r="C52" s="1159"/>
      <c r="D52" s="1159"/>
      <c r="E52" s="1159"/>
      <c r="F52" s="1175">
        <f>F44</f>
        <v>0</v>
      </c>
      <c r="G52" s="1181"/>
      <c r="H52" s="1182"/>
    </row>
    <row r="53" spans="1:8" x14ac:dyDescent="0.3">
      <c r="A53" s="1187"/>
      <c r="B53" s="1188"/>
      <c r="C53" s="1185"/>
      <c r="D53" s="1189" t="s">
        <v>4331</v>
      </c>
      <c r="E53" s="1207"/>
      <c r="F53" s="1180"/>
      <c r="G53" s="1181"/>
      <c r="H53" s="1182"/>
    </row>
    <row r="54" spans="1:8" ht="24" x14ac:dyDescent="0.3">
      <c r="A54" s="1183" t="s">
        <v>125</v>
      </c>
      <c r="B54" s="1186" t="s">
        <v>3985</v>
      </c>
      <c r="C54" s="1185"/>
      <c r="D54" s="1189"/>
      <c r="E54" s="1207"/>
      <c r="F54" s="1180"/>
      <c r="G54" s="1181"/>
      <c r="H54" s="1182"/>
    </row>
    <row r="55" spans="1:8" x14ac:dyDescent="0.3">
      <c r="A55" s="1187"/>
      <c r="B55" s="1188"/>
      <c r="C55" s="1185"/>
      <c r="D55" s="1189"/>
      <c r="E55" s="1207"/>
      <c r="F55" s="1180"/>
      <c r="G55" s="1181"/>
      <c r="H55" s="1182"/>
    </row>
    <row r="56" spans="1:8" ht="45.6" x14ac:dyDescent="0.3">
      <c r="A56" s="1187" t="s">
        <v>3986</v>
      </c>
      <c r="B56" s="1188" t="s">
        <v>3987</v>
      </c>
      <c r="C56" s="1185" t="s">
        <v>64</v>
      </c>
      <c r="D56" s="1189">
        <v>60</v>
      </c>
      <c r="E56" s="1190"/>
      <c r="F56" s="1180">
        <f>E56*D56</f>
        <v>0</v>
      </c>
      <c r="G56" s="1181"/>
      <c r="H56" s="1182"/>
    </row>
    <row r="57" spans="1:8" x14ac:dyDescent="0.3">
      <c r="A57" s="1187"/>
      <c r="B57" s="1188"/>
      <c r="C57" s="1185"/>
      <c r="D57" s="1189"/>
      <c r="E57" s="1207"/>
      <c r="F57" s="1180"/>
      <c r="G57" s="1181"/>
      <c r="H57" s="1182"/>
    </row>
    <row r="58" spans="1:8" ht="22.8" x14ac:dyDescent="0.3">
      <c r="A58" s="1187" t="s">
        <v>133</v>
      </c>
      <c r="B58" s="1188" t="s">
        <v>147</v>
      </c>
      <c r="C58" s="1185"/>
      <c r="D58" s="1189" t="s">
        <v>4331</v>
      </c>
      <c r="E58" s="1180"/>
      <c r="F58" s="1180"/>
      <c r="G58" s="1181"/>
      <c r="H58" s="1182"/>
    </row>
    <row r="59" spans="1:8" x14ac:dyDescent="0.3">
      <c r="A59" s="1187"/>
      <c r="B59" s="1188"/>
      <c r="C59" s="1185"/>
      <c r="D59" s="1189" t="s">
        <v>4331</v>
      </c>
      <c r="E59" s="1180"/>
      <c r="F59" s="1180"/>
      <c r="G59" s="1181"/>
      <c r="H59" s="1182"/>
    </row>
    <row r="60" spans="1:8" ht="22.8" x14ac:dyDescent="0.3">
      <c r="A60" s="1187" t="s">
        <v>3917</v>
      </c>
      <c r="B60" s="1188" t="s">
        <v>149</v>
      </c>
      <c r="C60" s="1185" t="s">
        <v>16</v>
      </c>
      <c r="D60" s="1189">
        <v>1</v>
      </c>
      <c r="E60" s="1180">
        <v>150000</v>
      </c>
      <c r="F60" s="1180">
        <f>ROUND(D60*(ROUND(E60,2)),2)</f>
        <v>150000</v>
      </c>
      <c r="G60" s="1181"/>
      <c r="H60" s="1182"/>
    </row>
    <row r="61" spans="1:8" x14ac:dyDescent="0.3">
      <c r="A61" s="1187"/>
      <c r="B61" s="1188"/>
      <c r="C61" s="1185"/>
      <c r="D61" s="1189" t="s">
        <v>4331</v>
      </c>
      <c r="E61" s="1180"/>
      <c r="F61" s="1180"/>
      <c r="G61" s="1181"/>
      <c r="H61" s="1182"/>
    </row>
    <row r="62" spans="1:8" ht="22.8" x14ac:dyDescent="0.3">
      <c r="A62" s="1187" t="s">
        <v>3918</v>
      </c>
      <c r="B62" s="1188" t="s">
        <v>3919</v>
      </c>
      <c r="C62" s="1185" t="s">
        <v>21</v>
      </c>
      <c r="D62" s="1189">
        <f>F60</f>
        <v>150000</v>
      </c>
      <c r="E62" s="1208"/>
      <c r="F62" s="1180">
        <f>ROUND(D62*(ROUND(E62,2)),2)</f>
        <v>0</v>
      </c>
      <c r="G62" s="1181"/>
      <c r="H62" s="1182"/>
    </row>
    <row r="63" spans="1:8" x14ac:dyDescent="0.3">
      <c r="A63" s="1187"/>
      <c r="B63" s="1188"/>
      <c r="C63" s="1185"/>
      <c r="D63" s="1189"/>
      <c r="E63" s="1209"/>
      <c r="F63" s="1180"/>
      <c r="G63" s="1181"/>
      <c r="H63" s="1182"/>
    </row>
    <row r="64" spans="1:8" x14ac:dyDescent="0.3">
      <c r="A64" s="1187"/>
      <c r="B64" s="1188"/>
      <c r="C64" s="1185"/>
      <c r="D64" s="1189"/>
      <c r="E64" s="1209"/>
      <c r="F64" s="1180"/>
      <c r="G64" s="1181"/>
      <c r="H64" s="1182"/>
    </row>
    <row r="65" spans="1:8" x14ac:dyDescent="0.3">
      <c r="A65" s="1187"/>
      <c r="B65" s="1188"/>
      <c r="C65" s="1185"/>
      <c r="D65" s="1189"/>
      <c r="E65" s="1209"/>
      <c r="F65" s="1180"/>
      <c r="G65" s="1181"/>
      <c r="H65" s="1182"/>
    </row>
    <row r="66" spans="1:8" x14ac:dyDescent="0.3">
      <c r="A66" s="1187"/>
      <c r="B66" s="1188"/>
      <c r="C66" s="1185"/>
      <c r="D66" s="1189"/>
      <c r="E66" s="1209"/>
      <c r="F66" s="1180"/>
      <c r="G66" s="1181"/>
      <c r="H66" s="1182"/>
    </row>
    <row r="67" spans="1:8" x14ac:dyDescent="0.3">
      <c r="A67" s="1187"/>
      <c r="B67" s="1188"/>
      <c r="C67" s="1185"/>
      <c r="D67" s="1189"/>
      <c r="E67" s="1209"/>
      <c r="F67" s="1180"/>
      <c r="G67" s="1181"/>
      <c r="H67" s="1182"/>
    </row>
    <row r="68" spans="1:8" x14ac:dyDescent="0.3">
      <c r="A68" s="1187"/>
      <c r="B68" s="1188"/>
      <c r="C68" s="1185"/>
      <c r="D68" s="1189"/>
      <c r="E68" s="1209"/>
      <c r="F68" s="1180"/>
      <c r="G68" s="1181"/>
      <c r="H68" s="1182"/>
    </row>
    <row r="69" spans="1:8" x14ac:dyDescent="0.3">
      <c r="A69" s="1187"/>
      <c r="B69" s="1188"/>
      <c r="C69" s="1185"/>
      <c r="D69" s="1189"/>
      <c r="E69" s="1209"/>
      <c r="F69" s="1180"/>
      <c r="G69" s="1181"/>
      <c r="H69" s="1182"/>
    </row>
    <row r="70" spans="1:8" x14ac:dyDescent="0.3">
      <c r="A70" s="1187"/>
      <c r="B70" s="1188"/>
      <c r="C70" s="1185"/>
      <c r="D70" s="1189"/>
      <c r="E70" s="1209"/>
      <c r="F70" s="1180"/>
      <c r="G70" s="1181"/>
      <c r="H70" s="1182"/>
    </row>
    <row r="71" spans="1:8" x14ac:dyDescent="0.3">
      <c r="A71" s="1187"/>
      <c r="B71" s="1188"/>
      <c r="C71" s="1185"/>
      <c r="D71" s="1189"/>
      <c r="E71" s="1209"/>
      <c r="F71" s="1180"/>
      <c r="G71" s="1181"/>
      <c r="H71" s="1182"/>
    </row>
    <row r="72" spans="1:8" x14ac:dyDescent="0.3">
      <c r="A72" s="1187"/>
      <c r="B72" s="1188"/>
      <c r="C72" s="1185"/>
      <c r="D72" s="1189"/>
      <c r="E72" s="1209"/>
      <c r="F72" s="1180"/>
      <c r="G72" s="1181"/>
      <c r="H72" s="1182"/>
    </row>
    <row r="73" spans="1:8" x14ac:dyDescent="0.3">
      <c r="A73" s="1187"/>
      <c r="B73" s="1188"/>
      <c r="C73" s="1185"/>
      <c r="D73" s="1189"/>
      <c r="E73" s="1209"/>
      <c r="F73" s="1180"/>
      <c r="G73" s="1181"/>
      <c r="H73" s="1182"/>
    </row>
    <row r="74" spans="1:8" x14ac:dyDescent="0.3">
      <c r="A74" s="1187"/>
      <c r="B74" s="1188"/>
      <c r="C74" s="1185"/>
      <c r="D74" s="1189"/>
      <c r="E74" s="1209"/>
      <c r="F74" s="1180"/>
      <c r="G74" s="1181"/>
      <c r="H74" s="1182"/>
    </row>
    <row r="75" spans="1:8" x14ac:dyDescent="0.3">
      <c r="A75" s="1187"/>
      <c r="B75" s="1188"/>
      <c r="C75" s="1185"/>
      <c r="D75" s="1189"/>
      <c r="E75" s="1209"/>
      <c r="F75" s="1180"/>
      <c r="G75" s="1181"/>
      <c r="H75" s="1182"/>
    </row>
    <row r="76" spans="1:8" x14ac:dyDescent="0.3">
      <c r="A76" s="1187"/>
      <c r="B76" s="1188"/>
      <c r="C76" s="1185"/>
      <c r="D76" s="1189"/>
      <c r="E76" s="1209"/>
      <c r="F76" s="1180"/>
      <c r="G76" s="1181"/>
      <c r="H76" s="1182"/>
    </row>
    <row r="77" spans="1:8" x14ac:dyDescent="0.3">
      <c r="A77" s="1187"/>
      <c r="B77" s="1188"/>
      <c r="C77" s="1185"/>
      <c r="D77" s="1189"/>
      <c r="E77" s="1209"/>
      <c r="F77" s="1180"/>
      <c r="G77" s="1181"/>
      <c r="H77" s="1182"/>
    </row>
    <row r="78" spans="1:8" x14ac:dyDescent="0.3">
      <c r="A78" s="1187"/>
      <c r="B78" s="1188"/>
      <c r="C78" s="1185"/>
      <c r="D78" s="1189"/>
      <c r="E78" s="1209"/>
      <c r="F78" s="1180"/>
      <c r="G78" s="1181"/>
      <c r="H78" s="1182"/>
    </row>
    <row r="79" spans="1:8" x14ac:dyDescent="0.3">
      <c r="A79" s="1187"/>
      <c r="B79" s="1188"/>
      <c r="C79" s="1185"/>
      <c r="D79" s="1189"/>
      <c r="E79" s="1209"/>
      <c r="F79" s="1180"/>
      <c r="G79" s="1181"/>
      <c r="H79" s="1182"/>
    </row>
    <row r="80" spans="1:8" x14ac:dyDescent="0.3">
      <c r="A80" s="1187"/>
      <c r="B80" s="1188"/>
      <c r="C80" s="1185"/>
      <c r="D80" s="1189"/>
      <c r="E80" s="1209"/>
      <c r="F80" s="1180"/>
      <c r="G80" s="1181"/>
      <c r="H80" s="1182"/>
    </row>
    <row r="81" spans="1:8" x14ac:dyDescent="0.3">
      <c r="A81" s="1187"/>
      <c r="B81" s="1188"/>
      <c r="C81" s="1185"/>
      <c r="D81" s="1189"/>
      <c r="E81" s="1209"/>
      <c r="F81" s="1180"/>
      <c r="G81" s="1181"/>
      <c r="H81" s="1182"/>
    </row>
    <row r="82" spans="1:8" x14ac:dyDescent="0.3">
      <c r="A82" s="1187"/>
      <c r="B82" s="1188"/>
      <c r="C82" s="1185"/>
      <c r="D82" s="1189"/>
      <c r="E82" s="1209"/>
      <c r="F82" s="1180"/>
      <c r="G82" s="1181"/>
      <c r="H82" s="1182"/>
    </row>
    <row r="83" spans="1:8" x14ac:dyDescent="0.3">
      <c r="A83" s="1187"/>
      <c r="B83" s="1188"/>
      <c r="C83" s="1185"/>
      <c r="D83" s="1189"/>
      <c r="E83" s="1209"/>
      <c r="F83" s="1180"/>
      <c r="G83" s="1181"/>
      <c r="H83" s="1182"/>
    </row>
    <row r="84" spans="1:8" x14ac:dyDescent="0.3">
      <c r="A84" s="1187"/>
      <c r="B84" s="1188"/>
      <c r="C84" s="1185"/>
      <c r="D84" s="1189"/>
      <c r="E84" s="1209"/>
      <c r="F84" s="1180"/>
      <c r="G84" s="1181"/>
      <c r="H84" s="1182"/>
    </row>
    <row r="85" spans="1:8" x14ac:dyDescent="0.3">
      <c r="A85" s="1187"/>
      <c r="B85" s="1188"/>
      <c r="C85" s="1185"/>
      <c r="D85" s="1189"/>
      <c r="E85" s="1209"/>
      <c r="F85" s="1180"/>
      <c r="G85" s="1181"/>
      <c r="H85" s="1182"/>
    </row>
    <row r="86" spans="1:8" x14ac:dyDescent="0.3">
      <c r="A86" s="1187"/>
      <c r="B86" s="1188"/>
      <c r="C86" s="1185"/>
      <c r="D86" s="1189"/>
      <c r="E86" s="1209"/>
      <c r="F86" s="1180"/>
      <c r="G86" s="1181"/>
      <c r="H86" s="1182"/>
    </row>
    <row r="87" spans="1:8" x14ac:dyDescent="0.3">
      <c r="A87" s="1187"/>
      <c r="B87" s="1188"/>
      <c r="C87" s="1185"/>
      <c r="D87" s="1189"/>
      <c r="E87" s="1209"/>
      <c r="F87" s="1180"/>
      <c r="G87" s="1181"/>
      <c r="H87" s="1182"/>
    </row>
    <row r="88" spans="1:8" x14ac:dyDescent="0.3">
      <c r="A88" s="1187"/>
      <c r="B88" s="1188"/>
      <c r="C88" s="1185"/>
      <c r="D88" s="1189"/>
      <c r="E88" s="1209"/>
      <c r="F88" s="1180"/>
      <c r="G88" s="1181"/>
      <c r="H88" s="1182"/>
    </row>
    <row r="89" spans="1:8" x14ac:dyDescent="0.3">
      <c r="A89" s="1187"/>
      <c r="B89" s="1188"/>
      <c r="C89" s="1185"/>
      <c r="D89" s="1189"/>
      <c r="E89" s="1209"/>
      <c r="F89" s="1180"/>
      <c r="G89" s="1181"/>
      <c r="H89" s="1182"/>
    </row>
    <row r="90" spans="1:8" x14ac:dyDescent="0.3">
      <c r="A90" s="1178"/>
      <c r="B90" s="1203"/>
      <c r="C90" s="1204"/>
      <c r="D90" s="1204"/>
      <c r="E90" s="1204"/>
      <c r="F90" s="1210"/>
      <c r="G90" s="1181"/>
      <c r="H90" s="1182"/>
    </row>
    <row r="91" spans="1:8" x14ac:dyDescent="0.3">
      <c r="A91" s="1211" t="s">
        <v>4039</v>
      </c>
      <c r="B91" s="1158" t="s">
        <v>4116</v>
      </c>
      <c r="C91" s="1159"/>
      <c r="D91" s="1159"/>
      <c r="E91" s="1159"/>
      <c r="F91" s="1212">
        <f>SUM(F52:F89)</f>
        <v>150000</v>
      </c>
      <c r="G91" s="1181"/>
      <c r="H91" s="1182"/>
    </row>
    <row r="92" spans="1:8" x14ac:dyDescent="0.3">
      <c r="A92" s="1213" t="str">
        <f>A1</f>
        <v>CONTRACT  SANRAL NRA 2024/1323</v>
      </c>
      <c r="B92" s="1206"/>
      <c r="C92" s="1150"/>
      <c r="D92" s="1150"/>
      <c r="E92" s="1150"/>
      <c r="F92" s="1182"/>
      <c r="G92" s="1181"/>
      <c r="H92" s="1182"/>
    </row>
    <row r="93" spans="1:8" x14ac:dyDescent="0.3">
      <c r="A93" s="1148" t="str">
        <f>A2</f>
        <v>ROUTINE ROAD MAINTENANCE ON NATIONAL ROUTES IN THE NORTHWEST PROVINCE</v>
      </c>
      <c r="B93" s="1149"/>
      <c r="C93" s="1150"/>
      <c r="D93" s="1150"/>
      <c r="E93" s="1150"/>
      <c r="F93" s="1155" t="s">
        <v>4452</v>
      </c>
      <c r="G93" s="1181"/>
      <c r="H93" s="1155"/>
    </row>
    <row r="94" spans="1:8" x14ac:dyDescent="0.3">
      <c r="A94" s="1157"/>
      <c r="B94" s="1158"/>
      <c r="C94" s="1159"/>
      <c r="D94" s="1159"/>
      <c r="E94" s="1159"/>
      <c r="F94" s="1161"/>
      <c r="G94" s="1181"/>
      <c r="H94" s="1155"/>
    </row>
    <row r="95" spans="1:8" x14ac:dyDescent="0.3">
      <c r="A95" s="1162"/>
      <c r="B95" s="1163"/>
      <c r="C95" s="1164"/>
      <c r="D95" s="1164"/>
      <c r="E95" s="1165"/>
      <c r="F95" s="1165"/>
      <c r="G95" s="1181"/>
      <c r="H95" s="1151"/>
    </row>
    <row r="96" spans="1:8" x14ac:dyDescent="0.3">
      <c r="A96" s="1166" t="s">
        <v>4111</v>
      </c>
      <c r="B96" s="1167" t="s">
        <v>4035</v>
      </c>
      <c r="C96" s="1168" t="s">
        <v>4112</v>
      </c>
      <c r="D96" s="1168" t="s">
        <v>4113</v>
      </c>
      <c r="E96" s="1169" t="s">
        <v>4114</v>
      </c>
      <c r="F96" s="1169" t="s">
        <v>4036</v>
      </c>
      <c r="G96" s="1181"/>
      <c r="H96" s="1170"/>
    </row>
    <row r="97" spans="1:8" x14ac:dyDescent="0.3">
      <c r="A97" s="1172"/>
      <c r="B97" s="1173"/>
      <c r="C97" s="1174"/>
      <c r="D97" s="1174"/>
      <c r="E97" s="1175"/>
      <c r="F97" s="1175"/>
      <c r="G97" s="1181"/>
      <c r="H97" s="1151"/>
    </row>
    <row r="98" spans="1:8" x14ac:dyDescent="0.3">
      <c r="A98" s="1178"/>
      <c r="B98" s="1163"/>
      <c r="C98" s="1164"/>
      <c r="D98" s="1189" t="s">
        <v>4331</v>
      </c>
      <c r="E98" s="1165"/>
      <c r="F98" s="1180"/>
      <c r="G98" s="1181"/>
      <c r="H98" s="1182"/>
    </row>
    <row r="99" spans="1:8" ht="24" x14ac:dyDescent="0.3">
      <c r="A99" s="1183" t="s">
        <v>4037</v>
      </c>
      <c r="B99" s="1184" t="s">
        <v>4038</v>
      </c>
      <c r="C99" s="1185"/>
      <c r="D99" s="1189" t="s">
        <v>4331</v>
      </c>
      <c r="E99" s="1207"/>
      <c r="F99" s="1180"/>
      <c r="G99" s="1181"/>
      <c r="H99" s="1182"/>
    </row>
    <row r="100" spans="1:8" x14ac:dyDescent="0.3">
      <c r="A100" s="1187"/>
      <c r="B100" s="1184"/>
      <c r="C100" s="1185"/>
      <c r="D100" s="1189" t="s">
        <v>4331</v>
      </c>
      <c r="E100" s="1207"/>
      <c r="F100" s="1180"/>
      <c r="G100" s="1181"/>
      <c r="H100" s="1182"/>
    </row>
    <row r="101" spans="1:8" x14ac:dyDescent="0.3">
      <c r="A101" s="1166" t="s">
        <v>5</v>
      </c>
      <c r="B101" s="1214" t="s">
        <v>6</v>
      </c>
      <c r="C101" s="1150"/>
      <c r="D101" s="1189" t="s">
        <v>4331</v>
      </c>
      <c r="E101" s="1207"/>
      <c r="F101" s="1180"/>
      <c r="G101" s="1181"/>
      <c r="H101" s="1182"/>
    </row>
    <row r="102" spans="1:8" x14ac:dyDescent="0.3">
      <c r="A102" s="1183"/>
      <c r="B102" s="1188"/>
      <c r="C102" s="1185"/>
      <c r="D102" s="1189" t="s">
        <v>4331</v>
      </c>
      <c r="E102" s="1207"/>
      <c r="F102" s="1180"/>
      <c r="G102" s="1181"/>
      <c r="H102" s="1182"/>
    </row>
    <row r="103" spans="1:8" x14ac:dyDescent="0.3">
      <c r="A103" s="1187" t="s">
        <v>7</v>
      </c>
      <c r="B103" s="1188" t="s">
        <v>8</v>
      </c>
      <c r="C103" s="1185" t="s">
        <v>9</v>
      </c>
      <c r="D103" s="1189">
        <v>12</v>
      </c>
      <c r="E103" s="1215"/>
      <c r="F103" s="1180">
        <f>ROUND(D103*(ROUND(E103,2)),2)</f>
        <v>0</v>
      </c>
      <c r="G103" s="1181"/>
      <c r="H103" s="1182"/>
    </row>
    <row r="104" spans="1:8" x14ac:dyDescent="0.3">
      <c r="A104" s="1183"/>
      <c r="B104" s="1188"/>
      <c r="C104" s="1185"/>
      <c r="D104" s="1189" t="s">
        <v>4331</v>
      </c>
      <c r="E104" s="1207"/>
      <c r="F104" s="1180"/>
      <c r="G104" s="1181"/>
      <c r="H104" s="1182"/>
    </row>
    <row r="105" spans="1:8" x14ac:dyDescent="0.3">
      <c r="A105" s="1187" t="s">
        <v>10</v>
      </c>
      <c r="B105" s="1188" t="s">
        <v>11</v>
      </c>
      <c r="C105" s="1185" t="s">
        <v>9</v>
      </c>
      <c r="D105" s="1189">
        <v>18</v>
      </c>
      <c r="E105" s="1216"/>
      <c r="F105" s="1180">
        <f>ROUND(D105*(ROUND(E105,2)),2)</f>
        <v>0</v>
      </c>
      <c r="G105" s="1181"/>
      <c r="H105" s="1182"/>
    </row>
    <row r="106" spans="1:8" x14ac:dyDescent="0.3">
      <c r="A106" s="1183"/>
      <c r="B106" s="1188"/>
      <c r="C106" s="1185"/>
      <c r="D106" s="1189" t="s">
        <v>4331</v>
      </c>
      <c r="E106" s="1207"/>
      <c r="F106" s="1180"/>
      <c r="G106" s="1181"/>
      <c r="H106" s="1182"/>
    </row>
    <row r="107" spans="1:8" x14ac:dyDescent="0.3">
      <c r="A107" s="1187" t="s">
        <v>12</v>
      </c>
      <c r="B107" s="1188" t="s">
        <v>13</v>
      </c>
      <c r="C107" s="1185"/>
      <c r="D107" s="1189" t="s">
        <v>4331</v>
      </c>
      <c r="E107" s="1207"/>
      <c r="F107" s="1180"/>
      <c r="G107" s="1181"/>
      <c r="H107" s="1182"/>
    </row>
    <row r="108" spans="1:8" x14ac:dyDescent="0.3">
      <c r="A108" s="1183"/>
      <c r="B108" s="1188"/>
      <c r="C108" s="1185"/>
      <c r="D108" s="1189" t="s">
        <v>4331</v>
      </c>
      <c r="E108" s="1207"/>
      <c r="F108" s="1180"/>
      <c r="G108" s="1181"/>
      <c r="H108" s="1182"/>
    </row>
    <row r="109" spans="1:8" x14ac:dyDescent="0.3">
      <c r="A109" s="1187" t="s">
        <v>14</v>
      </c>
      <c r="B109" s="1188" t="s">
        <v>13</v>
      </c>
      <c r="C109" s="1185" t="s">
        <v>16</v>
      </c>
      <c r="D109" s="1189">
        <v>1</v>
      </c>
      <c r="E109" s="1207">
        <v>150000</v>
      </c>
      <c r="F109" s="1180">
        <f>ROUND(D109*(ROUND(E109,2)),2)</f>
        <v>150000</v>
      </c>
      <c r="G109" s="1181"/>
      <c r="H109" s="1182"/>
    </row>
    <row r="110" spans="1:8" x14ac:dyDescent="0.3">
      <c r="A110" s="1183"/>
      <c r="B110" s="1188"/>
      <c r="C110" s="1185"/>
      <c r="D110" s="1189" t="s">
        <v>4331</v>
      </c>
      <c r="E110" s="1207"/>
      <c r="F110" s="1180"/>
      <c r="G110" s="1181"/>
      <c r="H110" s="1182"/>
    </row>
    <row r="111" spans="1:8" ht="22.8" x14ac:dyDescent="0.3">
      <c r="A111" s="1187" t="s">
        <v>19</v>
      </c>
      <c r="B111" s="1188" t="s">
        <v>4165</v>
      </c>
      <c r="C111" s="1185" t="s">
        <v>21</v>
      </c>
      <c r="D111" s="1189">
        <f>F109</f>
        <v>150000</v>
      </c>
      <c r="E111" s="1208"/>
      <c r="F111" s="1180">
        <f>ROUND(D111*(ROUND(E111,2)),2)</f>
        <v>0</v>
      </c>
      <c r="G111" s="1181"/>
      <c r="H111" s="1182"/>
    </row>
    <row r="112" spans="1:8" x14ac:dyDescent="0.3">
      <c r="A112" s="1183"/>
      <c r="B112" s="1188"/>
      <c r="C112" s="1185"/>
      <c r="D112" s="1189" t="s">
        <v>4331</v>
      </c>
      <c r="E112" s="1207"/>
      <c r="F112" s="1180"/>
      <c r="G112" s="1181"/>
      <c r="H112" s="1182"/>
    </row>
    <row r="113" spans="1:8" x14ac:dyDescent="0.3">
      <c r="A113" s="1183" t="s">
        <v>22</v>
      </c>
      <c r="B113" s="1186" t="s">
        <v>23</v>
      </c>
      <c r="C113" s="1185"/>
      <c r="D113" s="1189" t="s">
        <v>4331</v>
      </c>
      <c r="E113" s="1207"/>
      <c r="F113" s="1180"/>
      <c r="G113" s="1181"/>
      <c r="H113" s="1182"/>
    </row>
    <row r="114" spans="1:8" x14ac:dyDescent="0.3">
      <c r="A114" s="1187"/>
      <c r="B114" s="1188"/>
      <c r="C114" s="1185"/>
      <c r="D114" s="1189" t="s">
        <v>4331</v>
      </c>
      <c r="E114" s="1207"/>
      <c r="F114" s="1180"/>
      <c r="G114" s="1181"/>
      <c r="H114" s="1182"/>
    </row>
    <row r="115" spans="1:8" x14ac:dyDescent="0.3">
      <c r="A115" s="1187" t="s">
        <v>24</v>
      </c>
      <c r="B115" s="1188" t="s">
        <v>23</v>
      </c>
      <c r="C115" s="1185" t="s">
        <v>16</v>
      </c>
      <c r="D115" s="1189">
        <v>1</v>
      </c>
      <c r="E115" s="1207">
        <v>80000</v>
      </c>
      <c r="F115" s="1180">
        <f>ROUND(D115*(ROUND(E115,2)),2)</f>
        <v>80000</v>
      </c>
      <c r="G115" s="1181"/>
      <c r="H115" s="1182"/>
    </row>
    <row r="116" spans="1:8" x14ac:dyDescent="0.3">
      <c r="A116" s="1187"/>
      <c r="B116" s="1188"/>
      <c r="C116" s="1185"/>
      <c r="D116" s="1189" t="s">
        <v>4331</v>
      </c>
      <c r="E116" s="1207"/>
      <c r="F116" s="1180"/>
      <c r="G116" s="1181"/>
      <c r="H116" s="1182"/>
    </row>
    <row r="117" spans="1:8" ht="22.8" x14ac:dyDescent="0.3">
      <c r="A117" s="1187" t="s">
        <v>28</v>
      </c>
      <c r="B117" s="1188" t="s">
        <v>3920</v>
      </c>
      <c r="C117" s="1185" t="s">
        <v>21</v>
      </c>
      <c r="D117" s="1189">
        <f>F115</f>
        <v>80000</v>
      </c>
      <c r="E117" s="1208"/>
      <c r="F117" s="1180">
        <f>ROUND(D117*(ROUND(E117,2)),2)</f>
        <v>0</v>
      </c>
      <c r="G117" s="1181"/>
      <c r="H117" s="1182"/>
    </row>
    <row r="118" spans="1:8" x14ac:dyDescent="0.3">
      <c r="A118" s="1187"/>
      <c r="B118" s="1188"/>
      <c r="C118" s="1185"/>
      <c r="D118" s="1189" t="s">
        <v>4331</v>
      </c>
      <c r="E118" s="1207"/>
      <c r="F118" s="1180"/>
      <c r="G118" s="1181"/>
      <c r="H118" s="1182"/>
    </row>
    <row r="119" spans="1:8" ht="24" x14ac:dyDescent="0.3">
      <c r="A119" s="1183" t="s">
        <v>3921</v>
      </c>
      <c r="B119" s="1186" t="s">
        <v>3962</v>
      </c>
      <c r="C119" s="1185"/>
      <c r="D119" s="1189" t="s">
        <v>4331</v>
      </c>
      <c r="E119" s="1207"/>
      <c r="F119" s="1180"/>
      <c r="G119" s="1181"/>
      <c r="H119" s="1182"/>
    </row>
    <row r="120" spans="1:8" x14ac:dyDescent="0.3">
      <c r="A120" s="1187"/>
      <c r="B120" s="1188"/>
      <c r="C120" s="1185"/>
      <c r="D120" s="1189" t="s">
        <v>4331</v>
      </c>
      <c r="E120" s="1207"/>
      <c r="F120" s="1180"/>
      <c r="G120" s="1181"/>
      <c r="H120" s="1182"/>
    </row>
    <row r="121" spans="1:8" ht="22.8" x14ac:dyDescent="0.3">
      <c r="A121" s="1187" t="s">
        <v>3922</v>
      </c>
      <c r="B121" s="1188" t="s">
        <v>3963</v>
      </c>
      <c r="C121" s="1185" t="s">
        <v>16</v>
      </c>
      <c r="D121" s="1189">
        <v>1</v>
      </c>
      <c r="E121" s="1207">
        <v>850000</v>
      </c>
      <c r="F121" s="1180">
        <f>ROUND(D121*(ROUND(E121,2)),2)</f>
        <v>850000</v>
      </c>
      <c r="G121" s="1181"/>
      <c r="H121" s="1182"/>
    </row>
    <row r="122" spans="1:8" x14ac:dyDescent="0.3">
      <c r="A122" s="1187"/>
      <c r="B122" s="1188"/>
      <c r="C122" s="1185"/>
      <c r="D122" s="1189" t="s">
        <v>4331</v>
      </c>
      <c r="E122" s="1207"/>
      <c r="F122" s="1180"/>
      <c r="G122" s="1181"/>
      <c r="H122" s="1182"/>
    </row>
    <row r="123" spans="1:8" ht="22.8" x14ac:dyDescent="0.3">
      <c r="A123" s="1187" t="s">
        <v>3923</v>
      </c>
      <c r="B123" s="1188" t="s">
        <v>3964</v>
      </c>
      <c r="C123" s="1185" t="s">
        <v>21</v>
      </c>
      <c r="D123" s="1189">
        <f>F121</f>
        <v>850000</v>
      </c>
      <c r="E123" s="1208"/>
      <c r="F123" s="1180">
        <f>ROUND(D123*(ROUND(E123,2)),2)</f>
        <v>0</v>
      </c>
      <c r="G123" s="1181"/>
      <c r="H123" s="1182"/>
    </row>
    <row r="124" spans="1:8" x14ac:dyDescent="0.3">
      <c r="A124" s="1187"/>
      <c r="B124" s="1188"/>
      <c r="C124" s="1185"/>
      <c r="D124" s="1189" t="s">
        <v>4331</v>
      </c>
      <c r="E124" s="1207"/>
      <c r="F124" s="1180"/>
      <c r="G124" s="1181"/>
      <c r="H124" s="1182"/>
    </row>
    <row r="125" spans="1:8" x14ac:dyDescent="0.3">
      <c r="A125" s="1187" t="s">
        <v>30</v>
      </c>
      <c r="B125" s="1188" t="s">
        <v>3960</v>
      </c>
      <c r="C125" s="1185"/>
      <c r="D125" s="1189" t="s">
        <v>4331</v>
      </c>
      <c r="E125" s="1207"/>
      <c r="F125" s="1180"/>
      <c r="G125" s="1181"/>
      <c r="H125" s="1182"/>
    </row>
    <row r="126" spans="1:8" x14ac:dyDescent="0.3">
      <c r="A126" s="1187"/>
      <c r="B126" s="1188"/>
      <c r="C126" s="1185"/>
      <c r="D126" s="1189" t="s">
        <v>4331</v>
      </c>
      <c r="E126" s="1207"/>
      <c r="F126" s="1180"/>
      <c r="G126" s="1181"/>
      <c r="H126" s="1182"/>
    </row>
    <row r="127" spans="1:8" x14ac:dyDescent="0.3">
      <c r="A127" s="1187" t="s">
        <v>32</v>
      </c>
      <c r="B127" s="1188" t="s">
        <v>3961</v>
      </c>
      <c r="C127" s="1185" t="s">
        <v>16</v>
      </c>
      <c r="D127" s="1189">
        <v>1</v>
      </c>
      <c r="E127" s="1207">
        <v>400000</v>
      </c>
      <c r="F127" s="1180">
        <f>ROUND(D127*(ROUND(E127,2)),2)</f>
        <v>400000</v>
      </c>
      <c r="G127" s="1181"/>
      <c r="H127" s="1182"/>
    </row>
    <row r="128" spans="1:8" x14ac:dyDescent="0.3">
      <c r="A128" s="1187"/>
      <c r="B128" s="1188"/>
      <c r="C128" s="1185"/>
      <c r="D128" s="1189" t="s">
        <v>4331</v>
      </c>
      <c r="E128" s="1207"/>
      <c r="F128" s="1180"/>
      <c r="G128" s="1181"/>
      <c r="H128" s="1182"/>
    </row>
    <row r="129" spans="1:8" ht="24" x14ac:dyDescent="0.3">
      <c r="A129" s="1183" t="s">
        <v>38</v>
      </c>
      <c r="B129" s="1186" t="s">
        <v>3972</v>
      </c>
      <c r="C129" s="1185"/>
      <c r="D129" s="1189" t="s">
        <v>4331</v>
      </c>
      <c r="E129" s="1207"/>
      <c r="F129" s="1180"/>
      <c r="G129" s="1181"/>
      <c r="H129" s="1182"/>
    </row>
    <row r="130" spans="1:8" x14ac:dyDescent="0.3">
      <c r="A130" s="1187"/>
      <c r="B130" s="1188"/>
      <c r="C130" s="1185"/>
      <c r="D130" s="1189" t="s">
        <v>4331</v>
      </c>
      <c r="E130" s="1207"/>
      <c r="F130" s="1180"/>
      <c r="G130" s="1181"/>
      <c r="H130" s="1182"/>
    </row>
    <row r="131" spans="1:8" x14ac:dyDescent="0.3">
      <c r="A131" s="1187" t="s">
        <v>40</v>
      </c>
      <c r="B131" s="1188" t="s">
        <v>3975</v>
      </c>
      <c r="C131" s="1185"/>
      <c r="D131" s="1189" t="s">
        <v>4331</v>
      </c>
      <c r="E131" s="1207"/>
      <c r="F131" s="1180"/>
      <c r="G131" s="1181"/>
      <c r="H131" s="1182"/>
    </row>
    <row r="132" spans="1:8" x14ac:dyDescent="0.3">
      <c r="A132" s="1187"/>
      <c r="B132" s="1188"/>
      <c r="C132" s="1185"/>
      <c r="D132" s="1189" t="s">
        <v>4331</v>
      </c>
      <c r="E132" s="1207"/>
      <c r="F132" s="1180"/>
      <c r="G132" s="1181"/>
      <c r="H132" s="1182"/>
    </row>
    <row r="133" spans="1:8" x14ac:dyDescent="0.3">
      <c r="A133" s="1187" t="s">
        <v>42</v>
      </c>
      <c r="B133" s="1188" t="s">
        <v>3973</v>
      </c>
      <c r="C133" s="1185" t="s">
        <v>3971</v>
      </c>
      <c r="D133" s="1189">
        <v>1</v>
      </c>
      <c r="E133" s="1207">
        <v>2600000</v>
      </c>
      <c r="F133" s="1180">
        <f>ROUND(D133*(ROUND(E133,2)),2)</f>
        <v>2600000</v>
      </c>
      <c r="G133" s="1181"/>
      <c r="H133" s="1182"/>
    </row>
    <row r="134" spans="1:8" x14ac:dyDescent="0.3">
      <c r="A134" s="1187"/>
      <c r="B134" s="1188"/>
      <c r="C134" s="1185"/>
      <c r="D134" s="1189" t="s">
        <v>4331</v>
      </c>
      <c r="E134" s="1217"/>
      <c r="F134" s="1180"/>
      <c r="G134" s="1181"/>
      <c r="H134" s="1182"/>
    </row>
    <row r="135" spans="1:8" x14ac:dyDescent="0.3">
      <c r="A135" s="1187" t="s">
        <v>3977</v>
      </c>
      <c r="B135" s="1188" t="s">
        <v>3974</v>
      </c>
      <c r="C135" s="1185" t="s">
        <v>3971</v>
      </c>
      <c r="D135" s="1189">
        <v>1</v>
      </c>
      <c r="E135" s="1217">
        <v>1400000</v>
      </c>
      <c r="F135" s="1180">
        <f>ROUND(D135*(ROUND(E135,2)),2)</f>
        <v>1400000</v>
      </c>
      <c r="G135" s="1181"/>
      <c r="H135" s="1182"/>
    </row>
    <row r="136" spans="1:8" x14ac:dyDescent="0.3">
      <c r="A136" s="1187"/>
      <c r="B136" s="1188"/>
      <c r="C136" s="1185"/>
      <c r="D136" s="1189" t="s">
        <v>4331</v>
      </c>
      <c r="E136" s="1207"/>
      <c r="F136" s="1180"/>
      <c r="G136" s="1181"/>
      <c r="H136" s="1182"/>
    </row>
    <row r="137" spans="1:8" ht="22.8" x14ac:dyDescent="0.3">
      <c r="A137" s="1187" t="s">
        <v>3978</v>
      </c>
      <c r="B137" s="1188" t="s">
        <v>4453</v>
      </c>
      <c r="C137" s="1185" t="s">
        <v>21</v>
      </c>
      <c r="D137" s="1189">
        <f>SUM(F133:F135)</f>
        <v>4000000</v>
      </c>
      <c r="E137" s="1208"/>
      <c r="F137" s="1180">
        <f>ROUND(D137*(ROUND(E137,2)),2)</f>
        <v>0</v>
      </c>
      <c r="G137" s="1181"/>
      <c r="H137" s="1182"/>
    </row>
    <row r="138" spans="1:8" x14ac:dyDescent="0.3">
      <c r="A138" s="1187"/>
      <c r="B138" s="1188"/>
      <c r="C138" s="1185"/>
      <c r="D138" s="1189"/>
      <c r="E138" s="1207"/>
      <c r="F138" s="1180"/>
      <c r="G138" s="1181"/>
      <c r="H138" s="1182"/>
    </row>
    <row r="139" spans="1:8" x14ac:dyDescent="0.3">
      <c r="A139" s="1187" t="s">
        <v>44</v>
      </c>
      <c r="B139" s="1188" t="s">
        <v>2861</v>
      </c>
      <c r="C139" s="1185" t="s">
        <v>16</v>
      </c>
      <c r="D139" s="1189">
        <v>1</v>
      </c>
      <c r="E139" s="1217">
        <v>250000</v>
      </c>
      <c r="F139" s="1180">
        <f>ROUND(D139*(ROUND(E139,2)),2)</f>
        <v>250000</v>
      </c>
      <c r="G139" s="1181"/>
      <c r="H139" s="1182"/>
    </row>
    <row r="140" spans="1:8" x14ac:dyDescent="0.3">
      <c r="A140" s="1187"/>
      <c r="B140" s="1188"/>
      <c r="C140" s="1185"/>
      <c r="D140" s="1189"/>
      <c r="E140" s="1207"/>
      <c r="F140" s="1180"/>
      <c r="G140" s="1181"/>
      <c r="H140" s="1182"/>
    </row>
    <row r="141" spans="1:8" x14ac:dyDescent="0.3">
      <c r="A141" s="1187"/>
      <c r="B141" s="1188"/>
      <c r="C141" s="1185"/>
      <c r="D141" s="1189"/>
      <c r="E141" s="1207"/>
      <c r="F141" s="1180"/>
      <c r="G141" s="1181"/>
      <c r="H141" s="1182"/>
    </row>
    <row r="142" spans="1:8" x14ac:dyDescent="0.3">
      <c r="A142" s="1187"/>
      <c r="B142" s="1188"/>
      <c r="C142" s="1185"/>
      <c r="D142" s="1189"/>
      <c r="E142" s="1207"/>
      <c r="F142" s="1180"/>
      <c r="G142" s="1181"/>
      <c r="H142" s="1182"/>
    </row>
    <row r="143" spans="1:8" x14ac:dyDescent="0.3">
      <c r="A143" s="1187"/>
      <c r="B143" s="1188"/>
      <c r="C143" s="1185"/>
      <c r="D143" s="1189"/>
      <c r="E143" s="1207"/>
      <c r="F143" s="1180"/>
      <c r="G143" s="1181"/>
      <c r="H143" s="1182"/>
    </row>
    <row r="144" spans="1:8" x14ac:dyDescent="0.3">
      <c r="A144" s="1187"/>
      <c r="B144" s="1188"/>
      <c r="C144" s="1185"/>
      <c r="D144" s="1189"/>
      <c r="E144" s="1207"/>
      <c r="F144" s="1180"/>
      <c r="G144" s="1181"/>
      <c r="H144" s="1182"/>
    </row>
    <row r="145" spans="1:8" x14ac:dyDescent="0.3">
      <c r="A145" s="1187"/>
      <c r="B145" s="1188"/>
      <c r="C145" s="1185"/>
      <c r="D145" s="1189"/>
      <c r="E145" s="1207"/>
      <c r="F145" s="1180"/>
      <c r="G145" s="1181"/>
      <c r="H145" s="1182"/>
    </row>
    <row r="146" spans="1:8" x14ac:dyDescent="0.3">
      <c r="A146" s="1187"/>
      <c r="B146" s="1188"/>
      <c r="C146" s="1185"/>
      <c r="D146" s="1189"/>
      <c r="E146" s="1207"/>
      <c r="F146" s="1180"/>
      <c r="G146" s="1181"/>
      <c r="H146" s="1182"/>
    </row>
    <row r="147" spans="1:8" x14ac:dyDescent="0.3">
      <c r="A147" s="1187"/>
      <c r="B147" s="1188"/>
      <c r="C147" s="1185"/>
      <c r="D147" s="1189" t="s">
        <v>4331</v>
      </c>
      <c r="E147" s="1207"/>
      <c r="F147" s="1180"/>
      <c r="G147" s="1181"/>
      <c r="H147" s="1182"/>
    </row>
    <row r="148" spans="1:8" x14ac:dyDescent="0.3">
      <c r="A148" s="1178"/>
      <c r="B148" s="1203"/>
      <c r="C148" s="1204"/>
      <c r="D148" s="1204"/>
      <c r="E148" s="1204"/>
      <c r="F148" s="1165"/>
      <c r="G148" s="1181"/>
      <c r="H148" s="1151"/>
    </row>
    <row r="149" spans="1:8" x14ac:dyDescent="0.3">
      <c r="A149" s="1205"/>
      <c r="B149" s="1158" t="s">
        <v>4450</v>
      </c>
      <c r="C149" s="1159"/>
      <c r="D149" s="1159"/>
      <c r="E149" s="1159"/>
      <c r="F149" s="1175">
        <f>SUM(F98:F147)</f>
        <v>5730000</v>
      </c>
      <c r="G149" s="1181"/>
      <c r="H149" s="1151"/>
    </row>
    <row r="150" spans="1:8" x14ac:dyDescent="0.3">
      <c r="A150" s="1148" t="str">
        <f>A1</f>
        <v>CONTRACT  SANRAL NRA 2024/1323</v>
      </c>
      <c r="B150" s="1206"/>
      <c r="C150" s="1150"/>
      <c r="D150" s="1150"/>
      <c r="E150" s="1150"/>
      <c r="F150" s="1151"/>
      <c r="G150" s="1181"/>
      <c r="H150" s="1151"/>
    </row>
    <row r="151" spans="1:8" x14ac:dyDescent="0.3">
      <c r="A151" s="1148" t="str">
        <f>A2</f>
        <v>ROUTINE ROAD MAINTENANCE ON NATIONAL ROUTES IN THE NORTHWEST PROVINCE</v>
      </c>
      <c r="B151" s="1206"/>
      <c r="C151" s="1150"/>
      <c r="D151" s="1150"/>
      <c r="E151" s="1150"/>
      <c r="F151" s="1155" t="s">
        <v>4452</v>
      </c>
      <c r="G151" s="1181"/>
      <c r="H151" s="1155"/>
    </row>
    <row r="152" spans="1:8" x14ac:dyDescent="0.3">
      <c r="A152" s="1157" t="s">
        <v>4444</v>
      </c>
      <c r="B152" s="1149"/>
      <c r="C152" s="1159"/>
      <c r="D152" s="1159"/>
      <c r="E152" s="1159"/>
      <c r="F152" s="1151"/>
      <c r="G152" s="1181"/>
      <c r="H152" s="1151"/>
    </row>
    <row r="153" spans="1:8" x14ac:dyDescent="0.3">
      <c r="A153" s="1162"/>
      <c r="B153" s="1163"/>
      <c r="C153" s="1164"/>
      <c r="D153" s="1164"/>
      <c r="E153" s="1165"/>
      <c r="F153" s="1165"/>
      <c r="G153" s="1181"/>
      <c r="H153" s="1151"/>
    </row>
    <row r="154" spans="1:8" x14ac:dyDescent="0.3">
      <c r="A154" s="1166" t="s">
        <v>4111</v>
      </c>
      <c r="B154" s="1167" t="s">
        <v>4035</v>
      </c>
      <c r="C154" s="1168" t="s">
        <v>4112</v>
      </c>
      <c r="D154" s="1168" t="s">
        <v>4113</v>
      </c>
      <c r="E154" s="1169" t="s">
        <v>4114</v>
      </c>
      <c r="F154" s="1169" t="s">
        <v>4036</v>
      </c>
      <c r="G154" s="1181"/>
      <c r="H154" s="1170"/>
    </row>
    <row r="155" spans="1:8" x14ac:dyDescent="0.3">
      <c r="A155" s="1172"/>
      <c r="B155" s="1173"/>
      <c r="C155" s="1174"/>
      <c r="D155" s="1174"/>
      <c r="E155" s="1175"/>
      <c r="F155" s="1175"/>
      <c r="G155" s="1181"/>
      <c r="H155" s="1151"/>
    </row>
    <row r="156" spans="1:8" x14ac:dyDescent="0.3">
      <c r="A156" s="1178"/>
      <c r="B156" s="1203"/>
      <c r="C156" s="1204"/>
      <c r="D156" s="1204"/>
      <c r="E156" s="1204"/>
      <c r="F156" s="1165"/>
      <c r="G156" s="1181"/>
      <c r="H156" s="1151"/>
    </row>
    <row r="157" spans="1:8" x14ac:dyDescent="0.3">
      <c r="A157" s="1205"/>
      <c r="B157" s="1158" t="s">
        <v>4451</v>
      </c>
      <c r="C157" s="1159"/>
      <c r="D157" s="1159"/>
      <c r="E157" s="1159"/>
      <c r="F157" s="1175">
        <f>F149</f>
        <v>5730000</v>
      </c>
      <c r="G157" s="1181"/>
      <c r="H157" s="1151"/>
    </row>
    <row r="158" spans="1:8" x14ac:dyDescent="0.3">
      <c r="A158" s="1187"/>
      <c r="B158" s="1188"/>
      <c r="C158" s="1185"/>
      <c r="D158" s="1189" t="s">
        <v>4331</v>
      </c>
      <c r="E158" s="1207"/>
      <c r="F158" s="1180"/>
      <c r="G158" s="1181"/>
      <c r="H158" s="1182"/>
    </row>
    <row r="159" spans="1:8" x14ac:dyDescent="0.3">
      <c r="A159" s="1187" t="s">
        <v>3924</v>
      </c>
      <c r="B159" s="1188" t="s">
        <v>53</v>
      </c>
      <c r="C159" s="1185" t="s">
        <v>16</v>
      </c>
      <c r="D159" s="1189">
        <v>1</v>
      </c>
      <c r="E159" s="1217">
        <v>80000</v>
      </c>
      <c r="F159" s="1180">
        <f>ROUND(D159*(ROUND(E159,2)),2)</f>
        <v>80000</v>
      </c>
      <c r="G159" s="1181"/>
      <c r="H159" s="1182"/>
    </row>
    <row r="160" spans="1:8" x14ac:dyDescent="0.3">
      <c r="A160" s="1187"/>
      <c r="B160" s="1188"/>
      <c r="C160" s="1185"/>
      <c r="D160" s="1189" t="s">
        <v>4331</v>
      </c>
      <c r="E160" s="1217"/>
      <c r="F160" s="1180"/>
      <c r="G160" s="1181"/>
      <c r="H160" s="1182"/>
    </row>
    <row r="161" spans="1:8" x14ac:dyDescent="0.3">
      <c r="A161" s="1183" t="s">
        <v>60</v>
      </c>
      <c r="B161" s="1186" t="s">
        <v>61</v>
      </c>
      <c r="C161" s="1185"/>
      <c r="D161" s="1189" t="s">
        <v>4331</v>
      </c>
      <c r="E161" s="1209"/>
      <c r="F161" s="1180"/>
      <c r="G161" s="1181"/>
      <c r="H161" s="1182"/>
    </row>
    <row r="162" spans="1:8" x14ac:dyDescent="0.3">
      <c r="A162" s="1187"/>
      <c r="B162" s="1188"/>
      <c r="C162" s="1185"/>
      <c r="D162" s="1189" t="s">
        <v>4331</v>
      </c>
      <c r="E162" s="1209"/>
      <c r="F162" s="1180"/>
      <c r="G162" s="1181"/>
      <c r="H162" s="1182"/>
    </row>
    <row r="163" spans="1:8" x14ac:dyDescent="0.3">
      <c r="A163" s="1187" t="s">
        <v>62</v>
      </c>
      <c r="B163" s="1188" t="s">
        <v>63</v>
      </c>
      <c r="C163" s="1185" t="s">
        <v>64</v>
      </c>
      <c r="D163" s="1189">
        <v>60</v>
      </c>
      <c r="E163" s="1218"/>
      <c r="F163" s="1180">
        <f>ROUND(D163*(ROUND(E163,2)),2)</f>
        <v>0</v>
      </c>
      <c r="G163" s="1181"/>
      <c r="H163" s="1182"/>
    </row>
    <row r="164" spans="1:8" x14ac:dyDescent="0.3">
      <c r="A164" s="1187"/>
      <c r="B164" s="1188"/>
      <c r="C164" s="1185"/>
      <c r="D164" s="1189" t="s">
        <v>4331</v>
      </c>
      <c r="E164" s="1207"/>
      <c r="F164" s="1180"/>
      <c r="G164" s="1181"/>
      <c r="H164" s="1182"/>
    </row>
    <row r="165" spans="1:8" x14ac:dyDescent="0.3">
      <c r="A165" s="1187" t="s">
        <v>65</v>
      </c>
      <c r="B165" s="1188" t="s">
        <v>66</v>
      </c>
      <c r="C165" s="1185" t="s">
        <v>16</v>
      </c>
      <c r="D165" s="1189">
        <v>1</v>
      </c>
      <c r="E165" s="1207">
        <v>2800000</v>
      </c>
      <c r="F165" s="1180">
        <f>ROUND(D165*(ROUND(E165,2)),2)</f>
        <v>2800000</v>
      </c>
      <c r="G165" s="1181"/>
      <c r="H165" s="1182"/>
    </row>
    <row r="166" spans="1:8" x14ac:dyDescent="0.3">
      <c r="A166" s="1187"/>
      <c r="B166" s="1188"/>
      <c r="C166" s="1185"/>
      <c r="D166" s="1189" t="s">
        <v>4331</v>
      </c>
      <c r="E166" s="1207"/>
      <c r="F166" s="1180"/>
      <c r="G166" s="1181"/>
      <c r="H166" s="1182"/>
    </row>
    <row r="167" spans="1:8" x14ac:dyDescent="0.3">
      <c r="A167" s="1187" t="s">
        <v>67</v>
      </c>
      <c r="B167" s="1188" t="s">
        <v>68</v>
      </c>
      <c r="C167" s="1185" t="s">
        <v>16</v>
      </c>
      <c r="D167" s="1189">
        <v>1</v>
      </c>
      <c r="E167" s="1207">
        <v>150000</v>
      </c>
      <c r="F167" s="1180">
        <f>ROUND(D167*(ROUND(E167,2)),2)</f>
        <v>150000</v>
      </c>
      <c r="G167" s="1181"/>
      <c r="H167" s="1182"/>
    </row>
    <row r="168" spans="1:8" x14ac:dyDescent="0.3">
      <c r="A168" s="1187"/>
      <c r="B168" s="1188"/>
      <c r="C168" s="1185"/>
      <c r="D168" s="1189" t="s">
        <v>4331</v>
      </c>
      <c r="E168" s="1207"/>
      <c r="F168" s="1180"/>
      <c r="G168" s="1181"/>
      <c r="H168" s="1182"/>
    </row>
    <row r="169" spans="1:8" ht="22.8" x14ac:dyDescent="0.3">
      <c r="A169" s="1187" t="s">
        <v>69</v>
      </c>
      <c r="B169" s="1188" t="s">
        <v>70</v>
      </c>
      <c r="C169" s="1185" t="s">
        <v>16</v>
      </c>
      <c r="D169" s="1189">
        <v>1</v>
      </c>
      <c r="E169" s="1207">
        <v>150000</v>
      </c>
      <c r="F169" s="1180">
        <f>ROUND(D169*(ROUND(E169,2)),2)</f>
        <v>150000</v>
      </c>
      <c r="G169" s="1181"/>
      <c r="H169" s="1182"/>
    </row>
    <row r="170" spans="1:8" x14ac:dyDescent="0.3">
      <c r="A170" s="1187"/>
      <c r="B170" s="1188"/>
      <c r="C170" s="1185"/>
      <c r="D170" s="1189" t="s">
        <v>4331</v>
      </c>
      <c r="E170" s="1207"/>
      <c r="F170" s="1180"/>
      <c r="G170" s="1181"/>
      <c r="H170" s="1182"/>
    </row>
    <row r="171" spans="1:8" ht="14.25" customHeight="1" x14ac:dyDescent="0.3">
      <c r="A171" s="1187" t="s">
        <v>71</v>
      </c>
      <c r="B171" s="1188" t="s">
        <v>72</v>
      </c>
      <c r="C171" s="1185" t="s">
        <v>16</v>
      </c>
      <c r="D171" s="1189">
        <v>1</v>
      </c>
      <c r="E171" s="1207">
        <v>500000</v>
      </c>
      <c r="F171" s="1180">
        <f>ROUND(D171*(ROUND(E171,2)),2)</f>
        <v>500000</v>
      </c>
      <c r="G171" s="1181"/>
      <c r="H171" s="1182"/>
    </row>
    <row r="172" spans="1:8" x14ac:dyDescent="0.3">
      <c r="A172" s="1187"/>
      <c r="B172" s="1188"/>
      <c r="C172" s="1185"/>
      <c r="D172" s="1189" t="s">
        <v>4331</v>
      </c>
      <c r="E172" s="1207"/>
      <c r="F172" s="1180"/>
      <c r="G172" s="1181"/>
      <c r="H172" s="1182"/>
    </row>
    <row r="173" spans="1:8" ht="22.8" x14ac:dyDescent="0.3">
      <c r="A173" s="1187" t="s">
        <v>73</v>
      </c>
      <c r="B173" s="1188" t="s">
        <v>74</v>
      </c>
      <c r="C173" s="1185" t="s">
        <v>21</v>
      </c>
      <c r="D173" s="1189">
        <f>SUM(F165:F171)</f>
        <v>3600000</v>
      </c>
      <c r="E173" s="1208"/>
      <c r="F173" s="1180">
        <f>ROUND(D173*(ROUND(E173,2)),2)</f>
        <v>0</v>
      </c>
      <c r="G173" s="1181"/>
      <c r="H173" s="1182"/>
    </row>
    <row r="174" spans="1:8" x14ac:dyDescent="0.3">
      <c r="A174" s="1187"/>
      <c r="B174" s="1188"/>
      <c r="C174" s="1185"/>
      <c r="D174" s="1189" t="s">
        <v>4331</v>
      </c>
      <c r="E174" s="1207"/>
      <c r="F174" s="1180"/>
      <c r="G174" s="1181"/>
      <c r="H174" s="1182"/>
    </row>
    <row r="175" spans="1:8" x14ac:dyDescent="0.3">
      <c r="A175" s="1187" t="s">
        <v>75</v>
      </c>
      <c r="B175" s="1188" t="s">
        <v>76</v>
      </c>
      <c r="C175" s="1185"/>
      <c r="D175" s="1189" t="s">
        <v>4331</v>
      </c>
      <c r="E175" s="1207"/>
      <c r="F175" s="1180"/>
      <c r="G175" s="1181"/>
      <c r="H175" s="1182"/>
    </row>
    <row r="176" spans="1:8" x14ac:dyDescent="0.3">
      <c r="A176" s="1187"/>
      <c r="B176" s="1188"/>
      <c r="C176" s="1185"/>
      <c r="D176" s="1189" t="s">
        <v>4331</v>
      </c>
      <c r="E176" s="1207"/>
      <c r="F176" s="1180"/>
      <c r="G176" s="1181"/>
      <c r="H176" s="1182"/>
    </row>
    <row r="177" spans="1:8" x14ac:dyDescent="0.3">
      <c r="A177" s="1187" t="s">
        <v>3109</v>
      </c>
      <c r="B177" s="1188" t="s">
        <v>76</v>
      </c>
      <c r="C177" s="1185" t="s">
        <v>16</v>
      </c>
      <c r="D177" s="1189">
        <v>1</v>
      </c>
      <c r="E177" s="1207">
        <v>1500000</v>
      </c>
      <c r="F177" s="1180">
        <f>ROUND(D177*(ROUND(E177,2)),2)</f>
        <v>1500000</v>
      </c>
      <c r="G177" s="1181"/>
      <c r="H177" s="1182"/>
    </row>
    <row r="178" spans="1:8" x14ac:dyDescent="0.3">
      <c r="A178" s="1187"/>
      <c r="B178" s="1188"/>
      <c r="C178" s="1185"/>
      <c r="D178" s="1189" t="s">
        <v>4331</v>
      </c>
      <c r="E178" s="1207"/>
      <c r="F178" s="1180"/>
      <c r="G178" s="1181"/>
      <c r="H178" s="1182"/>
    </row>
    <row r="179" spans="1:8" ht="22.8" x14ac:dyDescent="0.3">
      <c r="A179" s="1187" t="s">
        <v>3830</v>
      </c>
      <c r="B179" s="1188" t="s">
        <v>3829</v>
      </c>
      <c r="C179" s="1185" t="s">
        <v>21</v>
      </c>
      <c r="D179" s="1189">
        <f>F177</f>
        <v>1500000</v>
      </c>
      <c r="E179" s="1208"/>
      <c r="F179" s="1180">
        <f>ROUND(D179*(ROUND(E179,2)),2)</f>
        <v>0</v>
      </c>
      <c r="G179" s="1181"/>
      <c r="H179" s="1182"/>
    </row>
    <row r="180" spans="1:8" x14ac:dyDescent="0.3">
      <c r="A180" s="1187"/>
      <c r="B180" s="1188"/>
      <c r="C180" s="1185"/>
      <c r="D180" s="1189" t="s">
        <v>4331</v>
      </c>
      <c r="E180" s="1207"/>
      <c r="F180" s="1180"/>
      <c r="G180" s="1181"/>
      <c r="H180" s="1182"/>
    </row>
    <row r="181" spans="1:8" x14ac:dyDescent="0.3">
      <c r="A181" s="1219"/>
      <c r="B181" s="1198"/>
      <c r="C181" s="1199"/>
      <c r="D181" s="1200"/>
      <c r="E181" s="1220"/>
      <c r="F181" s="1202"/>
      <c r="G181" s="1181"/>
      <c r="H181" s="1182"/>
    </row>
    <row r="182" spans="1:8" x14ac:dyDescent="0.3">
      <c r="A182" s="1219"/>
      <c r="B182" s="1198"/>
      <c r="C182" s="1199"/>
      <c r="D182" s="1200"/>
      <c r="E182" s="1221"/>
      <c r="F182" s="1202"/>
      <c r="G182" s="1181"/>
      <c r="H182" s="1182"/>
    </row>
    <row r="183" spans="1:8" x14ac:dyDescent="0.3">
      <c r="A183" s="1222"/>
      <c r="B183" s="1203"/>
      <c r="C183" s="1204"/>
      <c r="D183" s="1204"/>
      <c r="E183" s="1204"/>
      <c r="F183" s="1210"/>
      <c r="G183" s="1181"/>
      <c r="H183" s="1182"/>
    </row>
    <row r="184" spans="1:8" x14ac:dyDescent="0.3">
      <c r="A184" s="1211" t="s">
        <v>4037</v>
      </c>
      <c r="B184" s="1158" t="s">
        <v>4116</v>
      </c>
      <c r="C184" s="1159"/>
      <c r="D184" s="1159"/>
      <c r="E184" s="1159"/>
      <c r="F184" s="1175">
        <f>SUM(F156:F182)</f>
        <v>10910000</v>
      </c>
      <c r="G184" s="1181"/>
      <c r="H184" s="1151"/>
    </row>
    <row r="185" spans="1:8" x14ac:dyDescent="0.3">
      <c r="A185" s="1148" t="str">
        <f>A1</f>
        <v>CONTRACT  SANRAL NRA 2024/1323</v>
      </c>
      <c r="B185" s="1206"/>
      <c r="C185" s="1150"/>
      <c r="D185" s="1150"/>
      <c r="E185" s="1150"/>
      <c r="F185" s="1151"/>
      <c r="G185" s="1181"/>
      <c r="H185" s="1151"/>
    </row>
    <row r="186" spans="1:8" x14ac:dyDescent="0.3">
      <c r="A186" s="1148" t="str">
        <f>A2</f>
        <v>ROUTINE ROAD MAINTENANCE ON NATIONAL ROUTES IN THE NORTHWEST PROVINCE</v>
      </c>
      <c r="B186" s="1149"/>
      <c r="C186" s="1150"/>
      <c r="D186" s="1150"/>
      <c r="E186" s="1150"/>
      <c r="F186" s="1155" t="s">
        <v>4454</v>
      </c>
      <c r="G186" s="1181"/>
      <c r="H186" s="1155"/>
    </row>
    <row r="187" spans="1:8" x14ac:dyDescent="0.3">
      <c r="A187" s="1157" t="s">
        <v>4444</v>
      </c>
      <c r="B187" s="1149"/>
      <c r="C187" s="1159"/>
      <c r="D187" s="1159"/>
      <c r="E187" s="1159"/>
      <c r="F187" s="1151"/>
      <c r="G187" s="1181"/>
      <c r="H187" s="1151"/>
    </row>
    <row r="188" spans="1:8" x14ac:dyDescent="0.3">
      <c r="A188" s="1162"/>
      <c r="B188" s="1163"/>
      <c r="C188" s="1164"/>
      <c r="D188" s="1164"/>
      <c r="E188" s="1165"/>
      <c r="F188" s="1165"/>
      <c r="G188" s="1181"/>
      <c r="H188" s="1151"/>
    </row>
    <row r="189" spans="1:8" x14ac:dyDescent="0.3">
      <c r="A189" s="1166" t="s">
        <v>4111</v>
      </c>
      <c r="B189" s="1167" t="s">
        <v>4035</v>
      </c>
      <c r="C189" s="1168" t="s">
        <v>4112</v>
      </c>
      <c r="D189" s="1168" t="s">
        <v>4113</v>
      </c>
      <c r="E189" s="1169" t="s">
        <v>4114</v>
      </c>
      <c r="F189" s="1169" t="s">
        <v>4036</v>
      </c>
      <c r="G189" s="1181"/>
      <c r="H189" s="1170"/>
    </row>
    <row r="190" spans="1:8" x14ac:dyDescent="0.3">
      <c r="A190" s="1172"/>
      <c r="B190" s="1173"/>
      <c r="C190" s="1174"/>
      <c r="D190" s="1174"/>
      <c r="E190" s="1175"/>
      <c r="F190" s="1175"/>
      <c r="G190" s="1181"/>
      <c r="H190" s="1151"/>
    </row>
    <row r="191" spans="1:8" x14ac:dyDescent="0.3">
      <c r="A191" s="1222"/>
      <c r="B191" s="1223"/>
      <c r="C191" s="1164"/>
      <c r="D191" s="1189" t="s">
        <v>4331</v>
      </c>
      <c r="E191" s="1165"/>
      <c r="F191" s="1180"/>
      <c r="G191" s="1181"/>
      <c r="H191" s="1182"/>
    </row>
    <row r="192" spans="1:8" x14ac:dyDescent="0.3">
      <c r="A192" s="1183" t="s">
        <v>4041</v>
      </c>
      <c r="B192" s="1184" t="s">
        <v>4455</v>
      </c>
      <c r="C192" s="1185"/>
      <c r="D192" s="1189" t="s">
        <v>4331</v>
      </c>
      <c r="E192" s="1207"/>
      <c r="F192" s="1180"/>
      <c r="G192" s="1181"/>
      <c r="H192" s="1182"/>
    </row>
    <row r="193" spans="1:8" x14ac:dyDescent="0.3">
      <c r="A193" s="1183"/>
      <c r="B193" s="1184"/>
      <c r="C193" s="1185"/>
      <c r="D193" s="1189" t="s">
        <v>4331</v>
      </c>
      <c r="E193" s="1207"/>
      <c r="F193" s="1180"/>
      <c r="G193" s="1181"/>
      <c r="H193" s="1182"/>
    </row>
    <row r="194" spans="1:8" x14ac:dyDescent="0.3">
      <c r="A194" s="1187" t="s">
        <v>153</v>
      </c>
      <c r="B194" s="1188" t="s">
        <v>3988</v>
      </c>
      <c r="C194" s="1185" t="s">
        <v>955</v>
      </c>
      <c r="D194" s="1189">
        <v>230</v>
      </c>
      <c r="E194" s="1224"/>
      <c r="F194" s="1180">
        <f>ROUND(D194*(ROUND(E194,2)),2)</f>
        <v>0</v>
      </c>
      <c r="G194" s="1181"/>
      <c r="H194" s="1182"/>
    </row>
    <row r="195" spans="1:8" x14ac:dyDescent="0.3">
      <c r="A195" s="1187"/>
      <c r="B195" s="1188"/>
      <c r="C195" s="1185"/>
      <c r="D195" s="1189" t="s">
        <v>4331</v>
      </c>
      <c r="E195" s="1217"/>
      <c r="F195" s="1180"/>
      <c r="G195" s="1181"/>
      <c r="H195" s="1182"/>
    </row>
    <row r="196" spans="1:8" x14ac:dyDescent="0.3">
      <c r="A196" s="1187" t="s">
        <v>157</v>
      </c>
      <c r="B196" s="1188" t="s">
        <v>3950</v>
      </c>
      <c r="C196" s="1185" t="s">
        <v>64</v>
      </c>
      <c r="D196" s="1189">
        <v>60</v>
      </c>
      <c r="E196" s="1224"/>
      <c r="F196" s="1180">
        <f>ROUND(D196*(ROUND(E196,2)),2)</f>
        <v>0</v>
      </c>
      <c r="G196" s="1181"/>
      <c r="H196" s="1182"/>
    </row>
    <row r="197" spans="1:8" x14ac:dyDescent="0.3">
      <c r="A197" s="1187"/>
      <c r="B197" s="1188"/>
      <c r="C197" s="1185"/>
      <c r="D197" s="1189"/>
      <c r="E197" s="1217"/>
      <c r="F197" s="1180"/>
      <c r="G197" s="1181"/>
      <c r="H197" s="1182"/>
    </row>
    <row r="198" spans="1:8" x14ac:dyDescent="0.3">
      <c r="A198" s="1183"/>
      <c r="B198" s="1186"/>
      <c r="C198" s="1185"/>
      <c r="D198" s="1189"/>
      <c r="E198" s="1217"/>
      <c r="F198" s="1180"/>
      <c r="G198" s="1181"/>
      <c r="H198" s="1182"/>
    </row>
    <row r="199" spans="1:8" x14ac:dyDescent="0.3">
      <c r="A199" s="1187"/>
      <c r="B199" s="1188"/>
      <c r="C199" s="1185"/>
      <c r="D199" s="1189"/>
      <c r="E199" s="1217"/>
      <c r="F199" s="1180"/>
      <c r="G199" s="1181"/>
      <c r="H199" s="1182"/>
    </row>
    <row r="200" spans="1:8" x14ac:dyDescent="0.3">
      <c r="A200" s="1187"/>
      <c r="B200" s="1188"/>
      <c r="C200" s="1185"/>
      <c r="D200" s="1189"/>
      <c r="E200" s="1207"/>
      <c r="F200" s="1180"/>
      <c r="G200" s="1181"/>
      <c r="H200" s="1182"/>
    </row>
    <row r="201" spans="1:8" x14ac:dyDescent="0.3">
      <c r="A201" s="1187"/>
      <c r="B201" s="1188"/>
      <c r="C201" s="1185"/>
      <c r="D201" s="1189"/>
      <c r="E201" s="1207"/>
      <c r="F201" s="1180"/>
      <c r="G201" s="1181"/>
      <c r="H201" s="1182"/>
    </row>
    <row r="202" spans="1:8" x14ac:dyDescent="0.3">
      <c r="A202" s="1187"/>
      <c r="B202" s="1188"/>
      <c r="C202" s="1185"/>
      <c r="D202" s="1189"/>
      <c r="E202" s="1209"/>
      <c r="F202" s="1180"/>
      <c r="G202" s="1181"/>
      <c r="H202" s="1182"/>
    </row>
    <row r="203" spans="1:8" x14ac:dyDescent="0.3">
      <c r="A203" s="1183"/>
      <c r="B203" s="1188"/>
      <c r="C203" s="1185"/>
      <c r="D203" s="1189" t="s">
        <v>4331</v>
      </c>
      <c r="E203" s="1217"/>
      <c r="F203" s="1180"/>
      <c r="G203" s="1181"/>
      <c r="H203" s="1182"/>
    </row>
    <row r="204" spans="1:8" x14ac:dyDescent="0.3">
      <c r="A204" s="1183"/>
      <c r="B204" s="1188"/>
      <c r="C204" s="1185"/>
      <c r="D204" s="1189" t="s">
        <v>4331</v>
      </c>
      <c r="E204" s="1207"/>
      <c r="F204" s="1180"/>
      <c r="G204" s="1181"/>
      <c r="H204" s="1182"/>
    </row>
    <row r="205" spans="1:8" x14ac:dyDescent="0.3">
      <c r="A205" s="1183"/>
      <c r="B205" s="1188"/>
      <c r="C205" s="1185"/>
      <c r="D205" s="1189" t="s">
        <v>4331</v>
      </c>
      <c r="E205" s="1207"/>
      <c r="F205" s="1180"/>
      <c r="G205" s="1181"/>
      <c r="H205" s="1182"/>
    </row>
    <row r="206" spans="1:8" x14ac:dyDescent="0.3">
      <c r="A206" s="1183"/>
      <c r="B206" s="1188"/>
      <c r="C206" s="1185"/>
      <c r="D206" s="1189" t="s">
        <v>4331</v>
      </c>
      <c r="E206" s="1207"/>
      <c r="F206" s="1180"/>
      <c r="G206" s="1181"/>
      <c r="H206" s="1182"/>
    </row>
    <row r="207" spans="1:8" x14ac:dyDescent="0.3">
      <c r="A207" s="1178"/>
      <c r="B207" s="1203"/>
      <c r="C207" s="1204"/>
      <c r="D207" s="1204"/>
      <c r="E207" s="1204"/>
      <c r="F207" s="1210"/>
      <c r="G207" s="1181"/>
      <c r="H207" s="1182"/>
    </row>
    <row r="208" spans="1:8" x14ac:dyDescent="0.3">
      <c r="A208" s="1211" t="s">
        <v>4041</v>
      </c>
      <c r="B208" s="1158" t="s">
        <v>4116</v>
      </c>
      <c r="C208" s="1159"/>
      <c r="D208" s="1159"/>
      <c r="E208" s="1159"/>
      <c r="F208" s="1175">
        <f>SUM(F191:F206)</f>
        <v>0</v>
      </c>
      <c r="G208" s="1181"/>
      <c r="H208" s="1151"/>
    </row>
    <row r="209" spans="1:8" x14ac:dyDescent="0.3">
      <c r="A209" s="1148" t="str">
        <f>A1</f>
        <v>CONTRACT  SANRAL NRA 2024/1323</v>
      </c>
      <c r="B209" s="1206"/>
      <c r="C209" s="1150"/>
      <c r="D209" s="1150"/>
      <c r="E209" s="1150"/>
      <c r="F209" s="1151"/>
      <c r="G209" s="1181"/>
      <c r="H209" s="1151"/>
    </row>
    <row r="210" spans="1:8" x14ac:dyDescent="0.3">
      <c r="A210" s="1148" t="str">
        <f>A2</f>
        <v>ROUTINE ROAD MAINTENANCE ON NATIONAL ROUTES IN THE NORTHWEST PROVINCE</v>
      </c>
      <c r="B210" s="1149"/>
      <c r="C210" s="1150"/>
      <c r="D210" s="1150"/>
      <c r="E210" s="1150"/>
      <c r="F210" s="1155" t="s">
        <v>4456</v>
      </c>
      <c r="G210" s="1181"/>
      <c r="H210" s="1155"/>
    </row>
    <row r="211" spans="1:8" x14ac:dyDescent="0.3">
      <c r="A211" s="1157" t="s">
        <v>4457</v>
      </c>
      <c r="B211" s="1149"/>
      <c r="C211" s="1159"/>
      <c r="D211" s="1159"/>
      <c r="E211" s="1159"/>
      <c r="F211" s="1151"/>
      <c r="G211" s="1181"/>
      <c r="H211" s="1151"/>
    </row>
    <row r="212" spans="1:8" x14ac:dyDescent="0.3">
      <c r="A212" s="1162"/>
      <c r="B212" s="1163"/>
      <c r="C212" s="1164"/>
      <c r="D212" s="1164"/>
      <c r="E212" s="1165"/>
      <c r="F212" s="1165"/>
      <c r="G212" s="1181"/>
      <c r="H212" s="1151"/>
    </row>
    <row r="213" spans="1:8" x14ac:dyDescent="0.3">
      <c r="A213" s="1166" t="s">
        <v>4111</v>
      </c>
      <c r="B213" s="1167" t="s">
        <v>4035</v>
      </c>
      <c r="C213" s="1168" t="s">
        <v>4112</v>
      </c>
      <c r="D213" s="1168" t="s">
        <v>4113</v>
      </c>
      <c r="E213" s="1169" t="s">
        <v>4114</v>
      </c>
      <c r="F213" s="1169" t="s">
        <v>4036</v>
      </c>
      <c r="G213" s="1181"/>
      <c r="H213" s="1170"/>
    </row>
    <row r="214" spans="1:8" x14ac:dyDescent="0.3">
      <c r="A214" s="1172"/>
      <c r="B214" s="1173"/>
      <c r="C214" s="1174"/>
      <c r="D214" s="1174"/>
      <c r="E214" s="1175"/>
      <c r="F214" s="1175"/>
      <c r="G214" s="1181"/>
      <c r="H214" s="1151"/>
    </row>
    <row r="215" spans="1:8" x14ac:dyDescent="0.3">
      <c r="A215" s="1222"/>
      <c r="B215" s="1223"/>
      <c r="C215" s="1164"/>
      <c r="D215" s="1189" t="s">
        <v>4331</v>
      </c>
      <c r="E215" s="1165"/>
      <c r="F215" s="1180"/>
      <c r="G215" s="1181"/>
      <c r="H215" s="1182"/>
    </row>
    <row r="216" spans="1:8" x14ac:dyDescent="0.3">
      <c r="A216" s="1166" t="s">
        <v>4042</v>
      </c>
      <c r="B216" s="1184" t="s">
        <v>4043</v>
      </c>
      <c r="C216" s="1185"/>
      <c r="D216" s="1189" t="s">
        <v>4331</v>
      </c>
      <c r="E216" s="1207"/>
      <c r="F216" s="1180"/>
      <c r="G216" s="1181"/>
      <c r="H216" s="1182"/>
    </row>
    <row r="217" spans="1:8" x14ac:dyDescent="0.3">
      <c r="A217" s="1183"/>
      <c r="B217" s="1184"/>
      <c r="C217" s="1185"/>
      <c r="D217" s="1189" t="s">
        <v>4331</v>
      </c>
      <c r="E217" s="1207"/>
      <c r="F217" s="1180"/>
      <c r="G217" s="1181"/>
      <c r="H217" s="1182"/>
    </row>
    <row r="218" spans="1:8" x14ac:dyDescent="0.3">
      <c r="A218" s="1225" t="s">
        <v>164</v>
      </c>
      <c r="B218" s="1188" t="s">
        <v>165</v>
      </c>
      <c r="C218" s="1185"/>
      <c r="D218" s="1189" t="s">
        <v>4331</v>
      </c>
      <c r="E218" s="1207"/>
      <c r="F218" s="1180"/>
      <c r="G218" s="1181"/>
      <c r="H218" s="1182"/>
    </row>
    <row r="219" spans="1:8" x14ac:dyDescent="0.3">
      <c r="A219" s="1225"/>
      <c r="B219" s="1188"/>
      <c r="C219" s="1185"/>
      <c r="D219" s="1189" t="s">
        <v>4331</v>
      </c>
      <c r="E219" s="1207"/>
      <c r="F219" s="1180"/>
      <c r="G219" s="1181"/>
      <c r="H219" s="1182"/>
    </row>
    <row r="220" spans="1:8" x14ac:dyDescent="0.3">
      <c r="A220" s="1225" t="s">
        <v>166</v>
      </c>
      <c r="B220" s="1188" t="s">
        <v>167</v>
      </c>
      <c r="C220" s="1185" t="s">
        <v>9</v>
      </c>
      <c r="D220" s="1189">
        <v>60</v>
      </c>
      <c r="E220" s="1215"/>
      <c r="F220" s="1180">
        <f>ROUND(D220*(ROUND(E220,2)),2)</f>
        <v>0</v>
      </c>
      <c r="G220" s="1181"/>
      <c r="H220" s="1182"/>
    </row>
    <row r="221" spans="1:8" x14ac:dyDescent="0.3">
      <c r="A221" s="1225"/>
      <c r="B221" s="1188"/>
      <c r="C221" s="1185"/>
      <c r="D221" s="1189" t="s">
        <v>4331</v>
      </c>
      <c r="E221" s="1207"/>
      <c r="F221" s="1180"/>
      <c r="G221" s="1181"/>
      <c r="H221" s="1182"/>
    </row>
    <row r="222" spans="1:8" x14ac:dyDescent="0.3">
      <c r="A222" s="1225" t="s">
        <v>168</v>
      </c>
      <c r="B222" s="1188" t="s">
        <v>169</v>
      </c>
      <c r="C222" s="1185"/>
      <c r="D222" s="1189" t="s">
        <v>4331</v>
      </c>
      <c r="E222" s="1207"/>
      <c r="F222" s="1180"/>
      <c r="G222" s="1181"/>
      <c r="H222" s="1182"/>
    </row>
    <row r="223" spans="1:8" x14ac:dyDescent="0.3">
      <c r="A223" s="1225"/>
      <c r="B223" s="1188"/>
      <c r="C223" s="1185"/>
      <c r="D223" s="1189" t="s">
        <v>4331</v>
      </c>
      <c r="E223" s="1207"/>
      <c r="F223" s="1180"/>
      <c r="G223" s="1181"/>
      <c r="H223" s="1182"/>
    </row>
    <row r="224" spans="1:8" x14ac:dyDescent="0.3">
      <c r="A224" s="1225" t="s">
        <v>170</v>
      </c>
      <c r="B224" s="1188" t="s">
        <v>171</v>
      </c>
      <c r="C224" s="1185" t="s">
        <v>9</v>
      </c>
      <c r="D224" s="1189">
        <v>50</v>
      </c>
      <c r="E224" s="1215"/>
      <c r="F224" s="1180">
        <f>ROUND(D224*(ROUND(E224,2)),2)</f>
        <v>0</v>
      </c>
      <c r="G224" s="1181"/>
      <c r="H224" s="1182"/>
    </row>
    <row r="225" spans="1:8" x14ac:dyDescent="0.3">
      <c r="A225" s="1225"/>
      <c r="B225" s="1188"/>
      <c r="C225" s="1185"/>
      <c r="D225" s="1189" t="s">
        <v>4331</v>
      </c>
      <c r="E225" s="1226"/>
      <c r="F225" s="1180"/>
      <c r="G225" s="1181"/>
      <c r="H225" s="1182"/>
    </row>
    <row r="226" spans="1:8" x14ac:dyDescent="0.3">
      <c r="A226" s="1225" t="s">
        <v>172</v>
      </c>
      <c r="B226" s="1188" t="s">
        <v>173</v>
      </c>
      <c r="C226" s="1185" t="s">
        <v>9</v>
      </c>
      <c r="D226" s="1189">
        <v>25</v>
      </c>
      <c r="E226" s="1215"/>
      <c r="F226" s="1180">
        <f>ROUND(D226*(ROUND(E226,2)),2)</f>
        <v>0</v>
      </c>
      <c r="G226" s="1181"/>
      <c r="H226" s="1182"/>
    </row>
    <row r="227" spans="1:8" x14ac:dyDescent="0.3">
      <c r="A227" s="1187"/>
      <c r="B227" s="1188"/>
      <c r="C227" s="1185"/>
      <c r="D227" s="1189" t="s">
        <v>4331</v>
      </c>
      <c r="E227" s="1207"/>
      <c r="F227" s="1180"/>
      <c r="G227" s="1181"/>
      <c r="H227" s="1182"/>
    </row>
    <row r="228" spans="1:8" x14ac:dyDescent="0.3">
      <c r="A228" s="1225" t="s">
        <v>174</v>
      </c>
      <c r="B228" s="1188" t="s">
        <v>175</v>
      </c>
      <c r="C228" s="1185"/>
      <c r="D228" s="1189" t="s">
        <v>4331</v>
      </c>
      <c r="E228" s="1207"/>
      <c r="F228" s="1180"/>
      <c r="G228" s="1181"/>
      <c r="H228" s="1182"/>
    </row>
    <row r="229" spans="1:8" x14ac:dyDescent="0.3">
      <c r="A229" s="1187"/>
      <c r="B229" s="1188"/>
      <c r="C229" s="1185"/>
      <c r="D229" s="1189" t="s">
        <v>4331</v>
      </c>
      <c r="E229" s="1207"/>
      <c r="F229" s="1180"/>
      <c r="G229" s="1181"/>
      <c r="H229" s="1182"/>
    </row>
    <row r="230" spans="1:8" x14ac:dyDescent="0.3">
      <c r="A230" s="1225" t="s">
        <v>176</v>
      </c>
      <c r="B230" s="1188" t="s">
        <v>177</v>
      </c>
      <c r="C230" s="1185" t="s">
        <v>9</v>
      </c>
      <c r="D230" s="1189">
        <v>55</v>
      </c>
      <c r="E230" s="1215"/>
      <c r="F230" s="1180">
        <f>ROUND(D230*(ROUND(E230,2)),2)</f>
        <v>0</v>
      </c>
      <c r="G230" s="1181"/>
      <c r="H230" s="1182"/>
    </row>
    <row r="231" spans="1:8" x14ac:dyDescent="0.3">
      <c r="A231" s="1187"/>
      <c r="B231" s="1188"/>
      <c r="C231" s="1185"/>
      <c r="D231" s="1189" t="s">
        <v>4331</v>
      </c>
      <c r="E231" s="1207"/>
      <c r="F231" s="1180"/>
      <c r="G231" s="1181"/>
      <c r="H231" s="1182"/>
    </row>
    <row r="232" spans="1:8" x14ac:dyDescent="0.3">
      <c r="A232" s="1225" t="s">
        <v>178</v>
      </c>
      <c r="B232" s="1188" t="s">
        <v>171</v>
      </c>
      <c r="C232" s="1185" t="s">
        <v>9</v>
      </c>
      <c r="D232" s="1189">
        <v>15</v>
      </c>
      <c r="E232" s="1215"/>
      <c r="F232" s="1180">
        <f>ROUND(D232*(ROUND(E232,2)),2)</f>
        <v>0</v>
      </c>
      <c r="G232" s="1181"/>
      <c r="H232" s="1182"/>
    </row>
    <row r="233" spans="1:8" x14ac:dyDescent="0.3">
      <c r="A233" s="1187"/>
      <c r="B233" s="1188"/>
      <c r="C233" s="1185"/>
      <c r="D233" s="1189" t="s">
        <v>4331</v>
      </c>
      <c r="E233" s="1207"/>
      <c r="F233" s="1180"/>
      <c r="G233" s="1181"/>
      <c r="H233" s="1182"/>
    </row>
    <row r="234" spans="1:8" ht="22.8" x14ac:dyDescent="0.3">
      <c r="A234" s="1225" t="s">
        <v>179</v>
      </c>
      <c r="B234" s="1188" t="s">
        <v>180</v>
      </c>
      <c r="C234" s="1185" t="s">
        <v>181</v>
      </c>
      <c r="D234" s="1189">
        <v>80</v>
      </c>
      <c r="E234" s="1215"/>
      <c r="F234" s="1180">
        <f>ROUND(D234*(ROUND(E234,2)),2)</f>
        <v>0</v>
      </c>
      <c r="G234" s="1181"/>
      <c r="H234" s="1182"/>
    </row>
    <row r="235" spans="1:8" x14ac:dyDescent="0.3">
      <c r="A235" s="1187"/>
      <c r="B235" s="1188"/>
      <c r="C235" s="1185"/>
      <c r="D235" s="1189" t="s">
        <v>4331</v>
      </c>
      <c r="E235" s="1207"/>
      <c r="F235" s="1180"/>
      <c r="G235" s="1181"/>
      <c r="H235" s="1182"/>
    </row>
    <row r="236" spans="1:8" x14ac:dyDescent="0.3">
      <c r="A236" s="1225" t="s">
        <v>182</v>
      </c>
      <c r="B236" s="1188" t="s">
        <v>183</v>
      </c>
      <c r="C236" s="1185"/>
      <c r="D236" s="1189" t="s">
        <v>4331</v>
      </c>
      <c r="E236" s="1207"/>
      <c r="F236" s="1180"/>
      <c r="G236" s="1181"/>
      <c r="H236" s="1182"/>
    </row>
    <row r="237" spans="1:8" x14ac:dyDescent="0.3">
      <c r="A237" s="1187"/>
      <c r="B237" s="1188"/>
      <c r="C237" s="1185"/>
      <c r="D237" s="1189" t="s">
        <v>4331</v>
      </c>
      <c r="E237" s="1207"/>
      <c r="F237" s="1180"/>
      <c r="G237" s="1181"/>
      <c r="H237" s="1182"/>
    </row>
    <row r="238" spans="1:8" s="1228" customFormat="1" x14ac:dyDescent="0.3">
      <c r="A238" s="1225" t="s">
        <v>184</v>
      </c>
      <c r="B238" s="1188" t="s">
        <v>185</v>
      </c>
      <c r="C238" s="1185" t="s">
        <v>9</v>
      </c>
      <c r="D238" s="1189">
        <v>200</v>
      </c>
      <c r="E238" s="1224"/>
      <c r="F238" s="1180">
        <f>ROUND(D238*(ROUND(E238,2)),2)</f>
        <v>0</v>
      </c>
      <c r="G238" s="1181"/>
      <c r="H238" s="1227"/>
    </row>
    <row r="239" spans="1:8" s="1228" customFormat="1" x14ac:dyDescent="0.3">
      <c r="A239" s="1187"/>
      <c r="B239" s="1188"/>
      <c r="C239" s="1185"/>
      <c r="D239" s="1189" t="s">
        <v>4331</v>
      </c>
      <c r="E239" s="1207"/>
      <c r="F239" s="1180"/>
      <c r="G239" s="1181"/>
      <c r="H239" s="1227"/>
    </row>
    <row r="240" spans="1:8" s="1228" customFormat="1" x14ac:dyDescent="0.3">
      <c r="A240" s="1225" t="s">
        <v>186</v>
      </c>
      <c r="B240" s="1188" t="s">
        <v>187</v>
      </c>
      <c r="C240" s="1185" t="s">
        <v>9</v>
      </c>
      <c r="D240" s="1189">
        <v>1000</v>
      </c>
      <c r="E240" s="1224"/>
      <c r="F240" s="1180">
        <f>ROUND(D240*(ROUND(E240,2)),2)</f>
        <v>0</v>
      </c>
      <c r="G240" s="1181"/>
      <c r="H240" s="1227"/>
    </row>
    <row r="241" spans="1:8" x14ac:dyDescent="0.3">
      <c r="A241" s="1187"/>
      <c r="B241" s="1188"/>
      <c r="C241" s="1185"/>
      <c r="D241" s="1189" t="s">
        <v>4331</v>
      </c>
      <c r="E241" s="1207"/>
      <c r="F241" s="1180"/>
      <c r="G241" s="1181"/>
      <c r="H241" s="1182"/>
    </row>
    <row r="242" spans="1:8" ht="22.8" x14ac:dyDescent="0.3">
      <c r="A242" s="1225" t="s">
        <v>188</v>
      </c>
      <c r="B242" s="1188" t="s">
        <v>189</v>
      </c>
      <c r="C242" s="1185" t="s">
        <v>9</v>
      </c>
      <c r="D242" s="1189">
        <v>100</v>
      </c>
      <c r="E242" s="1215"/>
      <c r="F242" s="1180">
        <f>ROUND(D242*(ROUND(E242,2)),2)</f>
        <v>0</v>
      </c>
      <c r="G242" s="1181"/>
      <c r="H242" s="1182"/>
    </row>
    <row r="243" spans="1:8" x14ac:dyDescent="0.3">
      <c r="A243" s="1187"/>
      <c r="B243" s="1188"/>
      <c r="C243" s="1185"/>
      <c r="D243" s="1189" t="s">
        <v>4331</v>
      </c>
      <c r="E243" s="1207"/>
      <c r="F243" s="1180"/>
      <c r="G243" s="1181"/>
      <c r="H243" s="1182"/>
    </row>
    <row r="244" spans="1:8" ht="22.8" x14ac:dyDescent="0.3">
      <c r="A244" s="1225" t="s">
        <v>190</v>
      </c>
      <c r="B244" s="1188" t="s">
        <v>191</v>
      </c>
      <c r="C244" s="1185" t="s">
        <v>9</v>
      </c>
      <c r="D244" s="1189">
        <v>800</v>
      </c>
      <c r="E244" s="1215"/>
      <c r="F244" s="1180">
        <f>ROUND(D244*(ROUND(E244,2)),2)</f>
        <v>0</v>
      </c>
      <c r="G244" s="1181"/>
      <c r="H244" s="1182"/>
    </row>
    <row r="245" spans="1:8" x14ac:dyDescent="0.3">
      <c r="A245" s="1187"/>
      <c r="B245" s="1188"/>
      <c r="C245" s="1185"/>
      <c r="D245" s="1189" t="s">
        <v>4331</v>
      </c>
      <c r="E245" s="1207"/>
      <c r="F245" s="1180"/>
      <c r="G245" s="1181"/>
      <c r="H245" s="1182"/>
    </row>
    <row r="246" spans="1:8" x14ac:dyDescent="0.3">
      <c r="A246" s="1225" t="s">
        <v>192</v>
      </c>
      <c r="B246" s="1188" t="s">
        <v>193</v>
      </c>
      <c r="C246" s="1185"/>
      <c r="D246" s="1189" t="s">
        <v>4331</v>
      </c>
      <c r="E246" s="1207"/>
      <c r="F246" s="1180"/>
      <c r="G246" s="1181"/>
      <c r="H246" s="1182"/>
    </row>
    <row r="247" spans="1:8" x14ac:dyDescent="0.3">
      <c r="A247" s="1187"/>
      <c r="B247" s="1188"/>
      <c r="C247" s="1185"/>
      <c r="D247" s="1189" t="s">
        <v>4331</v>
      </c>
      <c r="E247" s="1207"/>
      <c r="F247" s="1180"/>
      <c r="G247" s="1181"/>
      <c r="H247" s="1182"/>
    </row>
    <row r="248" spans="1:8" x14ac:dyDescent="0.3">
      <c r="A248" s="1225" t="s">
        <v>194</v>
      </c>
      <c r="B248" s="1188" t="s">
        <v>195</v>
      </c>
      <c r="C248" s="1185" t="s">
        <v>9</v>
      </c>
      <c r="D248" s="1189">
        <v>20</v>
      </c>
      <c r="E248" s="1215"/>
      <c r="F248" s="1180">
        <f>ROUND(D248*(ROUND(E248,2)),2)</f>
        <v>0</v>
      </c>
      <c r="G248" s="1181"/>
      <c r="H248" s="1182"/>
    </row>
    <row r="249" spans="1:8" x14ac:dyDescent="0.3">
      <c r="A249" s="1187"/>
      <c r="B249" s="1188"/>
      <c r="C249" s="1185"/>
      <c r="D249" s="1189" t="s">
        <v>4331</v>
      </c>
      <c r="E249" s="1207"/>
      <c r="F249" s="1180"/>
      <c r="G249" s="1181"/>
      <c r="H249" s="1182"/>
    </row>
    <row r="250" spans="1:8" x14ac:dyDescent="0.3">
      <c r="A250" s="1225" t="s">
        <v>196</v>
      </c>
      <c r="B250" s="1188" t="s">
        <v>197</v>
      </c>
      <c r="C250" s="1185" t="s">
        <v>9</v>
      </c>
      <c r="D250" s="1189">
        <v>20</v>
      </c>
      <c r="E250" s="1215"/>
      <c r="F250" s="1180">
        <f>ROUND(D250*(ROUND(E250,2)),2)</f>
        <v>0</v>
      </c>
      <c r="G250" s="1181"/>
      <c r="H250" s="1182"/>
    </row>
    <row r="251" spans="1:8" x14ac:dyDescent="0.3">
      <c r="A251" s="1187"/>
      <c r="B251" s="1188"/>
      <c r="C251" s="1185"/>
      <c r="D251" s="1189" t="s">
        <v>4331</v>
      </c>
      <c r="E251" s="1207"/>
      <c r="F251" s="1180"/>
      <c r="G251" s="1181"/>
      <c r="H251" s="1182"/>
    </row>
    <row r="252" spans="1:8" x14ac:dyDescent="0.3">
      <c r="A252" s="1225" t="s">
        <v>198</v>
      </c>
      <c r="B252" s="1188" t="s">
        <v>4458</v>
      </c>
      <c r="C252" s="1185" t="s">
        <v>9</v>
      </c>
      <c r="D252" s="1189">
        <v>100</v>
      </c>
      <c r="E252" s="1215"/>
      <c r="F252" s="1180">
        <f>ROUND(D252*(ROUND(E252,2)),2)</f>
        <v>0</v>
      </c>
      <c r="G252" s="1181"/>
      <c r="H252" s="1182"/>
    </row>
    <row r="253" spans="1:8" x14ac:dyDescent="0.3">
      <c r="A253" s="1187"/>
      <c r="B253" s="1188"/>
      <c r="C253" s="1185"/>
      <c r="D253" s="1189" t="s">
        <v>4331</v>
      </c>
      <c r="E253" s="1207"/>
      <c r="F253" s="1180"/>
      <c r="G253" s="1181"/>
      <c r="H253" s="1182"/>
    </row>
    <row r="254" spans="1:8" ht="24" x14ac:dyDescent="0.3">
      <c r="A254" s="1183" t="s">
        <v>200</v>
      </c>
      <c r="B254" s="1186" t="s">
        <v>203</v>
      </c>
      <c r="C254" s="1185"/>
      <c r="D254" s="1189"/>
      <c r="E254" s="1229"/>
      <c r="F254" s="1180"/>
      <c r="G254" s="1181"/>
      <c r="H254" s="1182"/>
    </row>
    <row r="255" spans="1:8" x14ac:dyDescent="0.3">
      <c r="A255" s="1187"/>
      <c r="B255" s="1188"/>
      <c r="C255" s="1185"/>
      <c r="D255" s="1189" t="s">
        <v>4331</v>
      </c>
      <c r="E255" s="1217"/>
      <c r="F255" s="1180"/>
      <c r="G255" s="1181"/>
      <c r="H255" s="1182"/>
    </row>
    <row r="256" spans="1:8" x14ac:dyDescent="0.3">
      <c r="A256" s="1225" t="s">
        <v>3176</v>
      </c>
      <c r="B256" s="1188" t="s">
        <v>205</v>
      </c>
      <c r="C256" s="1185" t="s">
        <v>64</v>
      </c>
      <c r="D256" s="1189">
        <v>60</v>
      </c>
      <c r="E256" s="1215"/>
      <c r="F256" s="1180">
        <f>ROUND(D256*(ROUND(E256,2)),2)</f>
        <v>0</v>
      </c>
      <c r="G256" s="1181"/>
      <c r="H256" s="1182"/>
    </row>
    <row r="257" spans="1:8" x14ac:dyDescent="0.3">
      <c r="A257" s="1187"/>
      <c r="B257" s="1188"/>
      <c r="C257" s="1185"/>
      <c r="D257" s="1189" t="s">
        <v>4331</v>
      </c>
      <c r="E257" s="1217"/>
      <c r="F257" s="1180"/>
      <c r="G257" s="1181"/>
      <c r="H257" s="1182"/>
    </row>
    <row r="258" spans="1:8" x14ac:dyDescent="0.3">
      <c r="A258" s="1225" t="s">
        <v>3178</v>
      </c>
      <c r="B258" s="1188" t="s">
        <v>4459</v>
      </c>
      <c r="C258" s="1185" t="s">
        <v>64</v>
      </c>
      <c r="D258" s="1189">
        <v>60</v>
      </c>
      <c r="E258" s="1215"/>
      <c r="F258" s="1180">
        <f>ROUND(D258*(ROUND(E258,2)),2)</f>
        <v>0</v>
      </c>
      <c r="G258" s="1181"/>
      <c r="H258" s="1182"/>
    </row>
    <row r="259" spans="1:8" x14ac:dyDescent="0.3">
      <c r="A259" s="1183"/>
      <c r="B259" s="1188"/>
      <c r="C259" s="1185"/>
      <c r="D259" s="1189" t="s">
        <v>4331</v>
      </c>
      <c r="E259" s="1217"/>
      <c r="F259" s="1180"/>
      <c r="G259" s="1181"/>
      <c r="H259" s="1182"/>
    </row>
    <row r="260" spans="1:8" x14ac:dyDescent="0.3">
      <c r="A260" s="1225" t="s">
        <v>3180</v>
      </c>
      <c r="B260" s="1188" t="s">
        <v>4460</v>
      </c>
      <c r="C260" s="1185" t="s">
        <v>64</v>
      </c>
      <c r="D260" s="1189">
        <v>60</v>
      </c>
      <c r="E260" s="1216"/>
      <c r="F260" s="1180">
        <f>ROUND(D260*(ROUND(E260,2)),2)</f>
        <v>0</v>
      </c>
      <c r="G260" s="1181"/>
      <c r="H260" s="1182"/>
    </row>
    <row r="261" spans="1:8" x14ac:dyDescent="0.3">
      <c r="A261" s="1183"/>
      <c r="B261" s="1188"/>
      <c r="C261" s="1185"/>
      <c r="D261" s="1189" t="s">
        <v>4331</v>
      </c>
      <c r="E261" s="1207"/>
      <c r="F261" s="1180"/>
      <c r="G261" s="1181"/>
      <c r="H261" s="1182"/>
    </row>
    <row r="262" spans="1:8" x14ac:dyDescent="0.3">
      <c r="A262" s="1225" t="s">
        <v>3989</v>
      </c>
      <c r="B262" s="1188" t="s">
        <v>212</v>
      </c>
      <c r="C262" s="1185" t="s">
        <v>64</v>
      </c>
      <c r="D262" s="1189">
        <v>60</v>
      </c>
      <c r="E262" s="1216"/>
      <c r="F262" s="1180">
        <f>ROUND(D262*(ROUND(E262,2)),2)</f>
        <v>0</v>
      </c>
      <c r="G262" s="1181"/>
      <c r="H262" s="1182"/>
    </row>
    <row r="263" spans="1:8" x14ac:dyDescent="0.3">
      <c r="A263" s="1183"/>
      <c r="B263" s="1188"/>
      <c r="C263" s="1185"/>
      <c r="D263" s="1189" t="s">
        <v>4331</v>
      </c>
      <c r="E263" s="1207"/>
      <c r="F263" s="1180"/>
      <c r="G263" s="1181"/>
      <c r="H263" s="1182"/>
    </row>
    <row r="264" spans="1:8" x14ac:dyDescent="0.3">
      <c r="A264" s="1187"/>
      <c r="B264" s="1188"/>
      <c r="C264" s="1185"/>
      <c r="D264" s="1189"/>
      <c r="E264" s="1229"/>
      <c r="F264" s="1230"/>
      <c r="G264" s="1181"/>
      <c r="H264" s="1182"/>
    </row>
    <row r="265" spans="1:8" x14ac:dyDescent="0.3">
      <c r="A265" s="1178"/>
      <c r="B265" s="1203"/>
      <c r="C265" s="1164"/>
      <c r="D265" s="1164"/>
      <c r="E265" s="1164"/>
      <c r="F265" s="1231"/>
      <c r="G265" s="1181"/>
      <c r="H265" s="1182"/>
    </row>
    <row r="266" spans="1:8" x14ac:dyDescent="0.3">
      <c r="A266" s="1211" t="s">
        <v>4042</v>
      </c>
      <c r="B266" s="1158" t="s">
        <v>4116</v>
      </c>
      <c r="C266" s="1174"/>
      <c r="D266" s="1174"/>
      <c r="E266" s="1174"/>
      <c r="F266" s="1232">
        <f>SUM(F215:F263)</f>
        <v>0</v>
      </c>
      <c r="G266" s="1181"/>
      <c r="H266" s="1151"/>
    </row>
    <row r="267" spans="1:8" x14ac:dyDescent="0.3">
      <c r="A267" s="1213" t="str">
        <f>A1</f>
        <v>CONTRACT  SANRAL NRA 2024/1323</v>
      </c>
      <c r="B267" s="1206"/>
      <c r="C267" s="1150"/>
      <c r="D267" s="1150"/>
      <c r="E267" s="1150"/>
      <c r="F267" s="1151"/>
      <c r="G267" s="1181"/>
      <c r="H267" s="1151"/>
    </row>
    <row r="268" spans="1:8" x14ac:dyDescent="0.3">
      <c r="A268" s="1148" t="str">
        <f>A2</f>
        <v>ROUTINE ROAD MAINTENANCE ON NATIONAL ROUTES IN THE NORTHWEST PROVINCE</v>
      </c>
      <c r="B268" s="1149"/>
      <c r="C268" s="1150"/>
      <c r="D268" s="1150"/>
      <c r="E268" s="1150"/>
      <c r="F268" s="1155" t="s">
        <v>4461</v>
      </c>
      <c r="G268" s="1181"/>
      <c r="H268" s="1151"/>
    </row>
    <row r="269" spans="1:8" x14ac:dyDescent="0.3">
      <c r="A269" s="1157" t="s">
        <v>4444</v>
      </c>
      <c r="B269" s="1149"/>
      <c r="C269" s="1159"/>
      <c r="D269" s="1159"/>
      <c r="E269" s="1159"/>
      <c r="F269" s="1151"/>
      <c r="G269" s="1181"/>
      <c r="H269" s="1151"/>
    </row>
    <row r="270" spans="1:8" x14ac:dyDescent="0.3">
      <c r="A270" s="1162"/>
      <c r="B270" s="1163"/>
      <c r="C270" s="1164"/>
      <c r="D270" s="1164"/>
      <c r="E270" s="1165"/>
      <c r="F270" s="1165"/>
      <c r="G270" s="1181"/>
      <c r="H270" s="1151"/>
    </row>
    <row r="271" spans="1:8" x14ac:dyDescent="0.3">
      <c r="A271" s="1166" t="s">
        <v>4111</v>
      </c>
      <c r="B271" s="1167" t="s">
        <v>4035</v>
      </c>
      <c r="C271" s="1168" t="s">
        <v>4112</v>
      </c>
      <c r="D271" s="1168" t="s">
        <v>4113</v>
      </c>
      <c r="E271" s="1169" t="s">
        <v>4114</v>
      </c>
      <c r="F271" s="1169" t="s">
        <v>4036</v>
      </c>
      <c r="G271" s="1181"/>
      <c r="H271" s="1151"/>
    </row>
    <row r="272" spans="1:8" x14ac:dyDescent="0.3">
      <c r="A272" s="1172"/>
      <c r="B272" s="1173"/>
      <c r="C272" s="1174"/>
      <c r="D272" s="1174"/>
      <c r="E272" s="1175"/>
      <c r="F272" s="1175"/>
      <c r="G272" s="1181"/>
      <c r="H272" s="1151"/>
    </row>
    <row r="273" spans="1:8" x14ac:dyDescent="0.3">
      <c r="A273" s="1222"/>
      <c r="B273" s="1223"/>
      <c r="C273" s="1164"/>
      <c r="D273" s="1189" t="s">
        <v>4331</v>
      </c>
      <c r="E273" s="1165"/>
      <c r="F273" s="1180"/>
      <c r="G273" s="1181"/>
      <c r="H273" s="1151"/>
    </row>
    <row r="274" spans="1:8" x14ac:dyDescent="0.3">
      <c r="A274" s="1166" t="s">
        <v>4044</v>
      </c>
      <c r="B274" s="1233" t="s">
        <v>4462</v>
      </c>
      <c r="C274" s="1185"/>
      <c r="D274" s="1189" t="s">
        <v>4331</v>
      </c>
      <c r="E274" s="1207"/>
      <c r="F274" s="1180"/>
      <c r="G274" s="1181"/>
      <c r="H274" s="1151"/>
    </row>
    <row r="275" spans="1:8" x14ac:dyDescent="0.3">
      <c r="A275" s="1166"/>
      <c r="B275" s="1188"/>
      <c r="C275" s="1185"/>
      <c r="D275" s="1189" t="s">
        <v>4331</v>
      </c>
      <c r="E275" s="1207"/>
      <c r="F275" s="1180"/>
      <c r="G275" s="1181"/>
      <c r="H275" s="1151"/>
    </row>
    <row r="276" spans="1:8" x14ac:dyDescent="0.3">
      <c r="A276" s="1187" t="s">
        <v>3998</v>
      </c>
      <c r="B276" s="1188" t="s">
        <v>4000</v>
      </c>
      <c r="C276" s="1185"/>
      <c r="D276" s="1189"/>
      <c r="E276" s="1207"/>
      <c r="F276" s="1180"/>
      <c r="G276" s="1181"/>
      <c r="H276" s="1151"/>
    </row>
    <row r="277" spans="1:8" x14ac:dyDescent="0.3">
      <c r="A277" s="1187"/>
      <c r="B277" s="1188"/>
      <c r="C277" s="1185"/>
      <c r="D277" s="1189"/>
      <c r="E277" s="1207"/>
      <c r="F277" s="1180"/>
      <c r="G277" s="1181"/>
      <c r="H277" s="1151"/>
    </row>
    <row r="278" spans="1:8" ht="34.200000000000003" x14ac:dyDescent="0.3">
      <c r="A278" s="1187" t="s">
        <v>3999</v>
      </c>
      <c r="B278" s="1188" t="s">
        <v>4463</v>
      </c>
      <c r="C278" s="1185" t="s">
        <v>3971</v>
      </c>
      <c r="D278" s="1189">
        <v>1</v>
      </c>
      <c r="E278" s="1207">
        <v>1200000</v>
      </c>
      <c r="F278" s="1180">
        <f>E278*D278</f>
        <v>1200000</v>
      </c>
      <c r="G278" s="1181"/>
      <c r="H278" s="1151"/>
    </row>
    <row r="279" spans="1:8" x14ac:dyDescent="0.3">
      <c r="A279" s="1234"/>
      <c r="B279" s="1198"/>
      <c r="C279" s="1199"/>
      <c r="D279" s="1200"/>
      <c r="E279" s="1220"/>
      <c r="F279" s="1202"/>
      <c r="G279" s="1181"/>
      <c r="H279" s="1151"/>
    </row>
    <row r="280" spans="1:8" x14ac:dyDescent="0.3">
      <c r="A280" s="1234"/>
      <c r="B280" s="1198"/>
      <c r="C280" s="1199"/>
      <c r="D280" s="1200"/>
      <c r="E280" s="1220"/>
      <c r="F280" s="1202"/>
      <c r="G280" s="1181"/>
      <c r="H280" s="1151"/>
    </row>
    <row r="281" spans="1:8" x14ac:dyDescent="0.3">
      <c r="A281" s="1225"/>
      <c r="B281" s="1235"/>
      <c r="C281" s="1185"/>
      <c r="D281" s="1200"/>
      <c r="E281" s="1207"/>
      <c r="F281" s="1180"/>
      <c r="G281" s="1181"/>
      <c r="H281" s="1151"/>
    </row>
    <row r="282" spans="1:8" x14ac:dyDescent="0.3">
      <c r="A282" s="1166"/>
      <c r="B282" s="1188"/>
      <c r="C282" s="1185"/>
      <c r="D282" s="1189"/>
      <c r="E282" s="1207"/>
      <c r="F282" s="1180"/>
      <c r="G282" s="1181"/>
      <c r="H282" s="1151"/>
    </row>
    <row r="283" spans="1:8" x14ac:dyDescent="0.3">
      <c r="A283" s="1225"/>
      <c r="B283" s="1188"/>
      <c r="C283" s="1185"/>
      <c r="D283" s="1200"/>
      <c r="E283" s="1207"/>
      <c r="F283" s="1180"/>
      <c r="G283" s="1181"/>
      <c r="H283" s="1151"/>
    </row>
    <row r="284" spans="1:8" x14ac:dyDescent="0.3">
      <c r="A284" s="1166"/>
      <c r="B284" s="1188"/>
      <c r="C284" s="1185"/>
      <c r="D284" s="1189"/>
      <c r="E284" s="1207"/>
      <c r="F284" s="1180"/>
      <c r="G284" s="1181"/>
      <c r="H284" s="1151"/>
    </row>
    <row r="285" spans="1:8" x14ac:dyDescent="0.3">
      <c r="A285" s="1225"/>
      <c r="B285" s="1188"/>
      <c r="C285" s="1185"/>
      <c r="D285" s="1189"/>
      <c r="E285" s="1207"/>
      <c r="F285" s="1180"/>
      <c r="G285" s="1181"/>
      <c r="H285" s="1151"/>
    </row>
    <row r="286" spans="1:8" x14ac:dyDescent="0.3">
      <c r="A286" s="1225"/>
      <c r="B286" s="1188"/>
      <c r="C286" s="1185"/>
      <c r="D286" s="1189"/>
      <c r="E286" s="1207"/>
      <c r="F286" s="1180"/>
      <c r="G286" s="1181"/>
      <c r="H286" s="1151"/>
    </row>
    <row r="287" spans="1:8" x14ac:dyDescent="0.3">
      <c r="A287" s="1225"/>
      <c r="B287" s="1188"/>
      <c r="C287" s="1185"/>
      <c r="D287" s="1200"/>
      <c r="E287" s="1207"/>
      <c r="F287" s="1180"/>
      <c r="G287" s="1181"/>
      <c r="H287" s="1151"/>
    </row>
    <row r="288" spans="1:8" x14ac:dyDescent="0.3">
      <c r="A288" s="1225"/>
      <c r="B288" s="1188"/>
      <c r="C288" s="1185"/>
      <c r="D288" s="1189"/>
      <c r="E288" s="1207"/>
      <c r="F288" s="1180"/>
      <c r="G288" s="1181"/>
      <c r="H288" s="1151"/>
    </row>
    <row r="289" spans="1:8" x14ac:dyDescent="0.3">
      <c r="A289" s="1225"/>
      <c r="B289" s="1188"/>
      <c r="C289" s="1185"/>
      <c r="D289" s="1200"/>
      <c r="E289" s="1207"/>
      <c r="F289" s="1180"/>
      <c r="G289" s="1181"/>
      <c r="H289" s="1151"/>
    </row>
    <row r="290" spans="1:8" x14ac:dyDescent="0.3">
      <c r="A290" s="1225"/>
      <c r="B290" s="1188"/>
      <c r="C290" s="1185"/>
      <c r="D290" s="1200"/>
      <c r="E290" s="1207"/>
      <c r="F290" s="1180"/>
      <c r="G290" s="1181"/>
      <c r="H290" s="1151"/>
    </row>
    <row r="291" spans="1:8" x14ac:dyDescent="0.3">
      <c r="A291" s="1225"/>
      <c r="B291" s="1188"/>
      <c r="C291" s="1185"/>
      <c r="D291" s="1200"/>
      <c r="E291" s="1207"/>
      <c r="F291" s="1180"/>
      <c r="G291" s="1181"/>
      <c r="H291" s="1151"/>
    </row>
    <row r="292" spans="1:8" x14ac:dyDescent="0.3">
      <c r="A292" s="1225"/>
      <c r="B292" s="1188"/>
      <c r="C292" s="1185"/>
      <c r="D292" s="1200"/>
      <c r="E292" s="1207"/>
      <c r="F292" s="1180"/>
      <c r="G292" s="1181"/>
      <c r="H292" s="1151"/>
    </row>
    <row r="293" spans="1:8" x14ac:dyDescent="0.3">
      <c r="A293" s="1225"/>
      <c r="B293" s="1188"/>
      <c r="C293" s="1185"/>
      <c r="D293" s="1200"/>
      <c r="E293" s="1207"/>
      <c r="F293" s="1180"/>
      <c r="G293" s="1181"/>
      <c r="H293" s="1151"/>
    </row>
    <row r="294" spans="1:8" x14ac:dyDescent="0.3">
      <c r="A294" s="1225"/>
      <c r="B294" s="1188"/>
      <c r="C294" s="1185"/>
      <c r="D294" s="1200"/>
      <c r="E294" s="1207"/>
      <c r="F294" s="1180"/>
      <c r="G294" s="1181"/>
      <c r="H294" s="1151"/>
    </row>
    <row r="295" spans="1:8" x14ac:dyDescent="0.3">
      <c r="A295" s="1225"/>
      <c r="B295" s="1188"/>
      <c r="C295" s="1185"/>
      <c r="D295" s="1200"/>
      <c r="E295" s="1207"/>
      <c r="F295" s="1180"/>
      <c r="G295" s="1181"/>
      <c r="H295" s="1151"/>
    </row>
    <row r="296" spans="1:8" x14ac:dyDescent="0.3">
      <c r="A296" s="1225"/>
      <c r="B296" s="1188"/>
      <c r="C296" s="1185"/>
      <c r="D296" s="1189"/>
      <c r="E296" s="1207"/>
      <c r="F296" s="1180"/>
      <c r="G296" s="1181"/>
      <c r="H296" s="1151"/>
    </row>
    <row r="297" spans="1:8" x14ac:dyDescent="0.3">
      <c r="A297" s="1225"/>
      <c r="B297" s="1188"/>
      <c r="C297" s="1185"/>
      <c r="D297" s="1189"/>
      <c r="E297" s="1207"/>
      <c r="F297" s="1180"/>
      <c r="G297" s="1181"/>
      <c r="H297" s="1151"/>
    </row>
    <row r="298" spans="1:8" x14ac:dyDescent="0.3">
      <c r="A298" s="1225"/>
      <c r="B298" s="1188"/>
      <c r="C298" s="1185"/>
      <c r="D298" s="1189"/>
      <c r="E298" s="1207"/>
      <c r="F298" s="1180"/>
      <c r="G298" s="1181"/>
      <c r="H298" s="1151"/>
    </row>
    <row r="299" spans="1:8" x14ac:dyDescent="0.3">
      <c r="A299" s="1225"/>
      <c r="B299" s="1188"/>
      <c r="C299" s="1185"/>
      <c r="D299" s="1189"/>
      <c r="E299" s="1207"/>
      <c r="F299" s="1180"/>
      <c r="G299" s="1181"/>
      <c r="H299" s="1151"/>
    </row>
    <row r="300" spans="1:8" x14ac:dyDescent="0.3">
      <c r="A300" s="1166"/>
      <c r="B300" s="1188"/>
      <c r="C300" s="1185"/>
      <c r="D300" s="1189"/>
      <c r="E300" s="1207"/>
      <c r="F300" s="1180"/>
      <c r="G300" s="1181"/>
      <c r="H300" s="1151"/>
    </row>
    <row r="301" spans="1:8" x14ac:dyDescent="0.3">
      <c r="A301" s="1225"/>
      <c r="B301" s="1188"/>
      <c r="C301" s="1185"/>
      <c r="D301" s="1189"/>
      <c r="E301" s="1207"/>
      <c r="F301" s="1180"/>
      <c r="G301" s="1181"/>
      <c r="H301" s="1151"/>
    </row>
    <row r="302" spans="1:8" x14ac:dyDescent="0.3">
      <c r="A302" s="1187"/>
      <c r="B302" s="1188"/>
      <c r="C302" s="1185"/>
      <c r="D302" s="1189"/>
      <c r="E302" s="1207"/>
      <c r="F302" s="1180"/>
      <c r="G302" s="1181"/>
      <c r="H302" s="1151"/>
    </row>
    <row r="303" spans="1:8" x14ac:dyDescent="0.3">
      <c r="A303" s="1225"/>
      <c r="B303" s="1188"/>
      <c r="C303" s="1185"/>
      <c r="D303" s="1189"/>
      <c r="E303" s="1217"/>
      <c r="F303" s="1180"/>
      <c r="G303" s="1181"/>
      <c r="H303" s="1151"/>
    </row>
    <row r="304" spans="1:8" x14ac:dyDescent="0.3">
      <c r="A304" s="1183"/>
      <c r="B304" s="1188"/>
      <c r="C304" s="1185"/>
      <c r="D304" s="1189"/>
      <c r="E304" s="1207"/>
      <c r="F304" s="1180"/>
      <c r="G304" s="1181"/>
      <c r="H304" s="1151"/>
    </row>
    <row r="305" spans="1:8" x14ac:dyDescent="0.3">
      <c r="A305" s="1225"/>
      <c r="B305" s="1235"/>
      <c r="C305" s="1185"/>
      <c r="D305" s="1200"/>
      <c r="E305" s="1207"/>
      <c r="F305" s="1180"/>
      <c r="G305" s="1181"/>
      <c r="H305" s="1151"/>
    </row>
    <row r="306" spans="1:8" x14ac:dyDescent="0.3">
      <c r="A306" s="1183"/>
      <c r="B306" s="1188"/>
      <c r="C306" s="1185"/>
      <c r="D306" s="1200"/>
      <c r="E306" s="1207"/>
      <c r="F306" s="1180"/>
      <c r="G306" s="1181"/>
      <c r="H306" s="1151"/>
    </row>
    <row r="307" spans="1:8" x14ac:dyDescent="0.3">
      <c r="A307" s="1225"/>
      <c r="B307" s="1236"/>
      <c r="C307" s="1185"/>
      <c r="D307" s="1189"/>
      <c r="E307" s="1189"/>
      <c r="F307" s="1180"/>
      <c r="G307" s="1181"/>
      <c r="H307" s="1151"/>
    </row>
    <row r="308" spans="1:8" x14ac:dyDescent="0.3">
      <c r="A308" s="1225"/>
      <c r="B308" s="1236"/>
      <c r="C308" s="1185"/>
      <c r="D308" s="1189"/>
      <c r="E308" s="1189"/>
      <c r="F308" s="1180"/>
      <c r="G308" s="1181"/>
      <c r="H308" s="1151"/>
    </row>
    <row r="309" spans="1:8" x14ac:dyDescent="0.3">
      <c r="A309" s="1178"/>
      <c r="B309" s="1237"/>
      <c r="C309" s="1164"/>
      <c r="D309" s="1164"/>
      <c r="E309" s="1164"/>
      <c r="F309" s="1210"/>
      <c r="G309" s="1181"/>
      <c r="H309" s="1151"/>
    </row>
    <row r="310" spans="1:8" x14ac:dyDescent="0.3">
      <c r="A310" s="1205"/>
      <c r="B310" s="1238" t="s">
        <v>4116</v>
      </c>
      <c r="C310" s="1174"/>
      <c r="D310" s="1174"/>
      <c r="E310" s="1174"/>
      <c r="F310" s="1175">
        <f>SUM(F273:F308)</f>
        <v>1200000</v>
      </c>
      <c r="G310" s="1181"/>
      <c r="H310" s="1151"/>
    </row>
    <row r="311" spans="1:8" x14ac:dyDescent="0.3">
      <c r="A311" s="1213" t="str">
        <f>A1</f>
        <v>CONTRACT  SANRAL NRA 2024/1323</v>
      </c>
      <c r="B311" s="1206"/>
      <c r="C311" s="1150"/>
      <c r="D311" s="1150"/>
      <c r="E311" s="1150"/>
      <c r="F311" s="1151"/>
      <c r="G311" s="1181"/>
      <c r="H311" s="1151"/>
    </row>
    <row r="312" spans="1:8" x14ac:dyDescent="0.3">
      <c r="A312" s="1148" t="str">
        <f>A2</f>
        <v>ROUTINE ROAD MAINTENANCE ON NATIONAL ROUTES IN THE NORTHWEST PROVINCE</v>
      </c>
      <c r="B312" s="1149"/>
      <c r="C312" s="1150"/>
      <c r="D312" s="1150"/>
      <c r="E312" s="1150"/>
      <c r="F312" s="1155" t="s">
        <v>4464</v>
      </c>
      <c r="G312" s="1181"/>
      <c r="H312" s="1155"/>
    </row>
    <row r="313" spans="1:8" x14ac:dyDescent="0.3">
      <c r="A313" s="1157" t="s">
        <v>4457</v>
      </c>
      <c r="B313" s="1149"/>
      <c r="C313" s="1159"/>
      <c r="D313" s="1159"/>
      <c r="E313" s="1159"/>
      <c r="F313" s="1151"/>
      <c r="G313" s="1181"/>
      <c r="H313" s="1151"/>
    </row>
    <row r="314" spans="1:8" x14ac:dyDescent="0.3">
      <c r="A314" s="1162"/>
      <c r="B314" s="1163"/>
      <c r="C314" s="1164"/>
      <c r="D314" s="1164"/>
      <c r="E314" s="1165"/>
      <c r="F314" s="1165"/>
      <c r="G314" s="1181"/>
      <c r="H314" s="1151"/>
    </row>
    <row r="315" spans="1:8" x14ac:dyDescent="0.3">
      <c r="A315" s="1166" t="s">
        <v>4111</v>
      </c>
      <c r="B315" s="1167" t="s">
        <v>4035</v>
      </c>
      <c r="C315" s="1168" t="s">
        <v>4112</v>
      </c>
      <c r="D315" s="1168" t="s">
        <v>4113</v>
      </c>
      <c r="E315" s="1169" t="s">
        <v>4114</v>
      </c>
      <c r="F315" s="1169" t="s">
        <v>4036</v>
      </c>
      <c r="G315" s="1181"/>
      <c r="H315" s="1170"/>
    </row>
    <row r="316" spans="1:8" x14ac:dyDescent="0.3">
      <c r="A316" s="1172"/>
      <c r="B316" s="1173"/>
      <c r="C316" s="1174"/>
      <c r="D316" s="1174"/>
      <c r="E316" s="1175"/>
      <c r="F316" s="1175"/>
      <c r="G316" s="1181"/>
      <c r="H316" s="1151"/>
    </row>
    <row r="317" spans="1:8" x14ac:dyDescent="0.3">
      <c r="A317" s="1222"/>
      <c r="B317" s="1223"/>
      <c r="C317" s="1164"/>
      <c r="D317" s="1189" t="s">
        <v>4331</v>
      </c>
      <c r="E317" s="1165"/>
      <c r="F317" s="1180"/>
      <c r="G317" s="1181"/>
      <c r="H317" s="1182"/>
    </row>
    <row r="318" spans="1:8" x14ac:dyDescent="0.3">
      <c r="A318" s="1166" t="s">
        <v>4050</v>
      </c>
      <c r="B318" s="1233" t="s">
        <v>4051</v>
      </c>
      <c r="C318" s="1185"/>
      <c r="D318" s="1189" t="s">
        <v>4331</v>
      </c>
      <c r="E318" s="1207"/>
      <c r="F318" s="1180"/>
      <c r="G318" s="1181"/>
      <c r="H318" s="1182"/>
    </row>
    <row r="319" spans="1:8" x14ac:dyDescent="0.3">
      <c r="A319" s="1166"/>
      <c r="B319" s="1188"/>
      <c r="C319" s="1185"/>
      <c r="D319" s="1189" t="s">
        <v>4331</v>
      </c>
      <c r="E319" s="1207"/>
      <c r="F319" s="1180"/>
      <c r="G319" s="1181"/>
      <c r="H319" s="1182"/>
    </row>
    <row r="320" spans="1:8" ht="22.8" x14ac:dyDescent="0.3">
      <c r="A320" s="1225" t="s">
        <v>217</v>
      </c>
      <c r="B320" s="1188" t="s">
        <v>218</v>
      </c>
      <c r="C320" s="1185"/>
      <c r="D320" s="1189" t="s">
        <v>4331</v>
      </c>
      <c r="E320" s="1207"/>
      <c r="F320" s="1180"/>
      <c r="G320" s="1181"/>
      <c r="H320" s="1182"/>
    </row>
    <row r="321" spans="1:8" x14ac:dyDescent="0.3">
      <c r="A321" s="1225"/>
      <c r="B321" s="1188"/>
      <c r="C321" s="1185"/>
      <c r="D321" s="1189" t="s">
        <v>4331</v>
      </c>
      <c r="E321" s="1207"/>
      <c r="F321" s="1180"/>
      <c r="G321" s="1181"/>
      <c r="H321" s="1182"/>
    </row>
    <row r="322" spans="1:8" x14ac:dyDescent="0.3">
      <c r="A322" s="1225" t="s">
        <v>219</v>
      </c>
      <c r="B322" s="1188" t="s">
        <v>3889</v>
      </c>
      <c r="C322" s="1185" t="s">
        <v>221</v>
      </c>
      <c r="D322" s="1189">
        <v>2500</v>
      </c>
      <c r="E322" s="1216"/>
      <c r="F322" s="1180">
        <f>ROUND(D322*(ROUND(E322,2)),2)</f>
        <v>0</v>
      </c>
      <c r="G322" s="1181"/>
      <c r="H322" s="1182"/>
    </row>
    <row r="323" spans="1:8" x14ac:dyDescent="0.3">
      <c r="A323" s="1225"/>
      <c r="B323" s="1188"/>
      <c r="C323" s="1185"/>
      <c r="D323" s="1189" t="s">
        <v>4331</v>
      </c>
      <c r="E323" s="1207"/>
      <c r="F323" s="1180"/>
      <c r="G323" s="1181"/>
      <c r="H323" s="1182"/>
    </row>
    <row r="324" spans="1:8" x14ac:dyDescent="0.3">
      <c r="A324" s="1225" t="s">
        <v>222</v>
      </c>
      <c r="B324" s="1235" t="s">
        <v>3890</v>
      </c>
      <c r="C324" s="1185" t="s">
        <v>221</v>
      </c>
      <c r="D324" s="1189">
        <v>3000</v>
      </c>
      <c r="E324" s="1215"/>
      <c r="F324" s="1180">
        <f>ROUND(D324*(ROUND(E324,2)),2)</f>
        <v>0</v>
      </c>
      <c r="G324" s="1181"/>
      <c r="H324" s="1182"/>
    </row>
    <row r="325" spans="1:8" x14ac:dyDescent="0.3">
      <c r="A325" s="1166"/>
      <c r="B325" s="1188"/>
      <c r="C325" s="1185"/>
      <c r="D325" s="1189" t="s">
        <v>4331</v>
      </c>
      <c r="E325" s="1217"/>
      <c r="F325" s="1180"/>
      <c r="G325" s="1181"/>
      <c r="H325" s="1182"/>
    </row>
    <row r="326" spans="1:8" x14ac:dyDescent="0.3">
      <c r="A326" s="1225" t="s">
        <v>224</v>
      </c>
      <c r="B326" s="1188" t="s">
        <v>3891</v>
      </c>
      <c r="C326" s="1185" t="s">
        <v>221</v>
      </c>
      <c r="D326" s="1189">
        <v>2500</v>
      </c>
      <c r="E326" s="1216"/>
      <c r="F326" s="1180">
        <f>ROUND(D326*(ROUND(E326,2)),2)</f>
        <v>0</v>
      </c>
      <c r="G326" s="1181"/>
      <c r="H326" s="1182"/>
    </row>
    <row r="327" spans="1:8" x14ac:dyDescent="0.3">
      <c r="A327" s="1166"/>
      <c r="B327" s="1188"/>
      <c r="C327" s="1185"/>
      <c r="D327" s="1189" t="s">
        <v>4331</v>
      </c>
      <c r="E327" s="1217"/>
      <c r="F327" s="1180"/>
      <c r="G327" s="1181"/>
      <c r="H327" s="1182"/>
    </row>
    <row r="328" spans="1:8" x14ac:dyDescent="0.3">
      <c r="A328" s="1225" t="s">
        <v>226</v>
      </c>
      <c r="B328" s="1188" t="s">
        <v>227</v>
      </c>
      <c r="C328" s="1185"/>
      <c r="D328" s="1189"/>
      <c r="E328" s="1217"/>
      <c r="F328" s="1180"/>
      <c r="G328" s="1181"/>
      <c r="H328" s="1182"/>
    </row>
    <row r="329" spans="1:8" x14ac:dyDescent="0.3">
      <c r="A329" s="1225"/>
      <c r="B329" s="1188"/>
      <c r="C329" s="1185"/>
      <c r="D329" s="1189"/>
      <c r="E329" s="1217"/>
      <c r="F329" s="1180"/>
      <c r="G329" s="1181"/>
      <c r="H329" s="1182"/>
    </row>
    <row r="330" spans="1:8" x14ac:dyDescent="0.3">
      <c r="A330" s="1225" t="s">
        <v>228</v>
      </c>
      <c r="B330" s="1188" t="s">
        <v>235</v>
      </c>
      <c r="C330" s="1185" t="s">
        <v>221</v>
      </c>
      <c r="D330" s="1189">
        <v>3000</v>
      </c>
      <c r="E330" s="1216"/>
      <c r="F330" s="1180">
        <f>ROUND(D330*(ROUND(E330,2)),2)</f>
        <v>0</v>
      </c>
      <c r="G330" s="1181"/>
      <c r="H330" s="1182"/>
    </row>
    <row r="331" spans="1:8" x14ac:dyDescent="0.3">
      <c r="A331" s="1225"/>
      <c r="B331" s="1188"/>
      <c r="C331" s="1185"/>
      <c r="D331" s="1189"/>
      <c r="E331" s="1217"/>
      <c r="F331" s="1180"/>
      <c r="G331" s="1181"/>
      <c r="H331" s="1182"/>
    </row>
    <row r="332" spans="1:8" x14ac:dyDescent="0.3">
      <c r="A332" s="1225" t="s">
        <v>230</v>
      </c>
      <c r="B332" s="1188" t="s">
        <v>237</v>
      </c>
      <c r="C332" s="1185" t="s">
        <v>221</v>
      </c>
      <c r="D332" s="1189">
        <v>3000</v>
      </c>
      <c r="E332" s="1216"/>
      <c r="F332" s="1180">
        <f>ROUND(D332*(ROUND(E332,2)),2)</f>
        <v>0</v>
      </c>
      <c r="G332" s="1181"/>
      <c r="H332" s="1182"/>
    </row>
    <row r="333" spans="1:8" x14ac:dyDescent="0.3">
      <c r="A333" s="1225"/>
      <c r="B333" s="1188"/>
      <c r="C333" s="1185"/>
      <c r="D333" s="1189"/>
      <c r="E333" s="1217"/>
      <c r="F333" s="1180"/>
      <c r="G333" s="1181"/>
      <c r="H333" s="1182"/>
    </row>
    <row r="334" spans="1:8" x14ac:dyDescent="0.3">
      <c r="A334" s="1225" t="s">
        <v>232</v>
      </c>
      <c r="B334" s="1188" t="s">
        <v>3709</v>
      </c>
      <c r="C334" s="1185" t="s">
        <v>221</v>
      </c>
      <c r="D334" s="1189">
        <v>2500</v>
      </c>
      <c r="E334" s="1216"/>
      <c r="F334" s="1180">
        <f>ROUND(D334*(ROUND(E334,2)),2)</f>
        <v>0</v>
      </c>
      <c r="G334" s="1181"/>
      <c r="H334" s="1182"/>
    </row>
    <row r="335" spans="1:8" x14ac:dyDescent="0.3">
      <c r="A335" s="1225"/>
      <c r="B335" s="1188"/>
      <c r="C335" s="1185"/>
      <c r="D335" s="1189"/>
      <c r="E335" s="1217"/>
      <c r="F335" s="1180"/>
      <c r="G335" s="1181"/>
      <c r="H335" s="1182"/>
    </row>
    <row r="336" spans="1:8" x14ac:dyDescent="0.3">
      <c r="A336" s="1225" t="s">
        <v>234</v>
      </c>
      <c r="B336" s="1188" t="s">
        <v>3710</v>
      </c>
      <c r="C336" s="1185" t="s">
        <v>221</v>
      </c>
      <c r="D336" s="1189">
        <v>500</v>
      </c>
      <c r="E336" s="1216"/>
      <c r="F336" s="1180">
        <f>ROUND(D336*(ROUND(E336,2)),2)</f>
        <v>0</v>
      </c>
      <c r="G336" s="1181"/>
      <c r="H336" s="1182"/>
    </row>
    <row r="337" spans="1:8" x14ac:dyDescent="0.3">
      <c r="A337" s="1225"/>
      <c r="B337" s="1188"/>
      <c r="C337" s="1185"/>
      <c r="D337" s="1189"/>
      <c r="E337" s="1217"/>
      <c r="F337" s="1180"/>
      <c r="G337" s="1181"/>
      <c r="H337" s="1182"/>
    </row>
    <row r="338" spans="1:8" x14ac:dyDescent="0.3">
      <c r="A338" s="1225" t="s">
        <v>236</v>
      </c>
      <c r="B338" s="1188" t="s">
        <v>3711</v>
      </c>
      <c r="C338" s="1185" t="s">
        <v>221</v>
      </c>
      <c r="D338" s="1189">
        <v>1000</v>
      </c>
      <c r="E338" s="1216"/>
      <c r="F338" s="1180">
        <f>ROUND(D338*(ROUND(E338,2)),2)</f>
        <v>0</v>
      </c>
      <c r="G338" s="1181"/>
      <c r="H338" s="1182"/>
    </row>
    <row r="339" spans="1:8" x14ac:dyDescent="0.3">
      <c r="A339" s="1225"/>
      <c r="B339" s="1188"/>
      <c r="C339" s="1185"/>
      <c r="D339" s="1189"/>
      <c r="E339" s="1217"/>
      <c r="F339" s="1180"/>
      <c r="G339" s="1181"/>
      <c r="H339" s="1182"/>
    </row>
    <row r="340" spans="1:8" x14ac:dyDescent="0.3">
      <c r="A340" s="1225" t="s">
        <v>238</v>
      </c>
      <c r="B340" s="1188" t="s">
        <v>241</v>
      </c>
      <c r="C340" s="1185" t="s">
        <v>9</v>
      </c>
      <c r="D340" s="1189">
        <v>6</v>
      </c>
      <c r="E340" s="1216"/>
      <c r="F340" s="1180">
        <f>ROUND(D340*(ROUND(E340,2)),2)</f>
        <v>0</v>
      </c>
      <c r="G340" s="1181"/>
      <c r="H340" s="1182"/>
    </row>
    <row r="341" spans="1:8" x14ac:dyDescent="0.3">
      <c r="A341" s="1225"/>
      <c r="B341" s="1188"/>
      <c r="C341" s="1185"/>
      <c r="D341" s="1189"/>
      <c r="E341" s="1217"/>
      <c r="F341" s="1180"/>
      <c r="G341" s="1181"/>
      <c r="H341" s="1182"/>
    </row>
    <row r="342" spans="1:8" ht="22.8" x14ac:dyDescent="0.3">
      <c r="A342" s="1225" t="s">
        <v>240</v>
      </c>
      <c r="B342" s="1188" t="s">
        <v>4002</v>
      </c>
      <c r="C342" s="1185" t="s">
        <v>9</v>
      </c>
      <c r="D342" s="1189">
        <v>6</v>
      </c>
      <c r="E342" s="1216"/>
      <c r="F342" s="1180">
        <f>ROUND(D342*(ROUND(E342,2)),2)</f>
        <v>0</v>
      </c>
      <c r="G342" s="1181"/>
      <c r="H342" s="1182"/>
    </row>
    <row r="343" spans="1:8" x14ac:dyDescent="0.3">
      <c r="A343" s="1166"/>
      <c r="B343" s="1188"/>
      <c r="C343" s="1185"/>
      <c r="D343" s="1189"/>
      <c r="E343" s="1217"/>
      <c r="F343" s="1180"/>
      <c r="G343" s="1181"/>
      <c r="H343" s="1182"/>
    </row>
    <row r="344" spans="1:8" ht="22.8" x14ac:dyDescent="0.3">
      <c r="A344" s="1225" t="s">
        <v>243</v>
      </c>
      <c r="B344" s="1188" t="s">
        <v>4465</v>
      </c>
      <c r="C344" s="1185"/>
      <c r="D344" s="1189" t="s">
        <v>4331</v>
      </c>
      <c r="E344" s="1207"/>
      <c r="F344" s="1180"/>
      <c r="G344" s="1181"/>
      <c r="H344" s="1182"/>
    </row>
    <row r="345" spans="1:8" x14ac:dyDescent="0.3">
      <c r="A345" s="1187"/>
      <c r="B345" s="1188"/>
      <c r="C345" s="1185"/>
      <c r="D345" s="1189" t="s">
        <v>4331</v>
      </c>
      <c r="E345" s="1207"/>
      <c r="F345" s="1180"/>
      <c r="G345" s="1181"/>
      <c r="H345" s="1182"/>
    </row>
    <row r="346" spans="1:8" ht="22.8" x14ac:dyDescent="0.3">
      <c r="A346" s="1225" t="s">
        <v>245</v>
      </c>
      <c r="B346" s="1188" t="s">
        <v>246</v>
      </c>
      <c r="C346" s="1185"/>
      <c r="D346" s="1189" t="s">
        <v>4331</v>
      </c>
      <c r="E346" s="1217"/>
      <c r="F346" s="1180"/>
      <c r="G346" s="1181"/>
      <c r="H346" s="1182"/>
    </row>
    <row r="347" spans="1:8" x14ac:dyDescent="0.3">
      <c r="A347" s="1183"/>
      <c r="B347" s="1188"/>
      <c r="C347" s="1185"/>
      <c r="D347" s="1189" t="s">
        <v>4331</v>
      </c>
      <c r="E347" s="1217"/>
      <c r="F347" s="1180"/>
      <c r="G347" s="1181"/>
      <c r="H347" s="1182"/>
    </row>
    <row r="348" spans="1:8" x14ac:dyDescent="0.3">
      <c r="A348" s="1225" t="s">
        <v>247</v>
      </c>
      <c r="B348" s="1235" t="s">
        <v>220</v>
      </c>
      <c r="C348" s="1185" t="s">
        <v>221</v>
      </c>
      <c r="D348" s="1189">
        <v>800</v>
      </c>
      <c r="E348" s="1216"/>
      <c r="F348" s="1180">
        <f>ROUND(D348*(ROUND(E348,2)),2)</f>
        <v>0</v>
      </c>
      <c r="G348" s="1181"/>
      <c r="H348" s="1182"/>
    </row>
    <row r="349" spans="1:8" x14ac:dyDescent="0.3">
      <c r="A349" s="1183"/>
      <c r="B349" s="1188"/>
      <c r="C349" s="1185"/>
      <c r="D349" s="1189" t="s">
        <v>4331</v>
      </c>
      <c r="E349" s="1217"/>
      <c r="F349" s="1180"/>
      <c r="G349" s="1181"/>
      <c r="H349" s="1182"/>
    </row>
    <row r="350" spans="1:8" x14ac:dyDescent="0.3">
      <c r="A350" s="1225" t="s">
        <v>248</v>
      </c>
      <c r="B350" s="1188" t="s">
        <v>3712</v>
      </c>
      <c r="C350" s="1185" t="s">
        <v>221</v>
      </c>
      <c r="D350" s="1189">
        <v>700</v>
      </c>
      <c r="E350" s="1216"/>
      <c r="F350" s="1180">
        <f>ROUND(D350*(ROUND(E350,2)),2)</f>
        <v>0</v>
      </c>
      <c r="G350" s="1181"/>
      <c r="H350" s="1182"/>
    </row>
    <row r="351" spans="1:8" x14ac:dyDescent="0.3">
      <c r="A351" s="1183"/>
      <c r="B351" s="1188"/>
      <c r="C351" s="1185"/>
      <c r="D351" s="1189" t="s">
        <v>4331</v>
      </c>
      <c r="E351" s="1217"/>
      <c r="F351" s="1180"/>
      <c r="G351" s="1181"/>
      <c r="H351" s="1182"/>
    </row>
    <row r="352" spans="1:8" x14ac:dyDescent="0.3">
      <c r="A352" s="1225" t="s">
        <v>249</v>
      </c>
      <c r="B352" s="1188" t="s">
        <v>3708</v>
      </c>
      <c r="C352" s="1185" t="s">
        <v>221</v>
      </c>
      <c r="D352" s="1189">
        <v>600</v>
      </c>
      <c r="E352" s="1216"/>
      <c r="F352" s="1180">
        <f>ROUND(D352*(ROUND(E352,2)),2)</f>
        <v>0</v>
      </c>
      <c r="G352" s="1181"/>
      <c r="H352" s="1182"/>
    </row>
    <row r="353" spans="1:8" x14ac:dyDescent="0.3">
      <c r="A353" s="1183"/>
      <c r="B353" s="1188"/>
      <c r="C353" s="1185"/>
      <c r="D353" s="1189" t="s">
        <v>4331</v>
      </c>
      <c r="E353" s="1217"/>
      <c r="F353" s="1180"/>
      <c r="G353" s="1181"/>
      <c r="H353" s="1182"/>
    </row>
    <row r="354" spans="1:8" ht="22.8" x14ac:dyDescent="0.3">
      <c r="A354" s="1225" t="s">
        <v>250</v>
      </c>
      <c r="B354" s="1236" t="s">
        <v>251</v>
      </c>
      <c r="C354" s="1185" t="s">
        <v>221</v>
      </c>
      <c r="D354" s="1189">
        <v>1000</v>
      </c>
      <c r="E354" s="1216"/>
      <c r="F354" s="1180">
        <f>ROUND(D354*(ROUND(E354,2)),2)</f>
        <v>0</v>
      </c>
      <c r="G354" s="1181"/>
      <c r="H354" s="1182"/>
    </row>
    <row r="355" spans="1:8" x14ac:dyDescent="0.3">
      <c r="A355" s="1225"/>
      <c r="B355" s="1236"/>
      <c r="C355" s="1185"/>
      <c r="D355" s="1189"/>
      <c r="E355" s="1189"/>
      <c r="F355" s="1180"/>
      <c r="G355" s="1181"/>
      <c r="H355" s="1182"/>
    </row>
    <row r="356" spans="1:8" x14ac:dyDescent="0.3">
      <c r="A356" s="1225"/>
      <c r="B356" s="1236"/>
      <c r="C356" s="1185"/>
      <c r="D356" s="1189"/>
      <c r="E356" s="1189"/>
      <c r="F356" s="1180"/>
      <c r="G356" s="1181"/>
      <c r="H356" s="1182"/>
    </row>
    <row r="357" spans="1:8" x14ac:dyDescent="0.3">
      <c r="A357" s="1225"/>
      <c r="B357" s="1236"/>
      <c r="C357" s="1185"/>
      <c r="D357" s="1189"/>
      <c r="E357" s="1189"/>
      <c r="F357" s="1180"/>
      <c r="G357" s="1181"/>
      <c r="H357" s="1182"/>
    </row>
    <row r="358" spans="1:8" x14ac:dyDescent="0.3">
      <c r="A358" s="1225"/>
      <c r="B358" s="1236"/>
      <c r="C358" s="1185"/>
      <c r="D358" s="1189"/>
      <c r="E358" s="1189"/>
      <c r="F358" s="1180"/>
      <c r="G358" s="1181"/>
      <c r="H358" s="1182"/>
    </row>
    <row r="359" spans="1:8" x14ac:dyDescent="0.3">
      <c r="A359" s="1225"/>
      <c r="B359" s="1236"/>
      <c r="C359" s="1185"/>
      <c r="D359" s="1189"/>
      <c r="E359" s="1189"/>
      <c r="F359" s="1180"/>
      <c r="G359" s="1181"/>
      <c r="H359" s="1182"/>
    </row>
    <row r="360" spans="1:8" x14ac:dyDescent="0.3">
      <c r="A360" s="1225"/>
      <c r="B360" s="1236"/>
      <c r="C360" s="1185"/>
      <c r="D360" s="1189"/>
      <c r="E360" s="1189"/>
      <c r="F360" s="1180"/>
      <c r="G360" s="1181"/>
      <c r="H360" s="1182"/>
    </row>
    <row r="361" spans="1:8" x14ac:dyDescent="0.3">
      <c r="A361" s="1225"/>
      <c r="B361" s="1236"/>
      <c r="C361" s="1185"/>
      <c r="D361" s="1189"/>
      <c r="E361" s="1189"/>
      <c r="F361" s="1180"/>
      <c r="G361" s="1181"/>
      <c r="H361" s="1182"/>
    </row>
    <row r="362" spans="1:8" x14ac:dyDescent="0.3">
      <c r="A362" s="1225"/>
      <c r="B362" s="1236"/>
      <c r="C362" s="1185"/>
      <c r="D362" s="1189"/>
      <c r="E362" s="1189"/>
      <c r="F362" s="1180"/>
      <c r="G362" s="1181"/>
      <c r="H362" s="1182"/>
    </row>
    <row r="363" spans="1:8" x14ac:dyDescent="0.3">
      <c r="A363" s="1225"/>
      <c r="B363" s="1236"/>
      <c r="C363" s="1185"/>
      <c r="D363" s="1189"/>
      <c r="E363" s="1189"/>
      <c r="F363" s="1180"/>
      <c r="G363" s="1181"/>
      <c r="H363" s="1182"/>
    </row>
    <row r="364" spans="1:8" x14ac:dyDescent="0.3">
      <c r="A364" s="1225"/>
      <c r="B364" s="1236"/>
      <c r="C364" s="1185"/>
      <c r="D364" s="1189"/>
      <c r="E364" s="1189"/>
      <c r="F364" s="1180"/>
      <c r="G364" s="1181"/>
      <c r="H364" s="1182"/>
    </row>
    <row r="365" spans="1:8" x14ac:dyDescent="0.3">
      <c r="A365" s="1225"/>
      <c r="B365" s="1236"/>
      <c r="C365" s="1185"/>
      <c r="D365" s="1189"/>
      <c r="E365" s="1189"/>
      <c r="F365" s="1180"/>
      <c r="G365" s="1181"/>
      <c r="H365" s="1182"/>
    </row>
    <row r="366" spans="1:8" x14ac:dyDescent="0.3">
      <c r="A366" s="1225"/>
      <c r="B366" s="1236"/>
      <c r="C366" s="1185"/>
      <c r="D366" s="1189"/>
      <c r="E366" s="1189"/>
      <c r="F366" s="1180"/>
      <c r="G366" s="1181"/>
      <c r="H366" s="1182"/>
    </row>
    <row r="367" spans="1:8" x14ac:dyDescent="0.3">
      <c r="A367" s="1239"/>
      <c r="B367" s="1236"/>
      <c r="C367" s="1185"/>
      <c r="D367" s="1189"/>
      <c r="E367" s="1189"/>
      <c r="F367" s="1180"/>
      <c r="G367" s="1181"/>
      <c r="H367" s="1182"/>
    </row>
    <row r="368" spans="1:8" x14ac:dyDescent="0.3">
      <c r="A368" s="1178"/>
      <c r="B368" s="1237"/>
      <c r="C368" s="1164"/>
      <c r="D368" s="1164"/>
      <c r="E368" s="1164"/>
      <c r="F368" s="1210"/>
      <c r="G368" s="1181"/>
      <c r="H368" s="1182"/>
    </row>
    <row r="369" spans="1:8" x14ac:dyDescent="0.3">
      <c r="A369" s="1205"/>
      <c r="B369" s="1238" t="s">
        <v>4450</v>
      </c>
      <c r="C369" s="1174"/>
      <c r="D369" s="1174"/>
      <c r="E369" s="1174"/>
      <c r="F369" s="1175">
        <f>SUM(F317:F354)</f>
        <v>0</v>
      </c>
      <c r="G369" s="1181"/>
      <c r="H369" s="1151"/>
    </row>
    <row r="370" spans="1:8" x14ac:dyDescent="0.3">
      <c r="A370" s="1148" t="str">
        <f>A1</f>
        <v>CONTRACT  SANRAL NRA 2024/1323</v>
      </c>
      <c r="B370" s="1206"/>
      <c r="C370" s="1150"/>
      <c r="D370" s="1150"/>
      <c r="E370" s="1150"/>
      <c r="F370" s="1151"/>
      <c r="G370" s="1181"/>
      <c r="H370" s="1151"/>
    </row>
    <row r="371" spans="1:8" x14ac:dyDescent="0.3">
      <c r="A371" s="1148" t="str">
        <f>A2</f>
        <v>ROUTINE ROAD MAINTENANCE ON NATIONAL ROUTES IN THE NORTHWEST PROVINCE</v>
      </c>
      <c r="B371" s="1149"/>
      <c r="C371" s="1150"/>
      <c r="D371" s="1150"/>
      <c r="E371" s="1150"/>
      <c r="F371" s="1155" t="s">
        <v>4464</v>
      </c>
      <c r="G371" s="1181"/>
      <c r="H371" s="1155"/>
    </row>
    <row r="372" spans="1:8" x14ac:dyDescent="0.3">
      <c r="A372" s="1157" t="s">
        <v>4444</v>
      </c>
      <c r="B372" s="1149"/>
      <c r="C372" s="1159"/>
      <c r="D372" s="1159"/>
      <c r="E372" s="1159"/>
      <c r="F372" s="1151"/>
      <c r="G372" s="1181"/>
      <c r="H372" s="1151"/>
    </row>
    <row r="373" spans="1:8" x14ac:dyDescent="0.3">
      <c r="A373" s="1162"/>
      <c r="B373" s="1163"/>
      <c r="C373" s="1164"/>
      <c r="D373" s="1164"/>
      <c r="E373" s="1165"/>
      <c r="F373" s="1165"/>
      <c r="G373" s="1181"/>
      <c r="H373" s="1151"/>
    </row>
    <row r="374" spans="1:8" x14ac:dyDescent="0.3">
      <c r="A374" s="1166" t="s">
        <v>4111</v>
      </c>
      <c r="B374" s="1167" t="s">
        <v>4035</v>
      </c>
      <c r="C374" s="1168" t="s">
        <v>4112</v>
      </c>
      <c r="D374" s="1168" t="s">
        <v>4113</v>
      </c>
      <c r="E374" s="1169" t="s">
        <v>4114</v>
      </c>
      <c r="F374" s="1169" t="s">
        <v>4036</v>
      </c>
      <c r="G374" s="1181"/>
      <c r="H374" s="1170"/>
    </row>
    <row r="375" spans="1:8" x14ac:dyDescent="0.3">
      <c r="A375" s="1172"/>
      <c r="B375" s="1173"/>
      <c r="C375" s="1174"/>
      <c r="D375" s="1174"/>
      <c r="E375" s="1175"/>
      <c r="F375" s="1175"/>
      <c r="G375" s="1181"/>
      <c r="H375" s="1151"/>
    </row>
    <row r="376" spans="1:8" x14ac:dyDescent="0.3">
      <c r="A376" s="1178"/>
      <c r="B376" s="1203"/>
      <c r="C376" s="1204"/>
      <c r="D376" s="1204"/>
      <c r="E376" s="1204"/>
      <c r="F376" s="1165"/>
      <c r="G376" s="1181"/>
      <c r="H376" s="1151"/>
    </row>
    <row r="377" spans="1:8" x14ac:dyDescent="0.3">
      <c r="A377" s="1205"/>
      <c r="B377" s="1158" t="s">
        <v>4451</v>
      </c>
      <c r="C377" s="1159"/>
      <c r="D377" s="1159"/>
      <c r="E377" s="1159"/>
      <c r="F377" s="1175">
        <f>F369</f>
        <v>0</v>
      </c>
      <c r="G377" s="1181"/>
      <c r="H377" s="1151"/>
    </row>
    <row r="378" spans="1:8" x14ac:dyDescent="0.3">
      <c r="A378" s="1222"/>
      <c r="B378" s="1188"/>
      <c r="C378" s="1185"/>
      <c r="D378" s="1189"/>
      <c r="E378" s="1217"/>
      <c r="F378" s="1180"/>
      <c r="G378" s="1181"/>
      <c r="H378" s="1182"/>
    </row>
    <row r="379" spans="1:8" x14ac:dyDescent="0.3">
      <c r="A379" s="1225" t="s">
        <v>252</v>
      </c>
      <c r="B379" s="1188" t="s">
        <v>253</v>
      </c>
      <c r="C379" s="1185"/>
      <c r="D379" s="1189" t="s">
        <v>4331</v>
      </c>
      <c r="E379" s="1217"/>
      <c r="F379" s="1180"/>
      <c r="G379" s="1181"/>
      <c r="H379" s="1182"/>
    </row>
    <row r="380" spans="1:8" x14ac:dyDescent="0.3">
      <c r="A380" s="1183"/>
      <c r="B380" s="1188"/>
      <c r="C380" s="1185"/>
      <c r="D380" s="1189" t="s">
        <v>4331</v>
      </c>
      <c r="E380" s="1217"/>
      <c r="F380" s="1180"/>
      <c r="G380" s="1181"/>
      <c r="H380" s="1182"/>
    </row>
    <row r="381" spans="1:8" x14ac:dyDescent="0.3">
      <c r="A381" s="1225" t="s">
        <v>254</v>
      </c>
      <c r="B381" s="1235" t="s">
        <v>220</v>
      </c>
      <c r="C381" s="1185" t="s">
        <v>221</v>
      </c>
      <c r="D381" s="1189">
        <v>900</v>
      </c>
      <c r="E381" s="1216"/>
      <c r="F381" s="1180">
        <f>ROUND(D381*(ROUND(E381,2)),2)</f>
        <v>0</v>
      </c>
      <c r="G381" s="1181"/>
      <c r="H381" s="1182"/>
    </row>
    <row r="382" spans="1:8" x14ac:dyDescent="0.3">
      <c r="A382" s="1183"/>
      <c r="B382" s="1188" t="s">
        <v>4331</v>
      </c>
      <c r="C382" s="1185"/>
      <c r="D382" s="1189"/>
      <c r="E382" s="1217"/>
      <c r="F382" s="1180"/>
      <c r="G382" s="1181"/>
      <c r="H382" s="1182"/>
    </row>
    <row r="383" spans="1:8" x14ac:dyDescent="0.3">
      <c r="A383" s="1225" t="s">
        <v>255</v>
      </c>
      <c r="B383" s="1188" t="s">
        <v>3712</v>
      </c>
      <c r="C383" s="1185" t="s">
        <v>221</v>
      </c>
      <c r="D383" s="1189">
        <v>800</v>
      </c>
      <c r="E383" s="1216"/>
      <c r="F383" s="1180">
        <f>ROUND(D383*(ROUND(E383,2)),2)</f>
        <v>0</v>
      </c>
      <c r="G383" s="1181"/>
      <c r="H383" s="1182"/>
    </row>
    <row r="384" spans="1:8" x14ac:dyDescent="0.3">
      <c r="A384" s="1183"/>
      <c r="B384" s="1188" t="s">
        <v>4331</v>
      </c>
      <c r="C384" s="1185"/>
      <c r="D384" s="1189" t="s">
        <v>4331</v>
      </c>
      <c r="E384" s="1217"/>
      <c r="F384" s="1180"/>
      <c r="G384" s="1181"/>
      <c r="H384" s="1182"/>
    </row>
    <row r="385" spans="1:8" x14ac:dyDescent="0.3">
      <c r="A385" s="1225" t="s">
        <v>256</v>
      </c>
      <c r="B385" s="1235" t="s">
        <v>3708</v>
      </c>
      <c r="C385" s="1185" t="s">
        <v>221</v>
      </c>
      <c r="D385" s="1189">
        <v>800</v>
      </c>
      <c r="E385" s="1216"/>
      <c r="F385" s="1180">
        <f>ROUND(D385*(ROUND(E385,2)),2)</f>
        <v>0</v>
      </c>
      <c r="G385" s="1181"/>
      <c r="H385" s="1182"/>
    </row>
    <row r="386" spans="1:8" x14ac:dyDescent="0.3">
      <c r="A386" s="1183"/>
      <c r="B386" s="1235" t="s">
        <v>4331</v>
      </c>
      <c r="C386" s="1185"/>
      <c r="D386" s="1189" t="s">
        <v>4331</v>
      </c>
      <c r="E386" s="1217"/>
      <c r="F386" s="1180"/>
      <c r="G386" s="1181"/>
      <c r="H386" s="1182"/>
    </row>
    <row r="387" spans="1:8" ht="22.8" x14ac:dyDescent="0.3">
      <c r="A387" s="1225" t="s">
        <v>257</v>
      </c>
      <c r="B387" s="1235" t="s">
        <v>258</v>
      </c>
      <c r="C387" s="1185" t="s">
        <v>221</v>
      </c>
      <c r="D387" s="1189">
        <v>800</v>
      </c>
      <c r="E387" s="1216"/>
      <c r="F387" s="1180">
        <f>ROUND(D387*(ROUND(E387,2)),2)</f>
        <v>0</v>
      </c>
      <c r="G387" s="1181"/>
      <c r="H387" s="1182"/>
    </row>
    <row r="388" spans="1:8" x14ac:dyDescent="0.3">
      <c r="A388" s="1187"/>
      <c r="B388" s="1188"/>
      <c r="C388" s="1185"/>
      <c r="D388" s="1189" t="s">
        <v>4331</v>
      </c>
      <c r="E388" s="1217"/>
      <c r="F388" s="1180"/>
      <c r="G388" s="1181"/>
      <c r="H388" s="1182"/>
    </row>
    <row r="389" spans="1:8" ht="22.8" x14ac:dyDescent="0.3">
      <c r="A389" s="1225" t="s">
        <v>259</v>
      </c>
      <c r="B389" s="1188" t="s">
        <v>3926</v>
      </c>
      <c r="C389" s="1185"/>
      <c r="D389" s="1189" t="s">
        <v>4331</v>
      </c>
      <c r="E389" s="1207"/>
      <c r="F389" s="1180"/>
      <c r="G389" s="1181"/>
      <c r="H389" s="1182"/>
    </row>
    <row r="390" spans="1:8" x14ac:dyDescent="0.3">
      <c r="A390" s="1187"/>
      <c r="B390" s="1188"/>
      <c r="C390" s="1185"/>
      <c r="D390" s="1189" t="s">
        <v>4331</v>
      </c>
      <c r="E390" s="1207"/>
      <c r="F390" s="1180"/>
      <c r="G390" s="1181"/>
      <c r="H390" s="1182"/>
    </row>
    <row r="391" spans="1:8" x14ac:dyDescent="0.3">
      <c r="A391" s="1225" t="s">
        <v>261</v>
      </c>
      <c r="B391" s="1235" t="s">
        <v>220</v>
      </c>
      <c r="C391" s="1185" t="s">
        <v>262</v>
      </c>
      <c r="D391" s="1189">
        <v>3250</v>
      </c>
      <c r="E391" s="1216"/>
      <c r="F391" s="1180">
        <f>ROUND(D391*(ROUND(E391,2)),2)</f>
        <v>0</v>
      </c>
      <c r="G391" s="1181"/>
      <c r="H391" s="1182"/>
    </row>
    <row r="392" spans="1:8" x14ac:dyDescent="0.3">
      <c r="A392" s="1183"/>
      <c r="B392" s="1188"/>
      <c r="C392" s="1185"/>
      <c r="D392" s="1189" t="s">
        <v>4331</v>
      </c>
      <c r="E392" s="1217"/>
      <c r="F392" s="1180"/>
      <c r="G392" s="1181"/>
      <c r="H392" s="1182"/>
    </row>
    <row r="393" spans="1:8" x14ac:dyDescent="0.3">
      <c r="A393" s="1225" t="s">
        <v>263</v>
      </c>
      <c r="B393" s="1188" t="s">
        <v>3712</v>
      </c>
      <c r="C393" s="1185" t="s">
        <v>262</v>
      </c>
      <c r="D393" s="1189">
        <v>2500</v>
      </c>
      <c r="E393" s="1216"/>
      <c r="F393" s="1180">
        <f>ROUND(D393*(ROUND(E393,2)),2)</f>
        <v>0</v>
      </c>
      <c r="G393" s="1181"/>
      <c r="H393" s="1182"/>
    </row>
    <row r="394" spans="1:8" x14ac:dyDescent="0.3">
      <c r="A394" s="1187"/>
      <c r="B394" s="1188"/>
      <c r="C394" s="1185"/>
      <c r="D394" s="1189"/>
      <c r="E394" s="1217"/>
      <c r="F394" s="1180"/>
      <c r="G394" s="1181"/>
      <c r="H394" s="1182"/>
    </row>
    <row r="395" spans="1:8" x14ac:dyDescent="0.3">
      <c r="A395" s="1225" t="s">
        <v>264</v>
      </c>
      <c r="B395" s="1235" t="s">
        <v>3708</v>
      </c>
      <c r="C395" s="1185" t="s">
        <v>262</v>
      </c>
      <c r="D395" s="1189">
        <v>2200</v>
      </c>
      <c r="E395" s="1216"/>
      <c r="F395" s="1180">
        <f>ROUND(D395*(ROUND(E395,2)),2)</f>
        <v>0</v>
      </c>
      <c r="G395" s="1181"/>
      <c r="H395" s="1182"/>
    </row>
    <row r="396" spans="1:8" x14ac:dyDescent="0.3">
      <c r="A396" s="1183"/>
      <c r="B396" s="1188"/>
      <c r="C396" s="1185"/>
      <c r="D396" s="1189" t="s">
        <v>4331</v>
      </c>
      <c r="E396" s="1217"/>
      <c r="F396" s="1180"/>
      <c r="G396" s="1181"/>
      <c r="H396" s="1182"/>
    </row>
    <row r="397" spans="1:8" x14ac:dyDescent="0.3">
      <c r="A397" s="1225" t="s">
        <v>277</v>
      </c>
      <c r="B397" s="1149" t="s">
        <v>3713</v>
      </c>
      <c r="C397" s="1185"/>
      <c r="D397" s="1189" t="s">
        <v>4331</v>
      </c>
      <c r="E397" s="1240"/>
      <c r="F397" s="1207"/>
      <c r="G397" s="1181"/>
      <c r="H397" s="1151"/>
    </row>
    <row r="398" spans="1:8" x14ac:dyDescent="0.3">
      <c r="A398" s="1187"/>
      <c r="B398" s="1206"/>
      <c r="C398" s="1185"/>
      <c r="D398" s="1189" t="s">
        <v>4331</v>
      </c>
      <c r="E398" s="1240"/>
      <c r="F398" s="1207"/>
      <c r="G398" s="1181"/>
      <c r="H398" s="1151"/>
    </row>
    <row r="399" spans="1:8" ht="22.8" x14ac:dyDescent="0.3">
      <c r="A399" s="1225" t="s">
        <v>279</v>
      </c>
      <c r="B399" s="1188" t="s">
        <v>3714</v>
      </c>
      <c r="C399" s="1185"/>
      <c r="D399" s="1189" t="s">
        <v>4331</v>
      </c>
      <c r="E399" s="1217"/>
      <c r="F399" s="1180"/>
      <c r="G399" s="1181"/>
      <c r="H399" s="1182"/>
    </row>
    <row r="400" spans="1:8" x14ac:dyDescent="0.3">
      <c r="A400" s="1187"/>
      <c r="B400" s="1188"/>
      <c r="C400" s="1185"/>
      <c r="D400" s="1189" t="s">
        <v>4331</v>
      </c>
      <c r="E400" s="1217"/>
      <c r="F400" s="1180"/>
      <c r="G400" s="1181"/>
      <c r="H400" s="1182"/>
    </row>
    <row r="401" spans="1:14" x14ac:dyDescent="0.3">
      <c r="A401" s="1187" t="s">
        <v>281</v>
      </c>
      <c r="B401" s="1235" t="s">
        <v>220</v>
      </c>
      <c r="C401" s="1185" t="s">
        <v>262</v>
      </c>
      <c r="D401" s="1189">
        <v>3000</v>
      </c>
      <c r="E401" s="1216"/>
      <c r="F401" s="1180">
        <f>ROUND(D401*(ROUND(E401,2)),2)</f>
        <v>0</v>
      </c>
      <c r="G401" s="1181"/>
      <c r="H401" s="1182"/>
    </row>
    <row r="402" spans="1:14" x14ac:dyDescent="0.3">
      <c r="A402" s="1187"/>
      <c r="B402" s="1188"/>
      <c r="C402" s="1185"/>
      <c r="D402" s="1189" t="s">
        <v>4331</v>
      </c>
      <c r="E402" s="1217"/>
      <c r="F402" s="1180"/>
      <c r="G402" s="1181"/>
      <c r="H402" s="1182"/>
      <c r="L402" s="1241"/>
      <c r="M402" s="1242"/>
      <c r="N402" s="1182"/>
    </row>
    <row r="403" spans="1:14" x14ac:dyDescent="0.3">
      <c r="A403" s="1187" t="s">
        <v>282</v>
      </c>
      <c r="B403" s="1188" t="s">
        <v>3712</v>
      </c>
      <c r="C403" s="1185" t="s">
        <v>262</v>
      </c>
      <c r="D403" s="1189">
        <v>3100</v>
      </c>
      <c r="E403" s="1216"/>
      <c r="F403" s="1180">
        <f>ROUND(D403*(ROUND(E403,2)),2)</f>
        <v>0</v>
      </c>
      <c r="G403" s="1181"/>
      <c r="H403" s="1182"/>
      <c r="L403" s="1241"/>
      <c r="M403" s="1243"/>
      <c r="N403" s="1182"/>
    </row>
    <row r="404" spans="1:14" x14ac:dyDescent="0.3">
      <c r="A404" s="1187"/>
      <c r="B404" s="1188"/>
      <c r="C404" s="1185"/>
      <c r="D404" s="1189"/>
      <c r="E404" s="1217"/>
      <c r="F404" s="1180"/>
      <c r="G404" s="1181"/>
      <c r="H404" s="1182"/>
      <c r="L404" s="1241"/>
      <c r="M404" s="1242"/>
      <c r="N404" s="1182"/>
    </row>
    <row r="405" spans="1:14" x14ac:dyDescent="0.3">
      <c r="A405" s="1187" t="s">
        <v>283</v>
      </c>
      <c r="B405" s="1235" t="s">
        <v>3708</v>
      </c>
      <c r="C405" s="1185" t="s">
        <v>262</v>
      </c>
      <c r="D405" s="1189">
        <v>2500</v>
      </c>
      <c r="E405" s="1216"/>
      <c r="F405" s="1180">
        <f>ROUND(D405*(ROUND(E405,2)),2)</f>
        <v>0</v>
      </c>
      <c r="G405" s="1181"/>
      <c r="H405" s="1182"/>
      <c r="L405" s="1241"/>
      <c r="M405" s="1243"/>
      <c r="N405" s="1182"/>
    </row>
    <row r="406" spans="1:14" x14ac:dyDescent="0.3">
      <c r="A406" s="1183"/>
      <c r="B406" s="1188"/>
      <c r="C406" s="1185"/>
      <c r="D406" s="1189"/>
      <c r="E406" s="1217"/>
      <c r="F406" s="1180"/>
      <c r="G406" s="1181"/>
      <c r="H406" s="1182"/>
      <c r="L406" s="1241"/>
      <c r="M406" s="1242"/>
      <c r="N406" s="1182"/>
    </row>
    <row r="407" spans="1:14" x14ac:dyDescent="0.3">
      <c r="A407" s="1187" t="s">
        <v>284</v>
      </c>
      <c r="B407" s="1188" t="s">
        <v>4167</v>
      </c>
      <c r="C407" s="1185"/>
      <c r="D407" s="1189"/>
      <c r="E407" s="1217"/>
      <c r="F407" s="1180"/>
      <c r="G407" s="1181"/>
      <c r="H407" s="1182"/>
      <c r="L407" s="1241"/>
      <c r="M407" s="1243"/>
      <c r="N407" s="1182"/>
    </row>
    <row r="408" spans="1:14" x14ac:dyDescent="0.3">
      <c r="A408" s="1187"/>
      <c r="B408" s="1188"/>
      <c r="C408" s="1185"/>
      <c r="D408" s="1189"/>
      <c r="E408" s="1217"/>
      <c r="F408" s="1180"/>
      <c r="G408" s="1181"/>
      <c r="H408" s="1182"/>
      <c r="L408" s="1241"/>
      <c r="M408" s="1243"/>
      <c r="N408" s="1182"/>
    </row>
    <row r="409" spans="1:14" x14ac:dyDescent="0.3">
      <c r="A409" s="1187" t="s">
        <v>286</v>
      </c>
      <c r="B409" s="1188" t="s">
        <v>220</v>
      </c>
      <c r="C409" s="1185" t="s">
        <v>262</v>
      </c>
      <c r="D409" s="1189">
        <v>400</v>
      </c>
      <c r="E409" s="1216"/>
      <c r="F409" s="1180">
        <f>ROUND(D409*(ROUND(E409,2)),2)</f>
        <v>0</v>
      </c>
      <c r="G409" s="1181"/>
      <c r="H409" s="1182"/>
      <c r="L409" s="1241"/>
      <c r="M409" s="1243"/>
      <c r="N409" s="1182"/>
    </row>
    <row r="410" spans="1:14" x14ac:dyDescent="0.3">
      <c r="A410" s="1187"/>
      <c r="B410" s="1188"/>
      <c r="C410" s="1185"/>
      <c r="D410" s="1189"/>
      <c r="E410" s="1217"/>
      <c r="F410" s="1180"/>
      <c r="G410" s="1181"/>
      <c r="H410" s="1182"/>
      <c r="L410" s="1241"/>
      <c r="M410" s="1242"/>
      <c r="N410" s="1182"/>
    </row>
    <row r="411" spans="1:14" x14ac:dyDescent="0.3">
      <c r="A411" s="1187" t="s">
        <v>287</v>
      </c>
      <c r="B411" s="1188" t="s">
        <v>3712</v>
      </c>
      <c r="C411" s="1185" t="s">
        <v>262</v>
      </c>
      <c r="D411" s="1189">
        <v>300</v>
      </c>
      <c r="E411" s="1216"/>
      <c r="F411" s="1180">
        <f>ROUND(D411*(ROUND(E411,2)),2)</f>
        <v>0</v>
      </c>
      <c r="G411" s="1181"/>
      <c r="H411" s="1182"/>
      <c r="L411" s="1241"/>
      <c r="M411" s="1243"/>
      <c r="N411" s="1182"/>
    </row>
    <row r="412" spans="1:14" x14ac:dyDescent="0.3">
      <c r="A412" s="1187"/>
      <c r="B412" s="1188"/>
      <c r="C412" s="1185"/>
      <c r="D412" s="1189"/>
      <c r="E412" s="1217"/>
      <c r="F412" s="1180"/>
      <c r="G412" s="1181"/>
      <c r="H412" s="1182"/>
      <c r="L412" s="1241"/>
      <c r="M412" s="1242"/>
      <c r="N412" s="1182"/>
    </row>
    <row r="413" spans="1:14" x14ac:dyDescent="0.3">
      <c r="A413" s="1187" t="s">
        <v>288</v>
      </c>
      <c r="B413" s="1188" t="s">
        <v>3708</v>
      </c>
      <c r="C413" s="1185" t="s">
        <v>262</v>
      </c>
      <c r="D413" s="1189">
        <v>200</v>
      </c>
      <c r="E413" s="1216"/>
      <c r="F413" s="1180">
        <f>ROUND(D413*(ROUND(E413,2)),2)</f>
        <v>0</v>
      </c>
      <c r="G413" s="1181"/>
      <c r="H413" s="1182"/>
      <c r="L413" s="1241"/>
      <c r="M413" s="1243"/>
      <c r="N413" s="1182"/>
    </row>
    <row r="414" spans="1:14" x14ac:dyDescent="0.3">
      <c r="A414" s="1183"/>
      <c r="B414" s="1188"/>
      <c r="C414" s="1185"/>
      <c r="D414" s="1189"/>
      <c r="E414" s="1217"/>
      <c r="F414" s="1180"/>
      <c r="G414" s="1181"/>
      <c r="H414" s="1182"/>
      <c r="L414" s="1241"/>
      <c r="M414" s="1242"/>
      <c r="N414" s="1182"/>
    </row>
    <row r="415" spans="1:14" ht="22.8" x14ac:dyDescent="0.3">
      <c r="A415" s="1187" t="s">
        <v>294</v>
      </c>
      <c r="B415" s="1188" t="s">
        <v>3715</v>
      </c>
      <c r="C415" s="1185"/>
      <c r="D415" s="1189" t="s">
        <v>4331</v>
      </c>
      <c r="E415" s="1217"/>
      <c r="F415" s="1180"/>
      <c r="G415" s="1181"/>
      <c r="H415" s="1182"/>
      <c r="K415" s="1171"/>
      <c r="N415" s="1244"/>
    </row>
    <row r="416" spans="1:14" x14ac:dyDescent="0.3">
      <c r="A416" s="1187"/>
      <c r="B416" s="1188"/>
      <c r="C416" s="1185"/>
      <c r="D416" s="1189" t="s">
        <v>4331</v>
      </c>
      <c r="E416" s="1217"/>
      <c r="F416" s="1180"/>
      <c r="G416" s="1181"/>
      <c r="H416" s="1182"/>
    </row>
    <row r="417" spans="1:8" x14ac:dyDescent="0.3">
      <c r="A417" s="1225" t="s">
        <v>296</v>
      </c>
      <c r="B417" s="1188" t="s">
        <v>3716</v>
      </c>
      <c r="C417" s="1185" t="s">
        <v>955</v>
      </c>
      <c r="D417" s="1189">
        <v>440</v>
      </c>
      <c r="E417" s="1216"/>
      <c r="F417" s="1180">
        <f>ROUND(D417*(ROUND(E417,2)),2)</f>
        <v>0</v>
      </c>
      <c r="G417" s="1181"/>
      <c r="H417" s="1182"/>
    </row>
    <row r="418" spans="1:8" x14ac:dyDescent="0.3">
      <c r="A418" s="1183"/>
      <c r="B418" s="1188"/>
      <c r="C418" s="1185"/>
      <c r="D418" s="1189" t="s">
        <v>4331</v>
      </c>
      <c r="E418" s="1217"/>
      <c r="F418" s="1180"/>
      <c r="G418" s="1181"/>
      <c r="H418" s="1182"/>
    </row>
    <row r="419" spans="1:8" ht="22.8" x14ac:dyDescent="0.3">
      <c r="A419" s="1225" t="s">
        <v>298</v>
      </c>
      <c r="B419" s="1188" t="s">
        <v>3717</v>
      </c>
      <c r="C419" s="1185" t="s">
        <v>9</v>
      </c>
      <c r="D419" s="1189">
        <v>6</v>
      </c>
      <c r="E419" s="1216"/>
      <c r="F419" s="1180">
        <f>ROUND(D419*(ROUND(E419,2)),2)</f>
        <v>0</v>
      </c>
      <c r="G419" s="1181"/>
      <c r="H419" s="1182"/>
    </row>
    <row r="420" spans="1:8" x14ac:dyDescent="0.3">
      <c r="A420" s="1225"/>
      <c r="B420" s="1188"/>
      <c r="C420" s="1185"/>
      <c r="D420" s="1189"/>
      <c r="E420" s="1189"/>
      <c r="F420" s="1180"/>
      <c r="G420" s="1181"/>
      <c r="H420" s="1182"/>
    </row>
    <row r="421" spans="1:8" x14ac:dyDescent="0.3">
      <c r="A421" s="1225" t="s">
        <v>306</v>
      </c>
      <c r="B421" s="1188" t="s">
        <v>3718</v>
      </c>
      <c r="C421" s="1185"/>
      <c r="D421" s="1189" t="s">
        <v>4331</v>
      </c>
      <c r="E421" s="1207"/>
      <c r="F421" s="1180"/>
      <c r="G421" s="1181"/>
      <c r="H421" s="1182"/>
    </row>
    <row r="422" spans="1:8" x14ac:dyDescent="0.3">
      <c r="A422" s="1166"/>
      <c r="B422" s="1188"/>
      <c r="C422" s="1185"/>
      <c r="D422" s="1189" t="s">
        <v>4331</v>
      </c>
      <c r="E422" s="1207"/>
      <c r="F422" s="1180"/>
      <c r="G422" s="1181"/>
      <c r="H422" s="1182"/>
    </row>
    <row r="423" spans="1:8" x14ac:dyDescent="0.3">
      <c r="A423" s="1225" t="s">
        <v>308</v>
      </c>
      <c r="B423" s="1188" t="s">
        <v>3719</v>
      </c>
      <c r="C423" s="1185"/>
      <c r="D423" s="1189" t="s">
        <v>4331</v>
      </c>
      <c r="E423" s="1207"/>
      <c r="F423" s="1180"/>
      <c r="G423" s="1181"/>
      <c r="H423" s="1182"/>
    </row>
    <row r="424" spans="1:8" x14ac:dyDescent="0.3">
      <c r="A424" s="1166"/>
      <c r="B424" s="1188"/>
      <c r="C424" s="1185"/>
      <c r="D424" s="1189" t="s">
        <v>4331</v>
      </c>
      <c r="E424" s="1207"/>
      <c r="F424" s="1180"/>
      <c r="G424" s="1181"/>
      <c r="H424" s="1182"/>
    </row>
    <row r="425" spans="1:8" x14ac:dyDescent="0.3">
      <c r="A425" s="1225" t="s">
        <v>3720</v>
      </c>
      <c r="B425" s="1235" t="s">
        <v>220</v>
      </c>
      <c r="C425" s="1185" t="s">
        <v>221</v>
      </c>
      <c r="D425" s="1189">
        <v>2000</v>
      </c>
      <c r="E425" s="1216"/>
      <c r="F425" s="1180">
        <f>ROUND(D425*(ROUND(E425,2)),2)</f>
        <v>0</v>
      </c>
      <c r="G425" s="1181"/>
      <c r="H425" s="1182"/>
    </row>
    <row r="426" spans="1:8" x14ac:dyDescent="0.3">
      <c r="A426" s="1239"/>
      <c r="B426" s="1188"/>
      <c r="C426" s="1185"/>
      <c r="D426" s="1189"/>
      <c r="E426" s="1189"/>
      <c r="F426" s="1180"/>
      <c r="G426" s="1181"/>
      <c r="H426" s="1182"/>
    </row>
    <row r="427" spans="1:8" x14ac:dyDescent="0.3">
      <c r="A427" s="1178"/>
      <c r="B427" s="1237"/>
      <c r="C427" s="1164"/>
      <c r="D427" s="1164"/>
      <c r="E427" s="1164"/>
      <c r="F427" s="1210"/>
      <c r="G427" s="1181"/>
      <c r="H427" s="1182"/>
    </row>
    <row r="428" spans="1:8" x14ac:dyDescent="0.3">
      <c r="A428" s="1205"/>
      <c r="B428" s="1238" t="s">
        <v>4450</v>
      </c>
      <c r="C428" s="1174"/>
      <c r="D428" s="1174"/>
      <c r="E428" s="1174"/>
      <c r="F428" s="1175">
        <f>SUM(F377:F426)</f>
        <v>0</v>
      </c>
      <c r="G428" s="1181"/>
      <c r="H428" s="1151"/>
    </row>
    <row r="429" spans="1:8" x14ac:dyDescent="0.3">
      <c r="A429" s="1148" t="str">
        <f>A1</f>
        <v>CONTRACT  SANRAL NRA 2024/1323</v>
      </c>
      <c r="B429" s="1206"/>
      <c r="C429" s="1150"/>
      <c r="D429" s="1150"/>
      <c r="E429" s="1150"/>
      <c r="F429" s="1151"/>
      <c r="G429" s="1181"/>
      <c r="H429" s="1151"/>
    </row>
    <row r="430" spans="1:8" x14ac:dyDescent="0.3">
      <c r="A430" s="1148" t="str">
        <f>A2</f>
        <v>ROUTINE ROAD MAINTENANCE ON NATIONAL ROUTES IN THE NORTHWEST PROVINCE</v>
      </c>
      <c r="B430" s="1149"/>
      <c r="C430" s="1150"/>
      <c r="D430" s="1150"/>
      <c r="E430" s="1150"/>
      <c r="F430" s="1155" t="s">
        <v>4464</v>
      </c>
      <c r="G430" s="1181"/>
      <c r="H430" s="1155"/>
    </row>
    <row r="431" spans="1:8" x14ac:dyDescent="0.3">
      <c r="A431" s="1157" t="s">
        <v>4444</v>
      </c>
      <c r="B431" s="1149"/>
      <c r="C431" s="1159"/>
      <c r="D431" s="1159"/>
      <c r="E431" s="1159"/>
      <c r="F431" s="1151"/>
      <c r="G431" s="1181"/>
      <c r="H431" s="1151"/>
    </row>
    <row r="432" spans="1:8" x14ac:dyDescent="0.3">
      <c r="A432" s="1162"/>
      <c r="B432" s="1163"/>
      <c r="C432" s="1164"/>
      <c r="D432" s="1164"/>
      <c r="E432" s="1165"/>
      <c r="F432" s="1165"/>
      <c r="G432" s="1181"/>
      <c r="H432" s="1151"/>
    </row>
    <row r="433" spans="1:13" x14ac:dyDescent="0.3">
      <c r="A433" s="1166" t="s">
        <v>4111</v>
      </c>
      <c r="B433" s="1167" t="s">
        <v>4035</v>
      </c>
      <c r="C433" s="1168" t="s">
        <v>4112</v>
      </c>
      <c r="D433" s="1168" t="s">
        <v>4113</v>
      </c>
      <c r="E433" s="1169" t="s">
        <v>4114</v>
      </c>
      <c r="F433" s="1169" t="s">
        <v>4036</v>
      </c>
      <c r="G433" s="1181"/>
      <c r="H433" s="1170"/>
    </row>
    <row r="434" spans="1:13" x14ac:dyDescent="0.3">
      <c r="A434" s="1172"/>
      <c r="B434" s="1173"/>
      <c r="C434" s="1174"/>
      <c r="D434" s="1174"/>
      <c r="E434" s="1175"/>
      <c r="F434" s="1175"/>
      <c r="G434" s="1181"/>
      <c r="H434" s="1151"/>
    </row>
    <row r="435" spans="1:13" x14ac:dyDescent="0.3">
      <c r="A435" s="1178"/>
      <c r="B435" s="1203"/>
      <c r="C435" s="1204"/>
      <c r="D435" s="1204"/>
      <c r="E435" s="1204"/>
      <c r="F435" s="1165"/>
      <c r="G435" s="1181"/>
      <c r="H435" s="1151"/>
    </row>
    <row r="436" spans="1:13" x14ac:dyDescent="0.3">
      <c r="A436" s="1205"/>
      <c r="B436" s="1158" t="s">
        <v>4451</v>
      </c>
      <c r="C436" s="1159"/>
      <c r="D436" s="1159"/>
      <c r="E436" s="1159"/>
      <c r="F436" s="1175">
        <f>F428</f>
        <v>0</v>
      </c>
      <c r="G436" s="1181"/>
      <c r="H436" s="1151"/>
    </row>
    <row r="437" spans="1:13" x14ac:dyDescent="0.3">
      <c r="A437" s="1183"/>
      <c r="B437" s="1188"/>
      <c r="C437" s="1185"/>
      <c r="D437" s="1189"/>
      <c r="E437" s="1217"/>
      <c r="F437" s="1180"/>
      <c r="G437" s="1181"/>
      <c r="H437" s="1182"/>
    </row>
    <row r="438" spans="1:13" x14ac:dyDescent="0.3">
      <c r="A438" s="1225" t="s">
        <v>3721</v>
      </c>
      <c r="B438" s="1188" t="s">
        <v>3712</v>
      </c>
      <c r="C438" s="1185" t="s">
        <v>221</v>
      </c>
      <c r="D438" s="1189">
        <v>2000</v>
      </c>
      <c r="E438" s="1216"/>
      <c r="F438" s="1180">
        <f>ROUND(D438*(ROUND(E438,2)),2)</f>
        <v>0</v>
      </c>
      <c r="G438" s="1181"/>
      <c r="H438" s="1182"/>
    </row>
    <row r="439" spans="1:13" x14ac:dyDescent="0.3">
      <c r="A439" s="1225"/>
      <c r="B439" s="1188"/>
      <c r="C439" s="1185"/>
      <c r="D439" s="1189" t="s">
        <v>4331</v>
      </c>
      <c r="E439" s="1217"/>
      <c r="F439" s="1180"/>
      <c r="G439" s="1181"/>
      <c r="H439" s="1182"/>
    </row>
    <row r="440" spans="1:13" x14ac:dyDescent="0.3">
      <c r="A440" s="1225" t="s">
        <v>3722</v>
      </c>
      <c r="B440" s="1235" t="s">
        <v>3708</v>
      </c>
      <c r="C440" s="1185" t="s">
        <v>221</v>
      </c>
      <c r="D440" s="1189">
        <v>2000</v>
      </c>
      <c r="E440" s="1216"/>
      <c r="F440" s="1180">
        <f>ROUND(D440*(ROUND(E440,2)),2)</f>
        <v>0</v>
      </c>
      <c r="G440" s="1181"/>
      <c r="H440" s="1182"/>
    </row>
    <row r="441" spans="1:13" x14ac:dyDescent="0.3">
      <c r="A441" s="1166"/>
      <c r="B441" s="1188"/>
      <c r="C441" s="1185"/>
      <c r="D441" s="1189" t="s">
        <v>4331</v>
      </c>
      <c r="E441" s="1207"/>
      <c r="F441" s="1180"/>
      <c r="G441" s="1181"/>
      <c r="H441" s="1182"/>
    </row>
    <row r="442" spans="1:13" x14ac:dyDescent="0.3">
      <c r="A442" s="1225" t="s">
        <v>310</v>
      </c>
      <c r="B442" s="1188" t="s">
        <v>3726</v>
      </c>
      <c r="C442" s="1185"/>
      <c r="D442" s="1189" t="s">
        <v>4331</v>
      </c>
      <c r="E442" s="1217"/>
      <c r="F442" s="1180"/>
      <c r="G442" s="1181"/>
      <c r="H442" s="1182"/>
    </row>
    <row r="443" spans="1:13" x14ac:dyDescent="0.3">
      <c r="A443" s="1225"/>
      <c r="B443" s="1188"/>
      <c r="C443" s="1185"/>
      <c r="D443" s="1189" t="s">
        <v>4331</v>
      </c>
      <c r="E443" s="1217"/>
      <c r="F443" s="1180"/>
      <c r="G443" s="1181"/>
      <c r="H443" s="1182"/>
    </row>
    <row r="444" spans="1:13" x14ac:dyDescent="0.3">
      <c r="A444" s="1225" t="s">
        <v>3723</v>
      </c>
      <c r="B444" s="1235" t="s">
        <v>220</v>
      </c>
      <c r="C444" s="1185" t="s">
        <v>221</v>
      </c>
      <c r="D444" s="1189">
        <v>400</v>
      </c>
      <c r="E444" s="1216"/>
      <c r="F444" s="1180">
        <f>ROUND(D444*(ROUND(E444,2)),2)</f>
        <v>0</v>
      </c>
      <c r="G444" s="1181"/>
      <c r="H444" s="1182"/>
      <c r="K444" s="1241"/>
      <c r="L444" s="1242"/>
      <c r="M444" s="1182"/>
    </row>
    <row r="445" spans="1:13" x14ac:dyDescent="0.3">
      <c r="A445" s="1225"/>
      <c r="B445" s="1188"/>
      <c r="C445" s="1185"/>
      <c r="D445" s="1189" t="s">
        <v>4331</v>
      </c>
      <c r="E445" s="1217"/>
      <c r="F445" s="1180"/>
      <c r="G445" s="1181"/>
      <c r="H445" s="1182"/>
      <c r="K445" s="1241"/>
      <c r="L445" s="1243"/>
      <c r="M445" s="1182"/>
    </row>
    <row r="446" spans="1:13" x14ac:dyDescent="0.3">
      <c r="A446" s="1225" t="s">
        <v>3724</v>
      </c>
      <c r="B446" s="1188" t="s">
        <v>3712</v>
      </c>
      <c r="C446" s="1185" t="s">
        <v>221</v>
      </c>
      <c r="D446" s="1189">
        <v>400</v>
      </c>
      <c r="E446" s="1216"/>
      <c r="F446" s="1180">
        <f>ROUND(D446*(ROUND(E446,2)),2)</f>
        <v>0</v>
      </c>
      <c r="G446" s="1181"/>
      <c r="H446" s="1182"/>
      <c r="K446" s="1241"/>
      <c r="L446" s="1242"/>
      <c r="M446" s="1182"/>
    </row>
    <row r="447" spans="1:13" x14ac:dyDescent="0.3">
      <c r="A447" s="1225"/>
      <c r="B447" s="1188"/>
      <c r="C447" s="1185"/>
      <c r="D447" s="1189" t="s">
        <v>4331</v>
      </c>
      <c r="E447" s="1217"/>
      <c r="F447" s="1180"/>
      <c r="G447" s="1181"/>
      <c r="H447" s="1182"/>
      <c r="K447" s="1241"/>
      <c r="L447" s="1243"/>
      <c r="M447" s="1182"/>
    </row>
    <row r="448" spans="1:13" x14ac:dyDescent="0.3">
      <c r="A448" s="1225" t="s">
        <v>3725</v>
      </c>
      <c r="B448" s="1235" t="s">
        <v>3708</v>
      </c>
      <c r="C448" s="1185" t="s">
        <v>221</v>
      </c>
      <c r="D448" s="1189">
        <v>400</v>
      </c>
      <c r="E448" s="1216"/>
      <c r="F448" s="1180">
        <f>ROUND(D448*(ROUND(E448,2)),2)</f>
        <v>0</v>
      </c>
      <c r="G448" s="1181"/>
      <c r="H448" s="1182"/>
      <c r="K448" s="1241"/>
      <c r="L448" s="1242"/>
      <c r="M448" s="1182"/>
    </row>
    <row r="449" spans="1:13" x14ac:dyDescent="0.3">
      <c r="A449" s="1187"/>
      <c r="B449" s="1188"/>
      <c r="C449" s="1185"/>
      <c r="D449" s="1189" t="s">
        <v>4331</v>
      </c>
      <c r="E449" s="1217"/>
      <c r="F449" s="1180"/>
      <c r="G449" s="1181"/>
      <c r="H449" s="1182"/>
      <c r="K449" s="1241"/>
      <c r="L449" s="1243"/>
      <c r="M449" s="1182"/>
    </row>
    <row r="450" spans="1:13" x14ac:dyDescent="0.3">
      <c r="A450" s="1225" t="s">
        <v>4466</v>
      </c>
      <c r="B450" s="1188" t="s">
        <v>4170</v>
      </c>
      <c r="C450" s="1185"/>
      <c r="D450" s="1189" t="s">
        <v>4331</v>
      </c>
      <c r="E450" s="1207"/>
      <c r="F450" s="1180"/>
      <c r="G450" s="1181"/>
      <c r="H450" s="1182"/>
      <c r="K450" s="1241"/>
      <c r="L450" s="1151"/>
      <c r="M450" s="1182"/>
    </row>
    <row r="451" spans="1:13" x14ac:dyDescent="0.3">
      <c r="A451" s="1187"/>
      <c r="B451" s="1188"/>
      <c r="C451" s="1185"/>
      <c r="D451" s="1189" t="s">
        <v>4331</v>
      </c>
      <c r="E451" s="1207"/>
      <c r="F451" s="1180"/>
      <c r="G451" s="1181"/>
      <c r="H451" s="1182"/>
      <c r="K451" s="1241"/>
      <c r="L451" s="1151"/>
      <c r="M451" s="1182"/>
    </row>
    <row r="452" spans="1:13" x14ac:dyDescent="0.3">
      <c r="A452" s="1187" t="s">
        <v>4171</v>
      </c>
      <c r="B452" s="1235" t="s">
        <v>220</v>
      </c>
      <c r="C452" s="1185" t="s">
        <v>221</v>
      </c>
      <c r="D452" s="1189">
        <v>150</v>
      </c>
      <c r="E452" s="1216"/>
      <c r="F452" s="1180">
        <f>ROUND(D452*(ROUND(E452,2)),2)</f>
        <v>0</v>
      </c>
      <c r="G452" s="1181"/>
      <c r="H452" s="1182"/>
      <c r="K452" s="1241"/>
      <c r="L452" s="1242"/>
      <c r="M452" s="1182"/>
    </row>
    <row r="453" spans="1:13" x14ac:dyDescent="0.3">
      <c r="A453" s="1187"/>
      <c r="B453" s="1188"/>
      <c r="C453" s="1185"/>
      <c r="D453" s="1189"/>
      <c r="E453" s="1217"/>
      <c r="F453" s="1180"/>
      <c r="G453" s="1181"/>
      <c r="H453" s="1182"/>
      <c r="K453" s="1241"/>
      <c r="L453" s="1243"/>
      <c r="M453" s="1182"/>
    </row>
    <row r="454" spans="1:13" x14ac:dyDescent="0.3">
      <c r="A454" s="1187" t="s">
        <v>4172</v>
      </c>
      <c r="B454" s="1188" t="s">
        <v>3712</v>
      </c>
      <c r="C454" s="1185" t="s">
        <v>221</v>
      </c>
      <c r="D454" s="1189">
        <v>150</v>
      </c>
      <c r="E454" s="1216"/>
      <c r="F454" s="1180">
        <f>ROUND(D454*(ROUND(E454,2)),2)</f>
        <v>0</v>
      </c>
      <c r="G454" s="1181"/>
      <c r="H454" s="1182"/>
      <c r="K454" s="1241"/>
      <c r="L454" s="1242"/>
      <c r="M454" s="1182"/>
    </row>
    <row r="455" spans="1:13" x14ac:dyDescent="0.3">
      <c r="A455" s="1183"/>
      <c r="B455" s="1188"/>
      <c r="C455" s="1185"/>
      <c r="D455" s="1189" t="s">
        <v>4331</v>
      </c>
      <c r="E455" s="1217"/>
      <c r="F455" s="1180"/>
      <c r="G455" s="1181"/>
      <c r="H455" s="1182"/>
      <c r="K455" s="1241"/>
      <c r="L455" s="1243"/>
      <c r="M455" s="1182"/>
    </row>
    <row r="456" spans="1:13" x14ac:dyDescent="0.3">
      <c r="A456" s="1187" t="s">
        <v>4173</v>
      </c>
      <c r="B456" s="1235" t="s">
        <v>3708</v>
      </c>
      <c r="C456" s="1185" t="s">
        <v>221</v>
      </c>
      <c r="D456" s="1189">
        <v>150</v>
      </c>
      <c r="E456" s="1216"/>
      <c r="F456" s="1180">
        <f>ROUND(D456*(ROUND(E456,2)),2)</f>
        <v>0</v>
      </c>
      <c r="G456" s="1181"/>
      <c r="H456" s="1182"/>
      <c r="K456" s="1241"/>
      <c r="L456" s="1242"/>
      <c r="M456" s="1182"/>
    </row>
    <row r="457" spans="1:13" x14ac:dyDescent="0.3">
      <c r="A457" s="1183"/>
      <c r="B457" s="1188"/>
      <c r="C457" s="1185"/>
      <c r="D457" s="1189" t="s">
        <v>4331</v>
      </c>
      <c r="E457" s="1245"/>
      <c r="F457" s="1180"/>
      <c r="G457" s="1181"/>
      <c r="H457" s="1182"/>
      <c r="M457" s="1244"/>
    </row>
    <row r="458" spans="1:13" x14ac:dyDescent="0.3">
      <c r="A458" s="1183" t="s">
        <v>312</v>
      </c>
      <c r="B458" s="1186" t="s">
        <v>3727</v>
      </c>
      <c r="C458" s="1185"/>
      <c r="D458" s="1189" t="s">
        <v>4331</v>
      </c>
      <c r="E458" s="1217"/>
      <c r="F458" s="1180"/>
      <c r="G458" s="1181"/>
      <c r="H458" s="1182"/>
    </row>
    <row r="459" spans="1:13" x14ac:dyDescent="0.3">
      <c r="A459" s="1183"/>
      <c r="B459" s="1188"/>
      <c r="C459" s="1185"/>
      <c r="D459" s="1189"/>
      <c r="E459" s="1207"/>
      <c r="F459" s="1180"/>
      <c r="G459" s="1181"/>
      <c r="H459" s="1182"/>
    </row>
    <row r="460" spans="1:13" x14ac:dyDescent="0.3">
      <c r="A460" s="1225" t="s">
        <v>314</v>
      </c>
      <c r="B460" s="1188" t="s">
        <v>3728</v>
      </c>
      <c r="C460" s="1185" t="s">
        <v>262</v>
      </c>
      <c r="D460" s="1189"/>
      <c r="E460" s="1216"/>
      <c r="F460" s="1180" t="s">
        <v>2347</v>
      </c>
      <c r="G460" s="1181"/>
      <c r="H460" s="1182"/>
    </row>
    <row r="461" spans="1:13" x14ac:dyDescent="0.3">
      <c r="A461" s="1183"/>
      <c r="B461" s="1188"/>
      <c r="C461" s="1185"/>
      <c r="D461" s="1189"/>
      <c r="E461" s="1217"/>
      <c r="F461" s="1180"/>
      <c r="G461" s="1181"/>
      <c r="H461" s="1182"/>
    </row>
    <row r="462" spans="1:13" x14ac:dyDescent="0.3">
      <c r="A462" s="1187" t="s">
        <v>3729</v>
      </c>
      <c r="B462" s="1188" t="s">
        <v>3732</v>
      </c>
      <c r="C462" s="1185" t="s">
        <v>300</v>
      </c>
      <c r="D462" s="1189"/>
      <c r="E462" s="1216"/>
      <c r="F462" s="1180" t="s">
        <v>2347</v>
      </c>
      <c r="G462" s="1181"/>
      <c r="H462" s="1182"/>
    </row>
    <row r="463" spans="1:13" x14ac:dyDescent="0.3">
      <c r="A463" s="1187"/>
      <c r="B463" s="1188"/>
      <c r="C463" s="1185"/>
      <c r="D463" s="1189"/>
      <c r="E463" s="1217"/>
      <c r="F463" s="1180"/>
      <c r="G463" s="1181"/>
      <c r="H463" s="1182"/>
    </row>
    <row r="464" spans="1:13" x14ac:dyDescent="0.3">
      <c r="A464" s="1187" t="s">
        <v>4467</v>
      </c>
      <c r="B464" s="1188" t="s">
        <v>3733</v>
      </c>
      <c r="C464" s="1185" t="s">
        <v>300</v>
      </c>
      <c r="D464" s="1189"/>
      <c r="E464" s="1216"/>
      <c r="F464" s="1180" t="s">
        <v>2347</v>
      </c>
      <c r="G464" s="1181"/>
      <c r="H464" s="1182"/>
    </row>
    <row r="465" spans="1:13" x14ac:dyDescent="0.3">
      <c r="A465" s="1187"/>
      <c r="B465" s="1188"/>
      <c r="C465" s="1185"/>
      <c r="D465" s="1189"/>
      <c r="E465" s="1217"/>
      <c r="F465" s="1180"/>
      <c r="G465" s="1181"/>
      <c r="H465" s="1182"/>
    </row>
    <row r="466" spans="1:13" x14ac:dyDescent="0.3">
      <c r="A466" s="1187" t="s">
        <v>3730</v>
      </c>
      <c r="B466" s="1188" t="s">
        <v>3734</v>
      </c>
      <c r="C466" s="1185" t="s">
        <v>300</v>
      </c>
      <c r="D466" s="1189"/>
      <c r="E466" s="1216"/>
      <c r="F466" s="1180" t="s">
        <v>2347</v>
      </c>
      <c r="G466" s="1181"/>
      <c r="H466" s="1182"/>
    </row>
    <row r="467" spans="1:13" x14ac:dyDescent="0.3">
      <c r="A467" s="1183"/>
      <c r="B467" s="1188"/>
      <c r="C467" s="1185"/>
      <c r="D467" s="1189"/>
      <c r="E467" s="1217"/>
      <c r="F467" s="1180"/>
      <c r="G467" s="1181"/>
      <c r="H467" s="1182"/>
    </row>
    <row r="468" spans="1:13" x14ac:dyDescent="0.3">
      <c r="A468" s="1183" t="s">
        <v>317</v>
      </c>
      <c r="B468" s="1186" t="s">
        <v>307</v>
      </c>
      <c r="C468" s="1185"/>
      <c r="D468" s="1189" t="s">
        <v>4331</v>
      </c>
      <c r="E468" s="1217"/>
      <c r="F468" s="1180"/>
      <c r="G468" s="1181"/>
      <c r="H468" s="1182"/>
    </row>
    <row r="469" spans="1:13" x14ac:dyDescent="0.3">
      <c r="A469" s="1183"/>
      <c r="B469" s="1188"/>
      <c r="C469" s="1185"/>
      <c r="D469" s="1189" t="s">
        <v>4331</v>
      </c>
      <c r="E469" s="1217"/>
      <c r="F469" s="1180"/>
      <c r="G469" s="1181"/>
      <c r="H469" s="1182"/>
    </row>
    <row r="470" spans="1:13" x14ac:dyDescent="0.3">
      <c r="A470" s="1225" t="s">
        <v>319</v>
      </c>
      <c r="B470" s="1188" t="s">
        <v>309</v>
      </c>
      <c r="C470" s="1185" t="s">
        <v>262</v>
      </c>
      <c r="D470" s="1189">
        <v>2</v>
      </c>
      <c r="E470" s="1216"/>
      <c r="F470" s="1180" t="s">
        <v>2347</v>
      </c>
      <c r="G470" s="1181"/>
      <c r="H470" s="1182"/>
    </row>
    <row r="471" spans="1:13" x14ac:dyDescent="0.3">
      <c r="A471" s="1183"/>
      <c r="B471" s="1188"/>
      <c r="C471" s="1185"/>
      <c r="D471" s="1189" t="s">
        <v>4331</v>
      </c>
      <c r="E471" s="1217"/>
      <c r="F471" s="1180"/>
      <c r="G471" s="1181"/>
      <c r="H471" s="1182"/>
    </row>
    <row r="472" spans="1:13" x14ac:dyDescent="0.3">
      <c r="A472" s="1225" t="s">
        <v>327</v>
      </c>
      <c r="B472" s="1188" t="s">
        <v>311</v>
      </c>
      <c r="C472" s="1185" t="s">
        <v>262</v>
      </c>
      <c r="D472" s="1189">
        <v>2</v>
      </c>
      <c r="E472" s="1216"/>
      <c r="F472" s="1180" t="s">
        <v>2347</v>
      </c>
      <c r="G472" s="1181"/>
      <c r="H472" s="1182"/>
    </row>
    <row r="473" spans="1:13" x14ac:dyDescent="0.3">
      <c r="A473" s="1183"/>
      <c r="B473" s="1188"/>
      <c r="C473" s="1185"/>
      <c r="D473" s="1189" t="s">
        <v>4331</v>
      </c>
      <c r="E473" s="1217"/>
      <c r="F473" s="1180"/>
      <c r="G473" s="1181"/>
      <c r="H473" s="1182"/>
    </row>
    <row r="474" spans="1:13" x14ac:dyDescent="0.3">
      <c r="A474" s="1187" t="s">
        <v>336</v>
      </c>
      <c r="B474" s="1188" t="s">
        <v>3735</v>
      </c>
      <c r="C474" s="1185" t="s">
        <v>316</v>
      </c>
      <c r="D474" s="1189">
        <v>9000</v>
      </c>
      <c r="E474" s="1216"/>
      <c r="F474" s="1180">
        <f>ROUND(D474*(ROUND(E474,2)),2)</f>
        <v>0</v>
      </c>
      <c r="G474" s="1181"/>
      <c r="H474" s="1182"/>
      <c r="K474" s="1241"/>
      <c r="L474" s="1242"/>
      <c r="M474" s="1182"/>
    </row>
    <row r="475" spans="1:13" x14ac:dyDescent="0.3">
      <c r="A475" s="1187"/>
      <c r="B475" s="1188"/>
      <c r="C475" s="1185"/>
      <c r="D475" s="1189"/>
      <c r="E475" s="1217"/>
      <c r="F475" s="1180"/>
      <c r="G475" s="1181"/>
      <c r="H475" s="1182"/>
    </row>
    <row r="476" spans="1:13" x14ac:dyDescent="0.3">
      <c r="A476" s="1187" t="s">
        <v>342</v>
      </c>
      <c r="B476" s="1188" t="s">
        <v>337</v>
      </c>
      <c r="C476" s="1185"/>
      <c r="D476" s="1189"/>
      <c r="E476" s="1217"/>
      <c r="F476" s="1180"/>
      <c r="G476" s="1181"/>
      <c r="H476" s="1182"/>
    </row>
    <row r="477" spans="1:13" x14ac:dyDescent="0.3">
      <c r="A477" s="1187"/>
      <c r="B477" s="1188"/>
      <c r="C477" s="1185"/>
      <c r="D477" s="1189"/>
      <c r="E477" s="1217"/>
      <c r="F477" s="1180"/>
      <c r="G477" s="1181"/>
      <c r="H477" s="1182"/>
    </row>
    <row r="478" spans="1:13" s="1228" customFormat="1" x14ac:dyDescent="0.3">
      <c r="A478" s="1187" t="s">
        <v>3927</v>
      </c>
      <c r="B478" s="1188" t="s">
        <v>337</v>
      </c>
      <c r="C478" s="1185" t="s">
        <v>3737</v>
      </c>
      <c r="D478" s="1189">
        <v>1</v>
      </c>
      <c r="E478" s="1207">
        <v>40000000</v>
      </c>
      <c r="F478" s="1180">
        <f>ROUND(D478*(ROUND(E478,2)),2)</f>
        <v>40000000</v>
      </c>
      <c r="G478" s="1181"/>
      <c r="H478" s="1227"/>
    </row>
    <row r="479" spans="1:13" s="1228" customFormat="1" x14ac:dyDescent="0.3">
      <c r="A479" s="1187"/>
      <c r="B479" s="1188"/>
      <c r="C479" s="1185"/>
      <c r="D479" s="1189"/>
      <c r="E479" s="1217"/>
      <c r="F479" s="1180"/>
      <c r="G479" s="1181"/>
      <c r="H479" s="1227"/>
    </row>
    <row r="480" spans="1:13" s="1228" customFormat="1" ht="22.8" x14ac:dyDescent="0.3">
      <c r="A480" s="1187" t="s">
        <v>3928</v>
      </c>
      <c r="B480" s="1188" t="s">
        <v>3929</v>
      </c>
      <c r="C480" s="1185" t="s">
        <v>3738</v>
      </c>
      <c r="D480" s="1189">
        <f>F478</f>
        <v>40000000</v>
      </c>
      <c r="E480" s="1208"/>
      <c r="F480" s="1180">
        <f>ROUND(D480*(ROUND(E480,2)),2)</f>
        <v>0</v>
      </c>
      <c r="G480" s="1181"/>
      <c r="H480" s="1227"/>
    </row>
    <row r="481" spans="1:8" x14ac:dyDescent="0.3">
      <c r="A481" s="1183"/>
      <c r="B481" s="1188"/>
      <c r="C481" s="1185"/>
      <c r="D481" s="1189" t="s">
        <v>4331</v>
      </c>
      <c r="E481" s="1217"/>
      <c r="F481" s="1180"/>
      <c r="G481" s="1181"/>
      <c r="H481" s="1182"/>
    </row>
    <row r="482" spans="1:8" x14ac:dyDescent="0.3">
      <c r="A482" s="1225" t="s">
        <v>344</v>
      </c>
      <c r="B482" s="1188" t="s">
        <v>343</v>
      </c>
      <c r="C482" s="1185" t="s">
        <v>9</v>
      </c>
      <c r="D482" s="1189">
        <v>800</v>
      </c>
      <c r="E482" s="1218"/>
      <c r="F482" s="1180">
        <f>ROUND(D482*(ROUND(E482,2)),2)</f>
        <v>0</v>
      </c>
      <c r="G482" s="1181"/>
      <c r="H482" s="1182"/>
    </row>
    <row r="483" spans="1:8" x14ac:dyDescent="0.3">
      <c r="A483" s="1225"/>
      <c r="B483" s="1188"/>
      <c r="C483" s="1185"/>
      <c r="D483" s="1246"/>
      <c r="E483" s="1207"/>
      <c r="F483" s="1180"/>
      <c r="G483" s="1181"/>
      <c r="H483" s="1182"/>
    </row>
    <row r="484" spans="1:8" ht="22.8" x14ac:dyDescent="0.3">
      <c r="A484" s="1247" t="s">
        <v>348</v>
      </c>
      <c r="B484" s="1248" t="s">
        <v>4027</v>
      </c>
      <c r="C484" s="1249" t="s">
        <v>4026</v>
      </c>
      <c r="D484" s="1189">
        <v>17500</v>
      </c>
      <c r="E484" s="1218"/>
      <c r="F484" s="1180">
        <f>ROUND(D484*(ROUND(E484,2)),2)</f>
        <v>0</v>
      </c>
      <c r="G484" s="1181"/>
      <c r="H484" s="1182"/>
    </row>
    <row r="485" spans="1:8" x14ac:dyDescent="0.3">
      <c r="A485" s="1225"/>
      <c r="B485" s="1188"/>
      <c r="C485" s="1185"/>
      <c r="D485" s="1189"/>
      <c r="E485" s="1207"/>
      <c r="F485" s="1180"/>
      <c r="G485" s="1181"/>
      <c r="H485" s="1182"/>
    </row>
    <row r="486" spans="1:8" x14ac:dyDescent="0.3">
      <c r="A486" s="1225"/>
      <c r="B486" s="1188"/>
      <c r="C486" s="1185"/>
      <c r="D486" s="1189"/>
      <c r="E486" s="1207"/>
      <c r="F486" s="1180"/>
      <c r="G486" s="1181"/>
      <c r="H486" s="1182"/>
    </row>
    <row r="487" spans="1:8" x14ac:dyDescent="0.3">
      <c r="A487" s="1225"/>
      <c r="B487" s="1188"/>
      <c r="C487" s="1185"/>
      <c r="D487" s="1189"/>
      <c r="E487" s="1207"/>
      <c r="F487" s="1180"/>
      <c r="G487" s="1181"/>
      <c r="H487" s="1182"/>
    </row>
    <row r="488" spans="1:8" x14ac:dyDescent="0.3">
      <c r="A488" s="1211"/>
      <c r="B488" s="1188"/>
      <c r="C488" s="1185"/>
      <c r="D488" s="1189" t="s">
        <v>4331</v>
      </c>
      <c r="E488" s="1207"/>
      <c r="F488" s="1180"/>
      <c r="G488" s="1181"/>
      <c r="H488" s="1182"/>
    </row>
    <row r="489" spans="1:8" x14ac:dyDescent="0.3">
      <c r="A489" s="1178"/>
      <c r="B489" s="1203"/>
      <c r="C489" s="1204"/>
      <c r="D489" s="1204"/>
      <c r="E489" s="1204"/>
      <c r="F489" s="1210"/>
      <c r="G489" s="1181"/>
      <c r="H489" s="1182"/>
    </row>
    <row r="490" spans="1:8" x14ac:dyDescent="0.3">
      <c r="A490" s="1211" t="s">
        <v>4050</v>
      </c>
      <c r="B490" s="1158" t="s">
        <v>4116</v>
      </c>
      <c r="C490" s="1159"/>
      <c r="D490" s="1159"/>
      <c r="E490" s="1159"/>
      <c r="F490" s="1175">
        <f>SUM(F436:F488)</f>
        <v>40000000</v>
      </c>
      <c r="G490" s="1181"/>
      <c r="H490" s="1151"/>
    </row>
    <row r="491" spans="1:8" x14ac:dyDescent="0.3">
      <c r="A491" s="1148" t="str">
        <f>A1</f>
        <v>CONTRACT  SANRAL NRA 2024/1323</v>
      </c>
      <c r="B491" s="1206"/>
      <c r="C491" s="1150"/>
      <c r="D491" s="1150"/>
      <c r="E491" s="1150"/>
      <c r="F491" s="1151"/>
      <c r="G491" s="1181"/>
      <c r="H491" s="1151"/>
    </row>
    <row r="492" spans="1:8" x14ac:dyDescent="0.3">
      <c r="A492" s="1148" t="str">
        <f>A2</f>
        <v>ROUTINE ROAD MAINTENANCE ON NATIONAL ROUTES IN THE NORTHWEST PROVINCE</v>
      </c>
      <c r="B492" s="1149"/>
      <c r="C492" s="1150"/>
      <c r="D492" s="1150"/>
      <c r="E492" s="1150"/>
      <c r="F492" s="1155" t="s">
        <v>4468</v>
      </c>
      <c r="G492" s="1181"/>
      <c r="H492" s="1155"/>
    </row>
    <row r="493" spans="1:8" x14ac:dyDescent="0.3">
      <c r="A493" s="1157" t="s">
        <v>4457</v>
      </c>
      <c r="B493" s="1149"/>
      <c r="C493" s="1159"/>
      <c r="D493" s="1159"/>
      <c r="E493" s="1159"/>
      <c r="F493" s="1151"/>
      <c r="G493" s="1181"/>
      <c r="H493" s="1151"/>
    </row>
    <row r="494" spans="1:8" x14ac:dyDescent="0.3">
      <c r="A494" s="1162"/>
      <c r="B494" s="1163"/>
      <c r="C494" s="1164"/>
      <c r="D494" s="1164"/>
      <c r="E494" s="1165"/>
      <c r="F494" s="1165"/>
      <c r="G494" s="1181"/>
      <c r="H494" s="1151"/>
    </row>
    <row r="495" spans="1:8" x14ac:dyDescent="0.3">
      <c r="A495" s="1166" t="s">
        <v>4111</v>
      </c>
      <c r="B495" s="1167" t="s">
        <v>4035</v>
      </c>
      <c r="C495" s="1168" t="s">
        <v>4112</v>
      </c>
      <c r="D495" s="1168" t="s">
        <v>4113</v>
      </c>
      <c r="E495" s="1169" t="s">
        <v>4114</v>
      </c>
      <c r="F495" s="1169" t="s">
        <v>4036</v>
      </c>
      <c r="G495" s="1181"/>
      <c r="H495" s="1170"/>
    </row>
    <row r="496" spans="1:8" x14ac:dyDescent="0.3">
      <c r="A496" s="1172"/>
      <c r="B496" s="1173"/>
      <c r="C496" s="1174"/>
      <c r="D496" s="1174"/>
      <c r="E496" s="1175"/>
      <c r="F496" s="1175"/>
      <c r="G496" s="1181"/>
      <c r="H496" s="1151"/>
    </row>
    <row r="497" spans="1:8" x14ac:dyDescent="0.3">
      <c r="A497" s="1222"/>
      <c r="B497" s="1250"/>
      <c r="C497" s="1251"/>
      <c r="D497" s="1189" t="s">
        <v>4331</v>
      </c>
      <c r="E497" s="1165"/>
      <c r="F497" s="1180"/>
      <c r="G497" s="1181"/>
      <c r="H497" s="1182"/>
    </row>
    <row r="498" spans="1:8" x14ac:dyDescent="0.3">
      <c r="A498" s="1166" t="s">
        <v>4117</v>
      </c>
      <c r="B498" s="1252" t="s">
        <v>4469</v>
      </c>
      <c r="C498" s="1253"/>
      <c r="D498" s="1189" t="s">
        <v>4331</v>
      </c>
      <c r="E498" s="1207"/>
      <c r="F498" s="1180"/>
      <c r="G498" s="1181"/>
      <c r="H498" s="1182"/>
    </row>
    <row r="499" spans="1:8" x14ac:dyDescent="0.3">
      <c r="A499" s="1166"/>
      <c r="B499" s="1252"/>
      <c r="C499" s="1253"/>
      <c r="D499" s="1189" t="s">
        <v>4331</v>
      </c>
      <c r="E499" s="1207"/>
      <c r="F499" s="1180"/>
      <c r="G499" s="1181"/>
      <c r="H499" s="1182"/>
    </row>
    <row r="500" spans="1:8" x14ac:dyDescent="0.3">
      <c r="A500" s="1225" t="s">
        <v>356</v>
      </c>
      <c r="B500" s="1236" t="s">
        <v>3741</v>
      </c>
      <c r="C500" s="1253"/>
      <c r="D500" s="1189" t="s">
        <v>4331</v>
      </c>
      <c r="E500" s="1226"/>
      <c r="F500" s="1180"/>
      <c r="G500" s="1181"/>
      <c r="H500" s="1182"/>
    </row>
    <row r="501" spans="1:8" x14ac:dyDescent="0.3">
      <c r="A501" s="1225"/>
      <c r="B501" s="1236"/>
      <c r="C501" s="1253"/>
      <c r="D501" s="1189" t="s">
        <v>4331</v>
      </c>
      <c r="E501" s="1226"/>
      <c r="F501" s="1180"/>
      <c r="G501" s="1181"/>
      <c r="H501" s="1182"/>
    </row>
    <row r="502" spans="1:8" x14ac:dyDescent="0.3">
      <c r="A502" s="1225" t="s">
        <v>3739</v>
      </c>
      <c r="B502" s="1236" t="s">
        <v>362</v>
      </c>
      <c r="C502" s="1253" t="s">
        <v>9</v>
      </c>
      <c r="D502" s="1189">
        <v>3000</v>
      </c>
      <c r="E502" s="1215"/>
      <c r="F502" s="1180">
        <f>ROUND(D502*(ROUND(E502,2)),2)</f>
        <v>0</v>
      </c>
      <c r="G502" s="1181"/>
      <c r="H502" s="1182"/>
    </row>
    <row r="503" spans="1:8" x14ac:dyDescent="0.3">
      <c r="A503" s="1225"/>
      <c r="B503" s="1236"/>
      <c r="C503" s="1253"/>
      <c r="D503" s="1189" t="s">
        <v>4331</v>
      </c>
      <c r="E503" s="1226"/>
      <c r="F503" s="1180"/>
      <c r="G503" s="1181"/>
      <c r="H503" s="1182"/>
    </row>
    <row r="504" spans="1:8" s="1228" customFormat="1" x14ac:dyDescent="0.3">
      <c r="A504" s="1225" t="s">
        <v>3740</v>
      </c>
      <c r="B504" s="1236" t="s">
        <v>3742</v>
      </c>
      <c r="C504" s="1253" t="s">
        <v>9</v>
      </c>
      <c r="D504" s="1189">
        <v>5000</v>
      </c>
      <c r="E504" s="1215"/>
      <c r="F504" s="1180">
        <f>ROUND(D504*(ROUND(E504,2)),2)</f>
        <v>0</v>
      </c>
      <c r="G504" s="1181"/>
      <c r="H504" s="1227"/>
    </row>
    <row r="505" spans="1:8" x14ac:dyDescent="0.3">
      <c r="A505" s="1225"/>
      <c r="B505" s="1236"/>
      <c r="C505" s="1253"/>
      <c r="D505" s="1189"/>
      <c r="E505" s="1226"/>
      <c r="F505" s="1180"/>
      <c r="G505" s="1181"/>
      <c r="H505" s="1182"/>
    </row>
    <row r="506" spans="1:8" ht="22.8" x14ac:dyDescent="0.3">
      <c r="A506" s="1225" t="s">
        <v>2929</v>
      </c>
      <c r="B506" s="1236" t="s">
        <v>2930</v>
      </c>
      <c r="C506" s="1253"/>
      <c r="D506" s="1189"/>
      <c r="E506" s="1226"/>
      <c r="F506" s="1180"/>
      <c r="G506" s="1181"/>
      <c r="H506" s="1182"/>
    </row>
    <row r="507" spans="1:8" x14ac:dyDescent="0.3">
      <c r="A507" s="1225"/>
      <c r="B507" s="1236"/>
      <c r="C507" s="1253"/>
      <c r="D507" s="1189"/>
      <c r="E507" s="1226"/>
      <c r="F507" s="1180"/>
      <c r="G507" s="1181"/>
      <c r="H507" s="1182"/>
    </row>
    <row r="508" spans="1:8" x14ac:dyDescent="0.3">
      <c r="A508" s="1225" t="s">
        <v>2931</v>
      </c>
      <c r="B508" s="1236" t="s">
        <v>3742</v>
      </c>
      <c r="C508" s="1253" t="s">
        <v>721</v>
      </c>
      <c r="D508" s="1189">
        <v>200000</v>
      </c>
      <c r="E508" s="1215"/>
      <c r="F508" s="1180">
        <f>ROUND(D508*(ROUND(E508,2)),2)</f>
        <v>0</v>
      </c>
      <c r="G508" s="1181"/>
      <c r="H508" s="1182"/>
    </row>
    <row r="509" spans="1:8" x14ac:dyDescent="0.3">
      <c r="A509" s="1225"/>
      <c r="B509" s="1236"/>
      <c r="C509" s="1253"/>
      <c r="D509" s="1189" t="s">
        <v>4331</v>
      </c>
      <c r="E509" s="1217"/>
      <c r="F509" s="1180"/>
      <c r="G509" s="1181"/>
      <c r="H509" s="1182"/>
    </row>
    <row r="510" spans="1:8" x14ac:dyDescent="0.3">
      <c r="A510" s="1166" t="s">
        <v>4470</v>
      </c>
      <c r="B510" s="1252" t="s">
        <v>4471</v>
      </c>
      <c r="C510" s="1253"/>
      <c r="D510" s="1189" t="s">
        <v>4331</v>
      </c>
      <c r="E510" s="1207"/>
      <c r="F510" s="1180"/>
      <c r="G510" s="1181"/>
      <c r="H510" s="1182"/>
    </row>
    <row r="511" spans="1:8" x14ac:dyDescent="0.3">
      <c r="A511" s="1225"/>
      <c r="B511" s="1252"/>
      <c r="C511" s="1253"/>
      <c r="D511" s="1189" t="s">
        <v>4331</v>
      </c>
      <c r="E511" s="1207"/>
      <c r="F511" s="1180"/>
      <c r="G511" s="1181"/>
      <c r="H511" s="1182"/>
    </row>
    <row r="512" spans="1:8" ht="22.8" x14ac:dyDescent="0.3">
      <c r="A512" s="1225" t="s">
        <v>359</v>
      </c>
      <c r="B512" s="1236" t="s">
        <v>3959</v>
      </c>
      <c r="C512" s="1253"/>
      <c r="D512" s="1189" t="s">
        <v>4331</v>
      </c>
      <c r="E512" s="1229"/>
      <c r="F512" s="1180"/>
      <c r="G512" s="1181"/>
      <c r="H512" s="1182"/>
    </row>
    <row r="513" spans="1:8" x14ac:dyDescent="0.3">
      <c r="A513" s="1225"/>
      <c r="B513" s="1236"/>
      <c r="C513" s="1253"/>
      <c r="D513" s="1189" t="s">
        <v>4331</v>
      </c>
      <c r="E513" s="1229"/>
      <c r="F513" s="1180"/>
      <c r="G513" s="1181"/>
      <c r="H513" s="1182"/>
    </row>
    <row r="514" spans="1:8" x14ac:dyDescent="0.3">
      <c r="A514" s="1225" t="s">
        <v>3743</v>
      </c>
      <c r="B514" s="1236" t="s">
        <v>362</v>
      </c>
      <c r="C514" s="1253" t="s">
        <v>363</v>
      </c>
      <c r="D514" s="1189">
        <v>6000</v>
      </c>
      <c r="E514" s="1216"/>
      <c r="F514" s="1180">
        <f>ROUND(D514*(ROUND(E514,2)),2)</f>
        <v>0</v>
      </c>
      <c r="G514" s="1181"/>
      <c r="H514" s="1182"/>
    </row>
    <row r="515" spans="1:8" x14ac:dyDescent="0.3">
      <c r="A515" s="1225"/>
      <c r="B515" s="1236"/>
      <c r="C515" s="1253"/>
      <c r="D515" s="1189"/>
      <c r="E515" s="1216"/>
      <c r="F515" s="1180"/>
      <c r="G515" s="1181"/>
      <c r="H515" s="1182"/>
    </row>
    <row r="516" spans="1:8" x14ac:dyDescent="0.3">
      <c r="A516" s="1225" t="s">
        <v>3744</v>
      </c>
      <c r="B516" s="1236" t="s">
        <v>3742</v>
      </c>
      <c r="C516" s="1253" t="s">
        <v>363</v>
      </c>
      <c r="D516" s="1189">
        <v>500</v>
      </c>
      <c r="E516" s="1216"/>
      <c r="F516" s="1180">
        <f>ROUND(D516*(ROUND(E516,2)),2)</f>
        <v>0</v>
      </c>
      <c r="G516" s="1181"/>
      <c r="H516" s="1182"/>
    </row>
    <row r="517" spans="1:8" x14ac:dyDescent="0.3">
      <c r="A517" s="1225"/>
      <c r="B517" s="1236"/>
      <c r="C517" s="1253"/>
      <c r="D517" s="1189" t="s">
        <v>4331</v>
      </c>
      <c r="E517" s="1229"/>
      <c r="F517" s="1180"/>
      <c r="G517" s="1181"/>
      <c r="H517" s="1182"/>
    </row>
    <row r="518" spans="1:8" ht="22.8" x14ac:dyDescent="0.3">
      <c r="A518" s="1225" t="s">
        <v>4029</v>
      </c>
      <c r="B518" s="1236" t="s">
        <v>4160</v>
      </c>
      <c r="C518" s="1253" t="s">
        <v>4026</v>
      </c>
      <c r="D518" s="1189">
        <v>6500</v>
      </c>
      <c r="E518" s="1229"/>
      <c r="F518" s="1180">
        <f>ROUND(D518*(ROUND(E518,2)),2)</f>
        <v>0</v>
      </c>
      <c r="G518" s="1181"/>
      <c r="H518" s="1182"/>
    </row>
    <row r="519" spans="1:8" x14ac:dyDescent="0.3">
      <c r="A519" s="1225"/>
      <c r="B519" s="1236"/>
      <c r="C519" s="1253"/>
      <c r="D519" s="1189"/>
      <c r="E519" s="1229"/>
      <c r="F519" s="1180"/>
      <c r="G519" s="1181"/>
      <c r="H519" s="1182"/>
    </row>
    <row r="520" spans="1:8" x14ac:dyDescent="0.3">
      <c r="A520" s="1225"/>
      <c r="B520" s="1236"/>
      <c r="C520" s="1253"/>
      <c r="D520" s="1189"/>
      <c r="E520" s="1229"/>
      <c r="F520" s="1180"/>
      <c r="G520" s="1181"/>
      <c r="H520" s="1182"/>
    </row>
    <row r="521" spans="1:8" x14ac:dyDescent="0.3">
      <c r="A521" s="1166" t="s">
        <v>4472</v>
      </c>
      <c r="B521" s="1252" t="s">
        <v>4473</v>
      </c>
      <c r="C521" s="1253"/>
      <c r="D521" s="1189" t="s">
        <v>4331</v>
      </c>
      <c r="E521" s="1207"/>
      <c r="F521" s="1180"/>
      <c r="G521" s="1181"/>
      <c r="H521" s="1182"/>
    </row>
    <row r="522" spans="1:8" x14ac:dyDescent="0.3">
      <c r="A522" s="1225"/>
      <c r="B522" s="1252"/>
      <c r="C522" s="1253"/>
      <c r="D522" s="1189" t="s">
        <v>4331</v>
      </c>
      <c r="E522" s="1207"/>
      <c r="F522" s="1180"/>
      <c r="G522" s="1181"/>
      <c r="H522" s="1182"/>
    </row>
    <row r="523" spans="1:8" ht="22.8" x14ac:dyDescent="0.3">
      <c r="A523" s="1225" t="s">
        <v>365</v>
      </c>
      <c r="B523" s="1236" t="s">
        <v>4174</v>
      </c>
      <c r="C523" s="1253"/>
      <c r="D523" s="1189" t="s">
        <v>4331</v>
      </c>
      <c r="E523" s="1226"/>
      <c r="F523" s="1180"/>
      <c r="G523" s="1181"/>
      <c r="H523" s="1182"/>
    </row>
    <row r="524" spans="1:8" x14ac:dyDescent="0.3">
      <c r="A524" s="1187"/>
      <c r="B524" s="1236"/>
      <c r="C524" s="1253"/>
      <c r="D524" s="1189" t="s">
        <v>4331</v>
      </c>
      <c r="E524" s="1207"/>
      <c r="F524" s="1180"/>
      <c r="G524" s="1181"/>
      <c r="H524" s="1182"/>
    </row>
    <row r="525" spans="1:8" x14ac:dyDescent="0.3">
      <c r="A525" s="1187" t="s">
        <v>4175</v>
      </c>
      <c r="B525" s="1236" t="s">
        <v>362</v>
      </c>
      <c r="C525" s="1253" t="s">
        <v>9</v>
      </c>
      <c r="D525" s="1189">
        <v>500</v>
      </c>
      <c r="E525" s="1215"/>
      <c r="F525" s="1180">
        <f>ROUND(D525*(ROUND(E525,2)),2)</f>
        <v>0</v>
      </c>
      <c r="G525" s="1181"/>
      <c r="H525" s="1182"/>
    </row>
    <row r="526" spans="1:8" x14ac:dyDescent="0.3">
      <c r="A526" s="1187"/>
      <c r="B526" s="1236"/>
      <c r="C526" s="1253"/>
      <c r="D526" s="1189" t="s">
        <v>4331</v>
      </c>
      <c r="E526" s="1226"/>
      <c r="F526" s="1180"/>
      <c r="G526" s="1181"/>
      <c r="H526" s="1182"/>
    </row>
    <row r="527" spans="1:8" x14ac:dyDescent="0.3">
      <c r="A527" s="1187" t="s">
        <v>4176</v>
      </c>
      <c r="B527" s="1236" t="s">
        <v>3742</v>
      </c>
      <c r="C527" s="1253" t="s">
        <v>9</v>
      </c>
      <c r="D527" s="1189">
        <v>1000</v>
      </c>
      <c r="E527" s="1215"/>
      <c r="F527" s="1180">
        <f>ROUND(D527*(ROUND(E527,2)),2)</f>
        <v>0</v>
      </c>
      <c r="G527" s="1181"/>
      <c r="H527" s="1182"/>
    </row>
    <row r="528" spans="1:8" x14ac:dyDescent="0.3">
      <c r="A528" s="1187"/>
      <c r="B528" s="1236"/>
      <c r="C528" s="1253"/>
      <c r="D528" s="1189" t="s">
        <v>4331</v>
      </c>
      <c r="E528" s="1226"/>
      <c r="F528" s="1180"/>
      <c r="G528" s="1181"/>
      <c r="H528" s="1182"/>
    </row>
    <row r="529" spans="1:8" ht="22.8" x14ac:dyDescent="0.3">
      <c r="A529" s="1187" t="s">
        <v>4177</v>
      </c>
      <c r="B529" s="1236" t="s">
        <v>4178</v>
      </c>
      <c r="C529" s="1253" t="s">
        <v>4026</v>
      </c>
      <c r="D529" s="1189">
        <v>1500</v>
      </c>
      <c r="E529" s="1224"/>
      <c r="F529" s="1180">
        <f>ROUND(D529*(ROUND(E529,2)),2)</f>
        <v>0</v>
      </c>
      <c r="G529" s="1181"/>
      <c r="H529" s="1182"/>
    </row>
    <row r="530" spans="1:8" x14ac:dyDescent="0.3">
      <c r="A530" s="1187"/>
      <c r="B530" s="1236"/>
      <c r="C530" s="1253"/>
      <c r="D530" s="1189" t="s">
        <v>4331</v>
      </c>
      <c r="E530" s="1207"/>
      <c r="F530" s="1180"/>
      <c r="G530" s="1181"/>
      <c r="H530" s="1182"/>
    </row>
    <row r="531" spans="1:8" x14ac:dyDescent="0.3">
      <c r="A531" s="1225"/>
      <c r="B531" s="1236"/>
      <c r="C531" s="1253"/>
      <c r="D531" s="1189" t="s">
        <v>4331</v>
      </c>
      <c r="E531" s="1217"/>
      <c r="F531" s="1180"/>
      <c r="G531" s="1181"/>
      <c r="H531" s="1182"/>
    </row>
    <row r="532" spans="1:8" x14ac:dyDescent="0.3">
      <c r="A532" s="1254"/>
      <c r="B532" s="1255"/>
      <c r="C532" s="1256"/>
      <c r="D532" s="1189" t="s">
        <v>4331</v>
      </c>
      <c r="E532" s="1207"/>
      <c r="F532" s="1180"/>
      <c r="G532" s="1181"/>
      <c r="H532" s="1182"/>
    </row>
    <row r="533" spans="1:8" x14ac:dyDescent="0.3">
      <c r="A533" s="1225"/>
      <c r="B533" s="1214"/>
      <c r="C533" s="1253"/>
      <c r="D533" s="1189" t="s">
        <v>4331</v>
      </c>
      <c r="E533" s="1207"/>
      <c r="F533" s="1180"/>
      <c r="G533" s="1181"/>
      <c r="H533" s="1182"/>
    </row>
    <row r="534" spans="1:8" x14ac:dyDescent="0.3">
      <c r="A534" s="1254"/>
      <c r="B534" s="1255"/>
      <c r="C534" s="1256"/>
      <c r="D534" s="1189" t="s">
        <v>4331</v>
      </c>
      <c r="E534" s="1207"/>
      <c r="F534" s="1180"/>
      <c r="G534" s="1181"/>
      <c r="H534" s="1182"/>
    </row>
    <row r="535" spans="1:8" x14ac:dyDescent="0.3">
      <c r="A535" s="1187"/>
      <c r="B535" s="1236"/>
      <c r="C535" s="1253"/>
      <c r="D535" s="1189" t="s">
        <v>4331</v>
      </c>
      <c r="E535" s="1207"/>
      <c r="F535" s="1180"/>
      <c r="G535" s="1181"/>
      <c r="H535" s="1182"/>
    </row>
    <row r="536" spans="1:8" x14ac:dyDescent="0.3">
      <c r="A536" s="1254"/>
      <c r="B536" s="1255"/>
      <c r="C536" s="1256"/>
      <c r="D536" s="1189" t="s">
        <v>4331</v>
      </c>
      <c r="E536" s="1207"/>
      <c r="F536" s="1180"/>
      <c r="G536" s="1181"/>
      <c r="H536" s="1182"/>
    </row>
    <row r="537" spans="1:8" x14ac:dyDescent="0.3">
      <c r="A537" s="1254"/>
      <c r="B537" s="1255"/>
      <c r="C537" s="1256"/>
      <c r="D537" s="1189" t="s">
        <v>4331</v>
      </c>
      <c r="E537" s="1207"/>
      <c r="F537" s="1180"/>
      <c r="G537" s="1181"/>
      <c r="H537" s="1182"/>
    </row>
    <row r="538" spans="1:8" x14ac:dyDescent="0.3">
      <c r="A538" s="1254"/>
      <c r="B538" s="1255"/>
      <c r="C538" s="1256"/>
      <c r="D538" s="1189" t="s">
        <v>4331</v>
      </c>
      <c r="E538" s="1207"/>
      <c r="F538" s="1180"/>
      <c r="G538" s="1181"/>
      <c r="H538" s="1182"/>
    </row>
    <row r="539" spans="1:8" x14ac:dyDescent="0.3">
      <c r="A539" s="1254"/>
      <c r="B539" s="1255"/>
      <c r="C539" s="1256"/>
      <c r="D539" s="1189" t="s">
        <v>4331</v>
      </c>
      <c r="E539" s="1207"/>
      <c r="F539" s="1180"/>
      <c r="G539" s="1181"/>
      <c r="H539" s="1182"/>
    </row>
    <row r="540" spans="1:8" x14ac:dyDescent="0.3">
      <c r="A540" s="1254"/>
      <c r="B540" s="1255"/>
      <c r="C540" s="1256"/>
      <c r="D540" s="1189" t="s">
        <v>4331</v>
      </c>
      <c r="E540" s="1207"/>
      <c r="F540" s="1180"/>
      <c r="G540" s="1181"/>
      <c r="H540" s="1182"/>
    </row>
    <row r="541" spans="1:8" x14ac:dyDescent="0.3">
      <c r="A541" s="1254"/>
      <c r="B541" s="1255"/>
      <c r="C541" s="1256"/>
      <c r="D541" s="1189" t="s">
        <v>4331</v>
      </c>
      <c r="E541" s="1207"/>
      <c r="F541" s="1180"/>
      <c r="G541" s="1181"/>
      <c r="H541" s="1182"/>
    </row>
    <row r="542" spans="1:8" x14ac:dyDescent="0.3">
      <c r="A542" s="1254"/>
      <c r="B542" s="1255"/>
      <c r="C542" s="1256"/>
      <c r="D542" s="1189" t="s">
        <v>4331</v>
      </c>
      <c r="E542" s="1207"/>
      <c r="F542" s="1180"/>
      <c r="G542" s="1181"/>
      <c r="H542" s="1182"/>
    </row>
    <row r="543" spans="1:8" x14ac:dyDescent="0.3">
      <c r="A543" s="1254"/>
      <c r="B543" s="1255"/>
      <c r="C543" s="1256"/>
      <c r="D543" s="1189" t="s">
        <v>4331</v>
      </c>
      <c r="E543" s="1207"/>
      <c r="F543" s="1180"/>
      <c r="G543" s="1181"/>
      <c r="H543" s="1182"/>
    </row>
    <row r="544" spans="1:8" x14ac:dyDescent="0.3">
      <c r="A544" s="1254"/>
      <c r="B544" s="1255"/>
      <c r="C544" s="1256"/>
      <c r="D544" s="1189"/>
      <c r="E544" s="1207"/>
      <c r="F544" s="1180"/>
      <c r="G544" s="1181"/>
      <c r="H544" s="1182"/>
    </row>
    <row r="545" spans="1:8" x14ac:dyDescent="0.3">
      <c r="A545" s="1254"/>
      <c r="B545" s="1255"/>
      <c r="C545" s="1256"/>
      <c r="D545" s="1189"/>
      <c r="E545" s="1207"/>
      <c r="F545" s="1180"/>
      <c r="G545" s="1181"/>
      <c r="H545" s="1182"/>
    </row>
    <row r="546" spans="1:8" x14ac:dyDescent="0.3">
      <c r="A546" s="1254"/>
      <c r="B546" s="1255"/>
      <c r="C546" s="1256"/>
      <c r="D546" s="1189"/>
      <c r="E546" s="1207"/>
      <c r="F546" s="1180"/>
      <c r="G546" s="1181"/>
      <c r="H546" s="1182"/>
    </row>
    <row r="547" spans="1:8" x14ac:dyDescent="0.3">
      <c r="A547" s="1254"/>
      <c r="B547" s="1255"/>
      <c r="C547" s="1256"/>
      <c r="D547" s="1189"/>
      <c r="E547" s="1207"/>
      <c r="F547" s="1180"/>
      <c r="G547" s="1181"/>
      <c r="H547" s="1182"/>
    </row>
    <row r="548" spans="1:8" x14ac:dyDescent="0.3">
      <c r="A548" s="1254"/>
      <c r="B548" s="1255"/>
      <c r="C548" s="1256"/>
      <c r="D548" s="1189" t="s">
        <v>4331</v>
      </c>
      <c r="E548" s="1207"/>
      <c r="F548" s="1180"/>
      <c r="G548" s="1181"/>
      <c r="H548" s="1182"/>
    </row>
    <row r="549" spans="1:8" x14ac:dyDescent="0.3">
      <c r="A549" s="1254"/>
      <c r="B549" s="1255"/>
      <c r="C549" s="1256"/>
      <c r="D549" s="1189"/>
      <c r="E549" s="1207"/>
      <c r="F549" s="1180"/>
      <c r="G549" s="1181"/>
      <c r="H549" s="1182"/>
    </row>
    <row r="550" spans="1:8" x14ac:dyDescent="0.3">
      <c r="A550" s="1254"/>
      <c r="B550" s="1255"/>
      <c r="C550" s="1256"/>
      <c r="D550" s="1189"/>
      <c r="E550" s="1207"/>
      <c r="F550" s="1180"/>
      <c r="G550" s="1181"/>
      <c r="H550" s="1182"/>
    </row>
    <row r="551" spans="1:8" x14ac:dyDescent="0.3">
      <c r="A551" s="1254"/>
      <c r="B551" s="1255"/>
      <c r="C551" s="1256"/>
      <c r="D551" s="1189"/>
      <c r="E551" s="1207"/>
      <c r="F551" s="1180"/>
      <c r="G551" s="1181"/>
      <c r="H551" s="1182"/>
    </row>
    <row r="552" spans="1:8" x14ac:dyDescent="0.3">
      <c r="A552" s="1254"/>
      <c r="B552" s="1255"/>
      <c r="C552" s="1256"/>
      <c r="D552" s="1189" t="s">
        <v>4331</v>
      </c>
      <c r="E552" s="1207"/>
      <c r="F552" s="1180"/>
      <c r="G552" s="1181"/>
      <c r="H552" s="1182"/>
    </row>
    <row r="553" spans="1:8" x14ac:dyDescent="0.3">
      <c r="A553" s="1178"/>
      <c r="B553" s="1203"/>
      <c r="C553" s="1204"/>
      <c r="D553" s="1204"/>
      <c r="E553" s="1204"/>
      <c r="F553" s="1210"/>
      <c r="G553" s="1181"/>
      <c r="H553" s="1182"/>
    </row>
    <row r="554" spans="1:8" x14ac:dyDescent="0.3">
      <c r="A554" s="1211" t="s">
        <v>4117</v>
      </c>
      <c r="B554" s="1158" t="s">
        <v>4116</v>
      </c>
      <c r="C554" s="1159"/>
      <c r="D554" s="1159"/>
      <c r="E554" s="1159"/>
      <c r="F554" s="1175">
        <f>SUM(F497:F552)</f>
        <v>0</v>
      </c>
      <c r="G554" s="1181"/>
      <c r="H554" s="1151"/>
    </row>
    <row r="555" spans="1:8" x14ac:dyDescent="0.3">
      <c r="A555" s="1148" t="str">
        <f>A1</f>
        <v>CONTRACT  SANRAL NRA 2024/1323</v>
      </c>
      <c r="B555" s="1206"/>
      <c r="C555" s="1150"/>
      <c r="D555" s="1150"/>
      <c r="E555" s="1150"/>
      <c r="F555" s="1151"/>
      <c r="G555" s="1181"/>
      <c r="H555" s="1151"/>
    </row>
    <row r="556" spans="1:8" x14ac:dyDescent="0.3">
      <c r="A556" s="1148" t="str">
        <f>A2</f>
        <v>ROUTINE ROAD MAINTENANCE ON NATIONAL ROUTES IN THE NORTHWEST PROVINCE</v>
      </c>
      <c r="B556" s="1149"/>
      <c r="C556" s="1150"/>
      <c r="D556" s="1150"/>
      <c r="E556" s="1150"/>
      <c r="F556" s="1155" t="s">
        <v>4474</v>
      </c>
      <c r="G556" s="1181"/>
      <c r="H556" s="1155"/>
    </row>
    <row r="557" spans="1:8" x14ac:dyDescent="0.3">
      <c r="A557" s="1157" t="s">
        <v>4457</v>
      </c>
      <c r="B557" s="1149"/>
      <c r="C557" s="1159"/>
      <c r="D557" s="1159"/>
      <c r="E557" s="1159"/>
      <c r="F557" s="1151"/>
      <c r="G557" s="1181"/>
      <c r="H557" s="1151"/>
    </row>
    <row r="558" spans="1:8" x14ac:dyDescent="0.3">
      <c r="A558" s="1162"/>
      <c r="B558" s="1163"/>
      <c r="C558" s="1164"/>
      <c r="D558" s="1164"/>
      <c r="E558" s="1165"/>
      <c r="F558" s="1165"/>
      <c r="G558" s="1181"/>
      <c r="H558" s="1151"/>
    </row>
    <row r="559" spans="1:8" x14ac:dyDescent="0.3">
      <c r="A559" s="1166" t="s">
        <v>4111</v>
      </c>
      <c r="B559" s="1167" t="s">
        <v>4035</v>
      </c>
      <c r="C559" s="1168" t="s">
        <v>4112</v>
      </c>
      <c r="D559" s="1168" t="s">
        <v>4113</v>
      </c>
      <c r="E559" s="1169" t="s">
        <v>4114</v>
      </c>
      <c r="F559" s="1169" t="s">
        <v>4036</v>
      </c>
      <c r="G559" s="1181"/>
      <c r="H559" s="1170"/>
    </row>
    <row r="560" spans="1:8" x14ac:dyDescent="0.3">
      <c r="A560" s="1172"/>
      <c r="B560" s="1173"/>
      <c r="C560" s="1174"/>
      <c r="D560" s="1174"/>
      <c r="E560" s="1175"/>
      <c r="F560" s="1175"/>
      <c r="G560" s="1181"/>
      <c r="H560" s="1151"/>
    </row>
    <row r="561" spans="1:8" x14ac:dyDescent="0.3">
      <c r="A561" s="1222"/>
      <c r="B561" s="1223"/>
      <c r="C561" s="1164"/>
      <c r="D561" s="1189" t="s">
        <v>4331</v>
      </c>
      <c r="E561" s="1165"/>
      <c r="F561" s="1180"/>
      <c r="G561" s="1181"/>
      <c r="H561" s="1182"/>
    </row>
    <row r="562" spans="1:8" x14ac:dyDescent="0.3">
      <c r="A562" s="1166" t="s">
        <v>4052</v>
      </c>
      <c r="B562" s="1184" t="s">
        <v>4053</v>
      </c>
      <c r="C562" s="1185"/>
      <c r="D562" s="1189" t="s">
        <v>4331</v>
      </c>
      <c r="E562" s="1207"/>
      <c r="F562" s="1180"/>
      <c r="G562" s="1181"/>
      <c r="H562" s="1182"/>
    </row>
    <row r="563" spans="1:8" x14ac:dyDescent="0.3">
      <c r="A563" s="1166"/>
      <c r="B563" s="1186"/>
      <c r="C563" s="1185"/>
      <c r="D563" s="1189" t="s">
        <v>4331</v>
      </c>
      <c r="E563" s="1207"/>
      <c r="F563" s="1180"/>
      <c r="G563" s="1181"/>
      <c r="H563" s="1182"/>
    </row>
    <row r="564" spans="1:8" x14ac:dyDescent="0.3">
      <c r="A564" s="1225" t="s">
        <v>389</v>
      </c>
      <c r="B564" s="1188" t="s">
        <v>3745</v>
      </c>
      <c r="C564" s="1185"/>
      <c r="D564" s="1189" t="s">
        <v>4331</v>
      </c>
      <c r="E564" s="1207"/>
      <c r="F564" s="1180"/>
      <c r="G564" s="1181"/>
      <c r="H564" s="1182"/>
    </row>
    <row r="565" spans="1:8" x14ac:dyDescent="0.3">
      <c r="A565" s="1225"/>
      <c r="B565" s="1188"/>
      <c r="C565" s="1185"/>
      <c r="D565" s="1189" t="s">
        <v>4331</v>
      </c>
      <c r="E565" s="1217"/>
      <c r="F565" s="1180"/>
      <c r="G565" s="1181"/>
      <c r="H565" s="1182"/>
    </row>
    <row r="566" spans="1:8" x14ac:dyDescent="0.3">
      <c r="A566" s="1225" t="s">
        <v>391</v>
      </c>
      <c r="B566" s="1188" t="s">
        <v>3746</v>
      </c>
      <c r="C566" s="1185"/>
      <c r="D566" s="1189" t="s">
        <v>4331</v>
      </c>
      <c r="E566" s="1217"/>
      <c r="F566" s="1180"/>
      <c r="G566" s="1181"/>
      <c r="H566" s="1182"/>
    </row>
    <row r="567" spans="1:8" x14ac:dyDescent="0.3">
      <c r="A567" s="1225"/>
      <c r="B567" s="1188"/>
      <c r="C567" s="1185"/>
      <c r="D567" s="1189" t="s">
        <v>4331</v>
      </c>
      <c r="E567" s="1217"/>
      <c r="F567" s="1180"/>
      <c r="G567" s="1181"/>
      <c r="H567" s="1182"/>
    </row>
    <row r="568" spans="1:8" x14ac:dyDescent="0.3">
      <c r="A568" s="1225" t="s">
        <v>393</v>
      </c>
      <c r="B568" s="1235" t="s">
        <v>3747</v>
      </c>
      <c r="C568" s="1185" t="s">
        <v>363</v>
      </c>
      <c r="D568" s="1189">
        <v>2000</v>
      </c>
      <c r="E568" s="1215"/>
      <c r="F568" s="1180">
        <f>ROUND(D568*(ROUND(E568,2)),2)</f>
        <v>0</v>
      </c>
      <c r="G568" s="1181"/>
      <c r="H568" s="1182"/>
    </row>
    <row r="569" spans="1:8" x14ac:dyDescent="0.3">
      <c r="A569" s="1225"/>
      <c r="B569" s="1235"/>
      <c r="C569" s="1185"/>
      <c r="D569" s="1189" t="s">
        <v>4331</v>
      </c>
      <c r="E569" s="1207"/>
      <c r="F569" s="1180"/>
      <c r="G569" s="1181"/>
      <c r="H569" s="1182"/>
    </row>
    <row r="570" spans="1:8" x14ac:dyDescent="0.3">
      <c r="A570" s="1225" t="s">
        <v>397</v>
      </c>
      <c r="B570" s="1188" t="s">
        <v>3748</v>
      </c>
      <c r="C570" s="1185"/>
      <c r="D570" s="1189" t="s">
        <v>4331</v>
      </c>
      <c r="E570" s="1229"/>
      <c r="F570" s="1180"/>
      <c r="G570" s="1181"/>
      <c r="H570" s="1182"/>
    </row>
    <row r="571" spans="1:8" x14ac:dyDescent="0.3">
      <c r="A571" s="1225"/>
      <c r="B571" s="1188"/>
      <c r="C571" s="1185"/>
      <c r="D571" s="1189" t="s">
        <v>4331</v>
      </c>
      <c r="E571" s="1217"/>
      <c r="F571" s="1180"/>
      <c r="G571" s="1181"/>
      <c r="H571" s="1182"/>
    </row>
    <row r="572" spans="1:8" x14ac:dyDescent="0.3">
      <c r="A572" s="1225" t="s">
        <v>3749</v>
      </c>
      <c r="B572" s="1188" t="s">
        <v>3747</v>
      </c>
      <c r="C572" s="1185" t="s">
        <v>181</v>
      </c>
      <c r="D572" s="1189">
        <v>100</v>
      </c>
      <c r="E572" s="1216"/>
      <c r="F572" s="1180">
        <f>ROUND(D572*(ROUND(E572,2)),2)</f>
        <v>0</v>
      </c>
      <c r="G572" s="1181"/>
      <c r="H572" s="1182"/>
    </row>
    <row r="573" spans="1:8" x14ac:dyDescent="0.3">
      <c r="A573" s="1187"/>
      <c r="B573" s="1188"/>
      <c r="C573" s="1185"/>
      <c r="D573" s="1189" t="s">
        <v>4331</v>
      </c>
      <c r="E573" s="1226"/>
      <c r="F573" s="1180"/>
      <c r="G573" s="1181"/>
      <c r="H573" s="1182"/>
    </row>
    <row r="574" spans="1:8" x14ac:dyDescent="0.3">
      <c r="A574" s="1225" t="s">
        <v>399</v>
      </c>
      <c r="B574" s="1188" t="s">
        <v>3750</v>
      </c>
      <c r="C574" s="1185" t="s">
        <v>300</v>
      </c>
      <c r="D574" s="1189">
        <v>100</v>
      </c>
      <c r="E574" s="1215"/>
      <c r="F574" s="1180">
        <f>ROUND(D574*(ROUND(E574,2)),2)</f>
        <v>0</v>
      </c>
      <c r="G574" s="1181"/>
      <c r="H574" s="1182"/>
    </row>
    <row r="575" spans="1:8" x14ac:dyDescent="0.3">
      <c r="A575" s="1187"/>
      <c r="B575" s="1188"/>
      <c r="C575" s="1185"/>
      <c r="D575" s="1189" t="s">
        <v>4331</v>
      </c>
      <c r="E575" s="1226"/>
      <c r="F575" s="1180"/>
      <c r="G575" s="1181"/>
      <c r="H575" s="1182"/>
    </row>
    <row r="576" spans="1:8" x14ac:dyDescent="0.3">
      <c r="A576" s="1225" t="s">
        <v>401</v>
      </c>
      <c r="B576" s="1188" t="s">
        <v>3751</v>
      </c>
      <c r="C576" s="1185" t="s">
        <v>363</v>
      </c>
      <c r="D576" s="1189">
        <v>1000</v>
      </c>
      <c r="E576" s="1215"/>
      <c r="F576" s="1180">
        <f>ROUND(D576*(ROUND(E576,2)),2)</f>
        <v>0</v>
      </c>
      <c r="G576" s="1181"/>
      <c r="H576" s="1182"/>
    </row>
    <row r="577" spans="1:8" x14ac:dyDescent="0.3">
      <c r="A577" s="1187"/>
      <c r="B577" s="1188"/>
      <c r="C577" s="1185"/>
      <c r="D577" s="1189" t="s">
        <v>4331</v>
      </c>
      <c r="E577" s="1226"/>
      <c r="F577" s="1180"/>
      <c r="G577" s="1181"/>
      <c r="H577" s="1182"/>
    </row>
    <row r="578" spans="1:8" x14ac:dyDescent="0.3">
      <c r="A578" s="1225" t="s">
        <v>4475</v>
      </c>
      <c r="B578" s="1188" t="s">
        <v>3756</v>
      </c>
      <c r="C578" s="1185"/>
      <c r="D578" s="1189" t="s">
        <v>4331</v>
      </c>
      <c r="E578" s="1226"/>
      <c r="F578" s="1180"/>
      <c r="G578" s="1181"/>
      <c r="H578" s="1182"/>
    </row>
    <row r="579" spans="1:8" x14ac:dyDescent="0.3">
      <c r="A579" s="1187"/>
      <c r="B579" s="1188"/>
      <c r="C579" s="1185"/>
      <c r="D579" s="1189" t="s">
        <v>4331</v>
      </c>
      <c r="E579" s="1226"/>
      <c r="F579" s="1180"/>
      <c r="G579" s="1181"/>
      <c r="H579" s="1182"/>
    </row>
    <row r="580" spans="1:8" x14ac:dyDescent="0.3">
      <c r="A580" s="1225" t="s">
        <v>4476</v>
      </c>
      <c r="B580" s="1188" t="s">
        <v>3757</v>
      </c>
      <c r="C580" s="1185" t="s">
        <v>363</v>
      </c>
      <c r="D580" s="1189">
        <v>725</v>
      </c>
      <c r="E580" s="1215"/>
      <c r="F580" s="1180">
        <f>ROUND(D580*(ROUND(E580,2)),2)</f>
        <v>0</v>
      </c>
      <c r="G580" s="1181"/>
      <c r="H580" s="1182"/>
    </row>
    <row r="581" spans="1:8" x14ac:dyDescent="0.3">
      <c r="A581" s="1187"/>
      <c r="B581" s="1188"/>
      <c r="C581" s="1185"/>
      <c r="D581" s="1189"/>
      <c r="E581" s="1226"/>
      <c r="F581" s="1180"/>
      <c r="G581" s="1181"/>
      <c r="H581" s="1182"/>
    </row>
    <row r="582" spans="1:8" x14ac:dyDescent="0.3">
      <c r="A582" s="1225" t="s">
        <v>4477</v>
      </c>
      <c r="B582" s="1188" t="s">
        <v>3758</v>
      </c>
      <c r="C582" s="1185" t="s">
        <v>363</v>
      </c>
      <c r="D582" s="1189">
        <v>725</v>
      </c>
      <c r="E582" s="1215"/>
      <c r="F582" s="1180">
        <f>ROUND(D582*(ROUND(E582,2)),2)</f>
        <v>0</v>
      </c>
      <c r="G582" s="1181"/>
      <c r="H582" s="1182"/>
    </row>
    <row r="583" spans="1:8" x14ac:dyDescent="0.3">
      <c r="A583" s="1187"/>
      <c r="B583" s="1188"/>
      <c r="C583" s="1185"/>
      <c r="D583" s="1189" t="s">
        <v>4331</v>
      </c>
      <c r="E583" s="1226"/>
      <c r="F583" s="1180"/>
      <c r="G583" s="1181"/>
      <c r="H583" s="1182"/>
    </row>
    <row r="584" spans="1:8" x14ac:dyDescent="0.3">
      <c r="A584" s="1225" t="s">
        <v>4478</v>
      </c>
      <c r="B584" s="1188" t="s">
        <v>3759</v>
      </c>
      <c r="C584" s="1185" t="s">
        <v>363</v>
      </c>
      <c r="D584" s="1189">
        <v>725</v>
      </c>
      <c r="E584" s="1215"/>
      <c r="F584" s="1180">
        <f>ROUND(D584*(ROUND(E584,2)),2)</f>
        <v>0</v>
      </c>
      <c r="G584" s="1181"/>
      <c r="H584" s="1182"/>
    </row>
    <row r="585" spans="1:8" x14ac:dyDescent="0.3">
      <c r="A585" s="1187"/>
      <c r="B585" s="1188"/>
      <c r="C585" s="1185"/>
      <c r="D585" s="1189" t="s">
        <v>4331</v>
      </c>
      <c r="E585" s="1226"/>
      <c r="F585" s="1180"/>
      <c r="G585" s="1181"/>
      <c r="H585" s="1182"/>
    </row>
    <row r="586" spans="1:8" ht="34.200000000000003" x14ac:dyDescent="0.3">
      <c r="A586" s="1225" t="s">
        <v>3760</v>
      </c>
      <c r="B586" s="1188" t="s">
        <v>3763</v>
      </c>
      <c r="C586" s="1185" t="s">
        <v>363</v>
      </c>
      <c r="D586" s="1189">
        <v>205</v>
      </c>
      <c r="E586" s="1215"/>
      <c r="F586" s="1180">
        <f>ROUND(D586*(ROUND(E586,2)),2)</f>
        <v>0</v>
      </c>
      <c r="G586" s="1181"/>
      <c r="H586" s="1182"/>
    </row>
    <row r="587" spans="1:8" x14ac:dyDescent="0.3">
      <c r="A587" s="1187"/>
      <c r="B587" s="1188"/>
      <c r="C587" s="1185"/>
      <c r="D587" s="1189" t="s">
        <v>4331</v>
      </c>
      <c r="E587" s="1226"/>
      <c r="F587" s="1180"/>
      <c r="G587" s="1181"/>
      <c r="H587" s="1182"/>
    </row>
    <row r="588" spans="1:8" x14ac:dyDescent="0.3">
      <c r="A588" s="1225" t="s">
        <v>3761</v>
      </c>
      <c r="B588" s="1188" t="s">
        <v>3764</v>
      </c>
      <c r="C588" s="1185" t="s">
        <v>363</v>
      </c>
      <c r="D588" s="1189">
        <v>205</v>
      </c>
      <c r="E588" s="1215"/>
      <c r="F588" s="1180">
        <f>ROUND(D588*(ROUND(E588,2)),2)</f>
        <v>0</v>
      </c>
      <c r="G588" s="1181"/>
      <c r="H588" s="1182"/>
    </row>
    <row r="589" spans="1:8" x14ac:dyDescent="0.3">
      <c r="A589" s="1187"/>
      <c r="B589" s="1188"/>
      <c r="C589" s="1185"/>
      <c r="D589" s="1189" t="s">
        <v>4331</v>
      </c>
      <c r="E589" s="1226"/>
      <c r="F589" s="1180"/>
      <c r="G589" s="1181"/>
      <c r="H589" s="1182"/>
    </row>
    <row r="590" spans="1:8" x14ac:dyDescent="0.3">
      <c r="A590" s="1225" t="s">
        <v>3762</v>
      </c>
      <c r="B590" s="1188" t="s">
        <v>3765</v>
      </c>
      <c r="C590" s="1185" t="s">
        <v>363</v>
      </c>
      <c r="D590" s="1189">
        <v>150</v>
      </c>
      <c r="E590" s="1215"/>
      <c r="F590" s="1180">
        <f>ROUND(D590*(ROUND(E590,2)),2)</f>
        <v>0</v>
      </c>
      <c r="G590" s="1181"/>
      <c r="H590" s="1182"/>
    </row>
    <row r="591" spans="1:8" x14ac:dyDescent="0.3">
      <c r="A591" s="1187"/>
      <c r="B591" s="1188"/>
      <c r="C591" s="1185"/>
      <c r="D591" s="1189" t="s">
        <v>4331</v>
      </c>
      <c r="E591" s="1226"/>
      <c r="F591" s="1180"/>
      <c r="G591" s="1181"/>
      <c r="H591" s="1182"/>
    </row>
    <row r="592" spans="1:8" x14ac:dyDescent="0.3">
      <c r="A592" s="1183" t="s">
        <v>403</v>
      </c>
      <c r="B592" s="1186" t="s">
        <v>3766</v>
      </c>
      <c r="C592" s="1185"/>
      <c r="D592" s="1189" t="s">
        <v>4331</v>
      </c>
      <c r="E592" s="1226"/>
      <c r="F592" s="1180"/>
      <c r="G592" s="1181"/>
      <c r="H592" s="1182"/>
    </row>
    <row r="593" spans="1:8" x14ac:dyDescent="0.3">
      <c r="A593" s="1187"/>
      <c r="B593" s="1188"/>
      <c r="C593" s="1185"/>
      <c r="D593" s="1189" t="s">
        <v>4331</v>
      </c>
      <c r="E593" s="1226"/>
      <c r="F593" s="1180"/>
      <c r="G593" s="1181"/>
      <c r="H593" s="1182"/>
    </row>
    <row r="594" spans="1:8" ht="22.8" x14ac:dyDescent="0.3">
      <c r="A594" s="1187" t="s">
        <v>405</v>
      </c>
      <c r="B594" s="1188" t="s">
        <v>3767</v>
      </c>
      <c r="C594" s="1185"/>
      <c r="D594" s="1189" t="s">
        <v>4331</v>
      </c>
      <c r="E594" s="1226"/>
      <c r="F594" s="1180"/>
      <c r="G594" s="1181"/>
      <c r="H594" s="1182"/>
    </row>
    <row r="595" spans="1:8" x14ac:dyDescent="0.3">
      <c r="A595" s="1187"/>
      <c r="B595" s="1188"/>
      <c r="C595" s="1185"/>
      <c r="D595" s="1189" t="s">
        <v>4331</v>
      </c>
      <c r="E595" s="1226"/>
      <c r="F595" s="1180"/>
      <c r="G595" s="1181"/>
      <c r="H595" s="1182"/>
    </row>
    <row r="596" spans="1:8" ht="22.8" x14ac:dyDescent="0.3">
      <c r="A596" s="1187" t="s">
        <v>406</v>
      </c>
      <c r="B596" s="1188" t="s">
        <v>3768</v>
      </c>
      <c r="C596" s="1185" t="s">
        <v>363</v>
      </c>
      <c r="D596" s="1189">
        <v>95</v>
      </c>
      <c r="E596" s="1215"/>
      <c r="F596" s="1180">
        <f>ROUND(D596*(ROUND(E596,2)),2)</f>
        <v>0</v>
      </c>
      <c r="G596" s="1181"/>
      <c r="H596" s="1182"/>
    </row>
    <row r="597" spans="1:8" x14ac:dyDescent="0.3">
      <c r="A597" s="1187"/>
      <c r="B597" s="1188"/>
      <c r="C597" s="1185"/>
      <c r="D597" s="1189" t="s">
        <v>4331</v>
      </c>
      <c r="E597" s="1226"/>
      <c r="F597" s="1180"/>
      <c r="G597" s="1181"/>
      <c r="H597" s="1182"/>
    </row>
    <row r="598" spans="1:8" x14ac:dyDescent="0.3">
      <c r="A598" s="1187" t="s">
        <v>407</v>
      </c>
      <c r="B598" s="1188" t="s">
        <v>3769</v>
      </c>
      <c r="C598" s="1185" t="s">
        <v>363</v>
      </c>
      <c r="D598" s="1189">
        <v>35</v>
      </c>
      <c r="E598" s="1215"/>
      <c r="F598" s="1180">
        <f>ROUND(D598*(ROUND(E598,2)),2)</f>
        <v>0</v>
      </c>
      <c r="G598" s="1181"/>
      <c r="H598" s="1182"/>
    </row>
    <row r="599" spans="1:8" x14ac:dyDescent="0.3">
      <c r="A599" s="1187"/>
      <c r="B599" s="1188"/>
      <c r="C599" s="1185"/>
      <c r="D599" s="1189" t="s">
        <v>4331</v>
      </c>
      <c r="E599" s="1226"/>
      <c r="F599" s="1180"/>
      <c r="G599" s="1181"/>
      <c r="H599" s="1182"/>
    </row>
    <row r="600" spans="1:8" x14ac:dyDescent="0.3">
      <c r="A600" s="1187" t="s">
        <v>4181</v>
      </c>
      <c r="B600" s="1188" t="s">
        <v>4182</v>
      </c>
      <c r="C600" s="1185" t="s">
        <v>363</v>
      </c>
      <c r="D600" s="1189">
        <v>500</v>
      </c>
      <c r="E600" s="1215"/>
      <c r="F600" s="1180">
        <f>ROUND(D600*(ROUND(E600,2)),2)</f>
        <v>0</v>
      </c>
      <c r="G600" s="1181"/>
      <c r="H600" s="1182"/>
    </row>
    <row r="601" spans="1:8" x14ac:dyDescent="0.3">
      <c r="A601" s="1187"/>
      <c r="B601" s="1188"/>
      <c r="C601" s="1185"/>
      <c r="D601" s="1189" t="s">
        <v>4331</v>
      </c>
      <c r="E601" s="1226"/>
      <c r="F601" s="1180"/>
      <c r="G601" s="1181"/>
      <c r="H601" s="1182"/>
    </row>
    <row r="602" spans="1:8" x14ac:dyDescent="0.3">
      <c r="A602" s="1187"/>
      <c r="B602" s="1188"/>
      <c r="C602" s="1185"/>
      <c r="D602" s="1189" t="s">
        <v>4331</v>
      </c>
      <c r="E602" s="1226"/>
      <c r="F602" s="1180"/>
      <c r="G602" s="1181"/>
      <c r="H602" s="1182"/>
    </row>
    <row r="603" spans="1:8" x14ac:dyDescent="0.3">
      <c r="A603" s="1187"/>
      <c r="B603" s="1188"/>
      <c r="C603" s="1185"/>
      <c r="D603" s="1189" t="s">
        <v>4331</v>
      </c>
      <c r="E603" s="1226"/>
      <c r="F603" s="1180"/>
      <c r="G603" s="1181"/>
      <c r="H603" s="1182"/>
    </row>
    <row r="604" spans="1:8" x14ac:dyDescent="0.3">
      <c r="A604" s="1187"/>
      <c r="B604" s="1188"/>
      <c r="C604" s="1185"/>
      <c r="D604" s="1189" t="s">
        <v>4331</v>
      </c>
      <c r="E604" s="1226"/>
      <c r="F604" s="1180"/>
      <c r="G604" s="1181"/>
      <c r="H604" s="1182"/>
    </row>
    <row r="605" spans="1:8" x14ac:dyDescent="0.3">
      <c r="A605" s="1187"/>
      <c r="B605" s="1188"/>
      <c r="C605" s="1185"/>
      <c r="D605" s="1189" t="s">
        <v>4331</v>
      </c>
      <c r="E605" s="1226"/>
      <c r="F605" s="1180"/>
      <c r="G605" s="1181"/>
      <c r="H605" s="1182"/>
    </row>
    <row r="606" spans="1:8" x14ac:dyDescent="0.3">
      <c r="A606" s="1187"/>
      <c r="B606" s="1188"/>
      <c r="C606" s="1185"/>
      <c r="D606" s="1189"/>
      <c r="E606" s="1226"/>
      <c r="F606" s="1180"/>
      <c r="G606" s="1181"/>
      <c r="H606" s="1182"/>
    </row>
    <row r="607" spans="1:8" x14ac:dyDescent="0.3">
      <c r="A607" s="1187"/>
      <c r="B607" s="1188"/>
      <c r="C607" s="1185"/>
      <c r="D607" s="1189"/>
      <c r="E607" s="1226"/>
      <c r="F607" s="1180"/>
      <c r="G607" s="1181"/>
      <c r="H607" s="1182"/>
    </row>
    <row r="608" spans="1:8" x14ac:dyDescent="0.3">
      <c r="A608" s="1187"/>
      <c r="B608" s="1188"/>
      <c r="C608" s="1185"/>
      <c r="D608" s="1189"/>
      <c r="E608" s="1226"/>
      <c r="F608" s="1180"/>
      <c r="G608" s="1181"/>
      <c r="H608" s="1182"/>
    </row>
    <row r="609" spans="1:8" x14ac:dyDescent="0.3">
      <c r="A609" s="1187"/>
      <c r="B609" s="1188"/>
      <c r="C609" s="1185"/>
      <c r="D609" s="1189"/>
      <c r="E609" s="1226"/>
      <c r="F609" s="1180"/>
      <c r="G609" s="1181"/>
      <c r="H609" s="1182"/>
    </row>
    <row r="610" spans="1:8" x14ac:dyDescent="0.3">
      <c r="A610" s="1187"/>
      <c r="B610" s="1188"/>
      <c r="C610" s="1185"/>
      <c r="D610" s="1189"/>
      <c r="E610" s="1226"/>
      <c r="F610" s="1180"/>
      <c r="G610" s="1181"/>
      <c r="H610" s="1182"/>
    </row>
    <row r="611" spans="1:8" x14ac:dyDescent="0.3">
      <c r="A611" s="1187"/>
      <c r="B611" s="1188"/>
      <c r="C611" s="1185"/>
      <c r="D611" s="1189"/>
      <c r="E611" s="1226"/>
      <c r="F611" s="1180"/>
      <c r="G611" s="1181"/>
      <c r="H611" s="1182"/>
    </row>
    <row r="612" spans="1:8" x14ac:dyDescent="0.3">
      <c r="A612" s="1187"/>
      <c r="B612" s="1188"/>
      <c r="C612" s="1185"/>
      <c r="D612" s="1189" t="s">
        <v>4331</v>
      </c>
      <c r="E612" s="1226"/>
      <c r="F612" s="1180"/>
      <c r="G612" s="1181"/>
      <c r="H612" s="1182"/>
    </row>
    <row r="613" spans="1:8" x14ac:dyDescent="0.3">
      <c r="A613" s="1178"/>
      <c r="B613" s="1203"/>
      <c r="C613" s="1204"/>
      <c r="D613" s="1204"/>
      <c r="E613" s="1204"/>
      <c r="F613" s="1210"/>
      <c r="G613" s="1181"/>
      <c r="H613" s="1182"/>
    </row>
    <row r="614" spans="1:8" x14ac:dyDescent="0.3">
      <c r="A614" s="1211" t="s">
        <v>4052</v>
      </c>
      <c r="B614" s="1158" t="s">
        <v>4450</v>
      </c>
      <c r="C614" s="1159"/>
      <c r="D614" s="1159"/>
      <c r="E614" s="1159"/>
      <c r="F614" s="1175">
        <f>SUM(F561:F612)</f>
        <v>0</v>
      </c>
      <c r="G614" s="1181"/>
      <c r="H614" s="1151"/>
    </row>
    <row r="615" spans="1:8" x14ac:dyDescent="0.3">
      <c r="A615" s="1148" t="str">
        <f>A1</f>
        <v>CONTRACT  SANRAL NRA 2024/1323</v>
      </c>
      <c r="B615" s="1206"/>
      <c r="C615" s="1150"/>
      <c r="D615" s="1150"/>
      <c r="E615" s="1150"/>
      <c r="F615" s="1151"/>
      <c r="G615" s="1181"/>
      <c r="H615" s="1151"/>
    </row>
    <row r="616" spans="1:8" x14ac:dyDescent="0.3">
      <c r="A616" s="1148" t="str">
        <f>A2</f>
        <v>ROUTINE ROAD MAINTENANCE ON NATIONAL ROUTES IN THE NORTHWEST PROVINCE</v>
      </c>
      <c r="B616" s="1149"/>
      <c r="C616" s="1150"/>
      <c r="D616" s="1150"/>
      <c r="E616" s="1150"/>
      <c r="F616" s="1155" t="s">
        <v>4474</v>
      </c>
      <c r="G616" s="1181"/>
      <c r="H616" s="1155"/>
    </row>
    <row r="617" spans="1:8" x14ac:dyDescent="0.3">
      <c r="A617" s="1157" t="s">
        <v>4457</v>
      </c>
      <c r="B617" s="1149"/>
      <c r="C617" s="1159"/>
      <c r="D617" s="1159"/>
      <c r="E617" s="1159"/>
      <c r="F617" s="1151"/>
      <c r="G617" s="1181"/>
      <c r="H617" s="1151"/>
    </row>
    <row r="618" spans="1:8" x14ac:dyDescent="0.3">
      <c r="A618" s="1162"/>
      <c r="B618" s="1163"/>
      <c r="C618" s="1164"/>
      <c r="D618" s="1164"/>
      <c r="E618" s="1165"/>
      <c r="F618" s="1165"/>
      <c r="G618" s="1181"/>
      <c r="H618" s="1151"/>
    </row>
    <row r="619" spans="1:8" x14ac:dyDescent="0.3">
      <c r="A619" s="1166" t="s">
        <v>4111</v>
      </c>
      <c r="B619" s="1167" t="s">
        <v>4035</v>
      </c>
      <c r="C619" s="1168" t="s">
        <v>4112</v>
      </c>
      <c r="D619" s="1168" t="s">
        <v>4113</v>
      </c>
      <c r="E619" s="1169" t="s">
        <v>4114</v>
      </c>
      <c r="F619" s="1169" t="s">
        <v>4036</v>
      </c>
      <c r="G619" s="1181"/>
      <c r="H619" s="1170"/>
    </row>
    <row r="620" spans="1:8" x14ac:dyDescent="0.3">
      <c r="A620" s="1172"/>
      <c r="B620" s="1173"/>
      <c r="C620" s="1174"/>
      <c r="D620" s="1174"/>
      <c r="E620" s="1175"/>
      <c r="F620" s="1175"/>
      <c r="G620" s="1181"/>
      <c r="H620" s="1151"/>
    </row>
    <row r="621" spans="1:8" x14ac:dyDescent="0.3">
      <c r="A621" s="1178"/>
      <c r="B621" s="1203"/>
      <c r="C621" s="1204"/>
      <c r="D621" s="1204"/>
      <c r="E621" s="1204"/>
      <c r="F621" s="1165"/>
      <c r="G621" s="1181"/>
      <c r="H621" s="1151"/>
    </row>
    <row r="622" spans="1:8" x14ac:dyDescent="0.3">
      <c r="A622" s="1205"/>
      <c r="B622" s="1158" t="s">
        <v>4451</v>
      </c>
      <c r="C622" s="1159"/>
      <c r="D622" s="1159"/>
      <c r="E622" s="1159"/>
      <c r="F622" s="1175">
        <f>F614</f>
        <v>0</v>
      </c>
      <c r="G622" s="1181"/>
      <c r="H622" s="1151"/>
    </row>
    <row r="623" spans="1:8" x14ac:dyDescent="0.3">
      <c r="A623" s="1187"/>
      <c r="B623" s="1188"/>
      <c r="C623" s="1185"/>
      <c r="D623" s="1189" t="s">
        <v>4331</v>
      </c>
      <c r="E623" s="1226"/>
      <c r="F623" s="1180"/>
      <c r="G623" s="1181"/>
      <c r="H623" s="1182"/>
    </row>
    <row r="624" spans="1:8" ht="22.8" x14ac:dyDescent="0.3">
      <c r="A624" s="1187" t="s">
        <v>409</v>
      </c>
      <c r="B624" s="1188" t="s">
        <v>3770</v>
      </c>
      <c r="C624" s="1185"/>
      <c r="D624" s="1189" t="s">
        <v>4331</v>
      </c>
      <c r="E624" s="1226"/>
      <c r="F624" s="1180"/>
      <c r="G624" s="1181"/>
      <c r="H624" s="1182"/>
    </row>
    <row r="625" spans="1:8" x14ac:dyDescent="0.3">
      <c r="A625" s="1187"/>
      <c r="B625" s="1188"/>
      <c r="C625" s="1185"/>
      <c r="D625" s="1189" t="s">
        <v>4331</v>
      </c>
      <c r="E625" s="1226"/>
      <c r="F625" s="1180"/>
      <c r="G625" s="1181"/>
      <c r="H625" s="1182"/>
    </row>
    <row r="626" spans="1:8" ht="22.8" x14ac:dyDescent="0.3">
      <c r="A626" s="1187" t="s">
        <v>3771</v>
      </c>
      <c r="B626" s="1188" t="s">
        <v>3768</v>
      </c>
      <c r="C626" s="1185" t="s">
        <v>181</v>
      </c>
      <c r="D626" s="1189">
        <v>100</v>
      </c>
      <c r="E626" s="1215"/>
      <c r="F626" s="1180">
        <f>ROUND(D626*(ROUND(E626,2)),2)</f>
        <v>0</v>
      </c>
      <c r="G626" s="1181"/>
      <c r="H626" s="1182"/>
    </row>
    <row r="627" spans="1:8" x14ac:dyDescent="0.3">
      <c r="A627" s="1187"/>
      <c r="B627" s="1188"/>
      <c r="C627" s="1185"/>
      <c r="D627" s="1189"/>
      <c r="E627" s="1226"/>
      <c r="F627" s="1180"/>
      <c r="G627" s="1181"/>
      <c r="H627" s="1182"/>
    </row>
    <row r="628" spans="1:8" x14ac:dyDescent="0.3">
      <c r="A628" s="1187" t="s">
        <v>3772</v>
      </c>
      <c r="B628" s="1188" t="s">
        <v>3769</v>
      </c>
      <c r="C628" s="1185" t="s">
        <v>181</v>
      </c>
      <c r="D628" s="1189">
        <v>100</v>
      </c>
      <c r="E628" s="1215"/>
      <c r="F628" s="1180">
        <f>ROUND(D628*(ROUND(E628,2)),2)</f>
        <v>0</v>
      </c>
      <c r="G628" s="1181"/>
      <c r="H628" s="1182"/>
    </row>
    <row r="629" spans="1:8" x14ac:dyDescent="0.3">
      <c r="A629" s="1187"/>
      <c r="B629" s="1188"/>
      <c r="C629" s="1185"/>
      <c r="D629" s="1189" t="s">
        <v>4331</v>
      </c>
      <c r="E629" s="1226"/>
      <c r="F629" s="1180"/>
      <c r="G629" s="1181"/>
      <c r="H629" s="1182"/>
    </row>
    <row r="630" spans="1:8" x14ac:dyDescent="0.3">
      <c r="A630" s="1187" t="s">
        <v>4479</v>
      </c>
      <c r="B630" s="1188" t="s">
        <v>4480</v>
      </c>
      <c r="C630" s="1185"/>
      <c r="D630" s="1189" t="s">
        <v>4331</v>
      </c>
      <c r="E630" s="1226"/>
      <c r="F630" s="1180"/>
      <c r="G630" s="1181"/>
      <c r="H630" s="1182"/>
    </row>
    <row r="631" spans="1:8" x14ac:dyDescent="0.3">
      <c r="A631" s="1187"/>
      <c r="B631" s="1188"/>
      <c r="C631" s="1185"/>
      <c r="D631" s="1189" t="s">
        <v>4331</v>
      </c>
      <c r="E631" s="1226"/>
      <c r="F631" s="1180"/>
      <c r="G631" s="1181"/>
      <c r="H631" s="1182"/>
    </row>
    <row r="632" spans="1:8" ht="22.8" x14ac:dyDescent="0.3">
      <c r="A632" s="1187" t="s">
        <v>4481</v>
      </c>
      <c r="B632" s="1188" t="s">
        <v>4482</v>
      </c>
      <c r="C632" s="1185"/>
      <c r="D632" s="1189" t="s">
        <v>4331</v>
      </c>
      <c r="E632" s="1226"/>
      <c r="F632" s="1180"/>
      <c r="G632" s="1181"/>
      <c r="H632" s="1182"/>
    </row>
    <row r="633" spans="1:8" x14ac:dyDescent="0.3">
      <c r="A633" s="1187"/>
      <c r="B633" s="1188"/>
      <c r="C633" s="1185"/>
      <c r="D633" s="1189" t="s">
        <v>4331</v>
      </c>
      <c r="E633" s="1226"/>
      <c r="F633" s="1180"/>
      <c r="G633" s="1181"/>
      <c r="H633" s="1182"/>
    </row>
    <row r="634" spans="1:8" x14ac:dyDescent="0.3">
      <c r="A634" s="1187" t="s">
        <v>4483</v>
      </c>
      <c r="B634" s="1188" t="s">
        <v>4484</v>
      </c>
      <c r="C634" s="1185" t="s">
        <v>181</v>
      </c>
      <c r="D634" s="1189">
        <v>1000</v>
      </c>
      <c r="E634" s="1215"/>
      <c r="F634" s="1180">
        <f t="shared" ref="F634" si="0">ROUND(D634*(ROUND(E634,2)),2)</f>
        <v>0</v>
      </c>
      <c r="G634" s="1181"/>
      <c r="H634" s="1182"/>
    </row>
    <row r="635" spans="1:8" x14ac:dyDescent="0.3">
      <c r="A635" s="1187"/>
      <c r="B635" s="1188"/>
      <c r="C635" s="1185"/>
      <c r="D635" s="1189" t="s">
        <v>4331</v>
      </c>
      <c r="E635" s="1226"/>
      <c r="F635" s="1180"/>
      <c r="G635" s="1181"/>
      <c r="H635" s="1182"/>
    </row>
    <row r="636" spans="1:8" x14ac:dyDescent="0.3">
      <c r="A636" s="1187" t="s">
        <v>4485</v>
      </c>
      <c r="B636" s="1188" t="s">
        <v>4486</v>
      </c>
      <c r="C636" s="1185" t="s">
        <v>181</v>
      </c>
      <c r="D636" s="1189">
        <v>500</v>
      </c>
      <c r="E636" s="1215"/>
      <c r="F636" s="1180">
        <f>ROUND(D636*(ROUND(E636,2)),2)</f>
        <v>0</v>
      </c>
      <c r="G636" s="1181"/>
      <c r="H636" s="1182"/>
    </row>
    <row r="637" spans="1:8" x14ac:dyDescent="0.3">
      <c r="A637" s="1187"/>
      <c r="B637" s="1188"/>
      <c r="C637" s="1185"/>
      <c r="D637" s="1189" t="s">
        <v>4331</v>
      </c>
      <c r="E637" s="1226"/>
      <c r="F637" s="1180"/>
      <c r="G637" s="1181"/>
      <c r="H637" s="1182"/>
    </row>
    <row r="638" spans="1:8" x14ac:dyDescent="0.3">
      <c r="A638" s="1187"/>
      <c r="B638" s="1188"/>
      <c r="C638" s="1185"/>
      <c r="D638" s="1189" t="s">
        <v>4331</v>
      </c>
      <c r="E638" s="1226"/>
      <c r="F638" s="1180"/>
      <c r="G638" s="1181"/>
      <c r="H638" s="1182"/>
    </row>
    <row r="639" spans="1:8" x14ac:dyDescent="0.3">
      <c r="A639" s="1187"/>
      <c r="B639" s="1188"/>
      <c r="C639" s="1185"/>
      <c r="D639" s="1189" t="s">
        <v>4331</v>
      </c>
      <c r="E639" s="1226"/>
      <c r="F639" s="1180"/>
      <c r="G639" s="1181"/>
      <c r="H639" s="1182"/>
    </row>
    <row r="640" spans="1:8" x14ac:dyDescent="0.3">
      <c r="A640" s="1187"/>
      <c r="B640" s="1188"/>
      <c r="C640" s="1185"/>
      <c r="D640" s="1189" t="s">
        <v>4331</v>
      </c>
      <c r="E640" s="1226"/>
      <c r="F640" s="1180"/>
      <c r="G640" s="1181"/>
      <c r="H640" s="1182"/>
    </row>
    <row r="641" spans="1:8" x14ac:dyDescent="0.3">
      <c r="A641" s="1187"/>
      <c r="B641" s="1188"/>
      <c r="C641" s="1185"/>
      <c r="D641" s="1189" t="s">
        <v>4331</v>
      </c>
      <c r="E641" s="1226"/>
      <c r="F641" s="1180"/>
      <c r="G641" s="1181"/>
      <c r="H641" s="1182"/>
    </row>
    <row r="642" spans="1:8" x14ac:dyDescent="0.3">
      <c r="A642" s="1187"/>
      <c r="B642" s="1188"/>
      <c r="C642" s="1185"/>
      <c r="D642" s="1189" t="s">
        <v>4331</v>
      </c>
      <c r="E642" s="1226"/>
      <c r="F642" s="1180"/>
      <c r="G642" s="1181"/>
      <c r="H642" s="1182"/>
    </row>
    <row r="643" spans="1:8" x14ac:dyDescent="0.3">
      <c r="A643" s="1187"/>
      <c r="B643" s="1188"/>
      <c r="C643" s="1185"/>
      <c r="D643" s="1189" t="s">
        <v>4331</v>
      </c>
      <c r="E643" s="1226"/>
      <c r="F643" s="1180"/>
      <c r="G643" s="1181"/>
      <c r="H643" s="1182"/>
    </row>
    <row r="644" spans="1:8" x14ac:dyDescent="0.3">
      <c r="A644" s="1187"/>
      <c r="B644" s="1188"/>
      <c r="C644" s="1185"/>
      <c r="D644" s="1189" t="s">
        <v>4331</v>
      </c>
      <c r="E644" s="1226"/>
      <c r="F644" s="1180"/>
      <c r="G644" s="1181"/>
      <c r="H644" s="1182"/>
    </row>
    <row r="645" spans="1:8" x14ac:dyDescent="0.3">
      <c r="A645" s="1187"/>
      <c r="B645" s="1188"/>
      <c r="C645" s="1185"/>
      <c r="D645" s="1189" t="s">
        <v>4331</v>
      </c>
      <c r="E645" s="1226"/>
      <c r="F645" s="1180"/>
      <c r="G645" s="1181"/>
      <c r="H645" s="1182"/>
    </row>
    <row r="646" spans="1:8" x14ac:dyDescent="0.3">
      <c r="A646" s="1187"/>
      <c r="B646" s="1188"/>
      <c r="C646" s="1185"/>
      <c r="D646" s="1189" t="s">
        <v>4331</v>
      </c>
      <c r="E646" s="1226"/>
      <c r="F646" s="1180"/>
      <c r="G646" s="1181"/>
      <c r="H646" s="1182"/>
    </row>
    <row r="647" spans="1:8" x14ac:dyDescent="0.3">
      <c r="A647" s="1187"/>
      <c r="B647" s="1188"/>
      <c r="C647" s="1185"/>
      <c r="D647" s="1189" t="s">
        <v>4331</v>
      </c>
      <c r="E647" s="1226"/>
      <c r="F647" s="1180"/>
      <c r="G647" s="1181"/>
      <c r="H647" s="1182"/>
    </row>
    <row r="648" spans="1:8" x14ac:dyDescent="0.3">
      <c r="A648" s="1187"/>
      <c r="B648" s="1188"/>
      <c r="C648" s="1185"/>
      <c r="D648" s="1189" t="s">
        <v>4331</v>
      </c>
      <c r="E648" s="1226"/>
      <c r="F648" s="1180"/>
      <c r="G648" s="1181"/>
      <c r="H648" s="1182"/>
    </row>
    <row r="649" spans="1:8" x14ac:dyDescent="0.3">
      <c r="A649" s="1187"/>
      <c r="B649" s="1188"/>
      <c r="C649" s="1185"/>
      <c r="D649" s="1189" t="s">
        <v>4331</v>
      </c>
      <c r="E649" s="1226"/>
      <c r="F649" s="1180"/>
      <c r="G649" s="1181"/>
      <c r="H649" s="1182"/>
    </row>
    <row r="650" spans="1:8" x14ac:dyDescent="0.3">
      <c r="A650" s="1187"/>
      <c r="B650" s="1188"/>
      <c r="C650" s="1185"/>
      <c r="D650" s="1189" t="s">
        <v>4331</v>
      </c>
      <c r="E650" s="1226"/>
      <c r="F650" s="1180"/>
      <c r="G650" s="1181"/>
      <c r="H650" s="1182"/>
    </row>
    <row r="651" spans="1:8" x14ac:dyDescent="0.3">
      <c r="A651" s="1187"/>
      <c r="B651" s="1188"/>
      <c r="C651" s="1185"/>
      <c r="D651" s="1189" t="s">
        <v>4331</v>
      </c>
      <c r="E651" s="1226"/>
      <c r="F651" s="1180"/>
      <c r="G651" s="1181"/>
      <c r="H651" s="1182"/>
    </row>
    <row r="652" spans="1:8" x14ac:dyDescent="0.3">
      <c r="A652" s="1187"/>
      <c r="B652" s="1188"/>
      <c r="C652" s="1185"/>
      <c r="D652" s="1189" t="s">
        <v>4331</v>
      </c>
      <c r="E652" s="1226"/>
      <c r="F652" s="1180"/>
      <c r="G652" s="1181"/>
      <c r="H652" s="1182"/>
    </row>
    <row r="653" spans="1:8" x14ac:dyDescent="0.3">
      <c r="A653" s="1187"/>
      <c r="B653" s="1188"/>
      <c r="C653" s="1185"/>
      <c r="D653" s="1189" t="s">
        <v>4331</v>
      </c>
      <c r="E653" s="1226"/>
      <c r="F653" s="1180"/>
      <c r="G653" s="1181"/>
      <c r="H653" s="1182"/>
    </row>
    <row r="654" spans="1:8" x14ac:dyDescent="0.3">
      <c r="A654" s="1187"/>
      <c r="B654" s="1188"/>
      <c r="C654" s="1185"/>
      <c r="D654" s="1189" t="s">
        <v>4331</v>
      </c>
      <c r="E654" s="1226"/>
      <c r="F654" s="1180"/>
      <c r="G654" s="1181"/>
      <c r="H654" s="1182"/>
    </row>
    <row r="655" spans="1:8" x14ac:dyDescent="0.3">
      <c r="A655" s="1187"/>
      <c r="B655" s="1188"/>
      <c r="C655" s="1185"/>
      <c r="D655" s="1189" t="s">
        <v>4331</v>
      </c>
      <c r="E655" s="1226"/>
      <c r="F655" s="1180"/>
      <c r="G655" s="1181"/>
      <c r="H655" s="1182"/>
    </row>
    <row r="656" spans="1:8" x14ac:dyDescent="0.3">
      <c r="A656" s="1187"/>
      <c r="B656" s="1188"/>
      <c r="C656" s="1185"/>
      <c r="D656" s="1189" t="s">
        <v>4331</v>
      </c>
      <c r="E656" s="1226"/>
      <c r="F656" s="1180"/>
      <c r="G656" s="1181"/>
      <c r="H656" s="1182"/>
    </row>
    <row r="657" spans="1:8" x14ac:dyDescent="0.3">
      <c r="A657" s="1187"/>
      <c r="B657" s="1188"/>
      <c r="C657" s="1185"/>
      <c r="D657" s="1189" t="s">
        <v>4331</v>
      </c>
      <c r="E657" s="1226"/>
      <c r="F657" s="1180"/>
      <c r="G657" s="1181"/>
      <c r="H657" s="1182"/>
    </row>
    <row r="658" spans="1:8" x14ac:dyDescent="0.3">
      <c r="A658" s="1187"/>
      <c r="B658" s="1188"/>
      <c r="C658" s="1185"/>
      <c r="D658" s="1189" t="s">
        <v>4331</v>
      </c>
      <c r="E658" s="1226"/>
      <c r="F658" s="1180"/>
      <c r="G658" s="1181"/>
      <c r="H658" s="1182"/>
    </row>
    <row r="659" spans="1:8" x14ac:dyDescent="0.3">
      <c r="A659" s="1187"/>
      <c r="B659" s="1188"/>
      <c r="C659" s="1185"/>
      <c r="D659" s="1189" t="s">
        <v>4331</v>
      </c>
      <c r="E659" s="1226"/>
      <c r="F659" s="1180"/>
      <c r="G659" s="1181"/>
      <c r="H659" s="1182"/>
    </row>
    <row r="660" spans="1:8" x14ac:dyDescent="0.3">
      <c r="A660" s="1187"/>
      <c r="B660" s="1188"/>
      <c r="C660" s="1185"/>
      <c r="D660" s="1189"/>
      <c r="E660" s="1226"/>
      <c r="F660" s="1180"/>
      <c r="G660" s="1181"/>
      <c r="H660" s="1182"/>
    </row>
    <row r="661" spans="1:8" x14ac:dyDescent="0.3">
      <c r="A661" s="1187"/>
      <c r="B661" s="1188"/>
      <c r="C661" s="1185"/>
      <c r="D661" s="1189"/>
      <c r="E661" s="1226"/>
      <c r="F661" s="1180"/>
      <c r="G661" s="1181"/>
      <c r="H661" s="1182"/>
    </row>
    <row r="662" spans="1:8" x14ac:dyDescent="0.3">
      <c r="A662" s="1187"/>
      <c r="B662" s="1188"/>
      <c r="C662" s="1185"/>
      <c r="D662" s="1189"/>
      <c r="E662" s="1226"/>
      <c r="F662" s="1180"/>
      <c r="G662" s="1181"/>
      <c r="H662" s="1182"/>
    </row>
    <row r="663" spans="1:8" x14ac:dyDescent="0.3">
      <c r="A663" s="1187"/>
      <c r="B663" s="1188"/>
      <c r="C663" s="1185"/>
      <c r="D663" s="1189" t="s">
        <v>4331</v>
      </c>
      <c r="E663" s="1226"/>
      <c r="F663" s="1180"/>
      <c r="G663" s="1181"/>
      <c r="H663" s="1182"/>
    </row>
    <row r="664" spans="1:8" x14ac:dyDescent="0.3">
      <c r="A664" s="1187"/>
      <c r="B664" s="1188"/>
      <c r="C664" s="1185"/>
      <c r="D664" s="1189" t="s">
        <v>4331</v>
      </c>
      <c r="E664" s="1226"/>
      <c r="F664" s="1180"/>
      <c r="G664" s="1181"/>
      <c r="H664" s="1182"/>
    </row>
    <row r="665" spans="1:8" x14ac:dyDescent="0.3">
      <c r="A665" s="1187"/>
      <c r="B665" s="1188"/>
      <c r="C665" s="1185"/>
      <c r="D665" s="1189" t="s">
        <v>4331</v>
      </c>
      <c r="E665" s="1226"/>
      <c r="F665" s="1180"/>
      <c r="G665" s="1181"/>
      <c r="H665" s="1182"/>
    </row>
    <row r="666" spans="1:8" x14ac:dyDescent="0.3">
      <c r="A666" s="1187"/>
      <c r="B666" s="1188"/>
      <c r="C666" s="1185"/>
      <c r="D666" s="1189" t="s">
        <v>4331</v>
      </c>
      <c r="E666" s="1226"/>
      <c r="F666" s="1180"/>
      <c r="G666" s="1181"/>
      <c r="H666" s="1182"/>
    </row>
    <row r="667" spans="1:8" x14ac:dyDescent="0.3">
      <c r="A667" s="1187"/>
      <c r="B667" s="1188"/>
      <c r="C667" s="1185"/>
      <c r="D667" s="1189"/>
      <c r="E667" s="1226"/>
      <c r="F667" s="1180"/>
      <c r="G667" s="1181"/>
      <c r="H667" s="1182"/>
    </row>
    <row r="668" spans="1:8" x14ac:dyDescent="0.3">
      <c r="A668" s="1187"/>
      <c r="B668" s="1188"/>
      <c r="C668" s="1185"/>
      <c r="D668" s="1189"/>
      <c r="E668" s="1226"/>
      <c r="F668" s="1180"/>
      <c r="G668" s="1181"/>
      <c r="H668" s="1182"/>
    </row>
    <row r="669" spans="1:8" x14ac:dyDescent="0.3">
      <c r="A669" s="1187"/>
      <c r="B669" s="1188"/>
      <c r="C669" s="1185"/>
      <c r="D669" s="1189"/>
      <c r="E669" s="1226"/>
      <c r="F669" s="1180"/>
      <c r="G669" s="1181"/>
      <c r="H669" s="1182"/>
    </row>
    <row r="670" spans="1:8" x14ac:dyDescent="0.3">
      <c r="A670" s="1187"/>
      <c r="B670" s="1188"/>
      <c r="C670" s="1185"/>
      <c r="D670" s="1189"/>
      <c r="E670" s="1226"/>
      <c r="F670" s="1180"/>
      <c r="G670" s="1181"/>
      <c r="H670" s="1182"/>
    </row>
    <row r="671" spans="1:8" x14ac:dyDescent="0.3">
      <c r="A671" s="1187"/>
      <c r="B671" s="1188"/>
      <c r="C671" s="1185"/>
      <c r="D671" s="1189" t="s">
        <v>4331</v>
      </c>
      <c r="E671" s="1226"/>
      <c r="F671" s="1180"/>
      <c r="G671" s="1181"/>
      <c r="H671" s="1182"/>
    </row>
    <row r="672" spans="1:8" x14ac:dyDescent="0.3">
      <c r="A672" s="1187"/>
      <c r="B672" s="1188"/>
      <c r="C672" s="1185"/>
      <c r="D672" s="1189" t="s">
        <v>4331</v>
      </c>
      <c r="E672" s="1226"/>
      <c r="F672" s="1180"/>
      <c r="G672" s="1181"/>
      <c r="H672" s="1182"/>
    </row>
    <row r="673" spans="1:8" x14ac:dyDescent="0.3">
      <c r="A673" s="1187"/>
      <c r="B673" s="1188"/>
      <c r="C673" s="1185"/>
      <c r="D673" s="1189" t="s">
        <v>4331</v>
      </c>
      <c r="E673" s="1226"/>
      <c r="F673" s="1180"/>
      <c r="G673" s="1181"/>
      <c r="H673" s="1182"/>
    </row>
    <row r="674" spans="1:8" x14ac:dyDescent="0.3">
      <c r="A674" s="1178"/>
      <c r="B674" s="1203"/>
      <c r="C674" s="1204"/>
      <c r="D674" s="1204"/>
      <c r="E674" s="1204"/>
      <c r="F674" s="1210"/>
      <c r="G674" s="1181"/>
      <c r="H674" s="1182"/>
    </row>
    <row r="675" spans="1:8" x14ac:dyDescent="0.3">
      <c r="A675" s="1257" t="s">
        <v>4052</v>
      </c>
      <c r="B675" s="1158" t="s">
        <v>4116</v>
      </c>
      <c r="C675" s="1159"/>
      <c r="D675" s="1159"/>
      <c r="E675" s="1159"/>
      <c r="F675" s="1175">
        <f>SUM(F621:F673)</f>
        <v>0</v>
      </c>
      <c r="G675" s="1181"/>
      <c r="H675" s="1151"/>
    </row>
    <row r="676" spans="1:8" ht="12" customHeight="1" x14ac:dyDescent="0.3">
      <c r="A676" s="1148" t="str">
        <f>A1</f>
        <v>CONTRACT  SANRAL NRA 2024/1323</v>
      </c>
      <c r="B676" s="1206"/>
      <c r="C676" s="1150"/>
      <c r="D676" s="1150"/>
      <c r="E676" s="1150"/>
      <c r="F676" s="1151"/>
      <c r="G676" s="1181"/>
      <c r="H676" s="1151"/>
    </row>
    <row r="677" spans="1:8" ht="12" customHeight="1" x14ac:dyDescent="0.3">
      <c r="A677" s="1148" t="str">
        <f>A2</f>
        <v>ROUTINE ROAD MAINTENANCE ON NATIONAL ROUTES IN THE NORTHWEST PROVINCE</v>
      </c>
      <c r="B677" s="1149"/>
      <c r="C677" s="1150"/>
      <c r="D677" s="1150"/>
      <c r="E677" s="1150"/>
      <c r="F677" s="1155" t="s">
        <v>4487</v>
      </c>
      <c r="G677" s="1181"/>
      <c r="H677" s="1155"/>
    </row>
    <row r="678" spans="1:8" ht="12" customHeight="1" x14ac:dyDescent="0.3">
      <c r="A678" s="1157" t="s">
        <v>4457</v>
      </c>
      <c r="B678" s="1149"/>
      <c r="C678" s="1159"/>
      <c r="D678" s="1159"/>
      <c r="E678" s="1159"/>
      <c r="F678" s="1151"/>
      <c r="G678" s="1181"/>
      <c r="H678" s="1151"/>
    </row>
    <row r="679" spans="1:8" ht="12" customHeight="1" x14ac:dyDescent="0.3">
      <c r="A679" s="1162"/>
      <c r="B679" s="1163"/>
      <c r="C679" s="1164"/>
      <c r="D679" s="1164"/>
      <c r="E679" s="1165"/>
      <c r="F679" s="1165"/>
      <c r="G679" s="1181"/>
      <c r="H679" s="1151"/>
    </row>
    <row r="680" spans="1:8" ht="12" customHeight="1" x14ac:dyDescent="0.3">
      <c r="A680" s="1166" t="s">
        <v>4111</v>
      </c>
      <c r="B680" s="1167" t="s">
        <v>4035</v>
      </c>
      <c r="C680" s="1168" t="s">
        <v>4112</v>
      </c>
      <c r="D680" s="1168" t="s">
        <v>4113</v>
      </c>
      <c r="E680" s="1169" t="s">
        <v>4114</v>
      </c>
      <c r="F680" s="1169" t="s">
        <v>4036</v>
      </c>
      <c r="G680" s="1181"/>
      <c r="H680" s="1170"/>
    </row>
    <row r="681" spans="1:8" ht="12" customHeight="1" x14ac:dyDescent="0.3">
      <c r="A681" s="1172"/>
      <c r="B681" s="1173"/>
      <c r="C681" s="1174"/>
      <c r="D681" s="1174"/>
      <c r="E681" s="1175"/>
      <c r="F681" s="1175"/>
      <c r="G681" s="1181"/>
      <c r="H681" s="1151"/>
    </row>
    <row r="682" spans="1:8" ht="9" customHeight="1" x14ac:dyDescent="0.3">
      <c r="A682" s="1187"/>
      <c r="B682" s="1188"/>
      <c r="C682" s="1185"/>
      <c r="D682" s="1189" t="s">
        <v>4331</v>
      </c>
      <c r="E682" s="1207"/>
      <c r="F682" s="1180"/>
      <c r="G682" s="1181"/>
      <c r="H682" s="1182"/>
    </row>
    <row r="683" spans="1:8" x14ac:dyDescent="0.3">
      <c r="A683" s="1166" t="s">
        <v>4054</v>
      </c>
      <c r="B683" s="1184" t="s">
        <v>4055</v>
      </c>
      <c r="C683" s="1185"/>
      <c r="D683" s="1189" t="s">
        <v>4331</v>
      </c>
      <c r="E683" s="1207"/>
      <c r="F683" s="1180"/>
      <c r="G683" s="1181"/>
      <c r="H683" s="1182"/>
    </row>
    <row r="684" spans="1:8" ht="9" customHeight="1" x14ac:dyDescent="0.3">
      <c r="A684" s="1166"/>
      <c r="B684" s="1186"/>
      <c r="C684" s="1185"/>
      <c r="D684" s="1189" t="s">
        <v>4331</v>
      </c>
      <c r="E684" s="1207"/>
      <c r="F684" s="1180"/>
      <c r="G684" s="1181"/>
      <c r="H684" s="1182"/>
    </row>
    <row r="685" spans="1:8" x14ac:dyDescent="0.3">
      <c r="A685" s="1183" t="s">
        <v>464</v>
      </c>
      <c r="B685" s="1186" t="s">
        <v>3211</v>
      </c>
      <c r="C685" s="1185"/>
      <c r="D685" s="1189" t="s">
        <v>4331</v>
      </c>
      <c r="E685" s="1207"/>
      <c r="F685" s="1180"/>
      <c r="G685" s="1181"/>
      <c r="H685" s="1182"/>
    </row>
    <row r="686" spans="1:8" ht="9" customHeight="1" x14ac:dyDescent="0.3">
      <c r="A686" s="1166"/>
      <c r="B686" s="1186"/>
      <c r="C686" s="1185"/>
      <c r="D686" s="1189" t="s">
        <v>4331</v>
      </c>
      <c r="E686" s="1207"/>
      <c r="F686" s="1180"/>
      <c r="G686" s="1181"/>
      <c r="H686" s="1182"/>
    </row>
    <row r="687" spans="1:8" x14ac:dyDescent="0.3">
      <c r="A687" s="1225" t="s">
        <v>466</v>
      </c>
      <c r="B687" s="1188" t="s">
        <v>3773</v>
      </c>
      <c r="C687" s="1185" t="s">
        <v>181</v>
      </c>
      <c r="D687" s="1189">
        <v>50</v>
      </c>
      <c r="E687" s="1216"/>
      <c r="F687" s="1180">
        <f>ROUND(D687*(ROUND(E687,2)),2)</f>
        <v>0</v>
      </c>
      <c r="G687" s="1181"/>
      <c r="H687" s="1182"/>
    </row>
    <row r="688" spans="1:8" ht="9" customHeight="1" x14ac:dyDescent="0.3">
      <c r="A688" s="1225"/>
      <c r="B688" s="1188"/>
      <c r="C688" s="1185"/>
      <c r="D688" s="1189" t="s">
        <v>4331</v>
      </c>
      <c r="E688" s="1207"/>
      <c r="F688" s="1180"/>
      <c r="G688" s="1181"/>
      <c r="H688" s="1182"/>
    </row>
    <row r="689" spans="1:8" x14ac:dyDescent="0.3">
      <c r="A689" s="1225" t="s">
        <v>468</v>
      </c>
      <c r="B689" s="1188" t="s">
        <v>3774</v>
      </c>
      <c r="C689" s="1185" t="s">
        <v>181</v>
      </c>
      <c r="D689" s="1189">
        <v>10</v>
      </c>
      <c r="E689" s="1216"/>
      <c r="F689" s="1180">
        <f>ROUND(D689*(ROUND(E689,2)),2)</f>
        <v>0</v>
      </c>
      <c r="G689" s="1181"/>
      <c r="H689" s="1182"/>
    </row>
    <row r="690" spans="1:8" ht="9" customHeight="1" x14ac:dyDescent="0.3">
      <c r="A690" s="1225"/>
      <c r="B690" s="1188"/>
      <c r="C690" s="1185"/>
      <c r="D690" s="1189" t="s">
        <v>4331</v>
      </c>
      <c r="E690" s="1217"/>
      <c r="F690" s="1180"/>
      <c r="G690" s="1181"/>
      <c r="H690" s="1182"/>
    </row>
    <row r="691" spans="1:8" x14ac:dyDescent="0.3">
      <c r="A691" s="1225" t="s">
        <v>470</v>
      </c>
      <c r="B691" s="1188" t="s">
        <v>3775</v>
      </c>
      <c r="C691" s="1185" t="s">
        <v>181</v>
      </c>
      <c r="D691" s="1189">
        <v>140</v>
      </c>
      <c r="E691" s="1216"/>
      <c r="F691" s="1180">
        <f>ROUND(D691*(ROUND(E691,2)),2)</f>
        <v>0</v>
      </c>
      <c r="G691" s="1181"/>
      <c r="H691" s="1182"/>
    </row>
    <row r="692" spans="1:8" ht="9" customHeight="1" x14ac:dyDescent="0.3">
      <c r="A692" s="1225"/>
      <c r="B692" s="1188"/>
      <c r="C692" s="1185"/>
      <c r="D692" s="1189"/>
      <c r="E692" s="1229"/>
      <c r="F692" s="1180"/>
      <c r="G692" s="1181"/>
      <c r="H692" s="1182"/>
    </row>
    <row r="693" spans="1:8" x14ac:dyDescent="0.3">
      <c r="A693" s="1225" t="s">
        <v>4183</v>
      </c>
      <c r="B693" s="1188" t="s">
        <v>3776</v>
      </c>
      <c r="C693" s="1185" t="s">
        <v>181</v>
      </c>
      <c r="D693" s="1189">
        <v>140</v>
      </c>
      <c r="E693" s="1216"/>
      <c r="F693" s="1180">
        <f>ROUND(D693*(ROUND(E693,2)),2)</f>
        <v>0</v>
      </c>
      <c r="G693" s="1181"/>
      <c r="H693" s="1182"/>
    </row>
    <row r="694" spans="1:8" ht="9" customHeight="1" x14ac:dyDescent="0.3">
      <c r="A694" s="1187"/>
      <c r="B694" s="1188"/>
      <c r="C694" s="1185"/>
      <c r="D694" s="1189" t="s">
        <v>4331</v>
      </c>
      <c r="E694" s="1217"/>
      <c r="F694" s="1180"/>
      <c r="G694" s="1181"/>
      <c r="H694" s="1182"/>
    </row>
    <row r="695" spans="1:8" x14ac:dyDescent="0.3">
      <c r="A695" s="1166" t="s">
        <v>472</v>
      </c>
      <c r="B695" s="1186" t="s">
        <v>3778</v>
      </c>
      <c r="C695" s="1185"/>
      <c r="D695" s="1189" t="s">
        <v>4331</v>
      </c>
      <c r="E695" s="1217"/>
      <c r="F695" s="1180"/>
      <c r="G695" s="1181"/>
      <c r="H695" s="1182"/>
    </row>
    <row r="696" spans="1:8" ht="9" customHeight="1" x14ac:dyDescent="0.3">
      <c r="A696" s="1187"/>
      <c r="B696" s="1188"/>
      <c r="C696" s="1185"/>
      <c r="D696" s="1189" t="s">
        <v>4331</v>
      </c>
      <c r="E696" s="1207"/>
      <c r="F696" s="1180"/>
      <c r="G696" s="1181"/>
      <c r="H696" s="1182"/>
    </row>
    <row r="697" spans="1:8" x14ac:dyDescent="0.3">
      <c r="A697" s="1225" t="s">
        <v>474</v>
      </c>
      <c r="B697" s="1188" t="s">
        <v>3773</v>
      </c>
      <c r="C697" s="1185" t="s">
        <v>181</v>
      </c>
      <c r="D697" s="1189">
        <v>50</v>
      </c>
      <c r="E697" s="1216"/>
      <c r="F697" s="1180">
        <f>ROUND(D697*(ROUND(E697,2)),2)</f>
        <v>0</v>
      </c>
      <c r="G697" s="1181"/>
      <c r="H697" s="1182"/>
    </row>
    <row r="698" spans="1:8" ht="9" customHeight="1" x14ac:dyDescent="0.3">
      <c r="A698" s="1187"/>
      <c r="B698" s="1188"/>
      <c r="C698" s="1185"/>
      <c r="D698" s="1189" t="s">
        <v>4331</v>
      </c>
      <c r="E698" s="1245"/>
      <c r="F698" s="1180"/>
      <c r="G698" s="1181"/>
      <c r="H698" s="1182"/>
    </row>
    <row r="699" spans="1:8" x14ac:dyDescent="0.3">
      <c r="A699" s="1225" t="s">
        <v>475</v>
      </c>
      <c r="B699" s="1188" t="s">
        <v>3774</v>
      </c>
      <c r="C699" s="1185" t="s">
        <v>181</v>
      </c>
      <c r="D699" s="1189">
        <v>10</v>
      </c>
      <c r="E699" s="1216"/>
      <c r="F699" s="1180">
        <f>ROUND(D699*(ROUND(E699,2)),2)</f>
        <v>0</v>
      </c>
      <c r="G699" s="1181"/>
      <c r="H699" s="1182"/>
    </row>
    <row r="700" spans="1:8" ht="9" customHeight="1" x14ac:dyDescent="0.3">
      <c r="A700" s="1187"/>
      <c r="B700" s="1188"/>
      <c r="C700" s="1185"/>
      <c r="D700" s="1189" t="s">
        <v>4331</v>
      </c>
      <c r="E700" s="1207"/>
      <c r="F700" s="1180"/>
      <c r="G700" s="1181"/>
      <c r="H700" s="1182"/>
    </row>
    <row r="701" spans="1:8" x14ac:dyDescent="0.3">
      <c r="A701" s="1225" t="s">
        <v>476</v>
      </c>
      <c r="B701" s="1188" t="s">
        <v>3775</v>
      </c>
      <c r="C701" s="1185" t="s">
        <v>181</v>
      </c>
      <c r="D701" s="1189">
        <v>140</v>
      </c>
      <c r="E701" s="1216"/>
      <c r="F701" s="1180">
        <f>ROUND(D701*(ROUND(E701,2)),2)</f>
        <v>0</v>
      </c>
      <c r="G701" s="1181"/>
      <c r="H701" s="1182"/>
    </row>
    <row r="702" spans="1:8" ht="9" customHeight="1" x14ac:dyDescent="0.3">
      <c r="A702" s="1225"/>
      <c r="B702" s="1188"/>
      <c r="C702" s="1185"/>
      <c r="D702" s="1189" t="s">
        <v>4331</v>
      </c>
      <c r="E702" s="1207"/>
      <c r="F702" s="1180"/>
      <c r="G702" s="1181"/>
      <c r="H702" s="1182"/>
    </row>
    <row r="703" spans="1:8" x14ac:dyDescent="0.3">
      <c r="A703" s="1187" t="s">
        <v>477</v>
      </c>
      <c r="B703" s="1186" t="s">
        <v>4184</v>
      </c>
      <c r="C703" s="1185"/>
      <c r="D703" s="1189" t="s">
        <v>4331</v>
      </c>
      <c r="E703" s="1217"/>
      <c r="F703" s="1180"/>
      <c r="G703" s="1181"/>
      <c r="H703" s="1182"/>
    </row>
    <row r="704" spans="1:8" ht="9" customHeight="1" x14ac:dyDescent="0.3">
      <c r="A704" s="1225"/>
      <c r="B704" s="1188"/>
      <c r="C704" s="1185"/>
      <c r="D704" s="1189" t="s">
        <v>4331</v>
      </c>
      <c r="E704" s="1207"/>
      <c r="F704" s="1180"/>
      <c r="G704" s="1181"/>
      <c r="H704" s="1182"/>
    </row>
    <row r="705" spans="1:8" x14ac:dyDescent="0.3">
      <c r="A705" s="1225" t="s">
        <v>4185</v>
      </c>
      <c r="B705" s="1188" t="s">
        <v>3773</v>
      </c>
      <c r="C705" s="1185" t="s">
        <v>181</v>
      </c>
      <c r="D705" s="1189">
        <v>50</v>
      </c>
      <c r="E705" s="1216"/>
      <c r="F705" s="1180">
        <f>ROUND(D705*(ROUND(E705,2)),2)</f>
        <v>0</v>
      </c>
      <c r="G705" s="1181"/>
      <c r="H705" s="1182"/>
    </row>
    <row r="706" spans="1:8" ht="9" customHeight="1" x14ac:dyDescent="0.3">
      <c r="A706" s="1187"/>
      <c r="B706" s="1188"/>
      <c r="C706" s="1185"/>
      <c r="D706" s="1189" t="s">
        <v>4331</v>
      </c>
      <c r="E706" s="1245"/>
      <c r="F706" s="1180"/>
      <c r="G706" s="1181"/>
      <c r="H706" s="1182"/>
    </row>
    <row r="707" spans="1:8" x14ac:dyDescent="0.3">
      <c r="A707" s="1225" t="s">
        <v>4186</v>
      </c>
      <c r="B707" s="1188" t="s">
        <v>3774</v>
      </c>
      <c r="C707" s="1185" t="s">
        <v>181</v>
      </c>
      <c r="D707" s="1189">
        <v>10</v>
      </c>
      <c r="E707" s="1216"/>
      <c r="F707" s="1180">
        <f>ROUND(D707*(ROUND(E707,2)),2)</f>
        <v>0</v>
      </c>
      <c r="G707" s="1181"/>
      <c r="H707" s="1182"/>
    </row>
    <row r="708" spans="1:8" ht="9" customHeight="1" x14ac:dyDescent="0.3">
      <c r="A708" s="1187"/>
      <c r="B708" s="1188"/>
      <c r="C708" s="1185"/>
      <c r="D708" s="1189" t="s">
        <v>4331</v>
      </c>
      <c r="E708" s="1207"/>
      <c r="F708" s="1180"/>
      <c r="G708" s="1181"/>
      <c r="H708" s="1182"/>
    </row>
    <row r="709" spans="1:8" x14ac:dyDescent="0.3">
      <c r="A709" s="1225" t="s">
        <v>4187</v>
      </c>
      <c r="B709" s="1188" t="s">
        <v>3775</v>
      </c>
      <c r="C709" s="1185" t="s">
        <v>181</v>
      </c>
      <c r="D709" s="1189">
        <v>140</v>
      </c>
      <c r="E709" s="1216"/>
      <c r="F709" s="1180">
        <f>ROUND(D709*(ROUND(E709,2)),2)</f>
        <v>0</v>
      </c>
      <c r="G709" s="1181"/>
      <c r="H709" s="1182"/>
    </row>
    <row r="710" spans="1:8" ht="9" customHeight="1" x14ac:dyDescent="0.3">
      <c r="A710" s="1187"/>
      <c r="B710" s="1188"/>
      <c r="C710" s="1185"/>
      <c r="D710" s="1189" t="s">
        <v>4331</v>
      </c>
      <c r="E710" s="1217"/>
      <c r="F710" s="1180"/>
      <c r="G710" s="1181"/>
      <c r="H710" s="1182"/>
    </row>
    <row r="711" spans="1:8" x14ac:dyDescent="0.3">
      <c r="A711" s="1225" t="s">
        <v>479</v>
      </c>
      <c r="B711" s="1188" t="s">
        <v>4189</v>
      </c>
      <c r="C711" s="1185" t="s">
        <v>221</v>
      </c>
      <c r="D711" s="1189">
        <v>10</v>
      </c>
      <c r="E711" s="1216"/>
      <c r="F711" s="1180">
        <f>ROUND(D711*(ROUND(E711,2)),2)</f>
        <v>0</v>
      </c>
      <c r="G711" s="1181"/>
      <c r="H711" s="1182"/>
    </row>
    <row r="712" spans="1:8" ht="9" customHeight="1" x14ac:dyDescent="0.3">
      <c r="A712" s="1225"/>
      <c r="B712" s="1188"/>
      <c r="C712" s="1185"/>
      <c r="D712" s="1189" t="s">
        <v>4331</v>
      </c>
      <c r="E712" s="1217"/>
      <c r="F712" s="1180"/>
      <c r="G712" s="1181"/>
      <c r="H712" s="1182"/>
    </row>
    <row r="713" spans="1:8" x14ac:dyDescent="0.3">
      <c r="A713" s="1166" t="s">
        <v>485</v>
      </c>
      <c r="B713" s="1186" t="s">
        <v>3779</v>
      </c>
      <c r="C713" s="1185"/>
      <c r="D713" s="1189" t="s">
        <v>4331</v>
      </c>
      <c r="E713" s="1217"/>
      <c r="F713" s="1180"/>
      <c r="G713" s="1181"/>
      <c r="H713" s="1182"/>
    </row>
    <row r="714" spans="1:8" ht="9" customHeight="1" x14ac:dyDescent="0.3">
      <c r="A714" s="1225"/>
      <c r="B714" s="1188"/>
      <c r="C714" s="1185"/>
      <c r="D714" s="1189" t="s">
        <v>4331</v>
      </c>
      <c r="E714" s="1207"/>
      <c r="F714" s="1180"/>
      <c r="G714" s="1181"/>
      <c r="H714" s="1182"/>
    </row>
    <row r="715" spans="1:8" x14ac:dyDescent="0.3">
      <c r="A715" s="1225" t="s">
        <v>487</v>
      </c>
      <c r="B715" s="1188" t="s">
        <v>3781</v>
      </c>
      <c r="C715" s="1185" t="s">
        <v>221</v>
      </c>
      <c r="D715" s="1189">
        <v>10</v>
      </c>
      <c r="E715" s="1216"/>
      <c r="F715" s="1180" t="s">
        <v>2347</v>
      </c>
      <c r="G715" s="1181"/>
      <c r="H715" s="1182"/>
    </row>
    <row r="716" spans="1:8" ht="9" customHeight="1" x14ac:dyDescent="0.3">
      <c r="A716" s="1225"/>
      <c r="B716" s="1188" t="s">
        <v>4331</v>
      </c>
      <c r="C716" s="1185"/>
      <c r="D716" s="1189" t="s">
        <v>4331</v>
      </c>
      <c r="E716" s="1207"/>
      <c r="F716" s="1180"/>
      <c r="G716" s="1181"/>
      <c r="H716" s="1182"/>
    </row>
    <row r="717" spans="1:8" x14ac:dyDescent="0.3">
      <c r="A717" s="1225" t="s">
        <v>490</v>
      </c>
      <c r="B717" s="1188" t="s">
        <v>3782</v>
      </c>
      <c r="C717" s="1185" t="s">
        <v>221</v>
      </c>
      <c r="D717" s="1189">
        <v>10</v>
      </c>
      <c r="E717" s="1216"/>
      <c r="F717" s="1180" t="s">
        <v>2347</v>
      </c>
      <c r="G717" s="1181"/>
      <c r="H717" s="1182"/>
    </row>
    <row r="718" spans="1:8" ht="9" customHeight="1" x14ac:dyDescent="0.3">
      <c r="A718" s="1187"/>
      <c r="B718" s="1188" t="s">
        <v>4331</v>
      </c>
      <c r="C718" s="1185"/>
      <c r="D718" s="1189" t="s">
        <v>4331</v>
      </c>
      <c r="E718" s="1217"/>
      <c r="F718" s="1180"/>
      <c r="G718" s="1181"/>
      <c r="H718" s="1182"/>
    </row>
    <row r="719" spans="1:8" x14ac:dyDescent="0.3">
      <c r="A719" s="1225" t="s">
        <v>491</v>
      </c>
      <c r="B719" s="1188" t="s">
        <v>3783</v>
      </c>
      <c r="C719" s="1185" t="s">
        <v>221</v>
      </c>
      <c r="D719" s="1189">
        <v>10</v>
      </c>
      <c r="E719" s="1216"/>
      <c r="F719" s="1180" t="s">
        <v>2347</v>
      </c>
      <c r="G719" s="1181"/>
      <c r="H719" s="1182"/>
    </row>
    <row r="720" spans="1:8" ht="9" customHeight="1" x14ac:dyDescent="0.3">
      <c r="A720" s="1225"/>
      <c r="B720" s="1188"/>
      <c r="C720" s="1185"/>
      <c r="D720" s="1189" t="s">
        <v>4331</v>
      </c>
      <c r="E720" s="1207"/>
      <c r="F720" s="1180"/>
      <c r="G720" s="1181"/>
      <c r="H720" s="1182"/>
    </row>
    <row r="721" spans="1:8" ht="9" customHeight="1" x14ac:dyDescent="0.3">
      <c r="A721" s="1225"/>
      <c r="B721" s="1188"/>
      <c r="C721" s="1185"/>
      <c r="D721" s="1189"/>
      <c r="E721" s="1207"/>
      <c r="F721" s="1180"/>
      <c r="G721" s="1181"/>
      <c r="H721" s="1182"/>
    </row>
    <row r="722" spans="1:8" ht="13.5" customHeight="1" x14ac:dyDescent="0.3">
      <c r="A722" s="1166" t="s">
        <v>498</v>
      </c>
      <c r="B722" s="1186" t="s">
        <v>493</v>
      </c>
      <c r="C722" s="1185"/>
      <c r="D722" s="1189" t="s">
        <v>4331</v>
      </c>
      <c r="E722" s="1217"/>
      <c r="F722" s="1180"/>
      <c r="G722" s="1181"/>
      <c r="H722" s="1182"/>
    </row>
    <row r="723" spans="1:8" ht="9" customHeight="1" x14ac:dyDescent="0.3">
      <c r="A723" s="1225"/>
      <c r="B723" s="1188"/>
      <c r="C723" s="1185"/>
      <c r="D723" s="1189" t="s">
        <v>4331</v>
      </c>
      <c r="E723" s="1207"/>
      <c r="F723" s="1180"/>
      <c r="G723" s="1181"/>
      <c r="H723" s="1182"/>
    </row>
    <row r="724" spans="1:8" x14ac:dyDescent="0.3">
      <c r="A724" s="1187" t="s">
        <v>500</v>
      </c>
      <c r="B724" s="1188" t="s">
        <v>495</v>
      </c>
      <c r="C724" s="1185" t="s">
        <v>489</v>
      </c>
      <c r="D724" s="1189">
        <v>10000</v>
      </c>
      <c r="E724" s="1216"/>
      <c r="F724" s="1180">
        <f>ROUND(D724*(ROUND(E724,2)),2)</f>
        <v>0</v>
      </c>
      <c r="G724" s="1181"/>
      <c r="H724" s="1182"/>
    </row>
    <row r="725" spans="1:8" ht="9" customHeight="1" x14ac:dyDescent="0.3">
      <c r="A725" s="1187"/>
      <c r="B725" s="1188"/>
      <c r="C725" s="1185"/>
      <c r="D725" s="1189" t="s">
        <v>4331</v>
      </c>
      <c r="E725" s="1207"/>
      <c r="F725" s="1180"/>
      <c r="G725" s="1181"/>
      <c r="H725" s="1182"/>
    </row>
    <row r="726" spans="1:8" x14ac:dyDescent="0.3">
      <c r="A726" s="1187" t="s">
        <v>502</v>
      </c>
      <c r="B726" s="1188" t="s">
        <v>497</v>
      </c>
      <c r="C726" s="1185" t="s">
        <v>489</v>
      </c>
      <c r="D726" s="1189">
        <v>5000</v>
      </c>
      <c r="E726" s="1216"/>
      <c r="F726" s="1180">
        <f>ROUND(D726*(ROUND(E726,2)),2)</f>
        <v>0</v>
      </c>
      <c r="G726" s="1181"/>
      <c r="H726" s="1182"/>
    </row>
    <row r="727" spans="1:8" ht="9" customHeight="1" x14ac:dyDescent="0.3">
      <c r="A727" s="1225"/>
      <c r="B727" s="1188"/>
      <c r="C727" s="1185"/>
      <c r="D727" s="1189" t="s">
        <v>4331</v>
      </c>
      <c r="E727" s="1207"/>
      <c r="F727" s="1180"/>
      <c r="G727" s="1181"/>
      <c r="H727" s="1182"/>
    </row>
    <row r="728" spans="1:8" x14ac:dyDescent="0.3">
      <c r="A728" s="1166" t="s">
        <v>506</v>
      </c>
      <c r="B728" s="1186" t="s">
        <v>499</v>
      </c>
      <c r="C728" s="1185"/>
      <c r="D728" s="1189" t="s">
        <v>4331</v>
      </c>
      <c r="E728" s="1207"/>
      <c r="F728" s="1180"/>
      <c r="G728" s="1181"/>
      <c r="H728" s="1182"/>
    </row>
    <row r="729" spans="1:8" ht="9" customHeight="1" x14ac:dyDescent="0.3">
      <c r="A729" s="1187"/>
      <c r="B729" s="1188"/>
      <c r="C729" s="1185"/>
      <c r="D729" s="1189" t="s">
        <v>4331</v>
      </c>
      <c r="E729" s="1207"/>
      <c r="F729" s="1180"/>
      <c r="G729" s="1181"/>
      <c r="H729" s="1182"/>
    </row>
    <row r="730" spans="1:8" x14ac:dyDescent="0.3">
      <c r="A730" s="1187" t="s">
        <v>508</v>
      </c>
      <c r="B730" s="1188" t="s">
        <v>501</v>
      </c>
      <c r="C730" s="1185" t="s">
        <v>221</v>
      </c>
      <c r="D730" s="1189">
        <v>50</v>
      </c>
      <c r="E730" s="1216"/>
      <c r="F730" s="1180">
        <f>ROUND(D730*(ROUND(E730,2)),2)</f>
        <v>0</v>
      </c>
      <c r="G730" s="1181"/>
      <c r="H730" s="1182"/>
    </row>
    <row r="731" spans="1:8" ht="9" customHeight="1" x14ac:dyDescent="0.3">
      <c r="A731" s="1187"/>
      <c r="B731" s="1188"/>
      <c r="C731" s="1185"/>
      <c r="D731" s="1189" t="s">
        <v>4331</v>
      </c>
      <c r="E731" s="1207"/>
      <c r="F731" s="1180"/>
      <c r="G731" s="1181"/>
      <c r="H731" s="1182"/>
    </row>
    <row r="732" spans="1:8" x14ac:dyDescent="0.3">
      <c r="A732" s="1187" t="s">
        <v>510</v>
      </c>
      <c r="B732" s="1188" t="s">
        <v>503</v>
      </c>
      <c r="C732" s="1185" t="s">
        <v>221</v>
      </c>
      <c r="D732" s="1189">
        <v>50</v>
      </c>
      <c r="E732" s="1216"/>
      <c r="F732" s="1180">
        <f>ROUND(D732*(ROUND(E732,2)),2)</f>
        <v>0</v>
      </c>
      <c r="G732" s="1181"/>
      <c r="H732" s="1182"/>
    </row>
    <row r="733" spans="1:8" ht="9" customHeight="1" x14ac:dyDescent="0.3">
      <c r="A733" s="1225"/>
      <c r="B733" s="1188"/>
      <c r="C733" s="1185"/>
      <c r="D733" s="1189" t="s">
        <v>4331</v>
      </c>
      <c r="E733" s="1207"/>
      <c r="F733" s="1180"/>
      <c r="G733" s="1181"/>
      <c r="H733" s="1182"/>
    </row>
    <row r="734" spans="1:8" x14ac:dyDescent="0.3">
      <c r="A734" s="1183" t="s">
        <v>3785</v>
      </c>
      <c r="B734" s="1186" t="s">
        <v>3786</v>
      </c>
      <c r="C734" s="1185"/>
      <c r="D734" s="1189"/>
      <c r="E734" s="1207"/>
      <c r="F734" s="1180"/>
      <c r="G734" s="1181"/>
      <c r="H734" s="1182"/>
    </row>
    <row r="735" spans="1:8" ht="9" customHeight="1" x14ac:dyDescent="0.3">
      <c r="A735" s="1187"/>
      <c r="B735" s="1188"/>
      <c r="C735" s="1185"/>
      <c r="D735" s="1189"/>
      <c r="E735" s="1207"/>
      <c r="F735" s="1180"/>
      <c r="G735" s="1181"/>
      <c r="H735" s="1182"/>
    </row>
    <row r="736" spans="1:8" x14ac:dyDescent="0.3">
      <c r="A736" s="1187" t="s">
        <v>3787</v>
      </c>
      <c r="B736" s="1188" t="s">
        <v>3786</v>
      </c>
      <c r="C736" s="1185" t="s">
        <v>16</v>
      </c>
      <c r="D736" s="1189">
        <v>1</v>
      </c>
      <c r="E736" s="1229">
        <v>650000</v>
      </c>
      <c r="F736" s="1180">
        <f>ROUND(D736*(ROUND(E736,2)),2)</f>
        <v>650000</v>
      </c>
      <c r="G736" s="1181"/>
      <c r="H736" s="1182"/>
    </row>
    <row r="737" spans="1:8" ht="9" customHeight="1" x14ac:dyDescent="0.3">
      <c r="A737" s="1187"/>
      <c r="B737" s="1188"/>
      <c r="C737" s="1185"/>
      <c r="D737" s="1189"/>
      <c r="E737" s="1258"/>
      <c r="F737" s="1180"/>
      <c r="G737" s="1181"/>
      <c r="H737" s="1182"/>
    </row>
    <row r="738" spans="1:8" ht="22.8" x14ac:dyDescent="0.3">
      <c r="A738" s="1187" t="s">
        <v>3788</v>
      </c>
      <c r="B738" s="1188" t="s">
        <v>4488</v>
      </c>
      <c r="C738" s="1185" t="s">
        <v>21</v>
      </c>
      <c r="D738" s="1189">
        <f>E736</f>
        <v>650000</v>
      </c>
      <c r="E738" s="1259"/>
      <c r="F738" s="1180">
        <f>ROUND(D738*(ROUND(E738,2)),2)</f>
        <v>0</v>
      </c>
      <c r="G738" s="1181"/>
      <c r="H738" s="1182"/>
    </row>
    <row r="739" spans="1:8" ht="9" customHeight="1" x14ac:dyDescent="0.3">
      <c r="A739" s="1187"/>
      <c r="B739" s="1236"/>
      <c r="C739" s="1185"/>
      <c r="D739" s="1189"/>
      <c r="E739" s="1260"/>
      <c r="F739" s="1180"/>
      <c r="G739" s="1181"/>
      <c r="H739" s="1182"/>
    </row>
    <row r="740" spans="1:8" ht="12" customHeight="1" x14ac:dyDescent="0.3">
      <c r="A740" s="1178"/>
      <c r="B740" s="1203"/>
      <c r="C740" s="1204"/>
      <c r="D740" s="1204"/>
      <c r="E740" s="1204"/>
      <c r="F740" s="1210"/>
      <c r="G740" s="1181"/>
      <c r="H740" s="1182"/>
    </row>
    <row r="741" spans="1:8" ht="12" customHeight="1" x14ac:dyDescent="0.3">
      <c r="A741" s="1211" t="s">
        <v>4054</v>
      </c>
      <c r="B741" s="1158" t="s">
        <v>4116</v>
      </c>
      <c r="C741" s="1159"/>
      <c r="D741" s="1159"/>
      <c r="E741" s="1159"/>
      <c r="F741" s="1175">
        <f>SUM(F682:F738)</f>
        <v>650000</v>
      </c>
      <c r="G741" s="1181"/>
      <c r="H741" s="1151"/>
    </row>
    <row r="742" spans="1:8" ht="12" customHeight="1" x14ac:dyDescent="0.3">
      <c r="A742" s="1222" t="str">
        <f>A1</f>
        <v>CONTRACT  SANRAL NRA 2024/1323</v>
      </c>
      <c r="B742" s="1203"/>
      <c r="C742" s="1204"/>
      <c r="D742" s="1204"/>
      <c r="E742" s="1204"/>
      <c r="F742" s="1261"/>
      <c r="G742" s="1181"/>
      <c r="H742" s="1151"/>
    </row>
    <row r="743" spans="1:8" ht="12" customHeight="1" x14ac:dyDescent="0.3">
      <c r="A743" s="1183" t="str">
        <f>A2</f>
        <v>ROUTINE ROAD MAINTENANCE ON NATIONAL ROUTES IN THE NORTHWEST PROVINCE</v>
      </c>
      <c r="B743" s="1149"/>
      <c r="C743" s="1150"/>
      <c r="D743" s="1150"/>
      <c r="E743" s="1150"/>
      <c r="F743" s="1262" t="s">
        <v>4489</v>
      </c>
      <c r="G743" s="1181"/>
      <c r="H743" s="1151"/>
    </row>
    <row r="744" spans="1:8" ht="12" customHeight="1" x14ac:dyDescent="0.3">
      <c r="A744" s="1183" t="s">
        <v>4457</v>
      </c>
      <c r="B744" s="1149"/>
      <c r="C744" s="1150"/>
      <c r="D744" s="1150"/>
      <c r="E744" s="1150"/>
      <c r="F744" s="1258"/>
      <c r="G744" s="1181"/>
      <c r="H744" s="1151"/>
    </row>
    <row r="745" spans="1:8" ht="12" customHeight="1" x14ac:dyDescent="0.3">
      <c r="A745" s="1211"/>
      <c r="B745" s="1158"/>
      <c r="C745" s="1159"/>
      <c r="D745" s="1159"/>
      <c r="E745" s="1159"/>
      <c r="F745" s="1232"/>
      <c r="G745" s="1181"/>
      <c r="H745" s="1151"/>
    </row>
    <row r="746" spans="1:8" ht="12" customHeight="1" x14ac:dyDescent="0.3">
      <c r="A746" s="1148"/>
      <c r="B746" s="1206"/>
      <c r="C746" s="1150"/>
      <c r="D746" s="1150"/>
      <c r="E746" s="1150"/>
      <c r="F746" s="1151"/>
      <c r="G746" s="1181"/>
      <c r="H746" s="1151"/>
    </row>
    <row r="747" spans="1:8" ht="12" customHeight="1" x14ac:dyDescent="0.3">
      <c r="A747" s="1148" t="s">
        <v>3219</v>
      </c>
      <c r="B747" s="1206" t="s">
        <v>537</v>
      </c>
      <c r="C747" s="1150"/>
      <c r="D747" s="1150"/>
      <c r="E747" s="1150"/>
      <c r="F747" s="1151"/>
      <c r="G747" s="1181"/>
      <c r="H747" s="1151"/>
    </row>
    <row r="748" spans="1:8" ht="12" customHeight="1" x14ac:dyDescent="0.3">
      <c r="A748" s="1148"/>
      <c r="B748" s="1206"/>
      <c r="C748" s="1150"/>
      <c r="D748" s="1150"/>
      <c r="E748" s="1150"/>
      <c r="F748" s="1151"/>
      <c r="G748" s="1181"/>
      <c r="H748" s="1151"/>
    </row>
    <row r="749" spans="1:8" ht="12" customHeight="1" x14ac:dyDescent="0.3">
      <c r="A749" s="1148"/>
      <c r="B749" s="1206"/>
      <c r="C749" s="1150"/>
      <c r="D749" s="1150"/>
      <c r="E749" s="1150"/>
      <c r="F749" s="1151"/>
      <c r="G749" s="1181"/>
      <c r="H749" s="1151"/>
    </row>
    <row r="750" spans="1:8" ht="12" customHeight="1" x14ac:dyDescent="0.3">
      <c r="A750" s="1263" t="s">
        <v>4193</v>
      </c>
      <c r="B750" s="1188" t="s">
        <v>537</v>
      </c>
      <c r="C750" s="1185" t="s">
        <v>16</v>
      </c>
      <c r="D750" s="1246">
        <v>1</v>
      </c>
      <c r="E750" s="1229">
        <v>700000</v>
      </c>
      <c r="F750" s="1180">
        <f>ROUND(D750*(ROUND(E750,2)),2)</f>
        <v>700000</v>
      </c>
      <c r="G750" s="1181"/>
      <c r="H750" s="1151"/>
    </row>
    <row r="751" spans="1:8" ht="12" customHeight="1" x14ac:dyDescent="0.3">
      <c r="A751" s="1263"/>
      <c r="B751" s="1188"/>
      <c r="C751" s="1185"/>
      <c r="D751" s="1246"/>
      <c r="E751" s="1258"/>
      <c r="F751" s="1180"/>
      <c r="G751" s="1181"/>
      <c r="H751" s="1151"/>
    </row>
    <row r="752" spans="1:8" ht="12" customHeight="1" x14ac:dyDescent="0.3">
      <c r="A752" s="1263" t="s">
        <v>4194</v>
      </c>
      <c r="B752" s="1188" t="s">
        <v>4195</v>
      </c>
      <c r="C752" s="1185" t="s">
        <v>21</v>
      </c>
      <c r="D752" s="1246">
        <f>E750</f>
        <v>700000</v>
      </c>
      <c r="E752" s="1264"/>
      <c r="F752" s="1180">
        <f>ROUND(D752*(ROUND(E752,2)),2)</f>
        <v>0</v>
      </c>
      <c r="G752" s="1181"/>
      <c r="H752" s="1151"/>
    </row>
    <row r="753" spans="1:8" ht="12" customHeight="1" x14ac:dyDescent="0.3">
      <c r="A753" s="1263"/>
      <c r="B753" s="1188"/>
      <c r="C753" s="1185"/>
      <c r="D753" s="1185"/>
      <c r="E753" s="1185"/>
      <c r="F753" s="1151"/>
      <c r="G753" s="1181"/>
      <c r="H753" s="1151"/>
    </row>
    <row r="754" spans="1:8" ht="12" customHeight="1" x14ac:dyDescent="0.3">
      <c r="A754" s="1263" t="s">
        <v>4196</v>
      </c>
      <c r="B754" s="1188" t="s">
        <v>4197</v>
      </c>
      <c r="C754" s="1185" t="s">
        <v>4026</v>
      </c>
      <c r="D754" s="1185"/>
      <c r="E754" s="1185"/>
      <c r="F754" s="1151" t="s">
        <v>4331</v>
      </c>
      <c r="G754" s="1181"/>
      <c r="H754" s="1151"/>
    </row>
    <row r="755" spans="1:8" ht="12" customHeight="1" x14ac:dyDescent="0.3">
      <c r="A755" s="1148"/>
      <c r="B755" s="1206"/>
      <c r="C755" s="1185"/>
      <c r="D755" s="1185"/>
      <c r="E755" s="1185"/>
      <c r="F755" s="1151"/>
      <c r="G755" s="1181"/>
      <c r="H755" s="1151"/>
    </row>
    <row r="756" spans="1:8" ht="12" customHeight="1" x14ac:dyDescent="0.3">
      <c r="A756" s="1148"/>
      <c r="B756" s="1206"/>
      <c r="C756" s="1185"/>
      <c r="D756" s="1185"/>
      <c r="E756" s="1185"/>
      <c r="F756" s="1151"/>
      <c r="G756" s="1181"/>
      <c r="H756" s="1151"/>
    </row>
    <row r="757" spans="1:8" ht="12" customHeight="1" x14ac:dyDescent="0.3">
      <c r="A757" s="1211" t="s">
        <v>4198</v>
      </c>
      <c r="B757" s="1158" t="s">
        <v>4116</v>
      </c>
      <c r="C757" s="1174"/>
      <c r="D757" s="1174"/>
      <c r="E757" s="1174"/>
      <c r="F757" s="1232">
        <f>SUM(F750:F754)</f>
        <v>700000</v>
      </c>
      <c r="G757" s="1181"/>
      <c r="H757" s="1151"/>
    </row>
    <row r="758" spans="1:8" x14ac:dyDescent="0.3">
      <c r="A758" s="1148" t="str">
        <f>A1</f>
        <v>CONTRACT  SANRAL NRA 2024/1323</v>
      </c>
      <c r="B758" s="1206"/>
      <c r="C758" s="1150"/>
      <c r="D758" s="1150"/>
      <c r="E758" s="1150"/>
      <c r="F758" s="1151"/>
      <c r="G758" s="1181"/>
      <c r="H758" s="1151"/>
    </row>
    <row r="759" spans="1:8" x14ac:dyDescent="0.3">
      <c r="A759" s="1148" t="str">
        <f>A2</f>
        <v>ROUTINE ROAD MAINTENANCE ON NATIONAL ROUTES IN THE NORTHWEST PROVINCE</v>
      </c>
      <c r="B759" s="1149"/>
      <c r="C759" s="1150"/>
      <c r="D759" s="1150"/>
      <c r="E759" s="1150"/>
      <c r="F759" s="1155" t="s">
        <v>4490</v>
      </c>
      <c r="G759" s="1181"/>
      <c r="H759" s="1155"/>
    </row>
    <row r="760" spans="1:8" x14ac:dyDescent="0.3">
      <c r="A760" s="1157" t="s">
        <v>4457</v>
      </c>
      <c r="B760" s="1149"/>
      <c r="C760" s="1159"/>
      <c r="D760" s="1159"/>
      <c r="E760" s="1159"/>
      <c r="F760" s="1151"/>
      <c r="G760" s="1181"/>
      <c r="H760" s="1151"/>
    </row>
    <row r="761" spans="1:8" x14ac:dyDescent="0.3">
      <c r="A761" s="1162"/>
      <c r="B761" s="1163"/>
      <c r="C761" s="1164"/>
      <c r="D761" s="1164"/>
      <c r="E761" s="1165"/>
      <c r="F761" s="1165"/>
      <c r="G761" s="1181"/>
      <c r="H761" s="1151"/>
    </row>
    <row r="762" spans="1:8" x14ac:dyDescent="0.3">
      <c r="A762" s="1166" t="s">
        <v>4111</v>
      </c>
      <c r="B762" s="1167" t="s">
        <v>4035</v>
      </c>
      <c r="C762" s="1168" t="s">
        <v>4112</v>
      </c>
      <c r="D762" s="1168" t="s">
        <v>4113</v>
      </c>
      <c r="E762" s="1169" t="s">
        <v>4114</v>
      </c>
      <c r="F762" s="1169" t="s">
        <v>4036</v>
      </c>
      <c r="G762" s="1181"/>
      <c r="H762" s="1170"/>
    </row>
    <row r="763" spans="1:8" x14ac:dyDescent="0.3">
      <c r="A763" s="1172"/>
      <c r="B763" s="1173"/>
      <c r="C763" s="1174"/>
      <c r="D763" s="1174"/>
      <c r="E763" s="1175"/>
      <c r="F763" s="1175"/>
      <c r="G763" s="1181"/>
      <c r="H763" s="1151"/>
    </row>
    <row r="764" spans="1:8" x14ac:dyDescent="0.3">
      <c r="A764" s="1222"/>
      <c r="B764" s="1223"/>
      <c r="C764" s="1164"/>
      <c r="D764" s="1189" t="s">
        <v>4331</v>
      </c>
      <c r="E764" s="1165"/>
      <c r="F764" s="1180"/>
      <c r="G764" s="1181"/>
      <c r="H764" s="1182"/>
    </row>
    <row r="765" spans="1:8" ht="24" x14ac:dyDescent="0.3">
      <c r="A765" s="1166" t="s">
        <v>4056</v>
      </c>
      <c r="B765" s="1184" t="s">
        <v>4491</v>
      </c>
      <c r="C765" s="1185"/>
      <c r="D765" s="1189" t="s">
        <v>4331</v>
      </c>
      <c r="E765" s="1207"/>
      <c r="F765" s="1180"/>
      <c r="G765" s="1181"/>
      <c r="H765" s="1182"/>
    </row>
    <row r="766" spans="1:8" x14ac:dyDescent="0.3">
      <c r="A766" s="1166"/>
      <c r="B766" s="1186"/>
      <c r="C766" s="1185"/>
      <c r="D766" s="1189" t="s">
        <v>4331</v>
      </c>
      <c r="E766" s="1207"/>
      <c r="F766" s="1180"/>
      <c r="G766" s="1181"/>
      <c r="H766" s="1182"/>
    </row>
    <row r="767" spans="1:8" x14ac:dyDescent="0.3">
      <c r="A767" s="1225" t="s">
        <v>549</v>
      </c>
      <c r="B767" s="1188" t="s">
        <v>550</v>
      </c>
      <c r="C767" s="1185"/>
      <c r="D767" s="1189" t="s">
        <v>4331</v>
      </c>
      <c r="E767" s="1207"/>
      <c r="F767" s="1180"/>
      <c r="G767" s="1181"/>
      <c r="H767" s="1182"/>
    </row>
    <row r="768" spans="1:8" x14ac:dyDescent="0.3">
      <c r="A768" s="1225"/>
      <c r="B768" s="1188"/>
      <c r="C768" s="1185"/>
      <c r="D768" s="1189" t="s">
        <v>4331</v>
      </c>
      <c r="E768" s="1207"/>
      <c r="F768" s="1180"/>
      <c r="G768" s="1181"/>
      <c r="H768" s="1182"/>
    </row>
    <row r="769" spans="1:8" ht="22.8" x14ac:dyDescent="0.3">
      <c r="A769" s="1187" t="s">
        <v>551</v>
      </c>
      <c r="B769" s="1188" t="s">
        <v>564</v>
      </c>
      <c r="C769" s="1185" t="s">
        <v>489</v>
      </c>
      <c r="D769" s="1189">
        <v>5000</v>
      </c>
      <c r="E769" s="1216"/>
      <c r="F769" s="1180">
        <f>ROUND(D769*(ROUND(E769,2)),2)</f>
        <v>0</v>
      </c>
      <c r="G769" s="1181"/>
      <c r="H769" s="1182"/>
    </row>
    <row r="770" spans="1:8" x14ac:dyDescent="0.3">
      <c r="A770" s="1187"/>
      <c r="B770" s="1188"/>
      <c r="C770" s="1185"/>
      <c r="D770" s="1189" t="s">
        <v>4331</v>
      </c>
      <c r="E770" s="1217"/>
      <c r="F770" s="1180"/>
      <c r="G770" s="1181"/>
      <c r="H770" s="1182"/>
    </row>
    <row r="771" spans="1:8" ht="34.200000000000003" x14ac:dyDescent="0.3">
      <c r="A771" s="1187" t="s">
        <v>553</v>
      </c>
      <c r="B771" s="1188" t="s">
        <v>4320</v>
      </c>
      <c r="C771" s="1185"/>
      <c r="D771" s="1189" t="s">
        <v>4331</v>
      </c>
      <c r="E771" s="1207"/>
      <c r="F771" s="1180"/>
      <c r="G771" s="1181"/>
      <c r="H771" s="1182"/>
    </row>
    <row r="772" spans="1:8" x14ac:dyDescent="0.3">
      <c r="A772" s="1225"/>
      <c r="B772" s="1188"/>
      <c r="C772" s="1185"/>
      <c r="D772" s="1189" t="s">
        <v>4331</v>
      </c>
      <c r="E772" s="1207"/>
      <c r="F772" s="1180"/>
      <c r="G772" s="1181"/>
      <c r="H772" s="1182"/>
    </row>
    <row r="773" spans="1:8" x14ac:dyDescent="0.3">
      <c r="A773" s="1225" t="s">
        <v>555</v>
      </c>
      <c r="B773" s="1235" t="s">
        <v>3893</v>
      </c>
      <c r="C773" s="1185" t="s">
        <v>221</v>
      </c>
      <c r="D773" s="1189">
        <v>280</v>
      </c>
      <c r="E773" s="1216"/>
      <c r="F773" s="1180">
        <f>ROUND(D773*(ROUND(E773,2)),2)</f>
        <v>0</v>
      </c>
      <c r="G773" s="1181"/>
      <c r="H773" s="1182"/>
    </row>
    <row r="774" spans="1:8" x14ac:dyDescent="0.3">
      <c r="A774" s="1225"/>
      <c r="B774" s="1235"/>
      <c r="C774" s="1185"/>
      <c r="D774" s="1189" t="s">
        <v>4331</v>
      </c>
      <c r="E774" s="1217"/>
      <c r="F774" s="1180"/>
      <c r="G774" s="1181"/>
      <c r="H774" s="1182"/>
    </row>
    <row r="775" spans="1:8" ht="34.200000000000003" x14ac:dyDescent="0.3">
      <c r="A775" s="1225" t="s">
        <v>3951</v>
      </c>
      <c r="B775" s="1188" t="s">
        <v>3953</v>
      </c>
      <c r="C775" s="1185"/>
      <c r="D775" s="1189"/>
      <c r="E775" s="1207"/>
      <c r="F775" s="1180"/>
      <c r="G775" s="1181"/>
      <c r="H775" s="1182"/>
    </row>
    <row r="776" spans="1:8" x14ac:dyDescent="0.3">
      <c r="A776" s="1225"/>
      <c r="B776" s="1188"/>
      <c r="C776" s="1185"/>
      <c r="D776" s="1189"/>
      <c r="E776" s="1207"/>
      <c r="F776" s="1180"/>
      <c r="G776" s="1181"/>
      <c r="H776" s="1182"/>
    </row>
    <row r="777" spans="1:8" x14ac:dyDescent="0.3">
      <c r="A777" s="1225" t="s">
        <v>3952</v>
      </c>
      <c r="B777" s="1235" t="s">
        <v>3893</v>
      </c>
      <c r="C777" s="1185" t="s">
        <v>221</v>
      </c>
      <c r="D777" s="1189">
        <v>100</v>
      </c>
      <c r="E777" s="1216"/>
      <c r="F777" s="1180">
        <f>ROUND(D777*(ROUND(E777,2)),2)</f>
        <v>0</v>
      </c>
      <c r="G777" s="1181"/>
      <c r="H777" s="1182"/>
    </row>
    <row r="778" spans="1:8" x14ac:dyDescent="0.3">
      <c r="A778" s="1225"/>
      <c r="B778" s="1235"/>
      <c r="C778" s="1185"/>
      <c r="D778" s="1189"/>
      <c r="E778" s="1217"/>
      <c r="F778" s="1180"/>
      <c r="G778" s="1181"/>
      <c r="H778" s="1182"/>
    </row>
    <row r="779" spans="1:8" x14ac:dyDescent="0.3">
      <c r="A779" s="1225" t="s">
        <v>4203</v>
      </c>
      <c r="B779" s="1235" t="s">
        <v>558</v>
      </c>
      <c r="C779" s="1185" t="s">
        <v>221</v>
      </c>
      <c r="D779" s="1189"/>
      <c r="E779" s="1216"/>
      <c r="F779" s="1180" t="s">
        <v>2347</v>
      </c>
      <c r="G779" s="1181"/>
      <c r="H779" s="1182"/>
    </row>
    <row r="780" spans="1:8" x14ac:dyDescent="0.3">
      <c r="A780" s="1187"/>
      <c r="B780" s="1188"/>
      <c r="C780" s="1185"/>
      <c r="D780" s="1189"/>
      <c r="E780" s="1217"/>
      <c r="F780" s="1180"/>
      <c r="G780" s="1181"/>
      <c r="H780" s="1182"/>
    </row>
    <row r="781" spans="1:8" x14ac:dyDescent="0.3">
      <c r="A781" s="1225" t="s">
        <v>561</v>
      </c>
      <c r="B781" s="1188" t="s">
        <v>562</v>
      </c>
      <c r="C781" s="1185"/>
      <c r="D781" s="1189"/>
      <c r="E781" s="1217"/>
      <c r="F781" s="1180"/>
      <c r="G781" s="1181"/>
      <c r="H781" s="1182"/>
    </row>
    <row r="782" spans="1:8" x14ac:dyDescent="0.3">
      <c r="A782" s="1225"/>
      <c r="B782" s="1188"/>
      <c r="C782" s="1185"/>
      <c r="D782" s="1189"/>
      <c r="E782" s="1207"/>
      <c r="F782" s="1180"/>
      <c r="G782" s="1181"/>
      <c r="H782" s="1182"/>
    </row>
    <row r="783" spans="1:8" ht="22.8" x14ac:dyDescent="0.3">
      <c r="A783" s="1187" t="s">
        <v>563</v>
      </c>
      <c r="B783" s="1188" t="s">
        <v>564</v>
      </c>
      <c r="C783" s="1185" t="s">
        <v>489</v>
      </c>
      <c r="D783" s="1189"/>
      <c r="E783" s="1216"/>
      <c r="F783" s="1180" t="s">
        <v>2347</v>
      </c>
      <c r="G783" s="1181"/>
      <c r="H783" s="1182"/>
    </row>
    <row r="784" spans="1:8" x14ac:dyDescent="0.3">
      <c r="A784" s="1187"/>
      <c r="B784" s="1188"/>
      <c r="C784" s="1185"/>
      <c r="D784" s="1189"/>
      <c r="E784" s="1207"/>
      <c r="F784" s="1180"/>
      <c r="G784" s="1181"/>
      <c r="H784" s="1182"/>
    </row>
    <row r="785" spans="1:8" ht="34.200000000000003" x14ac:dyDescent="0.3">
      <c r="A785" s="1187" t="s">
        <v>565</v>
      </c>
      <c r="B785" s="1188" t="s">
        <v>4492</v>
      </c>
      <c r="C785" s="1185"/>
      <c r="D785" s="1189"/>
      <c r="E785" s="1245"/>
      <c r="F785" s="1180"/>
      <c r="G785" s="1181"/>
      <c r="H785" s="1182"/>
    </row>
    <row r="786" spans="1:8" x14ac:dyDescent="0.3">
      <c r="A786" s="1225"/>
      <c r="B786" s="1188"/>
      <c r="C786" s="1185"/>
      <c r="D786" s="1189"/>
      <c r="E786" s="1245"/>
      <c r="F786" s="1180"/>
      <c r="G786" s="1181"/>
      <c r="H786" s="1182"/>
    </row>
    <row r="787" spans="1:8" x14ac:dyDescent="0.3">
      <c r="A787" s="1225" t="s">
        <v>566</v>
      </c>
      <c r="B787" s="1235" t="s">
        <v>3893</v>
      </c>
      <c r="C787" s="1185" t="s">
        <v>221</v>
      </c>
      <c r="D787" s="1189"/>
      <c r="E787" s="1216"/>
      <c r="F787" s="1180" t="s">
        <v>2347</v>
      </c>
      <c r="G787" s="1181"/>
      <c r="H787" s="1182"/>
    </row>
    <row r="788" spans="1:8" x14ac:dyDescent="0.3">
      <c r="A788" s="1225"/>
      <c r="B788" s="1235"/>
      <c r="C788" s="1185"/>
      <c r="D788" s="1189"/>
      <c r="E788" s="1217"/>
      <c r="F788" s="1180"/>
      <c r="G788" s="1181"/>
      <c r="H788" s="1182"/>
    </row>
    <row r="789" spans="1:8" x14ac:dyDescent="0.3">
      <c r="A789" s="1225" t="s">
        <v>567</v>
      </c>
      <c r="B789" s="1235" t="s">
        <v>568</v>
      </c>
      <c r="C789" s="1185" t="s">
        <v>221</v>
      </c>
      <c r="D789" s="1189"/>
      <c r="E789" s="1216"/>
      <c r="F789" s="1180" t="s">
        <v>2347</v>
      </c>
      <c r="G789" s="1181"/>
      <c r="H789" s="1182"/>
    </row>
    <row r="790" spans="1:8" x14ac:dyDescent="0.3">
      <c r="A790" s="1187"/>
      <c r="B790" s="1188"/>
      <c r="C790" s="1185"/>
      <c r="D790" s="1189" t="s">
        <v>4331</v>
      </c>
      <c r="E790" s="1217"/>
      <c r="F790" s="1180"/>
      <c r="G790" s="1181"/>
      <c r="H790" s="1182"/>
    </row>
    <row r="791" spans="1:8" x14ac:dyDescent="0.3">
      <c r="A791" s="1187"/>
      <c r="B791" s="1188"/>
      <c r="C791" s="1185"/>
      <c r="D791" s="1189" t="s">
        <v>4331</v>
      </c>
      <c r="E791" s="1217"/>
      <c r="F791" s="1180"/>
      <c r="G791" s="1181"/>
      <c r="H791" s="1182"/>
    </row>
    <row r="792" spans="1:8" x14ac:dyDescent="0.3">
      <c r="A792" s="1187"/>
      <c r="B792" s="1188"/>
      <c r="C792" s="1185"/>
      <c r="D792" s="1189" t="s">
        <v>4331</v>
      </c>
      <c r="E792" s="1217"/>
      <c r="F792" s="1180"/>
      <c r="G792" s="1181"/>
      <c r="H792" s="1182"/>
    </row>
    <row r="793" spans="1:8" x14ac:dyDescent="0.3">
      <c r="A793" s="1187"/>
      <c r="B793" s="1188"/>
      <c r="C793" s="1185"/>
      <c r="D793" s="1189" t="s">
        <v>4331</v>
      </c>
      <c r="E793" s="1217"/>
      <c r="F793" s="1180"/>
      <c r="G793" s="1181"/>
      <c r="H793" s="1182"/>
    </row>
    <row r="794" spans="1:8" x14ac:dyDescent="0.3">
      <c r="A794" s="1187"/>
      <c r="B794" s="1188"/>
      <c r="C794" s="1185"/>
      <c r="D794" s="1189" t="s">
        <v>4331</v>
      </c>
      <c r="E794" s="1217"/>
      <c r="F794" s="1180"/>
      <c r="G794" s="1181"/>
      <c r="H794" s="1182"/>
    </row>
    <row r="795" spans="1:8" x14ac:dyDescent="0.3">
      <c r="A795" s="1187"/>
      <c r="B795" s="1188"/>
      <c r="C795" s="1185"/>
      <c r="D795" s="1189" t="s">
        <v>4331</v>
      </c>
      <c r="E795" s="1217"/>
      <c r="F795" s="1180"/>
      <c r="G795" s="1181"/>
      <c r="H795" s="1182"/>
    </row>
    <row r="796" spans="1:8" x14ac:dyDescent="0.3">
      <c r="A796" s="1187"/>
      <c r="B796" s="1188"/>
      <c r="C796" s="1185"/>
      <c r="D796" s="1189"/>
      <c r="E796" s="1217"/>
      <c r="F796" s="1180"/>
      <c r="G796" s="1181"/>
      <c r="H796" s="1182"/>
    </row>
    <row r="797" spans="1:8" x14ac:dyDescent="0.3">
      <c r="A797" s="1187"/>
      <c r="B797" s="1188"/>
      <c r="C797" s="1185"/>
      <c r="D797" s="1189"/>
      <c r="E797" s="1217"/>
      <c r="F797" s="1180"/>
      <c r="G797" s="1181"/>
      <c r="H797" s="1182"/>
    </row>
    <row r="798" spans="1:8" x14ac:dyDescent="0.3">
      <c r="A798" s="1187"/>
      <c r="B798" s="1188"/>
      <c r="C798" s="1185"/>
      <c r="D798" s="1189"/>
      <c r="E798" s="1217"/>
      <c r="F798" s="1180"/>
      <c r="G798" s="1181"/>
      <c r="H798" s="1182"/>
    </row>
    <row r="799" spans="1:8" x14ac:dyDescent="0.3">
      <c r="A799" s="1187"/>
      <c r="B799" s="1188"/>
      <c r="C799" s="1185"/>
      <c r="D799" s="1189"/>
      <c r="E799" s="1217"/>
      <c r="F799" s="1180"/>
      <c r="G799" s="1181"/>
      <c r="H799" s="1182"/>
    </row>
    <row r="800" spans="1:8" x14ac:dyDescent="0.3">
      <c r="A800" s="1187"/>
      <c r="B800" s="1188"/>
      <c r="C800" s="1185"/>
      <c r="D800" s="1189"/>
      <c r="E800" s="1217"/>
      <c r="F800" s="1180"/>
      <c r="G800" s="1181"/>
      <c r="H800" s="1182"/>
    </row>
    <row r="801" spans="1:8" x14ac:dyDescent="0.3">
      <c r="A801" s="1187"/>
      <c r="B801" s="1188"/>
      <c r="C801" s="1185"/>
      <c r="D801" s="1189"/>
      <c r="E801" s="1217"/>
      <c r="F801" s="1180"/>
      <c r="G801" s="1181"/>
      <c r="H801" s="1182"/>
    </row>
    <row r="802" spans="1:8" x14ac:dyDescent="0.3">
      <c r="A802" s="1187"/>
      <c r="B802" s="1188"/>
      <c r="C802" s="1185"/>
      <c r="D802" s="1189"/>
      <c r="E802" s="1217"/>
      <c r="F802" s="1180"/>
      <c r="G802" s="1181"/>
      <c r="H802" s="1182"/>
    </row>
    <row r="803" spans="1:8" x14ac:dyDescent="0.3">
      <c r="A803" s="1187"/>
      <c r="B803" s="1188"/>
      <c r="C803" s="1185"/>
      <c r="D803" s="1189"/>
      <c r="E803" s="1217"/>
      <c r="F803" s="1180"/>
      <c r="G803" s="1181"/>
      <c r="H803" s="1182"/>
    </row>
    <row r="804" spans="1:8" x14ac:dyDescent="0.3">
      <c r="A804" s="1187"/>
      <c r="B804" s="1188"/>
      <c r="C804" s="1185"/>
      <c r="D804" s="1189" t="s">
        <v>4331</v>
      </c>
      <c r="E804" s="1217"/>
      <c r="F804" s="1180"/>
      <c r="G804" s="1181"/>
      <c r="H804" s="1182"/>
    </row>
    <row r="805" spans="1:8" x14ac:dyDescent="0.3">
      <c r="A805" s="1187"/>
      <c r="B805" s="1188"/>
      <c r="C805" s="1185"/>
      <c r="D805" s="1189" t="s">
        <v>4331</v>
      </c>
      <c r="E805" s="1217"/>
      <c r="F805" s="1180"/>
      <c r="G805" s="1181"/>
      <c r="H805" s="1182"/>
    </row>
    <row r="806" spans="1:8" x14ac:dyDescent="0.3">
      <c r="A806" s="1187"/>
      <c r="B806" s="1188"/>
      <c r="C806" s="1185"/>
      <c r="D806" s="1189" t="s">
        <v>4331</v>
      </c>
      <c r="E806" s="1217"/>
      <c r="F806" s="1180"/>
      <c r="G806" s="1181"/>
      <c r="H806" s="1182"/>
    </row>
    <row r="807" spans="1:8" x14ac:dyDescent="0.3">
      <c r="A807" s="1187"/>
      <c r="B807" s="1188"/>
      <c r="C807" s="1185"/>
      <c r="D807" s="1189"/>
      <c r="E807" s="1217"/>
      <c r="F807" s="1180"/>
      <c r="G807" s="1181"/>
      <c r="H807" s="1182"/>
    </row>
    <row r="808" spans="1:8" x14ac:dyDescent="0.3">
      <c r="A808" s="1178"/>
      <c r="B808" s="1203"/>
      <c r="C808" s="1204"/>
      <c r="D808" s="1204"/>
      <c r="E808" s="1204"/>
      <c r="F808" s="1210"/>
      <c r="G808" s="1181"/>
      <c r="H808" s="1182"/>
    </row>
    <row r="809" spans="1:8" x14ac:dyDescent="0.3">
      <c r="A809" s="1211" t="s">
        <v>4056</v>
      </c>
      <c r="B809" s="1158" t="s">
        <v>4116</v>
      </c>
      <c r="C809" s="1159"/>
      <c r="D809" s="1159"/>
      <c r="E809" s="1159"/>
      <c r="F809" s="1175">
        <f>SUM(F765:F807)</f>
        <v>0</v>
      </c>
      <c r="G809" s="1181"/>
      <c r="H809" s="1151"/>
    </row>
    <row r="810" spans="1:8" ht="12" customHeight="1" x14ac:dyDescent="0.3">
      <c r="A810" s="1148" t="str">
        <f>A1</f>
        <v>CONTRACT  SANRAL NRA 2024/1323</v>
      </c>
      <c r="B810" s="1206"/>
      <c r="C810" s="1150"/>
      <c r="D810" s="1150"/>
      <c r="E810" s="1150"/>
      <c r="F810" s="1151"/>
      <c r="G810" s="1181"/>
      <c r="H810" s="1151"/>
    </row>
    <row r="811" spans="1:8" ht="12" customHeight="1" x14ac:dyDescent="0.3">
      <c r="A811" s="1148" t="str">
        <f>A2</f>
        <v>ROUTINE ROAD MAINTENANCE ON NATIONAL ROUTES IN THE NORTHWEST PROVINCE</v>
      </c>
      <c r="B811" s="1149"/>
      <c r="C811" s="1150"/>
      <c r="D811" s="1150"/>
      <c r="E811" s="1150"/>
      <c r="F811" s="1155" t="s">
        <v>4493</v>
      </c>
      <c r="G811" s="1181"/>
      <c r="H811" s="1155"/>
    </row>
    <row r="812" spans="1:8" ht="12" customHeight="1" x14ac:dyDescent="0.3">
      <c r="A812" s="1157" t="s">
        <v>4457</v>
      </c>
      <c r="B812" s="1149"/>
      <c r="C812" s="1159"/>
      <c r="D812" s="1159"/>
      <c r="E812" s="1159"/>
      <c r="F812" s="1151"/>
      <c r="G812" s="1181"/>
      <c r="H812" s="1151"/>
    </row>
    <row r="813" spans="1:8" ht="12" customHeight="1" x14ac:dyDescent="0.3">
      <c r="A813" s="1162"/>
      <c r="B813" s="1163"/>
      <c r="C813" s="1164"/>
      <c r="D813" s="1164"/>
      <c r="E813" s="1165"/>
      <c r="F813" s="1165"/>
      <c r="G813" s="1181"/>
      <c r="H813" s="1151"/>
    </row>
    <row r="814" spans="1:8" ht="12" customHeight="1" x14ac:dyDescent="0.3">
      <c r="A814" s="1166" t="s">
        <v>4111</v>
      </c>
      <c r="B814" s="1167" t="s">
        <v>4035</v>
      </c>
      <c r="C814" s="1168" t="s">
        <v>4112</v>
      </c>
      <c r="D814" s="1168" t="s">
        <v>4113</v>
      </c>
      <c r="E814" s="1169" t="s">
        <v>4114</v>
      </c>
      <c r="F814" s="1169" t="s">
        <v>4036</v>
      </c>
      <c r="G814" s="1181"/>
      <c r="H814" s="1170"/>
    </row>
    <row r="815" spans="1:8" ht="12" customHeight="1" x14ac:dyDescent="0.3">
      <c r="A815" s="1172"/>
      <c r="B815" s="1173"/>
      <c r="C815" s="1174"/>
      <c r="D815" s="1174"/>
      <c r="E815" s="1175"/>
      <c r="F815" s="1175"/>
      <c r="G815" s="1181"/>
      <c r="H815" s="1151"/>
    </row>
    <row r="816" spans="1:8" ht="12" customHeight="1" x14ac:dyDescent="0.3">
      <c r="A816" s="1222"/>
      <c r="B816" s="1223"/>
      <c r="C816" s="1164"/>
      <c r="D816" s="1189" t="s">
        <v>4331</v>
      </c>
      <c r="E816" s="1165"/>
      <c r="F816" s="1180"/>
      <c r="G816" s="1181"/>
      <c r="H816" s="1182"/>
    </row>
    <row r="817" spans="1:8" ht="24" x14ac:dyDescent="0.3">
      <c r="A817" s="1166" t="s">
        <v>4058</v>
      </c>
      <c r="B817" s="1184" t="s">
        <v>4059</v>
      </c>
      <c r="C817" s="1185"/>
      <c r="D817" s="1189" t="s">
        <v>4331</v>
      </c>
      <c r="E817" s="1207"/>
      <c r="F817" s="1180"/>
      <c r="G817" s="1181"/>
      <c r="H817" s="1182"/>
    </row>
    <row r="818" spans="1:8" ht="12" customHeight="1" x14ac:dyDescent="0.3">
      <c r="A818" s="1166"/>
      <c r="B818" s="1186"/>
      <c r="C818" s="1185"/>
      <c r="D818" s="1189" t="s">
        <v>4331</v>
      </c>
      <c r="E818" s="1207"/>
      <c r="F818" s="1180"/>
      <c r="G818" s="1181"/>
      <c r="H818" s="1182"/>
    </row>
    <row r="819" spans="1:8" ht="12" customHeight="1" x14ac:dyDescent="0.3">
      <c r="A819" s="1225"/>
      <c r="B819" s="1188"/>
      <c r="C819" s="1185"/>
      <c r="D819" s="1189"/>
      <c r="E819" s="1207"/>
      <c r="F819" s="1180"/>
      <c r="G819" s="1181"/>
      <c r="H819" s="1182"/>
    </row>
    <row r="820" spans="1:8" ht="22.8" x14ac:dyDescent="0.3">
      <c r="A820" s="1225" t="s">
        <v>648</v>
      </c>
      <c r="B820" s="1188" t="s">
        <v>649</v>
      </c>
      <c r="C820" s="1185" t="s">
        <v>16</v>
      </c>
      <c r="D820" s="1189">
        <v>1</v>
      </c>
      <c r="E820" s="1229">
        <v>1000000</v>
      </c>
      <c r="F820" s="1180">
        <f t="shared" ref="F820" si="1">ROUND(D820*(ROUND(E820,2)),2)</f>
        <v>1000000</v>
      </c>
      <c r="G820" s="1181"/>
      <c r="H820" s="1182"/>
    </row>
    <row r="821" spans="1:8" ht="12" customHeight="1" x14ac:dyDescent="0.3">
      <c r="A821" s="1225"/>
      <c r="B821" s="1188"/>
      <c r="C821" s="1185"/>
      <c r="D821" s="1189" t="s">
        <v>4331</v>
      </c>
      <c r="E821" s="1207"/>
      <c r="F821" s="1180"/>
      <c r="G821" s="1181"/>
      <c r="H821" s="1182"/>
    </row>
    <row r="822" spans="1:8" ht="22.8" x14ac:dyDescent="0.3">
      <c r="A822" s="1187" t="s">
        <v>651</v>
      </c>
      <c r="B822" s="1188" t="s">
        <v>652</v>
      </c>
      <c r="C822" s="1185" t="s">
        <v>21</v>
      </c>
      <c r="D822" s="1189">
        <f>F820</f>
        <v>1000000</v>
      </c>
      <c r="E822" s="1208"/>
      <c r="F822" s="1180">
        <f t="shared" ref="F822" si="2">ROUND(D822*(ROUND(E822,2)),2)</f>
        <v>0</v>
      </c>
      <c r="G822" s="1181"/>
      <c r="H822" s="1182"/>
    </row>
    <row r="823" spans="1:8" ht="12" customHeight="1" x14ac:dyDescent="0.3">
      <c r="A823" s="1225"/>
      <c r="B823" s="1188"/>
      <c r="C823" s="1185"/>
      <c r="D823" s="1189"/>
      <c r="E823" s="1207"/>
      <c r="F823" s="1180"/>
      <c r="G823" s="1181"/>
      <c r="H823" s="1182"/>
    </row>
    <row r="824" spans="1:8" ht="12" customHeight="1" x14ac:dyDescent="0.3">
      <c r="A824" s="1225"/>
      <c r="B824" s="1188"/>
      <c r="C824" s="1185"/>
      <c r="D824" s="1189"/>
      <c r="E824" s="1207"/>
      <c r="F824" s="1180"/>
      <c r="G824" s="1181"/>
      <c r="H824" s="1182"/>
    </row>
    <row r="825" spans="1:8" ht="12" customHeight="1" x14ac:dyDescent="0.3">
      <c r="A825" s="1225"/>
      <c r="B825" s="1188"/>
      <c r="C825" s="1185"/>
      <c r="D825" s="1189"/>
      <c r="E825" s="1207"/>
      <c r="F825" s="1180"/>
      <c r="G825" s="1181"/>
      <c r="H825" s="1182"/>
    </row>
    <row r="826" spans="1:8" ht="12" customHeight="1" x14ac:dyDescent="0.3">
      <c r="A826" s="1225"/>
      <c r="B826" s="1188"/>
      <c r="C826" s="1185"/>
      <c r="D826" s="1189"/>
      <c r="E826" s="1207"/>
      <c r="F826" s="1180"/>
      <c r="G826" s="1181"/>
      <c r="H826" s="1182"/>
    </row>
    <row r="827" spans="1:8" ht="12" customHeight="1" x14ac:dyDescent="0.3">
      <c r="A827" s="1225"/>
      <c r="B827" s="1188"/>
      <c r="C827" s="1185"/>
      <c r="D827" s="1189"/>
      <c r="E827" s="1207"/>
      <c r="F827" s="1180"/>
      <c r="G827" s="1181"/>
      <c r="H827" s="1182"/>
    </row>
    <row r="828" spans="1:8" ht="12" customHeight="1" x14ac:dyDescent="0.3">
      <c r="A828" s="1225"/>
      <c r="B828" s="1188"/>
      <c r="C828" s="1185"/>
      <c r="D828" s="1189"/>
      <c r="E828" s="1207"/>
      <c r="F828" s="1180"/>
      <c r="G828" s="1181"/>
      <c r="H828" s="1182"/>
    </row>
    <row r="829" spans="1:8" ht="12" customHeight="1" x14ac:dyDescent="0.3">
      <c r="A829" s="1225"/>
      <c r="B829" s="1188"/>
      <c r="C829" s="1185"/>
      <c r="D829" s="1189"/>
      <c r="E829" s="1207"/>
      <c r="F829" s="1180"/>
      <c r="G829" s="1181"/>
      <c r="H829" s="1182"/>
    </row>
    <row r="830" spans="1:8" ht="12" customHeight="1" x14ac:dyDescent="0.3">
      <c r="A830" s="1225"/>
      <c r="B830" s="1188"/>
      <c r="C830" s="1185"/>
      <c r="D830" s="1189"/>
      <c r="E830" s="1207"/>
      <c r="F830" s="1180"/>
      <c r="G830" s="1181"/>
      <c r="H830" s="1182"/>
    </row>
    <row r="831" spans="1:8" ht="12" customHeight="1" x14ac:dyDescent="0.3">
      <c r="A831" s="1225"/>
      <c r="B831" s="1188"/>
      <c r="C831" s="1185"/>
      <c r="D831" s="1189"/>
      <c r="E831" s="1207"/>
      <c r="F831" s="1180"/>
      <c r="G831" s="1181"/>
      <c r="H831" s="1182"/>
    </row>
    <row r="832" spans="1:8" ht="12" customHeight="1" x14ac:dyDescent="0.3">
      <c r="A832" s="1225"/>
      <c r="B832" s="1188"/>
      <c r="C832" s="1185"/>
      <c r="D832" s="1189"/>
      <c r="E832" s="1207"/>
      <c r="F832" s="1180"/>
      <c r="G832" s="1181"/>
      <c r="H832" s="1182"/>
    </row>
    <row r="833" spans="1:8" ht="12" customHeight="1" x14ac:dyDescent="0.3">
      <c r="A833" s="1225"/>
      <c r="B833" s="1188"/>
      <c r="C833" s="1185"/>
      <c r="D833" s="1189"/>
      <c r="E833" s="1207"/>
      <c r="F833" s="1180"/>
      <c r="G833" s="1181"/>
      <c r="H833" s="1182"/>
    </row>
    <row r="834" spans="1:8" ht="12" customHeight="1" x14ac:dyDescent="0.3">
      <c r="A834" s="1225"/>
      <c r="B834" s="1188"/>
      <c r="C834" s="1185"/>
      <c r="D834" s="1189"/>
      <c r="E834" s="1207"/>
      <c r="F834" s="1180"/>
      <c r="G834" s="1181"/>
      <c r="H834" s="1182"/>
    </row>
    <row r="835" spans="1:8" ht="12" customHeight="1" x14ac:dyDescent="0.3">
      <c r="A835" s="1225"/>
      <c r="B835" s="1188"/>
      <c r="C835" s="1185"/>
      <c r="D835" s="1189"/>
      <c r="E835" s="1207"/>
      <c r="F835" s="1180"/>
      <c r="G835" s="1181"/>
      <c r="H835" s="1182"/>
    </row>
    <row r="836" spans="1:8" ht="12" customHeight="1" x14ac:dyDescent="0.3">
      <c r="A836" s="1225"/>
      <c r="B836" s="1188"/>
      <c r="C836" s="1185"/>
      <c r="D836" s="1189"/>
      <c r="E836" s="1207"/>
      <c r="F836" s="1180"/>
      <c r="G836" s="1181"/>
      <c r="H836" s="1182"/>
    </row>
    <row r="837" spans="1:8" ht="12" customHeight="1" x14ac:dyDescent="0.3">
      <c r="A837" s="1225"/>
      <c r="B837" s="1188"/>
      <c r="C837" s="1185"/>
      <c r="D837" s="1189"/>
      <c r="E837" s="1207"/>
      <c r="F837" s="1180"/>
      <c r="G837" s="1181"/>
      <c r="H837" s="1182"/>
    </row>
    <row r="838" spans="1:8" ht="12" customHeight="1" x14ac:dyDescent="0.3">
      <c r="A838" s="1225"/>
      <c r="B838" s="1188"/>
      <c r="C838" s="1185"/>
      <c r="D838" s="1189"/>
      <c r="E838" s="1207"/>
      <c r="F838" s="1180"/>
      <c r="G838" s="1181"/>
      <c r="H838" s="1182"/>
    </row>
    <row r="839" spans="1:8" ht="12" customHeight="1" x14ac:dyDescent="0.3">
      <c r="A839" s="1225"/>
      <c r="B839" s="1188"/>
      <c r="C839" s="1185"/>
      <c r="D839" s="1189"/>
      <c r="E839" s="1207"/>
      <c r="F839" s="1180"/>
      <c r="G839" s="1181"/>
      <c r="H839" s="1182"/>
    </row>
    <row r="840" spans="1:8" x14ac:dyDescent="0.3">
      <c r="A840" s="1187"/>
      <c r="B840" s="1188"/>
      <c r="C840" s="1185"/>
      <c r="D840" s="1189"/>
      <c r="E840" s="1229"/>
      <c r="F840" s="1180"/>
      <c r="G840" s="1181"/>
      <c r="H840" s="1182"/>
    </row>
    <row r="841" spans="1:8" ht="12" customHeight="1" x14ac:dyDescent="0.3">
      <c r="A841" s="1225"/>
      <c r="B841" s="1188"/>
      <c r="C841" s="1185"/>
      <c r="D841" s="1189"/>
      <c r="E841" s="1207"/>
      <c r="F841" s="1180"/>
      <c r="G841" s="1181"/>
      <c r="H841" s="1182"/>
    </row>
    <row r="842" spans="1:8" x14ac:dyDescent="0.3">
      <c r="A842" s="1187"/>
      <c r="B842" s="1188"/>
      <c r="C842" s="1185"/>
      <c r="D842" s="1189"/>
      <c r="E842" s="1229"/>
      <c r="F842" s="1180"/>
      <c r="G842" s="1181"/>
      <c r="H842" s="1182"/>
    </row>
    <row r="843" spans="1:8" ht="12" customHeight="1" x14ac:dyDescent="0.3">
      <c r="A843" s="1225"/>
      <c r="B843" s="1188"/>
      <c r="C843" s="1185"/>
      <c r="D843" s="1189"/>
      <c r="E843" s="1207"/>
      <c r="F843" s="1180"/>
      <c r="G843" s="1181"/>
      <c r="H843" s="1182"/>
    </row>
    <row r="844" spans="1:8" x14ac:dyDescent="0.3">
      <c r="A844" s="1187"/>
      <c r="B844" s="1188"/>
      <c r="C844" s="1185"/>
      <c r="D844" s="1189"/>
      <c r="E844" s="1217"/>
      <c r="F844" s="1180"/>
      <c r="G844" s="1181"/>
      <c r="H844" s="1182"/>
    </row>
    <row r="845" spans="1:8" ht="12" customHeight="1" x14ac:dyDescent="0.3">
      <c r="A845" s="1187"/>
      <c r="B845" s="1188"/>
      <c r="C845" s="1185"/>
      <c r="D845" s="1189"/>
      <c r="E845" s="1217"/>
      <c r="F845" s="1180"/>
      <c r="G845" s="1181"/>
      <c r="H845" s="1182"/>
    </row>
    <row r="846" spans="1:8" x14ac:dyDescent="0.3">
      <c r="A846" s="1225"/>
      <c r="B846" s="1188"/>
      <c r="C846" s="1185"/>
      <c r="D846" s="1189"/>
      <c r="E846" s="1229"/>
      <c r="F846" s="1180"/>
      <c r="G846" s="1181"/>
      <c r="H846" s="1182"/>
    </row>
    <row r="847" spans="1:8" ht="12" customHeight="1" x14ac:dyDescent="0.3">
      <c r="A847" s="1225"/>
      <c r="B847" s="1188"/>
      <c r="C847" s="1185"/>
      <c r="D847" s="1189"/>
      <c r="E847" s="1207"/>
      <c r="F847" s="1180"/>
      <c r="G847" s="1181"/>
      <c r="H847" s="1182"/>
    </row>
    <row r="848" spans="1:8" x14ac:dyDescent="0.3">
      <c r="A848" s="1187"/>
      <c r="B848" s="1188"/>
      <c r="C848" s="1185"/>
      <c r="D848" s="1189"/>
      <c r="E848" s="1209"/>
      <c r="F848" s="1180"/>
      <c r="G848" s="1181"/>
      <c r="H848" s="1182"/>
    </row>
    <row r="849" spans="1:8" ht="12" customHeight="1" x14ac:dyDescent="0.3">
      <c r="A849" s="1178"/>
      <c r="B849" s="1203"/>
      <c r="C849" s="1204"/>
      <c r="D849" s="1204"/>
      <c r="E849" s="1204"/>
      <c r="F849" s="1210"/>
      <c r="G849" s="1181"/>
      <c r="H849" s="1182"/>
    </row>
    <row r="850" spans="1:8" ht="12" customHeight="1" x14ac:dyDescent="0.3">
      <c r="A850" s="1211" t="s">
        <v>4058</v>
      </c>
      <c r="B850" s="1158" t="s">
        <v>4116</v>
      </c>
      <c r="C850" s="1159"/>
      <c r="D850" s="1159"/>
      <c r="E850" s="1159"/>
      <c r="F850" s="1175">
        <f>SUM(F816:F848)</f>
        <v>1000000</v>
      </c>
      <c r="G850" s="1181"/>
      <c r="H850" s="1151"/>
    </row>
    <row r="851" spans="1:8" x14ac:dyDescent="0.3">
      <c r="A851" s="1148" t="str">
        <f>A1</f>
        <v>CONTRACT  SANRAL NRA 2024/1323</v>
      </c>
      <c r="B851" s="1206"/>
      <c r="C851" s="1150"/>
      <c r="D851" s="1150"/>
      <c r="E851" s="1150"/>
      <c r="F851" s="1151"/>
      <c r="G851" s="1181"/>
      <c r="H851" s="1151"/>
    </row>
    <row r="852" spans="1:8" x14ac:dyDescent="0.3">
      <c r="A852" s="1148" t="str">
        <f>A2</f>
        <v>ROUTINE ROAD MAINTENANCE ON NATIONAL ROUTES IN THE NORTHWEST PROVINCE</v>
      </c>
      <c r="B852" s="1149"/>
      <c r="C852" s="1150"/>
      <c r="D852" s="1150"/>
      <c r="E852" s="1150"/>
      <c r="F852" s="1155" t="s">
        <v>4494</v>
      </c>
      <c r="G852" s="1181"/>
      <c r="H852" s="1155"/>
    </row>
    <row r="853" spans="1:8" x14ac:dyDescent="0.3">
      <c r="A853" s="1157" t="s">
        <v>4457</v>
      </c>
      <c r="B853" s="1149"/>
      <c r="C853" s="1159"/>
      <c r="D853" s="1159"/>
      <c r="E853" s="1159"/>
      <c r="F853" s="1151"/>
      <c r="G853" s="1181"/>
      <c r="H853" s="1151"/>
    </row>
    <row r="854" spans="1:8" x14ac:dyDescent="0.3">
      <c r="A854" s="1162"/>
      <c r="B854" s="1163"/>
      <c r="C854" s="1164"/>
      <c r="D854" s="1164"/>
      <c r="E854" s="1165"/>
      <c r="F854" s="1165"/>
      <c r="G854" s="1181"/>
      <c r="H854" s="1151"/>
    </row>
    <row r="855" spans="1:8" x14ac:dyDescent="0.3">
      <c r="A855" s="1166" t="s">
        <v>4111</v>
      </c>
      <c r="B855" s="1167" t="s">
        <v>4035</v>
      </c>
      <c r="C855" s="1168" t="s">
        <v>4112</v>
      </c>
      <c r="D855" s="1168" t="s">
        <v>4113</v>
      </c>
      <c r="E855" s="1169" t="s">
        <v>4114</v>
      </c>
      <c r="F855" s="1169" t="s">
        <v>4036</v>
      </c>
      <c r="G855" s="1181"/>
      <c r="H855" s="1170"/>
    </row>
    <row r="856" spans="1:8" x14ac:dyDescent="0.3">
      <c r="A856" s="1172"/>
      <c r="B856" s="1173"/>
      <c r="C856" s="1174"/>
      <c r="D856" s="1174"/>
      <c r="E856" s="1175"/>
      <c r="F856" s="1175"/>
      <c r="G856" s="1181"/>
      <c r="H856" s="1151"/>
    </row>
    <row r="857" spans="1:8" x14ac:dyDescent="0.3">
      <c r="A857" s="1222"/>
      <c r="B857" s="1250"/>
      <c r="C857" s="1251"/>
      <c r="D857" s="1189" t="s">
        <v>4331</v>
      </c>
      <c r="E857" s="1165"/>
      <c r="F857" s="1180"/>
      <c r="G857" s="1181"/>
      <c r="H857" s="1182"/>
    </row>
    <row r="858" spans="1:8" ht="24" x14ac:dyDescent="0.3">
      <c r="A858" s="1166" t="s">
        <v>4060</v>
      </c>
      <c r="B858" s="1252" t="s">
        <v>4061</v>
      </c>
      <c r="C858" s="1253"/>
      <c r="D858" s="1189" t="s">
        <v>4331</v>
      </c>
      <c r="E858" s="1207"/>
      <c r="F858" s="1180"/>
      <c r="G858" s="1181"/>
      <c r="H858" s="1182"/>
    </row>
    <row r="859" spans="1:8" x14ac:dyDescent="0.3">
      <c r="A859" s="1166"/>
      <c r="B859" s="1252"/>
      <c r="C859" s="1253"/>
      <c r="D859" s="1189" t="s">
        <v>4331</v>
      </c>
      <c r="E859" s="1207"/>
      <c r="F859" s="1180"/>
      <c r="G859" s="1181"/>
      <c r="H859" s="1182"/>
    </row>
    <row r="860" spans="1:8" x14ac:dyDescent="0.3">
      <c r="A860" s="1225" t="s">
        <v>654</v>
      </c>
      <c r="B860" s="1236" t="s">
        <v>655</v>
      </c>
      <c r="C860" s="1253"/>
      <c r="D860" s="1189" t="s">
        <v>4331</v>
      </c>
      <c r="E860" s="1229"/>
      <c r="F860" s="1180"/>
      <c r="G860" s="1181"/>
      <c r="H860" s="1182"/>
    </row>
    <row r="861" spans="1:8" x14ac:dyDescent="0.3">
      <c r="A861" s="1225"/>
      <c r="B861" s="1236"/>
      <c r="C861" s="1253"/>
      <c r="D861" s="1189" t="s">
        <v>4331</v>
      </c>
      <c r="E861" s="1229"/>
      <c r="F861" s="1180"/>
      <c r="G861" s="1181"/>
      <c r="H861" s="1182"/>
    </row>
    <row r="862" spans="1:8" x14ac:dyDescent="0.3">
      <c r="A862" s="1225" t="s">
        <v>656</v>
      </c>
      <c r="B862" s="1236" t="s">
        <v>657</v>
      </c>
      <c r="C862" s="1185" t="s">
        <v>221</v>
      </c>
      <c r="D862" s="1189">
        <v>100</v>
      </c>
      <c r="E862" s="1216"/>
      <c r="F862" s="1180">
        <f>ROUND(D862*(ROUND(E862,2)),2)</f>
        <v>0</v>
      </c>
      <c r="G862" s="1181"/>
      <c r="H862" s="1182"/>
    </row>
    <row r="863" spans="1:8" x14ac:dyDescent="0.3">
      <c r="A863" s="1225"/>
      <c r="B863" s="1236"/>
      <c r="C863" s="1253"/>
      <c r="D863" s="1189" t="s">
        <v>4331</v>
      </c>
      <c r="E863" s="1229"/>
      <c r="F863" s="1180"/>
      <c r="G863" s="1181"/>
      <c r="H863" s="1182"/>
    </row>
    <row r="864" spans="1:8" x14ac:dyDescent="0.3">
      <c r="A864" s="1187" t="s">
        <v>658</v>
      </c>
      <c r="B864" s="1236" t="s">
        <v>659</v>
      </c>
      <c r="C864" s="1185" t="s">
        <v>221</v>
      </c>
      <c r="D864" s="1189">
        <v>100</v>
      </c>
      <c r="E864" s="1216"/>
      <c r="F864" s="1180">
        <f>ROUND(D864*(ROUND(E864,2)),2)</f>
        <v>0</v>
      </c>
      <c r="G864" s="1181"/>
      <c r="H864" s="1182"/>
    </row>
    <row r="865" spans="1:8" x14ac:dyDescent="0.3">
      <c r="A865" s="1225"/>
      <c r="B865" s="1236"/>
      <c r="C865" s="1253"/>
      <c r="D865" s="1189" t="s">
        <v>4331</v>
      </c>
      <c r="E865" s="1217"/>
      <c r="F865" s="1180"/>
      <c r="G865" s="1181"/>
      <c r="H865" s="1182"/>
    </row>
    <row r="866" spans="1:8" x14ac:dyDescent="0.3">
      <c r="A866" s="1225" t="s">
        <v>660</v>
      </c>
      <c r="B866" s="1236" t="s">
        <v>661</v>
      </c>
      <c r="C866" s="1253"/>
      <c r="D866" s="1189" t="s">
        <v>4331</v>
      </c>
      <c r="E866" s="1217"/>
      <c r="F866" s="1180"/>
      <c r="G866" s="1181"/>
      <c r="H866" s="1182"/>
    </row>
    <row r="867" spans="1:8" x14ac:dyDescent="0.3">
      <c r="A867" s="1225"/>
      <c r="B867" s="1236"/>
      <c r="C867" s="1253"/>
      <c r="D867" s="1189" t="s">
        <v>4331</v>
      </c>
      <c r="E867" s="1207"/>
      <c r="F867" s="1180"/>
      <c r="G867" s="1181"/>
      <c r="H867" s="1182"/>
    </row>
    <row r="868" spans="1:8" x14ac:dyDescent="0.3">
      <c r="A868" s="1225" t="s">
        <v>662</v>
      </c>
      <c r="B868" s="1236" t="s">
        <v>663</v>
      </c>
      <c r="C868" s="1185" t="s">
        <v>221</v>
      </c>
      <c r="D868" s="1189">
        <v>100</v>
      </c>
      <c r="E868" s="1216"/>
      <c r="F868" s="1180">
        <f>ROUND(D868*(ROUND(E868,2)),2)</f>
        <v>0</v>
      </c>
      <c r="G868" s="1181"/>
      <c r="H868" s="1182"/>
    </row>
    <row r="869" spans="1:8" x14ac:dyDescent="0.3">
      <c r="A869" s="1225"/>
      <c r="B869" s="1236"/>
      <c r="C869" s="1253"/>
      <c r="D869" s="1189" t="s">
        <v>4331</v>
      </c>
      <c r="E869" s="1217"/>
      <c r="F869" s="1180"/>
      <c r="G869" s="1181"/>
      <c r="H869" s="1182"/>
    </row>
    <row r="870" spans="1:8" x14ac:dyDescent="0.3">
      <c r="A870" s="1187" t="s">
        <v>664</v>
      </c>
      <c r="B870" s="1236" t="s">
        <v>665</v>
      </c>
      <c r="C870" s="1185" t="s">
        <v>221</v>
      </c>
      <c r="D870" s="1189">
        <v>50</v>
      </c>
      <c r="E870" s="1216"/>
      <c r="F870" s="1180">
        <f>ROUND(D870*(ROUND(E870,2)),2)</f>
        <v>0</v>
      </c>
      <c r="G870" s="1181"/>
      <c r="H870" s="1182"/>
    </row>
    <row r="871" spans="1:8" x14ac:dyDescent="0.3">
      <c r="A871" s="1225"/>
      <c r="B871" s="1236"/>
      <c r="C871" s="1253"/>
      <c r="D871" s="1189" t="s">
        <v>4331</v>
      </c>
      <c r="E871" s="1217"/>
      <c r="F871" s="1180"/>
      <c r="G871" s="1181"/>
      <c r="H871" s="1182"/>
    </row>
    <row r="872" spans="1:8" x14ac:dyDescent="0.3">
      <c r="A872" s="1225" t="s">
        <v>666</v>
      </c>
      <c r="B872" s="1236" t="s">
        <v>667</v>
      </c>
      <c r="C872" s="1253"/>
      <c r="D872" s="1189" t="s">
        <v>4331</v>
      </c>
      <c r="E872" s="1217"/>
      <c r="F872" s="1180"/>
      <c r="G872" s="1181"/>
      <c r="H872" s="1182"/>
    </row>
    <row r="873" spans="1:8" x14ac:dyDescent="0.3">
      <c r="A873" s="1187"/>
      <c r="B873" s="1236"/>
      <c r="C873" s="1253"/>
      <c r="D873" s="1189" t="s">
        <v>4331</v>
      </c>
      <c r="E873" s="1207"/>
      <c r="F873" s="1180"/>
      <c r="G873" s="1181"/>
      <c r="H873" s="1182"/>
    </row>
    <row r="874" spans="1:8" x14ac:dyDescent="0.3">
      <c r="A874" s="1225" t="s">
        <v>668</v>
      </c>
      <c r="B874" s="1236" t="s">
        <v>669</v>
      </c>
      <c r="C874" s="1253"/>
      <c r="D874" s="1189" t="s">
        <v>4331</v>
      </c>
      <c r="E874" s="1229"/>
      <c r="F874" s="1180"/>
      <c r="G874" s="1181"/>
      <c r="H874" s="1182"/>
    </row>
    <row r="875" spans="1:8" x14ac:dyDescent="0.3">
      <c r="A875" s="1225"/>
      <c r="B875" s="1236"/>
      <c r="C875" s="1253"/>
      <c r="D875" s="1189" t="s">
        <v>4331</v>
      </c>
      <c r="E875" s="1207"/>
      <c r="F875" s="1180"/>
      <c r="G875" s="1181"/>
      <c r="H875" s="1182"/>
    </row>
    <row r="876" spans="1:8" x14ac:dyDescent="0.3">
      <c r="A876" s="1187" t="s">
        <v>3797</v>
      </c>
      <c r="B876" s="1236" t="s">
        <v>3793</v>
      </c>
      <c r="C876" s="1185" t="s">
        <v>221</v>
      </c>
      <c r="D876" s="1189">
        <v>10</v>
      </c>
      <c r="E876" s="1216"/>
      <c r="F876" s="1180">
        <f>ROUND(D876*(ROUND(E876,2)),2)</f>
        <v>0</v>
      </c>
      <c r="G876" s="1181"/>
      <c r="H876" s="1182"/>
    </row>
    <row r="877" spans="1:8" x14ac:dyDescent="0.3">
      <c r="A877" s="1187"/>
      <c r="B877" s="1236"/>
      <c r="C877" s="1253"/>
      <c r="D877" s="1189" t="s">
        <v>4331</v>
      </c>
      <c r="E877" s="1207"/>
      <c r="F877" s="1180"/>
      <c r="G877" s="1181"/>
      <c r="H877" s="1182"/>
    </row>
    <row r="878" spans="1:8" x14ac:dyDescent="0.3">
      <c r="A878" s="1187" t="s">
        <v>670</v>
      </c>
      <c r="B878" s="1236" t="s">
        <v>671</v>
      </c>
      <c r="C878" s="1185" t="s">
        <v>221</v>
      </c>
      <c r="D878" s="1189">
        <v>10</v>
      </c>
      <c r="E878" s="1216"/>
      <c r="F878" s="1180">
        <f>ROUND(D878*(ROUND(E878,2)),2)</f>
        <v>0</v>
      </c>
      <c r="G878" s="1181"/>
      <c r="H878" s="1182"/>
    </row>
    <row r="879" spans="1:8" x14ac:dyDescent="0.3">
      <c r="A879" s="1187"/>
      <c r="B879" s="1236"/>
      <c r="C879" s="1253"/>
      <c r="D879" s="1189" t="s">
        <v>4331</v>
      </c>
      <c r="E879" s="1217"/>
      <c r="F879" s="1180"/>
      <c r="G879" s="1181"/>
      <c r="H879" s="1182"/>
    </row>
    <row r="880" spans="1:8" x14ac:dyDescent="0.3">
      <c r="A880" s="1187" t="s">
        <v>672</v>
      </c>
      <c r="B880" s="1236" t="s">
        <v>673</v>
      </c>
      <c r="C880" s="1185" t="s">
        <v>181</v>
      </c>
      <c r="D880" s="1189">
        <v>100</v>
      </c>
      <c r="E880" s="1216"/>
      <c r="F880" s="1180">
        <f>ROUND(D880*(ROUND(E880,2)),2)</f>
        <v>0</v>
      </c>
      <c r="G880" s="1181"/>
      <c r="H880" s="1182"/>
    </row>
    <row r="881" spans="1:8" x14ac:dyDescent="0.3">
      <c r="A881" s="1187"/>
      <c r="B881" s="1236"/>
      <c r="C881" s="1253"/>
      <c r="D881" s="1189" t="s">
        <v>4331</v>
      </c>
      <c r="E881" s="1217"/>
      <c r="F881" s="1180"/>
      <c r="G881" s="1181"/>
      <c r="H881" s="1182"/>
    </row>
    <row r="882" spans="1:8" x14ac:dyDescent="0.3">
      <c r="A882" s="1225" t="s">
        <v>691</v>
      </c>
      <c r="B882" s="1236" t="s">
        <v>692</v>
      </c>
      <c r="C882" s="1253"/>
      <c r="D882" s="1189" t="s">
        <v>4331</v>
      </c>
      <c r="E882" s="1217"/>
      <c r="F882" s="1180"/>
      <c r="G882" s="1181"/>
      <c r="H882" s="1182"/>
    </row>
    <row r="883" spans="1:8" x14ac:dyDescent="0.3">
      <c r="A883" s="1187"/>
      <c r="B883" s="1236"/>
      <c r="C883" s="1253"/>
      <c r="D883" s="1189" t="s">
        <v>4331</v>
      </c>
      <c r="E883" s="1217"/>
      <c r="F883" s="1180"/>
      <c r="G883" s="1181"/>
      <c r="H883" s="1182"/>
    </row>
    <row r="884" spans="1:8" x14ac:dyDescent="0.3">
      <c r="A884" s="1225" t="s">
        <v>693</v>
      </c>
      <c r="B884" s="1236" t="s">
        <v>694</v>
      </c>
      <c r="C884" s="1185" t="s">
        <v>221</v>
      </c>
      <c r="D884" s="1189">
        <v>20</v>
      </c>
      <c r="E884" s="1216"/>
      <c r="F884" s="1180">
        <f>ROUND(D884*(ROUND(E884,2)),2)</f>
        <v>0</v>
      </c>
      <c r="G884" s="1181"/>
      <c r="H884" s="1182"/>
    </row>
    <row r="885" spans="1:8" x14ac:dyDescent="0.3">
      <c r="A885" s="1225"/>
      <c r="B885" s="1236"/>
      <c r="C885" s="1253"/>
      <c r="D885" s="1189" t="s">
        <v>4331</v>
      </c>
      <c r="E885" s="1207"/>
      <c r="F885" s="1180"/>
      <c r="G885" s="1181"/>
      <c r="H885" s="1182"/>
    </row>
    <row r="886" spans="1:8" x14ac:dyDescent="0.3">
      <c r="A886" s="1187" t="s">
        <v>695</v>
      </c>
      <c r="B886" s="1236" t="s">
        <v>696</v>
      </c>
      <c r="C886" s="1185" t="s">
        <v>221</v>
      </c>
      <c r="D886" s="1189">
        <v>20</v>
      </c>
      <c r="E886" s="1216"/>
      <c r="F886" s="1180">
        <f>ROUND(D886*(ROUND(E886,2)),2)</f>
        <v>0</v>
      </c>
      <c r="G886" s="1181"/>
      <c r="H886" s="1182"/>
    </row>
    <row r="887" spans="1:8" x14ac:dyDescent="0.3">
      <c r="A887" s="1187"/>
      <c r="B887" s="1236"/>
      <c r="C887" s="1253"/>
      <c r="D887" s="1189" t="s">
        <v>4331</v>
      </c>
      <c r="E887" s="1217"/>
      <c r="F887" s="1180"/>
      <c r="G887" s="1181"/>
      <c r="H887" s="1182"/>
    </row>
    <row r="888" spans="1:8" x14ac:dyDescent="0.3">
      <c r="A888" s="1187" t="s">
        <v>697</v>
      </c>
      <c r="B888" s="1236" t="s">
        <v>698</v>
      </c>
      <c r="C888" s="1185" t="s">
        <v>221</v>
      </c>
      <c r="D888" s="1189">
        <v>20</v>
      </c>
      <c r="E888" s="1216"/>
      <c r="F888" s="1180">
        <f>ROUND(D888*(ROUND(E888,2)),2)</f>
        <v>0</v>
      </c>
      <c r="G888" s="1181"/>
      <c r="H888" s="1182"/>
    </row>
    <row r="889" spans="1:8" x14ac:dyDescent="0.3">
      <c r="A889" s="1187"/>
      <c r="B889" s="1236"/>
      <c r="C889" s="1253"/>
      <c r="D889" s="1189" t="s">
        <v>4331</v>
      </c>
      <c r="E889" s="1217"/>
      <c r="F889" s="1180"/>
      <c r="G889" s="1181"/>
      <c r="H889" s="1182"/>
    </row>
    <row r="890" spans="1:8" x14ac:dyDescent="0.3">
      <c r="A890" s="1187" t="s">
        <v>699</v>
      </c>
      <c r="B890" s="1236" t="s">
        <v>700</v>
      </c>
      <c r="C890" s="1185" t="s">
        <v>221</v>
      </c>
      <c r="D890" s="1189">
        <v>20</v>
      </c>
      <c r="E890" s="1216"/>
      <c r="F890" s="1180">
        <f>ROUND(D890*(ROUND(E890,2)),2)</f>
        <v>0</v>
      </c>
      <c r="G890" s="1181"/>
      <c r="H890" s="1182"/>
    </row>
    <row r="891" spans="1:8" x14ac:dyDescent="0.3">
      <c r="A891" s="1187"/>
      <c r="B891" s="1236"/>
      <c r="C891" s="1253"/>
      <c r="D891" s="1189"/>
      <c r="E891" s="1180"/>
      <c r="F891" s="1180"/>
      <c r="G891" s="1181"/>
      <c r="H891" s="1182"/>
    </row>
    <row r="892" spans="1:8" x14ac:dyDescent="0.3">
      <c r="A892" s="1225" t="s">
        <v>701</v>
      </c>
      <c r="B892" s="1188" t="s">
        <v>702</v>
      </c>
      <c r="C892" s="1185"/>
      <c r="D892" s="1189" t="s">
        <v>4331</v>
      </c>
      <c r="E892" s="1207"/>
      <c r="F892" s="1180"/>
      <c r="G892" s="1181"/>
      <c r="H892" s="1182"/>
    </row>
    <row r="893" spans="1:8" x14ac:dyDescent="0.3">
      <c r="A893" s="1187"/>
      <c r="B893" s="1188"/>
      <c r="C893" s="1185"/>
      <c r="D893" s="1189" t="s">
        <v>4331</v>
      </c>
      <c r="E893" s="1207"/>
      <c r="F893" s="1180"/>
      <c r="G893" s="1181"/>
      <c r="H893" s="1182"/>
    </row>
    <row r="894" spans="1:8" x14ac:dyDescent="0.3">
      <c r="A894" s="1187" t="s">
        <v>712</v>
      </c>
      <c r="B894" s="1188" t="s">
        <v>673</v>
      </c>
      <c r="C894" s="1185" t="s">
        <v>181</v>
      </c>
      <c r="D894" s="1189">
        <v>100</v>
      </c>
      <c r="E894" s="1216"/>
      <c r="F894" s="1180">
        <f>ROUND(D894*(ROUND(E894,2)),2)</f>
        <v>0</v>
      </c>
      <c r="G894" s="1181"/>
      <c r="H894" s="1182"/>
    </row>
    <row r="895" spans="1:8" x14ac:dyDescent="0.3">
      <c r="A895" s="1187"/>
      <c r="B895" s="1236"/>
      <c r="C895" s="1253"/>
      <c r="D895" s="1189"/>
      <c r="E895" s="1217"/>
      <c r="F895" s="1180"/>
      <c r="G895" s="1181"/>
      <c r="H895" s="1182"/>
    </row>
    <row r="896" spans="1:8" x14ac:dyDescent="0.3">
      <c r="A896" s="1187"/>
      <c r="B896" s="1236"/>
      <c r="C896" s="1253"/>
      <c r="D896" s="1189"/>
      <c r="E896" s="1217"/>
      <c r="F896" s="1180"/>
      <c r="G896" s="1154"/>
      <c r="H896" s="1154"/>
    </row>
    <row r="897" spans="1:8" x14ac:dyDescent="0.3">
      <c r="A897" s="1187"/>
      <c r="B897" s="1236"/>
      <c r="C897" s="1253"/>
      <c r="D897" s="1189"/>
      <c r="E897" s="1217"/>
      <c r="F897" s="1180"/>
      <c r="G897" s="1154"/>
      <c r="H897" s="1154"/>
    </row>
    <row r="898" spans="1:8" x14ac:dyDescent="0.3">
      <c r="A898" s="1187"/>
      <c r="B898" s="1236"/>
      <c r="C898" s="1253"/>
      <c r="D898" s="1189"/>
      <c r="E898" s="1217"/>
      <c r="F898" s="1180"/>
      <c r="G898" s="1154"/>
      <c r="H898" s="1154"/>
    </row>
    <row r="899" spans="1:8" x14ac:dyDescent="0.3">
      <c r="A899" s="1187"/>
      <c r="B899" s="1236"/>
      <c r="C899" s="1253"/>
      <c r="D899" s="1189"/>
      <c r="E899" s="1217"/>
      <c r="F899" s="1180"/>
      <c r="G899" s="1154"/>
      <c r="H899" s="1154"/>
    </row>
    <row r="900" spans="1:8" x14ac:dyDescent="0.3">
      <c r="A900" s="1187"/>
      <c r="B900" s="1236"/>
      <c r="C900" s="1253"/>
      <c r="D900" s="1189"/>
      <c r="E900" s="1217"/>
      <c r="F900" s="1180"/>
      <c r="G900" s="1154"/>
      <c r="H900" s="1154"/>
    </row>
    <row r="901" spans="1:8" x14ac:dyDescent="0.3">
      <c r="A901" s="1187"/>
      <c r="B901" s="1236"/>
      <c r="C901" s="1253"/>
      <c r="D901" s="1189"/>
      <c r="E901" s="1217"/>
      <c r="F901" s="1180"/>
      <c r="G901" s="1154"/>
      <c r="H901" s="1154"/>
    </row>
    <row r="902" spans="1:8" x14ac:dyDescent="0.3">
      <c r="A902" s="1187"/>
      <c r="B902" s="1236"/>
      <c r="C902" s="1253"/>
      <c r="D902" s="1189"/>
      <c r="E902" s="1217"/>
      <c r="F902" s="1180"/>
      <c r="G902" s="1154"/>
      <c r="H902" s="1154"/>
    </row>
    <row r="903" spans="1:8" x14ac:dyDescent="0.3">
      <c r="A903" s="1178"/>
      <c r="B903" s="1203"/>
      <c r="C903" s="1204"/>
      <c r="D903" s="1204"/>
      <c r="E903" s="1204"/>
      <c r="F903" s="1210"/>
      <c r="G903" s="1181"/>
      <c r="H903" s="1182"/>
    </row>
    <row r="904" spans="1:8" x14ac:dyDescent="0.3">
      <c r="A904" s="1211" t="s">
        <v>4060</v>
      </c>
      <c r="B904" s="1158" t="s">
        <v>4116</v>
      </c>
      <c r="C904" s="1159"/>
      <c r="D904" s="1159"/>
      <c r="E904" s="1159"/>
      <c r="F904" s="1175">
        <f>SUM(F858:F903)</f>
        <v>0</v>
      </c>
      <c r="G904" s="1181"/>
      <c r="H904" s="1151"/>
    </row>
    <row r="905" spans="1:8" ht="12" customHeight="1" x14ac:dyDescent="0.3">
      <c r="A905" s="1148" t="str">
        <f>A1</f>
        <v>CONTRACT  SANRAL NRA 2024/1323</v>
      </c>
      <c r="B905" s="1206"/>
      <c r="C905" s="1150"/>
      <c r="D905" s="1150"/>
      <c r="E905" s="1150"/>
      <c r="F905" s="1151"/>
      <c r="G905" s="1181"/>
      <c r="H905" s="1151"/>
    </row>
    <row r="906" spans="1:8" ht="12" customHeight="1" x14ac:dyDescent="0.3">
      <c r="A906" s="1148" t="str">
        <f>A2</f>
        <v>ROUTINE ROAD MAINTENANCE ON NATIONAL ROUTES IN THE NORTHWEST PROVINCE</v>
      </c>
      <c r="B906" s="1149"/>
      <c r="C906" s="1150"/>
      <c r="D906" s="1150"/>
      <c r="E906" s="1150"/>
      <c r="F906" s="1155" t="s">
        <v>4495</v>
      </c>
      <c r="G906" s="1181"/>
      <c r="H906" s="1155"/>
    </row>
    <row r="907" spans="1:8" ht="12" customHeight="1" x14ac:dyDescent="0.3">
      <c r="A907" s="1157" t="s">
        <v>4457</v>
      </c>
      <c r="B907" s="1149"/>
      <c r="C907" s="1159"/>
      <c r="D907" s="1159"/>
      <c r="E907" s="1159"/>
      <c r="F907" s="1151"/>
      <c r="G907" s="1181"/>
      <c r="H907" s="1151"/>
    </row>
    <row r="908" spans="1:8" ht="12" customHeight="1" x14ac:dyDescent="0.3">
      <c r="A908" s="1162"/>
      <c r="B908" s="1163"/>
      <c r="C908" s="1164"/>
      <c r="D908" s="1164"/>
      <c r="E908" s="1165"/>
      <c r="F908" s="1165"/>
      <c r="G908" s="1181"/>
      <c r="H908" s="1151"/>
    </row>
    <row r="909" spans="1:8" ht="12" customHeight="1" x14ac:dyDescent="0.3">
      <c r="A909" s="1166" t="s">
        <v>4111</v>
      </c>
      <c r="B909" s="1167" t="s">
        <v>4035</v>
      </c>
      <c r="C909" s="1168" t="s">
        <v>4112</v>
      </c>
      <c r="D909" s="1168" t="s">
        <v>4113</v>
      </c>
      <c r="E909" s="1169" t="s">
        <v>4114</v>
      </c>
      <c r="F909" s="1169" t="s">
        <v>4036</v>
      </c>
      <c r="G909" s="1181"/>
      <c r="H909" s="1170"/>
    </row>
    <row r="910" spans="1:8" ht="12" customHeight="1" x14ac:dyDescent="0.3">
      <c r="A910" s="1172"/>
      <c r="B910" s="1173"/>
      <c r="C910" s="1174"/>
      <c r="D910" s="1174"/>
      <c r="E910" s="1175"/>
      <c r="F910" s="1175"/>
      <c r="G910" s="1181"/>
      <c r="H910" s="1151"/>
    </row>
    <row r="911" spans="1:8" ht="12" customHeight="1" x14ac:dyDescent="0.3">
      <c r="A911" s="1222"/>
      <c r="B911" s="1223"/>
      <c r="C911" s="1164"/>
      <c r="D911" s="1189" t="s">
        <v>4331</v>
      </c>
      <c r="E911" s="1165"/>
      <c r="F911" s="1180"/>
      <c r="G911" s="1181"/>
      <c r="H911" s="1182"/>
    </row>
    <row r="912" spans="1:8" ht="24" x14ac:dyDescent="0.3">
      <c r="A912" s="1166" t="s">
        <v>4062</v>
      </c>
      <c r="B912" s="1184" t="s">
        <v>4496</v>
      </c>
      <c r="C912" s="1185"/>
      <c r="D912" s="1189" t="s">
        <v>4331</v>
      </c>
      <c r="E912" s="1207"/>
      <c r="F912" s="1180"/>
      <c r="G912" s="1181"/>
      <c r="H912" s="1182"/>
    </row>
    <row r="913" spans="1:8" ht="10.050000000000001" customHeight="1" x14ac:dyDescent="0.3">
      <c r="A913" s="1166"/>
      <c r="B913" s="1186"/>
      <c r="C913" s="1185"/>
      <c r="D913" s="1189" t="s">
        <v>4331</v>
      </c>
      <c r="E913" s="1207"/>
      <c r="F913" s="1180"/>
      <c r="G913" s="1181"/>
      <c r="H913" s="1182"/>
    </row>
    <row r="914" spans="1:8" x14ac:dyDescent="0.3">
      <c r="A914" s="1225" t="s">
        <v>734</v>
      </c>
      <c r="B914" s="1188" t="s">
        <v>655</v>
      </c>
      <c r="C914" s="1185"/>
      <c r="D914" s="1189" t="s">
        <v>4331</v>
      </c>
      <c r="E914" s="1207"/>
      <c r="F914" s="1180"/>
      <c r="G914" s="1181"/>
      <c r="H914" s="1182"/>
    </row>
    <row r="915" spans="1:8" ht="10.050000000000001" customHeight="1" x14ac:dyDescent="0.3">
      <c r="A915" s="1225"/>
      <c r="B915" s="1188"/>
      <c r="C915" s="1185"/>
      <c r="D915" s="1189" t="s">
        <v>4331</v>
      </c>
      <c r="E915" s="1207"/>
      <c r="F915" s="1180"/>
      <c r="G915" s="1181"/>
      <c r="H915" s="1182"/>
    </row>
    <row r="916" spans="1:8" x14ac:dyDescent="0.3">
      <c r="A916" s="1187" t="s">
        <v>735</v>
      </c>
      <c r="B916" s="1188" t="s">
        <v>657</v>
      </c>
      <c r="C916" s="1185" t="s">
        <v>221</v>
      </c>
      <c r="D916" s="1189">
        <v>50</v>
      </c>
      <c r="E916" s="1216"/>
      <c r="F916" s="1180">
        <f>ROUND(D916*(ROUND(E916,2)),2)</f>
        <v>0</v>
      </c>
      <c r="G916" s="1181"/>
      <c r="H916" s="1182"/>
    </row>
    <row r="917" spans="1:8" ht="10.050000000000001" customHeight="1" x14ac:dyDescent="0.3">
      <c r="A917" s="1187"/>
      <c r="B917" s="1188"/>
      <c r="C917" s="1185"/>
      <c r="D917" s="1189" t="s">
        <v>4331</v>
      </c>
      <c r="E917" s="1217"/>
      <c r="F917" s="1180"/>
      <c r="G917" s="1181"/>
      <c r="H917" s="1182"/>
    </row>
    <row r="918" spans="1:8" x14ac:dyDescent="0.3">
      <c r="A918" s="1187" t="s">
        <v>736</v>
      </c>
      <c r="B918" s="1188" t="s">
        <v>659</v>
      </c>
      <c r="C918" s="1185" t="s">
        <v>221</v>
      </c>
      <c r="D918" s="1189">
        <v>25</v>
      </c>
      <c r="E918" s="1216"/>
      <c r="F918" s="1180">
        <f>ROUND(D918*(ROUND(E918,2)),2)</f>
        <v>0</v>
      </c>
      <c r="G918" s="1181"/>
      <c r="H918" s="1182"/>
    </row>
    <row r="919" spans="1:8" ht="10.050000000000001" customHeight="1" x14ac:dyDescent="0.3">
      <c r="A919" s="1225"/>
      <c r="B919" s="1188"/>
      <c r="C919" s="1185"/>
      <c r="D919" s="1189" t="s">
        <v>4331</v>
      </c>
      <c r="E919" s="1207"/>
      <c r="F919" s="1180"/>
      <c r="G919" s="1181"/>
      <c r="H919" s="1182"/>
    </row>
    <row r="920" spans="1:8" x14ac:dyDescent="0.3">
      <c r="A920" s="1225" t="s">
        <v>737</v>
      </c>
      <c r="B920" s="1188" t="s">
        <v>738</v>
      </c>
      <c r="C920" s="1185" t="s">
        <v>221</v>
      </c>
      <c r="D920" s="1189">
        <v>20</v>
      </c>
      <c r="E920" s="1216"/>
      <c r="F920" s="1180">
        <f>ROUND(D920*(ROUND(E920,2)),2)</f>
        <v>0</v>
      </c>
      <c r="G920" s="1181"/>
      <c r="H920" s="1182"/>
    </row>
    <row r="921" spans="1:8" ht="10.050000000000001" customHeight="1" x14ac:dyDescent="0.3">
      <c r="A921" s="1225"/>
      <c r="B921" s="1188"/>
      <c r="C921" s="1185"/>
      <c r="D921" s="1189" t="s">
        <v>4331</v>
      </c>
      <c r="E921" s="1217"/>
      <c r="F921" s="1180"/>
      <c r="G921" s="1181"/>
      <c r="H921" s="1182"/>
    </row>
    <row r="922" spans="1:8" x14ac:dyDescent="0.3">
      <c r="A922" s="1225" t="s">
        <v>739</v>
      </c>
      <c r="B922" s="1186" t="s">
        <v>740</v>
      </c>
      <c r="C922" s="1185"/>
      <c r="D922" s="1189" t="s">
        <v>4331</v>
      </c>
      <c r="E922" s="1217"/>
      <c r="F922" s="1180"/>
      <c r="G922" s="1181"/>
      <c r="H922" s="1182"/>
    </row>
    <row r="923" spans="1:8" ht="10.050000000000001" customHeight="1" x14ac:dyDescent="0.3">
      <c r="A923" s="1187"/>
      <c r="B923" s="1188"/>
      <c r="C923" s="1185"/>
      <c r="D923" s="1189" t="s">
        <v>4331</v>
      </c>
      <c r="E923" s="1217"/>
      <c r="F923" s="1180"/>
      <c r="G923" s="1181"/>
      <c r="H923" s="1182"/>
    </row>
    <row r="924" spans="1:8" ht="22.8" x14ac:dyDescent="0.3">
      <c r="A924" s="1187" t="s">
        <v>741</v>
      </c>
      <c r="B924" s="1188" t="s">
        <v>742</v>
      </c>
      <c r="C924" s="1185"/>
      <c r="D924" s="1189" t="s">
        <v>4331</v>
      </c>
      <c r="E924" s="1229"/>
      <c r="F924" s="1180"/>
      <c r="G924" s="1181"/>
      <c r="H924" s="1182"/>
    </row>
    <row r="925" spans="1:8" ht="10.050000000000001" customHeight="1" x14ac:dyDescent="0.3">
      <c r="A925" s="1187"/>
      <c r="B925" s="1188"/>
      <c r="C925" s="1185"/>
      <c r="D925" s="1189" t="s">
        <v>4331</v>
      </c>
      <c r="E925" s="1229"/>
      <c r="F925" s="1180"/>
      <c r="G925" s="1181"/>
      <c r="H925" s="1182"/>
    </row>
    <row r="926" spans="1:8" x14ac:dyDescent="0.3">
      <c r="A926" s="1187" t="s">
        <v>745</v>
      </c>
      <c r="B926" s="1188" t="s">
        <v>3805</v>
      </c>
      <c r="C926" s="1185" t="s">
        <v>221</v>
      </c>
      <c r="D926" s="1189">
        <v>10</v>
      </c>
      <c r="E926" s="1216"/>
      <c r="F926" s="1180">
        <f>ROUND(D926*(ROUND(E926,2)),2)</f>
        <v>0</v>
      </c>
      <c r="G926" s="1181"/>
      <c r="H926" s="1182"/>
    </row>
    <row r="927" spans="1:8" ht="10.050000000000001" customHeight="1" x14ac:dyDescent="0.3">
      <c r="A927" s="1187"/>
      <c r="B927" s="1188"/>
      <c r="C927" s="1185"/>
      <c r="D927" s="1189" t="s">
        <v>4331</v>
      </c>
      <c r="E927" s="1207"/>
      <c r="F927" s="1180"/>
      <c r="G927" s="1181"/>
      <c r="H927" s="1182"/>
    </row>
    <row r="928" spans="1:8" x14ac:dyDescent="0.3">
      <c r="A928" s="1187" t="s">
        <v>747</v>
      </c>
      <c r="B928" s="1188" t="s">
        <v>4497</v>
      </c>
      <c r="C928" s="1185"/>
      <c r="D928" s="1189" t="s">
        <v>4331</v>
      </c>
      <c r="E928" s="1229"/>
      <c r="F928" s="1180"/>
      <c r="G928" s="1181"/>
      <c r="H928" s="1182"/>
    </row>
    <row r="929" spans="1:8" ht="10.050000000000001" customHeight="1" x14ac:dyDescent="0.3">
      <c r="A929" s="1187"/>
      <c r="B929" s="1188"/>
      <c r="C929" s="1185"/>
      <c r="D929" s="1189" t="s">
        <v>4331</v>
      </c>
      <c r="E929" s="1229"/>
      <c r="F929" s="1180"/>
      <c r="G929" s="1181"/>
      <c r="H929" s="1182"/>
    </row>
    <row r="930" spans="1:8" x14ac:dyDescent="0.3">
      <c r="A930" s="1187" t="s">
        <v>750</v>
      </c>
      <c r="B930" s="1188" t="s">
        <v>3805</v>
      </c>
      <c r="C930" s="1185" t="s">
        <v>221</v>
      </c>
      <c r="D930" s="1189">
        <v>10</v>
      </c>
      <c r="E930" s="1216"/>
      <c r="F930" s="1180">
        <f>ROUND(D930*(ROUND(E930,2)),2)</f>
        <v>0</v>
      </c>
      <c r="G930" s="1181"/>
      <c r="H930" s="1182"/>
    </row>
    <row r="931" spans="1:8" ht="10.050000000000001" customHeight="1" x14ac:dyDescent="0.3">
      <c r="A931" s="1187"/>
      <c r="B931" s="1188"/>
      <c r="C931" s="1185"/>
      <c r="D931" s="1189" t="s">
        <v>4331</v>
      </c>
      <c r="E931" s="1207"/>
      <c r="F931" s="1180"/>
      <c r="G931" s="1181"/>
      <c r="H931" s="1182"/>
    </row>
    <row r="932" spans="1:8" x14ac:dyDescent="0.3">
      <c r="A932" s="1187" t="s">
        <v>751</v>
      </c>
      <c r="B932" s="1188" t="s">
        <v>4498</v>
      </c>
      <c r="C932" s="1185"/>
      <c r="D932" s="1189" t="s">
        <v>4331</v>
      </c>
      <c r="E932" s="1229"/>
      <c r="F932" s="1180"/>
      <c r="G932" s="1181"/>
      <c r="H932" s="1182"/>
    </row>
    <row r="933" spans="1:8" ht="10.050000000000001" customHeight="1" x14ac:dyDescent="0.3">
      <c r="A933" s="1187"/>
      <c r="B933" s="1188"/>
      <c r="C933" s="1185"/>
      <c r="D933" s="1189" t="s">
        <v>4331</v>
      </c>
      <c r="E933" s="1229"/>
      <c r="F933" s="1180"/>
      <c r="G933" s="1181"/>
      <c r="H933" s="1182"/>
    </row>
    <row r="934" spans="1:8" x14ac:dyDescent="0.3">
      <c r="A934" s="1187" t="s">
        <v>754</v>
      </c>
      <c r="B934" s="1188" t="s">
        <v>3805</v>
      </c>
      <c r="C934" s="1185" t="s">
        <v>221</v>
      </c>
      <c r="D934" s="1189">
        <v>10</v>
      </c>
      <c r="E934" s="1216"/>
      <c r="F934" s="1180">
        <f>ROUND(D934*(ROUND(E934,2)),2)</f>
        <v>0</v>
      </c>
      <c r="G934" s="1181"/>
      <c r="H934" s="1182"/>
    </row>
    <row r="935" spans="1:8" ht="10.050000000000001" customHeight="1" x14ac:dyDescent="0.3">
      <c r="A935" s="1187"/>
      <c r="B935" s="1188"/>
      <c r="C935" s="1185"/>
      <c r="D935" s="1189" t="s">
        <v>4331</v>
      </c>
      <c r="E935" s="1217"/>
      <c r="F935" s="1180"/>
      <c r="G935" s="1181"/>
      <c r="H935" s="1182"/>
    </row>
    <row r="936" spans="1:8" x14ac:dyDescent="0.3">
      <c r="A936" s="1225" t="s">
        <v>755</v>
      </c>
      <c r="B936" s="1186" t="s">
        <v>756</v>
      </c>
      <c r="C936" s="1185"/>
      <c r="D936" s="1189" t="s">
        <v>4331</v>
      </c>
      <c r="E936" s="1217"/>
      <c r="F936" s="1180"/>
      <c r="G936" s="1181"/>
      <c r="H936" s="1182"/>
    </row>
    <row r="937" spans="1:8" ht="10.050000000000001" customHeight="1" x14ac:dyDescent="0.3">
      <c r="A937" s="1187"/>
      <c r="B937" s="1186"/>
      <c r="C937" s="1185"/>
      <c r="D937" s="1189" t="s">
        <v>4331</v>
      </c>
      <c r="E937" s="1217"/>
      <c r="F937" s="1180"/>
      <c r="G937" s="1181"/>
      <c r="H937" s="1182"/>
    </row>
    <row r="938" spans="1:8" ht="22.8" x14ac:dyDescent="0.3">
      <c r="A938" s="1187" t="s">
        <v>757</v>
      </c>
      <c r="B938" s="1188" t="s">
        <v>3990</v>
      </c>
      <c r="C938" s="1185"/>
      <c r="D938" s="1189" t="s">
        <v>4331</v>
      </c>
      <c r="E938" s="1229"/>
      <c r="F938" s="1180"/>
      <c r="G938" s="1181"/>
      <c r="H938" s="1182"/>
    </row>
    <row r="939" spans="1:8" ht="10.050000000000001" customHeight="1" x14ac:dyDescent="0.3">
      <c r="A939" s="1187"/>
      <c r="B939" s="1188"/>
      <c r="C939" s="1185"/>
      <c r="D939" s="1189" t="s">
        <v>4331</v>
      </c>
      <c r="E939" s="1229"/>
      <c r="F939" s="1180"/>
      <c r="G939" s="1181"/>
      <c r="H939" s="1182"/>
    </row>
    <row r="940" spans="1:8" x14ac:dyDescent="0.3">
      <c r="A940" s="1187" t="s">
        <v>3812</v>
      </c>
      <c r="B940" s="1188" t="s">
        <v>3808</v>
      </c>
      <c r="C940" s="1185" t="s">
        <v>363</v>
      </c>
      <c r="D940" s="1189">
        <v>150</v>
      </c>
      <c r="E940" s="1216"/>
      <c r="F940" s="1180">
        <f>ROUND(D940*(ROUND(E940,2)),2)</f>
        <v>0</v>
      </c>
      <c r="G940" s="1181"/>
      <c r="H940" s="1182"/>
    </row>
    <row r="941" spans="1:8" ht="10.050000000000001" customHeight="1" x14ac:dyDescent="0.3">
      <c r="A941" s="1187"/>
      <c r="B941" s="1154"/>
      <c r="C941" s="1185"/>
      <c r="D941" s="1189" t="s">
        <v>4331</v>
      </c>
      <c r="E941" s="1229"/>
      <c r="F941" s="1180"/>
      <c r="G941" s="1181"/>
      <c r="H941" s="1182"/>
    </row>
    <row r="942" spans="1:8" x14ac:dyDescent="0.3">
      <c r="A942" s="1187" t="s">
        <v>3814</v>
      </c>
      <c r="B942" s="1188" t="s">
        <v>3810</v>
      </c>
      <c r="C942" s="1185" t="s">
        <v>363</v>
      </c>
      <c r="D942" s="1189">
        <v>150</v>
      </c>
      <c r="E942" s="1216"/>
      <c r="F942" s="1180">
        <f>ROUND(D942*(ROUND(E942,2)),2)</f>
        <v>0</v>
      </c>
      <c r="G942" s="1181"/>
      <c r="H942" s="1182"/>
    </row>
    <row r="943" spans="1:8" ht="10.050000000000001" customHeight="1" x14ac:dyDescent="0.3">
      <c r="A943" s="1225"/>
      <c r="B943" s="1188"/>
      <c r="C943" s="1185"/>
      <c r="D943" s="1189"/>
      <c r="E943" s="1217"/>
      <c r="F943" s="1180"/>
      <c r="G943" s="1181"/>
      <c r="H943" s="1182"/>
    </row>
    <row r="944" spans="1:8" ht="45.6" x14ac:dyDescent="0.3">
      <c r="A944" s="1225" t="s">
        <v>759</v>
      </c>
      <c r="B944" s="1188" t="s">
        <v>760</v>
      </c>
      <c r="C944" s="1185"/>
      <c r="D944" s="1189" t="s">
        <v>4331</v>
      </c>
      <c r="E944" s="1229"/>
      <c r="F944" s="1180"/>
      <c r="G944" s="1181"/>
      <c r="H944" s="1182"/>
    </row>
    <row r="945" spans="1:8" ht="10.050000000000001" customHeight="1" x14ac:dyDescent="0.3">
      <c r="A945" s="1225"/>
      <c r="B945" s="1188"/>
      <c r="C945" s="1185"/>
      <c r="D945" s="1189" t="s">
        <v>4331</v>
      </c>
      <c r="E945" s="1229"/>
      <c r="F945" s="1180"/>
      <c r="G945" s="1181"/>
      <c r="H945" s="1182"/>
    </row>
    <row r="946" spans="1:8" x14ac:dyDescent="0.3">
      <c r="A946" s="1225" t="s">
        <v>3818</v>
      </c>
      <c r="B946" s="1188" t="s">
        <v>3816</v>
      </c>
      <c r="C946" s="1185" t="s">
        <v>363</v>
      </c>
      <c r="D946" s="1189">
        <v>5</v>
      </c>
      <c r="E946" s="1216"/>
      <c r="F946" s="1180">
        <f>ROUND(D946*(ROUND(E946,2)),2)</f>
        <v>0</v>
      </c>
      <c r="G946" s="1181"/>
      <c r="H946" s="1182"/>
    </row>
    <row r="947" spans="1:8" ht="10.050000000000001" customHeight="1" x14ac:dyDescent="0.3">
      <c r="A947" s="1225"/>
      <c r="B947" s="1188"/>
      <c r="C947" s="1185"/>
      <c r="D947" s="1189" t="s">
        <v>4331</v>
      </c>
      <c r="E947" s="1217"/>
      <c r="F947" s="1180"/>
      <c r="G947" s="1181"/>
      <c r="H947" s="1182"/>
    </row>
    <row r="948" spans="1:8" x14ac:dyDescent="0.3">
      <c r="A948" s="1225" t="s">
        <v>761</v>
      </c>
      <c r="B948" s="1188" t="s">
        <v>762</v>
      </c>
      <c r="C948" s="1185" t="s">
        <v>181</v>
      </c>
      <c r="D948" s="1189">
        <v>100</v>
      </c>
      <c r="E948" s="1216"/>
      <c r="F948" s="1180">
        <f>ROUND(D948*(ROUND(E948,2)),2)</f>
        <v>0</v>
      </c>
      <c r="G948" s="1181"/>
      <c r="H948" s="1182"/>
    </row>
    <row r="949" spans="1:8" ht="10.050000000000001" customHeight="1" x14ac:dyDescent="0.3">
      <c r="A949" s="1187"/>
      <c r="B949" s="1188"/>
      <c r="C949" s="1185"/>
      <c r="D949" s="1189" t="s">
        <v>4331</v>
      </c>
      <c r="E949" s="1217"/>
      <c r="F949" s="1180"/>
      <c r="G949" s="1181"/>
      <c r="H949" s="1182"/>
    </row>
    <row r="950" spans="1:8" x14ac:dyDescent="0.3">
      <c r="A950" s="1225" t="s">
        <v>763</v>
      </c>
      <c r="B950" s="1188" t="s">
        <v>4499</v>
      </c>
      <c r="C950" s="1185" t="s">
        <v>181</v>
      </c>
      <c r="D950" s="1189">
        <v>100</v>
      </c>
      <c r="E950" s="1216"/>
      <c r="F950" s="1180">
        <f>ROUND(D950*(ROUND(E950,2)),2)</f>
        <v>0</v>
      </c>
      <c r="G950" s="1181"/>
      <c r="H950" s="1182"/>
    </row>
    <row r="951" spans="1:8" ht="10.050000000000001" customHeight="1" x14ac:dyDescent="0.3">
      <c r="A951" s="1187"/>
      <c r="B951" s="1188"/>
      <c r="C951" s="1185"/>
      <c r="D951" s="1189" t="s">
        <v>4331</v>
      </c>
      <c r="E951" s="1207"/>
      <c r="F951" s="1180"/>
      <c r="G951" s="1181"/>
      <c r="H951" s="1182"/>
    </row>
    <row r="952" spans="1:8" ht="22.8" x14ac:dyDescent="0.3">
      <c r="A952" s="1225" t="s">
        <v>769</v>
      </c>
      <c r="B952" s="1188" t="s">
        <v>4500</v>
      </c>
      <c r="C952" s="1185" t="s">
        <v>363</v>
      </c>
      <c r="D952" s="1189">
        <v>5</v>
      </c>
      <c r="E952" s="1216"/>
      <c r="F952" s="1180">
        <f>ROUND(D952*(ROUND(E952,2)),2)</f>
        <v>0</v>
      </c>
      <c r="G952" s="1181"/>
      <c r="H952" s="1182"/>
    </row>
    <row r="953" spans="1:8" ht="10.050000000000001" customHeight="1" x14ac:dyDescent="0.3">
      <c r="A953" s="1187"/>
      <c r="B953" s="1188"/>
      <c r="C953" s="1185"/>
      <c r="D953" s="1189" t="s">
        <v>4331</v>
      </c>
      <c r="E953" s="1207"/>
      <c r="F953" s="1180"/>
      <c r="G953" s="1181"/>
      <c r="H953" s="1182"/>
    </row>
    <row r="954" spans="1:8" x14ac:dyDescent="0.3">
      <c r="A954" s="1225" t="s">
        <v>771</v>
      </c>
      <c r="B954" s="1188" t="s">
        <v>772</v>
      </c>
      <c r="C954" s="1185"/>
      <c r="D954" s="1189" t="s">
        <v>4331</v>
      </c>
      <c r="E954" s="1207"/>
      <c r="F954" s="1180"/>
      <c r="G954" s="1181"/>
      <c r="H954" s="1182"/>
    </row>
    <row r="955" spans="1:8" ht="10.050000000000001" customHeight="1" x14ac:dyDescent="0.3">
      <c r="A955" s="1187"/>
      <c r="B955" s="1188"/>
      <c r="C955" s="1185"/>
      <c r="D955" s="1189" t="s">
        <v>4331</v>
      </c>
      <c r="E955" s="1207"/>
      <c r="F955" s="1180"/>
      <c r="G955" s="1181"/>
      <c r="H955" s="1182"/>
    </row>
    <row r="956" spans="1:8" x14ac:dyDescent="0.3">
      <c r="A956" s="1187" t="s">
        <v>773</v>
      </c>
      <c r="B956" s="1188" t="s">
        <v>774</v>
      </c>
      <c r="C956" s="1185" t="s">
        <v>9</v>
      </c>
      <c r="D956" s="1189">
        <v>5</v>
      </c>
      <c r="E956" s="1216"/>
      <c r="F956" s="1180">
        <f>ROUND(D956*(ROUND(E956,2)),2)</f>
        <v>0</v>
      </c>
      <c r="G956" s="1181"/>
      <c r="H956" s="1182"/>
    </row>
    <row r="957" spans="1:8" ht="10.050000000000001" customHeight="1" x14ac:dyDescent="0.3">
      <c r="A957" s="1187"/>
      <c r="B957" s="1188"/>
      <c r="C957" s="1185"/>
      <c r="D957" s="1189" t="s">
        <v>4331</v>
      </c>
      <c r="E957" s="1207"/>
      <c r="F957" s="1180"/>
      <c r="G957" s="1181"/>
      <c r="H957" s="1182"/>
    </row>
    <row r="958" spans="1:8" x14ac:dyDescent="0.3">
      <c r="A958" s="1187" t="s">
        <v>775</v>
      </c>
      <c r="B958" s="1188" t="s">
        <v>776</v>
      </c>
      <c r="C958" s="1185" t="s">
        <v>9</v>
      </c>
      <c r="D958" s="1189">
        <v>5</v>
      </c>
      <c r="E958" s="1216"/>
      <c r="F958" s="1180">
        <f>ROUND(D958*(ROUND(E958,2)),2)</f>
        <v>0</v>
      </c>
      <c r="G958" s="1181"/>
      <c r="H958" s="1182"/>
    </row>
    <row r="959" spans="1:8" ht="10.050000000000001" customHeight="1" x14ac:dyDescent="0.3">
      <c r="A959" s="1187"/>
      <c r="B959" s="1188"/>
      <c r="C959" s="1185"/>
      <c r="D959" s="1189" t="s">
        <v>4331</v>
      </c>
      <c r="E959" s="1217"/>
      <c r="F959" s="1180"/>
      <c r="G959" s="1181"/>
      <c r="H959" s="1182"/>
    </row>
    <row r="960" spans="1:8" x14ac:dyDescent="0.3">
      <c r="A960" s="1225" t="s">
        <v>777</v>
      </c>
      <c r="B960" s="1188" t="s">
        <v>778</v>
      </c>
      <c r="C960" s="1185" t="s">
        <v>221</v>
      </c>
      <c r="D960" s="1189">
        <v>5</v>
      </c>
      <c r="E960" s="1216"/>
      <c r="F960" s="1180">
        <f>ROUND(D960*(ROUND(E960,2)),2)</f>
        <v>0</v>
      </c>
      <c r="G960" s="1181"/>
      <c r="H960" s="1182"/>
    </row>
    <row r="961" spans="1:8" ht="10.050000000000001" customHeight="1" x14ac:dyDescent="0.3">
      <c r="A961" s="1166"/>
      <c r="B961" s="1186"/>
      <c r="C961" s="1185"/>
      <c r="D961" s="1189" t="s">
        <v>4331</v>
      </c>
      <c r="E961" s="1207"/>
      <c r="F961" s="1180"/>
      <c r="G961" s="1181"/>
      <c r="H961" s="1182"/>
    </row>
    <row r="962" spans="1:8" x14ac:dyDescent="0.3">
      <c r="A962" s="1225" t="s">
        <v>779</v>
      </c>
      <c r="B962" s="1188" t="s">
        <v>780</v>
      </c>
      <c r="C962" s="1185" t="s">
        <v>363</v>
      </c>
      <c r="D962" s="1189">
        <v>300</v>
      </c>
      <c r="E962" s="1216"/>
      <c r="F962" s="1180">
        <f>ROUND(D962*(ROUND(E962,2)),2)</f>
        <v>0</v>
      </c>
      <c r="G962" s="1181"/>
      <c r="H962" s="1182"/>
    </row>
    <row r="963" spans="1:8" ht="10.050000000000001" customHeight="1" x14ac:dyDescent="0.3">
      <c r="A963" s="1187"/>
      <c r="B963" s="1188"/>
      <c r="C963" s="1185"/>
      <c r="D963" s="1189" t="s">
        <v>4331</v>
      </c>
      <c r="E963" s="1217"/>
      <c r="F963" s="1180"/>
      <c r="G963" s="1181"/>
      <c r="H963" s="1182"/>
    </row>
    <row r="964" spans="1:8" ht="22.8" x14ac:dyDescent="0.3">
      <c r="A964" s="1225" t="s">
        <v>781</v>
      </c>
      <c r="B964" s="1236" t="s">
        <v>782</v>
      </c>
      <c r="C964" s="1185" t="s">
        <v>316</v>
      </c>
      <c r="D964" s="1189">
        <v>100</v>
      </c>
      <c r="E964" s="1265"/>
      <c r="F964" s="1180">
        <f>ROUND(D964*(ROUND(E964,2)),2)</f>
        <v>0</v>
      </c>
      <c r="G964" s="1181"/>
      <c r="H964" s="1182"/>
    </row>
    <row r="965" spans="1:8" ht="12" customHeight="1" x14ac:dyDescent="0.3">
      <c r="A965" s="1225"/>
      <c r="B965" s="1266"/>
      <c r="C965" s="1174"/>
      <c r="D965" s="1267"/>
      <c r="E965" s="1268"/>
      <c r="F965" s="1180"/>
      <c r="G965" s="1181"/>
      <c r="H965" s="1182"/>
    </row>
    <row r="966" spans="1:8" ht="12" customHeight="1" x14ac:dyDescent="0.3">
      <c r="A966" s="1178"/>
      <c r="B966" s="1203"/>
      <c r="C966" s="1204"/>
      <c r="D966" s="1204"/>
      <c r="E966" s="1204"/>
      <c r="F966" s="1210"/>
      <c r="G966" s="1181"/>
      <c r="H966" s="1182"/>
    </row>
    <row r="967" spans="1:8" ht="12" customHeight="1" x14ac:dyDescent="0.3">
      <c r="A967" s="1211" t="s">
        <v>4062</v>
      </c>
      <c r="B967" s="1158" t="s">
        <v>4116</v>
      </c>
      <c r="C967" s="1159"/>
      <c r="D967" s="1159"/>
      <c r="E967" s="1159"/>
      <c r="F967" s="1175">
        <f>SUM(F911:F964)</f>
        <v>0</v>
      </c>
      <c r="G967" s="1181"/>
      <c r="H967" s="1151"/>
    </row>
    <row r="968" spans="1:8" x14ac:dyDescent="0.3">
      <c r="A968" s="1148" t="str">
        <f>A1</f>
        <v>CONTRACT  SANRAL NRA 2024/1323</v>
      </c>
      <c r="B968" s="1206"/>
      <c r="C968" s="1150"/>
      <c r="D968" s="1150"/>
      <c r="E968" s="1150"/>
      <c r="F968" s="1151"/>
      <c r="G968" s="1181"/>
      <c r="H968" s="1151"/>
    </row>
    <row r="969" spans="1:8" x14ac:dyDescent="0.3">
      <c r="A969" s="1148" t="str">
        <f>A2</f>
        <v>ROUTINE ROAD MAINTENANCE ON NATIONAL ROUTES IN THE NORTHWEST PROVINCE</v>
      </c>
      <c r="B969" s="1149"/>
      <c r="C969" s="1150"/>
      <c r="D969" s="1150"/>
      <c r="E969" s="1150"/>
      <c r="F969" s="1155" t="s">
        <v>4501</v>
      </c>
      <c r="G969" s="1181"/>
      <c r="H969" s="1155"/>
    </row>
    <row r="970" spans="1:8" x14ac:dyDescent="0.3">
      <c r="A970" s="1157" t="s">
        <v>4457</v>
      </c>
      <c r="B970" s="1149"/>
      <c r="C970" s="1159"/>
      <c r="D970" s="1159"/>
      <c r="E970" s="1159"/>
      <c r="F970" s="1151"/>
      <c r="G970" s="1181"/>
      <c r="H970" s="1151"/>
    </row>
    <row r="971" spans="1:8" x14ac:dyDescent="0.3">
      <c r="A971" s="1162"/>
      <c r="B971" s="1163"/>
      <c r="C971" s="1164"/>
      <c r="D971" s="1164"/>
      <c r="E971" s="1165"/>
      <c r="F971" s="1165"/>
      <c r="G971" s="1181"/>
      <c r="H971" s="1151"/>
    </row>
    <row r="972" spans="1:8" x14ac:dyDescent="0.3">
      <c r="A972" s="1166" t="s">
        <v>4111</v>
      </c>
      <c r="B972" s="1167" t="s">
        <v>4035</v>
      </c>
      <c r="C972" s="1168" t="s">
        <v>4112</v>
      </c>
      <c r="D972" s="1168" t="s">
        <v>4113</v>
      </c>
      <c r="E972" s="1169" t="s">
        <v>4114</v>
      </c>
      <c r="F972" s="1169" t="s">
        <v>4036</v>
      </c>
      <c r="G972" s="1181"/>
      <c r="H972" s="1170"/>
    </row>
    <row r="973" spans="1:8" x14ac:dyDescent="0.3">
      <c r="A973" s="1172"/>
      <c r="B973" s="1173"/>
      <c r="C973" s="1174"/>
      <c r="D973" s="1174"/>
      <c r="E973" s="1175"/>
      <c r="F973" s="1175"/>
      <c r="G973" s="1181"/>
      <c r="H973" s="1151"/>
    </row>
    <row r="974" spans="1:8" x14ac:dyDescent="0.3">
      <c r="A974" s="1222"/>
      <c r="B974" s="1223"/>
      <c r="C974" s="1164"/>
      <c r="D974" s="1189" t="s">
        <v>4331</v>
      </c>
      <c r="E974" s="1165"/>
      <c r="F974" s="1180"/>
      <c r="G974" s="1181"/>
      <c r="H974" s="1182"/>
    </row>
    <row r="975" spans="1:8" x14ac:dyDescent="0.3">
      <c r="A975" s="1166" t="s">
        <v>4064</v>
      </c>
      <c r="B975" s="1184" t="s">
        <v>4065</v>
      </c>
      <c r="C975" s="1185"/>
      <c r="D975" s="1189" t="s">
        <v>4331</v>
      </c>
      <c r="E975" s="1207"/>
      <c r="F975" s="1180"/>
      <c r="G975" s="1181"/>
      <c r="H975" s="1182"/>
    </row>
    <row r="976" spans="1:8" x14ac:dyDescent="0.3">
      <c r="A976" s="1166"/>
      <c r="B976" s="1186"/>
      <c r="C976" s="1185"/>
      <c r="D976" s="1189" t="s">
        <v>4331</v>
      </c>
      <c r="E976" s="1207"/>
      <c r="F976" s="1180"/>
      <c r="G976" s="1181"/>
      <c r="H976" s="1182"/>
    </row>
    <row r="977" spans="1:8" ht="22.8" x14ac:dyDescent="0.3">
      <c r="A977" s="1225" t="s">
        <v>785</v>
      </c>
      <c r="B977" s="1188" t="s">
        <v>786</v>
      </c>
      <c r="C977" s="1185"/>
      <c r="D977" s="1189" t="s">
        <v>4331</v>
      </c>
      <c r="E977" s="1207"/>
      <c r="F977" s="1180"/>
      <c r="G977" s="1181"/>
      <c r="H977" s="1182"/>
    </row>
    <row r="978" spans="1:8" x14ac:dyDescent="0.3">
      <c r="A978" s="1225"/>
      <c r="B978" s="1188"/>
      <c r="C978" s="1185"/>
      <c r="D978" s="1189" t="s">
        <v>4331</v>
      </c>
      <c r="E978" s="1207"/>
      <c r="F978" s="1180"/>
      <c r="G978" s="1181"/>
      <c r="H978" s="1182"/>
    </row>
    <row r="979" spans="1:8" ht="22.8" x14ac:dyDescent="0.3">
      <c r="A979" s="1225" t="s">
        <v>787</v>
      </c>
      <c r="B979" s="1188" t="s">
        <v>788</v>
      </c>
      <c r="C979" s="1185" t="s">
        <v>16</v>
      </c>
      <c r="D979" s="1189">
        <v>1</v>
      </c>
      <c r="E979" s="1217">
        <v>500000</v>
      </c>
      <c r="F979" s="1180">
        <f>ROUND(D979*(ROUND(E979,2)),2)</f>
        <v>500000</v>
      </c>
      <c r="G979" s="1181"/>
      <c r="H979" s="1182"/>
    </row>
    <row r="980" spans="1:8" x14ac:dyDescent="0.3">
      <c r="A980" s="1225"/>
      <c r="B980" s="1188"/>
      <c r="C980" s="1185"/>
      <c r="D980" s="1189" t="s">
        <v>4331</v>
      </c>
      <c r="E980" s="1207"/>
      <c r="F980" s="1180"/>
      <c r="G980" s="1181"/>
      <c r="H980" s="1182"/>
    </row>
    <row r="981" spans="1:8" ht="22.8" x14ac:dyDescent="0.3">
      <c r="A981" s="1225" t="s">
        <v>794</v>
      </c>
      <c r="B981" s="1188" t="s">
        <v>795</v>
      </c>
      <c r="C981" s="1185" t="s">
        <v>21</v>
      </c>
      <c r="D981" s="1189">
        <f>F979</f>
        <v>500000</v>
      </c>
      <c r="E981" s="1208"/>
      <c r="F981" s="1180">
        <f>ROUND(D981*(ROUND(E981,2)),2)</f>
        <v>0</v>
      </c>
      <c r="G981" s="1181"/>
      <c r="H981" s="1182"/>
    </row>
    <row r="982" spans="1:8" x14ac:dyDescent="0.3">
      <c r="A982" s="1225"/>
      <c r="B982" s="1188"/>
      <c r="C982" s="1185"/>
      <c r="D982" s="1189" t="s">
        <v>4331</v>
      </c>
      <c r="E982" s="1217"/>
      <c r="F982" s="1180"/>
      <c r="G982" s="1181"/>
      <c r="H982" s="1182"/>
    </row>
    <row r="983" spans="1:8" x14ac:dyDescent="0.3">
      <c r="A983" s="1183"/>
      <c r="B983" s="1188"/>
      <c r="C983" s="1185"/>
      <c r="D983" s="1189" t="s">
        <v>4331</v>
      </c>
      <c r="E983" s="1217"/>
      <c r="F983" s="1180"/>
      <c r="G983" s="1181"/>
      <c r="H983" s="1182"/>
    </row>
    <row r="984" spans="1:8" x14ac:dyDescent="0.3">
      <c r="A984" s="1183"/>
      <c r="B984" s="1188"/>
      <c r="C984" s="1185"/>
      <c r="D984" s="1189" t="s">
        <v>4331</v>
      </c>
      <c r="E984" s="1207"/>
      <c r="F984" s="1180"/>
      <c r="G984" s="1181"/>
      <c r="H984" s="1182"/>
    </row>
    <row r="985" spans="1:8" x14ac:dyDescent="0.3">
      <c r="A985" s="1183"/>
      <c r="B985" s="1188"/>
      <c r="C985" s="1185"/>
      <c r="D985" s="1189" t="s">
        <v>4331</v>
      </c>
      <c r="E985" s="1207"/>
      <c r="F985" s="1180"/>
      <c r="G985" s="1181"/>
      <c r="H985" s="1182"/>
    </row>
    <row r="986" spans="1:8" x14ac:dyDescent="0.3">
      <c r="A986" s="1183"/>
      <c r="B986" s="1188"/>
      <c r="C986" s="1185"/>
      <c r="D986" s="1189" t="s">
        <v>4331</v>
      </c>
      <c r="E986" s="1207"/>
      <c r="F986" s="1180"/>
      <c r="G986" s="1181"/>
      <c r="H986" s="1182"/>
    </row>
    <row r="987" spans="1:8" x14ac:dyDescent="0.3">
      <c r="A987" s="1183"/>
      <c r="B987" s="1188"/>
      <c r="C987" s="1185"/>
      <c r="D987" s="1189" t="s">
        <v>4331</v>
      </c>
      <c r="E987" s="1245"/>
      <c r="F987" s="1180"/>
      <c r="G987" s="1181"/>
      <c r="H987" s="1182"/>
    </row>
    <row r="988" spans="1:8" x14ac:dyDescent="0.3">
      <c r="A988" s="1183"/>
      <c r="B988" s="1188"/>
      <c r="C988" s="1185"/>
      <c r="D988" s="1189" t="s">
        <v>4331</v>
      </c>
      <c r="E988" s="1217"/>
      <c r="F988" s="1180"/>
      <c r="G988" s="1181"/>
      <c r="H988" s="1182"/>
    </row>
    <row r="989" spans="1:8" x14ac:dyDescent="0.3">
      <c r="A989" s="1183"/>
      <c r="B989" s="1188"/>
      <c r="C989" s="1185"/>
      <c r="D989" s="1189" t="s">
        <v>4331</v>
      </c>
      <c r="E989" s="1207"/>
      <c r="F989" s="1180"/>
      <c r="G989" s="1181"/>
      <c r="H989" s="1182"/>
    </row>
    <row r="990" spans="1:8" x14ac:dyDescent="0.3">
      <c r="A990" s="1183"/>
      <c r="B990" s="1188"/>
      <c r="C990" s="1185"/>
      <c r="D990" s="1189" t="s">
        <v>4331</v>
      </c>
      <c r="E990" s="1217"/>
      <c r="F990" s="1180"/>
      <c r="G990" s="1181"/>
      <c r="H990" s="1182"/>
    </row>
    <row r="991" spans="1:8" x14ac:dyDescent="0.3">
      <c r="A991" s="1166"/>
      <c r="B991" s="1188"/>
      <c r="C991" s="1185"/>
      <c r="D991" s="1189" t="s">
        <v>4331</v>
      </c>
      <c r="E991" s="1217"/>
      <c r="F991" s="1180"/>
      <c r="G991" s="1181"/>
      <c r="H991" s="1182"/>
    </row>
    <row r="992" spans="1:8" x14ac:dyDescent="0.3">
      <c r="A992" s="1183"/>
      <c r="B992" s="1188"/>
      <c r="C992" s="1185"/>
      <c r="D992" s="1189" t="s">
        <v>4331</v>
      </c>
      <c r="E992" s="1217"/>
      <c r="F992" s="1180"/>
      <c r="G992" s="1181"/>
      <c r="H992" s="1182"/>
    </row>
    <row r="993" spans="1:8" x14ac:dyDescent="0.3">
      <c r="A993" s="1183"/>
      <c r="B993" s="1188"/>
      <c r="C993" s="1185"/>
      <c r="D993" s="1189" t="s">
        <v>4331</v>
      </c>
      <c r="E993" s="1217"/>
      <c r="F993" s="1180"/>
      <c r="G993" s="1181"/>
      <c r="H993" s="1182"/>
    </row>
    <row r="994" spans="1:8" x14ac:dyDescent="0.3">
      <c r="A994" s="1183"/>
      <c r="B994" s="1188"/>
      <c r="C994" s="1185"/>
      <c r="D994" s="1189" t="s">
        <v>4331</v>
      </c>
      <c r="E994" s="1217"/>
      <c r="F994" s="1180"/>
      <c r="G994" s="1181"/>
      <c r="H994" s="1182"/>
    </row>
    <row r="995" spans="1:8" x14ac:dyDescent="0.3">
      <c r="A995" s="1183"/>
      <c r="B995" s="1188"/>
      <c r="C995" s="1185"/>
      <c r="D995" s="1189" t="s">
        <v>4331</v>
      </c>
      <c r="E995" s="1217"/>
      <c r="F995" s="1180"/>
      <c r="G995" s="1181"/>
      <c r="H995" s="1182"/>
    </row>
    <row r="996" spans="1:8" x14ac:dyDescent="0.3">
      <c r="A996" s="1166"/>
      <c r="B996" s="1188"/>
      <c r="C996" s="1185"/>
      <c r="D996" s="1189" t="s">
        <v>4331</v>
      </c>
      <c r="E996" s="1217"/>
      <c r="F996" s="1180"/>
      <c r="G996" s="1181"/>
      <c r="H996" s="1182"/>
    </row>
    <row r="997" spans="1:8" x14ac:dyDescent="0.3">
      <c r="A997" s="1166"/>
      <c r="B997" s="1188"/>
      <c r="C997" s="1185"/>
      <c r="D997" s="1189" t="s">
        <v>4331</v>
      </c>
      <c r="E997" s="1217"/>
      <c r="F997" s="1180"/>
      <c r="G997" s="1181"/>
      <c r="H997" s="1182"/>
    </row>
    <row r="998" spans="1:8" x14ac:dyDescent="0.3">
      <c r="A998" s="1166"/>
      <c r="B998" s="1188"/>
      <c r="C998" s="1185"/>
      <c r="D998" s="1189" t="s">
        <v>4331</v>
      </c>
      <c r="E998" s="1217"/>
      <c r="F998" s="1180"/>
      <c r="G998" s="1181"/>
      <c r="H998" s="1182"/>
    </row>
    <row r="999" spans="1:8" x14ac:dyDescent="0.3">
      <c r="A999" s="1183"/>
      <c r="B999" s="1188"/>
      <c r="C999" s="1185"/>
      <c r="D999" s="1189" t="s">
        <v>4331</v>
      </c>
      <c r="E999" s="1217"/>
      <c r="F999" s="1180"/>
      <c r="G999" s="1181"/>
      <c r="H999" s="1182"/>
    </row>
    <row r="1000" spans="1:8" x14ac:dyDescent="0.3">
      <c r="A1000" s="1183"/>
      <c r="B1000" s="1188"/>
      <c r="C1000" s="1185"/>
      <c r="D1000" s="1189" t="s">
        <v>4331</v>
      </c>
      <c r="E1000" s="1217"/>
      <c r="F1000" s="1180"/>
      <c r="G1000" s="1181"/>
      <c r="H1000" s="1182"/>
    </row>
    <row r="1001" spans="1:8" x14ac:dyDescent="0.3">
      <c r="A1001" s="1166"/>
      <c r="B1001" s="1188"/>
      <c r="C1001" s="1185"/>
      <c r="D1001" s="1189" t="s">
        <v>4331</v>
      </c>
      <c r="E1001" s="1207"/>
      <c r="F1001" s="1180"/>
      <c r="G1001" s="1181"/>
      <c r="H1001" s="1182"/>
    </row>
    <row r="1002" spans="1:8" x14ac:dyDescent="0.3">
      <c r="A1002" s="1183"/>
      <c r="B1002" s="1188"/>
      <c r="C1002" s="1185"/>
      <c r="D1002" s="1189" t="s">
        <v>4331</v>
      </c>
      <c r="E1002" s="1217"/>
      <c r="F1002" s="1180"/>
      <c r="G1002" s="1181"/>
      <c r="H1002" s="1182"/>
    </row>
    <row r="1003" spans="1:8" x14ac:dyDescent="0.3">
      <c r="A1003" s="1183"/>
      <c r="B1003" s="1188"/>
      <c r="C1003" s="1185"/>
      <c r="D1003" s="1189" t="s">
        <v>4331</v>
      </c>
      <c r="E1003" s="1217"/>
      <c r="F1003" s="1180"/>
      <c r="G1003" s="1181"/>
      <c r="H1003" s="1182"/>
    </row>
    <row r="1004" spans="1:8" x14ac:dyDescent="0.3">
      <c r="A1004" s="1183"/>
      <c r="B1004" s="1188"/>
      <c r="C1004" s="1185"/>
      <c r="D1004" s="1189" t="s">
        <v>4331</v>
      </c>
      <c r="E1004" s="1217"/>
      <c r="F1004" s="1180"/>
      <c r="G1004" s="1181"/>
      <c r="H1004" s="1182"/>
    </row>
    <row r="1005" spans="1:8" x14ac:dyDescent="0.3">
      <c r="A1005" s="1183"/>
      <c r="B1005" s="1188"/>
      <c r="C1005" s="1185"/>
      <c r="D1005" s="1189" t="s">
        <v>4331</v>
      </c>
      <c r="E1005" s="1217"/>
      <c r="F1005" s="1180"/>
      <c r="G1005" s="1181"/>
      <c r="H1005" s="1182"/>
    </row>
    <row r="1006" spans="1:8" x14ac:dyDescent="0.3">
      <c r="A1006" s="1183"/>
      <c r="B1006" s="1188"/>
      <c r="C1006" s="1185"/>
      <c r="D1006" s="1189" t="s">
        <v>4331</v>
      </c>
      <c r="E1006" s="1217"/>
      <c r="F1006" s="1180"/>
      <c r="G1006" s="1181"/>
      <c r="H1006" s="1182"/>
    </row>
    <row r="1007" spans="1:8" x14ac:dyDescent="0.3">
      <c r="A1007" s="1183"/>
      <c r="B1007" s="1188"/>
      <c r="C1007" s="1185"/>
      <c r="D1007" s="1189" t="s">
        <v>4331</v>
      </c>
      <c r="E1007" s="1207"/>
      <c r="F1007" s="1180"/>
      <c r="G1007" s="1181"/>
      <c r="H1007" s="1182"/>
    </row>
    <row r="1008" spans="1:8" x14ac:dyDescent="0.3">
      <c r="A1008" s="1183"/>
      <c r="B1008" s="1188"/>
      <c r="C1008" s="1185"/>
      <c r="D1008" s="1189" t="s">
        <v>4331</v>
      </c>
      <c r="E1008" s="1207"/>
      <c r="F1008" s="1180"/>
      <c r="G1008" s="1181"/>
      <c r="H1008" s="1182"/>
    </row>
    <row r="1009" spans="1:8" x14ac:dyDescent="0.3">
      <c r="A1009" s="1183"/>
      <c r="B1009" s="1188"/>
      <c r="C1009" s="1185"/>
      <c r="D1009" s="1189" t="s">
        <v>4331</v>
      </c>
      <c r="E1009" s="1207"/>
      <c r="F1009" s="1180"/>
      <c r="G1009" s="1181"/>
      <c r="H1009" s="1182"/>
    </row>
    <row r="1010" spans="1:8" x14ac:dyDescent="0.3">
      <c r="A1010" s="1183"/>
      <c r="B1010" s="1188"/>
      <c r="C1010" s="1185"/>
      <c r="D1010" s="1189" t="s">
        <v>4331</v>
      </c>
      <c r="E1010" s="1207"/>
      <c r="F1010" s="1180"/>
      <c r="G1010" s="1181"/>
      <c r="H1010" s="1182"/>
    </row>
    <row r="1011" spans="1:8" x14ac:dyDescent="0.3">
      <c r="A1011" s="1183"/>
      <c r="B1011" s="1188"/>
      <c r="C1011" s="1185"/>
      <c r="D1011" s="1189" t="s">
        <v>4331</v>
      </c>
      <c r="E1011" s="1207"/>
      <c r="F1011" s="1180"/>
      <c r="G1011" s="1181"/>
      <c r="H1011" s="1182"/>
    </row>
    <row r="1012" spans="1:8" x14ac:dyDescent="0.3">
      <c r="A1012" s="1183"/>
      <c r="B1012" s="1188"/>
      <c r="C1012" s="1185"/>
      <c r="D1012" s="1189" t="s">
        <v>4331</v>
      </c>
      <c r="E1012" s="1207"/>
      <c r="F1012" s="1180"/>
      <c r="G1012" s="1181"/>
      <c r="H1012" s="1182"/>
    </row>
    <row r="1013" spans="1:8" x14ac:dyDescent="0.3">
      <c r="A1013" s="1183"/>
      <c r="B1013" s="1188"/>
      <c r="C1013" s="1185"/>
      <c r="D1013" s="1189"/>
      <c r="E1013" s="1207"/>
      <c r="F1013" s="1180"/>
      <c r="G1013" s="1181"/>
      <c r="H1013" s="1182"/>
    </row>
    <row r="1014" spans="1:8" x14ac:dyDescent="0.3">
      <c r="A1014" s="1183"/>
      <c r="B1014" s="1188"/>
      <c r="C1014" s="1185"/>
      <c r="D1014" s="1189"/>
      <c r="E1014" s="1207"/>
      <c r="F1014" s="1180"/>
      <c r="G1014" s="1181"/>
      <c r="H1014" s="1182"/>
    </row>
    <row r="1015" spans="1:8" x14ac:dyDescent="0.3">
      <c r="A1015" s="1183"/>
      <c r="B1015" s="1188"/>
      <c r="C1015" s="1185"/>
      <c r="D1015" s="1189"/>
      <c r="E1015" s="1207"/>
      <c r="F1015" s="1180"/>
      <c r="G1015" s="1181"/>
      <c r="H1015" s="1182"/>
    </row>
    <row r="1016" spans="1:8" x14ac:dyDescent="0.3">
      <c r="A1016" s="1183"/>
      <c r="B1016" s="1188"/>
      <c r="C1016" s="1185"/>
      <c r="D1016" s="1189"/>
      <c r="E1016" s="1207"/>
      <c r="F1016" s="1180"/>
      <c r="G1016" s="1181"/>
      <c r="H1016" s="1182"/>
    </row>
    <row r="1017" spans="1:8" x14ac:dyDescent="0.3">
      <c r="A1017" s="1183"/>
      <c r="B1017" s="1188"/>
      <c r="C1017" s="1185"/>
      <c r="D1017" s="1189"/>
      <c r="E1017" s="1207"/>
      <c r="F1017" s="1180"/>
      <c r="G1017" s="1181"/>
      <c r="H1017" s="1182"/>
    </row>
    <row r="1018" spans="1:8" x14ac:dyDescent="0.3">
      <c r="A1018" s="1183"/>
      <c r="B1018" s="1188"/>
      <c r="C1018" s="1185"/>
      <c r="D1018" s="1189" t="s">
        <v>4331</v>
      </c>
      <c r="E1018" s="1207"/>
      <c r="F1018" s="1180"/>
      <c r="G1018" s="1181"/>
      <c r="H1018" s="1182"/>
    </row>
    <row r="1019" spans="1:8" x14ac:dyDescent="0.3">
      <c r="A1019" s="1183"/>
      <c r="B1019" s="1188"/>
      <c r="C1019" s="1185"/>
      <c r="D1019" s="1189" t="s">
        <v>4331</v>
      </c>
      <c r="E1019" s="1207"/>
      <c r="F1019" s="1180"/>
      <c r="G1019" s="1181"/>
      <c r="H1019" s="1182"/>
    </row>
    <row r="1020" spans="1:8" x14ac:dyDescent="0.3">
      <c r="A1020" s="1183"/>
      <c r="B1020" s="1188"/>
      <c r="C1020" s="1185"/>
      <c r="D1020" s="1189"/>
      <c r="E1020" s="1207"/>
      <c r="F1020" s="1180"/>
      <c r="G1020" s="1181"/>
      <c r="H1020" s="1182"/>
    </row>
    <row r="1021" spans="1:8" x14ac:dyDescent="0.3">
      <c r="A1021" s="1183"/>
      <c r="B1021" s="1188"/>
      <c r="C1021" s="1185"/>
      <c r="D1021" s="1189" t="s">
        <v>4331</v>
      </c>
      <c r="E1021" s="1207"/>
      <c r="F1021" s="1180"/>
      <c r="G1021" s="1181"/>
      <c r="H1021" s="1182"/>
    </row>
    <row r="1022" spans="1:8" x14ac:dyDescent="0.3">
      <c r="A1022" s="1183"/>
      <c r="B1022" s="1188"/>
      <c r="C1022" s="1185"/>
      <c r="D1022" s="1189" t="s">
        <v>4331</v>
      </c>
      <c r="E1022" s="1207"/>
      <c r="F1022" s="1180"/>
      <c r="G1022" s="1181"/>
      <c r="H1022" s="1182"/>
    </row>
    <row r="1023" spans="1:8" x14ac:dyDescent="0.3">
      <c r="A1023" s="1183"/>
      <c r="B1023" s="1188"/>
      <c r="C1023" s="1185"/>
      <c r="D1023" s="1189" t="s">
        <v>4331</v>
      </c>
      <c r="E1023" s="1207"/>
      <c r="F1023" s="1180"/>
      <c r="G1023" s="1181"/>
      <c r="H1023" s="1182"/>
    </row>
    <row r="1024" spans="1:8" x14ac:dyDescent="0.3">
      <c r="A1024" s="1178"/>
      <c r="B1024" s="1203"/>
      <c r="C1024" s="1204"/>
      <c r="D1024" s="1204"/>
      <c r="E1024" s="1204"/>
      <c r="F1024" s="1210"/>
      <c r="G1024" s="1181"/>
      <c r="H1024" s="1182"/>
    </row>
    <row r="1025" spans="1:8" x14ac:dyDescent="0.3">
      <c r="A1025" s="1211" t="s">
        <v>4064</v>
      </c>
      <c r="B1025" s="1158" t="s">
        <v>4116</v>
      </c>
      <c r="C1025" s="1159"/>
      <c r="D1025" s="1159"/>
      <c r="E1025" s="1159"/>
      <c r="F1025" s="1175">
        <f>SUM(F974:F1023)</f>
        <v>500000</v>
      </c>
      <c r="G1025" s="1181"/>
      <c r="H1025" s="1151"/>
    </row>
    <row r="1026" spans="1:8" x14ac:dyDescent="0.3">
      <c r="A1026" s="1148" t="str">
        <f>A1</f>
        <v>CONTRACT  SANRAL NRA 2024/1323</v>
      </c>
      <c r="B1026" s="1206"/>
      <c r="C1026" s="1150"/>
      <c r="D1026" s="1150"/>
      <c r="E1026" s="1150"/>
      <c r="F1026" s="1151"/>
      <c r="G1026" s="1181"/>
      <c r="H1026" s="1151"/>
    </row>
    <row r="1027" spans="1:8" x14ac:dyDescent="0.3">
      <c r="A1027" s="1148" t="str">
        <f>A2</f>
        <v>ROUTINE ROAD MAINTENANCE ON NATIONAL ROUTES IN THE NORTHWEST PROVINCE</v>
      </c>
      <c r="B1027" s="1149"/>
      <c r="C1027" s="1150"/>
      <c r="D1027" s="1150"/>
      <c r="E1027" s="1150"/>
      <c r="F1027" s="1155" t="s">
        <v>4502</v>
      </c>
      <c r="G1027" s="1181"/>
      <c r="H1027" s="1155"/>
    </row>
    <row r="1028" spans="1:8" x14ac:dyDescent="0.3">
      <c r="A1028" s="1157" t="s">
        <v>4457</v>
      </c>
      <c r="B1028" s="1149"/>
      <c r="C1028" s="1159"/>
      <c r="D1028" s="1159"/>
      <c r="E1028" s="1159"/>
      <c r="F1028" s="1151"/>
      <c r="G1028" s="1181"/>
      <c r="H1028" s="1151"/>
    </row>
    <row r="1029" spans="1:8" x14ac:dyDescent="0.3">
      <c r="A1029" s="1162"/>
      <c r="B1029" s="1163"/>
      <c r="C1029" s="1164"/>
      <c r="D1029" s="1164"/>
      <c r="E1029" s="1165"/>
      <c r="F1029" s="1165"/>
      <c r="G1029" s="1181"/>
      <c r="H1029" s="1151"/>
    </row>
    <row r="1030" spans="1:8" x14ac:dyDescent="0.3">
      <c r="A1030" s="1166" t="s">
        <v>4111</v>
      </c>
      <c r="B1030" s="1167" t="s">
        <v>4035</v>
      </c>
      <c r="C1030" s="1168" t="s">
        <v>4112</v>
      </c>
      <c r="D1030" s="1168" t="s">
        <v>4113</v>
      </c>
      <c r="E1030" s="1169" t="s">
        <v>4114</v>
      </c>
      <c r="F1030" s="1169" t="s">
        <v>4036</v>
      </c>
      <c r="G1030" s="1181"/>
      <c r="H1030" s="1170"/>
    </row>
    <row r="1031" spans="1:8" x14ac:dyDescent="0.3">
      <c r="A1031" s="1172"/>
      <c r="B1031" s="1173"/>
      <c r="C1031" s="1174"/>
      <c r="D1031" s="1174"/>
      <c r="E1031" s="1175"/>
      <c r="F1031" s="1175"/>
      <c r="G1031" s="1181"/>
      <c r="H1031" s="1151"/>
    </row>
    <row r="1032" spans="1:8" x14ac:dyDescent="0.3">
      <c r="A1032" s="1222"/>
      <c r="B1032" s="1223"/>
      <c r="C1032" s="1164"/>
      <c r="D1032" s="1189" t="s">
        <v>4331</v>
      </c>
      <c r="E1032" s="1165"/>
      <c r="F1032" s="1180"/>
      <c r="G1032" s="1181"/>
      <c r="H1032" s="1182"/>
    </row>
    <row r="1033" spans="1:8" ht="24" x14ac:dyDescent="0.3">
      <c r="A1033" s="1166" t="s">
        <v>4066</v>
      </c>
      <c r="B1033" s="1184" t="s">
        <v>4067</v>
      </c>
      <c r="C1033" s="1185"/>
      <c r="D1033" s="1189" t="s">
        <v>4331</v>
      </c>
      <c r="E1033" s="1207"/>
      <c r="F1033" s="1180"/>
      <c r="G1033" s="1181"/>
      <c r="H1033" s="1182"/>
    </row>
    <row r="1034" spans="1:8" x14ac:dyDescent="0.3">
      <c r="A1034" s="1166"/>
      <c r="B1034" s="1186"/>
      <c r="C1034" s="1185"/>
      <c r="D1034" s="1189" t="s">
        <v>4331</v>
      </c>
      <c r="E1034" s="1207"/>
      <c r="F1034" s="1180"/>
      <c r="G1034" s="1181"/>
      <c r="H1034" s="1182"/>
    </row>
    <row r="1035" spans="1:8" ht="22.8" x14ac:dyDescent="0.3">
      <c r="A1035" s="1225" t="s">
        <v>799</v>
      </c>
      <c r="B1035" s="1188" t="s">
        <v>800</v>
      </c>
      <c r="C1035" s="1185"/>
      <c r="D1035" s="1189" t="s">
        <v>4331</v>
      </c>
      <c r="E1035" s="1207"/>
      <c r="F1035" s="1180"/>
      <c r="G1035" s="1181"/>
      <c r="H1035" s="1182"/>
    </row>
    <row r="1036" spans="1:8" x14ac:dyDescent="0.3">
      <c r="A1036" s="1225"/>
      <c r="B1036" s="1188"/>
      <c r="C1036" s="1185"/>
      <c r="D1036" s="1189" t="s">
        <v>4331</v>
      </c>
      <c r="E1036" s="1207"/>
      <c r="F1036" s="1180"/>
      <c r="G1036" s="1181"/>
      <c r="H1036" s="1182"/>
    </row>
    <row r="1037" spans="1:8" x14ac:dyDescent="0.3">
      <c r="A1037" s="1225" t="s">
        <v>801</v>
      </c>
      <c r="B1037" s="1188" t="s">
        <v>802</v>
      </c>
      <c r="C1037" s="1185"/>
      <c r="D1037" s="1189"/>
      <c r="E1037" s="1207"/>
      <c r="F1037" s="1180"/>
      <c r="G1037" s="1181"/>
      <c r="H1037" s="1182"/>
    </row>
    <row r="1038" spans="1:8" x14ac:dyDescent="0.3">
      <c r="A1038" s="1225"/>
      <c r="B1038" s="1188"/>
      <c r="C1038" s="1185"/>
      <c r="D1038" s="1189"/>
      <c r="E1038" s="1207"/>
      <c r="F1038" s="1180"/>
      <c r="G1038" s="1181"/>
      <c r="H1038" s="1182"/>
    </row>
    <row r="1039" spans="1:8" ht="22.8" x14ac:dyDescent="0.3">
      <c r="A1039" s="1225" t="s">
        <v>803</v>
      </c>
      <c r="B1039" s="1269" t="s">
        <v>804</v>
      </c>
      <c r="C1039" s="1185" t="s">
        <v>9</v>
      </c>
      <c r="D1039" s="1189">
        <v>15</v>
      </c>
      <c r="E1039" s="1216"/>
      <c r="F1039" s="1180">
        <f>D1039*E1039</f>
        <v>0</v>
      </c>
      <c r="G1039" s="1181"/>
      <c r="H1039" s="1182"/>
    </row>
    <row r="1040" spans="1:8" x14ac:dyDescent="0.3">
      <c r="A1040" s="1225"/>
      <c r="B1040" s="1188"/>
      <c r="C1040" s="1185"/>
      <c r="D1040" s="1189"/>
      <c r="E1040" s="1217"/>
      <c r="F1040" s="1180"/>
      <c r="G1040" s="1181"/>
      <c r="H1040" s="1182"/>
    </row>
    <row r="1041" spans="1:8" ht="22.8" x14ac:dyDescent="0.3">
      <c r="A1041" s="1225" t="s">
        <v>805</v>
      </c>
      <c r="B1041" s="1269" t="s">
        <v>806</v>
      </c>
      <c r="C1041" s="1185" t="s">
        <v>9</v>
      </c>
      <c r="D1041" s="1189">
        <v>10</v>
      </c>
      <c r="E1041" s="1216"/>
      <c r="F1041" s="1180">
        <f>D1041*E1041</f>
        <v>0</v>
      </c>
      <c r="G1041" s="1181"/>
      <c r="H1041" s="1182"/>
    </row>
    <row r="1042" spans="1:8" x14ac:dyDescent="0.3">
      <c r="A1042" s="1225"/>
      <c r="B1042" s="1188"/>
      <c r="C1042" s="1185" t="s">
        <v>9</v>
      </c>
      <c r="D1042" s="1189"/>
      <c r="E1042" s="1217"/>
      <c r="F1042" s="1180"/>
      <c r="G1042" s="1181"/>
      <c r="H1042" s="1182"/>
    </row>
    <row r="1043" spans="1:8" ht="22.8" x14ac:dyDescent="0.3">
      <c r="A1043" s="1225" t="s">
        <v>807</v>
      </c>
      <c r="B1043" s="1269" t="s">
        <v>808</v>
      </c>
      <c r="C1043" s="1185" t="s">
        <v>9</v>
      </c>
      <c r="D1043" s="1189">
        <v>7</v>
      </c>
      <c r="E1043" s="1216"/>
      <c r="F1043" s="1180">
        <f>D1043*E1043</f>
        <v>0</v>
      </c>
      <c r="G1043" s="1181"/>
      <c r="H1043" s="1182"/>
    </row>
    <row r="1044" spans="1:8" x14ac:dyDescent="0.3">
      <c r="A1044" s="1225"/>
      <c r="B1044" s="1188"/>
      <c r="C1044" s="1185" t="s">
        <v>9</v>
      </c>
      <c r="D1044" s="1189"/>
      <c r="E1044" s="1217"/>
      <c r="F1044" s="1180"/>
      <c r="G1044" s="1181"/>
      <c r="H1044" s="1182"/>
    </row>
    <row r="1045" spans="1:8" ht="22.8" x14ac:dyDescent="0.3">
      <c r="A1045" s="1225" t="s">
        <v>809</v>
      </c>
      <c r="B1045" s="1188" t="s">
        <v>3697</v>
      </c>
      <c r="C1045" s="1185" t="s">
        <v>9</v>
      </c>
      <c r="D1045" s="1189">
        <v>5</v>
      </c>
      <c r="E1045" s="1216"/>
      <c r="F1045" s="1180">
        <f>D1045*E1045</f>
        <v>0</v>
      </c>
      <c r="G1045" s="1181"/>
      <c r="H1045" s="1182"/>
    </row>
    <row r="1046" spans="1:8" x14ac:dyDescent="0.3">
      <c r="A1046" s="1225"/>
      <c r="B1046" s="1188"/>
      <c r="C1046" s="1185"/>
      <c r="D1046" s="1189"/>
      <c r="E1046" s="1217"/>
      <c r="F1046" s="1180"/>
      <c r="G1046" s="1181"/>
      <c r="H1046" s="1182"/>
    </row>
    <row r="1047" spans="1:8" x14ac:dyDescent="0.3">
      <c r="A1047" s="1225"/>
      <c r="B1047" s="1188"/>
      <c r="C1047" s="1185"/>
      <c r="D1047" s="1189"/>
      <c r="E1047" s="1229"/>
      <c r="F1047" s="1180"/>
      <c r="G1047" s="1181"/>
      <c r="H1047" s="1182"/>
    </row>
    <row r="1048" spans="1:8" x14ac:dyDescent="0.3">
      <c r="A1048" s="1225"/>
      <c r="B1048" s="1188"/>
      <c r="C1048" s="1185"/>
      <c r="D1048" s="1189"/>
      <c r="E1048" s="1217"/>
      <c r="F1048" s="1180"/>
      <c r="G1048" s="1181"/>
      <c r="H1048" s="1182"/>
    </row>
    <row r="1049" spans="1:8" x14ac:dyDescent="0.3">
      <c r="A1049" s="1225"/>
      <c r="B1049" s="1188"/>
      <c r="C1049" s="1185"/>
      <c r="D1049" s="1189"/>
      <c r="E1049" s="1229"/>
      <c r="F1049" s="1180"/>
      <c r="G1049" s="1181"/>
      <c r="H1049" s="1182"/>
    </row>
    <row r="1050" spans="1:8" x14ac:dyDescent="0.3">
      <c r="A1050" s="1225"/>
      <c r="B1050" s="1188"/>
      <c r="C1050" s="1185"/>
      <c r="D1050" s="1189"/>
      <c r="E1050" s="1217"/>
      <c r="F1050" s="1180"/>
      <c r="G1050" s="1181"/>
      <c r="H1050" s="1182"/>
    </row>
    <row r="1051" spans="1:8" x14ac:dyDescent="0.3">
      <c r="A1051" s="1225"/>
      <c r="B1051" s="1188"/>
      <c r="C1051" s="1185"/>
      <c r="D1051" s="1189"/>
      <c r="E1051" s="1229"/>
      <c r="F1051" s="1180"/>
      <c r="G1051" s="1181"/>
      <c r="H1051" s="1182"/>
    </row>
    <row r="1052" spans="1:8" x14ac:dyDescent="0.3">
      <c r="A1052" s="1225"/>
      <c r="B1052" s="1188"/>
      <c r="C1052" s="1185"/>
      <c r="D1052" s="1189"/>
      <c r="E1052" s="1217"/>
      <c r="F1052" s="1180"/>
      <c r="G1052" s="1181"/>
      <c r="H1052" s="1182"/>
    </row>
    <row r="1053" spans="1:8" x14ac:dyDescent="0.3">
      <c r="A1053" s="1225"/>
      <c r="B1053" s="1188"/>
      <c r="C1053" s="1185"/>
      <c r="D1053" s="1189"/>
      <c r="E1053" s="1229"/>
      <c r="F1053" s="1180"/>
      <c r="G1053" s="1181"/>
      <c r="H1053" s="1182"/>
    </row>
    <row r="1054" spans="1:8" x14ac:dyDescent="0.3">
      <c r="A1054" s="1225"/>
      <c r="B1054" s="1188"/>
      <c r="C1054" s="1185"/>
      <c r="D1054" s="1189"/>
      <c r="E1054" s="1229"/>
      <c r="F1054" s="1180"/>
      <c r="G1054" s="1181"/>
      <c r="H1054" s="1182"/>
    </row>
    <row r="1055" spans="1:8" x14ac:dyDescent="0.3">
      <c r="A1055" s="1225"/>
      <c r="B1055" s="1188"/>
      <c r="C1055" s="1185"/>
      <c r="D1055" s="1189"/>
      <c r="E1055" s="1229"/>
      <c r="F1055" s="1180"/>
      <c r="G1055" s="1181"/>
      <c r="H1055" s="1182"/>
    </row>
    <row r="1056" spans="1:8" x14ac:dyDescent="0.3">
      <c r="A1056" s="1225"/>
      <c r="B1056" s="1188"/>
      <c r="C1056" s="1185"/>
      <c r="D1056" s="1189"/>
      <c r="E1056" s="1229"/>
      <c r="F1056" s="1180"/>
      <c r="G1056" s="1181"/>
      <c r="H1056" s="1182"/>
    </row>
    <row r="1057" spans="1:8" x14ac:dyDescent="0.3">
      <c r="A1057" s="1225"/>
      <c r="B1057" s="1188"/>
      <c r="C1057" s="1185"/>
      <c r="D1057" s="1189"/>
      <c r="E1057" s="1229"/>
      <c r="F1057" s="1180"/>
      <c r="G1057" s="1181"/>
      <c r="H1057" s="1182"/>
    </row>
    <row r="1058" spans="1:8" x14ac:dyDescent="0.3">
      <c r="A1058" s="1225"/>
      <c r="B1058" s="1188"/>
      <c r="C1058" s="1185"/>
      <c r="D1058" s="1189"/>
      <c r="E1058" s="1189"/>
      <c r="F1058" s="1180"/>
      <c r="G1058" s="1181"/>
      <c r="H1058" s="1182"/>
    </row>
    <row r="1059" spans="1:8" x14ac:dyDescent="0.3">
      <c r="A1059" s="1225"/>
      <c r="B1059" s="1188"/>
      <c r="C1059" s="1185"/>
      <c r="D1059" s="1189"/>
      <c r="E1059" s="1189"/>
      <c r="F1059" s="1180"/>
      <c r="G1059" s="1181"/>
      <c r="H1059" s="1182"/>
    </row>
    <row r="1060" spans="1:8" x14ac:dyDescent="0.3">
      <c r="A1060" s="1178"/>
      <c r="B1060" s="1203"/>
      <c r="C1060" s="1204"/>
      <c r="D1060" s="1204"/>
      <c r="E1060" s="1204"/>
      <c r="F1060" s="1210"/>
      <c r="G1060" s="1181"/>
      <c r="H1060" s="1182"/>
    </row>
    <row r="1061" spans="1:8" x14ac:dyDescent="0.3">
      <c r="A1061" s="1257" t="s">
        <v>4066</v>
      </c>
      <c r="B1061" s="1158" t="s">
        <v>4116</v>
      </c>
      <c r="C1061" s="1159"/>
      <c r="D1061" s="1159"/>
      <c r="E1061" s="1159"/>
      <c r="F1061" s="1175">
        <f>SUM(F1032:F1059)</f>
        <v>0</v>
      </c>
      <c r="G1061" s="1181"/>
      <c r="H1061" s="1151"/>
    </row>
    <row r="1062" spans="1:8" x14ac:dyDescent="0.3">
      <c r="A1062" s="1148" t="str">
        <f>A1</f>
        <v>CONTRACT  SANRAL NRA 2024/1323</v>
      </c>
      <c r="B1062" s="1206"/>
      <c r="C1062" s="1150"/>
      <c r="D1062" s="1150"/>
      <c r="E1062" s="1150"/>
      <c r="F1062" s="1151"/>
      <c r="G1062" s="1181"/>
      <c r="H1062" s="1151"/>
    </row>
    <row r="1063" spans="1:8" x14ac:dyDescent="0.3">
      <c r="A1063" s="1148" t="str">
        <f>A2</f>
        <v>ROUTINE ROAD MAINTENANCE ON NATIONAL ROUTES IN THE NORTHWEST PROVINCE</v>
      </c>
      <c r="B1063" s="1149"/>
      <c r="C1063" s="1150"/>
      <c r="D1063" s="1150"/>
      <c r="E1063" s="1150"/>
      <c r="F1063" s="1155" t="s">
        <v>4503</v>
      </c>
      <c r="G1063" s="1181"/>
      <c r="H1063" s="1155"/>
    </row>
    <row r="1064" spans="1:8" x14ac:dyDescent="0.3">
      <c r="A1064" s="1157" t="s">
        <v>4457</v>
      </c>
      <c r="B1064" s="1149"/>
      <c r="C1064" s="1159"/>
      <c r="D1064" s="1159"/>
      <c r="E1064" s="1159"/>
      <c r="F1064" s="1151"/>
      <c r="G1064" s="1181"/>
      <c r="H1064" s="1151"/>
    </row>
    <row r="1065" spans="1:8" x14ac:dyDescent="0.3">
      <c r="A1065" s="1162"/>
      <c r="B1065" s="1163"/>
      <c r="C1065" s="1164"/>
      <c r="D1065" s="1164"/>
      <c r="E1065" s="1165"/>
      <c r="F1065" s="1165"/>
      <c r="G1065" s="1181"/>
      <c r="H1065" s="1151"/>
    </row>
    <row r="1066" spans="1:8" x14ac:dyDescent="0.3">
      <c r="A1066" s="1166" t="s">
        <v>4111</v>
      </c>
      <c r="B1066" s="1167" t="s">
        <v>4035</v>
      </c>
      <c r="C1066" s="1168" t="s">
        <v>4112</v>
      </c>
      <c r="D1066" s="1168" t="s">
        <v>4113</v>
      </c>
      <c r="E1066" s="1169" t="s">
        <v>4114</v>
      </c>
      <c r="F1066" s="1169" t="s">
        <v>4036</v>
      </c>
      <c r="G1066" s="1181"/>
      <c r="H1066" s="1170"/>
    </row>
    <row r="1067" spans="1:8" x14ac:dyDescent="0.3">
      <c r="A1067" s="1172"/>
      <c r="B1067" s="1173"/>
      <c r="C1067" s="1174"/>
      <c r="D1067" s="1174"/>
      <c r="E1067" s="1175"/>
      <c r="F1067" s="1175"/>
      <c r="G1067" s="1181"/>
      <c r="H1067" s="1151"/>
    </row>
    <row r="1068" spans="1:8" x14ac:dyDescent="0.3">
      <c r="A1068" s="1222"/>
      <c r="B1068" s="1223"/>
      <c r="C1068" s="1164"/>
      <c r="D1068" s="1189" t="s">
        <v>4331</v>
      </c>
      <c r="E1068" s="1165"/>
      <c r="F1068" s="1180"/>
      <c r="G1068" s="1181"/>
      <c r="H1068" s="1182"/>
    </row>
    <row r="1069" spans="1:8" ht="24" x14ac:dyDescent="0.3">
      <c r="A1069" s="1166" t="s">
        <v>4068</v>
      </c>
      <c r="B1069" s="1184" t="s">
        <v>4069</v>
      </c>
      <c r="C1069" s="1185"/>
      <c r="D1069" s="1189" t="s">
        <v>4331</v>
      </c>
      <c r="E1069" s="1207"/>
      <c r="F1069" s="1180"/>
      <c r="G1069" s="1181"/>
      <c r="H1069" s="1182"/>
    </row>
    <row r="1070" spans="1:8" x14ac:dyDescent="0.3">
      <c r="A1070" s="1166"/>
      <c r="B1070" s="1186"/>
      <c r="C1070" s="1185"/>
      <c r="D1070" s="1189" t="s">
        <v>4331</v>
      </c>
      <c r="E1070" s="1207"/>
      <c r="F1070" s="1180"/>
      <c r="G1070" s="1181"/>
      <c r="H1070" s="1182"/>
    </row>
    <row r="1071" spans="1:8" ht="24" x14ac:dyDescent="0.3">
      <c r="A1071" s="1225" t="s">
        <v>848</v>
      </c>
      <c r="B1071" s="1186" t="s">
        <v>849</v>
      </c>
      <c r="C1071" s="1185"/>
      <c r="D1071" s="1189" t="s">
        <v>4331</v>
      </c>
      <c r="E1071" s="1207"/>
      <c r="F1071" s="1180"/>
      <c r="G1071" s="1181"/>
      <c r="H1071" s="1182"/>
    </row>
    <row r="1072" spans="1:8" x14ac:dyDescent="0.3">
      <c r="A1072" s="1225"/>
      <c r="B1072" s="1188"/>
      <c r="C1072" s="1185"/>
      <c r="D1072" s="1189" t="s">
        <v>4331</v>
      </c>
      <c r="E1072" s="1207"/>
      <c r="F1072" s="1180"/>
      <c r="G1072" s="1181"/>
      <c r="H1072" s="1182"/>
    </row>
    <row r="1073" spans="1:8" x14ac:dyDescent="0.3">
      <c r="A1073" s="1225" t="s">
        <v>3686</v>
      </c>
      <c r="B1073" s="1188" t="s">
        <v>3699</v>
      </c>
      <c r="C1073" s="1185" t="s">
        <v>363</v>
      </c>
      <c r="D1073" s="1189">
        <v>250000</v>
      </c>
      <c r="E1073" s="1216"/>
      <c r="F1073" s="1180">
        <f>D1073*E1073</f>
        <v>0</v>
      </c>
      <c r="G1073" s="1181"/>
      <c r="H1073" s="1182"/>
    </row>
    <row r="1074" spans="1:8" x14ac:dyDescent="0.3">
      <c r="A1074" s="1225"/>
      <c r="B1074" s="1188"/>
      <c r="C1074" s="1185"/>
      <c r="D1074" s="1189"/>
      <c r="E1074" s="1207"/>
      <c r="F1074" s="1180"/>
      <c r="G1074" s="1181"/>
      <c r="H1074" s="1182"/>
    </row>
    <row r="1075" spans="1:8" ht="22.8" x14ac:dyDescent="0.3">
      <c r="A1075" s="1225" t="s">
        <v>860</v>
      </c>
      <c r="B1075" s="1269" t="s">
        <v>897</v>
      </c>
      <c r="C1075" s="1185" t="s">
        <v>363</v>
      </c>
      <c r="D1075" s="1189">
        <v>10000</v>
      </c>
      <c r="E1075" s="1216"/>
      <c r="F1075" s="1180">
        <f>D1075*E1075</f>
        <v>0</v>
      </c>
      <c r="G1075" s="1181"/>
      <c r="H1075" s="1182"/>
    </row>
    <row r="1076" spans="1:8" x14ac:dyDescent="0.3">
      <c r="A1076" s="1225"/>
      <c r="B1076" s="1188"/>
      <c r="C1076" s="1185"/>
      <c r="D1076" s="1189" t="s">
        <v>4331</v>
      </c>
      <c r="E1076" s="1217"/>
      <c r="F1076" s="1180"/>
      <c r="G1076" s="1181"/>
      <c r="H1076" s="1182"/>
    </row>
    <row r="1077" spans="1:8" ht="24" x14ac:dyDescent="0.3">
      <c r="A1077" s="1225" t="s">
        <v>873</v>
      </c>
      <c r="B1077" s="1270" t="s">
        <v>3698</v>
      </c>
      <c r="C1077" s="1185"/>
      <c r="D1077" s="1189"/>
      <c r="E1077" s="1229"/>
      <c r="F1077" s="1180"/>
      <c r="G1077" s="1181"/>
      <c r="H1077" s="1182"/>
    </row>
    <row r="1078" spans="1:8" x14ac:dyDescent="0.3">
      <c r="A1078" s="1225"/>
      <c r="B1078" s="1188"/>
      <c r="C1078" s="1185"/>
      <c r="D1078" s="1189"/>
      <c r="E1078" s="1217"/>
      <c r="F1078" s="1180"/>
      <c r="G1078" s="1181"/>
      <c r="H1078" s="1182"/>
    </row>
    <row r="1079" spans="1:8" x14ac:dyDescent="0.3">
      <c r="A1079" s="1225" t="s">
        <v>875</v>
      </c>
      <c r="B1079" s="1269" t="s">
        <v>894</v>
      </c>
      <c r="C1079" s="1185" t="s">
        <v>363</v>
      </c>
      <c r="D1079" s="1189">
        <v>250000</v>
      </c>
      <c r="E1079" s="1216"/>
      <c r="F1079" s="1180">
        <f>D1079*E1079</f>
        <v>0</v>
      </c>
      <c r="G1079" s="1181"/>
      <c r="H1079" s="1182"/>
    </row>
    <row r="1080" spans="1:8" x14ac:dyDescent="0.3">
      <c r="A1080" s="1225"/>
      <c r="B1080" s="1188"/>
      <c r="C1080" s="1185"/>
      <c r="D1080" s="1189"/>
      <c r="E1080" s="1217"/>
      <c r="F1080" s="1180"/>
      <c r="G1080" s="1181"/>
      <c r="H1080" s="1182"/>
    </row>
    <row r="1081" spans="1:8" ht="22.8" x14ac:dyDescent="0.25">
      <c r="A1081" s="1225" t="s">
        <v>883</v>
      </c>
      <c r="B1081" s="1188" t="s">
        <v>4321</v>
      </c>
      <c r="C1081" s="1185" t="s">
        <v>21</v>
      </c>
      <c r="D1081" s="1271">
        <v>250000</v>
      </c>
      <c r="E1081" s="1272"/>
      <c r="F1081" s="1230">
        <f>D1081*E1081</f>
        <v>0</v>
      </c>
      <c r="G1081" s="1181"/>
      <c r="H1081" s="1182"/>
    </row>
    <row r="1082" spans="1:8" x14ac:dyDescent="0.3">
      <c r="A1082" s="1225"/>
      <c r="B1082" s="1188"/>
      <c r="C1082" s="1185"/>
      <c r="D1082" s="1189"/>
      <c r="E1082" s="1217"/>
      <c r="F1082" s="1180"/>
      <c r="G1082" s="1181"/>
      <c r="H1082" s="1182"/>
    </row>
    <row r="1083" spans="1:8" x14ac:dyDescent="0.3">
      <c r="A1083" s="1225" t="s">
        <v>891</v>
      </c>
      <c r="B1083" s="1188" t="s">
        <v>4223</v>
      </c>
      <c r="C1083" s="1185" t="s">
        <v>955</v>
      </c>
      <c r="D1083" s="1189">
        <v>10</v>
      </c>
      <c r="E1083" s="1216"/>
      <c r="F1083" s="1180">
        <f>D1083*E1083</f>
        <v>0</v>
      </c>
      <c r="G1083" s="1181"/>
      <c r="H1083" s="1182"/>
    </row>
    <row r="1084" spans="1:8" x14ac:dyDescent="0.3">
      <c r="A1084" s="1225"/>
      <c r="B1084" s="1188"/>
      <c r="C1084" s="1185"/>
      <c r="D1084" s="1189">
        <v>0</v>
      </c>
      <c r="E1084" s="1217"/>
      <c r="F1084" s="1180"/>
      <c r="G1084" s="1181"/>
      <c r="H1084" s="1182"/>
    </row>
    <row r="1085" spans="1:8" x14ac:dyDescent="0.3">
      <c r="A1085" s="1225" t="s">
        <v>896</v>
      </c>
      <c r="B1085" s="1188" t="s">
        <v>4224</v>
      </c>
      <c r="C1085" s="1185" t="s">
        <v>4225</v>
      </c>
      <c r="D1085" s="1189">
        <v>8</v>
      </c>
      <c r="E1085" s="1216"/>
      <c r="F1085" s="1180">
        <f>D1085*E1085</f>
        <v>0</v>
      </c>
      <c r="G1085" s="1181"/>
      <c r="H1085" s="1182"/>
    </row>
    <row r="1086" spans="1:8" x14ac:dyDescent="0.3">
      <c r="A1086" s="1225"/>
      <c r="B1086" s="1188"/>
      <c r="C1086" s="1185"/>
      <c r="D1086" s="1189"/>
      <c r="E1086" s="1229"/>
      <c r="F1086" s="1180"/>
      <c r="G1086" s="1181"/>
      <c r="H1086" s="1182"/>
    </row>
    <row r="1087" spans="1:8" ht="22.8" x14ac:dyDescent="0.3">
      <c r="A1087" s="1225" t="s">
        <v>4226</v>
      </c>
      <c r="B1087" s="1269" t="s">
        <v>4227</v>
      </c>
      <c r="C1087" s="1185" t="s">
        <v>4225</v>
      </c>
      <c r="D1087" s="1189">
        <v>5</v>
      </c>
      <c r="E1087" s="1216"/>
      <c r="F1087" s="1180">
        <f>D1087*E1087</f>
        <v>0</v>
      </c>
      <c r="G1087" s="1181"/>
      <c r="H1087" s="1182"/>
    </row>
    <row r="1088" spans="1:8" x14ac:dyDescent="0.3">
      <c r="A1088" s="1225"/>
      <c r="B1088" s="1188"/>
      <c r="C1088" s="1185"/>
      <c r="D1088" s="1189"/>
      <c r="E1088" s="1217"/>
      <c r="F1088" s="1180"/>
      <c r="G1088" s="1181"/>
      <c r="H1088" s="1182"/>
    </row>
    <row r="1089" spans="1:8" ht="22.8" x14ac:dyDescent="0.3">
      <c r="A1089" s="1225" t="s">
        <v>4322</v>
      </c>
      <c r="B1089" s="1269" t="s">
        <v>4323</v>
      </c>
      <c r="C1089" s="1185" t="s">
        <v>21</v>
      </c>
      <c r="D1089" s="1189">
        <v>23000</v>
      </c>
      <c r="E1089" s="1273"/>
      <c r="F1089" s="1180">
        <f>D1089*E1089</f>
        <v>0</v>
      </c>
      <c r="G1089" s="1181"/>
      <c r="H1089" s="1182"/>
    </row>
    <row r="1090" spans="1:8" x14ac:dyDescent="0.3">
      <c r="A1090" s="1225"/>
      <c r="B1090" s="1188"/>
      <c r="C1090" s="1185"/>
      <c r="D1090" s="1189"/>
      <c r="E1090" s="1217"/>
      <c r="F1090" s="1180"/>
      <c r="G1090" s="1181"/>
      <c r="H1090" s="1182"/>
    </row>
    <row r="1091" spans="1:8" x14ac:dyDescent="0.3">
      <c r="A1091" s="1225" t="s">
        <v>900</v>
      </c>
      <c r="B1091" s="1270" t="s">
        <v>902</v>
      </c>
      <c r="C1091" s="1185"/>
      <c r="D1091" s="1189"/>
      <c r="E1091" s="1229"/>
      <c r="F1091" s="1180"/>
      <c r="G1091" s="1181"/>
      <c r="H1091" s="1182"/>
    </row>
    <row r="1092" spans="1:8" x14ac:dyDescent="0.3">
      <c r="A1092" s="1225"/>
      <c r="B1092" s="1188"/>
      <c r="C1092" s="1185"/>
      <c r="D1092" s="1189"/>
      <c r="E1092" s="1217"/>
      <c r="F1092" s="1180"/>
      <c r="G1092" s="1181"/>
      <c r="H1092" s="1182"/>
    </row>
    <row r="1093" spans="1:8" ht="22.8" x14ac:dyDescent="0.3">
      <c r="A1093" s="1225" t="s">
        <v>3700</v>
      </c>
      <c r="B1093" s="1188" t="s">
        <v>4003</v>
      </c>
      <c r="C1093" s="1185" t="s">
        <v>363</v>
      </c>
      <c r="D1093" s="1189">
        <v>10000</v>
      </c>
      <c r="E1093" s="1216"/>
      <c r="F1093" s="1180">
        <f>D1093*E1093</f>
        <v>0</v>
      </c>
      <c r="G1093" s="1181"/>
      <c r="H1093" s="1182"/>
    </row>
    <row r="1094" spans="1:8" x14ac:dyDescent="0.3">
      <c r="A1094" s="1225"/>
      <c r="B1094" s="1188"/>
      <c r="C1094" s="1185"/>
      <c r="D1094" s="1189" t="s">
        <v>4331</v>
      </c>
      <c r="E1094" s="1217"/>
      <c r="F1094" s="1180"/>
      <c r="G1094" s="1181"/>
      <c r="H1094" s="1182"/>
    </row>
    <row r="1095" spans="1:8" x14ac:dyDescent="0.3">
      <c r="A1095" s="1225"/>
      <c r="B1095" s="1188"/>
      <c r="C1095" s="1185"/>
      <c r="D1095" s="1189" t="s">
        <v>4331</v>
      </c>
      <c r="E1095" s="1207"/>
      <c r="F1095" s="1180"/>
      <c r="G1095" s="1181"/>
      <c r="H1095" s="1182"/>
    </row>
    <row r="1096" spans="1:8" x14ac:dyDescent="0.3">
      <c r="A1096" s="1225"/>
      <c r="B1096" s="1188"/>
      <c r="C1096" s="1185"/>
      <c r="D1096" s="1189" t="s">
        <v>4331</v>
      </c>
      <c r="E1096" s="1207"/>
      <c r="F1096" s="1180"/>
      <c r="G1096" s="1181"/>
      <c r="H1096" s="1182"/>
    </row>
    <row r="1097" spans="1:8" x14ac:dyDescent="0.3">
      <c r="A1097" s="1225"/>
      <c r="B1097" s="1188"/>
      <c r="C1097" s="1185"/>
      <c r="D1097" s="1189" t="s">
        <v>4331</v>
      </c>
      <c r="E1097" s="1207"/>
      <c r="F1097" s="1180"/>
      <c r="G1097" s="1181"/>
      <c r="H1097" s="1182"/>
    </row>
    <row r="1098" spans="1:8" x14ac:dyDescent="0.3">
      <c r="A1098" s="1187"/>
      <c r="B1098" s="1198"/>
      <c r="C1098" s="1185"/>
      <c r="D1098" s="1189" t="s">
        <v>4331</v>
      </c>
      <c r="E1098" s="1217"/>
      <c r="F1098" s="1180"/>
      <c r="G1098" s="1181"/>
      <c r="H1098" s="1182"/>
    </row>
    <row r="1099" spans="1:8" x14ac:dyDescent="0.3">
      <c r="A1099" s="1187"/>
      <c r="B1099" s="1198"/>
      <c r="C1099" s="1185"/>
      <c r="D1099" s="1189" t="s">
        <v>4331</v>
      </c>
      <c r="E1099" s="1217"/>
      <c r="F1099" s="1180"/>
      <c r="G1099" s="1181"/>
      <c r="H1099" s="1182"/>
    </row>
    <row r="1100" spans="1:8" x14ac:dyDescent="0.3">
      <c r="A1100" s="1187"/>
      <c r="B1100" s="1188"/>
      <c r="C1100" s="1185"/>
      <c r="D1100" s="1189" t="s">
        <v>4331</v>
      </c>
      <c r="E1100" s="1217"/>
      <c r="F1100" s="1180"/>
      <c r="G1100" s="1181"/>
      <c r="H1100" s="1182"/>
    </row>
    <row r="1101" spans="1:8" x14ac:dyDescent="0.3">
      <c r="A1101" s="1234"/>
      <c r="B1101" s="1198"/>
      <c r="C1101" s="1185"/>
      <c r="D1101" s="1189" t="s">
        <v>4331</v>
      </c>
      <c r="E1101" s="1207"/>
      <c r="F1101" s="1180"/>
      <c r="G1101" s="1181"/>
      <c r="H1101" s="1182"/>
    </row>
    <row r="1102" spans="1:8" x14ac:dyDescent="0.3">
      <c r="A1102" s="1234"/>
      <c r="B1102" s="1198"/>
      <c r="C1102" s="1185"/>
      <c r="D1102" s="1189"/>
      <c r="E1102" s="1207"/>
      <c r="F1102" s="1180"/>
      <c r="G1102" s="1181"/>
      <c r="H1102" s="1182"/>
    </row>
    <row r="1103" spans="1:8" x14ac:dyDescent="0.3">
      <c r="A1103" s="1234"/>
      <c r="B1103" s="1198"/>
      <c r="C1103" s="1185"/>
      <c r="D1103" s="1189"/>
      <c r="E1103" s="1207"/>
      <c r="F1103" s="1180"/>
      <c r="G1103" s="1181"/>
      <c r="H1103" s="1182"/>
    </row>
    <row r="1104" spans="1:8" x14ac:dyDescent="0.3">
      <c r="A1104" s="1234"/>
      <c r="B1104" s="1198"/>
      <c r="C1104" s="1185"/>
      <c r="D1104" s="1189"/>
      <c r="E1104" s="1207"/>
      <c r="F1104" s="1180"/>
      <c r="G1104" s="1181"/>
      <c r="H1104" s="1182"/>
    </row>
    <row r="1105" spans="1:8" x14ac:dyDescent="0.3">
      <c r="A1105" s="1234"/>
      <c r="B1105" s="1198"/>
      <c r="C1105" s="1185"/>
      <c r="D1105" s="1189"/>
      <c r="E1105" s="1207"/>
      <c r="F1105" s="1180"/>
      <c r="G1105" s="1181"/>
      <c r="H1105" s="1182"/>
    </row>
    <row r="1106" spans="1:8" x14ac:dyDescent="0.3">
      <c r="A1106" s="1234"/>
      <c r="B1106" s="1198"/>
      <c r="C1106" s="1185"/>
      <c r="D1106" s="1189"/>
      <c r="E1106" s="1207"/>
      <c r="F1106" s="1180"/>
      <c r="G1106" s="1181"/>
      <c r="H1106" s="1182"/>
    </row>
    <row r="1107" spans="1:8" x14ac:dyDescent="0.3">
      <c r="A1107" s="1234"/>
      <c r="B1107" s="1198"/>
      <c r="C1107" s="1185"/>
      <c r="D1107" s="1189"/>
      <c r="E1107" s="1207"/>
      <c r="F1107" s="1180"/>
      <c r="G1107" s="1181"/>
      <c r="H1107" s="1182"/>
    </row>
    <row r="1108" spans="1:8" x14ac:dyDescent="0.3">
      <c r="A1108" s="1234"/>
      <c r="B1108" s="1198"/>
      <c r="C1108" s="1185"/>
      <c r="D1108" s="1189"/>
      <c r="E1108" s="1207"/>
      <c r="F1108" s="1180"/>
      <c r="G1108" s="1181"/>
      <c r="H1108" s="1182"/>
    </row>
    <row r="1109" spans="1:8" x14ac:dyDescent="0.3">
      <c r="A1109" s="1183"/>
      <c r="B1109" s="1198"/>
      <c r="C1109" s="1185"/>
      <c r="D1109" s="1189" t="s">
        <v>4331</v>
      </c>
      <c r="E1109" s="1207"/>
      <c r="F1109" s="1180"/>
      <c r="G1109" s="1181"/>
      <c r="H1109" s="1182"/>
    </row>
    <row r="1110" spans="1:8" x14ac:dyDescent="0.3">
      <c r="A1110" s="1183"/>
      <c r="B1110" s="1198"/>
      <c r="C1110" s="1185"/>
      <c r="D1110" s="1189" t="s">
        <v>4331</v>
      </c>
      <c r="E1110" s="1207"/>
      <c r="F1110" s="1180"/>
      <c r="G1110" s="1181"/>
      <c r="H1110" s="1182"/>
    </row>
    <row r="1111" spans="1:8" x14ac:dyDescent="0.3">
      <c r="A1111" s="1183"/>
      <c r="B1111" s="1188"/>
      <c r="C1111" s="1185"/>
      <c r="D1111" s="1189" t="s">
        <v>4331</v>
      </c>
      <c r="E1111" s="1245"/>
      <c r="F1111" s="1180"/>
      <c r="G1111" s="1181"/>
      <c r="H1111" s="1182"/>
    </row>
    <row r="1112" spans="1:8" x14ac:dyDescent="0.3">
      <c r="A1112" s="1183"/>
      <c r="B1112" s="1188"/>
      <c r="C1112" s="1185"/>
      <c r="D1112" s="1189" t="s">
        <v>4331</v>
      </c>
      <c r="E1112" s="1245"/>
      <c r="F1112" s="1180"/>
      <c r="G1112" s="1181"/>
      <c r="H1112" s="1182"/>
    </row>
    <row r="1113" spans="1:8" x14ac:dyDescent="0.3">
      <c r="A1113" s="1183"/>
      <c r="B1113" s="1188"/>
      <c r="C1113" s="1185"/>
      <c r="D1113" s="1189"/>
      <c r="E1113" s="1245"/>
      <c r="F1113" s="1180"/>
      <c r="G1113" s="1181"/>
      <c r="H1113" s="1182"/>
    </row>
    <row r="1114" spans="1:8" x14ac:dyDescent="0.3">
      <c r="A1114" s="1183"/>
      <c r="B1114" s="1188"/>
      <c r="C1114" s="1185"/>
      <c r="D1114" s="1189"/>
      <c r="E1114" s="1245"/>
      <c r="F1114" s="1180"/>
      <c r="G1114" s="1181"/>
      <c r="H1114" s="1182"/>
    </row>
    <row r="1115" spans="1:8" x14ac:dyDescent="0.3">
      <c r="A1115" s="1183"/>
      <c r="B1115" s="1188"/>
      <c r="C1115" s="1185"/>
      <c r="D1115" s="1189"/>
      <c r="E1115" s="1245"/>
      <c r="F1115" s="1180"/>
      <c r="G1115" s="1181"/>
      <c r="H1115" s="1182"/>
    </row>
    <row r="1116" spans="1:8" x14ac:dyDescent="0.3">
      <c r="A1116" s="1183"/>
      <c r="B1116" s="1188"/>
      <c r="C1116" s="1185"/>
      <c r="D1116" s="1189" t="s">
        <v>4331</v>
      </c>
      <c r="E1116" s="1207"/>
      <c r="F1116" s="1180"/>
      <c r="G1116" s="1181"/>
      <c r="H1116" s="1182"/>
    </row>
    <row r="1117" spans="1:8" x14ac:dyDescent="0.3">
      <c r="A1117" s="1178"/>
      <c r="B1117" s="1203"/>
      <c r="C1117" s="1204"/>
      <c r="D1117" s="1204"/>
      <c r="E1117" s="1204"/>
      <c r="F1117" s="1210"/>
      <c r="G1117" s="1181"/>
      <c r="H1117" s="1182"/>
    </row>
    <row r="1118" spans="1:8" x14ac:dyDescent="0.3">
      <c r="A1118" s="1257" t="s">
        <v>4068</v>
      </c>
      <c r="B1118" s="1158" t="s">
        <v>4116</v>
      </c>
      <c r="C1118" s="1159"/>
      <c r="D1118" s="1159"/>
      <c r="E1118" s="1159"/>
      <c r="F1118" s="1175">
        <f>SUM(F1068:F1116)</f>
        <v>0</v>
      </c>
      <c r="G1118" s="1181"/>
      <c r="H1118" s="1151"/>
    </row>
    <row r="1119" spans="1:8" x14ac:dyDescent="0.3">
      <c r="A1119" s="1148" t="str">
        <f>A1</f>
        <v>CONTRACT  SANRAL NRA 2024/1323</v>
      </c>
      <c r="B1119" s="1206"/>
      <c r="C1119" s="1150"/>
      <c r="D1119" s="1150"/>
      <c r="E1119" s="1150"/>
      <c r="F1119" s="1151"/>
      <c r="G1119" s="1181"/>
      <c r="H1119" s="1151"/>
    </row>
    <row r="1120" spans="1:8" x14ac:dyDescent="0.3">
      <c r="A1120" s="1148" t="str">
        <f>A2</f>
        <v>ROUTINE ROAD MAINTENANCE ON NATIONAL ROUTES IN THE NORTHWEST PROVINCE</v>
      </c>
      <c r="B1120" s="1149"/>
      <c r="C1120" s="1150"/>
      <c r="D1120" s="1150"/>
      <c r="E1120" s="1150"/>
      <c r="F1120" s="1155" t="s">
        <v>4504</v>
      </c>
      <c r="G1120" s="1181"/>
      <c r="H1120" s="1155"/>
    </row>
    <row r="1121" spans="1:8" x14ac:dyDescent="0.3">
      <c r="A1121" s="1157" t="s">
        <v>4457</v>
      </c>
      <c r="B1121" s="1149"/>
      <c r="C1121" s="1159"/>
      <c r="D1121" s="1159"/>
      <c r="E1121" s="1159"/>
      <c r="F1121" s="1151"/>
      <c r="G1121" s="1181"/>
      <c r="H1121" s="1151"/>
    </row>
    <row r="1122" spans="1:8" x14ac:dyDescent="0.3">
      <c r="A1122" s="1162"/>
      <c r="B1122" s="1163"/>
      <c r="C1122" s="1164"/>
      <c r="D1122" s="1164"/>
      <c r="E1122" s="1165"/>
      <c r="F1122" s="1165"/>
      <c r="G1122" s="1181"/>
      <c r="H1122" s="1151"/>
    </row>
    <row r="1123" spans="1:8" x14ac:dyDescent="0.3">
      <c r="A1123" s="1166" t="s">
        <v>4111</v>
      </c>
      <c r="B1123" s="1167" t="s">
        <v>4035</v>
      </c>
      <c r="C1123" s="1168" t="s">
        <v>4112</v>
      </c>
      <c r="D1123" s="1168" t="s">
        <v>4113</v>
      </c>
      <c r="E1123" s="1169" t="s">
        <v>4114</v>
      </c>
      <c r="F1123" s="1169" t="s">
        <v>4036</v>
      </c>
      <c r="G1123" s="1181"/>
      <c r="H1123" s="1170"/>
    </row>
    <row r="1124" spans="1:8" x14ac:dyDescent="0.3">
      <c r="A1124" s="1172"/>
      <c r="B1124" s="1173"/>
      <c r="C1124" s="1174"/>
      <c r="D1124" s="1174"/>
      <c r="E1124" s="1175"/>
      <c r="F1124" s="1175"/>
      <c r="G1124" s="1181"/>
      <c r="H1124" s="1151"/>
    </row>
    <row r="1125" spans="1:8" x14ac:dyDescent="0.3">
      <c r="A1125" s="1222"/>
      <c r="B1125" s="1223"/>
      <c r="C1125" s="1164"/>
      <c r="D1125" s="1189" t="s">
        <v>4331</v>
      </c>
      <c r="E1125" s="1165"/>
      <c r="F1125" s="1180"/>
      <c r="G1125" s="1181"/>
      <c r="H1125" s="1182"/>
    </row>
    <row r="1126" spans="1:8" ht="24" x14ac:dyDescent="0.3">
      <c r="A1126" s="1166" t="s">
        <v>4070</v>
      </c>
      <c r="B1126" s="1184" t="s">
        <v>4505</v>
      </c>
      <c r="C1126" s="1185"/>
      <c r="D1126" s="1189" t="s">
        <v>4331</v>
      </c>
      <c r="E1126" s="1207"/>
      <c r="F1126" s="1180"/>
      <c r="G1126" s="1181"/>
      <c r="H1126" s="1182"/>
    </row>
    <row r="1127" spans="1:8" x14ac:dyDescent="0.3">
      <c r="A1127" s="1166"/>
      <c r="B1127" s="1186"/>
      <c r="C1127" s="1185"/>
      <c r="D1127" s="1189" t="s">
        <v>4331</v>
      </c>
      <c r="E1127" s="1207"/>
      <c r="F1127" s="1180"/>
      <c r="G1127" s="1181"/>
      <c r="H1127" s="1182"/>
    </row>
    <row r="1128" spans="1:8" x14ac:dyDescent="0.3">
      <c r="A1128" s="1187" t="s">
        <v>927</v>
      </c>
      <c r="B1128" s="1188" t="s">
        <v>928</v>
      </c>
      <c r="C1128" s="1185" t="s">
        <v>221</v>
      </c>
      <c r="D1128" s="1189">
        <v>5000</v>
      </c>
      <c r="E1128" s="1216"/>
      <c r="F1128" s="1180">
        <f>ROUND(D1128*(ROUND(E1128,2)),2)</f>
        <v>0</v>
      </c>
      <c r="G1128" s="1181"/>
      <c r="H1128" s="1182"/>
    </row>
    <row r="1129" spans="1:8" x14ac:dyDescent="0.3">
      <c r="A1129" s="1187"/>
      <c r="B1129" s="1188"/>
      <c r="C1129" s="1185"/>
      <c r="D1129" s="1189"/>
      <c r="E1129" s="1217"/>
      <c r="F1129" s="1180"/>
      <c r="G1129" s="1181"/>
      <c r="H1129" s="1182"/>
    </row>
    <row r="1130" spans="1:8" x14ac:dyDescent="0.3">
      <c r="A1130" s="1187" t="s">
        <v>935</v>
      </c>
      <c r="B1130" s="1188" t="s">
        <v>936</v>
      </c>
      <c r="C1130" s="1185" t="s">
        <v>221</v>
      </c>
      <c r="D1130" s="1189">
        <v>1500</v>
      </c>
      <c r="E1130" s="1216"/>
      <c r="F1130" s="1180">
        <f>ROUND(D1130*(ROUND(E1130,2)),2)</f>
        <v>0</v>
      </c>
      <c r="G1130" s="1181"/>
      <c r="H1130" s="1182"/>
    </row>
    <row r="1131" spans="1:8" x14ac:dyDescent="0.3">
      <c r="A1131" s="1187"/>
      <c r="B1131" s="1188"/>
      <c r="C1131" s="1185"/>
      <c r="D1131" s="1189" t="s">
        <v>4331</v>
      </c>
      <c r="E1131" s="1207"/>
      <c r="F1131" s="1180"/>
      <c r="G1131" s="1181"/>
      <c r="H1131" s="1182"/>
    </row>
    <row r="1132" spans="1:8" x14ac:dyDescent="0.3">
      <c r="A1132" s="1187" t="s">
        <v>937</v>
      </c>
      <c r="B1132" s="1188" t="s">
        <v>938</v>
      </c>
      <c r="C1132" s="1185" t="s">
        <v>221</v>
      </c>
      <c r="D1132" s="1189">
        <v>5000</v>
      </c>
      <c r="E1132" s="1216"/>
      <c r="F1132" s="1180">
        <f>ROUND(D1132*(ROUND(E1132,2)),2)</f>
        <v>0</v>
      </c>
      <c r="G1132" s="1181"/>
      <c r="H1132" s="1182"/>
    </row>
    <row r="1133" spans="1:8" x14ac:dyDescent="0.3">
      <c r="A1133" s="1187"/>
      <c r="B1133" s="1188"/>
      <c r="C1133" s="1185"/>
      <c r="D1133" s="1189" t="s">
        <v>4331</v>
      </c>
      <c r="E1133" s="1229"/>
      <c r="F1133" s="1180"/>
      <c r="G1133" s="1181"/>
      <c r="H1133" s="1182"/>
    </row>
    <row r="1134" spans="1:8" x14ac:dyDescent="0.3">
      <c r="A1134" s="1187" t="s">
        <v>939</v>
      </c>
      <c r="B1134" s="1188" t="s">
        <v>944</v>
      </c>
      <c r="C1134" s="1185" t="s">
        <v>221</v>
      </c>
      <c r="D1134" s="1189">
        <v>1500</v>
      </c>
      <c r="E1134" s="1216"/>
      <c r="F1134" s="1180">
        <f>ROUND(D1134*(ROUND(E1134,2)),2)</f>
        <v>0</v>
      </c>
      <c r="G1134" s="1181"/>
      <c r="H1134" s="1182"/>
    </row>
    <row r="1135" spans="1:8" x14ac:dyDescent="0.3">
      <c r="A1135" s="1187"/>
      <c r="B1135" s="1188"/>
      <c r="C1135" s="1185"/>
      <c r="D1135" s="1189" t="s">
        <v>4331</v>
      </c>
      <c r="E1135" s="1229"/>
      <c r="F1135" s="1180"/>
      <c r="G1135" s="1181"/>
      <c r="H1135" s="1182"/>
    </row>
    <row r="1136" spans="1:8" ht="22.8" x14ac:dyDescent="0.3">
      <c r="A1136" s="1187" t="s">
        <v>943</v>
      </c>
      <c r="B1136" s="1188" t="s">
        <v>940</v>
      </c>
      <c r="C1136" s="1185" t="s">
        <v>316</v>
      </c>
      <c r="D1136" s="1189">
        <v>50000</v>
      </c>
      <c r="E1136" s="1216"/>
      <c r="F1136" s="1180">
        <f>ROUND(D1136*(ROUND(E1136,2)),2)</f>
        <v>0</v>
      </c>
      <c r="G1136" s="1181"/>
      <c r="H1136" s="1182"/>
    </row>
    <row r="1137" spans="1:8" x14ac:dyDescent="0.3">
      <c r="A1137" s="1183"/>
      <c r="B1137" s="1188"/>
      <c r="C1137" s="1185"/>
      <c r="D1137" s="1189" t="s">
        <v>4331</v>
      </c>
      <c r="E1137" s="1217"/>
      <c r="F1137" s="1180"/>
      <c r="G1137" s="1181"/>
      <c r="H1137" s="1182"/>
    </row>
    <row r="1138" spans="1:8" x14ac:dyDescent="0.3">
      <c r="A1138" s="1183"/>
      <c r="B1138" s="1188"/>
      <c r="C1138" s="1185"/>
      <c r="D1138" s="1189" t="s">
        <v>4331</v>
      </c>
      <c r="E1138" s="1217"/>
      <c r="F1138" s="1180"/>
      <c r="G1138" s="1181"/>
      <c r="H1138" s="1182"/>
    </row>
    <row r="1139" spans="1:8" x14ac:dyDescent="0.3">
      <c r="A1139" s="1183"/>
      <c r="B1139" s="1188"/>
      <c r="C1139" s="1185"/>
      <c r="D1139" s="1189" t="s">
        <v>4331</v>
      </c>
      <c r="E1139" s="1207"/>
      <c r="F1139" s="1180"/>
      <c r="G1139" s="1181"/>
      <c r="H1139" s="1182"/>
    </row>
    <row r="1140" spans="1:8" x14ac:dyDescent="0.3">
      <c r="A1140" s="1183"/>
      <c r="B1140" s="1188"/>
      <c r="C1140" s="1185"/>
      <c r="D1140" s="1189" t="s">
        <v>4331</v>
      </c>
      <c r="E1140" s="1207"/>
      <c r="F1140" s="1180"/>
      <c r="G1140" s="1181"/>
      <c r="H1140" s="1182"/>
    </row>
    <row r="1141" spans="1:8" x14ac:dyDescent="0.3">
      <c r="A1141" s="1183"/>
      <c r="B1141" s="1188"/>
      <c r="C1141" s="1185"/>
      <c r="D1141" s="1189" t="s">
        <v>4331</v>
      </c>
      <c r="E1141" s="1207"/>
      <c r="F1141" s="1180"/>
      <c r="G1141" s="1181"/>
      <c r="H1141" s="1182"/>
    </row>
    <row r="1142" spans="1:8" x14ac:dyDescent="0.3">
      <c r="A1142" s="1183"/>
      <c r="B1142" s="1188"/>
      <c r="C1142" s="1185"/>
      <c r="D1142" s="1189" t="s">
        <v>4331</v>
      </c>
      <c r="E1142" s="1245"/>
      <c r="F1142" s="1180"/>
      <c r="G1142" s="1181"/>
      <c r="H1142" s="1182"/>
    </row>
    <row r="1143" spans="1:8" x14ac:dyDescent="0.3">
      <c r="A1143" s="1183"/>
      <c r="B1143" s="1188"/>
      <c r="C1143" s="1185"/>
      <c r="D1143" s="1189" t="s">
        <v>4331</v>
      </c>
      <c r="E1143" s="1217"/>
      <c r="F1143" s="1180"/>
      <c r="G1143" s="1181"/>
      <c r="H1143" s="1182"/>
    </row>
    <row r="1144" spans="1:8" x14ac:dyDescent="0.3">
      <c r="A1144" s="1183"/>
      <c r="B1144" s="1188"/>
      <c r="C1144" s="1185"/>
      <c r="D1144" s="1189" t="s">
        <v>4331</v>
      </c>
      <c r="E1144" s="1207"/>
      <c r="F1144" s="1180"/>
      <c r="G1144" s="1181"/>
      <c r="H1144" s="1182"/>
    </row>
    <row r="1145" spans="1:8" x14ac:dyDescent="0.3">
      <c r="A1145" s="1183"/>
      <c r="B1145" s="1188"/>
      <c r="C1145" s="1185"/>
      <c r="D1145" s="1189" t="s">
        <v>4331</v>
      </c>
      <c r="E1145" s="1217"/>
      <c r="F1145" s="1180"/>
      <c r="G1145" s="1181"/>
      <c r="H1145" s="1182"/>
    </row>
    <row r="1146" spans="1:8" x14ac:dyDescent="0.3">
      <c r="A1146" s="1166"/>
      <c r="B1146" s="1188"/>
      <c r="C1146" s="1185"/>
      <c r="D1146" s="1189" t="s">
        <v>4331</v>
      </c>
      <c r="E1146" s="1217"/>
      <c r="F1146" s="1180"/>
      <c r="G1146" s="1181"/>
      <c r="H1146" s="1182"/>
    </row>
    <row r="1147" spans="1:8" x14ac:dyDescent="0.3">
      <c r="A1147" s="1183"/>
      <c r="B1147" s="1188"/>
      <c r="C1147" s="1185"/>
      <c r="D1147" s="1189" t="s">
        <v>4331</v>
      </c>
      <c r="E1147" s="1217"/>
      <c r="F1147" s="1180"/>
      <c r="G1147" s="1181"/>
      <c r="H1147" s="1182"/>
    </row>
    <row r="1148" spans="1:8" x14ac:dyDescent="0.3">
      <c r="A1148" s="1183"/>
      <c r="B1148" s="1188"/>
      <c r="C1148" s="1185"/>
      <c r="D1148" s="1189" t="s">
        <v>4331</v>
      </c>
      <c r="E1148" s="1217"/>
      <c r="F1148" s="1180"/>
      <c r="G1148" s="1181"/>
      <c r="H1148" s="1182"/>
    </row>
    <row r="1149" spans="1:8" x14ac:dyDescent="0.3">
      <c r="A1149" s="1183"/>
      <c r="B1149" s="1188"/>
      <c r="C1149" s="1185"/>
      <c r="D1149" s="1189" t="s">
        <v>4331</v>
      </c>
      <c r="E1149" s="1217"/>
      <c r="F1149" s="1180"/>
      <c r="G1149" s="1181"/>
      <c r="H1149" s="1182"/>
    </row>
    <row r="1150" spans="1:8" x14ac:dyDescent="0.3">
      <c r="A1150" s="1183"/>
      <c r="B1150" s="1188"/>
      <c r="C1150" s="1185"/>
      <c r="D1150" s="1189" t="s">
        <v>4331</v>
      </c>
      <c r="E1150" s="1217"/>
      <c r="F1150" s="1180"/>
      <c r="G1150" s="1181"/>
      <c r="H1150" s="1182"/>
    </row>
    <row r="1151" spans="1:8" x14ac:dyDescent="0.3">
      <c r="A1151" s="1166"/>
      <c r="B1151" s="1188"/>
      <c r="C1151" s="1185"/>
      <c r="D1151" s="1189" t="s">
        <v>4331</v>
      </c>
      <c r="E1151" s="1217"/>
      <c r="F1151" s="1180"/>
      <c r="G1151" s="1181"/>
      <c r="H1151" s="1182"/>
    </row>
    <row r="1152" spans="1:8" x14ac:dyDescent="0.3">
      <c r="A1152" s="1166"/>
      <c r="B1152" s="1188"/>
      <c r="C1152" s="1185"/>
      <c r="D1152" s="1189" t="s">
        <v>4331</v>
      </c>
      <c r="E1152" s="1217"/>
      <c r="F1152" s="1180"/>
      <c r="G1152" s="1181"/>
      <c r="H1152" s="1182"/>
    </row>
    <row r="1153" spans="1:8" x14ac:dyDescent="0.3">
      <c r="A1153" s="1166"/>
      <c r="B1153" s="1188"/>
      <c r="C1153" s="1185"/>
      <c r="D1153" s="1189" t="s">
        <v>4331</v>
      </c>
      <c r="E1153" s="1217"/>
      <c r="F1153" s="1180"/>
      <c r="G1153" s="1181"/>
      <c r="H1153" s="1182"/>
    </row>
    <row r="1154" spans="1:8" x14ac:dyDescent="0.3">
      <c r="A1154" s="1183"/>
      <c r="B1154" s="1188"/>
      <c r="C1154" s="1185"/>
      <c r="D1154" s="1189" t="s">
        <v>4331</v>
      </c>
      <c r="E1154" s="1217"/>
      <c r="F1154" s="1180"/>
      <c r="G1154" s="1181"/>
      <c r="H1154" s="1182"/>
    </row>
    <row r="1155" spans="1:8" x14ac:dyDescent="0.3">
      <c r="A1155" s="1183"/>
      <c r="B1155" s="1188"/>
      <c r="C1155" s="1185"/>
      <c r="D1155" s="1189" t="s">
        <v>4331</v>
      </c>
      <c r="E1155" s="1217"/>
      <c r="F1155" s="1180"/>
      <c r="G1155" s="1181"/>
      <c r="H1155" s="1182"/>
    </row>
    <row r="1156" spans="1:8" x14ac:dyDescent="0.3">
      <c r="A1156" s="1166"/>
      <c r="B1156" s="1188"/>
      <c r="C1156" s="1185"/>
      <c r="D1156" s="1189" t="s">
        <v>4331</v>
      </c>
      <c r="E1156" s="1207"/>
      <c r="F1156" s="1180"/>
      <c r="G1156" s="1181"/>
      <c r="H1156" s="1182"/>
    </row>
    <row r="1157" spans="1:8" x14ac:dyDescent="0.3">
      <c r="A1157" s="1183"/>
      <c r="B1157" s="1188"/>
      <c r="C1157" s="1185"/>
      <c r="D1157" s="1189" t="s">
        <v>4331</v>
      </c>
      <c r="E1157" s="1217"/>
      <c r="F1157" s="1180"/>
      <c r="G1157" s="1181"/>
      <c r="H1157" s="1182"/>
    </row>
    <row r="1158" spans="1:8" x14ac:dyDescent="0.3">
      <c r="A1158" s="1183"/>
      <c r="B1158" s="1188"/>
      <c r="C1158" s="1185"/>
      <c r="D1158" s="1189" t="s">
        <v>4331</v>
      </c>
      <c r="E1158" s="1217"/>
      <c r="F1158" s="1180"/>
      <c r="G1158" s="1181"/>
      <c r="H1158" s="1182"/>
    </row>
    <row r="1159" spans="1:8" x14ac:dyDescent="0.3">
      <c r="A1159" s="1183"/>
      <c r="B1159" s="1188"/>
      <c r="C1159" s="1185"/>
      <c r="D1159" s="1189" t="s">
        <v>4331</v>
      </c>
      <c r="E1159" s="1217"/>
      <c r="F1159" s="1180"/>
      <c r="G1159" s="1181"/>
      <c r="H1159" s="1182"/>
    </row>
    <row r="1160" spans="1:8" x14ac:dyDescent="0.3">
      <c r="A1160" s="1183"/>
      <c r="B1160" s="1188"/>
      <c r="C1160" s="1185"/>
      <c r="D1160" s="1189" t="s">
        <v>4331</v>
      </c>
      <c r="E1160" s="1217"/>
      <c r="F1160" s="1180"/>
      <c r="G1160" s="1181"/>
      <c r="H1160" s="1182"/>
    </row>
    <row r="1161" spans="1:8" x14ac:dyDescent="0.3">
      <c r="A1161" s="1183"/>
      <c r="B1161" s="1188"/>
      <c r="C1161" s="1185"/>
      <c r="D1161" s="1189" t="s">
        <v>4331</v>
      </c>
      <c r="E1161" s="1217"/>
      <c r="F1161" s="1180"/>
      <c r="G1161" s="1181"/>
      <c r="H1161" s="1182"/>
    </row>
    <row r="1162" spans="1:8" x14ac:dyDescent="0.3">
      <c r="A1162" s="1183"/>
      <c r="B1162" s="1188"/>
      <c r="C1162" s="1185"/>
      <c r="D1162" s="1189" t="s">
        <v>4331</v>
      </c>
      <c r="E1162" s="1217"/>
      <c r="F1162" s="1180"/>
      <c r="G1162" s="1181"/>
      <c r="H1162" s="1182"/>
    </row>
    <row r="1163" spans="1:8" x14ac:dyDescent="0.3">
      <c r="A1163" s="1183"/>
      <c r="B1163" s="1188"/>
      <c r="C1163" s="1185"/>
      <c r="D1163" s="1189" t="s">
        <v>4331</v>
      </c>
      <c r="E1163" s="1207"/>
      <c r="F1163" s="1180"/>
      <c r="G1163" s="1181"/>
      <c r="H1163" s="1182"/>
    </row>
    <row r="1164" spans="1:8" x14ac:dyDescent="0.3">
      <c r="A1164" s="1183"/>
      <c r="B1164" s="1188"/>
      <c r="C1164" s="1185"/>
      <c r="D1164" s="1189" t="s">
        <v>4331</v>
      </c>
      <c r="E1164" s="1207"/>
      <c r="F1164" s="1180"/>
      <c r="G1164" s="1181"/>
      <c r="H1164" s="1182"/>
    </row>
    <row r="1165" spans="1:8" x14ac:dyDescent="0.3">
      <c r="A1165" s="1183"/>
      <c r="B1165" s="1188"/>
      <c r="C1165" s="1185"/>
      <c r="D1165" s="1189" t="s">
        <v>4331</v>
      </c>
      <c r="E1165" s="1207"/>
      <c r="F1165" s="1180"/>
      <c r="G1165" s="1181"/>
      <c r="H1165" s="1182"/>
    </row>
    <row r="1166" spans="1:8" x14ac:dyDescent="0.3">
      <c r="A1166" s="1183"/>
      <c r="B1166" s="1188"/>
      <c r="C1166" s="1185"/>
      <c r="D1166" s="1189" t="s">
        <v>4331</v>
      </c>
      <c r="E1166" s="1207"/>
      <c r="F1166" s="1180"/>
      <c r="G1166" s="1181"/>
      <c r="H1166" s="1182"/>
    </row>
    <row r="1167" spans="1:8" x14ac:dyDescent="0.3">
      <c r="A1167" s="1183"/>
      <c r="B1167" s="1188"/>
      <c r="C1167" s="1185"/>
      <c r="D1167" s="1189" t="s">
        <v>4331</v>
      </c>
      <c r="E1167" s="1207"/>
      <c r="F1167" s="1180"/>
      <c r="G1167" s="1181"/>
      <c r="H1167" s="1182"/>
    </row>
    <row r="1168" spans="1:8" x14ac:dyDescent="0.3">
      <c r="A1168" s="1183"/>
      <c r="B1168" s="1188"/>
      <c r="C1168" s="1185"/>
      <c r="D1168" s="1189" t="s">
        <v>4331</v>
      </c>
      <c r="E1168" s="1207"/>
      <c r="F1168" s="1180"/>
      <c r="G1168" s="1181"/>
      <c r="H1168" s="1182"/>
    </row>
    <row r="1169" spans="1:8" x14ac:dyDescent="0.3">
      <c r="A1169" s="1183"/>
      <c r="B1169" s="1188"/>
      <c r="C1169" s="1185"/>
      <c r="D1169" s="1189"/>
      <c r="E1169" s="1207"/>
      <c r="F1169" s="1180"/>
      <c r="G1169" s="1181"/>
      <c r="H1169" s="1182"/>
    </row>
    <row r="1170" spans="1:8" x14ac:dyDescent="0.3">
      <c r="A1170" s="1183"/>
      <c r="B1170" s="1188"/>
      <c r="C1170" s="1185"/>
      <c r="D1170" s="1189"/>
      <c r="E1170" s="1207"/>
      <c r="F1170" s="1180"/>
      <c r="G1170" s="1181"/>
      <c r="H1170" s="1182"/>
    </row>
    <row r="1171" spans="1:8" x14ac:dyDescent="0.3">
      <c r="A1171" s="1183"/>
      <c r="B1171" s="1188"/>
      <c r="C1171" s="1185"/>
      <c r="D1171" s="1189"/>
      <c r="E1171" s="1207"/>
      <c r="F1171" s="1180"/>
      <c r="G1171" s="1181"/>
      <c r="H1171" s="1182"/>
    </row>
    <row r="1172" spans="1:8" x14ac:dyDescent="0.3">
      <c r="A1172" s="1183"/>
      <c r="B1172" s="1188"/>
      <c r="C1172" s="1185"/>
      <c r="D1172" s="1189"/>
      <c r="E1172" s="1207"/>
      <c r="F1172" s="1180"/>
      <c r="G1172" s="1181"/>
      <c r="H1172" s="1182"/>
    </row>
    <row r="1173" spans="1:8" x14ac:dyDescent="0.3">
      <c r="A1173" s="1183"/>
      <c r="B1173" s="1188"/>
      <c r="C1173" s="1185"/>
      <c r="D1173" s="1189"/>
      <c r="E1173" s="1207"/>
      <c r="F1173" s="1180"/>
      <c r="G1173" s="1181"/>
      <c r="H1173" s="1182"/>
    </row>
    <row r="1174" spans="1:8" x14ac:dyDescent="0.3">
      <c r="A1174" s="1183"/>
      <c r="B1174" s="1188"/>
      <c r="C1174" s="1185"/>
      <c r="D1174" s="1189"/>
      <c r="E1174" s="1207"/>
      <c r="F1174" s="1180"/>
      <c r="G1174" s="1181"/>
      <c r="H1174" s="1182"/>
    </row>
    <row r="1175" spans="1:8" x14ac:dyDescent="0.3">
      <c r="A1175" s="1183"/>
      <c r="B1175" s="1188"/>
      <c r="C1175" s="1185"/>
      <c r="D1175" s="1189"/>
      <c r="E1175" s="1207"/>
      <c r="F1175" s="1180"/>
      <c r="G1175" s="1181"/>
      <c r="H1175" s="1182"/>
    </row>
    <row r="1176" spans="1:8" x14ac:dyDescent="0.3">
      <c r="A1176" s="1183"/>
      <c r="B1176" s="1188"/>
      <c r="C1176" s="1185"/>
      <c r="D1176" s="1189"/>
      <c r="E1176" s="1207"/>
      <c r="F1176" s="1180"/>
      <c r="G1176" s="1181"/>
      <c r="H1176" s="1182"/>
    </row>
    <row r="1177" spans="1:8" x14ac:dyDescent="0.3">
      <c r="A1177" s="1183"/>
      <c r="B1177" s="1188"/>
      <c r="C1177" s="1185"/>
      <c r="D1177" s="1189"/>
      <c r="E1177" s="1207"/>
      <c r="F1177" s="1180"/>
      <c r="G1177" s="1181"/>
      <c r="H1177" s="1182"/>
    </row>
    <row r="1178" spans="1:8" x14ac:dyDescent="0.3">
      <c r="A1178" s="1183"/>
      <c r="B1178" s="1188"/>
      <c r="C1178" s="1185"/>
      <c r="D1178" s="1189"/>
      <c r="E1178" s="1207"/>
      <c r="F1178" s="1180"/>
      <c r="G1178" s="1181"/>
      <c r="H1178" s="1182"/>
    </row>
    <row r="1179" spans="1:8" x14ac:dyDescent="0.3">
      <c r="A1179" s="1178"/>
      <c r="B1179" s="1203"/>
      <c r="C1179" s="1204"/>
      <c r="D1179" s="1204"/>
      <c r="E1179" s="1204"/>
      <c r="F1179" s="1210"/>
      <c r="G1179" s="1181"/>
      <c r="H1179" s="1182"/>
    </row>
    <row r="1180" spans="1:8" x14ac:dyDescent="0.3">
      <c r="A1180" s="1257" t="s">
        <v>4070</v>
      </c>
      <c r="B1180" s="1158" t="s">
        <v>4116</v>
      </c>
      <c r="C1180" s="1159"/>
      <c r="D1180" s="1159"/>
      <c r="E1180" s="1159"/>
      <c r="F1180" s="1175">
        <f>SUM(F1125:F1178)</f>
        <v>0</v>
      </c>
      <c r="G1180" s="1181"/>
      <c r="H1180" s="1151"/>
    </row>
    <row r="1181" spans="1:8" x14ac:dyDescent="0.3">
      <c r="A1181" s="1148" t="str">
        <f>A1</f>
        <v>CONTRACT  SANRAL NRA 2024/1323</v>
      </c>
      <c r="B1181" s="1206"/>
      <c r="C1181" s="1150"/>
      <c r="D1181" s="1150"/>
      <c r="E1181" s="1150"/>
      <c r="F1181" s="1151"/>
      <c r="G1181" s="1181"/>
      <c r="H1181" s="1151"/>
    </row>
    <row r="1182" spans="1:8" x14ac:dyDescent="0.3">
      <c r="A1182" s="1148" t="str">
        <f>A2</f>
        <v>ROUTINE ROAD MAINTENANCE ON NATIONAL ROUTES IN THE NORTHWEST PROVINCE</v>
      </c>
      <c r="B1182" s="1149"/>
      <c r="C1182" s="1150"/>
      <c r="D1182" s="1150"/>
      <c r="E1182" s="1150"/>
      <c r="F1182" s="1155" t="s">
        <v>4506</v>
      </c>
      <c r="G1182" s="1181"/>
      <c r="H1182" s="1155"/>
    </row>
    <row r="1183" spans="1:8" x14ac:dyDescent="0.3">
      <c r="A1183" s="1157" t="s">
        <v>4457</v>
      </c>
      <c r="B1183" s="1149"/>
      <c r="C1183" s="1159"/>
      <c r="D1183" s="1159"/>
      <c r="E1183" s="1159"/>
      <c r="F1183" s="1151"/>
      <c r="G1183" s="1181"/>
      <c r="H1183" s="1151"/>
    </row>
    <row r="1184" spans="1:8" x14ac:dyDescent="0.3">
      <c r="A1184" s="1162"/>
      <c r="B1184" s="1163"/>
      <c r="C1184" s="1164"/>
      <c r="D1184" s="1164"/>
      <c r="E1184" s="1165"/>
      <c r="F1184" s="1165"/>
      <c r="G1184" s="1181"/>
      <c r="H1184" s="1151"/>
    </row>
    <row r="1185" spans="1:8" x14ac:dyDescent="0.3">
      <c r="A1185" s="1166" t="s">
        <v>4111</v>
      </c>
      <c r="B1185" s="1167" t="s">
        <v>4035</v>
      </c>
      <c r="C1185" s="1168" t="s">
        <v>4112</v>
      </c>
      <c r="D1185" s="1168" t="s">
        <v>4113</v>
      </c>
      <c r="E1185" s="1169" t="s">
        <v>4114</v>
      </c>
      <c r="F1185" s="1169" t="s">
        <v>4036</v>
      </c>
      <c r="G1185" s="1181"/>
      <c r="H1185" s="1170"/>
    </row>
    <row r="1186" spans="1:8" x14ac:dyDescent="0.3">
      <c r="A1186" s="1172"/>
      <c r="B1186" s="1173"/>
      <c r="C1186" s="1174"/>
      <c r="D1186" s="1174"/>
      <c r="E1186" s="1175"/>
      <c r="F1186" s="1175"/>
      <c r="G1186" s="1181"/>
      <c r="H1186" s="1151"/>
    </row>
    <row r="1187" spans="1:8" x14ac:dyDescent="0.3">
      <c r="A1187" s="1222"/>
      <c r="B1187" s="1223"/>
      <c r="C1187" s="1164"/>
      <c r="D1187" s="1189" t="s">
        <v>4331</v>
      </c>
      <c r="E1187" s="1165"/>
      <c r="F1187" s="1180"/>
      <c r="G1187" s="1181"/>
      <c r="H1187" s="1182"/>
    </row>
    <row r="1188" spans="1:8" x14ac:dyDescent="0.3">
      <c r="A1188" s="1166" t="s">
        <v>4071</v>
      </c>
      <c r="B1188" s="1184" t="s">
        <v>4072</v>
      </c>
      <c r="C1188" s="1185"/>
      <c r="D1188" s="1189" t="s">
        <v>4331</v>
      </c>
      <c r="E1188" s="1207"/>
      <c r="F1188" s="1180"/>
      <c r="G1188" s="1181"/>
      <c r="H1188" s="1182"/>
    </row>
    <row r="1189" spans="1:8" x14ac:dyDescent="0.3">
      <c r="A1189" s="1166"/>
      <c r="B1189" s="1186"/>
      <c r="C1189" s="1185"/>
      <c r="D1189" s="1189" t="s">
        <v>4331</v>
      </c>
      <c r="E1189" s="1207"/>
      <c r="F1189" s="1180"/>
      <c r="G1189" s="1181"/>
      <c r="H1189" s="1182"/>
    </row>
    <row r="1190" spans="1:8" x14ac:dyDescent="0.3">
      <c r="A1190" s="1225" t="s">
        <v>946</v>
      </c>
      <c r="B1190" s="1188" t="s">
        <v>947</v>
      </c>
      <c r="C1190" s="1185"/>
      <c r="D1190" s="1189" t="s">
        <v>4331</v>
      </c>
      <c r="E1190" s="1207"/>
      <c r="F1190" s="1180"/>
      <c r="G1190" s="1181"/>
      <c r="H1190" s="1182"/>
    </row>
    <row r="1191" spans="1:8" x14ac:dyDescent="0.3">
      <c r="A1191" s="1225"/>
      <c r="B1191" s="1188"/>
      <c r="C1191" s="1185"/>
      <c r="D1191" s="1189" t="s">
        <v>4331</v>
      </c>
      <c r="E1191" s="1207"/>
      <c r="F1191" s="1180"/>
      <c r="G1191" s="1181"/>
      <c r="H1191" s="1182"/>
    </row>
    <row r="1192" spans="1:8" x14ac:dyDescent="0.3">
      <c r="A1192" s="1225" t="s">
        <v>948</v>
      </c>
      <c r="B1192" s="1188" t="s">
        <v>947</v>
      </c>
      <c r="C1192" s="1185"/>
      <c r="D1192" s="1189" t="s">
        <v>4331</v>
      </c>
      <c r="E1192" s="1207"/>
      <c r="F1192" s="1180"/>
      <c r="G1192" s="1181"/>
      <c r="H1192" s="1182"/>
    </row>
    <row r="1193" spans="1:8" x14ac:dyDescent="0.3">
      <c r="A1193" s="1225"/>
      <c r="B1193" s="1188"/>
      <c r="C1193" s="1185"/>
      <c r="D1193" s="1189" t="s">
        <v>4331</v>
      </c>
      <c r="E1193" s="1207"/>
      <c r="F1193" s="1180"/>
      <c r="G1193" s="1181"/>
      <c r="H1193" s="1182"/>
    </row>
    <row r="1194" spans="1:8" ht="22.8" x14ac:dyDescent="0.3">
      <c r="A1194" s="1225" t="s">
        <v>949</v>
      </c>
      <c r="B1194" s="1188" t="s">
        <v>950</v>
      </c>
      <c r="C1194" s="1185" t="s">
        <v>363</v>
      </c>
      <c r="D1194" s="1189">
        <v>4500</v>
      </c>
      <c r="E1194" s="1216"/>
      <c r="F1194" s="1180">
        <f>ROUND(D1194*(ROUND(E1194,2)),2)</f>
        <v>0</v>
      </c>
      <c r="G1194" s="1181"/>
      <c r="H1194" s="1182"/>
    </row>
    <row r="1195" spans="1:8" x14ac:dyDescent="0.3">
      <c r="A1195" s="1225"/>
      <c r="B1195" s="1188"/>
      <c r="C1195" s="1185"/>
      <c r="D1195" s="1189" t="s">
        <v>4331</v>
      </c>
      <c r="E1195" s="1207"/>
      <c r="F1195" s="1180"/>
      <c r="G1195" s="1181"/>
      <c r="H1195" s="1182"/>
    </row>
    <row r="1196" spans="1:8" x14ac:dyDescent="0.3">
      <c r="A1196" s="1225" t="s">
        <v>951</v>
      </c>
      <c r="B1196" s="1188" t="s">
        <v>952</v>
      </c>
      <c r="C1196" s="1185" t="s">
        <v>363</v>
      </c>
      <c r="D1196" s="1189">
        <v>5000</v>
      </c>
      <c r="E1196" s="1216"/>
      <c r="F1196" s="1180">
        <f>ROUND(D1196*(ROUND(E1196,2)),2)</f>
        <v>0</v>
      </c>
      <c r="G1196" s="1181"/>
      <c r="H1196" s="1182"/>
    </row>
    <row r="1197" spans="1:8" x14ac:dyDescent="0.3">
      <c r="A1197" s="1225"/>
      <c r="B1197" s="1188"/>
      <c r="C1197" s="1185"/>
      <c r="D1197" s="1189" t="s">
        <v>4331</v>
      </c>
      <c r="E1197" s="1217"/>
      <c r="F1197" s="1180"/>
      <c r="G1197" s="1181"/>
      <c r="H1197" s="1182"/>
    </row>
    <row r="1198" spans="1:8" ht="22.8" x14ac:dyDescent="0.3">
      <c r="A1198" s="1225" t="s">
        <v>953</v>
      </c>
      <c r="B1198" s="1188" t="s">
        <v>954</v>
      </c>
      <c r="C1198" s="1185" t="s">
        <v>955</v>
      </c>
      <c r="D1198" s="1189">
        <v>10</v>
      </c>
      <c r="E1198" s="1216"/>
      <c r="F1198" s="1180">
        <f>ROUND(D1198*(ROUND(E1198,2)),2)</f>
        <v>0</v>
      </c>
      <c r="G1198" s="1181"/>
      <c r="H1198" s="1182"/>
    </row>
    <row r="1199" spans="1:8" x14ac:dyDescent="0.3">
      <c r="A1199" s="1166"/>
      <c r="B1199" s="1188"/>
      <c r="C1199" s="1185"/>
      <c r="D1199" s="1189" t="s">
        <v>4331</v>
      </c>
      <c r="E1199" s="1207"/>
      <c r="F1199" s="1180"/>
      <c r="G1199" s="1181"/>
      <c r="H1199" s="1182"/>
    </row>
    <row r="1200" spans="1:8" x14ac:dyDescent="0.3">
      <c r="A1200" s="1225" t="s">
        <v>956</v>
      </c>
      <c r="B1200" s="1188" t="s">
        <v>3701</v>
      </c>
      <c r="C1200" s="1185" t="s">
        <v>955</v>
      </c>
      <c r="D1200" s="1189">
        <v>10</v>
      </c>
      <c r="E1200" s="1216"/>
      <c r="F1200" s="1180">
        <f>ROUND(D1200*(ROUND(E1200,2)),2)</f>
        <v>0</v>
      </c>
      <c r="G1200" s="1181"/>
      <c r="H1200" s="1182"/>
    </row>
    <row r="1201" spans="1:8" x14ac:dyDescent="0.3">
      <c r="A1201" s="1166"/>
      <c r="B1201" s="1188"/>
      <c r="C1201" s="1185"/>
      <c r="D1201" s="1189" t="s">
        <v>4331</v>
      </c>
      <c r="E1201" s="1217"/>
      <c r="F1201" s="1180"/>
      <c r="G1201" s="1181"/>
      <c r="H1201" s="1182"/>
    </row>
    <row r="1202" spans="1:8" ht="22.8" x14ac:dyDescent="0.3">
      <c r="A1202" s="1225" t="s">
        <v>960</v>
      </c>
      <c r="B1202" s="1188" t="s">
        <v>962</v>
      </c>
      <c r="C1202" s="1185" t="s">
        <v>316</v>
      </c>
      <c r="D1202" s="1189">
        <v>5</v>
      </c>
      <c r="E1202" s="1216"/>
      <c r="F1202" s="1180">
        <f>ROUND(D1202*(ROUND(E1202,2)),2)</f>
        <v>0</v>
      </c>
      <c r="G1202" s="1181"/>
      <c r="H1202" s="1182"/>
    </row>
    <row r="1203" spans="1:8" x14ac:dyDescent="0.3">
      <c r="A1203" s="1166"/>
      <c r="B1203" s="1188"/>
      <c r="C1203" s="1185"/>
      <c r="D1203" s="1189" t="s">
        <v>4331</v>
      </c>
      <c r="E1203" s="1217"/>
      <c r="F1203" s="1180"/>
      <c r="G1203" s="1181"/>
      <c r="H1203" s="1182"/>
    </row>
    <row r="1204" spans="1:8" x14ac:dyDescent="0.3">
      <c r="A1204" s="1183"/>
      <c r="B1204" s="1188"/>
      <c r="C1204" s="1185"/>
      <c r="D1204" s="1189" t="s">
        <v>4331</v>
      </c>
      <c r="E1204" s="1207"/>
      <c r="F1204" s="1180"/>
      <c r="G1204" s="1181"/>
      <c r="H1204" s="1182"/>
    </row>
    <row r="1205" spans="1:8" x14ac:dyDescent="0.3">
      <c r="A1205" s="1183"/>
      <c r="B1205" s="1188"/>
      <c r="C1205" s="1185"/>
      <c r="D1205" s="1189" t="s">
        <v>4331</v>
      </c>
      <c r="E1205" s="1207"/>
      <c r="F1205" s="1180"/>
      <c r="G1205" s="1181"/>
      <c r="H1205" s="1182"/>
    </row>
    <row r="1206" spans="1:8" x14ac:dyDescent="0.3">
      <c r="A1206" s="1183"/>
      <c r="B1206" s="1188"/>
      <c r="C1206" s="1185"/>
      <c r="D1206" s="1189" t="s">
        <v>4331</v>
      </c>
      <c r="E1206" s="1245"/>
      <c r="F1206" s="1180"/>
      <c r="G1206" s="1181"/>
      <c r="H1206" s="1182"/>
    </row>
    <row r="1207" spans="1:8" x14ac:dyDescent="0.3">
      <c r="A1207" s="1183"/>
      <c r="B1207" s="1188"/>
      <c r="C1207" s="1185"/>
      <c r="D1207" s="1189" t="s">
        <v>4331</v>
      </c>
      <c r="E1207" s="1217"/>
      <c r="F1207" s="1180"/>
      <c r="G1207" s="1181"/>
      <c r="H1207" s="1182"/>
    </row>
    <row r="1208" spans="1:8" x14ac:dyDescent="0.3">
      <c r="A1208" s="1183"/>
      <c r="B1208" s="1188"/>
      <c r="C1208" s="1185"/>
      <c r="D1208" s="1189" t="s">
        <v>4331</v>
      </c>
      <c r="E1208" s="1207"/>
      <c r="F1208" s="1180"/>
      <c r="G1208" s="1181"/>
      <c r="H1208" s="1182"/>
    </row>
    <row r="1209" spans="1:8" x14ac:dyDescent="0.3">
      <c r="A1209" s="1183"/>
      <c r="B1209" s="1188"/>
      <c r="C1209" s="1185"/>
      <c r="D1209" s="1189" t="s">
        <v>4331</v>
      </c>
      <c r="E1209" s="1207"/>
      <c r="F1209" s="1180"/>
      <c r="G1209" s="1181"/>
      <c r="H1209" s="1182"/>
    </row>
    <row r="1210" spans="1:8" x14ac:dyDescent="0.3">
      <c r="A1210" s="1183"/>
      <c r="B1210" s="1188"/>
      <c r="C1210" s="1185"/>
      <c r="D1210" s="1189" t="s">
        <v>4331</v>
      </c>
      <c r="E1210" s="1207"/>
      <c r="F1210" s="1180"/>
      <c r="G1210" s="1181"/>
      <c r="H1210" s="1182"/>
    </row>
    <row r="1211" spans="1:8" x14ac:dyDescent="0.3">
      <c r="A1211" s="1183"/>
      <c r="B1211" s="1188"/>
      <c r="C1211" s="1185"/>
      <c r="D1211" s="1189" t="s">
        <v>4331</v>
      </c>
      <c r="E1211" s="1217"/>
      <c r="F1211" s="1180"/>
      <c r="G1211" s="1181"/>
      <c r="H1211" s="1182"/>
    </row>
    <row r="1212" spans="1:8" x14ac:dyDescent="0.3">
      <c r="A1212" s="1166"/>
      <c r="B1212" s="1188"/>
      <c r="C1212" s="1185"/>
      <c r="D1212" s="1189" t="s">
        <v>4331</v>
      </c>
      <c r="E1212" s="1217"/>
      <c r="F1212" s="1180"/>
      <c r="G1212" s="1181"/>
      <c r="H1212" s="1182"/>
    </row>
    <row r="1213" spans="1:8" x14ac:dyDescent="0.3">
      <c r="A1213" s="1183"/>
      <c r="B1213" s="1188"/>
      <c r="C1213" s="1185"/>
      <c r="D1213" s="1189" t="s">
        <v>4331</v>
      </c>
      <c r="E1213" s="1207"/>
      <c r="F1213" s="1180"/>
      <c r="G1213" s="1181"/>
      <c r="H1213" s="1182"/>
    </row>
    <row r="1214" spans="1:8" x14ac:dyDescent="0.3">
      <c r="A1214" s="1183"/>
      <c r="B1214" s="1188"/>
      <c r="C1214" s="1185"/>
      <c r="D1214" s="1189" t="s">
        <v>4331</v>
      </c>
      <c r="E1214" s="1207"/>
      <c r="F1214" s="1180"/>
      <c r="G1214" s="1181"/>
      <c r="H1214" s="1182"/>
    </row>
    <row r="1215" spans="1:8" x14ac:dyDescent="0.3">
      <c r="A1215" s="1183"/>
      <c r="B1215" s="1188"/>
      <c r="C1215" s="1185"/>
      <c r="D1215" s="1189" t="s">
        <v>4331</v>
      </c>
      <c r="E1215" s="1207"/>
      <c r="F1215" s="1180"/>
      <c r="G1215" s="1181"/>
      <c r="H1215" s="1182"/>
    </row>
    <row r="1216" spans="1:8" x14ac:dyDescent="0.3">
      <c r="A1216" s="1183"/>
      <c r="B1216" s="1188"/>
      <c r="C1216" s="1185"/>
      <c r="D1216" s="1189" t="s">
        <v>4331</v>
      </c>
      <c r="E1216" s="1207"/>
      <c r="F1216" s="1180"/>
      <c r="G1216" s="1181"/>
      <c r="H1216" s="1182"/>
    </row>
    <row r="1217" spans="1:8" x14ac:dyDescent="0.3">
      <c r="A1217" s="1183"/>
      <c r="B1217" s="1188"/>
      <c r="C1217" s="1185"/>
      <c r="D1217" s="1189" t="s">
        <v>4331</v>
      </c>
      <c r="E1217" s="1207"/>
      <c r="F1217" s="1180"/>
      <c r="G1217" s="1181"/>
      <c r="H1217" s="1182"/>
    </row>
    <row r="1218" spans="1:8" x14ac:dyDescent="0.3">
      <c r="A1218" s="1183"/>
      <c r="B1218" s="1188"/>
      <c r="C1218" s="1185"/>
      <c r="D1218" s="1189" t="s">
        <v>4331</v>
      </c>
      <c r="E1218" s="1207"/>
      <c r="F1218" s="1180"/>
      <c r="G1218" s="1181"/>
      <c r="H1218" s="1182"/>
    </row>
    <row r="1219" spans="1:8" x14ac:dyDescent="0.3">
      <c r="A1219" s="1183"/>
      <c r="B1219" s="1188"/>
      <c r="C1219" s="1185"/>
      <c r="D1219" s="1189" t="s">
        <v>4331</v>
      </c>
      <c r="E1219" s="1207"/>
      <c r="F1219" s="1180"/>
      <c r="G1219" s="1181"/>
      <c r="H1219" s="1182"/>
    </row>
    <row r="1220" spans="1:8" x14ac:dyDescent="0.3">
      <c r="A1220" s="1183"/>
      <c r="B1220" s="1188"/>
      <c r="C1220" s="1185"/>
      <c r="D1220" s="1189" t="s">
        <v>4331</v>
      </c>
      <c r="E1220" s="1207"/>
      <c r="F1220" s="1180"/>
      <c r="G1220" s="1181"/>
      <c r="H1220" s="1182"/>
    </row>
    <row r="1221" spans="1:8" x14ac:dyDescent="0.3">
      <c r="A1221" s="1183"/>
      <c r="B1221" s="1188"/>
      <c r="C1221" s="1185"/>
      <c r="D1221" s="1189" t="s">
        <v>4331</v>
      </c>
      <c r="E1221" s="1207"/>
      <c r="F1221" s="1180"/>
      <c r="G1221" s="1181"/>
      <c r="H1221" s="1182"/>
    </row>
    <row r="1222" spans="1:8" x14ac:dyDescent="0.3">
      <c r="A1222" s="1183"/>
      <c r="B1222" s="1188"/>
      <c r="C1222" s="1185"/>
      <c r="D1222" s="1189" t="s">
        <v>4331</v>
      </c>
      <c r="E1222" s="1207"/>
      <c r="F1222" s="1180"/>
      <c r="G1222" s="1181"/>
      <c r="H1222" s="1182"/>
    </row>
    <row r="1223" spans="1:8" x14ac:dyDescent="0.3">
      <c r="A1223" s="1183"/>
      <c r="B1223" s="1188"/>
      <c r="C1223" s="1185"/>
      <c r="D1223" s="1189" t="s">
        <v>4331</v>
      </c>
      <c r="E1223" s="1207"/>
      <c r="F1223" s="1180"/>
      <c r="G1223" s="1181"/>
      <c r="H1223" s="1182"/>
    </row>
    <row r="1224" spans="1:8" x14ac:dyDescent="0.3">
      <c r="A1224" s="1183"/>
      <c r="B1224" s="1188"/>
      <c r="C1224" s="1185"/>
      <c r="D1224" s="1189" t="s">
        <v>4331</v>
      </c>
      <c r="E1224" s="1207"/>
      <c r="F1224" s="1180"/>
      <c r="G1224" s="1181"/>
      <c r="H1224" s="1182"/>
    </row>
    <row r="1225" spans="1:8" x14ac:dyDescent="0.3">
      <c r="A1225" s="1183"/>
      <c r="B1225" s="1188"/>
      <c r="C1225" s="1185"/>
      <c r="D1225" s="1189" t="s">
        <v>4331</v>
      </c>
      <c r="E1225" s="1207"/>
      <c r="F1225" s="1180"/>
      <c r="G1225" s="1181"/>
      <c r="H1225" s="1182"/>
    </row>
    <row r="1226" spans="1:8" x14ac:dyDescent="0.3">
      <c r="A1226" s="1183"/>
      <c r="B1226" s="1188"/>
      <c r="C1226" s="1185"/>
      <c r="D1226" s="1189" t="s">
        <v>4331</v>
      </c>
      <c r="E1226" s="1217"/>
      <c r="F1226" s="1180"/>
      <c r="G1226" s="1181"/>
      <c r="H1226" s="1182"/>
    </row>
    <row r="1227" spans="1:8" x14ac:dyDescent="0.3">
      <c r="A1227" s="1166"/>
      <c r="B1227" s="1188"/>
      <c r="C1227" s="1185"/>
      <c r="D1227" s="1189" t="s">
        <v>4331</v>
      </c>
      <c r="E1227" s="1217"/>
      <c r="F1227" s="1180"/>
      <c r="G1227" s="1181"/>
      <c r="H1227" s="1182"/>
    </row>
    <row r="1228" spans="1:8" x14ac:dyDescent="0.3">
      <c r="A1228" s="1166"/>
      <c r="B1228" s="1188"/>
      <c r="C1228" s="1185"/>
      <c r="D1228" s="1189"/>
      <c r="E1228" s="1217"/>
      <c r="F1228" s="1180"/>
      <c r="G1228" s="1181"/>
      <c r="H1228" s="1182"/>
    </row>
    <row r="1229" spans="1:8" x14ac:dyDescent="0.3">
      <c r="A1229" s="1166"/>
      <c r="B1229" s="1188"/>
      <c r="C1229" s="1185"/>
      <c r="D1229" s="1189"/>
      <c r="E1229" s="1217"/>
      <c r="F1229" s="1180"/>
      <c r="G1229" s="1181"/>
      <c r="H1229" s="1182"/>
    </row>
    <row r="1230" spans="1:8" x14ac:dyDescent="0.3">
      <c r="A1230" s="1166"/>
      <c r="B1230" s="1188"/>
      <c r="C1230" s="1185"/>
      <c r="D1230" s="1189"/>
      <c r="E1230" s="1217"/>
      <c r="F1230" s="1180"/>
      <c r="G1230" s="1181"/>
      <c r="H1230" s="1182"/>
    </row>
    <row r="1231" spans="1:8" x14ac:dyDescent="0.3">
      <c r="A1231" s="1166"/>
      <c r="B1231" s="1188"/>
      <c r="C1231" s="1185"/>
      <c r="D1231" s="1189"/>
      <c r="E1231" s="1217"/>
      <c r="F1231" s="1180"/>
      <c r="G1231" s="1181"/>
      <c r="H1231" s="1182"/>
    </row>
    <row r="1232" spans="1:8" x14ac:dyDescent="0.3">
      <c r="A1232" s="1166"/>
      <c r="B1232" s="1188"/>
      <c r="C1232" s="1185"/>
      <c r="D1232" s="1189"/>
      <c r="E1232" s="1217"/>
      <c r="F1232" s="1180"/>
      <c r="G1232" s="1181"/>
      <c r="H1232" s="1182"/>
    </row>
    <row r="1233" spans="1:8" x14ac:dyDescent="0.3">
      <c r="A1233" s="1166"/>
      <c r="B1233" s="1188"/>
      <c r="C1233" s="1185"/>
      <c r="D1233" s="1189" t="s">
        <v>4331</v>
      </c>
      <c r="E1233" s="1207"/>
      <c r="F1233" s="1180"/>
      <c r="G1233" s="1181"/>
      <c r="H1233" s="1182"/>
    </row>
    <row r="1234" spans="1:8" x14ac:dyDescent="0.3">
      <c r="A1234" s="1166"/>
      <c r="B1234" s="1188"/>
      <c r="C1234" s="1185"/>
      <c r="D1234" s="1189"/>
      <c r="E1234" s="1207"/>
      <c r="F1234" s="1180"/>
      <c r="G1234" s="1181"/>
      <c r="H1234" s="1182"/>
    </row>
    <row r="1235" spans="1:8" x14ac:dyDescent="0.3">
      <c r="A1235" s="1183"/>
      <c r="B1235" s="1188"/>
      <c r="C1235" s="1185"/>
      <c r="D1235" s="1189" t="s">
        <v>4331</v>
      </c>
      <c r="E1235" s="1207"/>
      <c r="F1235" s="1180"/>
      <c r="G1235" s="1181"/>
      <c r="H1235" s="1182"/>
    </row>
    <row r="1236" spans="1:8" x14ac:dyDescent="0.3">
      <c r="A1236" s="1183"/>
      <c r="B1236" s="1188"/>
      <c r="C1236" s="1185"/>
      <c r="D1236" s="1189"/>
      <c r="E1236" s="1207"/>
      <c r="F1236" s="1180"/>
      <c r="G1236" s="1181"/>
      <c r="H1236" s="1182"/>
    </row>
    <row r="1237" spans="1:8" x14ac:dyDescent="0.3">
      <c r="A1237" s="1183"/>
      <c r="B1237" s="1188"/>
      <c r="C1237" s="1185"/>
      <c r="D1237" s="1189"/>
      <c r="E1237" s="1207"/>
      <c r="F1237" s="1180"/>
      <c r="G1237" s="1181"/>
      <c r="H1237" s="1182"/>
    </row>
    <row r="1238" spans="1:8" x14ac:dyDescent="0.3">
      <c r="A1238" s="1183"/>
      <c r="B1238" s="1188"/>
      <c r="C1238" s="1185"/>
      <c r="D1238" s="1189"/>
      <c r="E1238" s="1207"/>
      <c r="F1238" s="1180"/>
      <c r="G1238" s="1181"/>
      <c r="H1238" s="1182"/>
    </row>
    <row r="1239" spans="1:8" x14ac:dyDescent="0.3">
      <c r="A1239" s="1178"/>
      <c r="B1239" s="1203"/>
      <c r="C1239" s="1204"/>
      <c r="D1239" s="1204"/>
      <c r="E1239" s="1204"/>
      <c r="F1239" s="1210"/>
      <c r="G1239" s="1181"/>
      <c r="H1239" s="1182"/>
    </row>
    <row r="1240" spans="1:8" x14ac:dyDescent="0.3">
      <c r="A1240" s="1257" t="s">
        <v>4071</v>
      </c>
      <c r="B1240" s="1158" t="s">
        <v>4116</v>
      </c>
      <c r="C1240" s="1159"/>
      <c r="D1240" s="1159"/>
      <c r="E1240" s="1159"/>
      <c r="F1240" s="1175">
        <f>SUM(F1187:F1238)</f>
        <v>0</v>
      </c>
      <c r="G1240" s="1181"/>
      <c r="H1240" s="1151"/>
    </row>
    <row r="1241" spans="1:8" x14ac:dyDescent="0.3">
      <c r="A1241" s="1148" t="str">
        <f>A1</f>
        <v>CONTRACT  SANRAL NRA 2024/1323</v>
      </c>
      <c r="B1241" s="1206"/>
      <c r="C1241" s="1150"/>
      <c r="D1241" s="1150"/>
      <c r="E1241" s="1150"/>
      <c r="F1241" s="1151"/>
      <c r="G1241" s="1181"/>
      <c r="H1241" s="1151"/>
    </row>
    <row r="1242" spans="1:8" x14ac:dyDescent="0.3">
      <c r="A1242" s="1148" t="str">
        <f>A2</f>
        <v>ROUTINE ROAD MAINTENANCE ON NATIONAL ROUTES IN THE NORTHWEST PROVINCE</v>
      </c>
      <c r="B1242" s="1149"/>
      <c r="C1242" s="1150"/>
      <c r="D1242" s="1150"/>
      <c r="E1242" s="1150"/>
      <c r="F1242" s="1155" t="s">
        <v>4507</v>
      </c>
      <c r="G1242" s="1181"/>
      <c r="H1242" s="1155"/>
    </row>
    <row r="1243" spans="1:8" x14ac:dyDescent="0.3">
      <c r="A1243" s="1157" t="s">
        <v>4457</v>
      </c>
      <c r="B1243" s="1149"/>
      <c r="C1243" s="1159"/>
      <c r="D1243" s="1159"/>
      <c r="E1243" s="1159"/>
      <c r="F1243" s="1151"/>
      <c r="G1243" s="1181"/>
      <c r="H1243" s="1151"/>
    </row>
    <row r="1244" spans="1:8" x14ac:dyDescent="0.3">
      <c r="A1244" s="1162"/>
      <c r="B1244" s="1163"/>
      <c r="C1244" s="1164"/>
      <c r="D1244" s="1164"/>
      <c r="E1244" s="1165"/>
      <c r="F1244" s="1165"/>
      <c r="G1244" s="1181"/>
      <c r="H1244" s="1151"/>
    </row>
    <row r="1245" spans="1:8" x14ac:dyDescent="0.3">
      <c r="A1245" s="1166" t="s">
        <v>4111</v>
      </c>
      <c r="B1245" s="1167" t="s">
        <v>4035</v>
      </c>
      <c r="C1245" s="1168" t="s">
        <v>4112</v>
      </c>
      <c r="D1245" s="1168" t="s">
        <v>4113</v>
      </c>
      <c r="E1245" s="1169" t="s">
        <v>4114</v>
      </c>
      <c r="F1245" s="1169" t="s">
        <v>4036</v>
      </c>
      <c r="G1245" s="1181"/>
      <c r="H1245" s="1170"/>
    </row>
    <row r="1246" spans="1:8" x14ac:dyDescent="0.3">
      <c r="A1246" s="1172"/>
      <c r="B1246" s="1173"/>
      <c r="C1246" s="1174"/>
      <c r="D1246" s="1174"/>
      <c r="E1246" s="1175"/>
      <c r="F1246" s="1175"/>
      <c r="G1246" s="1181"/>
      <c r="H1246" s="1151"/>
    </row>
    <row r="1247" spans="1:8" x14ac:dyDescent="0.3">
      <c r="A1247" s="1222"/>
      <c r="B1247" s="1223"/>
      <c r="C1247" s="1164"/>
      <c r="D1247" s="1189" t="s">
        <v>4331</v>
      </c>
      <c r="E1247" s="1165"/>
      <c r="F1247" s="1180"/>
      <c r="G1247" s="1181"/>
      <c r="H1247" s="1182"/>
    </row>
    <row r="1248" spans="1:8" ht="36" x14ac:dyDescent="0.3">
      <c r="A1248" s="1166" t="s">
        <v>4073</v>
      </c>
      <c r="B1248" s="1184" t="s">
        <v>4121</v>
      </c>
      <c r="C1248" s="1185"/>
      <c r="D1248" s="1189" t="s">
        <v>4331</v>
      </c>
      <c r="E1248" s="1207"/>
      <c r="F1248" s="1180"/>
      <c r="G1248" s="1181"/>
      <c r="H1248" s="1182"/>
    </row>
    <row r="1249" spans="1:8" x14ac:dyDescent="0.3">
      <c r="A1249" s="1166"/>
      <c r="B1249" s="1186"/>
      <c r="C1249" s="1185"/>
      <c r="D1249" s="1189" t="s">
        <v>4331</v>
      </c>
      <c r="E1249" s="1207"/>
      <c r="F1249" s="1180"/>
      <c r="G1249" s="1181"/>
      <c r="H1249" s="1182"/>
    </row>
    <row r="1250" spans="1:8" x14ac:dyDescent="0.3">
      <c r="A1250" s="1225" t="s">
        <v>974</v>
      </c>
      <c r="B1250" s="1188" t="s">
        <v>655</v>
      </c>
      <c r="C1250" s="1185"/>
      <c r="D1250" s="1189" t="s">
        <v>4331</v>
      </c>
      <c r="E1250" s="1207"/>
      <c r="F1250" s="1180"/>
      <c r="G1250" s="1181"/>
      <c r="H1250" s="1182"/>
    </row>
    <row r="1251" spans="1:8" x14ac:dyDescent="0.3">
      <c r="A1251" s="1225"/>
      <c r="B1251" s="1188"/>
      <c r="C1251" s="1185"/>
      <c r="D1251" s="1189" t="s">
        <v>4331</v>
      </c>
      <c r="E1251" s="1217"/>
      <c r="F1251" s="1180"/>
      <c r="G1251" s="1181"/>
      <c r="H1251" s="1182"/>
    </row>
    <row r="1252" spans="1:8" x14ac:dyDescent="0.3">
      <c r="A1252" s="1225" t="s">
        <v>975</v>
      </c>
      <c r="B1252" s="1188" t="s">
        <v>976</v>
      </c>
      <c r="C1252" s="1185"/>
      <c r="D1252" s="1189" t="s">
        <v>4331</v>
      </c>
      <c r="E1252" s="1217"/>
      <c r="F1252" s="1180"/>
      <c r="G1252" s="1181"/>
      <c r="H1252" s="1182"/>
    </row>
    <row r="1253" spans="1:8" x14ac:dyDescent="0.3">
      <c r="A1253" s="1225"/>
      <c r="B1253" s="1188"/>
      <c r="C1253" s="1185"/>
      <c r="D1253" s="1189" t="s">
        <v>4331</v>
      </c>
      <c r="E1253" s="1217"/>
      <c r="F1253" s="1180"/>
      <c r="G1253" s="1181"/>
      <c r="H1253" s="1182"/>
    </row>
    <row r="1254" spans="1:8" x14ac:dyDescent="0.3">
      <c r="A1254" s="1225" t="s">
        <v>977</v>
      </c>
      <c r="B1254" s="1235" t="s">
        <v>593</v>
      </c>
      <c r="C1254" s="1185" t="s">
        <v>221</v>
      </c>
      <c r="D1254" s="1189">
        <v>50</v>
      </c>
      <c r="E1254" s="1216"/>
      <c r="F1254" s="1180">
        <f>ROUND(D1254*(ROUND(E1254,2)),2)</f>
        <v>0</v>
      </c>
      <c r="G1254" s="1181"/>
      <c r="H1254" s="1182"/>
    </row>
    <row r="1255" spans="1:8" x14ac:dyDescent="0.3">
      <c r="A1255" s="1225"/>
      <c r="B1255" s="1235"/>
      <c r="C1255" s="1185"/>
      <c r="D1255" s="1189" t="s">
        <v>4331</v>
      </c>
      <c r="E1255" s="1217"/>
      <c r="F1255" s="1180"/>
      <c r="G1255" s="1181"/>
      <c r="H1255" s="1182"/>
    </row>
    <row r="1256" spans="1:8" x14ac:dyDescent="0.3">
      <c r="A1256" s="1225" t="s">
        <v>978</v>
      </c>
      <c r="B1256" s="1235" t="s">
        <v>979</v>
      </c>
      <c r="C1256" s="1185" t="s">
        <v>221</v>
      </c>
      <c r="D1256" s="1189">
        <v>15</v>
      </c>
      <c r="E1256" s="1216"/>
      <c r="F1256" s="1180">
        <f>ROUND(D1256*(ROUND(E1256,2)),2)</f>
        <v>0</v>
      </c>
      <c r="G1256" s="1181"/>
      <c r="H1256" s="1182"/>
    </row>
    <row r="1257" spans="1:8" x14ac:dyDescent="0.3">
      <c r="A1257" s="1225"/>
      <c r="B1257" s="1188"/>
      <c r="C1257" s="1185"/>
      <c r="D1257" s="1189" t="s">
        <v>4331</v>
      </c>
      <c r="E1257" s="1217"/>
      <c r="F1257" s="1180"/>
      <c r="G1257" s="1181"/>
      <c r="H1257" s="1182"/>
    </row>
    <row r="1258" spans="1:8" x14ac:dyDescent="0.3">
      <c r="A1258" s="1225" t="s">
        <v>980</v>
      </c>
      <c r="B1258" s="1188" t="s">
        <v>3932</v>
      </c>
      <c r="C1258" s="1185"/>
      <c r="D1258" s="1189" t="s">
        <v>4331</v>
      </c>
      <c r="E1258" s="1217"/>
      <c r="F1258" s="1180"/>
      <c r="G1258" s="1181"/>
      <c r="H1258" s="1182"/>
    </row>
    <row r="1259" spans="1:8" x14ac:dyDescent="0.3">
      <c r="A1259" s="1187"/>
      <c r="B1259" s="1188"/>
      <c r="C1259" s="1185"/>
      <c r="D1259" s="1189" t="s">
        <v>4331</v>
      </c>
      <c r="E1259" s="1217"/>
      <c r="F1259" s="1180"/>
      <c r="G1259" s="1181"/>
      <c r="H1259" s="1182"/>
    </row>
    <row r="1260" spans="1:8" x14ac:dyDescent="0.3">
      <c r="A1260" s="1187" t="s">
        <v>982</v>
      </c>
      <c r="B1260" s="1235" t="s">
        <v>593</v>
      </c>
      <c r="C1260" s="1185" t="s">
        <v>221</v>
      </c>
      <c r="D1260" s="1189">
        <v>45</v>
      </c>
      <c r="E1260" s="1216"/>
      <c r="F1260" s="1180">
        <f>ROUND(D1260*(ROUND(E1260,2)),2)</f>
        <v>0</v>
      </c>
      <c r="G1260" s="1181"/>
      <c r="H1260" s="1182"/>
    </row>
    <row r="1261" spans="1:8" x14ac:dyDescent="0.3">
      <c r="A1261" s="1187"/>
      <c r="B1261" s="1235"/>
      <c r="C1261" s="1185"/>
      <c r="D1261" s="1189" t="s">
        <v>4331</v>
      </c>
      <c r="E1261" s="1217"/>
      <c r="F1261" s="1180"/>
      <c r="G1261" s="1181"/>
      <c r="H1261" s="1182"/>
    </row>
    <row r="1262" spans="1:8" x14ac:dyDescent="0.3">
      <c r="A1262" s="1187" t="s">
        <v>983</v>
      </c>
      <c r="B1262" s="1235" t="s">
        <v>979</v>
      </c>
      <c r="C1262" s="1185" t="s">
        <v>221</v>
      </c>
      <c r="D1262" s="1189">
        <v>20</v>
      </c>
      <c r="E1262" s="1216"/>
      <c r="F1262" s="1180">
        <f>ROUND(D1262*(ROUND(E1262,2)),2)</f>
        <v>0</v>
      </c>
      <c r="G1262" s="1181"/>
      <c r="H1262" s="1182"/>
    </row>
    <row r="1263" spans="1:8" x14ac:dyDescent="0.3">
      <c r="A1263" s="1187"/>
      <c r="B1263" s="1188"/>
      <c r="C1263" s="1185"/>
      <c r="D1263" s="1189" t="s">
        <v>4331</v>
      </c>
      <c r="E1263" s="1207"/>
      <c r="F1263" s="1180"/>
      <c r="G1263" s="1181"/>
      <c r="H1263" s="1182"/>
    </row>
    <row r="1264" spans="1:8" x14ac:dyDescent="0.3">
      <c r="A1264" s="1225" t="s">
        <v>984</v>
      </c>
      <c r="B1264" s="1188" t="s">
        <v>985</v>
      </c>
      <c r="C1264" s="1185"/>
      <c r="D1264" s="1189" t="s">
        <v>4331</v>
      </c>
      <c r="E1264" s="1207"/>
      <c r="F1264" s="1180"/>
      <c r="G1264" s="1181"/>
      <c r="H1264" s="1182"/>
    </row>
    <row r="1265" spans="1:8" x14ac:dyDescent="0.3">
      <c r="A1265" s="1187"/>
      <c r="B1265" s="1188"/>
      <c r="C1265" s="1185"/>
      <c r="D1265" s="1189" t="s">
        <v>4331</v>
      </c>
      <c r="E1265" s="1207"/>
      <c r="F1265" s="1180"/>
      <c r="G1265" s="1181"/>
      <c r="H1265" s="1182"/>
    </row>
    <row r="1266" spans="1:8" x14ac:dyDescent="0.3">
      <c r="A1266" s="1187" t="s">
        <v>986</v>
      </c>
      <c r="B1266" s="1188" t="s">
        <v>4508</v>
      </c>
      <c r="C1266" s="1185" t="s">
        <v>221</v>
      </c>
      <c r="D1266" s="1189">
        <v>10</v>
      </c>
      <c r="E1266" s="1216"/>
      <c r="F1266" s="1180">
        <f>ROUND(D1266*(ROUND(E1266,2)),2)</f>
        <v>0</v>
      </c>
      <c r="G1266" s="1181"/>
      <c r="H1266" s="1182"/>
    </row>
    <row r="1267" spans="1:8" x14ac:dyDescent="0.3">
      <c r="A1267" s="1225"/>
      <c r="B1267" s="1188"/>
      <c r="C1267" s="1185"/>
      <c r="D1267" s="1189" t="s">
        <v>4331</v>
      </c>
      <c r="E1267" s="1217"/>
      <c r="F1267" s="1180"/>
      <c r="G1267" s="1181"/>
      <c r="H1267" s="1182"/>
    </row>
    <row r="1268" spans="1:8" x14ac:dyDescent="0.3">
      <c r="A1268" s="1187" t="s">
        <v>988</v>
      </c>
      <c r="B1268" s="1188" t="s">
        <v>4509</v>
      </c>
      <c r="C1268" s="1185" t="s">
        <v>221</v>
      </c>
      <c r="D1268" s="1189">
        <v>10</v>
      </c>
      <c r="E1268" s="1216"/>
      <c r="F1268" s="1180">
        <f>ROUND(D1268*(ROUND(E1268,2)),2)</f>
        <v>0</v>
      </c>
      <c r="G1268" s="1181"/>
      <c r="H1268" s="1182"/>
    </row>
    <row r="1269" spans="1:8" x14ac:dyDescent="0.3">
      <c r="A1269" s="1187"/>
      <c r="B1269" s="1188"/>
      <c r="C1269" s="1185"/>
      <c r="D1269" s="1189" t="s">
        <v>4331</v>
      </c>
      <c r="E1269" s="1217"/>
      <c r="F1269" s="1180"/>
      <c r="G1269" s="1181"/>
      <c r="H1269" s="1182"/>
    </row>
    <row r="1270" spans="1:8" x14ac:dyDescent="0.3">
      <c r="A1270" s="1187" t="s">
        <v>990</v>
      </c>
      <c r="B1270" s="1188" t="s">
        <v>4510</v>
      </c>
      <c r="C1270" s="1185" t="s">
        <v>221</v>
      </c>
      <c r="D1270" s="1189">
        <v>10</v>
      </c>
      <c r="E1270" s="1216"/>
      <c r="F1270" s="1180">
        <f>ROUND(D1270*(ROUND(E1270,2)),2)</f>
        <v>0</v>
      </c>
      <c r="G1270" s="1181"/>
      <c r="H1270" s="1182"/>
    </row>
    <row r="1271" spans="1:8" x14ac:dyDescent="0.3">
      <c r="A1271" s="1187"/>
      <c r="B1271" s="1188"/>
      <c r="C1271" s="1185"/>
      <c r="D1271" s="1189" t="s">
        <v>4331</v>
      </c>
      <c r="E1271" s="1217"/>
      <c r="F1271" s="1180"/>
      <c r="G1271" s="1181"/>
      <c r="H1271" s="1182"/>
    </row>
    <row r="1272" spans="1:8" x14ac:dyDescent="0.3">
      <c r="A1272" s="1187" t="s">
        <v>992</v>
      </c>
      <c r="B1272" s="1188" t="s">
        <v>993</v>
      </c>
      <c r="C1272" s="1185" t="s">
        <v>221</v>
      </c>
      <c r="D1272" s="1189">
        <v>5</v>
      </c>
      <c r="E1272" s="1216"/>
      <c r="F1272" s="1180">
        <f>ROUND(D1272*(ROUND(E1272,2)),2)</f>
        <v>0</v>
      </c>
      <c r="G1272" s="1181"/>
      <c r="H1272" s="1182"/>
    </row>
    <row r="1273" spans="1:8" x14ac:dyDescent="0.3">
      <c r="A1273" s="1225"/>
      <c r="B1273" s="1188"/>
      <c r="C1273" s="1185"/>
      <c r="D1273" s="1189" t="s">
        <v>4331</v>
      </c>
      <c r="E1273" s="1217"/>
      <c r="F1273" s="1180"/>
      <c r="G1273" s="1181"/>
      <c r="H1273" s="1182"/>
    </row>
    <row r="1274" spans="1:8" ht="22.8" x14ac:dyDescent="0.3">
      <c r="A1274" s="1225" t="s">
        <v>994</v>
      </c>
      <c r="B1274" s="1188" t="s">
        <v>4511</v>
      </c>
      <c r="C1274" s="1185" t="s">
        <v>221</v>
      </c>
      <c r="D1274" s="1189">
        <v>10</v>
      </c>
      <c r="E1274" s="1216"/>
      <c r="F1274" s="1180">
        <f>ROUND(D1274*(ROUND(E1274,2)),2)</f>
        <v>0</v>
      </c>
      <c r="G1274" s="1181"/>
      <c r="H1274" s="1182"/>
    </row>
    <row r="1275" spans="1:8" x14ac:dyDescent="0.3">
      <c r="A1275" s="1187"/>
      <c r="B1275" s="1188"/>
      <c r="C1275" s="1185"/>
      <c r="D1275" s="1189" t="s">
        <v>4331</v>
      </c>
      <c r="E1275" s="1217"/>
      <c r="F1275" s="1180"/>
      <c r="G1275" s="1181"/>
      <c r="H1275" s="1182"/>
    </row>
    <row r="1276" spans="1:8" x14ac:dyDescent="0.3">
      <c r="A1276" s="1225" t="s">
        <v>996</v>
      </c>
      <c r="B1276" s="1188" t="s">
        <v>4512</v>
      </c>
      <c r="C1276" s="1185"/>
      <c r="D1276" s="1189" t="s">
        <v>4331</v>
      </c>
      <c r="E1276" s="1217"/>
      <c r="F1276" s="1180"/>
      <c r="G1276" s="1181"/>
      <c r="H1276" s="1182"/>
    </row>
    <row r="1277" spans="1:8" x14ac:dyDescent="0.3">
      <c r="A1277" s="1187"/>
      <c r="B1277" s="1188"/>
      <c r="C1277" s="1185"/>
      <c r="D1277" s="1189" t="s">
        <v>4331</v>
      </c>
      <c r="E1277" s="1217"/>
      <c r="F1277" s="1180"/>
      <c r="G1277" s="1181"/>
      <c r="H1277" s="1182"/>
    </row>
    <row r="1278" spans="1:8" x14ac:dyDescent="0.3">
      <c r="A1278" s="1187" t="s">
        <v>998</v>
      </c>
      <c r="B1278" s="1188" t="s">
        <v>4513</v>
      </c>
      <c r="C1278" s="1185" t="s">
        <v>363</v>
      </c>
      <c r="D1278" s="1189">
        <v>100</v>
      </c>
      <c r="E1278" s="1216"/>
      <c r="F1278" s="1180">
        <f>ROUND(D1278*(ROUND(E1278,2)),2)</f>
        <v>0</v>
      </c>
      <c r="G1278" s="1181"/>
      <c r="H1278" s="1182"/>
    </row>
    <row r="1279" spans="1:8" x14ac:dyDescent="0.3">
      <c r="A1279" s="1225"/>
      <c r="B1279" s="1188"/>
      <c r="C1279" s="1185"/>
      <c r="D1279" s="1189" t="s">
        <v>4331</v>
      </c>
      <c r="E1279" s="1217"/>
      <c r="F1279" s="1180"/>
      <c r="G1279" s="1181"/>
      <c r="H1279" s="1182"/>
    </row>
    <row r="1280" spans="1:8" x14ac:dyDescent="0.3">
      <c r="A1280" s="1187" t="s">
        <v>1006</v>
      </c>
      <c r="B1280" s="1188" t="s">
        <v>4514</v>
      </c>
      <c r="C1280" s="1185" t="s">
        <v>363</v>
      </c>
      <c r="D1280" s="1189">
        <v>50</v>
      </c>
      <c r="E1280" s="1216"/>
      <c r="F1280" s="1180">
        <f>ROUND(D1280*(ROUND(E1280,2)),2)</f>
        <v>0</v>
      </c>
      <c r="G1280" s="1181"/>
      <c r="H1280" s="1182"/>
    </row>
    <row r="1281" spans="1:8" x14ac:dyDescent="0.3">
      <c r="A1281" s="1225"/>
      <c r="B1281" s="1188"/>
      <c r="C1281" s="1185"/>
      <c r="D1281" s="1189" t="s">
        <v>4331</v>
      </c>
      <c r="E1281" s="1217"/>
      <c r="F1281" s="1180"/>
      <c r="G1281" s="1181"/>
      <c r="H1281" s="1182"/>
    </row>
    <row r="1282" spans="1:8" x14ac:dyDescent="0.3">
      <c r="A1282" s="1225" t="s">
        <v>1008</v>
      </c>
      <c r="B1282" s="1188" t="s">
        <v>714</v>
      </c>
      <c r="C1282" s="1185"/>
      <c r="D1282" s="1189" t="s">
        <v>4331</v>
      </c>
      <c r="E1282" s="1217"/>
      <c r="F1282" s="1180"/>
      <c r="G1282" s="1181"/>
      <c r="H1282" s="1182"/>
    </row>
    <row r="1283" spans="1:8" x14ac:dyDescent="0.3">
      <c r="A1283" s="1187"/>
      <c r="B1283" s="1188"/>
      <c r="C1283" s="1185"/>
      <c r="D1283" s="1189" t="s">
        <v>4331</v>
      </c>
      <c r="E1283" s="1217"/>
      <c r="F1283" s="1180"/>
      <c r="G1283" s="1181"/>
      <c r="H1283" s="1182"/>
    </row>
    <row r="1284" spans="1:8" x14ac:dyDescent="0.3">
      <c r="A1284" s="1187" t="s">
        <v>1009</v>
      </c>
      <c r="B1284" s="1188" t="s">
        <v>716</v>
      </c>
      <c r="C1284" s="1185" t="s">
        <v>262</v>
      </c>
      <c r="D1284" s="1189">
        <v>1</v>
      </c>
      <c r="E1284" s="1216"/>
      <c r="F1284" s="1180">
        <f>ROUND(D1284*(ROUND(E1284,2)),2)</f>
        <v>0</v>
      </c>
      <c r="G1284" s="1181"/>
      <c r="H1284" s="1182"/>
    </row>
    <row r="1285" spans="1:8" x14ac:dyDescent="0.3">
      <c r="A1285" s="1225"/>
      <c r="B1285" s="1188"/>
      <c r="C1285" s="1185"/>
      <c r="D1285" s="1189" t="s">
        <v>4331</v>
      </c>
      <c r="E1285" s="1217"/>
      <c r="F1285" s="1180"/>
      <c r="G1285" s="1181"/>
      <c r="H1285" s="1182"/>
    </row>
    <row r="1286" spans="1:8" x14ac:dyDescent="0.3">
      <c r="A1286" s="1187" t="s">
        <v>1010</v>
      </c>
      <c r="B1286" s="1188" t="s">
        <v>718</v>
      </c>
      <c r="C1286" s="1185" t="s">
        <v>262</v>
      </c>
      <c r="D1286" s="1189">
        <v>1</v>
      </c>
      <c r="E1286" s="1216"/>
      <c r="F1286" s="1180">
        <f>ROUND(D1286*(ROUND(E1286,2)),2)</f>
        <v>0</v>
      </c>
      <c r="G1286" s="1181"/>
      <c r="H1286" s="1182"/>
    </row>
    <row r="1287" spans="1:8" x14ac:dyDescent="0.3">
      <c r="A1287" s="1187"/>
      <c r="B1287" s="1188"/>
      <c r="C1287" s="1185"/>
      <c r="D1287" s="1189" t="s">
        <v>4331</v>
      </c>
      <c r="E1287" s="1207"/>
      <c r="F1287" s="1180"/>
      <c r="G1287" s="1181"/>
      <c r="H1287" s="1182"/>
    </row>
    <row r="1288" spans="1:8" x14ac:dyDescent="0.3">
      <c r="A1288" s="1187" t="s">
        <v>1011</v>
      </c>
      <c r="B1288" s="1188" t="s">
        <v>720</v>
      </c>
      <c r="C1288" s="1185" t="s">
        <v>721</v>
      </c>
      <c r="D1288" s="1189">
        <v>200</v>
      </c>
      <c r="E1288" s="1216"/>
      <c r="F1288" s="1180">
        <f>ROUND(D1288*(ROUND(E1288,2)),2)</f>
        <v>0</v>
      </c>
      <c r="G1288" s="1181"/>
      <c r="H1288" s="1182"/>
    </row>
    <row r="1289" spans="1:8" x14ac:dyDescent="0.3">
      <c r="A1289" s="1187"/>
      <c r="B1289" s="1188"/>
      <c r="C1289" s="1185"/>
      <c r="D1289" s="1189" t="s">
        <v>4331</v>
      </c>
      <c r="E1289" s="1207"/>
      <c r="F1289" s="1180"/>
      <c r="G1289" s="1181"/>
      <c r="H1289" s="1182"/>
    </row>
    <row r="1290" spans="1:8" ht="22.8" x14ac:dyDescent="0.3">
      <c r="A1290" s="1225" t="s">
        <v>1012</v>
      </c>
      <c r="B1290" s="1188" t="s">
        <v>4515</v>
      </c>
      <c r="C1290" s="1185" t="s">
        <v>363</v>
      </c>
      <c r="D1290" s="1189">
        <v>200</v>
      </c>
      <c r="E1290" s="1216"/>
      <c r="F1290" s="1180">
        <f>ROUND(D1290*(ROUND(E1290,2)),2)</f>
        <v>0</v>
      </c>
      <c r="G1290" s="1181"/>
      <c r="H1290" s="1182"/>
    </row>
    <row r="1291" spans="1:8" x14ac:dyDescent="0.3">
      <c r="A1291" s="1225"/>
      <c r="B1291" s="1188"/>
      <c r="C1291" s="1185"/>
      <c r="D1291" s="1189"/>
      <c r="E1291" s="1217"/>
      <c r="F1291" s="1180"/>
      <c r="G1291" s="1181"/>
      <c r="H1291" s="1182"/>
    </row>
    <row r="1292" spans="1:8" x14ac:dyDescent="0.3">
      <c r="A1292" s="1225"/>
      <c r="B1292" s="1188"/>
      <c r="C1292" s="1185"/>
      <c r="D1292" s="1189"/>
      <c r="E1292" s="1217"/>
      <c r="F1292" s="1180"/>
      <c r="G1292" s="1181"/>
      <c r="H1292" s="1182"/>
    </row>
    <row r="1293" spans="1:8" x14ac:dyDescent="0.3">
      <c r="A1293" s="1225"/>
      <c r="B1293" s="1188"/>
      <c r="C1293" s="1185"/>
      <c r="D1293" s="1189"/>
      <c r="E1293" s="1217"/>
      <c r="F1293" s="1180"/>
      <c r="G1293" s="1181"/>
      <c r="H1293" s="1182"/>
    </row>
    <row r="1294" spans="1:8" x14ac:dyDescent="0.3">
      <c r="A1294" s="1225"/>
      <c r="B1294" s="1188"/>
      <c r="C1294" s="1185"/>
      <c r="D1294" s="1189"/>
      <c r="E1294" s="1217"/>
      <c r="F1294" s="1180"/>
      <c r="G1294" s="1181"/>
      <c r="H1294" s="1182"/>
    </row>
    <row r="1295" spans="1:8" x14ac:dyDescent="0.3">
      <c r="A1295" s="1225"/>
      <c r="B1295" s="1188"/>
      <c r="C1295" s="1185"/>
      <c r="D1295" s="1189"/>
      <c r="E1295" s="1217"/>
      <c r="F1295" s="1180"/>
      <c r="G1295" s="1181"/>
      <c r="H1295" s="1182"/>
    </row>
    <row r="1296" spans="1:8" x14ac:dyDescent="0.3">
      <c r="A1296" s="1225"/>
      <c r="B1296" s="1188"/>
      <c r="C1296" s="1185"/>
      <c r="D1296" s="1189"/>
      <c r="E1296" s="1217"/>
      <c r="F1296" s="1180"/>
      <c r="G1296" s="1181"/>
      <c r="H1296" s="1182"/>
    </row>
    <row r="1297" spans="1:8" x14ac:dyDescent="0.3">
      <c r="A1297" s="1225"/>
      <c r="B1297" s="1188"/>
      <c r="C1297" s="1185"/>
      <c r="D1297" s="1189"/>
      <c r="E1297" s="1217"/>
      <c r="F1297" s="1180"/>
      <c r="G1297" s="1181"/>
      <c r="H1297" s="1182"/>
    </row>
    <row r="1298" spans="1:8" x14ac:dyDescent="0.3">
      <c r="A1298" s="1225"/>
      <c r="B1298" s="1188"/>
      <c r="C1298" s="1185"/>
      <c r="D1298" s="1189"/>
      <c r="E1298" s="1217"/>
      <c r="F1298" s="1180"/>
      <c r="G1298" s="1181"/>
      <c r="H1298" s="1182"/>
    </row>
    <row r="1299" spans="1:8" x14ac:dyDescent="0.3">
      <c r="A1299" s="1187"/>
      <c r="B1299" s="1188"/>
      <c r="C1299" s="1185"/>
      <c r="D1299" s="1189" t="s">
        <v>4331</v>
      </c>
      <c r="E1299" s="1207"/>
      <c r="F1299" s="1180"/>
      <c r="G1299" s="1181"/>
      <c r="H1299" s="1182"/>
    </row>
    <row r="1300" spans="1:8" x14ac:dyDescent="0.3">
      <c r="A1300" s="1178"/>
      <c r="B1300" s="1203"/>
      <c r="C1300" s="1204"/>
      <c r="D1300" s="1204"/>
      <c r="E1300" s="1204"/>
      <c r="F1300" s="1210"/>
      <c r="G1300" s="1181"/>
      <c r="H1300" s="1182"/>
    </row>
    <row r="1301" spans="1:8" x14ac:dyDescent="0.3">
      <c r="A1301" s="1205"/>
      <c r="B1301" s="1158" t="s">
        <v>4450</v>
      </c>
      <c r="C1301" s="1159"/>
      <c r="D1301" s="1159"/>
      <c r="E1301" s="1159"/>
      <c r="F1301" s="1175">
        <f>SUM(F1247:F1299)</f>
        <v>0</v>
      </c>
      <c r="G1301" s="1181"/>
      <c r="H1301" s="1151"/>
    </row>
    <row r="1302" spans="1:8" x14ac:dyDescent="0.3">
      <c r="A1302" s="1148" t="str">
        <f>A1</f>
        <v>CONTRACT  SANRAL NRA 2024/1323</v>
      </c>
      <c r="B1302" s="1206"/>
      <c r="C1302" s="1150"/>
      <c r="D1302" s="1150"/>
      <c r="E1302" s="1150"/>
      <c r="F1302" s="1151"/>
      <c r="G1302" s="1181"/>
      <c r="H1302" s="1151"/>
    </row>
    <row r="1303" spans="1:8" x14ac:dyDescent="0.3">
      <c r="A1303" s="1148" t="str">
        <f>A2</f>
        <v>ROUTINE ROAD MAINTENANCE ON NATIONAL ROUTES IN THE NORTHWEST PROVINCE</v>
      </c>
      <c r="B1303" s="1149"/>
      <c r="C1303" s="1150"/>
      <c r="D1303" s="1150"/>
      <c r="E1303" s="1150"/>
      <c r="F1303" s="1155" t="s">
        <v>4507</v>
      </c>
      <c r="G1303" s="1181"/>
      <c r="H1303" s="1155"/>
    </row>
    <row r="1304" spans="1:8" x14ac:dyDescent="0.3">
      <c r="A1304" s="1157" t="s">
        <v>4457</v>
      </c>
      <c r="B1304" s="1149"/>
      <c r="C1304" s="1159"/>
      <c r="D1304" s="1159"/>
      <c r="E1304" s="1159"/>
      <c r="F1304" s="1151"/>
      <c r="G1304" s="1181"/>
      <c r="H1304" s="1151"/>
    </row>
    <row r="1305" spans="1:8" x14ac:dyDescent="0.3">
      <c r="A1305" s="1162"/>
      <c r="B1305" s="1163"/>
      <c r="C1305" s="1164"/>
      <c r="D1305" s="1164"/>
      <c r="E1305" s="1165"/>
      <c r="F1305" s="1165"/>
      <c r="G1305" s="1181"/>
      <c r="H1305" s="1151"/>
    </row>
    <row r="1306" spans="1:8" x14ac:dyDescent="0.3">
      <c r="A1306" s="1166" t="s">
        <v>4111</v>
      </c>
      <c r="B1306" s="1167" t="s">
        <v>4035</v>
      </c>
      <c r="C1306" s="1168" t="s">
        <v>4112</v>
      </c>
      <c r="D1306" s="1168" t="s">
        <v>4113</v>
      </c>
      <c r="E1306" s="1169" t="s">
        <v>4114</v>
      </c>
      <c r="F1306" s="1169" t="s">
        <v>4036</v>
      </c>
      <c r="G1306" s="1181"/>
      <c r="H1306" s="1170"/>
    </row>
    <row r="1307" spans="1:8" x14ac:dyDescent="0.3">
      <c r="A1307" s="1172"/>
      <c r="B1307" s="1173"/>
      <c r="C1307" s="1174"/>
      <c r="D1307" s="1174"/>
      <c r="E1307" s="1175"/>
      <c r="F1307" s="1175"/>
      <c r="G1307" s="1181"/>
      <c r="H1307" s="1151"/>
    </row>
    <row r="1308" spans="1:8" x14ac:dyDescent="0.3">
      <c r="A1308" s="1178"/>
      <c r="B1308" s="1203"/>
      <c r="C1308" s="1204"/>
      <c r="D1308" s="1204"/>
      <c r="E1308" s="1204"/>
      <c r="F1308" s="1165"/>
      <c r="G1308" s="1181"/>
      <c r="H1308" s="1151"/>
    </row>
    <row r="1309" spans="1:8" x14ac:dyDescent="0.3">
      <c r="A1309" s="1205"/>
      <c r="B1309" s="1158" t="s">
        <v>4451</v>
      </c>
      <c r="C1309" s="1159"/>
      <c r="D1309" s="1159"/>
      <c r="E1309" s="1159"/>
      <c r="F1309" s="1175">
        <f>F1301</f>
        <v>0</v>
      </c>
      <c r="G1309" s="1181"/>
      <c r="H1309" s="1151"/>
    </row>
    <row r="1310" spans="1:8" x14ac:dyDescent="0.3">
      <c r="A1310" s="1222"/>
      <c r="B1310" s="1188"/>
      <c r="C1310" s="1185"/>
      <c r="D1310" s="1189" t="s">
        <v>4331</v>
      </c>
      <c r="E1310" s="1207"/>
      <c r="F1310" s="1180"/>
      <c r="G1310" s="1181"/>
      <c r="H1310" s="1182"/>
    </row>
    <row r="1311" spans="1:8" ht="22.8" x14ac:dyDescent="0.3">
      <c r="A1311" s="1225" t="s">
        <v>1014</v>
      </c>
      <c r="B1311" s="1188" t="s">
        <v>1015</v>
      </c>
      <c r="C1311" s="1185"/>
      <c r="D1311" s="1189" t="s">
        <v>4331</v>
      </c>
      <c r="E1311" s="1207"/>
      <c r="F1311" s="1180"/>
      <c r="G1311" s="1181"/>
      <c r="H1311" s="1182"/>
    </row>
    <row r="1312" spans="1:8" x14ac:dyDescent="0.3">
      <c r="A1312" s="1187"/>
      <c r="B1312" s="1188"/>
      <c r="C1312" s="1185"/>
      <c r="D1312" s="1189" t="s">
        <v>4331</v>
      </c>
      <c r="E1312" s="1207"/>
      <c r="F1312" s="1180"/>
      <c r="G1312" s="1181"/>
      <c r="H1312" s="1182"/>
    </row>
    <row r="1313" spans="1:8" x14ac:dyDescent="0.3">
      <c r="A1313" s="1187" t="s">
        <v>1016</v>
      </c>
      <c r="B1313" s="1188" t="s">
        <v>694</v>
      </c>
      <c r="C1313" s="1185" t="s">
        <v>221</v>
      </c>
      <c r="D1313" s="1189">
        <v>10</v>
      </c>
      <c r="E1313" s="1216"/>
      <c r="F1313" s="1180">
        <f>ROUND(D1313*(ROUND(E1313,2)),2)</f>
        <v>0</v>
      </c>
      <c r="G1313" s="1181"/>
      <c r="H1313" s="1182"/>
    </row>
    <row r="1314" spans="1:8" x14ac:dyDescent="0.3">
      <c r="A1314" s="1225"/>
      <c r="B1314" s="1188"/>
      <c r="C1314" s="1185"/>
      <c r="D1314" s="1189" t="s">
        <v>4331</v>
      </c>
      <c r="E1314" s="1217"/>
      <c r="F1314" s="1180"/>
      <c r="G1314" s="1181"/>
      <c r="H1314" s="1182"/>
    </row>
    <row r="1315" spans="1:8" x14ac:dyDescent="0.3">
      <c r="A1315" s="1187" t="s">
        <v>1017</v>
      </c>
      <c r="B1315" s="1188" t="s">
        <v>696</v>
      </c>
      <c r="C1315" s="1185" t="s">
        <v>221</v>
      </c>
      <c r="D1315" s="1189">
        <v>10</v>
      </c>
      <c r="E1315" s="1216"/>
      <c r="F1315" s="1180">
        <f>ROUND(D1315*(ROUND(E1315,2)),2)</f>
        <v>0</v>
      </c>
      <c r="G1315" s="1181"/>
      <c r="H1315" s="1182"/>
    </row>
    <row r="1316" spans="1:8" x14ac:dyDescent="0.3">
      <c r="A1316" s="1187"/>
      <c r="B1316" s="1188"/>
      <c r="C1316" s="1185"/>
      <c r="D1316" s="1189" t="s">
        <v>4331</v>
      </c>
      <c r="E1316" s="1207"/>
      <c r="F1316" s="1180"/>
      <c r="G1316" s="1181"/>
      <c r="H1316" s="1182"/>
    </row>
    <row r="1317" spans="1:8" x14ac:dyDescent="0.3">
      <c r="A1317" s="1187" t="s">
        <v>1018</v>
      </c>
      <c r="B1317" s="1188" t="s">
        <v>1019</v>
      </c>
      <c r="C1317" s="1185" t="s">
        <v>221</v>
      </c>
      <c r="D1317" s="1189">
        <v>10</v>
      </c>
      <c r="E1317" s="1216"/>
      <c r="F1317" s="1180">
        <f>ROUND(D1317*(ROUND(E1317,2)),2)</f>
        <v>0</v>
      </c>
      <c r="G1317" s="1181"/>
      <c r="H1317" s="1182"/>
    </row>
    <row r="1318" spans="1:8" x14ac:dyDescent="0.3">
      <c r="A1318" s="1166"/>
      <c r="B1318" s="1188"/>
      <c r="C1318" s="1185"/>
      <c r="D1318" s="1189" t="s">
        <v>4331</v>
      </c>
      <c r="E1318" s="1217"/>
      <c r="F1318" s="1180"/>
      <c r="G1318" s="1181"/>
      <c r="H1318" s="1182"/>
    </row>
    <row r="1319" spans="1:8" x14ac:dyDescent="0.3">
      <c r="A1319" s="1225" t="s">
        <v>1020</v>
      </c>
      <c r="B1319" s="1188" t="s">
        <v>1021</v>
      </c>
      <c r="C1319" s="1185"/>
      <c r="D1319" s="1189" t="s">
        <v>4331</v>
      </c>
      <c r="E1319" s="1217"/>
      <c r="F1319" s="1180"/>
      <c r="G1319" s="1181"/>
      <c r="H1319" s="1182"/>
    </row>
    <row r="1320" spans="1:8" x14ac:dyDescent="0.3">
      <c r="A1320" s="1225"/>
      <c r="B1320" s="1188"/>
      <c r="C1320" s="1185"/>
      <c r="D1320" s="1189" t="s">
        <v>4331</v>
      </c>
      <c r="E1320" s="1217"/>
      <c r="F1320" s="1180"/>
      <c r="G1320" s="1181"/>
      <c r="H1320" s="1182"/>
    </row>
    <row r="1321" spans="1:8" x14ac:dyDescent="0.3">
      <c r="A1321" s="1187" t="s">
        <v>1022</v>
      </c>
      <c r="B1321" s="1188" t="s">
        <v>4516</v>
      </c>
      <c r="C1321" s="1185" t="s">
        <v>363</v>
      </c>
      <c r="D1321" s="1189">
        <v>10</v>
      </c>
      <c r="E1321" s="1216"/>
      <c r="F1321" s="1180">
        <f>ROUND(D1321*(ROUND(E1321,2)),2)</f>
        <v>0</v>
      </c>
      <c r="G1321" s="1181"/>
      <c r="H1321" s="1182"/>
    </row>
    <row r="1322" spans="1:8" x14ac:dyDescent="0.3">
      <c r="A1322" s="1225"/>
      <c r="B1322" s="1188"/>
      <c r="C1322" s="1185"/>
      <c r="D1322" s="1189" t="s">
        <v>4331</v>
      </c>
      <c r="E1322" s="1217"/>
      <c r="F1322" s="1180"/>
      <c r="G1322" s="1181"/>
      <c r="H1322" s="1182"/>
    </row>
    <row r="1323" spans="1:8" x14ac:dyDescent="0.3">
      <c r="A1323" s="1187" t="s">
        <v>1024</v>
      </c>
      <c r="B1323" s="1188" t="s">
        <v>4517</v>
      </c>
      <c r="C1323" s="1185" t="s">
        <v>363</v>
      </c>
      <c r="D1323" s="1189">
        <v>10</v>
      </c>
      <c r="E1323" s="1216"/>
      <c r="F1323" s="1180">
        <f>ROUND(D1323*(ROUND(E1323,2)),2)</f>
        <v>0</v>
      </c>
      <c r="G1323" s="1181"/>
      <c r="H1323" s="1182"/>
    </row>
    <row r="1324" spans="1:8" x14ac:dyDescent="0.3">
      <c r="A1324" s="1225"/>
      <c r="B1324" s="1188"/>
      <c r="C1324" s="1185"/>
      <c r="D1324" s="1189" t="s">
        <v>4331</v>
      </c>
      <c r="E1324" s="1207"/>
      <c r="F1324" s="1180"/>
      <c r="G1324" s="1181"/>
      <c r="H1324" s="1182"/>
    </row>
    <row r="1325" spans="1:8" ht="22.8" x14ac:dyDescent="0.3">
      <c r="A1325" s="1225" t="s">
        <v>1028</v>
      </c>
      <c r="B1325" s="1188" t="s">
        <v>1029</v>
      </c>
      <c r="C1325" s="1185"/>
      <c r="D1325" s="1189" t="s">
        <v>4331</v>
      </c>
      <c r="E1325" s="1217"/>
      <c r="F1325" s="1180"/>
      <c r="G1325" s="1181"/>
      <c r="H1325" s="1182"/>
    </row>
    <row r="1326" spans="1:8" x14ac:dyDescent="0.3">
      <c r="A1326" s="1187"/>
      <c r="B1326" s="1188"/>
      <c r="C1326" s="1185"/>
      <c r="D1326" s="1189" t="s">
        <v>4331</v>
      </c>
      <c r="E1326" s="1207"/>
      <c r="F1326" s="1180"/>
      <c r="G1326" s="1181"/>
      <c r="H1326" s="1182"/>
    </row>
    <row r="1327" spans="1:8" x14ac:dyDescent="0.3">
      <c r="A1327" s="1187" t="s">
        <v>1030</v>
      </c>
      <c r="B1327" s="1188" t="s">
        <v>730</v>
      </c>
      <c r="C1327" s="1185" t="s">
        <v>316</v>
      </c>
      <c r="D1327" s="1189">
        <v>100</v>
      </c>
      <c r="E1327" s="1216"/>
      <c r="F1327" s="1180">
        <f>ROUND(D1327*(ROUND(E1327,2)),2)</f>
        <v>0</v>
      </c>
      <c r="G1327" s="1181"/>
      <c r="H1327" s="1182"/>
    </row>
    <row r="1328" spans="1:8" x14ac:dyDescent="0.3">
      <c r="A1328" s="1225"/>
      <c r="B1328" s="1188"/>
      <c r="C1328" s="1185"/>
      <c r="D1328" s="1189" t="s">
        <v>4331</v>
      </c>
      <c r="E1328" s="1217"/>
      <c r="F1328" s="1180"/>
      <c r="G1328" s="1181"/>
      <c r="H1328" s="1182"/>
    </row>
    <row r="1329" spans="1:8" x14ac:dyDescent="0.3">
      <c r="A1329" s="1187" t="s">
        <v>1031</v>
      </c>
      <c r="B1329" s="1188" t="s">
        <v>732</v>
      </c>
      <c r="C1329" s="1185" t="s">
        <v>316</v>
      </c>
      <c r="D1329" s="1189">
        <v>600</v>
      </c>
      <c r="E1329" s="1216"/>
      <c r="F1329" s="1180">
        <f>ROUND(D1329*(ROUND(E1329,2)),2)</f>
        <v>0</v>
      </c>
      <c r="G1329" s="1181"/>
      <c r="H1329" s="1182"/>
    </row>
    <row r="1330" spans="1:8" x14ac:dyDescent="0.3">
      <c r="A1330" s="1187"/>
      <c r="B1330" s="1188"/>
      <c r="C1330" s="1185"/>
      <c r="D1330" s="1189" t="s">
        <v>4331</v>
      </c>
      <c r="E1330" s="1217"/>
      <c r="F1330" s="1180"/>
      <c r="G1330" s="1181"/>
      <c r="H1330" s="1182"/>
    </row>
    <row r="1331" spans="1:8" x14ac:dyDescent="0.3">
      <c r="A1331" s="1187" t="s">
        <v>1032</v>
      </c>
      <c r="B1331" s="1188" t="s">
        <v>1033</v>
      </c>
      <c r="C1331" s="1185" t="s">
        <v>262</v>
      </c>
      <c r="D1331" s="1189">
        <v>3</v>
      </c>
      <c r="E1331" s="1216"/>
      <c r="F1331" s="1180">
        <f>ROUND(D1331*(ROUND(E1331,2)),2)</f>
        <v>0</v>
      </c>
      <c r="G1331" s="1181"/>
      <c r="H1331" s="1182"/>
    </row>
    <row r="1332" spans="1:8" x14ac:dyDescent="0.3">
      <c r="A1332" s="1183"/>
      <c r="B1332" s="1188"/>
      <c r="C1332" s="1185"/>
      <c r="D1332" s="1189" t="s">
        <v>4331</v>
      </c>
      <c r="E1332" s="1217"/>
      <c r="F1332" s="1180"/>
      <c r="G1332" s="1181"/>
      <c r="H1332" s="1182"/>
    </row>
    <row r="1333" spans="1:8" x14ac:dyDescent="0.3">
      <c r="A1333" s="1183"/>
      <c r="B1333" s="1188"/>
      <c r="C1333" s="1185"/>
      <c r="D1333" s="1189" t="s">
        <v>4331</v>
      </c>
      <c r="E1333" s="1217"/>
      <c r="F1333" s="1180"/>
      <c r="G1333" s="1181"/>
      <c r="H1333" s="1182"/>
    </row>
    <row r="1334" spans="1:8" x14ac:dyDescent="0.3">
      <c r="A1334" s="1166"/>
      <c r="B1334" s="1188"/>
      <c r="C1334" s="1185"/>
      <c r="D1334" s="1189" t="s">
        <v>4331</v>
      </c>
      <c r="E1334" s="1217"/>
      <c r="F1334" s="1180"/>
      <c r="G1334" s="1181"/>
      <c r="H1334" s="1182"/>
    </row>
    <row r="1335" spans="1:8" x14ac:dyDescent="0.3">
      <c r="A1335" s="1183"/>
      <c r="B1335" s="1188"/>
      <c r="C1335" s="1185"/>
      <c r="D1335" s="1189" t="s">
        <v>4331</v>
      </c>
      <c r="E1335" s="1217"/>
      <c r="F1335" s="1180"/>
      <c r="G1335" s="1181"/>
      <c r="H1335" s="1182"/>
    </row>
    <row r="1336" spans="1:8" x14ac:dyDescent="0.3">
      <c r="A1336" s="1183"/>
      <c r="B1336" s="1188"/>
      <c r="C1336" s="1185"/>
      <c r="D1336" s="1189" t="s">
        <v>4331</v>
      </c>
      <c r="E1336" s="1217"/>
      <c r="F1336" s="1180"/>
      <c r="G1336" s="1181"/>
      <c r="H1336" s="1182"/>
    </row>
    <row r="1337" spans="1:8" x14ac:dyDescent="0.3">
      <c r="A1337" s="1183"/>
      <c r="B1337" s="1188"/>
      <c r="C1337" s="1185"/>
      <c r="D1337" s="1189" t="s">
        <v>4331</v>
      </c>
      <c r="E1337" s="1217"/>
      <c r="F1337" s="1180"/>
      <c r="G1337" s="1181"/>
      <c r="H1337" s="1182"/>
    </row>
    <row r="1338" spans="1:8" x14ac:dyDescent="0.3">
      <c r="A1338" s="1183"/>
      <c r="B1338" s="1188"/>
      <c r="C1338" s="1185"/>
      <c r="D1338" s="1189" t="s">
        <v>4331</v>
      </c>
      <c r="E1338" s="1217"/>
      <c r="F1338" s="1180"/>
      <c r="G1338" s="1181"/>
      <c r="H1338" s="1182"/>
    </row>
    <row r="1339" spans="1:8" x14ac:dyDescent="0.3">
      <c r="A1339" s="1166"/>
      <c r="B1339" s="1188"/>
      <c r="C1339" s="1185"/>
      <c r="D1339" s="1189" t="s">
        <v>4331</v>
      </c>
      <c r="E1339" s="1217"/>
      <c r="F1339" s="1180"/>
      <c r="G1339" s="1181"/>
      <c r="H1339" s="1182"/>
    </row>
    <row r="1340" spans="1:8" x14ac:dyDescent="0.3">
      <c r="A1340" s="1166"/>
      <c r="B1340" s="1188"/>
      <c r="C1340" s="1185"/>
      <c r="D1340" s="1189" t="s">
        <v>4331</v>
      </c>
      <c r="E1340" s="1217"/>
      <c r="F1340" s="1180"/>
      <c r="G1340" s="1181"/>
      <c r="H1340" s="1182"/>
    </row>
    <row r="1341" spans="1:8" x14ac:dyDescent="0.3">
      <c r="A1341" s="1166"/>
      <c r="B1341" s="1188"/>
      <c r="C1341" s="1185"/>
      <c r="D1341" s="1189" t="s">
        <v>4331</v>
      </c>
      <c r="E1341" s="1217"/>
      <c r="F1341" s="1180"/>
      <c r="G1341" s="1181"/>
      <c r="H1341" s="1182"/>
    </row>
    <row r="1342" spans="1:8" x14ac:dyDescent="0.3">
      <c r="A1342" s="1183"/>
      <c r="B1342" s="1188"/>
      <c r="C1342" s="1185"/>
      <c r="D1342" s="1189" t="s">
        <v>4331</v>
      </c>
      <c r="E1342" s="1217"/>
      <c r="F1342" s="1180"/>
      <c r="G1342" s="1181"/>
      <c r="H1342" s="1182"/>
    </row>
    <row r="1343" spans="1:8" x14ac:dyDescent="0.3">
      <c r="A1343" s="1183"/>
      <c r="B1343" s="1188"/>
      <c r="C1343" s="1185"/>
      <c r="D1343" s="1189" t="s">
        <v>4331</v>
      </c>
      <c r="E1343" s="1217"/>
      <c r="F1343" s="1180"/>
      <c r="G1343" s="1181"/>
      <c r="H1343" s="1182"/>
    </row>
    <row r="1344" spans="1:8" x14ac:dyDescent="0.3">
      <c r="A1344" s="1166"/>
      <c r="B1344" s="1188"/>
      <c r="C1344" s="1185"/>
      <c r="D1344" s="1189" t="s">
        <v>4331</v>
      </c>
      <c r="E1344" s="1217"/>
      <c r="F1344" s="1180"/>
      <c r="G1344" s="1181"/>
      <c r="H1344" s="1182"/>
    </row>
    <row r="1345" spans="1:8" x14ac:dyDescent="0.3">
      <c r="A1345" s="1183"/>
      <c r="B1345" s="1188"/>
      <c r="C1345" s="1185"/>
      <c r="D1345" s="1189" t="s">
        <v>4331</v>
      </c>
      <c r="E1345" s="1207"/>
      <c r="F1345" s="1180"/>
      <c r="G1345" s="1181"/>
      <c r="H1345" s="1182"/>
    </row>
    <row r="1346" spans="1:8" x14ac:dyDescent="0.3">
      <c r="A1346" s="1183"/>
      <c r="B1346" s="1188"/>
      <c r="C1346" s="1185"/>
      <c r="D1346" s="1189" t="s">
        <v>4331</v>
      </c>
      <c r="E1346" s="1217"/>
      <c r="F1346" s="1180"/>
      <c r="G1346" s="1181"/>
      <c r="H1346" s="1182"/>
    </row>
    <row r="1347" spans="1:8" x14ac:dyDescent="0.3">
      <c r="A1347" s="1183"/>
      <c r="B1347" s="1188"/>
      <c r="C1347" s="1185"/>
      <c r="D1347" s="1189" t="s">
        <v>4331</v>
      </c>
      <c r="E1347" s="1207"/>
      <c r="F1347" s="1180"/>
      <c r="G1347" s="1181"/>
      <c r="H1347" s="1182"/>
    </row>
    <row r="1348" spans="1:8" x14ac:dyDescent="0.3">
      <c r="A1348" s="1183"/>
      <c r="B1348" s="1188"/>
      <c r="C1348" s="1185"/>
      <c r="D1348" s="1189" t="s">
        <v>4331</v>
      </c>
      <c r="E1348" s="1207"/>
      <c r="F1348" s="1180"/>
      <c r="G1348" s="1181"/>
      <c r="H1348" s="1182"/>
    </row>
    <row r="1349" spans="1:8" x14ac:dyDescent="0.3">
      <c r="A1349" s="1183"/>
      <c r="B1349" s="1188"/>
      <c r="C1349" s="1185"/>
      <c r="D1349" s="1189" t="s">
        <v>4331</v>
      </c>
      <c r="E1349" s="1207"/>
      <c r="F1349" s="1180"/>
      <c r="G1349" s="1181"/>
      <c r="H1349" s="1182"/>
    </row>
    <row r="1350" spans="1:8" x14ac:dyDescent="0.3">
      <c r="A1350" s="1183"/>
      <c r="B1350" s="1188"/>
      <c r="C1350" s="1185"/>
      <c r="D1350" s="1189" t="s">
        <v>4331</v>
      </c>
      <c r="E1350" s="1207"/>
      <c r="F1350" s="1180"/>
      <c r="G1350" s="1181"/>
      <c r="H1350" s="1182"/>
    </row>
    <row r="1351" spans="1:8" x14ac:dyDescent="0.3">
      <c r="A1351" s="1183"/>
      <c r="B1351" s="1188"/>
      <c r="C1351" s="1185"/>
      <c r="D1351" s="1189"/>
      <c r="E1351" s="1207"/>
      <c r="F1351" s="1180"/>
      <c r="G1351" s="1181"/>
      <c r="H1351" s="1182"/>
    </row>
    <row r="1352" spans="1:8" x14ac:dyDescent="0.3">
      <c r="A1352" s="1183"/>
      <c r="B1352" s="1188"/>
      <c r="C1352" s="1185"/>
      <c r="D1352" s="1189"/>
      <c r="E1352" s="1207"/>
      <c r="F1352" s="1180"/>
      <c r="G1352" s="1181"/>
      <c r="H1352" s="1182"/>
    </row>
    <row r="1353" spans="1:8" x14ac:dyDescent="0.3">
      <c r="A1353" s="1183"/>
      <c r="B1353" s="1188"/>
      <c r="C1353" s="1185"/>
      <c r="D1353" s="1189"/>
      <c r="E1353" s="1207"/>
      <c r="F1353" s="1180"/>
      <c r="G1353" s="1181"/>
      <c r="H1353" s="1182"/>
    </row>
    <row r="1354" spans="1:8" x14ac:dyDescent="0.3">
      <c r="A1354" s="1183"/>
      <c r="B1354" s="1188"/>
      <c r="C1354" s="1185"/>
      <c r="D1354" s="1189"/>
      <c r="E1354" s="1207"/>
      <c r="F1354" s="1180"/>
      <c r="G1354" s="1181"/>
      <c r="H1354" s="1182"/>
    </row>
    <row r="1355" spans="1:8" x14ac:dyDescent="0.3">
      <c r="A1355" s="1183"/>
      <c r="B1355" s="1188"/>
      <c r="C1355" s="1185"/>
      <c r="D1355" s="1189"/>
      <c r="E1355" s="1207"/>
      <c r="F1355" s="1180"/>
      <c r="G1355" s="1181"/>
      <c r="H1355" s="1182"/>
    </row>
    <row r="1356" spans="1:8" x14ac:dyDescent="0.3">
      <c r="A1356" s="1183"/>
      <c r="B1356" s="1188"/>
      <c r="C1356" s="1185"/>
      <c r="D1356" s="1189"/>
      <c r="E1356" s="1207"/>
      <c r="F1356" s="1180"/>
      <c r="G1356" s="1181"/>
      <c r="H1356" s="1182"/>
    </row>
    <row r="1357" spans="1:8" x14ac:dyDescent="0.3">
      <c r="A1357" s="1183"/>
      <c r="B1357" s="1188"/>
      <c r="C1357" s="1185"/>
      <c r="D1357" s="1189"/>
      <c r="E1357" s="1207"/>
      <c r="F1357" s="1180"/>
      <c r="G1357" s="1181"/>
      <c r="H1357" s="1182"/>
    </row>
    <row r="1358" spans="1:8" x14ac:dyDescent="0.3">
      <c r="A1358" s="1183"/>
      <c r="B1358" s="1188"/>
      <c r="C1358" s="1185"/>
      <c r="D1358" s="1189"/>
      <c r="E1358" s="1207"/>
      <c r="F1358" s="1180"/>
      <c r="G1358" s="1181"/>
      <c r="H1358" s="1182"/>
    </row>
    <row r="1359" spans="1:8" x14ac:dyDescent="0.3">
      <c r="A1359" s="1183"/>
      <c r="B1359" s="1188"/>
      <c r="C1359" s="1185"/>
      <c r="D1359" s="1189"/>
      <c r="E1359" s="1207"/>
      <c r="F1359" s="1180"/>
      <c r="G1359" s="1181"/>
      <c r="H1359" s="1182"/>
    </row>
    <row r="1360" spans="1:8" x14ac:dyDescent="0.3">
      <c r="A1360" s="1183"/>
      <c r="B1360" s="1188"/>
      <c r="C1360" s="1185"/>
      <c r="D1360" s="1189"/>
      <c r="E1360" s="1207"/>
      <c r="F1360" s="1180"/>
      <c r="G1360" s="1181"/>
      <c r="H1360" s="1182"/>
    </row>
    <row r="1361" spans="1:8" x14ac:dyDescent="0.3">
      <c r="A1361" s="1183"/>
      <c r="B1361" s="1188"/>
      <c r="C1361" s="1185"/>
      <c r="D1361" s="1189" t="s">
        <v>4331</v>
      </c>
      <c r="E1361" s="1207"/>
      <c r="F1361" s="1180"/>
      <c r="G1361" s="1181"/>
      <c r="H1361" s="1182"/>
    </row>
    <row r="1362" spans="1:8" x14ac:dyDescent="0.3">
      <c r="A1362" s="1178"/>
      <c r="B1362" s="1203"/>
      <c r="C1362" s="1204"/>
      <c r="D1362" s="1204"/>
      <c r="E1362" s="1204"/>
      <c r="F1362" s="1210"/>
      <c r="G1362" s="1181"/>
      <c r="H1362" s="1182"/>
    </row>
    <row r="1363" spans="1:8" x14ac:dyDescent="0.3">
      <c r="A1363" s="1211" t="s">
        <v>4073</v>
      </c>
      <c r="B1363" s="1158" t="s">
        <v>4116</v>
      </c>
      <c r="C1363" s="1159"/>
      <c r="D1363" s="1159"/>
      <c r="E1363" s="1159"/>
      <c r="F1363" s="1175">
        <f>SUM(F1308:F1361)</f>
        <v>0</v>
      </c>
      <c r="G1363" s="1181"/>
      <c r="H1363" s="1151"/>
    </row>
    <row r="1364" spans="1:8" x14ac:dyDescent="0.3">
      <c r="A1364" s="1148" t="str">
        <f>A1</f>
        <v>CONTRACT  SANRAL NRA 2024/1323</v>
      </c>
      <c r="B1364" s="1206"/>
      <c r="C1364" s="1150"/>
      <c r="D1364" s="1150"/>
      <c r="E1364" s="1150"/>
      <c r="F1364" s="1151"/>
      <c r="G1364" s="1181"/>
      <c r="H1364" s="1151"/>
    </row>
    <row r="1365" spans="1:8" x14ac:dyDescent="0.3">
      <c r="A1365" s="1148" t="str">
        <f>A2</f>
        <v>ROUTINE ROAD MAINTENANCE ON NATIONAL ROUTES IN THE NORTHWEST PROVINCE</v>
      </c>
      <c r="B1365" s="1149"/>
      <c r="C1365" s="1150"/>
      <c r="D1365" s="1150"/>
      <c r="E1365" s="1150"/>
      <c r="F1365" s="1155" t="s">
        <v>4518</v>
      </c>
      <c r="G1365" s="1181"/>
      <c r="H1365" s="1155"/>
    </row>
    <row r="1366" spans="1:8" x14ac:dyDescent="0.3">
      <c r="A1366" s="1157" t="s">
        <v>4457</v>
      </c>
      <c r="B1366" s="1149"/>
      <c r="C1366" s="1159"/>
      <c r="D1366" s="1159"/>
      <c r="E1366" s="1159"/>
      <c r="F1366" s="1151"/>
      <c r="G1366" s="1181"/>
      <c r="H1366" s="1151"/>
    </row>
    <row r="1367" spans="1:8" x14ac:dyDescent="0.3">
      <c r="A1367" s="1162"/>
      <c r="B1367" s="1163"/>
      <c r="C1367" s="1164"/>
      <c r="D1367" s="1164"/>
      <c r="E1367" s="1165"/>
      <c r="F1367" s="1165"/>
      <c r="G1367" s="1181"/>
      <c r="H1367" s="1151"/>
    </row>
    <row r="1368" spans="1:8" x14ac:dyDescent="0.3">
      <c r="A1368" s="1166" t="s">
        <v>4111</v>
      </c>
      <c r="B1368" s="1167" t="s">
        <v>4035</v>
      </c>
      <c r="C1368" s="1168" t="s">
        <v>4112</v>
      </c>
      <c r="D1368" s="1168" t="s">
        <v>4113</v>
      </c>
      <c r="E1368" s="1169" t="s">
        <v>4114</v>
      </c>
      <c r="F1368" s="1169" t="s">
        <v>4036</v>
      </c>
      <c r="G1368" s="1181"/>
      <c r="H1368" s="1170"/>
    </row>
    <row r="1369" spans="1:8" x14ac:dyDescent="0.3">
      <c r="A1369" s="1172"/>
      <c r="B1369" s="1173"/>
      <c r="C1369" s="1174"/>
      <c r="D1369" s="1174"/>
      <c r="E1369" s="1175"/>
      <c r="F1369" s="1175"/>
      <c r="G1369" s="1181"/>
      <c r="H1369" s="1151"/>
    </row>
    <row r="1370" spans="1:8" x14ac:dyDescent="0.3">
      <c r="A1370" s="1222"/>
      <c r="B1370" s="1223"/>
      <c r="C1370" s="1164"/>
      <c r="D1370" s="1189" t="s">
        <v>4331</v>
      </c>
      <c r="E1370" s="1165"/>
      <c r="F1370" s="1180"/>
      <c r="G1370" s="1181"/>
      <c r="H1370" s="1182"/>
    </row>
    <row r="1371" spans="1:8" x14ac:dyDescent="0.3">
      <c r="A1371" s="1166" t="s">
        <v>4074</v>
      </c>
      <c r="B1371" s="1184" t="s">
        <v>4075</v>
      </c>
      <c r="C1371" s="1185"/>
      <c r="D1371" s="1189" t="s">
        <v>4331</v>
      </c>
      <c r="E1371" s="1207"/>
      <c r="F1371" s="1180"/>
      <c r="G1371" s="1181"/>
      <c r="H1371" s="1182"/>
    </row>
    <row r="1372" spans="1:8" x14ac:dyDescent="0.3">
      <c r="A1372" s="1166"/>
      <c r="B1372" s="1186"/>
      <c r="C1372" s="1185"/>
      <c r="D1372" s="1189" t="s">
        <v>4331</v>
      </c>
      <c r="E1372" s="1207"/>
      <c r="F1372" s="1180"/>
      <c r="G1372" s="1181"/>
      <c r="H1372" s="1182"/>
    </row>
    <row r="1373" spans="1:8" x14ac:dyDescent="0.3">
      <c r="A1373" s="1225" t="s">
        <v>1041</v>
      </c>
      <c r="B1373" s="1188" t="s">
        <v>1042</v>
      </c>
      <c r="C1373" s="1185"/>
      <c r="D1373" s="1189" t="s">
        <v>4331</v>
      </c>
      <c r="E1373" s="1217"/>
      <c r="F1373" s="1180"/>
      <c r="G1373" s="1181"/>
      <c r="H1373" s="1182"/>
    </row>
    <row r="1374" spans="1:8" x14ac:dyDescent="0.3">
      <c r="A1374" s="1225"/>
      <c r="B1374" s="1188"/>
      <c r="C1374" s="1185"/>
      <c r="D1374" s="1189" t="s">
        <v>4331</v>
      </c>
      <c r="E1374" s="1217"/>
      <c r="F1374" s="1180"/>
      <c r="G1374" s="1181"/>
      <c r="H1374" s="1182"/>
    </row>
    <row r="1375" spans="1:8" x14ac:dyDescent="0.3">
      <c r="A1375" s="1187" t="s">
        <v>1043</v>
      </c>
      <c r="B1375" s="1188" t="s">
        <v>1044</v>
      </c>
      <c r="C1375" s="1185" t="s">
        <v>955</v>
      </c>
      <c r="D1375" s="1189">
        <v>5</v>
      </c>
      <c r="E1375" s="1216"/>
      <c r="F1375" s="1180">
        <f>ROUND(D1375*(ROUND(E1375,2)),2)</f>
        <v>0</v>
      </c>
      <c r="G1375" s="1181"/>
      <c r="H1375" s="1182"/>
    </row>
    <row r="1376" spans="1:8" x14ac:dyDescent="0.3">
      <c r="A1376" s="1225"/>
      <c r="B1376" s="1188"/>
      <c r="C1376" s="1185"/>
      <c r="D1376" s="1189" t="s">
        <v>4331</v>
      </c>
      <c r="E1376" s="1217"/>
      <c r="F1376" s="1180"/>
      <c r="G1376" s="1181"/>
      <c r="H1376" s="1182"/>
    </row>
    <row r="1377" spans="1:8" x14ac:dyDescent="0.3">
      <c r="A1377" s="1187" t="s">
        <v>1045</v>
      </c>
      <c r="B1377" s="1188" t="s">
        <v>1046</v>
      </c>
      <c r="C1377" s="1185" t="s">
        <v>955</v>
      </c>
      <c r="D1377" s="1189">
        <v>5</v>
      </c>
      <c r="E1377" s="1216"/>
      <c r="F1377" s="1180">
        <f>ROUND(D1377*(ROUND(E1377,2)),2)</f>
        <v>0</v>
      </c>
      <c r="G1377" s="1181"/>
      <c r="H1377" s="1182"/>
    </row>
    <row r="1378" spans="1:8" x14ac:dyDescent="0.3">
      <c r="A1378" s="1225"/>
      <c r="B1378" s="1188"/>
      <c r="C1378" s="1185"/>
      <c r="D1378" s="1189" t="s">
        <v>4331</v>
      </c>
      <c r="E1378" s="1207"/>
      <c r="F1378" s="1180"/>
      <c r="G1378" s="1181"/>
      <c r="H1378" s="1182"/>
    </row>
    <row r="1379" spans="1:8" ht="22.8" x14ac:dyDescent="0.3">
      <c r="A1379" s="1225" t="s">
        <v>1049</v>
      </c>
      <c r="B1379" s="1188" t="s">
        <v>1050</v>
      </c>
      <c r="C1379" s="1185"/>
      <c r="D1379" s="1189" t="s">
        <v>4331</v>
      </c>
      <c r="E1379" s="1217"/>
      <c r="F1379" s="1180"/>
      <c r="G1379" s="1181"/>
      <c r="H1379" s="1182"/>
    </row>
    <row r="1380" spans="1:8" x14ac:dyDescent="0.3">
      <c r="A1380" s="1225"/>
      <c r="B1380" s="1188"/>
      <c r="C1380" s="1185"/>
      <c r="D1380" s="1189" t="s">
        <v>4331</v>
      </c>
      <c r="E1380" s="1217"/>
      <c r="F1380" s="1180"/>
      <c r="G1380" s="1181"/>
      <c r="H1380" s="1182"/>
    </row>
    <row r="1381" spans="1:8" x14ac:dyDescent="0.3">
      <c r="A1381" s="1187" t="s">
        <v>1051</v>
      </c>
      <c r="B1381" s="1188" t="s">
        <v>1052</v>
      </c>
      <c r="C1381" s="1185" t="s">
        <v>363</v>
      </c>
      <c r="D1381" s="1189">
        <v>450</v>
      </c>
      <c r="E1381" s="1216"/>
      <c r="F1381" s="1180">
        <f>ROUND(D1381*(ROUND(E1381,2)),2)</f>
        <v>0</v>
      </c>
      <c r="G1381" s="1181"/>
      <c r="H1381" s="1182"/>
    </row>
    <row r="1382" spans="1:8" x14ac:dyDescent="0.3">
      <c r="A1382" s="1225"/>
      <c r="B1382" s="1188"/>
      <c r="C1382" s="1185"/>
      <c r="D1382" s="1189" t="s">
        <v>4331</v>
      </c>
      <c r="E1382" s="1207"/>
      <c r="F1382" s="1180"/>
      <c r="G1382" s="1181"/>
      <c r="H1382" s="1182"/>
    </row>
    <row r="1383" spans="1:8" x14ac:dyDescent="0.3">
      <c r="A1383" s="1187" t="s">
        <v>1053</v>
      </c>
      <c r="B1383" s="1188" t="s">
        <v>1054</v>
      </c>
      <c r="C1383" s="1185" t="s">
        <v>363</v>
      </c>
      <c r="D1383" s="1189">
        <v>25</v>
      </c>
      <c r="E1383" s="1216"/>
      <c r="F1383" s="1180">
        <f>ROUND(D1383*(ROUND(E1383,2)),2)</f>
        <v>0</v>
      </c>
      <c r="G1383" s="1181"/>
      <c r="H1383" s="1182"/>
    </row>
    <row r="1384" spans="1:8" x14ac:dyDescent="0.3">
      <c r="A1384" s="1225"/>
      <c r="B1384" s="1188"/>
      <c r="C1384" s="1185"/>
      <c r="D1384" s="1189" t="s">
        <v>4331</v>
      </c>
      <c r="E1384" s="1217"/>
      <c r="F1384" s="1180"/>
      <c r="G1384" s="1181"/>
      <c r="H1384" s="1182"/>
    </row>
    <row r="1385" spans="1:8" x14ac:dyDescent="0.3">
      <c r="A1385" s="1225" t="s">
        <v>1055</v>
      </c>
      <c r="B1385" s="1188" t="s">
        <v>1056</v>
      </c>
      <c r="C1385" s="1185" t="s">
        <v>363</v>
      </c>
      <c r="D1385" s="1189">
        <v>25</v>
      </c>
      <c r="E1385" s="1216"/>
      <c r="F1385" s="1180">
        <f>ROUND(D1385*(ROUND(E1385,2)),2)</f>
        <v>0</v>
      </c>
      <c r="G1385" s="1181"/>
      <c r="H1385" s="1182"/>
    </row>
    <row r="1386" spans="1:8" x14ac:dyDescent="0.3">
      <c r="A1386" s="1225"/>
      <c r="B1386" s="1188"/>
      <c r="C1386" s="1185"/>
      <c r="D1386" s="1189" t="s">
        <v>4331</v>
      </c>
      <c r="E1386" s="1217"/>
      <c r="F1386" s="1180"/>
      <c r="G1386" s="1181"/>
      <c r="H1386" s="1182"/>
    </row>
    <row r="1387" spans="1:8" x14ac:dyDescent="0.3">
      <c r="A1387" s="1187" t="s">
        <v>1057</v>
      </c>
      <c r="B1387" s="1188" t="s">
        <v>1058</v>
      </c>
      <c r="C1387" s="1185" t="s">
        <v>363</v>
      </c>
      <c r="D1387" s="1189">
        <v>25</v>
      </c>
      <c r="E1387" s="1216"/>
      <c r="F1387" s="1180">
        <f>ROUND(D1387*(ROUND(E1387,2)),2)</f>
        <v>0</v>
      </c>
      <c r="G1387" s="1181"/>
      <c r="H1387" s="1182"/>
    </row>
    <row r="1388" spans="1:8" x14ac:dyDescent="0.3">
      <c r="A1388" s="1187"/>
      <c r="B1388" s="1188"/>
      <c r="C1388" s="1185"/>
      <c r="D1388" s="1189" t="s">
        <v>4331</v>
      </c>
      <c r="E1388" s="1207"/>
      <c r="F1388" s="1180"/>
      <c r="G1388" s="1181"/>
      <c r="H1388" s="1182"/>
    </row>
    <row r="1389" spans="1:8" x14ac:dyDescent="0.3">
      <c r="A1389" s="1187" t="s">
        <v>1076</v>
      </c>
      <c r="B1389" s="1188" t="s">
        <v>1077</v>
      </c>
      <c r="C1389" s="1185" t="s">
        <v>363</v>
      </c>
      <c r="D1389" s="1189">
        <v>25</v>
      </c>
      <c r="E1389" s="1216"/>
      <c r="F1389" s="1180">
        <f>ROUND(D1389*(ROUND(E1389,2)),2)</f>
        <v>0</v>
      </c>
      <c r="G1389" s="1181"/>
      <c r="H1389" s="1182"/>
    </row>
    <row r="1390" spans="1:8" x14ac:dyDescent="0.3">
      <c r="A1390" s="1187"/>
      <c r="B1390" s="1188"/>
      <c r="C1390" s="1185"/>
      <c r="D1390" s="1189" t="s">
        <v>4331</v>
      </c>
      <c r="E1390" s="1207"/>
      <c r="F1390" s="1180"/>
      <c r="G1390" s="1181"/>
      <c r="H1390" s="1182"/>
    </row>
    <row r="1391" spans="1:8" ht="22.8" x14ac:dyDescent="0.3">
      <c r="A1391" s="1225" t="s">
        <v>1080</v>
      </c>
      <c r="B1391" s="1188" t="s">
        <v>1081</v>
      </c>
      <c r="C1391" s="1185"/>
      <c r="D1391" s="1189" t="s">
        <v>4331</v>
      </c>
      <c r="E1391" s="1217"/>
      <c r="F1391" s="1180"/>
      <c r="G1391" s="1181"/>
      <c r="H1391" s="1182"/>
    </row>
    <row r="1392" spans="1:8" x14ac:dyDescent="0.3">
      <c r="A1392" s="1187"/>
      <c r="B1392" s="1188"/>
      <c r="C1392" s="1185"/>
      <c r="D1392" s="1189" t="s">
        <v>4331</v>
      </c>
      <c r="E1392" s="1217"/>
      <c r="F1392" s="1180"/>
      <c r="G1392" s="1181"/>
      <c r="H1392" s="1182"/>
    </row>
    <row r="1393" spans="1:8" x14ac:dyDescent="0.3">
      <c r="A1393" s="1187" t="s">
        <v>1082</v>
      </c>
      <c r="B1393" s="1188" t="s">
        <v>1052</v>
      </c>
      <c r="C1393" s="1185" t="s">
        <v>363</v>
      </c>
      <c r="D1393" s="1189">
        <v>350</v>
      </c>
      <c r="E1393" s="1216"/>
      <c r="F1393" s="1180">
        <f>ROUND(D1393*(ROUND(E1393,2)),2)</f>
        <v>0</v>
      </c>
      <c r="G1393" s="1181"/>
      <c r="H1393" s="1182"/>
    </row>
    <row r="1394" spans="1:8" x14ac:dyDescent="0.3">
      <c r="A1394" s="1225"/>
      <c r="B1394" s="1188"/>
      <c r="C1394" s="1185"/>
      <c r="D1394" s="1189" t="s">
        <v>4331</v>
      </c>
      <c r="E1394" s="1207"/>
      <c r="F1394" s="1180"/>
      <c r="G1394" s="1181"/>
      <c r="H1394" s="1182"/>
    </row>
    <row r="1395" spans="1:8" x14ac:dyDescent="0.3">
      <c r="A1395" s="1187" t="s">
        <v>1083</v>
      </c>
      <c r="B1395" s="1188" t="s">
        <v>1054</v>
      </c>
      <c r="C1395" s="1185" t="s">
        <v>363</v>
      </c>
      <c r="D1395" s="1189">
        <v>25</v>
      </c>
      <c r="E1395" s="1216"/>
      <c r="F1395" s="1180">
        <f>ROUND(D1395*(ROUND(E1395,2)),2)</f>
        <v>0</v>
      </c>
      <c r="G1395" s="1181"/>
      <c r="H1395" s="1182"/>
    </row>
    <row r="1396" spans="1:8" x14ac:dyDescent="0.3">
      <c r="A1396" s="1225"/>
      <c r="B1396" s="1188"/>
      <c r="C1396" s="1185"/>
      <c r="D1396" s="1189" t="s">
        <v>4331</v>
      </c>
      <c r="E1396" s="1217"/>
      <c r="F1396" s="1180"/>
      <c r="G1396" s="1181"/>
      <c r="H1396" s="1182"/>
    </row>
    <row r="1397" spans="1:8" x14ac:dyDescent="0.3">
      <c r="A1397" s="1225" t="s">
        <v>1084</v>
      </c>
      <c r="B1397" s="1188" t="s">
        <v>1056</v>
      </c>
      <c r="C1397" s="1185" t="s">
        <v>363</v>
      </c>
      <c r="D1397" s="1189">
        <v>25</v>
      </c>
      <c r="E1397" s="1216"/>
      <c r="F1397" s="1180">
        <f>ROUND(D1397*(ROUND(E1397,2)),2)</f>
        <v>0</v>
      </c>
      <c r="G1397" s="1181"/>
      <c r="H1397" s="1182"/>
    </row>
    <row r="1398" spans="1:8" x14ac:dyDescent="0.3">
      <c r="A1398" s="1225"/>
      <c r="B1398" s="1188"/>
      <c r="C1398" s="1185"/>
      <c r="D1398" s="1189" t="s">
        <v>4331</v>
      </c>
      <c r="E1398" s="1217"/>
      <c r="F1398" s="1180"/>
      <c r="G1398" s="1181"/>
      <c r="H1398" s="1182"/>
    </row>
    <row r="1399" spans="1:8" x14ac:dyDescent="0.3">
      <c r="A1399" s="1187" t="s">
        <v>1085</v>
      </c>
      <c r="B1399" s="1188" t="s">
        <v>1058</v>
      </c>
      <c r="C1399" s="1185" t="s">
        <v>363</v>
      </c>
      <c r="D1399" s="1189">
        <v>10</v>
      </c>
      <c r="E1399" s="1216"/>
      <c r="F1399" s="1180">
        <f>ROUND(D1399*(ROUND(E1399,2)),2)</f>
        <v>0</v>
      </c>
      <c r="G1399" s="1181"/>
      <c r="H1399" s="1182"/>
    </row>
    <row r="1400" spans="1:8" x14ac:dyDescent="0.3">
      <c r="A1400" s="1187"/>
      <c r="B1400" s="1188"/>
      <c r="C1400" s="1185"/>
      <c r="D1400" s="1189" t="s">
        <v>4331</v>
      </c>
      <c r="E1400" s="1207"/>
      <c r="F1400" s="1180"/>
      <c r="G1400" s="1181"/>
      <c r="H1400" s="1182"/>
    </row>
    <row r="1401" spans="1:8" x14ac:dyDescent="0.3">
      <c r="A1401" s="1187" t="s">
        <v>1093</v>
      </c>
      <c r="B1401" s="1188" t="s">
        <v>1077</v>
      </c>
      <c r="C1401" s="1185" t="s">
        <v>363</v>
      </c>
      <c r="D1401" s="1189">
        <v>10</v>
      </c>
      <c r="E1401" s="1216"/>
      <c r="F1401" s="1180">
        <f>ROUND(D1401*(ROUND(E1401,2)),2)</f>
        <v>0</v>
      </c>
      <c r="G1401" s="1181"/>
      <c r="H1401" s="1182"/>
    </row>
    <row r="1402" spans="1:8" x14ac:dyDescent="0.3">
      <c r="A1402" s="1225"/>
      <c r="B1402" s="1188"/>
      <c r="C1402" s="1185"/>
      <c r="D1402" s="1189" t="s">
        <v>4331</v>
      </c>
      <c r="E1402" s="1217"/>
      <c r="F1402" s="1180"/>
      <c r="G1402" s="1181"/>
      <c r="H1402" s="1182"/>
    </row>
    <row r="1403" spans="1:8" ht="22.8" x14ac:dyDescent="0.3">
      <c r="A1403" s="1225" t="s">
        <v>1095</v>
      </c>
      <c r="B1403" s="1188" t="s">
        <v>1096</v>
      </c>
      <c r="C1403" s="1185"/>
      <c r="D1403" s="1189" t="s">
        <v>4331</v>
      </c>
      <c r="E1403" s="1217"/>
      <c r="F1403" s="1180"/>
      <c r="G1403" s="1181"/>
      <c r="H1403" s="1182"/>
    </row>
    <row r="1404" spans="1:8" x14ac:dyDescent="0.3">
      <c r="A1404" s="1187"/>
      <c r="B1404" s="1188"/>
      <c r="C1404" s="1185"/>
      <c r="D1404" s="1189" t="s">
        <v>4331</v>
      </c>
      <c r="E1404" s="1217"/>
      <c r="F1404" s="1180"/>
      <c r="G1404" s="1181"/>
      <c r="H1404" s="1182"/>
    </row>
    <row r="1405" spans="1:8" x14ac:dyDescent="0.3">
      <c r="A1405" s="1187" t="s">
        <v>1097</v>
      </c>
      <c r="B1405" s="1188" t="s">
        <v>1052</v>
      </c>
      <c r="C1405" s="1185" t="s">
        <v>363</v>
      </c>
      <c r="D1405" s="1189">
        <v>450</v>
      </c>
      <c r="E1405" s="1216"/>
      <c r="F1405" s="1180">
        <f>ROUND(D1405*(ROUND(E1405,2)),2)</f>
        <v>0</v>
      </c>
      <c r="G1405" s="1181"/>
      <c r="H1405" s="1182"/>
    </row>
    <row r="1406" spans="1:8" x14ac:dyDescent="0.3">
      <c r="A1406" s="1225"/>
      <c r="B1406" s="1188"/>
      <c r="C1406" s="1185"/>
      <c r="D1406" s="1189" t="s">
        <v>4331</v>
      </c>
      <c r="E1406" s="1207"/>
      <c r="F1406" s="1180"/>
      <c r="G1406" s="1181"/>
      <c r="H1406" s="1182"/>
    </row>
    <row r="1407" spans="1:8" x14ac:dyDescent="0.3">
      <c r="A1407" s="1187" t="s">
        <v>1098</v>
      </c>
      <c r="B1407" s="1188" t="s">
        <v>1054</v>
      </c>
      <c r="C1407" s="1185" t="s">
        <v>363</v>
      </c>
      <c r="D1407" s="1189">
        <v>25</v>
      </c>
      <c r="E1407" s="1216"/>
      <c r="F1407" s="1180">
        <f>ROUND(D1407*(ROUND(E1407,2)),2)</f>
        <v>0</v>
      </c>
      <c r="G1407" s="1181"/>
      <c r="H1407" s="1182"/>
    </row>
    <row r="1408" spans="1:8" x14ac:dyDescent="0.3">
      <c r="A1408" s="1225"/>
      <c r="B1408" s="1188"/>
      <c r="C1408" s="1185"/>
      <c r="D1408" s="1189" t="s">
        <v>4331</v>
      </c>
      <c r="E1408" s="1217"/>
      <c r="F1408" s="1180"/>
      <c r="G1408" s="1181"/>
      <c r="H1408" s="1182"/>
    </row>
    <row r="1409" spans="1:8" x14ac:dyDescent="0.3">
      <c r="A1409" s="1225" t="s">
        <v>1099</v>
      </c>
      <c r="B1409" s="1188" t="s">
        <v>1100</v>
      </c>
      <c r="C1409" s="1185" t="s">
        <v>363</v>
      </c>
      <c r="D1409" s="1189">
        <v>25</v>
      </c>
      <c r="E1409" s="1216"/>
      <c r="F1409" s="1180">
        <f>ROUND(D1409*(ROUND(E1409,2)),2)</f>
        <v>0</v>
      </c>
      <c r="G1409" s="1181"/>
      <c r="H1409" s="1182"/>
    </row>
    <row r="1410" spans="1:8" x14ac:dyDescent="0.3">
      <c r="A1410" s="1225"/>
      <c r="B1410" s="1188"/>
      <c r="C1410" s="1185"/>
      <c r="D1410" s="1189" t="s">
        <v>4331</v>
      </c>
      <c r="E1410" s="1217"/>
      <c r="F1410" s="1180"/>
      <c r="G1410" s="1181"/>
      <c r="H1410" s="1182"/>
    </row>
    <row r="1411" spans="1:8" x14ac:dyDescent="0.3">
      <c r="A1411" s="1187" t="s">
        <v>1101</v>
      </c>
      <c r="B1411" s="1188" t="s">
        <v>1058</v>
      </c>
      <c r="C1411" s="1185" t="s">
        <v>363</v>
      </c>
      <c r="D1411" s="1189">
        <v>25</v>
      </c>
      <c r="E1411" s="1216"/>
      <c r="F1411" s="1180">
        <f>ROUND(D1411*(ROUND(E1411,2)),2)</f>
        <v>0</v>
      </c>
      <c r="G1411" s="1181"/>
      <c r="H1411" s="1182"/>
    </row>
    <row r="1412" spans="1:8" x14ac:dyDescent="0.3">
      <c r="A1412" s="1187"/>
      <c r="B1412" s="1188"/>
      <c r="C1412" s="1185"/>
      <c r="D1412" s="1189" t="s">
        <v>4331</v>
      </c>
      <c r="E1412" s="1207"/>
      <c r="F1412" s="1180"/>
      <c r="G1412" s="1181"/>
      <c r="H1412" s="1182"/>
    </row>
    <row r="1413" spans="1:8" x14ac:dyDescent="0.3">
      <c r="A1413" s="1187" t="s">
        <v>1111</v>
      </c>
      <c r="B1413" s="1188" t="s">
        <v>1077</v>
      </c>
      <c r="C1413" s="1185" t="s">
        <v>363</v>
      </c>
      <c r="D1413" s="1189">
        <v>25</v>
      </c>
      <c r="E1413" s="1216"/>
      <c r="F1413" s="1180">
        <f>ROUND(D1413*(ROUND(E1413,2)),2)</f>
        <v>0</v>
      </c>
      <c r="G1413" s="1181"/>
      <c r="H1413" s="1182"/>
    </row>
    <row r="1414" spans="1:8" x14ac:dyDescent="0.3">
      <c r="A1414" s="1225"/>
      <c r="B1414" s="1188"/>
      <c r="C1414" s="1185"/>
      <c r="D1414" s="1189" t="s">
        <v>4331</v>
      </c>
      <c r="E1414" s="1217"/>
      <c r="F1414" s="1180"/>
      <c r="G1414" s="1181"/>
      <c r="H1414" s="1182"/>
    </row>
    <row r="1415" spans="1:8" x14ac:dyDescent="0.3">
      <c r="A1415" s="1225"/>
      <c r="B1415" s="1188"/>
      <c r="C1415" s="1185"/>
      <c r="D1415" s="1189" t="s">
        <v>4331</v>
      </c>
      <c r="E1415" s="1217"/>
      <c r="F1415" s="1180"/>
      <c r="G1415" s="1181"/>
      <c r="H1415" s="1182"/>
    </row>
    <row r="1416" spans="1:8" x14ac:dyDescent="0.3">
      <c r="A1416" s="1225"/>
      <c r="B1416" s="1188"/>
      <c r="C1416" s="1185"/>
      <c r="D1416" s="1189" t="s">
        <v>4331</v>
      </c>
      <c r="E1416" s="1217"/>
      <c r="F1416" s="1180"/>
      <c r="G1416" s="1181"/>
      <c r="H1416" s="1182"/>
    </row>
    <row r="1417" spans="1:8" x14ac:dyDescent="0.3">
      <c r="A1417" s="1225"/>
      <c r="B1417" s="1188"/>
      <c r="C1417" s="1185"/>
      <c r="D1417" s="1189"/>
      <c r="E1417" s="1217"/>
      <c r="F1417" s="1180"/>
      <c r="G1417" s="1181"/>
      <c r="H1417" s="1182"/>
    </row>
    <row r="1418" spans="1:8" x14ac:dyDescent="0.3">
      <c r="A1418" s="1225"/>
      <c r="B1418" s="1188"/>
      <c r="C1418" s="1185"/>
      <c r="D1418" s="1189"/>
      <c r="E1418" s="1217"/>
      <c r="F1418" s="1180"/>
      <c r="G1418" s="1181"/>
      <c r="H1418" s="1182"/>
    </row>
    <row r="1419" spans="1:8" x14ac:dyDescent="0.3">
      <c r="A1419" s="1225"/>
      <c r="B1419" s="1188"/>
      <c r="C1419" s="1185"/>
      <c r="D1419" s="1189"/>
      <c r="E1419" s="1217"/>
      <c r="F1419" s="1180"/>
      <c r="G1419" s="1181"/>
      <c r="H1419" s="1182"/>
    </row>
    <row r="1420" spans="1:8" x14ac:dyDescent="0.3">
      <c r="A1420" s="1225"/>
      <c r="B1420" s="1188"/>
      <c r="C1420" s="1185"/>
      <c r="D1420" s="1189"/>
      <c r="E1420" s="1217"/>
      <c r="F1420" s="1180"/>
      <c r="G1420" s="1181"/>
      <c r="H1420" s="1182"/>
    </row>
    <row r="1421" spans="1:8" x14ac:dyDescent="0.3">
      <c r="A1421" s="1225"/>
      <c r="B1421" s="1188"/>
      <c r="C1421" s="1185"/>
      <c r="D1421" s="1189"/>
      <c r="E1421" s="1217"/>
      <c r="F1421" s="1180"/>
      <c r="G1421" s="1181"/>
      <c r="H1421" s="1182"/>
    </row>
    <row r="1422" spans="1:8" x14ac:dyDescent="0.3">
      <c r="A1422" s="1225"/>
      <c r="B1422" s="1188"/>
      <c r="C1422" s="1185"/>
      <c r="D1422" s="1189"/>
      <c r="E1422" s="1217"/>
      <c r="F1422" s="1180"/>
      <c r="G1422" s="1181"/>
      <c r="H1422" s="1182"/>
    </row>
    <row r="1423" spans="1:8" x14ac:dyDescent="0.3">
      <c r="A1423" s="1178"/>
      <c r="B1423" s="1203"/>
      <c r="C1423" s="1204"/>
      <c r="D1423" s="1204"/>
      <c r="E1423" s="1204"/>
      <c r="F1423" s="1210"/>
      <c r="G1423" s="1181"/>
      <c r="H1423" s="1182"/>
    </row>
    <row r="1424" spans="1:8" x14ac:dyDescent="0.3">
      <c r="A1424" s="1205"/>
      <c r="B1424" s="1158" t="s">
        <v>4450</v>
      </c>
      <c r="C1424" s="1159"/>
      <c r="D1424" s="1159"/>
      <c r="E1424" s="1159"/>
      <c r="F1424" s="1175">
        <f>SUM(F1370:F1422)</f>
        <v>0</v>
      </c>
      <c r="G1424" s="1181"/>
      <c r="H1424" s="1151"/>
    </row>
    <row r="1425" spans="1:8" x14ac:dyDescent="0.3">
      <c r="A1425" s="1148" t="str">
        <f>A1</f>
        <v>CONTRACT  SANRAL NRA 2024/1323</v>
      </c>
      <c r="B1425" s="1206"/>
      <c r="C1425" s="1150"/>
      <c r="D1425" s="1150"/>
      <c r="E1425" s="1150"/>
      <c r="F1425" s="1151"/>
      <c r="G1425" s="1181"/>
      <c r="H1425" s="1151"/>
    </row>
    <row r="1426" spans="1:8" x14ac:dyDescent="0.3">
      <c r="A1426" s="1148" t="str">
        <f>A2</f>
        <v>ROUTINE ROAD MAINTENANCE ON NATIONAL ROUTES IN THE NORTHWEST PROVINCE</v>
      </c>
      <c r="B1426" s="1149"/>
      <c r="C1426" s="1150"/>
      <c r="D1426" s="1150"/>
      <c r="E1426" s="1150"/>
      <c r="F1426" s="1155" t="s">
        <v>4518</v>
      </c>
      <c r="G1426" s="1181"/>
      <c r="H1426" s="1155"/>
    </row>
    <row r="1427" spans="1:8" x14ac:dyDescent="0.3">
      <c r="A1427" s="1157" t="s">
        <v>4457</v>
      </c>
      <c r="B1427" s="1149"/>
      <c r="C1427" s="1159"/>
      <c r="D1427" s="1159"/>
      <c r="E1427" s="1159"/>
      <c r="F1427" s="1151"/>
      <c r="G1427" s="1181"/>
      <c r="H1427" s="1151"/>
    </row>
    <row r="1428" spans="1:8" x14ac:dyDescent="0.3">
      <c r="A1428" s="1162"/>
      <c r="B1428" s="1163"/>
      <c r="C1428" s="1164"/>
      <c r="D1428" s="1164"/>
      <c r="E1428" s="1165"/>
      <c r="F1428" s="1165"/>
      <c r="G1428" s="1181"/>
      <c r="H1428" s="1151"/>
    </row>
    <row r="1429" spans="1:8" x14ac:dyDescent="0.3">
      <c r="A1429" s="1166" t="s">
        <v>4111</v>
      </c>
      <c r="B1429" s="1167" t="s">
        <v>4035</v>
      </c>
      <c r="C1429" s="1168" t="s">
        <v>4112</v>
      </c>
      <c r="D1429" s="1168" t="s">
        <v>4113</v>
      </c>
      <c r="E1429" s="1169" t="s">
        <v>4114</v>
      </c>
      <c r="F1429" s="1169" t="s">
        <v>4036</v>
      </c>
      <c r="G1429" s="1181"/>
      <c r="H1429" s="1170"/>
    </row>
    <row r="1430" spans="1:8" x14ac:dyDescent="0.3">
      <c r="A1430" s="1172"/>
      <c r="B1430" s="1173"/>
      <c r="C1430" s="1174"/>
      <c r="D1430" s="1174"/>
      <c r="E1430" s="1175"/>
      <c r="F1430" s="1175"/>
      <c r="G1430" s="1181"/>
      <c r="H1430" s="1151"/>
    </row>
    <row r="1431" spans="1:8" x14ac:dyDescent="0.3">
      <c r="A1431" s="1178"/>
      <c r="B1431" s="1203"/>
      <c r="C1431" s="1204"/>
      <c r="D1431" s="1204"/>
      <c r="E1431" s="1204"/>
      <c r="F1431" s="1165"/>
      <c r="G1431" s="1181"/>
      <c r="H1431" s="1151"/>
    </row>
    <row r="1432" spans="1:8" x14ac:dyDescent="0.3">
      <c r="A1432" s="1205"/>
      <c r="B1432" s="1158" t="s">
        <v>4451</v>
      </c>
      <c r="C1432" s="1159"/>
      <c r="D1432" s="1159"/>
      <c r="E1432" s="1159"/>
      <c r="F1432" s="1175">
        <f>F1424</f>
        <v>0</v>
      </c>
      <c r="G1432" s="1181"/>
      <c r="H1432" s="1151"/>
    </row>
    <row r="1433" spans="1:8" x14ac:dyDescent="0.3">
      <c r="A1433" s="1222"/>
      <c r="B1433" s="1188"/>
      <c r="C1433" s="1185"/>
      <c r="D1433" s="1189" t="s">
        <v>4331</v>
      </c>
      <c r="E1433" s="1207"/>
      <c r="F1433" s="1180"/>
      <c r="G1433" s="1181"/>
      <c r="H1433" s="1182"/>
    </row>
    <row r="1434" spans="1:8" ht="22.8" x14ac:dyDescent="0.3">
      <c r="A1434" s="1225" t="s">
        <v>1113</v>
      </c>
      <c r="B1434" s="1188" t="s">
        <v>3704</v>
      </c>
      <c r="C1434" s="1185"/>
      <c r="D1434" s="1189" t="s">
        <v>4331</v>
      </c>
      <c r="E1434" s="1207"/>
      <c r="F1434" s="1180"/>
      <c r="G1434" s="1181"/>
      <c r="H1434" s="1182"/>
    </row>
    <row r="1435" spans="1:8" x14ac:dyDescent="0.3">
      <c r="A1435" s="1225"/>
      <c r="B1435" s="1188"/>
      <c r="C1435" s="1185"/>
      <c r="D1435" s="1189" t="s">
        <v>4331</v>
      </c>
      <c r="E1435" s="1207"/>
      <c r="F1435" s="1180"/>
      <c r="G1435" s="1181"/>
      <c r="H1435" s="1182"/>
    </row>
    <row r="1436" spans="1:8" x14ac:dyDescent="0.3">
      <c r="A1436" s="1187" t="s">
        <v>1115</v>
      </c>
      <c r="B1436" s="1188" t="s">
        <v>3992</v>
      </c>
      <c r="C1436" s="1185"/>
      <c r="D1436" s="1189" t="s">
        <v>4331</v>
      </c>
      <c r="E1436" s="1217"/>
      <c r="F1436" s="1180"/>
      <c r="G1436" s="1181"/>
      <c r="H1436" s="1182"/>
    </row>
    <row r="1437" spans="1:8" x14ac:dyDescent="0.3">
      <c r="A1437" s="1225"/>
      <c r="B1437" s="1188"/>
      <c r="C1437" s="1185"/>
      <c r="D1437" s="1189" t="s">
        <v>4331</v>
      </c>
      <c r="E1437" s="1207"/>
      <c r="F1437" s="1180"/>
      <c r="G1437" s="1181"/>
      <c r="H1437" s="1182"/>
    </row>
    <row r="1438" spans="1:8" ht="22.8" x14ac:dyDescent="0.3">
      <c r="A1438" s="1187" t="s">
        <v>1117</v>
      </c>
      <c r="B1438" s="1188" t="s">
        <v>3704</v>
      </c>
      <c r="C1438" s="1185" t="s">
        <v>16</v>
      </c>
      <c r="D1438" s="1189">
        <v>1</v>
      </c>
      <c r="E1438" s="1217">
        <v>850000</v>
      </c>
      <c r="F1438" s="1180">
        <f>ROUND(D1438*(ROUND(E1438,2)),2)</f>
        <v>850000</v>
      </c>
      <c r="G1438" s="1181"/>
      <c r="H1438" s="1182"/>
    </row>
    <row r="1439" spans="1:8" x14ac:dyDescent="0.3">
      <c r="A1439" s="1225"/>
      <c r="B1439" s="1188"/>
      <c r="C1439" s="1185"/>
      <c r="D1439" s="1189" t="s">
        <v>4331</v>
      </c>
      <c r="E1439" s="1207"/>
      <c r="F1439" s="1180"/>
      <c r="G1439" s="1181"/>
      <c r="H1439" s="1182"/>
    </row>
    <row r="1440" spans="1:8" ht="22.8" x14ac:dyDescent="0.3">
      <c r="A1440" s="1225" t="s">
        <v>1118</v>
      </c>
      <c r="B1440" s="1188" t="s">
        <v>4004</v>
      </c>
      <c r="C1440" s="1185" t="s">
        <v>21</v>
      </c>
      <c r="D1440" s="1189">
        <f>F1438</f>
        <v>850000</v>
      </c>
      <c r="E1440" s="1208"/>
      <c r="F1440" s="1180">
        <f>ROUND(D1440*(ROUND(E1440,2)),2)</f>
        <v>0</v>
      </c>
      <c r="G1440" s="1181"/>
      <c r="H1440" s="1182"/>
    </row>
    <row r="1441" spans="1:8" x14ac:dyDescent="0.3">
      <c r="A1441" s="1225"/>
      <c r="B1441" s="1188"/>
      <c r="C1441" s="1185"/>
      <c r="D1441" s="1189" t="s">
        <v>4331</v>
      </c>
      <c r="E1441" s="1209"/>
      <c r="F1441" s="1180"/>
      <c r="G1441" s="1181"/>
      <c r="H1441" s="1182"/>
    </row>
    <row r="1442" spans="1:8" x14ac:dyDescent="0.3">
      <c r="A1442" s="1187" t="s">
        <v>1120</v>
      </c>
      <c r="B1442" s="1188" t="s">
        <v>3315</v>
      </c>
      <c r="C1442" s="1185" t="s">
        <v>221</v>
      </c>
      <c r="D1442" s="1189">
        <v>10</v>
      </c>
      <c r="E1442" s="1216"/>
      <c r="F1442" s="1180">
        <f>ROUND(D1442*(ROUND(E1442,2)),2)</f>
        <v>0</v>
      </c>
      <c r="G1442" s="1181"/>
      <c r="H1442" s="1182"/>
    </row>
    <row r="1443" spans="1:8" x14ac:dyDescent="0.3">
      <c r="A1443" s="1225"/>
      <c r="B1443" s="1188"/>
      <c r="C1443" s="1185"/>
      <c r="D1443" s="1189" t="s">
        <v>4331</v>
      </c>
      <c r="E1443" s="1217"/>
      <c r="F1443" s="1180"/>
      <c r="G1443" s="1181"/>
      <c r="H1443" s="1182"/>
    </row>
    <row r="1444" spans="1:8" x14ac:dyDescent="0.3">
      <c r="A1444" s="1187"/>
      <c r="B1444" s="1188"/>
      <c r="C1444" s="1185"/>
      <c r="D1444" s="1189" t="s">
        <v>4331</v>
      </c>
      <c r="E1444" s="1217"/>
      <c r="F1444" s="1180"/>
      <c r="G1444" s="1181"/>
      <c r="H1444" s="1182"/>
    </row>
    <row r="1445" spans="1:8" x14ac:dyDescent="0.3">
      <c r="A1445" s="1225" t="s">
        <v>1142</v>
      </c>
      <c r="B1445" s="1188" t="s">
        <v>1159</v>
      </c>
      <c r="C1445" s="1185" t="s">
        <v>363</v>
      </c>
      <c r="D1445" s="1189">
        <v>3000</v>
      </c>
      <c r="E1445" s="1216"/>
      <c r="F1445" s="1180">
        <f>ROUND(D1445*(ROUND(E1445,2)),2)</f>
        <v>0</v>
      </c>
      <c r="G1445" s="1181"/>
      <c r="H1445" s="1182"/>
    </row>
    <row r="1446" spans="1:8" x14ac:dyDescent="0.3">
      <c r="A1446" s="1225"/>
      <c r="B1446" s="1188"/>
      <c r="C1446" s="1185"/>
      <c r="D1446" s="1189" t="s">
        <v>4331</v>
      </c>
      <c r="E1446" s="1229"/>
      <c r="F1446" s="1180"/>
      <c r="G1446" s="1181"/>
      <c r="H1446" s="1182"/>
    </row>
    <row r="1447" spans="1:8" x14ac:dyDescent="0.3">
      <c r="A1447" s="1274" t="s">
        <v>1168</v>
      </c>
      <c r="B1447" s="1263" t="s">
        <v>1182</v>
      </c>
      <c r="C1447" s="1154"/>
      <c r="D1447" s="1154"/>
      <c r="E1447" s="1154"/>
      <c r="F1447" s="1154"/>
      <c r="G1447" s="1154"/>
      <c r="H1447" s="1154"/>
    </row>
    <row r="1448" spans="1:8" ht="22.8" x14ac:dyDescent="0.3">
      <c r="A1448" s="1187" t="s">
        <v>4242</v>
      </c>
      <c r="B1448" s="1188" t="s">
        <v>4243</v>
      </c>
      <c r="C1448" s="1185" t="s">
        <v>16</v>
      </c>
      <c r="D1448" s="1189">
        <v>1</v>
      </c>
      <c r="E1448" s="1217">
        <v>250000</v>
      </c>
      <c r="F1448" s="1180">
        <f t="shared" ref="F1448:F1449" si="3">ROUND(D1448*(ROUND(E1448,2)),2)</f>
        <v>250000</v>
      </c>
      <c r="G1448" s="1181"/>
      <c r="H1448" s="1182"/>
    </row>
    <row r="1449" spans="1:8" ht="22.8" x14ac:dyDescent="0.3">
      <c r="A1449" s="1187" t="s">
        <v>4244</v>
      </c>
      <c r="B1449" s="1188" t="s">
        <v>4245</v>
      </c>
      <c r="C1449" s="1185" t="s">
        <v>21</v>
      </c>
      <c r="D1449" s="1217">
        <v>250000</v>
      </c>
      <c r="E1449" s="1208"/>
      <c r="F1449" s="1180">
        <f t="shared" si="3"/>
        <v>0</v>
      </c>
      <c r="G1449" s="1181"/>
      <c r="H1449" s="1182"/>
    </row>
    <row r="1450" spans="1:8" x14ac:dyDescent="0.3">
      <c r="A1450" s="1187"/>
      <c r="B1450" s="1188"/>
      <c r="C1450" s="1185"/>
      <c r="D1450" s="1189" t="s">
        <v>4331</v>
      </c>
      <c r="E1450" s="1217"/>
      <c r="F1450" s="1180"/>
      <c r="G1450" s="1181"/>
      <c r="H1450" s="1182"/>
    </row>
    <row r="1451" spans="1:8" x14ac:dyDescent="0.3">
      <c r="A1451" s="1187"/>
      <c r="B1451" s="1188"/>
      <c r="C1451" s="1185"/>
      <c r="D1451" s="1189" t="s">
        <v>4331</v>
      </c>
      <c r="E1451" s="1217"/>
      <c r="F1451" s="1180"/>
      <c r="G1451" s="1181"/>
      <c r="H1451" s="1182"/>
    </row>
    <row r="1452" spans="1:8" x14ac:dyDescent="0.3">
      <c r="A1452" s="1187"/>
      <c r="B1452" s="1188"/>
      <c r="C1452" s="1185"/>
      <c r="D1452" s="1189" t="s">
        <v>4331</v>
      </c>
      <c r="E1452" s="1217"/>
      <c r="F1452" s="1180"/>
      <c r="G1452" s="1181"/>
      <c r="H1452" s="1182"/>
    </row>
    <row r="1453" spans="1:8" x14ac:dyDescent="0.3">
      <c r="A1453" s="1187"/>
      <c r="B1453" s="1188"/>
      <c r="C1453" s="1185"/>
      <c r="D1453" s="1189"/>
      <c r="E1453" s="1217"/>
      <c r="F1453" s="1180"/>
      <c r="G1453" s="1181"/>
      <c r="H1453" s="1182"/>
    </row>
    <row r="1454" spans="1:8" x14ac:dyDescent="0.3">
      <c r="A1454" s="1187"/>
      <c r="B1454" s="1188"/>
      <c r="C1454" s="1185"/>
      <c r="D1454" s="1189"/>
      <c r="E1454" s="1217"/>
      <c r="F1454" s="1180"/>
      <c r="G1454" s="1181"/>
      <c r="H1454" s="1182"/>
    </row>
    <row r="1455" spans="1:8" x14ac:dyDescent="0.3">
      <c r="A1455" s="1187"/>
      <c r="B1455" s="1188"/>
      <c r="C1455" s="1185"/>
      <c r="D1455" s="1189"/>
      <c r="E1455" s="1217"/>
      <c r="F1455" s="1180"/>
      <c r="G1455" s="1181"/>
      <c r="H1455" s="1182"/>
    </row>
    <row r="1456" spans="1:8" x14ac:dyDescent="0.3">
      <c r="A1456" s="1187"/>
      <c r="B1456" s="1188"/>
      <c r="C1456" s="1185"/>
      <c r="D1456" s="1189"/>
      <c r="E1456" s="1217"/>
      <c r="F1456" s="1180"/>
      <c r="G1456" s="1181"/>
      <c r="H1456" s="1182"/>
    </row>
    <row r="1457" spans="1:8" x14ac:dyDescent="0.3">
      <c r="A1457" s="1187"/>
      <c r="B1457" s="1188"/>
      <c r="C1457" s="1185"/>
      <c r="D1457" s="1189"/>
      <c r="E1457" s="1217"/>
      <c r="F1457" s="1180"/>
      <c r="G1457" s="1181"/>
      <c r="H1457" s="1182"/>
    </row>
    <row r="1458" spans="1:8" x14ac:dyDescent="0.3">
      <c r="A1458" s="1187"/>
      <c r="B1458" s="1188"/>
      <c r="C1458" s="1185"/>
      <c r="D1458" s="1189" t="s">
        <v>4331</v>
      </c>
      <c r="E1458" s="1217"/>
      <c r="F1458" s="1180"/>
      <c r="G1458" s="1181"/>
      <c r="H1458" s="1182"/>
    </row>
    <row r="1459" spans="1:8" x14ac:dyDescent="0.3">
      <c r="A1459" s="1187"/>
      <c r="B1459" s="1188"/>
      <c r="C1459" s="1185"/>
      <c r="D1459" s="1189" t="s">
        <v>4331</v>
      </c>
      <c r="E1459" s="1217"/>
      <c r="F1459" s="1180"/>
      <c r="G1459" s="1181"/>
      <c r="H1459" s="1182"/>
    </row>
    <row r="1460" spans="1:8" x14ac:dyDescent="0.3">
      <c r="A1460" s="1187"/>
      <c r="B1460" s="1188"/>
      <c r="C1460" s="1185"/>
      <c r="D1460" s="1189" t="s">
        <v>4331</v>
      </c>
      <c r="E1460" s="1217"/>
      <c r="F1460" s="1180"/>
      <c r="G1460" s="1181"/>
      <c r="H1460" s="1182"/>
    </row>
    <row r="1461" spans="1:8" x14ac:dyDescent="0.3">
      <c r="A1461" s="1187"/>
      <c r="B1461" s="1188"/>
      <c r="C1461" s="1185"/>
      <c r="D1461" s="1189" t="s">
        <v>4331</v>
      </c>
      <c r="E1461" s="1217"/>
      <c r="F1461" s="1180"/>
      <c r="G1461" s="1181"/>
      <c r="H1461" s="1182"/>
    </row>
    <row r="1462" spans="1:8" x14ac:dyDescent="0.3">
      <c r="A1462" s="1187"/>
      <c r="B1462" s="1188"/>
      <c r="C1462" s="1185"/>
      <c r="D1462" s="1189" t="s">
        <v>4331</v>
      </c>
      <c r="E1462" s="1217"/>
      <c r="F1462" s="1180"/>
      <c r="G1462" s="1181"/>
      <c r="H1462" s="1182"/>
    </row>
    <row r="1463" spans="1:8" x14ac:dyDescent="0.3">
      <c r="A1463" s="1187"/>
      <c r="B1463" s="1188"/>
      <c r="C1463" s="1185"/>
      <c r="D1463" s="1189" t="s">
        <v>4331</v>
      </c>
      <c r="E1463" s="1217"/>
      <c r="F1463" s="1180"/>
      <c r="G1463" s="1181"/>
      <c r="H1463" s="1182"/>
    </row>
    <row r="1464" spans="1:8" x14ac:dyDescent="0.3">
      <c r="A1464" s="1187"/>
      <c r="B1464" s="1188"/>
      <c r="C1464" s="1185"/>
      <c r="D1464" s="1189"/>
      <c r="E1464" s="1217"/>
      <c r="F1464" s="1180"/>
      <c r="G1464" s="1181"/>
      <c r="H1464" s="1182"/>
    </row>
    <row r="1465" spans="1:8" x14ac:dyDescent="0.3">
      <c r="A1465" s="1187"/>
      <c r="B1465" s="1188"/>
      <c r="C1465" s="1185"/>
      <c r="D1465" s="1189"/>
      <c r="E1465" s="1217"/>
      <c r="F1465" s="1180"/>
      <c r="G1465" s="1181"/>
      <c r="H1465" s="1182"/>
    </row>
    <row r="1466" spans="1:8" x14ac:dyDescent="0.3">
      <c r="A1466" s="1178"/>
      <c r="B1466" s="1203"/>
      <c r="C1466" s="1204"/>
      <c r="D1466" s="1204"/>
      <c r="E1466" s="1204"/>
      <c r="F1466" s="1210"/>
      <c r="G1466" s="1181"/>
      <c r="H1466" s="1182"/>
    </row>
    <row r="1467" spans="1:8" x14ac:dyDescent="0.3">
      <c r="A1467" s="1211" t="s">
        <v>4074</v>
      </c>
      <c r="B1467" s="1158" t="s">
        <v>4116</v>
      </c>
      <c r="C1467" s="1159"/>
      <c r="D1467" s="1159"/>
      <c r="E1467" s="1159"/>
      <c r="F1467" s="1175">
        <f>SUM(F1431:F1465)</f>
        <v>1100000</v>
      </c>
      <c r="G1467" s="1181"/>
      <c r="H1467" s="1151"/>
    </row>
    <row r="1468" spans="1:8" x14ac:dyDescent="0.3">
      <c r="A1468" s="1148" t="str">
        <f>A1</f>
        <v>CONTRACT  SANRAL NRA 2024/1323</v>
      </c>
      <c r="B1468" s="1206"/>
      <c r="C1468" s="1150"/>
      <c r="D1468" s="1150"/>
      <c r="E1468" s="1150"/>
      <c r="F1468" s="1151"/>
      <c r="G1468" s="1181"/>
      <c r="H1468" s="1151"/>
    </row>
    <row r="1469" spans="1:8" x14ac:dyDescent="0.3">
      <c r="A1469" s="1148" t="str">
        <f>A2</f>
        <v>ROUTINE ROAD MAINTENANCE ON NATIONAL ROUTES IN THE NORTHWEST PROVINCE</v>
      </c>
      <c r="B1469" s="1149"/>
      <c r="C1469" s="1150"/>
      <c r="D1469" s="1150"/>
      <c r="E1469" s="1150"/>
      <c r="F1469" s="1155" t="s">
        <v>4519</v>
      </c>
      <c r="G1469" s="1181"/>
      <c r="H1469" s="1155"/>
    </row>
    <row r="1470" spans="1:8" x14ac:dyDescent="0.3">
      <c r="A1470" s="1157" t="s">
        <v>4457</v>
      </c>
      <c r="B1470" s="1149"/>
      <c r="C1470" s="1159"/>
      <c r="D1470" s="1159"/>
      <c r="E1470" s="1159"/>
      <c r="F1470" s="1151"/>
      <c r="G1470" s="1181"/>
      <c r="H1470" s="1151"/>
    </row>
    <row r="1471" spans="1:8" x14ac:dyDescent="0.3">
      <c r="A1471" s="1162"/>
      <c r="B1471" s="1163"/>
      <c r="C1471" s="1164"/>
      <c r="D1471" s="1164"/>
      <c r="E1471" s="1165"/>
      <c r="F1471" s="1165"/>
      <c r="G1471" s="1181"/>
      <c r="H1471" s="1151"/>
    </row>
    <row r="1472" spans="1:8" x14ac:dyDescent="0.3">
      <c r="A1472" s="1166" t="s">
        <v>4111</v>
      </c>
      <c r="B1472" s="1167" t="s">
        <v>4035</v>
      </c>
      <c r="C1472" s="1168" t="s">
        <v>4112</v>
      </c>
      <c r="D1472" s="1168" t="s">
        <v>4113</v>
      </c>
      <c r="E1472" s="1169" t="s">
        <v>4114</v>
      </c>
      <c r="F1472" s="1169" t="s">
        <v>4036</v>
      </c>
      <c r="G1472" s="1181"/>
      <c r="H1472" s="1170"/>
    </row>
    <row r="1473" spans="1:8" x14ac:dyDescent="0.3">
      <c r="A1473" s="1172"/>
      <c r="B1473" s="1173"/>
      <c r="C1473" s="1174"/>
      <c r="D1473" s="1174"/>
      <c r="E1473" s="1175"/>
      <c r="F1473" s="1175"/>
      <c r="G1473" s="1181"/>
      <c r="H1473" s="1151"/>
    </row>
    <row r="1474" spans="1:8" x14ac:dyDescent="0.3">
      <c r="A1474" s="1222"/>
      <c r="B1474" s="1188"/>
      <c r="C1474" s="1164"/>
      <c r="D1474" s="1189" t="s">
        <v>4331</v>
      </c>
      <c r="E1474" s="1165"/>
      <c r="F1474" s="1180"/>
      <c r="G1474" s="1181"/>
      <c r="H1474" s="1182"/>
    </row>
    <row r="1475" spans="1:8" ht="24" x14ac:dyDescent="0.3">
      <c r="A1475" s="1166" t="s">
        <v>4076</v>
      </c>
      <c r="B1475" s="1186" t="s">
        <v>4077</v>
      </c>
      <c r="C1475" s="1185"/>
      <c r="D1475" s="1189" t="s">
        <v>4331</v>
      </c>
      <c r="E1475" s="1207"/>
      <c r="F1475" s="1180"/>
      <c r="G1475" s="1181"/>
      <c r="H1475" s="1182"/>
    </row>
    <row r="1476" spans="1:8" x14ac:dyDescent="0.3">
      <c r="A1476" s="1166"/>
      <c r="B1476" s="1186"/>
      <c r="C1476" s="1185"/>
      <c r="D1476" s="1189"/>
      <c r="E1476" s="1207"/>
      <c r="F1476" s="1180"/>
      <c r="G1476" s="1181"/>
      <c r="H1476" s="1182"/>
    </row>
    <row r="1477" spans="1:8" x14ac:dyDescent="0.3">
      <c r="A1477" s="1225" t="s">
        <v>1236</v>
      </c>
      <c r="B1477" s="1188" t="s">
        <v>3705</v>
      </c>
      <c r="C1477" s="1185"/>
      <c r="D1477" s="1189"/>
      <c r="E1477" s="1207"/>
      <c r="F1477" s="1180"/>
      <c r="G1477" s="1181"/>
      <c r="H1477" s="1182"/>
    </row>
    <row r="1478" spans="1:8" x14ac:dyDescent="0.3">
      <c r="A1478" s="1166"/>
      <c r="B1478" s="1186"/>
      <c r="C1478" s="1185"/>
      <c r="D1478" s="1189"/>
      <c r="E1478" s="1207"/>
      <c r="F1478" s="1180"/>
      <c r="G1478" s="1181"/>
      <c r="H1478" s="1182"/>
    </row>
    <row r="1479" spans="1:8" x14ac:dyDescent="0.3">
      <c r="A1479" s="1225" t="s">
        <v>1238</v>
      </c>
      <c r="B1479" s="1188" t="s">
        <v>4520</v>
      </c>
      <c r="C1479" s="1185"/>
      <c r="D1479" s="1189"/>
      <c r="E1479" s="1207"/>
      <c r="F1479" s="1180"/>
      <c r="G1479" s="1181"/>
      <c r="H1479" s="1182"/>
    </row>
    <row r="1480" spans="1:8" x14ac:dyDescent="0.3">
      <c r="A1480" s="1166"/>
      <c r="B1480" s="1186"/>
      <c r="C1480" s="1185"/>
      <c r="D1480" s="1189"/>
      <c r="E1480" s="1207"/>
      <c r="F1480" s="1180"/>
      <c r="G1480" s="1181"/>
      <c r="H1480" s="1182"/>
    </row>
    <row r="1481" spans="1:8" x14ac:dyDescent="0.3">
      <c r="A1481" s="1225" t="s">
        <v>1239</v>
      </c>
      <c r="B1481" s="1188" t="s">
        <v>3993</v>
      </c>
      <c r="C1481" s="1185" t="s">
        <v>955</v>
      </c>
      <c r="D1481" s="1189">
        <v>60</v>
      </c>
      <c r="E1481" s="1216"/>
      <c r="F1481" s="1180">
        <f>ROUND(D1481*(ROUND(E1481,2)),2)</f>
        <v>0</v>
      </c>
      <c r="G1481" s="1181"/>
      <c r="H1481" s="1182"/>
    </row>
    <row r="1482" spans="1:8" x14ac:dyDescent="0.3">
      <c r="A1482" s="1166"/>
      <c r="B1482" s="1188"/>
      <c r="C1482" s="1185"/>
      <c r="D1482" s="1189"/>
      <c r="E1482" s="1189"/>
      <c r="F1482" s="1180"/>
      <c r="G1482" s="1181"/>
      <c r="H1482" s="1182"/>
    </row>
    <row r="1483" spans="1:8" x14ac:dyDescent="0.3">
      <c r="A1483" s="1225" t="s">
        <v>1245</v>
      </c>
      <c r="B1483" s="1188" t="s">
        <v>4521</v>
      </c>
      <c r="C1483" s="1185"/>
      <c r="D1483" s="1189"/>
      <c r="E1483" s="1217"/>
      <c r="F1483" s="1180"/>
      <c r="G1483" s="1181"/>
      <c r="H1483" s="1182"/>
    </row>
    <row r="1484" spans="1:8" x14ac:dyDescent="0.3">
      <c r="A1484" s="1187"/>
      <c r="B1484" s="1188"/>
      <c r="C1484" s="1185"/>
      <c r="D1484" s="1189"/>
      <c r="E1484" s="1217"/>
      <c r="F1484" s="1180"/>
      <c r="G1484" s="1181"/>
      <c r="H1484" s="1182"/>
    </row>
    <row r="1485" spans="1:8" x14ac:dyDescent="0.3">
      <c r="A1485" s="1187" t="s">
        <v>1247</v>
      </c>
      <c r="B1485" s="1188" t="s">
        <v>3993</v>
      </c>
      <c r="C1485" s="1185" t="s">
        <v>955</v>
      </c>
      <c r="D1485" s="1189">
        <v>45</v>
      </c>
      <c r="E1485" s="1216"/>
      <c r="F1485" s="1180">
        <f>ROUND(D1485*(ROUND(E1485,2)),2)</f>
        <v>0</v>
      </c>
      <c r="G1485" s="1181"/>
      <c r="H1485" s="1182"/>
    </row>
    <row r="1486" spans="1:8" x14ac:dyDescent="0.3">
      <c r="A1486" s="1187"/>
      <c r="B1486" s="1188"/>
      <c r="C1486" s="1185"/>
      <c r="D1486" s="1189"/>
      <c r="E1486" s="1217"/>
      <c r="F1486" s="1180"/>
      <c r="G1486" s="1181"/>
      <c r="H1486" s="1182"/>
    </row>
    <row r="1487" spans="1:8" x14ac:dyDescent="0.3">
      <c r="A1487" s="1187" t="s">
        <v>1253</v>
      </c>
      <c r="B1487" s="1188" t="s">
        <v>4522</v>
      </c>
      <c r="C1487" s="1185"/>
      <c r="D1487" s="1189" t="s">
        <v>4331</v>
      </c>
      <c r="E1487" s="1217"/>
      <c r="F1487" s="1180"/>
      <c r="G1487" s="1181"/>
      <c r="H1487" s="1182"/>
    </row>
    <row r="1488" spans="1:8" x14ac:dyDescent="0.3">
      <c r="A1488" s="1187"/>
      <c r="B1488" s="1188"/>
      <c r="C1488" s="1185"/>
      <c r="D1488" s="1189" t="s">
        <v>4331</v>
      </c>
      <c r="E1488" s="1217"/>
      <c r="F1488" s="1180"/>
      <c r="G1488" s="1181"/>
      <c r="H1488" s="1182"/>
    </row>
    <row r="1489" spans="1:8" x14ac:dyDescent="0.3">
      <c r="A1489" s="1187" t="s">
        <v>1254</v>
      </c>
      <c r="B1489" s="1188" t="s">
        <v>3993</v>
      </c>
      <c r="C1489" s="1185" t="s">
        <v>955</v>
      </c>
      <c r="D1489" s="1189">
        <v>100</v>
      </c>
      <c r="E1489" s="1216"/>
      <c r="F1489" s="1180">
        <f>ROUND(D1489*(ROUND(E1489,2)),2)</f>
        <v>0</v>
      </c>
      <c r="G1489" s="1181"/>
      <c r="H1489" s="1182"/>
    </row>
    <row r="1490" spans="1:8" x14ac:dyDescent="0.3">
      <c r="A1490" s="1187"/>
      <c r="B1490" s="1188"/>
      <c r="C1490" s="1185"/>
      <c r="D1490" s="1189"/>
      <c r="E1490" s="1217"/>
      <c r="F1490" s="1180"/>
      <c r="G1490" s="1181"/>
      <c r="H1490" s="1182"/>
    </row>
    <row r="1491" spans="1:8" x14ac:dyDescent="0.3">
      <c r="A1491" s="1225" t="s">
        <v>1260</v>
      </c>
      <c r="B1491" s="1188" t="s">
        <v>4523</v>
      </c>
      <c r="C1491" s="1185"/>
      <c r="D1491" s="1189" t="s">
        <v>4331</v>
      </c>
      <c r="E1491" s="1207"/>
      <c r="F1491" s="1180"/>
      <c r="G1491" s="1181"/>
      <c r="H1491" s="1182"/>
    </row>
    <row r="1492" spans="1:8" x14ac:dyDescent="0.3">
      <c r="A1492" s="1225"/>
      <c r="B1492" s="1188"/>
      <c r="C1492" s="1185"/>
      <c r="D1492" s="1189" t="s">
        <v>4331</v>
      </c>
      <c r="E1492" s="1207"/>
      <c r="F1492" s="1180"/>
      <c r="G1492" s="1181"/>
      <c r="H1492" s="1182"/>
    </row>
    <row r="1493" spans="1:8" x14ac:dyDescent="0.3">
      <c r="A1493" s="1225" t="s">
        <v>1262</v>
      </c>
      <c r="B1493" s="1188" t="s">
        <v>1263</v>
      </c>
      <c r="C1493" s="1185" t="s">
        <v>9</v>
      </c>
      <c r="D1493" s="1189">
        <v>10</v>
      </c>
      <c r="E1493" s="1216"/>
      <c r="F1493" s="1180">
        <f>ROUND(D1493*(ROUND(E1493,2)),2)</f>
        <v>0</v>
      </c>
      <c r="G1493" s="1181"/>
      <c r="H1493" s="1182"/>
    </row>
    <row r="1494" spans="1:8" x14ac:dyDescent="0.3">
      <c r="A1494" s="1225"/>
      <c r="B1494" s="1188"/>
      <c r="C1494" s="1185"/>
      <c r="D1494" s="1189" t="s">
        <v>4331</v>
      </c>
      <c r="E1494" s="1217"/>
      <c r="F1494" s="1180"/>
      <c r="G1494" s="1181"/>
      <c r="H1494" s="1182"/>
    </row>
    <row r="1495" spans="1:8" x14ac:dyDescent="0.3">
      <c r="A1495" s="1225" t="s">
        <v>1264</v>
      </c>
      <c r="B1495" s="1188" t="s">
        <v>4246</v>
      </c>
      <c r="C1495" s="1185"/>
      <c r="D1495" s="1200"/>
      <c r="E1495" s="1229"/>
      <c r="F1495" s="1180"/>
      <c r="G1495" s="1181"/>
      <c r="H1495" s="1182"/>
    </row>
    <row r="1496" spans="1:8" x14ac:dyDescent="0.3">
      <c r="A1496" s="1225"/>
      <c r="B1496" s="1188"/>
      <c r="C1496" s="1185"/>
      <c r="D1496" s="1189" t="s">
        <v>4331</v>
      </c>
      <c r="E1496" s="1217"/>
      <c r="F1496" s="1180"/>
      <c r="G1496" s="1181"/>
      <c r="H1496" s="1182"/>
    </row>
    <row r="1497" spans="1:8" x14ac:dyDescent="0.3">
      <c r="A1497" s="1225" t="s">
        <v>1266</v>
      </c>
      <c r="B1497" s="1188" t="s">
        <v>4247</v>
      </c>
      <c r="C1497" s="1185" t="s">
        <v>9</v>
      </c>
      <c r="D1497" s="1189">
        <v>8</v>
      </c>
      <c r="E1497" s="1216"/>
      <c r="F1497" s="1180">
        <f>ROUND(D1497*(ROUND(E1497,2)),2)</f>
        <v>0</v>
      </c>
      <c r="G1497" s="1181"/>
      <c r="H1497" s="1182"/>
    </row>
    <row r="1498" spans="1:8" x14ac:dyDescent="0.3">
      <c r="A1498" s="1187"/>
      <c r="B1498" s="1188"/>
      <c r="C1498" s="1185"/>
      <c r="D1498" s="1189" t="s">
        <v>4331</v>
      </c>
      <c r="E1498" s="1207"/>
      <c r="F1498" s="1180"/>
      <c r="G1498" s="1181"/>
      <c r="H1498" s="1182"/>
    </row>
    <row r="1499" spans="1:8" x14ac:dyDescent="0.3">
      <c r="A1499" s="1187" t="s">
        <v>1274</v>
      </c>
      <c r="B1499" s="1188" t="s">
        <v>1265</v>
      </c>
      <c r="C1499" s="1185"/>
      <c r="D1499" s="1189"/>
      <c r="E1499" s="1207"/>
      <c r="F1499" s="1180"/>
      <c r="G1499" s="1181"/>
      <c r="H1499" s="1182"/>
    </row>
    <row r="1500" spans="1:8" x14ac:dyDescent="0.3">
      <c r="A1500" s="1187"/>
      <c r="B1500" s="1188"/>
      <c r="C1500" s="1185"/>
      <c r="D1500" s="1189"/>
      <c r="E1500" s="1207"/>
      <c r="F1500" s="1180"/>
      <c r="G1500" s="1181"/>
      <c r="H1500" s="1182"/>
    </row>
    <row r="1501" spans="1:8" x14ac:dyDescent="0.3">
      <c r="A1501" s="1187" t="s">
        <v>3687</v>
      </c>
      <c r="B1501" s="1188" t="s">
        <v>4324</v>
      </c>
      <c r="C1501" s="1185" t="s">
        <v>9</v>
      </c>
      <c r="D1501" s="1189">
        <v>35</v>
      </c>
      <c r="E1501" s="1216"/>
      <c r="F1501" s="1180">
        <f>ROUND(D1501*(ROUND(E1501,2)),2)</f>
        <v>0</v>
      </c>
      <c r="G1501" s="1181"/>
      <c r="H1501" s="1182"/>
    </row>
    <row r="1502" spans="1:8" x14ac:dyDescent="0.3">
      <c r="A1502" s="1187"/>
      <c r="B1502" s="1188"/>
      <c r="C1502" s="1185"/>
      <c r="D1502" s="1189"/>
      <c r="E1502" s="1207"/>
      <c r="F1502" s="1180"/>
      <c r="G1502" s="1181"/>
      <c r="H1502" s="1182"/>
    </row>
    <row r="1503" spans="1:8" x14ac:dyDescent="0.3">
      <c r="A1503" s="1187" t="s">
        <v>4012</v>
      </c>
      <c r="B1503" s="1188" t="s">
        <v>4013</v>
      </c>
      <c r="C1503" s="1185"/>
      <c r="D1503" s="1189"/>
      <c r="E1503" s="1207"/>
      <c r="F1503" s="1180"/>
      <c r="G1503" s="1181"/>
      <c r="H1503" s="1182"/>
    </row>
    <row r="1504" spans="1:8" x14ac:dyDescent="0.3">
      <c r="A1504" s="1187"/>
      <c r="B1504" s="1188"/>
      <c r="C1504" s="1185"/>
      <c r="D1504" s="1189"/>
      <c r="E1504" s="1207"/>
      <c r="F1504" s="1180"/>
      <c r="G1504" s="1181"/>
      <c r="H1504" s="1182"/>
    </row>
    <row r="1505" spans="1:8" x14ac:dyDescent="0.3">
      <c r="A1505" s="1187" t="s">
        <v>4014</v>
      </c>
      <c r="B1505" s="1188" t="s">
        <v>4016</v>
      </c>
      <c r="C1505" s="1275" t="s">
        <v>221</v>
      </c>
      <c r="D1505" s="1189">
        <v>5000</v>
      </c>
      <c r="E1505" s="1216"/>
      <c r="F1505" s="1180">
        <f>ROUND(D1505*(ROUND(E1505,2)),2)</f>
        <v>0</v>
      </c>
      <c r="G1505" s="1181"/>
      <c r="H1505" s="1182"/>
    </row>
    <row r="1506" spans="1:8" ht="13.8" customHeight="1" x14ac:dyDescent="0.3">
      <c r="A1506" s="1187"/>
      <c r="B1506" s="1188"/>
      <c r="C1506" s="1185"/>
      <c r="D1506" s="1189"/>
      <c r="E1506" s="1207"/>
      <c r="F1506" s="1180"/>
      <c r="G1506" s="1181"/>
      <c r="H1506" s="1182"/>
    </row>
    <row r="1507" spans="1:8" ht="22.8" x14ac:dyDescent="0.3">
      <c r="A1507" s="1187" t="s">
        <v>4015</v>
      </c>
      <c r="B1507" s="1248" t="s">
        <v>962</v>
      </c>
      <c r="C1507" s="1275" t="s">
        <v>1318</v>
      </c>
      <c r="D1507" s="1189">
        <v>50000</v>
      </c>
      <c r="E1507" s="1216"/>
      <c r="F1507" s="1180">
        <f>ROUND(D1507*(ROUND(E1507,2)),2)</f>
        <v>0</v>
      </c>
      <c r="G1507" s="1181"/>
      <c r="H1507" s="1182"/>
    </row>
    <row r="1508" spans="1:8" x14ac:dyDescent="0.3">
      <c r="A1508" s="1187"/>
      <c r="B1508" s="1188"/>
      <c r="C1508" s="1185"/>
      <c r="D1508" s="1189"/>
      <c r="E1508" s="1207"/>
      <c r="F1508" s="1180"/>
      <c r="G1508" s="1181"/>
      <c r="H1508" s="1182"/>
    </row>
    <row r="1509" spans="1:8" x14ac:dyDescent="0.3">
      <c r="A1509" s="1187"/>
      <c r="B1509" s="1188"/>
      <c r="C1509" s="1185"/>
      <c r="D1509" s="1189"/>
      <c r="E1509" s="1207"/>
      <c r="F1509" s="1180"/>
      <c r="G1509" s="1181"/>
      <c r="H1509" s="1182"/>
    </row>
    <row r="1510" spans="1:8" x14ac:dyDescent="0.3">
      <c r="A1510" s="1187"/>
      <c r="B1510" s="1188"/>
      <c r="C1510" s="1185"/>
      <c r="D1510" s="1189"/>
      <c r="E1510" s="1207"/>
      <c r="F1510" s="1180"/>
      <c r="G1510" s="1181"/>
      <c r="H1510" s="1182"/>
    </row>
    <row r="1511" spans="1:8" x14ac:dyDescent="0.3">
      <c r="A1511" s="1187"/>
      <c r="B1511" s="1188"/>
      <c r="C1511" s="1185"/>
      <c r="D1511" s="1189"/>
      <c r="E1511" s="1207"/>
      <c r="F1511" s="1180"/>
      <c r="G1511" s="1181"/>
      <c r="H1511" s="1182"/>
    </row>
    <row r="1512" spans="1:8" x14ac:dyDescent="0.3">
      <c r="A1512" s="1187"/>
      <c r="B1512" s="1188"/>
      <c r="C1512" s="1185"/>
      <c r="D1512" s="1189"/>
      <c r="E1512" s="1207"/>
      <c r="F1512" s="1180"/>
      <c r="G1512" s="1181"/>
      <c r="H1512" s="1182"/>
    </row>
    <row r="1513" spans="1:8" x14ac:dyDescent="0.3">
      <c r="A1513" s="1187"/>
      <c r="B1513" s="1188"/>
      <c r="C1513" s="1185"/>
      <c r="D1513" s="1189"/>
      <c r="E1513" s="1207"/>
      <c r="F1513" s="1180"/>
      <c r="G1513" s="1181"/>
      <c r="H1513" s="1182"/>
    </row>
    <row r="1514" spans="1:8" x14ac:dyDescent="0.3">
      <c r="A1514" s="1187"/>
      <c r="B1514" s="1188"/>
      <c r="C1514" s="1185"/>
      <c r="D1514" s="1189"/>
      <c r="E1514" s="1207"/>
      <c r="F1514" s="1180"/>
      <c r="G1514" s="1181"/>
      <c r="H1514" s="1182"/>
    </row>
    <row r="1515" spans="1:8" x14ac:dyDescent="0.3">
      <c r="A1515" s="1187"/>
      <c r="B1515" s="1188"/>
      <c r="C1515" s="1185"/>
      <c r="D1515" s="1189"/>
      <c r="E1515" s="1207"/>
      <c r="F1515" s="1180"/>
      <c r="G1515" s="1181"/>
      <c r="H1515" s="1182"/>
    </row>
    <row r="1516" spans="1:8" x14ac:dyDescent="0.3">
      <c r="A1516" s="1187"/>
      <c r="B1516" s="1188"/>
      <c r="C1516" s="1185"/>
      <c r="D1516" s="1189"/>
      <c r="E1516" s="1207"/>
      <c r="F1516" s="1180"/>
      <c r="G1516" s="1181"/>
      <c r="H1516" s="1182"/>
    </row>
    <row r="1517" spans="1:8" x14ac:dyDescent="0.3">
      <c r="A1517" s="1178"/>
      <c r="B1517" s="1203"/>
      <c r="C1517" s="1204"/>
      <c r="D1517" s="1204"/>
      <c r="E1517" s="1204"/>
      <c r="F1517" s="1210"/>
      <c r="G1517" s="1181"/>
      <c r="H1517" s="1182"/>
    </row>
    <row r="1518" spans="1:8" x14ac:dyDescent="0.3">
      <c r="A1518" s="1211" t="s">
        <v>4076</v>
      </c>
      <c r="B1518" s="1158" t="s">
        <v>4116</v>
      </c>
      <c r="C1518" s="1159"/>
      <c r="D1518" s="1159"/>
      <c r="E1518" s="1159"/>
      <c r="F1518" s="1175">
        <f>SUM(F1474:F1516)</f>
        <v>0</v>
      </c>
      <c r="G1518" s="1181"/>
      <c r="H1518" s="1151"/>
    </row>
    <row r="1519" spans="1:8" x14ac:dyDescent="0.3">
      <c r="A1519" s="1148" t="str">
        <f>A1</f>
        <v>CONTRACT  SANRAL NRA 2024/1323</v>
      </c>
      <c r="B1519" s="1206"/>
      <c r="C1519" s="1150"/>
      <c r="D1519" s="1150"/>
      <c r="E1519" s="1150"/>
      <c r="F1519" s="1151"/>
      <c r="G1519" s="1181"/>
      <c r="H1519" s="1151"/>
    </row>
    <row r="1520" spans="1:8" x14ac:dyDescent="0.3">
      <c r="A1520" s="1148" t="str">
        <f>A2</f>
        <v>ROUTINE ROAD MAINTENANCE ON NATIONAL ROUTES IN THE NORTHWEST PROVINCE</v>
      </c>
      <c r="B1520" s="1149"/>
      <c r="C1520" s="1150"/>
      <c r="D1520" s="1150"/>
      <c r="E1520" s="1150"/>
      <c r="F1520" s="1155" t="s">
        <v>4524</v>
      </c>
      <c r="G1520" s="1181"/>
      <c r="H1520" s="1155"/>
    </row>
    <row r="1521" spans="1:8" x14ac:dyDescent="0.3">
      <c r="A1521" s="1157" t="s">
        <v>4457</v>
      </c>
      <c r="B1521" s="1149"/>
      <c r="C1521" s="1159"/>
      <c r="D1521" s="1159"/>
      <c r="E1521" s="1159"/>
      <c r="F1521" s="1151"/>
      <c r="G1521" s="1181"/>
      <c r="H1521" s="1151"/>
    </row>
    <row r="1522" spans="1:8" x14ac:dyDescent="0.3">
      <c r="A1522" s="1162"/>
      <c r="B1522" s="1163"/>
      <c r="C1522" s="1164"/>
      <c r="D1522" s="1164"/>
      <c r="E1522" s="1165"/>
      <c r="F1522" s="1165"/>
      <c r="G1522" s="1181"/>
      <c r="H1522" s="1151"/>
    </row>
    <row r="1523" spans="1:8" x14ac:dyDescent="0.3">
      <c r="A1523" s="1166" t="s">
        <v>4111</v>
      </c>
      <c r="B1523" s="1167" t="s">
        <v>4035</v>
      </c>
      <c r="C1523" s="1168" t="s">
        <v>4112</v>
      </c>
      <c r="D1523" s="1168" t="s">
        <v>4113</v>
      </c>
      <c r="E1523" s="1169" t="s">
        <v>4114</v>
      </c>
      <c r="F1523" s="1169" t="s">
        <v>4036</v>
      </c>
      <c r="G1523" s="1181"/>
      <c r="H1523" s="1170"/>
    </row>
    <row r="1524" spans="1:8" x14ac:dyDescent="0.3">
      <c r="A1524" s="1172"/>
      <c r="B1524" s="1173"/>
      <c r="C1524" s="1174"/>
      <c r="D1524" s="1174"/>
      <c r="E1524" s="1175"/>
      <c r="F1524" s="1175"/>
      <c r="G1524" s="1181"/>
      <c r="H1524" s="1151"/>
    </row>
    <row r="1525" spans="1:8" x14ac:dyDescent="0.3">
      <c r="A1525" s="1222"/>
      <c r="B1525" s="1223"/>
      <c r="C1525" s="1164"/>
      <c r="D1525" s="1189" t="s">
        <v>4331</v>
      </c>
      <c r="E1525" s="1165"/>
      <c r="F1525" s="1180"/>
      <c r="G1525" s="1181"/>
      <c r="H1525" s="1182"/>
    </row>
    <row r="1526" spans="1:8" x14ac:dyDescent="0.3">
      <c r="A1526" s="1166" t="s">
        <v>4078</v>
      </c>
      <c r="B1526" s="1184" t="s">
        <v>4079</v>
      </c>
      <c r="C1526" s="1185"/>
      <c r="D1526" s="1189" t="s">
        <v>4331</v>
      </c>
      <c r="E1526" s="1207"/>
      <c r="F1526" s="1180"/>
      <c r="G1526" s="1181"/>
      <c r="H1526" s="1182"/>
    </row>
    <row r="1527" spans="1:8" x14ac:dyDescent="0.3">
      <c r="A1527" s="1166"/>
      <c r="B1527" s="1186"/>
      <c r="C1527" s="1185"/>
      <c r="D1527" s="1189" t="s">
        <v>4331</v>
      </c>
      <c r="E1527" s="1207"/>
      <c r="F1527" s="1180"/>
      <c r="G1527" s="1181"/>
      <c r="H1527" s="1182"/>
    </row>
    <row r="1528" spans="1:8" x14ac:dyDescent="0.3">
      <c r="A1528" s="1225" t="s">
        <v>1291</v>
      </c>
      <c r="B1528" s="1188" t="s">
        <v>1292</v>
      </c>
      <c r="C1528" s="1185"/>
      <c r="D1528" s="1189" t="s">
        <v>4331</v>
      </c>
      <c r="E1528" s="1207"/>
      <c r="F1528" s="1180"/>
      <c r="G1528" s="1181"/>
      <c r="H1528" s="1182"/>
    </row>
    <row r="1529" spans="1:8" x14ac:dyDescent="0.3">
      <c r="A1529" s="1225"/>
      <c r="B1529" s="1188"/>
      <c r="C1529" s="1185"/>
      <c r="D1529" s="1189" t="s">
        <v>4331</v>
      </c>
      <c r="E1529" s="1207"/>
      <c r="F1529" s="1180"/>
      <c r="G1529" s="1181"/>
      <c r="H1529" s="1182"/>
    </row>
    <row r="1530" spans="1:8" ht="34.200000000000003" x14ac:dyDescent="0.3">
      <c r="A1530" s="1225" t="s">
        <v>1293</v>
      </c>
      <c r="B1530" s="1188" t="s">
        <v>1294</v>
      </c>
      <c r="C1530" s="1185" t="s">
        <v>221</v>
      </c>
      <c r="D1530" s="1189">
        <v>1250</v>
      </c>
      <c r="E1530" s="1216"/>
      <c r="F1530" s="1180">
        <f>ROUND(D1530*(ROUND(E1530,2)),2)</f>
        <v>0</v>
      </c>
      <c r="G1530" s="1181"/>
      <c r="H1530" s="1227"/>
    </row>
    <row r="1531" spans="1:8" x14ac:dyDescent="0.3">
      <c r="A1531" s="1225"/>
      <c r="B1531" s="1188"/>
      <c r="C1531" s="1185"/>
      <c r="D1531" s="1189" t="s">
        <v>4331</v>
      </c>
      <c r="E1531" s="1207"/>
      <c r="F1531" s="1180"/>
      <c r="G1531" s="1181"/>
      <c r="H1531" s="1182"/>
    </row>
    <row r="1532" spans="1:8" ht="22.8" x14ac:dyDescent="0.3">
      <c r="A1532" s="1225" t="s">
        <v>1301</v>
      </c>
      <c r="B1532" s="1188" t="s">
        <v>3937</v>
      </c>
      <c r="C1532" s="1185"/>
      <c r="D1532" s="1189" t="s">
        <v>4331</v>
      </c>
      <c r="E1532" s="1229"/>
      <c r="F1532" s="1180"/>
      <c r="G1532" s="1181"/>
      <c r="H1532" s="1182"/>
    </row>
    <row r="1533" spans="1:8" x14ac:dyDescent="0.3">
      <c r="A1533" s="1225"/>
      <c r="B1533" s="1188"/>
      <c r="C1533" s="1185"/>
      <c r="D1533" s="1189" t="s">
        <v>4331</v>
      </c>
      <c r="E1533" s="1229"/>
      <c r="F1533" s="1180"/>
      <c r="G1533" s="1181"/>
      <c r="H1533" s="1182"/>
    </row>
    <row r="1534" spans="1:8" x14ac:dyDescent="0.3">
      <c r="A1534" s="1225" t="s">
        <v>1305</v>
      </c>
      <c r="B1534" s="1188" t="s">
        <v>381</v>
      </c>
      <c r="C1534" s="1185" t="s">
        <v>221</v>
      </c>
      <c r="D1534" s="1189">
        <v>45</v>
      </c>
      <c r="E1534" s="1216"/>
      <c r="F1534" s="1180">
        <f>ROUND(D1534*(ROUND(E1534,2)),2)</f>
        <v>0</v>
      </c>
      <c r="G1534" s="1181"/>
      <c r="H1534" s="1182"/>
    </row>
    <row r="1535" spans="1:8" x14ac:dyDescent="0.3">
      <c r="A1535" s="1225"/>
      <c r="B1535" s="1188"/>
      <c r="C1535" s="1185"/>
      <c r="D1535" s="1189" t="s">
        <v>4331</v>
      </c>
      <c r="E1535" s="1217"/>
      <c r="F1535" s="1180"/>
      <c r="G1535" s="1181"/>
      <c r="H1535" s="1182"/>
    </row>
    <row r="1536" spans="1:8" x14ac:dyDescent="0.3">
      <c r="A1536" s="1225" t="s">
        <v>1307</v>
      </c>
      <c r="B1536" s="1188" t="s">
        <v>3688</v>
      </c>
      <c r="C1536" s="1185" t="s">
        <v>221</v>
      </c>
      <c r="D1536" s="1189">
        <v>300</v>
      </c>
      <c r="E1536" s="1216"/>
      <c r="F1536" s="1180">
        <f>ROUND(D1536*(ROUND(E1536,2)),2)</f>
        <v>0</v>
      </c>
      <c r="G1536" s="1181"/>
      <c r="H1536" s="1182"/>
    </row>
    <row r="1537" spans="1:8" x14ac:dyDescent="0.3">
      <c r="A1537" s="1225"/>
      <c r="B1537" s="1188"/>
      <c r="C1537" s="1185"/>
      <c r="D1537" s="1189"/>
      <c r="E1537" s="1216"/>
      <c r="F1537" s="1180"/>
      <c r="G1537" s="1181"/>
      <c r="H1537" s="1182"/>
    </row>
    <row r="1538" spans="1:8" ht="22.8" x14ac:dyDescent="0.3">
      <c r="A1538" s="1225" t="s">
        <v>1308</v>
      </c>
      <c r="B1538" s="1188" t="s">
        <v>3938</v>
      </c>
      <c r="C1538" s="1185" t="s">
        <v>221</v>
      </c>
      <c r="D1538" s="1189">
        <v>55</v>
      </c>
      <c r="E1538" s="1216"/>
      <c r="F1538" s="1180">
        <f>ROUND(D1538*(ROUND(E1538,2)),2)</f>
        <v>0</v>
      </c>
      <c r="G1538" s="1181"/>
      <c r="H1538" s="1182"/>
    </row>
    <row r="1539" spans="1:8" x14ac:dyDescent="0.3">
      <c r="A1539" s="1225"/>
      <c r="B1539" s="1188"/>
      <c r="C1539" s="1185"/>
      <c r="D1539" s="1189" t="s">
        <v>4331</v>
      </c>
      <c r="E1539" s="1229"/>
      <c r="F1539" s="1180"/>
      <c r="G1539" s="1181"/>
      <c r="H1539" s="1182"/>
    </row>
    <row r="1540" spans="1:8" ht="22.8" x14ac:dyDescent="0.3">
      <c r="A1540" s="1225" t="s">
        <v>1310</v>
      </c>
      <c r="B1540" s="1188" t="s">
        <v>3939</v>
      </c>
      <c r="C1540" s="1185"/>
      <c r="D1540" s="1189"/>
      <c r="E1540" s="1229"/>
      <c r="F1540" s="1180"/>
      <c r="G1540" s="1181"/>
      <c r="H1540" s="1182"/>
    </row>
    <row r="1541" spans="1:8" x14ac:dyDescent="0.3">
      <c r="A1541" s="1225"/>
      <c r="B1541" s="1188"/>
      <c r="C1541" s="1185"/>
      <c r="D1541" s="1189"/>
      <c r="E1541" s="1229"/>
      <c r="F1541" s="1180"/>
      <c r="G1541" s="1181"/>
      <c r="H1541" s="1182"/>
    </row>
    <row r="1542" spans="1:8" x14ac:dyDescent="0.3">
      <c r="A1542" s="1225" t="s">
        <v>3346</v>
      </c>
      <c r="B1542" s="1188" t="s">
        <v>1326</v>
      </c>
      <c r="C1542" s="1185" t="s">
        <v>262</v>
      </c>
      <c r="D1542" s="1189">
        <v>22</v>
      </c>
      <c r="E1542" s="1216"/>
      <c r="F1542" s="1180">
        <f>ROUND(D1542*(ROUND(E1542,2)),2)</f>
        <v>0</v>
      </c>
      <c r="G1542" s="1181"/>
      <c r="H1542" s="1182"/>
    </row>
    <row r="1543" spans="1:8" x14ac:dyDescent="0.3">
      <c r="A1543" s="1225"/>
      <c r="B1543" s="1188"/>
      <c r="C1543" s="1185"/>
      <c r="D1543" s="1189" t="s">
        <v>4331</v>
      </c>
      <c r="E1543" s="1229"/>
      <c r="F1543" s="1180"/>
      <c r="G1543" s="1181"/>
      <c r="H1543" s="1182"/>
    </row>
    <row r="1544" spans="1:8" x14ac:dyDescent="0.3">
      <c r="A1544" s="1187" t="s">
        <v>1316</v>
      </c>
      <c r="B1544" s="1188" t="s">
        <v>3351</v>
      </c>
      <c r="C1544" s="1185"/>
      <c r="D1544" s="1189" t="s">
        <v>4331</v>
      </c>
      <c r="E1544" s="1229"/>
      <c r="F1544" s="1180"/>
      <c r="G1544" s="1181"/>
      <c r="H1544" s="1182"/>
    </row>
    <row r="1545" spans="1:8" x14ac:dyDescent="0.3">
      <c r="A1545" s="1187"/>
      <c r="B1545" s="1188"/>
      <c r="C1545" s="1185"/>
      <c r="D1545" s="1189" t="s">
        <v>4331</v>
      </c>
      <c r="E1545" s="1245"/>
      <c r="F1545" s="1180"/>
      <c r="G1545" s="1181"/>
      <c r="H1545" s="1182"/>
    </row>
    <row r="1546" spans="1:8" x14ac:dyDescent="0.3">
      <c r="A1546" s="1187" t="s">
        <v>3352</v>
      </c>
      <c r="B1546" s="1188" t="s">
        <v>3351</v>
      </c>
      <c r="C1546" s="1185" t="s">
        <v>955</v>
      </c>
      <c r="D1546" s="1189">
        <v>20</v>
      </c>
      <c r="E1546" s="1216"/>
      <c r="F1546" s="1180">
        <f>ROUND(D1546*(ROUND(E1546,2)),2)</f>
        <v>0</v>
      </c>
      <c r="G1546" s="1181"/>
      <c r="H1546" s="1182"/>
    </row>
    <row r="1547" spans="1:8" x14ac:dyDescent="0.3">
      <c r="A1547" s="1187"/>
      <c r="B1547" s="1188"/>
      <c r="C1547" s="1185"/>
      <c r="D1547" s="1189" t="s">
        <v>4331</v>
      </c>
      <c r="E1547" s="1245"/>
      <c r="F1547" s="1180"/>
      <c r="G1547" s="1181"/>
      <c r="H1547" s="1182"/>
    </row>
    <row r="1548" spans="1:8" x14ac:dyDescent="0.3">
      <c r="A1548" s="1187" t="s">
        <v>3353</v>
      </c>
      <c r="B1548" s="1188" t="s">
        <v>1313</v>
      </c>
      <c r="C1548" s="1185" t="s">
        <v>363</v>
      </c>
      <c r="D1548" s="1189">
        <v>100</v>
      </c>
      <c r="E1548" s="1216"/>
      <c r="F1548" s="1180">
        <f>ROUND(D1548*(ROUND(E1548,2)),2)</f>
        <v>0</v>
      </c>
      <c r="G1548" s="1181"/>
      <c r="H1548" s="1182"/>
    </row>
    <row r="1549" spans="1:8" x14ac:dyDescent="0.3">
      <c r="A1549" s="1187"/>
      <c r="B1549" s="1188"/>
      <c r="C1549" s="1185"/>
      <c r="D1549" s="1189" t="s">
        <v>4331</v>
      </c>
      <c r="E1549" s="1207"/>
      <c r="F1549" s="1180"/>
      <c r="G1549" s="1181"/>
      <c r="H1549" s="1182"/>
    </row>
    <row r="1550" spans="1:8" ht="22.8" x14ac:dyDescent="0.3">
      <c r="A1550" s="1225" t="s">
        <v>1323</v>
      </c>
      <c r="B1550" s="1188" t="s">
        <v>1317</v>
      </c>
      <c r="C1550" s="1185" t="s">
        <v>4525</v>
      </c>
      <c r="D1550" s="1189">
        <v>1500</v>
      </c>
      <c r="E1550" s="1216"/>
      <c r="F1550" s="1180">
        <f>ROUND(D1550*(ROUND(E1550,2)),2)</f>
        <v>0</v>
      </c>
      <c r="G1550" s="1181"/>
      <c r="H1550" s="1182"/>
    </row>
    <row r="1551" spans="1:8" x14ac:dyDescent="0.3">
      <c r="A1551" s="1187"/>
      <c r="B1551" s="1188"/>
      <c r="C1551" s="1185"/>
      <c r="D1551" s="1189" t="s">
        <v>4331</v>
      </c>
      <c r="E1551" s="1217"/>
      <c r="F1551" s="1180"/>
      <c r="G1551" s="1181"/>
      <c r="H1551" s="1182"/>
    </row>
    <row r="1552" spans="1:8" x14ac:dyDescent="0.3">
      <c r="A1552" s="1187"/>
      <c r="B1552" s="1188"/>
      <c r="C1552" s="1185"/>
      <c r="D1552" s="1189" t="s">
        <v>4331</v>
      </c>
      <c r="E1552" s="1217"/>
      <c r="F1552" s="1180"/>
      <c r="G1552" s="1181"/>
      <c r="H1552" s="1182"/>
    </row>
    <row r="1553" spans="1:8" x14ac:dyDescent="0.3">
      <c r="A1553" s="1183"/>
      <c r="B1553" s="1188"/>
      <c r="C1553" s="1185"/>
      <c r="D1553" s="1189" t="s">
        <v>4331</v>
      </c>
      <c r="E1553" s="1217"/>
      <c r="F1553" s="1180"/>
      <c r="G1553" s="1181"/>
      <c r="H1553" s="1182"/>
    </row>
    <row r="1554" spans="1:8" x14ac:dyDescent="0.3">
      <c r="A1554" s="1183"/>
      <c r="B1554" s="1188"/>
      <c r="C1554" s="1185"/>
      <c r="D1554" s="1189" t="s">
        <v>4331</v>
      </c>
      <c r="E1554" s="1217"/>
      <c r="F1554" s="1180"/>
      <c r="G1554" s="1181"/>
      <c r="H1554" s="1182"/>
    </row>
    <row r="1555" spans="1:8" x14ac:dyDescent="0.3">
      <c r="A1555" s="1183"/>
      <c r="B1555" s="1188"/>
      <c r="C1555" s="1185"/>
      <c r="D1555" s="1189" t="s">
        <v>4331</v>
      </c>
      <c r="E1555" s="1217"/>
      <c r="F1555" s="1180"/>
      <c r="G1555" s="1181"/>
      <c r="H1555" s="1182"/>
    </row>
    <row r="1556" spans="1:8" x14ac:dyDescent="0.3">
      <c r="A1556" s="1183"/>
      <c r="B1556" s="1188"/>
      <c r="C1556" s="1185"/>
      <c r="D1556" s="1189" t="s">
        <v>4331</v>
      </c>
      <c r="E1556" s="1217"/>
      <c r="F1556" s="1180"/>
      <c r="G1556" s="1181"/>
      <c r="H1556" s="1182"/>
    </row>
    <row r="1557" spans="1:8" x14ac:dyDescent="0.3">
      <c r="A1557" s="1166"/>
      <c r="B1557" s="1188"/>
      <c r="C1557" s="1185"/>
      <c r="D1557" s="1189" t="s">
        <v>4331</v>
      </c>
      <c r="E1557" s="1217"/>
      <c r="F1557" s="1180"/>
      <c r="G1557" s="1181"/>
      <c r="H1557" s="1182"/>
    </row>
    <row r="1558" spans="1:8" x14ac:dyDescent="0.3">
      <c r="A1558" s="1183"/>
      <c r="B1558" s="1188"/>
      <c r="C1558" s="1185"/>
      <c r="D1558" s="1189" t="s">
        <v>4331</v>
      </c>
      <c r="E1558" s="1217"/>
      <c r="F1558" s="1180"/>
      <c r="G1558" s="1181"/>
      <c r="H1558" s="1182"/>
    </row>
    <row r="1559" spans="1:8" x14ac:dyDescent="0.3">
      <c r="A1559" s="1183"/>
      <c r="B1559" s="1188"/>
      <c r="C1559" s="1185"/>
      <c r="D1559" s="1189" t="s">
        <v>4331</v>
      </c>
      <c r="E1559" s="1217"/>
      <c r="F1559" s="1180"/>
      <c r="G1559" s="1181"/>
      <c r="H1559" s="1182"/>
    </row>
    <row r="1560" spans="1:8" x14ac:dyDescent="0.3">
      <c r="A1560" s="1183"/>
      <c r="B1560" s="1188"/>
      <c r="C1560" s="1185"/>
      <c r="D1560" s="1189" t="s">
        <v>4331</v>
      </c>
      <c r="E1560" s="1217"/>
      <c r="F1560" s="1180"/>
      <c r="G1560" s="1181"/>
      <c r="H1560" s="1182"/>
    </row>
    <row r="1561" spans="1:8" x14ac:dyDescent="0.3">
      <c r="A1561" s="1183"/>
      <c r="B1561" s="1188"/>
      <c r="C1561" s="1185"/>
      <c r="D1561" s="1189" t="s">
        <v>4331</v>
      </c>
      <c r="E1561" s="1207"/>
      <c r="F1561" s="1180"/>
      <c r="G1561" s="1181"/>
      <c r="H1561" s="1182"/>
    </row>
    <row r="1562" spans="1:8" x14ac:dyDescent="0.3">
      <c r="A1562" s="1166"/>
      <c r="B1562" s="1188"/>
      <c r="C1562" s="1185"/>
      <c r="D1562" s="1189" t="s">
        <v>4331</v>
      </c>
      <c r="E1562" s="1217"/>
      <c r="F1562" s="1180"/>
      <c r="G1562" s="1181"/>
      <c r="H1562" s="1182"/>
    </row>
    <row r="1563" spans="1:8" x14ac:dyDescent="0.3">
      <c r="A1563" s="1166"/>
      <c r="B1563" s="1188"/>
      <c r="C1563" s="1185"/>
      <c r="D1563" s="1189" t="s">
        <v>4331</v>
      </c>
      <c r="E1563" s="1217"/>
      <c r="F1563" s="1180"/>
      <c r="G1563" s="1181"/>
      <c r="H1563" s="1182"/>
    </row>
    <row r="1564" spans="1:8" x14ac:dyDescent="0.3">
      <c r="A1564" s="1183"/>
      <c r="B1564" s="1188"/>
      <c r="C1564" s="1185"/>
      <c r="D1564" s="1189" t="s">
        <v>4331</v>
      </c>
      <c r="E1564" s="1217"/>
      <c r="F1564" s="1180"/>
      <c r="G1564" s="1181"/>
      <c r="H1564" s="1182"/>
    </row>
    <row r="1565" spans="1:8" x14ac:dyDescent="0.3">
      <c r="A1565" s="1183"/>
      <c r="B1565" s="1188"/>
      <c r="C1565" s="1185"/>
      <c r="D1565" s="1189" t="s">
        <v>4331</v>
      </c>
      <c r="E1565" s="1217"/>
      <c r="F1565" s="1180"/>
      <c r="G1565" s="1181"/>
      <c r="H1565" s="1182"/>
    </row>
    <row r="1566" spans="1:8" x14ac:dyDescent="0.3">
      <c r="A1566" s="1166"/>
      <c r="B1566" s="1188"/>
      <c r="C1566" s="1185"/>
      <c r="D1566" s="1189" t="s">
        <v>4331</v>
      </c>
      <c r="E1566" s="1207"/>
      <c r="F1566" s="1180"/>
      <c r="G1566" s="1181"/>
      <c r="H1566" s="1182"/>
    </row>
    <row r="1567" spans="1:8" x14ac:dyDescent="0.3">
      <c r="A1567" s="1166"/>
      <c r="B1567" s="1188"/>
      <c r="C1567" s="1185"/>
      <c r="D1567" s="1189"/>
      <c r="E1567" s="1207"/>
      <c r="F1567" s="1180"/>
      <c r="G1567" s="1181"/>
      <c r="H1567" s="1182"/>
    </row>
    <row r="1568" spans="1:8" x14ac:dyDescent="0.3">
      <c r="A1568" s="1166"/>
      <c r="B1568" s="1188"/>
      <c r="C1568" s="1185"/>
      <c r="D1568" s="1189"/>
      <c r="E1568" s="1207"/>
      <c r="F1568" s="1180"/>
      <c r="G1568" s="1181"/>
      <c r="H1568" s="1182"/>
    </row>
    <row r="1569" spans="1:8" x14ac:dyDescent="0.3">
      <c r="A1569" s="1183"/>
      <c r="B1569" s="1188"/>
      <c r="C1569" s="1185"/>
      <c r="D1569" s="1189" t="s">
        <v>4331</v>
      </c>
      <c r="E1569" s="1207"/>
      <c r="F1569" s="1180"/>
      <c r="G1569" s="1181"/>
      <c r="H1569" s="1182"/>
    </row>
    <row r="1570" spans="1:8" x14ac:dyDescent="0.3">
      <c r="A1570" s="1183"/>
      <c r="B1570" s="1188"/>
      <c r="C1570" s="1185"/>
      <c r="D1570" s="1189" t="s">
        <v>4331</v>
      </c>
      <c r="E1570" s="1207"/>
      <c r="F1570" s="1180"/>
      <c r="G1570" s="1181"/>
      <c r="H1570" s="1182"/>
    </row>
    <row r="1571" spans="1:8" x14ac:dyDescent="0.3">
      <c r="A1571" s="1183"/>
      <c r="B1571" s="1188"/>
      <c r="C1571" s="1185"/>
      <c r="D1571" s="1189" t="s">
        <v>4331</v>
      </c>
      <c r="E1571" s="1207"/>
      <c r="F1571" s="1180"/>
      <c r="G1571" s="1181"/>
      <c r="H1571" s="1182"/>
    </row>
    <row r="1572" spans="1:8" x14ac:dyDescent="0.3">
      <c r="A1572" s="1183"/>
      <c r="B1572" s="1188"/>
      <c r="C1572" s="1185"/>
      <c r="D1572" s="1189" t="s">
        <v>4331</v>
      </c>
      <c r="E1572" s="1207"/>
      <c r="F1572" s="1180"/>
      <c r="G1572" s="1181"/>
      <c r="H1572" s="1182"/>
    </row>
    <row r="1573" spans="1:8" x14ac:dyDescent="0.3">
      <c r="A1573" s="1183"/>
      <c r="B1573" s="1188"/>
      <c r="C1573" s="1185"/>
      <c r="D1573" s="1189" t="s">
        <v>4331</v>
      </c>
      <c r="E1573" s="1207"/>
      <c r="F1573" s="1180"/>
      <c r="G1573" s="1181"/>
      <c r="H1573" s="1182"/>
    </row>
    <row r="1574" spans="1:8" x14ac:dyDescent="0.3">
      <c r="A1574" s="1183"/>
      <c r="B1574" s="1188"/>
      <c r="C1574" s="1185"/>
      <c r="D1574" s="1189" t="s">
        <v>4331</v>
      </c>
      <c r="E1574" s="1207"/>
      <c r="F1574" s="1180"/>
      <c r="G1574" s="1181"/>
      <c r="H1574" s="1182"/>
    </row>
    <row r="1575" spans="1:8" x14ac:dyDescent="0.3">
      <c r="A1575" s="1183"/>
      <c r="B1575" s="1188"/>
      <c r="C1575" s="1185"/>
      <c r="D1575" s="1189"/>
      <c r="E1575" s="1207"/>
      <c r="F1575" s="1180"/>
      <c r="G1575" s="1181"/>
      <c r="H1575" s="1182"/>
    </row>
    <row r="1576" spans="1:8" x14ac:dyDescent="0.3">
      <c r="A1576" s="1178"/>
      <c r="B1576" s="1203"/>
      <c r="C1576" s="1204"/>
      <c r="D1576" s="1204"/>
      <c r="E1576" s="1204"/>
      <c r="F1576" s="1210"/>
      <c r="G1576" s="1181"/>
      <c r="H1576" s="1182"/>
    </row>
    <row r="1577" spans="1:8" x14ac:dyDescent="0.3">
      <c r="A1577" s="1211" t="s">
        <v>4078</v>
      </c>
      <c r="B1577" s="1158" t="s">
        <v>4116</v>
      </c>
      <c r="C1577" s="1159"/>
      <c r="D1577" s="1159"/>
      <c r="E1577" s="1159"/>
      <c r="F1577" s="1175">
        <f>SUM(F1525:F1575)</f>
        <v>0</v>
      </c>
      <c r="G1577" s="1181"/>
      <c r="H1577" s="1151"/>
    </row>
    <row r="1578" spans="1:8" x14ac:dyDescent="0.3">
      <c r="A1578" s="1148" t="str">
        <f>A1</f>
        <v>CONTRACT  SANRAL NRA 2024/1323</v>
      </c>
      <c r="B1578" s="1206"/>
      <c r="C1578" s="1150"/>
      <c r="D1578" s="1150"/>
      <c r="E1578" s="1150"/>
      <c r="F1578" s="1151"/>
      <c r="G1578" s="1181"/>
      <c r="H1578" s="1151"/>
    </row>
    <row r="1579" spans="1:8" x14ac:dyDescent="0.3">
      <c r="A1579" s="1148" t="str">
        <f>A2</f>
        <v>ROUTINE ROAD MAINTENANCE ON NATIONAL ROUTES IN THE NORTHWEST PROVINCE</v>
      </c>
      <c r="B1579" s="1149"/>
      <c r="C1579" s="1150"/>
      <c r="D1579" s="1150"/>
      <c r="E1579" s="1150"/>
      <c r="F1579" s="1155" t="s">
        <v>4526</v>
      </c>
      <c r="G1579" s="1181"/>
      <c r="H1579" s="1151"/>
    </row>
    <row r="1580" spans="1:8" x14ac:dyDescent="0.3">
      <c r="A1580" s="1157" t="s">
        <v>4457</v>
      </c>
      <c r="B1580" s="1173"/>
      <c r="C1580" s="1159"/>
      <c r="D1580" s="1159"/>
      <c r="E1580" s="1159"/>
      <c r="F1580" s="1160"/>
      <c r="G1580" s="1181"/>
      <c r="H1580" s="1151"/>
    </row>
    <row r="1581" spans="1:8" x14ac:dyDescent="0.3">
      <c r="A1581" s="1276"/>
      <c r="B1581" s="1237"/>
      <c r="C1581" s="1164"/>
      <c r="D1581" s="1164"/>
      <c r="E1581" s="1164"/>
      <c r="F1581" s="1165"/>
      <c r="G1581" s="1181"/>
      <c r="H1581" s="1151"/>
    </row>
    <row r="1582" spans="1:8" x14ac:dyDescent="0.3">
      <c r="A1582" s="1238" t="s">
        <v>4111</v>
      </c>
      <c r="B1582" s="1277" t="s">
        <v>4035</v>
      </c>
      <c r="C1582" s="1277" t="s">
        <v>4112</v>
      </c>
      <c r="D1582" s="1277" t="s">
        <v>4113</v>
      </c>
      <c r="E1582" s="1278" t="s">
        <v>4114</v>
      </c>
      <c r="F1582" s="1278" t="s">
        <v>4036</v>
      </c>
      <c r="G1582" s="1181"/>
      <c r="H1582" s="1151"/>
    </row>
    <row r="1583" spans="1:8" x14ac:dyDescent="0.3">
      <c r="A1583" s="1263" t="s">
        <v>3363</v>
      </c>
      <c r="B1583" s="1149" t="s">
        <v>3945</v>
      </c>
      <c r="C1583" s="1150"/>
      <c r="D1583" s="1150"/>
      <c r="E1583" s="1150"/>
      <c r="F1583" s="1151"/>
      <c r="G1583" s="1181"/>
      <c r="H1583" s="1151"/>
    </row>
    <row r="1584" spans="1:8" x14ac:dyDescent="0.3">
      <c r="A1584" s="1263"/>
      <c r="B1584" s="1149"/>
      <c r="C1584" s="1150"/>
      <c r="D1584" s="1150"/>
      <c r="E1584" s="1150"/>
      <c r="F1584" s="1151"/>
      <c r="G1584" s="1181"/>
      <c r="H1584" s="1151"/>
    </row>
    <row r="1585" spans="1:8" ht="22.8" x14ac:dyDescent="0.3">
      <c r="A1585" s="1263" t="s">
        <v>1363</v>
      </c>
      <c r="B1585" s="1188" t="s">
        <v>1364</v>
      </c>
      <c r="C1585" s="1279" t="s">
        <v>181</v>
      </c>
      <c r="D1585" s="1280">
        <v>200</v>
      </c>
      <c r="E1585" s="1281"/>
      <c r="F1585" s="1282">
        <f t="shared" ref="F1585" si="4">ROUND(D1585*(ROUND(E1585,2)),2)</f>
        <v>0</v>
      </c>
      <c r="G1585" s="1181"/>
      <c r="H1585" s="1151"/>
    </row>
    <row r="1586" spans="1:8" x14ac:dyDescent="0.3">
      <c r="A1586" s="1263"/>
      <c r="B1586" s="1188"/>
      <c r="C1586" s="1150"/>
      <c r="D1586" s="1150"/>
      <c r="E1586" s="1150"/>
      <c r="F1586" s="1151"/>
      <c r="G1586" s="1181"/>
      <c r="H1586" s="1151"/>
    </row>
    <row r="1587" spans="1:8" x14ac:dyDescent="0.3">
      <c r="A1587" s="1263" t="s">
        <v>3692</v>
      </c>
      <c r="B1587" s="1149" t="s">
        <v>1366</v>
      </c>
      <c r="C1587" s="1283" t="s">
        <v>1367</v>
      </c>
      <c r="D1587" s="1280">
        <v>800</v>
      </c>
      <c r="E1587" s="1281"/>
      <c r="F1587" s="1282">
        <f t="shared" ref="F1587" si="5">ROUND(D1587*(ROUND(E1587,2)),2)</f>
        <v>0</v>
      </c>
      <c r="G1587" s="1181"/>
      <c r="H1587" s="1151"/>
    </row>
    <row r="1588" spans="1:8" x14ac:dyDescent="0.3">
      <c r="A1588" s="1263"/>
      <c r="B1588" s="1149"/>
      <c r="C1588" s="1150"/>
      <c r="D1588" s="1150"/>
      <c r="E1588" s="1150"/>
      <c r="F1588" s="1151"/>
      <c r="G1588" s="1181"/>
      <c r="H1588" s="1151"/>
    </row>
    <row r="1589" spans="1:8" x14ac:dyDescent="0.3">
      <c r="A1589" s="1263" t="s">
        <v>1373</v>
      </c>
      <c r="B1589" s="1149" t="s">
        <v>1376</v>
      </c>
      <c r="C1589" s="1150"/>
      <c r="D1589" s="1150"/>
      <c r="E1589" s="1150"/>
      <c r="F1589" s="1151"/>
      <c r="G1589" s="1181"/>
      <c r="H1589" s="1151"/>
    </row>
    <row r="1590" spans="1:8" x14ac:dyDescent="0.3">
      <c r="A1590" s="1263"/>
      <c r="B1590" s="1149"/>
      <c r="C1590" s="1150"/>
      <c r="D1590" s="1150"/>
      <c r="E1590" s="1150"/>
      <c r="F1590" s="1151"/>
      <c r="G1590" s="1181"/>
      <c r="H1590" s="1151"/>
    </row>
    <row r="1591" spans="1:8" x14ac:dyDescent="0.3">
      <c r="A1591" s="1263" t="s">
        <v>1375</v>
      </c>
      <c r="B1591" s="1149" t="s">
        <v>1376</v>
      </c>
      <c r="C1591" s="1279" t="s">
        <v>3737</v>
      </c>
      <c r="D1591" s="1150">
        <v>1</v>
      </c>
      <c r="E1591" s="1243">
        <v>250000</v>
      </c>
      <c r="F1591" s="1182">
        <f t="shared" ref="F1591:F1593" si="6">ROUND(D1591*(ROUND(E1591,2)),2)</f>
        <v>250000</v>
      </c>
      <c r="G1591" s="1181"/>
      <c r="H1591" s="1151"/>
    </row>
    <row r="1592" spans="1:8" x14ac:dyDescent="0.3">
      <c r="A1592" s="1263"/>
      <c r="B1592" s="1149"/>
      <c r="C1592" s="1150"/>
      <c r="D1592" s="1150"/>
      <c r="E1592" s="1150"/>
      <c r="F1592" s="1151"/>
      <c r="G1592" s="1181"/>
      <c r="H1592" s="1151"/>
    </row>
    <row r="1593" spans="1:8" ht="22.8" x14ac:dyDescent="0.3">
      <c r="A1593" s="1263" t="s">
        <v>1379</v>
      </c>
      <c r="B1593" s="1188" t="s">
        <v>1380</v>
      </c>
      <c r="C1593" s="1150" t="s">
        <v>21</v>
      </c>
      <c r="D1593" s="1243">
        <v>250000</v>
      </c>
      <c r="E1593" s="1284"/>
      <c r="F1593" s="1182">
        <f t="shared" si="6"/>
        <v>0</v>
      </c>
      <c r="G1593" s="1181"/>
      <c r="H1593" s="1151"/>
    </row>
    <row r="1594" spans="1:8" x14ac:dyDescent="0.3">
      <c r="A1594" s="1148"/>
      <c r="B1594" s="1206"/>
      <c r="C1594" s="1150"/>
      <c r="D1594" s="1150"/>
      <c r="E1594" s="1150"/>
      <c r="F1594" s="1151"/>
      <c r="G1594" s="1181"/>
      <c r="H1594" s="1151"/>
    </row>
    <row r="1595" spans="1:8" x14ac:dyDescent="0.3">
      <c r="A1595" s="1211" t="s">
        <v>4132</v>
      </c>
      <c r="B1595" s="1158" t="s">
        <v>4116</v>
      </c>
      <c r="C1595" s="1159"/>
      <c r="D1595" s="1159"/>
      <c r="E1595" s="1159"/>
      <c r="F1595" s="1232">
        <f>SUM(F1585:F1593)</f>
        <v>250000</v>
      </c>
      <c r="G1595" s="1181"/>
      <c r="H1595" s="1151"/>
    </row>
    <row r="1596" spans="1:8" x14ac:dyDescent="0.3">
      <c r="A1596" s="1148"/>
      <c r="B1596" s="1206"/>
      <c r="C1596" s="1150"/>
      <c r="D1596" s="1150"/>
      <c r="E1596" s="1150"/>
      <c r="F1596" s="1151"/>
      <c r="G1596" s="1181"/>
      <c r="H1596" s="1151"/>
    </row>
    <row r="1597" spans="1:8" ht="12" customHeight="1" x14ac:dyDescent="0.3">
      <c r="A1597" s="1148" t="str">
        <f>A1</f>
        <v>CONTRACT  SANRAL NRA 2024/1323</v>
      </c>
      <c r="B1597" s="1206"/>
      <c r="C1597" s="1150"/>
      <c r="D1597" s="1150"/>
      <c r="E1597" s="1150"/>
      <c r="F1597" s="1151"/>
      <c r="G1597" s="1181"/>
      <c r="H1597" s="1151"/>
    </row>
    <row r="1598" spans="1:8" ht="12" customHeight="1" x14ac:dyDescent="0.3">
      <c r="A1598" s="1148" t="str">
        <f>A2</f>
        <v>ROUTINE ROAD MAINTENANCE ON NATIONAL ROUTES IN THE NORTHWEST PROVINCE</v>
      </c>
      <c r="B1598" s="1149"/>
      <c r="C1598" s="1150"/>
      <c r="D1598" s="1150"/>
      <c r="E1598" s="1150"/>
      <c r="F1598" s="1155" t="s">
        <v>4527</v>
      </c>
      <c r="G1598" s="1181"/>
      <c r="H1598" s="1155"/>
    </row>
    <row r="1599" spans="1:8" ht="12" customHeight="1" x14ac:dyDescent="0.3">
      <c r="A1599" s="1157" t="s">
        <v>4457</v>
      </c>
      <c r="B1599" s="1149"/>
      <c r="C1599" s="1159"/>
      <c r="D1599" s="1159"/>
      <c r="E1599" s="1159"/>
      <c r="F1599" s="1151"/>
      <c r="G1599" s="1181"/>
      <c r="H1599" s="1151"/>
    </row>
    <row r="1600" spans="1:8" ht="12" customHeight="1" x14ac:dyDescent="0.3">
      <c r="A1600" s="1162"/>
      <c r="B1600" s="1163"/>
      <c r="C1600" s="1164"/>
      <c r="D1600" s="1164"/>
      <c r="E1600" s="1165"/>
      <c r="F1600" s="1165"/>
      <c r="G1600" s="1181"/>
      <c r="H1600" s="1151"/>
    </row>
    <row r="1601" spans="1:8" ht="12" customHeight="1" x14ac:dyDescent="0.3">
      <c r="A1601" s="1166" t="s">
        <v>4111</v>
      </c>
      <c r="B1601" s="1167" t="s">
        <v>4035</v>
      </c>
      <c r="C1601" s="1168" t="s">
        <v>4112</v>
      </c>
      <c r="D1601" s="1168" t="s">
        <v>4113</v>
      </c>
      <c r="E1601" s="1169" t="s">
        <v>4114</v>
      </c>
      <c r="F1601" s="1169" t="s">
        <v>4036</v>
      </c>
      <c r="G1601" s="1181"/>
      <c r="H1601" s="1170"/>
    </row>
    <row r="1602" spans="1:8" ht="12" customHeight="1" x14ac:dyDescent="0.3">
      <c r="A1602" s="1172"/>
      <c r="B1602" s="1173"/>
      <c r="C1602" s="1174"/>
      <c r="D1602" s="1174"/>
      <c r="E1602" s="1175"/>
      <c r="F1602" s="1175"/>
      <c r="G1602" s="1181"/>
      <c r="H1602" s="1151"/>
    </row>
    <row r="1603" spans="1:8" ht="12" customHeight="1" x14ac:dyDescent="0.3">
      <c r="A1603" s="1187"/>
      <c r="B1603" s="1188"/>
      <c r="C1603" s="1185"/>
      <c r="D1603" s="1189" t="s">
        <v>4331</v>
      </c>
      <c r="E1603" s="1285"/>
      <c r="F1603" s="1180"/>
      <c r="G1603" s="1181"/>
      <c r="H1603" s="1182"/>
    </row>
    <row r="1604" spans="1:8" ht="24" x14ac:dyDescent="0.3">
      <c r="A1604" s="1166" t="s">
        <v>4082</v>
      </c>
      <c r="B1604" s="1184" t="s">
        <v>4083</v>
      </c>
      <c r="C1604" s="1185"/>
      <c r="D1604" s="1189" t="s">
        <v>4331</v>
      </c>
      <c r="E1604" s="1207"/>
      <c r="F1604" s="1180"/>
      <c r="G1604" s="1181"/>
      <c r="H1604" s="1182"/>
    </row>
    <row r="1605" spans="1:8" ht="10.050000000000001" customHeight="1" x14ac:dyDescent="0.3">
      <c r="A1605" s="1187"/>
      <c r="B1605" s="1188"/>
      <c r="C1605" s="1185"/>
      <c r="D1605" s="1189" t="s">
        <v>4331</v>
      </c>
      <c r="E1605" s="1285"/>
      <c r="F1605" s="1180"/>
      <c r="G1605" s="1181"/>
      <c r="H1605" s="1182"/>
    </row>
    <row r="1606" spans="1:8" x14ac:dyDescent="0.3">
      <c r="A1606" s="1225" t="s">
        <v>1404</v>
      </c>
      <c r="B1606" s="1188" t="s">
        <v>1405</v>
      </c>
      <c r="C1606" s="1185"/>
      <c r="D1606" s="1189" t="s">
        <v>4331</v>
      </c>
      <c r="E1606" s="1207"/>
      <c r="F1606" s="1180"/>
      <c r="G1606" s="1181"/>
      <c r="H1606" s="1182"/>
    </row>
    <row r="1607" spans="1:8" ht="10.050000000000001" customHeight="1" x14ac:dyDescent="0.3">
      <c r="A1607" s="1187"/>
      <c r="B1607" s="1188"/>
      <c r="C1607" s="1185"/>
      <c r="D1607" s="1189" t="s">
        <v>4331</v>
      </c>
      <c r="E1607" s="1285"/>
      <c r="F1607" s="1180"/>
      <c r="G1607" s="1181"/>
      <c r="H1607" s="1182"/>
    </row>
    <row r="1608" spans="1:8" x14ac:dyDescent="0.3">
      <c r="A1608" s="1225" t="s">
        <v>1406</v>
      </c>
      <c r="B1608" s="1188" t="s">
        <v>1407</v>
      </c>
      <c r="C1608" s="1185" t="s">
        <v>181</v>
      </c>
      <c r="D1608" s="1189">
        <v>45</v>
      </c>
      <c r="E1608" s="1286"/>
      <c r="F1608" s="1180">
        <f>ROUND(D1608*(ROUND(E1608,2)),2)</f>
        <v>0</v>
      </c>
      <c r="G1608" s="1181"/>
      <c r="H1608" s="1182"/>
    </row>
    <row r="1609" spans="1:8" ht="10.050000000000001" customHeight="1" x14ac:dyDescent="0.3">
      <c r="A1609" s="1187"/>
      <c r="B1609" s="1188"/>
      <c r="C1609" s="1185"/>
      <c r="D1609" s="1189" t="s">
        <v>4331</v>
      </c>
      <c r="E1609" s="1285"/>
      <c r="F1609" s="1180"/>
      <c r="G1609" s="1181"/>
      <c r="H1609" s="1182"/>
    </row>
    <row r="1610" spans="1:8" x14ac:dyDescent="0.3">
      <c r="A1610" s="1225" t="s">
        <v>1408</v>
      </c>
      <c r="B1610" s="1188" t="s">
        <v>1409</v>
      </c>
      <c r="C1610" s="1185" t="s">
        <v>181</v>
      </c>
      <c r="D1610" s="1189">
        <v>30</v>
      </c>
      <c r="E1610" s="1286"/>
      <c r="F1610" s="1180">
        <f>ROUND(D1610*(ROUND(E1610,2)),2)</f>
        <v>0</v>
      </c>
      <c r="G1610" s="1181"/>
      <c r="H1610" s="1182"/>
    </row>
    <row r="1611" spans="1:8" ht="10.050000000000001" customHeight="1" x14ac:dyDescent="0.3">
      <c r="A1611" s="1187"/>
      <c r="B1611" s="1188"/>
      <c r="C1611" s="1185"/>
      <c r="D1611" s="1189" t="s">
        <v>4331</v>
      </c>
      <c r="E1611" s="1285"/>
      <c r="F1611" s="1180"/>
      <c r="G1611" s="1181"/>
      <c r="H1611" s="1182"/>
    </row>
    <row r="1612" spans="1:8" x14ac:dyDescent="0.3">
      <c r="A1612" s="1225" t="s">
        <v>1410</v>
      </c>
      <c r="B1612" s="1188" t="s">
        <v>1411</v>
      </c>
      <c r="C1612" s="1185" t="s">
        <v>181</v>
      </c>
      <c r="D1612" s="1189">
        <v>150</v>
      </c>
      <c r="E1612" s="1286"/>
      <c r="F1612" s="1180">
        <f>ROUND(D1612*(ROUND(E1612,2)),2)</f>
        <v>0</v>
      </c>
      <c r="G1612" s="1181"/>
      <c r="H1612" s="1182"/>
    </row>
    <row r="1613" spans="1:8" ht="10.050000000000001" customHeight="1" x14ac:dyDescent="0.3">
      <c r="A1613" s="1187"/>
      <c r="B1613" s="1188"/>
      <c r="C1613" s="1185"/>
      <c r="D1613" s="1189"/>
      <c r="E1613" s="1285"/>
      <c r="F1613" s="1180"/>
      <c r="G1613" s="1181"/>
      <c r="H1613" s="1182"/>
    </row>
    <row r="1614" spans="1:8" ht="10.050000000000001" customHeight="1" x14ac:dyDescent="0.3">
      <c r="A1614" s="1187"/>
      <c r="B1614" s="1188"/>
      <c r="C1614" s="1185"/>
      <c r="D1614" s="1189" t="s">
        <v>4331</v>
      </c>
      <c r="E1614" s="1285"/>
      <c r="F1614" s="1180"/>
      <c r="G1614" s="1181"/>
      <c r="H1614" s="1182"/>
    </row>
    <row r="1615" spans="1:8" x14ac:dyDescent="0.3">
      <c r="A1615" s="1187" t="s">
        <v>1414</v>
      </c>
      <c r="B1615" s="1188" t="s">
        <v>3831</v>
      </c>
      <c r="C1615" s="1185"/>
      <c r="D1615" s="1189" t="s">
        <v>4331</v>
      </c>
      <c r="E1615" s="1207"/>
      <c r="F1615" s="1180"/>
      <c r="G1615" s="1181"/>
      <c r="H1615" s="1182"/>
    </row>
    <row r="1616" spans="1:8" ht="10.050000000000001" customHeight="1" x14ac:dyDescent="0.3">
      <c r="A1616" s="1187"/>
      <c r="B1616" s="1188"/>
      <c r="C1616" s="1185"/>
      <c r="D1616" s="1189" t="s">
        <v>4331</v>
      </c>
      <c r="E1616" s="1285"/>
      <c r="F1616" s="1180"/>
      <c r="G1616" s="1181"/>
      <c r="H1616" s="1182"/>
    </row>
    <row r="1617" spans="1:8" x14ac:dyDescent="0.3">
      <c r="A1617" s="1187" t="s">
        <v>1416</v>
      </c>
      <c r="B1617" s="1188" t="s">
        <v>3868</v>
      </c>
      <c r="C1617" s="1185"/>
      <c r="D1617" s="1189" t="s">
        <v>4331</v>
      </c>
      <c r="E1617" s="1207"/>
      <c r="F1617" s="1180"/>
      <c r="G1617" s="1181"/>
      <c r="H1617" s="1182"/>
    </row>
    <row r="1618" spans="1:8" ht="10.050000000000001" customHeight="1" x14ac:dyDescent="0.3">
      <c r="A1618" s="1187"/>
      <c r="B1618" s="1188"/>
      <c r="C1618" s="1185"/>
      <c r="D1618" s="1189" t="s">
        <v>4331</v>
      </c>
      <c r="E1618" s="1285"/>
      <c r="F1618" s="1180"/>
      <c r="G1618" s="1181"/>
      <c r="H1618" s="1182"/>
    </row>
    <row r="1619" spans="1:8" x14ac:dyDescent="0.3">
      <c r="A1619" s="1187" t="s">
        <v>1418</v>
      </c>
      <c r="B1619" s="1188" t="s">
        <v>4253</v>
      </c>
      <c r="C1619" s="1185" t="s">
        <v>9</v>
      </c>
      <c r="D1619" s="1189">
        <v>90</v>
      </c>
      <c r="E1619" s="1286"/>
      <c r="F1619" s="1180">
        <f>ROUND(D1619*(ROUND(E1619,2)),2)</f>
        <v>0</v>
      </c>
      <c r="G1619" s="1181"/>
      <c r="H1619" s="1182"/>
    </row>
    <row r="1620" spans="1:8" ht="10.050000000000001" customHeight="1" x14ac:dyDescent="0.3">
      <c r="A1620" s="1187"/>
      <c r="B1620" s="1188"/>
      <c r="C1620" s="1185"/>
      <c r="D1620" s="1189"/>
      <c r="E1620" s="1285"/>
      <c r="F1620" s="1180"/>
      <c r="G1620" s="1181"/>
      <c r="H1620" s="1182"/>
    </row>
    <row r="1621" spans="1:8" x14ac:dyDescent="0.3">
      <c r="A1621" s="1187" t="s">
        <v>1420</v>
      </c>
      <c r="B1621" s="1188" t="s">
        <v>3832</v>
      </c>
      <c r="C1621" s="1185" t="s">
        <v>9</v>
      </c>
      <c r="D1621" s="1189">
        <v>90</v>
      </c>
      <c r="E1621" s="1286"/>
      <c r="F1621" s="1180">
        <f>ROUND(D1621*(ROUND(E1621,2)),2)</f>
        <v>0</v>
      </c>
      <c r="G1621" s="1181"/>
      <c r="H1621" s="1182"/>
    </row>
    <row r="1622" spans="1:8" ht="10.050000000000001" customHeight="1" x14ac:dyDescent="0.3">
      <c r="A1622" s="1187"/>
      <c r="B1622" s="1188"/>
      <c r="C1622" s="1185"/>
      <c r="D1622" s="1189" t="s">
        <v>4331</v>
      </c>
      <c r="E1622" s="1285"/>
      <c r="F1622" s="1180"/>
      <c r="G1622" s="1181"/>
      <c r="H1622" s="1182"/>
    </row>
    <row r="1623" spans="1:8" x14ac:dyDescent="0.3">
      <c r="A1623" s="1187" t="s">
        <v>1422</v>
      </c>
      <c r="B1623" s="1188" t="s">
        <v>3833</v>
      </c>
      <c r="C1623" s="1185" t="s">
        <v>9</v>
      </c>
      <c r="D1623" s="1189">
        <v>90</v>
      </c>
      <c r="E1623" s="1286"/>
      <c r="F1623" s="1180">
        <f>ROUND(D1623*(ROUND(E1623,2)),2)</f>
        <v>0</v>
      </c>
      <c r="G1623" s="1181"/>
      <c r="H1623" s="1182"/>
    </row>
    <row r="1624" spans="1:8" ht="10.050000000000001" customHeight="1" x14ac:dyDescent="0.3">
      <c r="A1624" s="1187"/>
      <c r="B1624" s="1188"/>
      <c r="C1624" s="1185"/>
      <c r="D1624" s="1189"/>
      <c r="E1624" s="1285"/>
      <c r="F1624" s="1180"/>
      <c r="G1624" s="1181"/>
      <c r="H1624" s="1182"/>
    </row>
    <row r="1625" spans="1:8" x14ac:dyDescent="0.3">
      <c r="A1625" s="1187" t="s">
        <v>1434</v>
      </c>
      <c r="B1625" s="1188" t="s">
        <v>3869</v>
      </c>
      <c r="C1625" s="1185"/>
      <c r="D1625" s="1189"/>
      <c r="E1625" s="1285"/>
      <c r="F1625" s="1180"/>
      <c r="G1625" s="1181"/>
      <c r="H1625" s="1182"/>
    </row>
    <row r="1626" spans="1:8" ht="10.050000000000001" customHeight="1" x14ac:dyDescent="0.3">
      <c r="A1626" s="1187"/>
      <c r="B1626" s="1188"/>
      <c r="C1626" s="1185"/>
      <c r="D1626" s="1189"/>
      <c r="E1626" s="1285"/>
      <c r="F1626" s="1180"/>
      <c r="G1626" s="1181"/>
      <c r="H1626" s="1182"/>
    </row>
    <row r="1627" spans="1:8" x14ac:dyDescent="0.3">
      <c r="A1627" s="1187" t="s">
        <v>1436</v>
      </c>
      <c r="B1627" s="1188" t="s">
        <v>4253</v>
      </c>
      <c r="C1627" s="1185" t="s">
        <v>9</v>
      </c>
      <c r="D1627" s="1189">
        <v>50</v>
      </c>
      <c r="E1627" s="1286"/>
      <c r="F1627" s="1180">
        <f>ROUND(D1627*(ROUND(E1627,2)),2)</f>
        <v>0</v>
      </c>
      <c r="G1627" s="1181"/>
      <c r="H1627" s="1182"/>
    </row>
    <row r="1628" spans="1:8" ht="10.050000000000001" customHeight="1" x14ac:dyDescent="0.3">
      <c r="A1628" s="1187"/>
      <c r="B1628" s="1188"/>
      <c r="C1628" s="1185"/>
      <c r="D1628" s="1189"/>
      <c r="E1628" s="1285"/>
      <c r="F1628" s="1180"/>
      <c r="G1628" s="1181"/>
      <c r="H1628" s="1182"/>
    </row>
    <row r="1629" spans="1:8" x14ac:dyDescent="0.3">
      <c r="A1629" s="1187" t="s">
        <v>1438</v>
      </c>
      <c r="B1629" s="1188" t="s">
        <v>3832</v>
      </c>
      <c r="C1629" s="1185" t="s">
        <v>9</v>
      </c>
      <c r="D1629" s="1189">
        <v>60</v>
      </c>
      <c r="E1629" s="1286"/>
      <c r="F1629" s="1180">
        <f>ROUND(D1629*(ROUND(E1629,2)),2)</f>
        <v>0</v>
      </c>
      <c r="G1629" s="1181"/>
      <c r="H1629" s="1182"/>
    </row>
    <row r="1630" spans="1:8" ht="10.050000000000001" customHeight="1" x14ac:dyDescent="0.3">
      <c r="A1630" s="1187"/>
      <c r="B1630" s="1188"/>
      <c r="C1630" s="1185"/>
      <c r="D1630" s="1189"/>
      <c r="E1630" s="1285"/>
      <c r="F1630" s="1180"/>
      <c r="G1630" s="1181"/>
      <c r="H1630" s="1182"/>
    </row>
    <row r="1631" spans="1:8" x14ac:dyDescent="0.3">
      <c r="A1631" s="1187" t="s">
        <v>1440</v>
      </c>
      <c r="B1631" s="1188" t="s">
        <v>3833</v>
      </c>
      <c r="C1631" s="1185" t="s">
        <v>9</v>
      </c>
      <c r="D1631" s="1189">
        <v>55</v>
      </c>
      <c r="E1631" s="1286"/>
      <c r="F1631" s="1180">
        <f>ROUND(D1631*(ROUND(E1631,2)),2)</f>
        <v>0</v>
      </c>
      <c r="G1631" s="1181"/>
      <c r="H1631" s="1182"/>
    </row>
    <row r="1632" spans="1:8" ht="10.050000000000001" customHeight="1" x14ac:dyDescent="0.3">
      <c r="A1632" s="1187"/>
      <c r="B1632" s="1188"/>
      <c r="C1632" s="1185"/>
      <c r="D1632" s="1189"/>
      <c r="E1632" s="1285"/>
      <c r="F1632" s="1180"/>
      <c r="G1632" s="1181"/>
      <c r="H1632" s="1182"/>
    </row>
    <row r="1633" spans="1:8" x14ac:dyDescent="0.3">
      <c r="A1633" s="1187" t="s">
        <v>1462</v>
      </c>
      <c r="B1633" s="1188" t="s">
        <v>3870</v>
      </c>
      <c r="C1633" s="1185"/>
      <c r="D1633" s="1189"/>
      <c r="E1633" s="1285"/>
      <c r="F1633" s="1180"/>
      <c r="G1633" s="1181"/>
      <c r="H1633" s="1182"/>
    </row>
    <row r="1634" spans="1:8" ht="10.050000000000001" customHeight="1" x14ac:dyDescent="0.3">
      <c r="A1634" s="1187"/>
      <c r="B1634" s="1188"/>
      <c r="C1634" s="1185"/>
      <c r="D1634" s="1189"/>
      <c r="E1634" s="1285"/>
      <c r="F1634" s="1180"/>
      <c r="G1634" s="1181"/>
      <c r="H1634" s="1182"/>
    </row>
    <row r="1635" spans="1:8" x14ac:dyDescent="0.3">
      <c r="A1635" s="1187" t="s">
        <v>1464</v>
      </c>
      <c r="B1635" s="1188" t="s">
        <v>1581</v>
      </c>
      <c r="C1635" s="1185" t="s">
        <v>9</v>
      </c>
      <c r="D1635" s="1189">
        <v>50</v>
      </c>
      <c r="E1635" s="1286"/>
      <c r="F1635" s="1180">
        <f>ROUND(D1635*(ROUND(E1635,2)),2)</f>
        <v>0</v>
      </c>
      <c r="G1635" s="1181"/>
      <c r="H1635" s="1182"/>
    </row>
    <row r="1636" spans="1:8" ht="10.050000000000001" customHeight="1" x14ac:dyDescent="0.3">
      <c r="A1636" s="1187"/>
      <c r="B1636" s="1188"/>
      <c r="C1636" s="1185"/>
      <c r="D1636" s="1189"/>
      <c r="E1636" s="1285"/>
      <c r="F1636" s="1180"/>
      <c r="G1636" s="1181"/>
      <c r="H1636" s="1182"/>
    </row>
    <row r="1637" spans="1:8" x14ac:dyDescent="0.3">
      <c r="A1637" s="1187" t="s">
        <v>1465</v>
      </c>
      <c r="B1637" s="1188" t="s">
        <v>1583</v>
      </c>
      <c r="C1637" s="1185" t="s">
        <v>9</v>
      </c>
      <c r="D1637" s="1189">
        <v>50</v>
      </c>
      <c r="E1637" s="1286"/>
      <c r="F1637" s="1180">
        <f>ROUND(D1637*(ROUND(E1637,2)),2)</f>
        <v>0</v>
      </c>
      <c r="G1637" s="1181"/>
      <c r="H1637" s="1182"/>
    </row>
    <row r="1638" spans="1:8" ht="10.050000000000001" customHeight="1" x14ac:dyDescent="0.3">
      <c r="A1638" s="1187"/>
      <c r="B1638" s="1188"/>
      <c r="C1638" s="1185"/>
      <c r="D1638" s="1189"/>
      <c r="E1638" s="1285"/>
      <c r="F1638" s="1180"/>
      <c r="G1638" s="1181"/>
      <c r="H1638" s="1182"/>
    </row>
    <row r="1639" spans="1:8" x14ac:dyDescent="0.3">
      <c r="A1639" s="1187" t="s">
        <v>1466</v>
      </c>
      <c r="B1639" s="1188" t="s">
        <v>1585</v>
      </c>
      <c r="C1639" s="1185" t="s">
        <v>9</v>
      </c>
      <c r="D1639" s="1189">
        <v>50</v>
      </c>
      <c r="E1639" s="1286"/>
      <c r="F1639" s="1180">
        <f>ROUND(D1639*(ROUND(E1639,2)),2)</f>
        <v>0</v>
      </c>
      <c r="G1639" s="1181"/>
      <c r="H1639" s="1182"/>
    </row>
    <row r="1640" spans="1:8" ht="10.050000000000001" customHeight="1" x14ac:dyDescent="0.3">
      <c r="A1640" s="1187"/>
      <c r="B1640" s="1188"/>
      <c r="C1640" s="1185"/>
      <c r="D1640" s="1189"/>
      <c r="E1640" s="1285"/>
      <c r="F1640" s="1180"/>
      <c r="G1640" s="1181"/>
      <c r="H1640" s="1182"/>
    </row>
    <row r="1641" spans="1:8" x14ac:dyDescent="0.3">
      <c r="A1641" s="1187" t="s">
        <v>3873</v>
      </c>
      <c r="B1641" s="1188" t="s">
        <v>3874</v>
      </c>
      <c r="C1641" s="1185"/>
      <c r="D1641" s="1189"/>
      <c r="E1641" s="1285"/>
      <c r="F1641" s="1180"/>
      <c r="G1641" s="1181"/>
      <c r="H1641" s="1182"/>
    </row>
    <row r="1642" spans="1:8" ht="10.050000000000001" customHeight="1" x14ac:dyDescent="0.3">
      <c r="A1642" s="1187"/>
      <c r="B1642" s="1188"/>
      <c r="C1642" s="1185"/>
      <c r="D1642" s="1189"/>
      <c r="E1642" s="1285"/>
      <c r="F1642" s="1180"/>
      <c r="G1642" s="1181"/>
      <c r="H1642" s="1182"/>
    </row>
    <row r="1643" spans="1:8" x14ac:dyDescent="0.3">
      <c r="A1643" s="1187" t="s">
        <v>4254</v>
      </c>
      <c r="B1643" s="1188" t="s">
        <v>1581</v>
      </c>
      <c r="C1643" s="1185" t="s">
        <v>9</v>
      </c>
      <c r="D1643" s="1189">
        <v>50</v>
      </c>
      <c r="E1643" s="1286"/>
      <c r="F1643" s="1180">
        <f>ROUND(D1643*(ROUND(E1643,2)),2)</f>
        <v>0</v>
      </c>
      <c r="G1643" s="1181"/>
      <c r="H1643" s="1182"/>
    </row>
    <row r="1644" spans="1:8" ht="10.050000000000001" customHeight="1" x14ac:dyDescent="0.3">
      <c r="A1644" s="1187"/>
      <c r="B1644" s="1188"/>
      <c r="C1644" s="1185"/>
      <c r="D1644" s="1189"/>
      <c r="E1644" s="1285"/>
      <c r="F1644" s="1180"/>
      <c r="G1644" s="1181"/>
      <c r="H1644" s="1182"/>
    </row>
    <row r="1645" spans="1:8" x14ac:dyDescent="0.3">
      <c r="A1645" s="1187" t="s">
        <v>3875</v>
      </c>
      <c r="B1645" s="1188" t="s">
        <v>1583</v>
      </c>
      <c r="C1645" s="1185" t="s">
        <v>9</v>
      </c>
      <c r="D1645" s="1189">
        <v>50</v>
      </c>
      <c r="E1645" s="1286"/>
      <c r="F1645" s="1180">
        <f>ROUND(D1645*(ROUND(E1645,2)),2)</f>
        <v>0</v>
      </c>
      <c r="G1645" s="1181"/>
      <c r="H1645" s="1182"/>
    </row>
    <row r="1646" spans="1:8" ht="10.050000000000001" customHeight="1" x14ac:dyDescent="0.3">
      <c r="A1646" s="1187"/>
      <c r="B1646" s="1188"/>
      <c r="C1646" s="1185"/>
      <c r="D1646" s="1189"/>
      <c r="E1646" s="1285"/>
      <c r="F1646" s="1180"/>
      <c r="G1646" s="1181"/>
      <c r="H1646" s="1182"/>
    </row>
    <row r="1647" spans="1:8" x14ac:dyDescent="0.3">
      <c r="A1647" s="1187" t="s">
        <v>3876</v>
      </c>
      <c r="B1647" s="1188" t="s">
        <v>1585</v>
      </c>
      <c r="C1647" s="1185" t="s">
        <v>9</v>
      </c>
      <c r="D1647" s="1189">
        <v>50</v>
      </c>
      <c r="E1647" s="1286"/>
      <c r="F1647" s="1180">
        <f>ROUND(D1647*(ROUND(E1647,2)),2)</f>
        <v>0</v>
      </c>
      <c r="G1647" s="1181"/>
      <c r="H1647" s="1182"/>
    </row>
    <row r="1648" spans="1:8" ht="10.050000000000001" customHeight="1" x14ac:dyDescent="0.3">
      <c r="A1648" s="1187"/>
      <c r="B1648" s="1188"/>
      <c r="C1648" s="1185"/>
      <c r="D1648" s="1189"/>
      <c r="E1648" s="1285"/>
      <c r="F1648" s="1180"/>
      <c r="G1648" s="1181"/>
      <c r="H1648" s="1182"/>
    </row>
    <row r="1649" spans="1:8" x14ac:dyDescent="0.3">
      <c r="A1649" s="1225" t="s">
        <v>1469</v>
      </c>
      <c r="B1649" s="1188" t="s">
        <v>1470</v>
      </c>
      <c r="C1649" s="1185"/>
      <c r="D1649" s="1189" t="s">
        <v>4331</v>
      </c>
      <c r="E1649" s="1217"/>
      <c r="F1649" s="1180"/>
      <c r="G1649" s="1181"/>
      <c r="H1649" s="1182"/>
    </row>
    <row r="1650" spans="1:8" ht="10.050000000000001" customHeight="1" x14ac:dyDescent="0.3">
      <c r="A1650" s="1187"/>
      <c r="B1650" s="1188"/>
      <c r="C1650" s="1185"/>
      <c r="D1650" s="1189" t="s">
        <v>4331</v>
      </c>
      <c r="E1650" s="1285"/>
      <c r="F1650" s="1180"/>
      <c r="G1650" s="1181"/>
      <c r="H1650" s="1182"/>
    </row>
    <row r="1651" spans="1:8" x14ac:dyDescent="0.3">
      <c r="A1651" s="1187" t="s">
        <v>1471</v>
      </c>
      <c r="B1651" s="1188" t="s">
        <v>1472</v>
      </c>
      <c r="C1651" s="1185"/>
      <c r="D1651" s="1189" t="s">
        <v>4331</v>
      </c>
      <c r="E1651" s="1285"/>
      <c r="F1651" s="1180"/>
      <c r="G1651" s="1181"/>
      <c r="H1651" s="1182"/>
    </row>
    <row r="1652" spans="1:8" ht="10.050000000000001" customHeight="1" x14ac:dyDescent="0.3">
      <c r="A1652" s="1187"/>
      <c r="B1652" s="1188"/>
      <c r="C1652" s="1185"/>
      <c r="D1652" s="1189"/>
      <c r="E1652" s="1285"/>
      <c r="F1652" s="1180"/>
      <c r="G1652" s="1181"/>
      <c r="H1652" s="1182"/>
    </row>
    <row r="1653" spans="1:8" x14ac:dyDescent="0.3">
      <c r="A1653" s="1187" t="s">
        <v>1473</v>
      </c>
      <c r="B1653" s="1188" t="s">
        <v>1474</v>
      </c>
      <c r="C1653" s="1185" t="s">
        <v>9</v>
      </c>
      <c r="D1653" s="1189">
        <v>200</v>
      </c>
      <c r="E1653" s="1286"/>
      <c r="F1653" s="1180">
        <f>ROUND(D1653*(ROUND(E1653,2)),2)</f>
        <v>0</v>
      </c>
      <c r="G1653" s="1181"/>
      <c r="H1653" s="1182"/>
    </row>
    <row r="1654" spans="1:8" ht="10.050000000000001" customHeight="1" x14ac:dyDescent="0.3">
      <c r="A1654" s="1187"/>
      <c r="B1654" s="1188"/>
      <c r="C1654" s="1185"/>
      <c r="D1654" s="1189" t="s">
        <v>4331</v>
      </c>
      <c r="E1654" s="1285"/>
      <c r="F1654" s="1180"/>
      <c r="G1654" s="1181"/>
      <c r="H1654" s="1182"/>
    </row>
    <row r="1655" spans="1:8" x14ac:dyDescent="0.3">
      <c r="A1655" s="1187" t="s">
        <v>1475</v>
      </c>
      <c r="B1655" s="1188" t="s">
        <v>1476</v>
      </c>
      <c r="C1655" s="1185" t="s">
        <v>9</v>
      </c>
      <c r="D1655" s="1189">
        <v>200</v>
      </c>
      <c r="E1655" s="1286"/>
      <c r="F1655" s="1180">
        <f>ROUND(D1655*(ROUND(E1655,2)),2)</f>
        <v>0</v>
      </c>
      <c r="G1655" s="1181"/>
      <c r="H1655" s="1182"/>
    </row>
    <row r="1656" spans="1:8" ht="10.050000000000001" customHeight="1" x14ac:dyDescent="0.3">
      <c r="A1656" s="1187"/>
      <c r="B1656" s="1188"/>
      <c r="C1656" s="1185"/>
      <c r="D1656" s="1189"/>
      <c r="E1656" s="1285"/>
      <c r="F1656" s="1180"/>
      <c r="G1656" s="1181"/>
      <c r="H1656" s="1182"/>
    </row>
    <row r="1657" spans="1:8" x14ac:dyDescent="0.3">
      <c r="A1657" s="1225"/>
      <c r="B1657" s="1188"/>
      <c r="C1657" s="1185"/>
      <c r="D1657" s="1189"/>
      <c r="E1657" s="1217"/>
      <c r="F1657" s="1180"/>
      <c r="G1657" s="1181"/>
      <c r="H1657" s="1182"/>
    </row>
    <row r="1658" spans="1:8" ht="10.050000000000001" customHeight="1" x14ac:dyDescent="0.3">
      <c r="A1658" s="1187"/>
      <c r="B1658" s="1188"/>
      <c r="C1658" s="1185"/>
      <c r="D1658" s="1189"/>
      <c r="E1658" s="1285"/>
      <c r="F1658" s="1180"/>
      <c r="G1658" s="1181"/>
      <c r="H1658" s="1182"/>
    </row>
    <row r="1659" spans="1:8" x14ac:dyDescent="0.3">
      <c r="A1659" s="1187"/>
      <c r="B1659" s="1188"/>
      <c r="C1659" s="1185"/>
      <c r="D1659" s="1189"/>
      <c r="E1659" s="1285"/>
      <c r="F1659" s="1180"/>
      <c r="G1659" s="1181"/>
      <c r="H1659" s="1182"/>
    </row>
    <row r="1660" spans="1:8" ht="10.050000000000001" customHeight="1" x14ac:dyDescent="0.3">
      <c r="A1660" s="1187"/>
      <c r="B1660" s="1188"/>
      <c r="C1660" s="1185"/>
      <c r="D1660" s="1189"/>
      <c r="E1660" s="1285"/>
      <c r="F1660" s="1180"/>
      <c r="G1660" s="1181"/>
      <c r="H1660" s="1182"/>
    </row>
    <row r="1661" spans="1:8" x14ac:dyDescent="0.3">
      <c r="A1661" s="1187"/>
      <c r="B1661" s="1188"/>
      <c r="C1661" s="1185"/>
      <c r="D1661" s="1189"/>
      <c r="E1661" s="1285"/>
      <c r="F1661" s="1180"/>
      <c r="G1661" s="1181"/>
      <c r="H1661" s="1182"/>
    </row>
    <row r="1662" spans="1:8" ht="10.050000000000001" customHeight="1" x14ac:dyDescent="0.3">
      <c r="A1662" s="1187"/>
      <c r="B1662" s="1188"/>
      <c r="C1662" s="1185"/>
      <c r="D1662" s="1189"/>
      <c r="E1662" s="1285"/>
      <c r="F1662" s="1180"/>
      <c r="G1662" s="1181"/>
      <c r="H1662" s="1182"/>
    </row>
    <row r="1663" spans="1:8" x14ac:dyDescent="0.3">
      <c r="A1663" s="1187"/>
      <c r="B1663" s="1188"/>
      <c r="C1663" s="1185"/>
      <c r="D1663" s="1189"/>
      <c r="E1663" s="1285"/>
      <c r="F1663" s="1180"/>
      <c r="G1663" s="1181"/>
      <c r="H1663" s="1182"/>
    </row>
    <row r="1664" spans="1:8" ht="12" customHeight="1" x14ac:dyDescent="0.3">
      <c r="A1664" s="1178"/>
      <c r="B1664" s="1203"/>
      <c r="C1664" s="1204"/>
      <c r="D1664" s="1204"/>
      <c r="E1664" s="1204"/>
      <c r="F1664" s="1210"/>
      <c r="G1664" s="1181"/>
      <c r="H1664" s="1182"/>
    </row>
    <row r="1665" spans="1:8" ht="12" customHeight="1" x14ac:dyDescent="0.3">
      <c r="A1665" s="1205"/>
      <c r="B1665" s="1158" t="s">
        <v>4450</v>
      </c>
      <c r="C1665" s="1159"/>
      <c r="D1665" s="1159"/>
      <c r="E1665" s="1159"/>
      <c r="F1665" s="1175">
        <f>SUM(F1605:F1663)</f>
        <v>0</v>
      </c>
      <c r="G1665" s="1181"/>
      <c r="H1665" s="1182"/>
    </row>
    <row r="1666" spans="1:8" ht="12" customHeight="1" x14ac:dyDescent="0.3">
      <c r="A1666" s="1148" t="str">
        <f>A1</f>
        <v>CONTRACT  SANRAL NRA 2024/1323</v>
      </c>
      <c r="B1666" s="1206"/>
      <c r="C1666" s="1150"/>
      <c r="D1666" s="1150"/>
      <c r="E1666" s="1150"/>
      <c r="F1666" s="1151"/>
      <c r="G1666" s="1181"/>
      <c r="H1666" s="1182"/>
    </row>
    <row r="1667" spans="1:8" ht="12" customHeight="1" x14ac:dyDescent="0.3">
      <c r="A1667" s="1148" t="str">
        <f>A2</f>
        <v>ROUTINE ROAD MAINTENANCE ON NATIONAL ROUTES IN THE NORTHWEST PROVINCE</v>
      </c>
      <c r="B1667" s="1149"/>
      <c r="C1667" s="1150"/>
      <c r="D1667" s="1150"/>
      <c r="E1667" s="1150"/>
      <c r="F1667" s="1155" t="s">
        <v>4527</v>
      </c>
      <c r="G1667" s="1181"/>
      <c r="H1667" s="1182"/>
    </row>
    <row r="1668" spans="1:8" ht="12" customHeight="1" x14ac:dyDescent="0.3">
      <c r="A1668" s="1157" t="s">
        <v>4457</v>
      </c>
      <c r="B1668" s="1149"/>
      <c r="C1668" s="1159"/>
      <c r="D1668" s="1159"/>
      <c r="E1668" s="1159"/>
      <c r="F1668" s="1151"/>
      <c r="G1668" s="1181"/>
      <c r="H1668" s="1182"/>
    </row>
    <row r="1669" spans="1:8" ht="12" customHeight="1" x14ac:dyDescent="0.3">
      <c r="A1669" s="1162"/>
      <c r="B1669" s="1163"/>
      <c r="C1669" s="1164"/>
      <c r="D1669" s="1164"/>
      <c r="E1669" s="1165"/>
      <c r="F1669" s="1165"/>
      <c r="G1669" s="1181"/>
      <c r="H1669" s="1182"/>
    </row>
    <row r="1670" spans="1:8" ht="12" customHeight="1" x14ac:dyDescent="0.3">
      <c r="A1670" s="1166" t="s">
        <v>4111</v>
      </c>
      <c r="B1670" s="1167" t="s">
        <v>4035</v>
      </c>
      <c r="C1670" s="1168" t="s">
        <v>4112</v>
      </c>
      <c r="D1670" s="1168" t="s">
        <v>4113</v>
      </c>
      <c r="E1670" s="1169" t="s">
        <v>4114</v>
      </c>
      <c r="F1670" s="1169" t="s">
        <v>4036</v>
      </c>
      <c r="G1670" s="1181"/>
      <c r="H1670" s="1182"/>
    </row>
    <row r="1671" spans="1:8" ht="12" customHeight="1" x14ac:dyDescent="0.3">
      <c r="A1671" s="1172"/>
      <c r="B1671" s="1173"/>
      <c r="C1671" s="1174"/>
      <c r="D1671" s="1174"/>
      <c r="E1671" s="1175"/>
      <c r="F1671" s="1175"/>
      <c r="G1671" s="1181"/>
      <c r="H1671" s="1182"/>
    </row>
    <row r="1672" spans="1:8" ht="12" customHeight="1" x14ac:dyDescent="0.3">
      <c r="A1672" s="1178"/>
      <c r="B1672" s="1203"/>
      <c r="C1672" s="1204"/>
      <c r="D1672" s="1204"/>
      <c r="E1672" s="1204"/>
      <c r="F1672" s="1165"/>
      <c r="G1672" s="1181"/>
      <c r="H1672" s="1182"/>
    </row>
    <row r="1673" spans="1:8" ht="12" customHeight="1" x14ac:dyDescent="0.3">
      <c r="A1673" s="1205"/>
      <c r="B1673" s="1158" t="s">
        <v>4451</v>
      </c>
      <c r="C1673" s="1159"/>
      <c r="D1673" s="1159"/>
      <c r="E1673" s="1159"/>
      <c r="F1673" s="1175">
        <f>F1665</f>
        <v>0</v>
      </c>
      <c r="G1673" s="1181"/>
      <c r="H1673" s="1182"/>
    </row>
    <row r="1674" spans="1:8" ht="12" customHeight="1" x14ac:dyDescent="0.3">
      <c r="A1674" s="1187"/>
      <c r="B1674" s="1206"/>
      <c r="C1674" s="1162"/>
      <c r="D1674" s="1162"/>
      <c r="E1674" s="1164"/>
      <c r="F1674" s="1207"/>
      <c r="G1674" s="1181"/>
      <c r="H1674" s="1182"/>
    </row>
    <row r="1675" spans="1:8" ht="10.050000000000001" customHeight="1" x14ac:dyDescent="0.3">
      <c r="A1675" s="1187"/>
      <c r="B1675" s="1188"/>
      <c r="C1675" s="1185"/>
      <c r="D1675" s="1189"/>
      <c r="E1675" s="1285"/>
      <c r="F1675" s="1180"/>
      <c r="G1675" s="1181"/>
      <c r="H1675" s="1182"/>
    </row>
    <row r="1676" spans="1:8" x14ac:dyDescent="0.3">
      <c r="A1676" s="1225" t="s">
        <v>1489</v>
      </c>
      <c r="B1676" s="1188" t="s">
        <v>3834</v>
      </c>
      <c r="C1676" s="1185"/>
      <c r="D1676" s="1189" t="s">
        <v>4331</v>
      </c>
      <c r="E1676" s="1207"/>
      <c r="F1676" s="1180"/>
      <c r="G1676" s="1181"/>
      <c r="H1676" s="1182"/>
    </row>
    <row r="1677" spans="1:8" ht="10.050000000000001" customHeight="1" x14ac:dyDescent="0.3">
      <c r="A1677" s="1187"/>
      <c r="B1677" s="1188"/>
      <c r="C1677" s="1185"/>
      <c r="D1677" s="1189" t="s">
        <v>4331</v>
      </c>
      <c r="E1677" s="1285"/>
      <c r="F1677" s="1180"/>
      <c r="G1677" s="1181"/>
      <c r="H1677" s="1182"/>
    </row>
    <row r="1678" spans="1:8" ht="22.8" x14ac:dyDescent="0.3">
      <c r="A1678" s="1187" t="s">
        <v>4255</v>
      </c>
      <c r="B1678" s="1188" t="s">
        <v>4528</v>
      </c>
      <c r="C1678" s="1185" t="s">
        <v>363</v>
      </c>
      <c r="D1678" s="1189">
        <v>25</v>
      </c>
      <c r="E1678" s="1286"/>
      <c r="F1678" s="1180">
        <f>ROUND(D1678*(ROUND(E1678,2)),2)</f>
        <v>0</v>
      </c>
      <c r="G1678" s="1181"/>
      <c r="H1678" s="1182"/>
    </row>
    <row r="1679" spans="1:8" ht="10.050000000000001" customHeight="1" x14ac:dyDescent="0.3">
      <c r="A1679" s="1187"/>
      <c r="B1679" s="1188"/>
      <c r="C1679" s="1185"/>
      <c r="D1679" s="1189"/>
      <c r="E1679" s="1285"/>
      <c r="F1679" s="1180"/>
      <c r="G1679" s="1181"/>
      <c r="H1679" s="1182"/>
    </row>
    <row r="1680" spans="1:8" x14ac:dyDescent="0.3">
      <c r="A1680" s="1187" t="s">
        <v>3835</v>
      </c>
      <c r="B1680" s="1188" t="s">
        <v>1977</v>
      </c>
      <c r="C1680" s="1287"/>
      <c r="D1680" s="1189" t="s">
        <v>4331</v>
      </c>
      <c r="E1680" s="1288"/>
      <c r="F1680" s="1288"/>
      <c r="G1680" s="1181"/>
    </row>
    <row r="1681" spans="1:8" ht="10.050000000000001" customHeight="1" x14ac:dyDescent="0.3">
      <c r="A1681" s="1187"/>
      <c r="B1681" s="1188"/>
      <c r="C1681" s="1185"/>
      <c r="D1681" s="1189" t="s">
        <v>4331</v>
      </c>
      <c r="E1681" s="1285"/>
      <c r="F1681" s="1180"/>
      <c r="G1681" s="1181"/>
      <c r="H1681" s="1182"/>
    </row>
    <row r="1682" spans="1:8" x14ac:dyDescent="0.3">
      <c r="A1682" s="1187" t="s">
        <v>3836</v>
      </c>
      <c r="B1682" s="1188" t="s">
        <v>3837</v>
      </c>
      <c r="C1682" s="1185" t="s">
        <v>363</v>
      </c>
      <c r="D1682" s="1189">
        <v>90</v>
      </c>
      <c r="E1682" s="1286"/>
      <c r="F1682" s="1180">
        <f>ROUND(D1682*(ROUND(E1682,2)),2)</f>
        <v>0</v>
      </c>
      <c r="G1682" s="1181"/>
      <c r="H1682" s="1182"/>
    </row>
    <row r="1683" spans="1:8" ht="10.050000000000001" customHeight="1" x14ac:dyDescent="0.3">
      <c r="A1683" s="1187"/>
      <c r="B1683" s="1188"/>
      <c r="C1683" s="1185"/>
      <c r="D1683" s="1189"/>
      <c r="E1683" s="1285"/>
      <c r="F1683" s="1180"/>
      <c r="G1683" s="1181"/>
      <c r="H1683" s="1182"/>
    </row>
    <row r="1684" spans="1:8" x14ac:dyDescent="0.3">
      <c r="A1684" s="1187" t="s">
        <v>3842</v>
      </c>
      <c r="B1684" s="1188" t="s">
        <v>3838</v>
      </c>
      <c r="C1684" s="1185" t="s">
        <v>363</v>
      </c>
      <c r="D1684" s="1189">
        <v>55</v>
      </c>
      <c r="E1684" s="1286"/>
      <c r="F1684" s="1180">
        <f>ROUND(D1684*(ROUND(E1684,2)),2)</f>
        <v>0</v>
      </c>
      <c r="G1684" s="1181"/>
      <c r="H1684" s="1182"/>
    </row>
    <row r="1685" spans="1:8" ht="10.050000000000001" customHeight="1" x14ac:dyDescent="0.3">
      <c r="A1685" s="1187"/>
      <c r="B1685" s="1188" t="s">
        <v>4331</v>
      </c>
      <c r="C1685" s="1185"/>
      <c r="D1685" s="1189" t="s">
        <v>4331</v>
      </c>
      <c r="E1685" s="1285"/>
      <c r="F1685" s="1180"/>
      <c r="G1685" s="1181"/>
      <c r="H1685" s="1182"/>
    </row>
    <row r="1686" spans="1:8" x14ac:dyDescent="0.3">
      <c r="A1686" s="1187" t="s">
        <v>3843</v>
      </c>
      <c r="B1686" s="1188" t="s">
        <v>3839</v>
      </c>
      <c r="C1686" s="1185" t="s">
        <v>363</v>
      </c>
      <c r="D1686" s="1189">
        <v>45</v>
      </c>
      <c r="E1686" s="1286"/>
      <c r="F1686" s="1180">
        <f>ROUND(D1686*(ROUND(E1686,2)),2)</f>
        <v>0</v>
      </c>
      <c r="G1686" s="1181"/>
      <c r="H1686" s="1182"/>
    </row>
    <row r="1687" spans="1:8" ht="10.050000000000001" customHeight="1" x14ac:dyDescent="0.3">
      <c r="A1687" s="1187"/>
      <c r="B1687" s="1188" t="s">
        <v>4331</v>
      </c>
      <c r="C1687" s="1185"/>
      <c r="D1687" s="1189" t="s">
        <v>4331</v>
      </c>
      <c r="E1687" s="1285"/>
      <c r="F1687" s="1180"/>
      <c r="G1687" s="1181"/>
      <c r="H1687" s="1182"/>
    </row>
    <row r="1688" spans="1:8" x14ac:dyDescent="0.3">
      <c r="A1688" s="1187" t="s">
        <v>3844</v>
      </c>
      <c r="B1688" s="1188" t="s">
        <v>3840</v>
      </c>
      <c r="C1688" s="1185" t="s">
        <v>363</v>
      </c>
      <c r="D1688" s="1189">
        <v>35</v>
      </c>
      <c r="E1688" s="1286"/>
      <c r="F1688" s="1180">
        <f>ROUND(D1688*(ROUND(E1688,2)),2)</f>
        <v>0</v>
      </c>
      <c r="G1688" s="1181"/>
      <c r="H1688" s="1182"/>
    </row>
    <row r="1689" spans="1:8" ht="10.050000000000001" customHeight="1" x14ac:dyDescent="0.3">
      <c r="A1689" s="1187"/>
      <c r="B1689" s="1188"/>
      <c r="C1689" s="1185"/>
      <c r="D1689" s="1189"/>
      <c r="E1689" s="1285"/>
      <c r="F1689" s="1180"/>
      <c r="G1689" s="1181"/>
      <c r="H1689" s="1182"/>
    </row>
    <row r="1690" spans="1:8" x14ac:dyDescent="0.3">
      <c r="A1690" s="1187" t="s">
        <v>3845</v>
      </c>
      <c r="B1690" s="1188" t="s">
        <v>3841</v>
      </c>
      <c r="C1690" s="1185" t="s">
        <v>363</v>
      </c>
      <c r="D1690" s="1189">
        <v>25</v>
      </c>
      <c r="E1690" s="1286"/>
      <c r="F1690" s="1180">
        <f>ROUND(D1690*(ROUND(E1690,2)),2)</f>
        <v>0</v>
      </c>
      <c r="G1690" s="1181"/>
      <c r="H1690" s="1182"/>
    </row>
    <row r="1691" spans="1:8" ht="10.050000000000001" customHeight="1" x14ac:dyDescent="0.3">
      <c r="A1691" s="1187"/>
      <c r="B1691" s="1188"/>
      <c r="C1691" s="1185"/>
      <c r="D1691" s="1189" t="s">
        <v>4331</v>
      </c>
      <c r="E1691" s="1285"/>
      <c r="F1691" s="1180"/>
      <c r="G1691" s="1181"/>
      <c r="H1691" s="1182"/>
    </row>
    <row r="1692" spans="1:8" ht="22.8" x14ac:dyDescent="0.3">
      <c r="A1692" s="1225" t="s">
        <v>1491</v>
      </c>
      <c r="B1692" s="1188" t="s">
        <v>3846</v>
      </c>
      <c r="C1692" s="1185"/>
      <c r="D1692" s="1189" t="s">
        <v>4331</v>
      </c>
      <c r="E1692" s="1285"/>
      <c r="F1692" s="1180"/>
      <c r="G1692" s="1181"/>
      <c r="H1692" s="1182"/>
    </row>
    <row r="1693" spans="1:8" ht="10.050000000000001" customHeight="1" x14ac:dyDescent="0.3">
      <c r="A1693" s="1187"/>
      <c r="B1693" s="1188"/>
      <c r="C1693" s="1185"/>
      <c r="D1693" s="1189" t="s">
        <v>4331</v>
      </c>
      <c r="E1693" s="1285"/>
      <c r="F1693" s="1180"/>
      <c r="G1693" s="1181"/>
      <c r="H1693" s="1182"/>
    </row>
    <row r="1694" spans="1:8" x14ac:dyDescent="0.3">
      <c r="A1694" s="1187" t="s">
        <v>1493</v>
      </c>
      <c r="B1694" s="1188" t="s">
        <v>3849</v>
      </c>
      <c r="C1694" s="1185" t="s">
        <v>221</v>
      </c>
      <c r="D1694" s="1189">
        <v>45</v>
      </c>
      <c r="E1694" s="1286"/>
      <c r="F1694" s="1180">
        <f>ROUND(D1694*(ROUND(E1694,2)),2)</f>
        <v>0</v>
      </c>
      <c r="G1694" s="1181"/>
      <c r="H1694" s="1182"/>
    </row>
    <row r="1695" spans="1:8" ht="10.050000000000001" customHeight="1" x14ac:dyDescent="0.3">
      <c r="A1695" s="1187"/>
      <c r="B1695" s="1188"/>
      <c r="C1695" s="1185"/>
      <c r="D1695" s="1189" t="s">
        <v>4331</v>
      </c>
      <c r="E1695" s="1285"/>
      <c r="F1695" s="1180"/>
      <c r="G1695" s="1181"/>
      <c r="H1695" s="1182"/>
    </row>
    <row r="1696" spans="1:8" ht="22.8" x14ac:dyDescent="0.3">
      <c r="A1696" s="1187" t="s">
        <v>1495</v>
      </c>
      <c r="B1696" s="1188" t="s">
        <v>3850</v>
      </c>
      <c r="C1696" s="1185" t="s">
        <v>221</v>
      </c>
      <c r="D1696" s="1189">
        <v>5</v>
      </c>
      <c r="E1696" s="1286"/>
      <c r="F1696" s="1180">
        <f>ROUND(D1696*(ROUND(E1696,2)),2)</f>
        <v>0</v>
      </c>
      <c r="G1696" s="1181"/>
      <c r="H1696" s="1182"/>
    </row>
    <row r="1697" spans="1:8" ht="10.050000000000001" customHeight="1" x14ac:dyDescent="0.3">
      <c r="A1697" s="1187"/>
      <c r="B1697" s="1188"/>
      <c r="C1697" s="1185"/>
      <c r="D1697" s="1189" t="s">
        <v>4331</v>
      </c>
      <c r="E1697" s="1285"/>
      <c r="F1697" s="1180"/>
      <c r="G1697" s="1181"/>
      <c r="H1697" s="1182"/>
    </row>
    <row r="1698" spans="1:8" ht="22.8" x14ac:dyDescent="0.3">
      <c r="A1698" s="1225" t="s">
        <v>1497</v>
      </c>
      <c r="B1698" s="1188" t="s">
        <v>3851</v>
      </c>
      <c r="C1698" s="1185" t="s">
        <v>221</v>
      </c>
      <c r="D1698" s="1189">
        <v>150</v>
      </c>
      <c r="E1698" s="1286"/>
      <c r="F1698" s="1180">
        <f>ROUND(D1698*(ROUND(E1698,2)),2)</f>
        <v>0</v>
      </c>
      <c r="G1698" s="1181"/>
      <c r="H1698" s="1182"/>
    </row>
    <row r="1699" spans="1:8" ht="10.050000000000001" customHeight="1" x14ac:dyDescent="0.3">
      <c r="A1699" s="1225"/>
      <c r="B1699" s="1188"/>
      <c r="C1699" s="1185"/>
      <c r="D1699" s="1189"/>
      <c r="E1699" s="1285"/>
      <c r="F1699" s="1180"/>
      <c r="G1699" s="1181"/>
      <c r="H1699" s="1182"/>
    </row>
    <row r="1700" spans="1:8" ht="22.8" x14ac:dyDescent="0.3">
      <c r="A1700" s="1225" t="s">
        <v>1499</v>
      </c>
      <c r="B1700" s="1188" t="s">
        <v>1502</v>
      </c>
      <c r="C1700" s="1185"/>
      <c r="D1700" s="1189" t="s">
        <v>4331</v>
      </c>
      <c r="E1700" s="1217"/>
      <c r="F1700" s="1180"/>
      <c r="G1700" s="1181"/>
      <c r="H1700" s="1182"/>
    </row>
    <row r="1701" spans="1:8" ht="10.050000000000001" customHeight="1" x14ac:dyDescent="0.3">
      <c r="A1701" s="1187"/>
      <c r="B1701" s="1188"/>
      <c r="C1701" s="1185"/>
      <c r="D1701" s="1189" t="s">
        <v>4331</v>
      </c>
      <c r="E1701" s="1285"/>
      <c r="F1701" s="1180"/>
      <c r="G1701" s="1181"/>
      <c r="H1701" s="1182"/>
    </row>
    <row r="1702" spans="1:8" x14ac:dyDescent="0.3">
      <c r="A1702" s="1187" t="s">
        <v>3853</v>
      </c>
      <c r="B1702" s="1188" t="s">
        <v>1504</v>
      </c>
      <c r="C1702" s="1185" t="s">
        <v>9</v>
      </c>
      <c r="D1702" s="1189">
        <v>50</v>
      </c>
      <c r="E1702" s="1286"/>
      <c r="F1702" s="1180">
        <f>ROUND(D1702*(ROUND(E1702,2)),2)</f>
        <v>0</v>
      </c>
      <c r="G1702" s="1181"/>
      <c r="H1702" s="1182"/>
    </row>
    <row r="1703" spans="1:8" ht="10.050000000000001" customHeight="1" x14ac:dyDescent="0.3">
      <c r="A1703" s="1187"/>
      <c r="B1703" s="1188"/>
      <c r="C1703" s="1185"/>
      <c r="D1703" s="1189" t="s">
        <v>4331</v>
      </c>
      <c r="E1703" s="1285"/>
      <c r="F1703" s="1180"/>
      <c r="G1703" s="1181"/>
      <c r="H1703" s="1182"/>
    </row>
    <row r="1704" spans="1:8" x14ac:dyDescent="0.3">
      <c r="A1704" s="1187" t="s">
        <v>3854</v>
      </c>
      <c r="B1704" s="1188" t="s">
        <v>1506</v>
      </c>
      <c r="C1704" s="1185" t="s">
        <v>9</v>
      </c>
      <c r="D1704" s="1189">
        <v>20</v>
      </c>
      <c r="E1704" s="1286"/>
      <c r="F1704" s="1180">
        <f>ROUND(D1704*(ROUND(E1704,2)),2)</f>
        <v>0</v>
      </c>
      <c r="G1704" s="1181"/>
      <c r="H1704" s="1182"/>
    </row>
    <row r="1705" spans="1:8" ht="10.050000000000001" customHeight="1" x14ac:dyDescent="0.3">
      <c r="A1705" s="1187"/>
      <c r="B1705" s="1188"/>
      <c r="C1705" s="1185"/>
      <c r="D1705" s="1189" t="s">
        <v>4331</v>
      </c>
      <c r="E1705" s="1285"/>
      <c r="F1705" s="1180"/>
      <c r="G1705" s="1181"/>
      <c r="H1705" s="1182"/>
    </row>
    <row r="1706" spans="1:8" x14ac:dyDescent="0.3">
      <c r="A1706" s="1225" t="s">
        <v>3855</v>
      </c>
      <c r="B1706" s="1188" t="s">
        <v>1508</v>
      </c>
      <c r="C1706" s="1185" t="s">
        <v>9</v>
      </c>
      <c r="D1706" s="1189">
        <v>10</v>
      </c>
      <c r="E1706" s="1286"/>
      <c r="F1706" s="1180">
        <f>ROUND(D1706*(ROUND(E1706,2)),2)</f>
        <v>0</v>
      </c>
      <c r="G1706" s="1181"/>
      <c r="H1706" s="1182"/>
    </row>
    <row r="1707" spans="1:8" ht="10.050000000000001" customHeight="1" x14ac:dyDescent="0.3">
      <c r="A1707" s="1187"/>
      <c r="B1707" s="1188"/>
      <c r="C1707" s="1185"/>
      <c r="D1707" s="1189" t="s">
        <v>4331</v>
      </c>
      <c r="E1707" s="1285"/>
      <c r="F1707" s="1180"/>
      <c r="G1707" s="1181"/>
      <c r="H1707" s="1182"/>
    </row>
    <row r="1708" spans="1:8" x14ac:dyDescent="0.3">
      <c r="A1708" s="1225" t="s">
        <v>1501</v>
      </c>
      <c r="B1708" s="1188" t="s">
        <v>3856</v>
      </c>
      <c r="C1708" s="1185"/>
      <c r="D1708" s="1189" t="s">
        <v>4331</v>
      </c>
      <c r="E1708" s="1207"/>
      <c r="F1708" s="1180"/>
      <c r="G1708" s="1181"/>
      <c r="H1708" s="1182"/>
    </row>
    <row r="1709" spans="1:8" ht="10.050000000000001" customHeight="1" x14ac:dyDescent="0.3">
      <c r="A1709" s="1187"/>
      <c r="B1709" s="1188"/>
      <c r="C1709" s="1185"/>
      <c r="D1709" s="1189" t="s">
        <v>4331</v>
      </c>
      <c r="E1709" s="1285"/>
      <c r="F1709" s="1180"/>
      <c r="G1709" s="1181"/>
      <c r="H1709" s="1182"/>
    </row>
    <row r="1710" spans="1:8" x14ac:dyDescent="0.3">
      <c r="A1710" s="1187" t="s">
        <v>1503</v>
      </c>
      <c r="B1710" s="1188" t="s">
        <v>1504</v>
      </c>
      <c r="C1710" s="1185" t="s">
        <v>9</v>
      </c>
      <c r="D1710" s="1189">
        <v>20</v>
      </c>
      <c r="E1710" s="1286"/>
      <c r="F1710" s="1180">
        <f>ROUND(D1710*(ROUND(E1710,2)),2)</f>
        <v>0</v>
      </c>
      <c r="G1710" s="1181"/>
      <c r="H1710" s="1182"/>
    </row>
    <row r="1711" spans="1:8" ht="10.050000000000001" customHeight="1" x14ac:dyDescent="0.3">
      <c r="A1711" s="1187"/>
      <c r="B1711" s="1188"/>
      <c r="C1711" s="1185"/>
      <c r="D1711" s="1189" t="s">
        <v>4331</v>
      </c>
      <c r="E1711" s="1285"/>
      <c r="F1711" s="1180"/>
      <c r="G1711" s="1181"/>
      <c r="H1711" s="1182"/>
    </row>
    <row r="1712" spans="1:8" x14ac:dyDescent="0.3">
      <c r="A1712" s="1187" t="s">
        <v>1505</v>
      </c>
      <c r="B1712" s="1188" t="s">
        <v>1506</v>
      </c>
      <c r="C1712" s="1185" t="s">
        <v>9</v>
      </c>
      <c r="D1712" s="1189">
        <v>10</v>
      </c>
      <c r="E1712" s="1286"/>
      <c r="F1712" s="1180">
        <f>ROUND(D1712*(ROUND(E1712,2)),2)</f>
        <v>0</v>
      </c>
      <c r="G1712" s="1181"/>
      <c r="H1712" s="1182"/>
    </row>
    <row r="1713" spans="1:8" ht="10.050000000000001" customHeight="1" x14ac:dyDescent="0.3">
      <c r="A1713" s="1187"/>
      <c r="B1713" s="1188"/>
      <c r="C1713" s="1185"/>
      <c r="D1713" s="1189" t="s">
        <v>4331</v>
      </c>
      <c r="E1713" s="1285"/>
      <c r="F1713" s="1180"/>
      <c r="G1713" s="1181"/>
      <c r="H1713" s="1182"/>
    </row>
    <row r="1714" spans="1:8" x14ac:dyDescent="0.3">
      <c r="A1714" s="1225" t="s">
        <v>1507</v>
      </c>
      <c r="B1714" s="1188" t="s">
        <v>1508</v>
      </c>
      <c r="C1714" s="1185" t="s">
        <v>9</v>
      </c>
      <c r="D1714" s="1189">
        <v>5</v>
      </c>
      <c r="E1714" s="1286"/>
      <c r="F1714" s="1180">
        <f>ROUND(D1714*(ROUND(E1714,2)),2)</f>
        <v>0</v>
      </c>
      <c r="G1714" s="1181"/>
      <c r="H1714" s="1182"/>
    </row>
    <row r="1715" spans="1:8" ht="10.050000000000001" customHeight="1" x14ac:dyDescent="0.3">
      <c r="A1715" s="1187"/>
      <c r="B1715" s="1188"/>
      <c r="C1715" s="1185"/>
      <c r="D1715" s="1189" t="s">
        <v>4331</v>
      </c>
      <c r="E1715" s="1285"/>
      <c r="F1715" s="1180"/>
      <c r="G1715" s="1181"/>
      <c r="H1715" s="1182"/>
    </row>
    <row r="1716" spans="1:8" x14ac:dyDescent="0.3">
      <c r="A1716" s="1187" t="s">
        <v>1509</v>
      </c>
      <c r="B1716" s="1188" t="s">
        <v>1549</v>
      </c>
      <c r="C1716" s="1185" t="s">
        <v>9</v>
      </c>
      <c r="D1716" s="1189">
        <v>50</v>
      </c>
      <c r="E1716" s="1286"/>
      <c r="F1716" s="1180">
        <f>ROUND(D1716*(ROUND(E1716,2)),2)</f>
        <v>0</v>
      </c>
      <c r="G1716" s="1181"/>
      <c r="H1716" s="1182"/>
    </row>
    <row r="1717" spans="1:8" ht="10.050000000000001" customHeight="1" x14ac:dyDescent="0.3">
      <c r="A1717" s="1187"/>
      <c r="B1717" s="1188"/>
      <c r="C1717" s="1185"/>
      <c r="D1717" s="1189" t="s">
        <v>4331</v>
      </c>
      <c r="E1717" s="1285"/>
      <c r="F1717" s="1180"/>
      <c r="G1717" s="1181"/>
      <c r="H1717" s="1182"/>
    </row>
    <row r="1718" spans="1:8" x14ac:dyDescent="0.3">
      <c r="A1718" s="1225" t="s">
        <v>1514</v>
      </c>
      <c r="B1718" s="1188" t="s">
        <v>1531</v>
      </c>
      <c r="C1718" s="1185" t="s">
        <v>181</v>
      </c>
      <c r="D1718" s="1189">
        <v>10</v>
      </c>
      <c r="E1718" s="1286"/>
      <c r="F1718" s="1180">
        <f>ROUND(D1718*(ROUND(E1718,2)),2)</f>
        <v>0</v>
      </c>
      <c r="G1718" s="1181"/>
      <c r="H1718" s="1182"/>
    </row>
    <row r="1719" spans="1:8" ht="10.050000000000001" customHeight="1" x14ac:dyDescent="0.3">
      <c r="A1719" s="1187"/>
      <c r="B1719" s="1188"/>
      <c r="C1719" s="1185"/>
      <c r="D1719" s="1189"/>
      <c r="E1719" s="1285"/>
      <c r="F1719" s="1180"/>
      <c r="G1719" s="1181"/>
      <c r="H1719" s="1182"/>
    </row>
    <row r="1720" spans="1:8" ht="22.8" x14ac:dyDescent="0.3">
      <c r="A1720" s="1225" t="s">
        <v>1516</v>
      </c>
      <c r="B1720" s="1188" t="s">
        <v>1535</v>
      </c>
      <c r="C1720" s="1185"/>
      <c r="D1720" s="1189" t="s">
        <v>4331</v>
      </c>
      <c r="E1720" s="1207"/>
      <c r="F1720" s="1180"/>
      <c r="G1720" s="1181"/>
      <c r="H1720" s="1182"/>
    </row>
    <row r="1721" spans="1:8" ht="10.050000000000001" customHeight="1" x14ac:dyDescent="0.3">
      <c r="A1721" s="1187"/>
      <c r="B1721" s="1235"/>
      <c r="C1721" s="1185"/>
      <c r="D1721" s="1189"/>
      <c r="E1721" s="1285"/>
      <c r="F1721" s="1180"/>
      <c r="G1721" s="1181"/>
      <c r="H1721" s="1182"/>
    </row>
    <row r="1722" spans="1:8" x14ac:dyDescent="0.3">
      <c r="A1722" s="1225" t="s">
        <v>1518</v>
      </c>
      <c r="B1722" s="1188" t="s">
        <v>1537</v>
      </c>
      <c r="C1722" s="1185"/>
      <c r="D1722" s="1189" t="s">
        <v>4331</v>
      </c>
      <c r="E1722" s="1207"/>
      <c r="F1722" s="1180"/>
      <c r="G1722" s="1181"/>
      <c r="H1722" s="1182"/>
    </row>
    <row r="1723" spans="1:8" ht="10.050000000000001" customHeight="1" x14ac:dyDescent="0.3">
      <c r="A1723" s="1187"/>
      <c r="B1723" s="1188"/>
      <c r="C1723" s="1185"/>
      <c r="D1723" s="1189"/>
      <c r="E1723" s="1285"/>
      <c r="F1723" s="1180"/>
      <c r="G1723" s="1181"/>
      <c r="H1723" s="1182"/>
    </row>
    <row r="1724" spans="1:8" ht="12" customHeight="1" x14ac:dyDescent="0.3">
      <c r="A1724" s="1178"/>
      <c r="B1724" s="1203"/>
      <c r="C1724" s="1204"/>
      <c r="D1724" s="1204"/>
      <c r="E1724" s="1204"/>
      <c r="F1724" s="1210"/>
      <c r="G1724" s="1181"/>
      <c r="H1724" s="1182"/>
    </row>
    <row r="1725" spans="1:8" ht="12" customHeight="1" x14ac:dyDescent="0.3">
      <c r="A1725" s="1205"/>
      <c r="B1725" s="1158" t="s">
        <v>4450</v>
      </c>
      <c r="C1725" s="1159"/>
      <c r="D1725" s="1159"/>
      <c r="E1725" s="1159"/>
      <c r="F1725" s="1175">
        <f>SUM(F1673:F1723)</f>
        <v>0</v>
      </c>
      <c r="G1725" s="1181"/>
      <c r="H1725" s="1151"/>
    </row>
    <row r="1726" spans="1:8" ht="12.75" customHeight="1" x14ac:dyDescent="0.3">
      <c r="A1726" s="1148" t="str">
        <f>A1</f>
        <v>CONTRACT  SANRAL NRA 2024/1323</v>
      </c>
      <c r="B1726" s="1206"/>
      <c r="C1726" s="1150"/>
      <c r="D1726" s="1150"/>
      <c r="E1726" s="1150"/>
      <c r="F1726" s="1151"/>
      <c r="G1726" s="1181"/>
      <c r="H1726" s="1151"/>
    </row>
    <row r="1727" spans="1:8" ht="12.75" customHeight="1" x14ac:dyDescent="0.3">
      <c r="A1727" s="1148" t="str">
        <f>A2</f>
        <v>ROUTINE ROAD MAINTENANCE ON NATIONAL ROUTES IN THE NORTHWEST PROVINCE</v>
      </c>
      <c r="B1727" s="1149"/>
      <c r="C1727" s="1150"/>
      <c r="D1727" s="1150"/>
      <c r="E1727" s="1150"/>
      <c r="F1727" s="1155" t="s">
        <v>4527</v>
      </c>
      <c r="G1727" s="1181"/>
      <c r="H1727" s="1155"/>
    </row>
    <row r="1728" spans="1:8" ht="12.75" customHeight="1" x14ac:dyDescent="0.3">
      <c r="A1728" s="1157" t="s">
        <v>4457</v>
      </c>
      <c r="B1728" s="1149"/>
      <c r="C1728" s="1159"/>
      <c r="D1728" s="1159"/>
      <c r="E1728" s="1159"/>
      <c r="F1728" s="1151"/>
      <c r="G1728" s="1181"/>
      <c r="H1728" s="1151"/>
    </row>
    <row r="1729" spans="1:8" ht="12.75" customHeight="1" x14ac:dyDescent="0.3">
      <c r="A1729" s="1162"/>
      <c r="B1729" s="1163"/>
      <c r="C1729" s="1164"/>
      <c r="D1729" s="1164"/>
      <c r="E1729" s="1165"/>
      <c r="F1729" s="1165"/>
      <c r="G1729" s="1181"/>
      <c r="H1729" s="1151"/>
    </row>
    <row r="1730" spans="1:8" ht="12.75" customHeight="1" x14ac:dyDescent="0.3">
      <c r="A1730" s="1166" t="s">
        <v>4111</v>
      </c>
      <c r="B1730" s="1167" t="s">
        <v>4035</v>
      </c>
      <c r="C1730" s="1168" t="s">
        <v>4112</v>
      </c>
      <c r="D1730" s="1168" t="s">
        <v>4113</v>
      </c>
      <c r="E1730" s="1169" t="s">
        <v>4114</v>
      </c>
      <c r="F1730" s="1169" t="s">
        <v>4036</v>
      </c>
      <c r="G1730" s="1181"/>
      <c r="H1730" s="1170"/>
    </row>
    <row r="1731" spans="1:8" ht="12.75" customHeight="1" x14ac:dyDescent="0.3">
      <c r="A1731" s="1172"/>
      <c r="B1731" s="1173"/>
      <c r="C1731" s="1174"/>
      <c r="D1731" s="1174"/>
      <c r="E1731" s="1175"/>
      <c r="F1731" s="1175"/>
      <c r="G1731" s="1181"/>
      <c r="H1731" s="1151"/>
    </row>
    <row r="1732" spans="1:8" ht="12.75" customHeight="1" x14ac:dyDescent="0.3">
      <c r="A1732" s="1178"/>
      <c r="B1732" s="1203"/>
      <c r="C1732" s="1204"/>
      <c r="D1732" s="1204"/>
      <c r="E1732" s="1204"/>
      <c r="F1732" s="1165"/>
      <c r="G1732" s="1181"/>
      <c r="H1732" s="1151"/>
    </row>
    <row r="1733" spans="1:8" ht="12.75" customHeight="1" x14ac:dyDescent="0.3">
      <c r="A1733" s="1205"/>
      <c r="B1733" s="1158" t="s">
        <v>4451</v>
      </c>
      <c r="C1733" s="1159"/>
      <c r="D1733" s="1159"/>
      <c r="E1733" s="1159"/>
      <c r="F1733" s="1175">
        <f>F1725</f>
        <v>0</v>
      </c>
      <c r="G1733" s="1181"/>
      <c r="H1733" s="1151"/>
    </row>
    <row r="1734" spans="1:8" ht="12.75" customHeight="1" x14ac:dyDescent="0.3">
      <c r="A1734" s="1187"/>
      <c r="B1734" s="1188"/>
      <c r="C1734" s="1185"/>
      <c r="D1734" s="1189"/>
      <c r="E1734" s="1285"/>
      <c r="F1734" s="1180"/>
      <c r="G1734" s="1181"/>
      <c r="H1734" s="1151"/>
    </row>
    <row r="1735" spans="1:8" ht="12" customHeight="1" x14ac:dyDescent="0.3">
      <c r="A1735" s="1187" t="s">
        <v>1520</v>
      </c>
      <c r="B1735" s="1188" t="s">
        <v>1539</v>
      </c>
      <c r="C1735" s="1185" t="s">
        <v>181</v>
      </c>
      <c r="D1735" s="1189">
        <v>10</v>
      </c>
      <c r="E1735" s="1286"/>
      <c r="F1735" s="1180">
        <f>ROUND(D1735*(ROUND(E1735,2)),2)</f>
        <v>0</v>
      </c>
      <c r="G1735" s="1181"/>
      <c r="H1735" s="1151"/>
    </row>
    <row r="1736" spans="1:8" ht="12.75" customHeight="1" x14ac:dyDescent="0.3">
      <c r="A1736" s="1187"/>
      <c r="B1736" s="1235"/>
      <c r="C1736" s="1185"/>
      <c r="D1736" s="1189"/>
      <c r="E1736" s="1285"/>
      <c r="F1736" s="1180"/>
      <c r="G1736" s="1181"/>
      <c r="H1736" s="1182"/>
    </row>
    <row r="1737" spans="1:8" ht="12" customHeight="1" x14ac:dyDescent="0.3">
      <c r="A1737" s="1187" t="s">
        <v>1522</v>
      </c>
      <c r="B1737" s="1188" t="s">
        <v>1541</v>
      </c>
      <c r="C1737" s="1185" t="s">
        <v>181</v>
      </c>
      <c r="D1737" s="1189">
        <v>10</v>
      </c>
      <c r="E1737" s="1286"/>
      <c r="F1737" s="1180">
        <f>ROUND(D1737*(ROUND(E1737,2)),2)</f>
        <v>0</v>
      </c>
      <c r="G1737" s="1181"/>
      <c r="H1737" s="1151"/>
    </row>
    <row r="1738" spans="1:8" ht="12.75" customHeight="1" x14ac:dyDescent="0.3">
      <c r="A1738" s="1187"/>
      <c r="B1738" s="1188"/>
      <c r="C1738" s="1185"/>
      <c r="D1738" s="1189"/>
      <c r="E1738" s="1285"/>
      <c r="F1738" s="1180"/>
      <c r="G1738" s="1181"/>
      <c r="H1738" s="1151"/>
    </row>
    <row r="1739" spans="1:8" ht="12" customHeight="1" x14ac:dyDescent="0.3">
      <c r="A1739" s="1187" t="s">
        <v>1523</v>
      </c>
      <c r="B1739" s="1188" t="s">
        <v>1543</v>
      </c>
      <c r="C1739" s="1185" t="s">
        <v>181</v>
      </c>
      <c r="D1739" s="1189">
        <v>10</v>
      </c>
      <c r="E1739" s="1286"/>
      <c r="F1739" s="1180">
        <f>ROUND(D1739*(ROUND(E1739,2)),2)</f>
        <v>0</v>
      </c>
      <c r="G1739" s="1181"/>
      <c r="H1739" s="1151"/>
    </row>
    <row r="1740" spans="1:8" ht="12.75" customHeight="1" x14ac:dyDescent="0.3">
      <c r="A1740" s="1187"/>
      <c r="B1740" s="1235"/>
      <c r="C1740" s="1185"/>
      <c r="D1740" s="1189"/>
      <c r="E1740" s="1285"/>
      <c r="F1740" s="1180"/>
      <c r="G1740" s="1181"/>
      <c r="H1740" s="1182"/>
    </row>
    <row r="1741" spans="1:8" x14ac:dyDescent="0.3">
      <c r="A1741" s="1187" t="s">
        <v>3865</v>
      </c>
      <c r="B1741" s="1188" t="s">
        <v>1545</v>
      </c>
      <c r="C1741" s="1185" t="s">
        <v>453</v>
      </c>
      <c r="D1741" s="1189">
        <v>20</v>
      </c>
      <c r="E1741" s="1286"/>
      <c r="F1741" s="1180">
        <f>ROUND(D1741*(ROUND(E1741,2)),2)</f>
        <v>0</v>
      </c>
      <c r="G1741" s="1181"/>
      <c r="H1741" s="1182"/>
    </row>
    <row r="1742" spans="1:8" ht="12.75" customHeight="1" x14ac:dyDescent="0.3">
      <c r="A1742" s="1187"/>
      <c r="B1742" s="1235"/>
      <c r="C1742" s="1185"/>
      <c r="D1742" s="1189"/>
      <c r="E1742" s="1285"/>
      <c r="F1742" s="1180"/>
      <c r="G1742" s="1181"/>
      <c r="H1742" s="1182"/>
    </row>
    <row r="1743" spans="1:8" ht="22.8" x14ac:dyDescent="0.3">
      <c r="A1743" s="1187" t="s">
        <v>3866</v>
      </c>
      <c r="B1743" s="1188" t="s">
        <v>1547</v>
      </c>
      <c r="C1743" s="1185" t="s">
        <v>453</v>
      </c>
      <c r="D1743" s="1189">
        <v>10</v>
      </c>
      <c r="E1743" s="1286"/>
      <c r="F1743" s="1180">
        <f>ROUND(D1743*(ROUND(E1743,2)),2)</f>
        <v>0</v>
      </c>
      <c r="G1743" s="1181"/>
      <c r="H1743" s="1182"/>
    </row>
    <row r="1744" spans="1:8" ht="12.75" customHeight="1" x14ac:dyDescent="0.3">
      <c r="A1744" s="1187"/>
      <c r="B1744" s="1235"/>
      <c r="C1744" s="1185"/>
      <c r="D1744" s="1189" t="s">
        <v>4331</v>
      </c>
      <c r="E1744" s="1285"/>
      <c r="F1744" s="1180"/>
      <c r="G1744" s="1181"/>
      <c r="H1744" s="1182"/>
    </row>
    <row r="1745" spans="1:8" x14ac:dyDescent="0.3">
      <c r="A1745" s="1225" t="s">
        <v>1530</v>
      </c>
      <c r="B1745" s="1188" t="s">
        <v>1515</v>
      </c>
      <c r="C1745" s="1185" t="s">
        <v>4143</v>
      </c>
      <c r="D1745" s="1189">
        <v>10</v>
      </c>
      <c r="E1745" s="1286"/>
      <c r="F1745" s="1180">
        <f>ROUND(D1745*(ROUND(E1745,2)),2)</f>
        <v>0</v>
      </c>
      <c r="G1745" s="1181"/>
      <c r="H1745" s="1182"/>
    </row>
    <row r="1746" spans="1:8" ht="12.75" customHeight="1" x14ac:dyDescent="0.3">
      <c r="A1746" s="1187"/>
      <c r="B1746" s="1235"/>
      <c r="C1746" s="1185"/>
      <c r="D1746" s="1189" t="s">
        <v>4331</v>
      </c>
      <c r="E1746" s="1285"/>
      <c r="F1746" s="1180"/>
      <c r="G1746" s="1181"/>
      <c r="H1746" s="1182"/>
    </row>
    <row r="1747" spans="1:8" x14ac:dyDescent="0.3">
      <c r="A1747" s="1225" t="s">
        <v>1532</v>
      </c>
      <c r="B1747" s="1188" t="s">
        <v>1551</v>
      </c>
      <c r="C1747" s="1287"/>
      <c r="D1747" s="1189" t="s">
        <v>4331</v>
      </c>
      <c r="E1747" s="1288"/>
      <c r="F1747" s="1288"/>
      <c r="G1747" s="1181"/>
    </row>
    <row r="1748" spans="1:8" ht="12.75" customHeight="1" x14ac:dyDescent="0.3">
      <c r="A1748" s="1187" t="s">
        <v>4331</v>
      </c>
      <c r="B1748" s="1235"/>
      <c r="C1748" s="1185"/>
      <c r="D1748" s="1189" t="s">
        <v>4331</v>
      </c>
      <c r="E1748" s="1285"/>
      <c r="F1748" s="1180"/>
      <c r="G1748" s="1181"/>
      <c r="H1748" s="1182"/>
    </row>
    <row r="1749" spans="1:8" x14ac:dyDescent="0.3">
      <c r="A1749" s="1225" t="s">
        <v>3859</v>
      </c>
      <c r="B1749" s="1188" t="s">
        <v>1551</v>
      </c>
      <c r="C1749" s="1185" t="s">
        <v>3858</v>
      </c>
      <c r="D1749" s="1189">
        <v>1</v>
      </c>
      <c r="E1749" s="1217">
        <v>5000000</v>
      </c>
      <c r="F1749" s="1180">
        <f>ROUND(D1749*(ROUND(E1749,2)),2)</f>
        <v>5000000</v>
      </c>
      <c r="G1749" s="1181"/>
      <c r="H1749" s="1182"/>
    </row>
    <row r="1750" spans="1:8" ht="12.75" customHeight="1" x14ac:dyDescent="0.3">
      <c r="A1750" s="1187" t="s">
        <v>4331</v>
      </c>
      <c r="B1750" s="1235"/>
      <c r="C1750" s="1185"/>
      <c r="D1750" s="1189" t="s">
        <v>4331</v>
      </c>
      <c r="E1750" s="1285"/>
      <c r="F1750" s="1180"/>
      <c r="G1750" s="1181"/>
      <c r="H1750" s="1182"/>
    </row>
    <row r="1751" spans="1:8" ht="22.8" x14ac:dyDescent="0.3">
      <c r="A1751" s="1225" t="s">
        <v>3860</v>
      </c>
      <c r="B1751" s="1188" t="s">
        <v>3857</v>
      </c>
      <c r="C1751" s="1185" t="s">
        <v>21</v>
      </c>
      <c r="D1751" s="1189">
        <f>F1749</f>
        <v>5000000</v>
      </c>
      <c r="E1751" s="1290"/>
      <c r="F1751" s="1180">
        <f>ROUND(D1751*(ROUND(E1751,2)),2)</f>
        <v>0</v>
      </c>
      <c r="G1751" s="1181"/>
      <c r="H1751" s="1182"/>
    </row>
    <row r="1752" spans="1:8" ht="12.75" customHeight="1" x14ac:dyDescent="0.3">
      <c r="A1752" s="1187"/>
      <c r="B1752" s="1235"/>
      <c r="C1752" s="1185"/>
      <c r="D1752" s="1189" t="s">
        <v>4331</v>
      </c>
      <c r="E1752" s="1285"/>
      <c r="F1752" s="1180"/>
      <c r="G1752" s="1181"/>
      <c r="H1752" s="1182"/>
    </row>
    <row r="1753" spans="1:8" x14ac:dyDescent="0.3">
      <c r="A1753" s="1225" t="s">
        <v>1534</v>
      </c>
      <c r="B1753" s="1236" t="s">
        <v>1573</v>
      </c>
      <c r="C1753" s="1253"/>
      <c r="D1753" s="1189" t="s">
        <v>4331</v>
      </c>
      <c r="E1753" s="1285"/>
      <c r="F1753" s="1180"/>
      <c r="G1753" s="1181"/>
      <c r="H1753" s="1182"/>
    </row>
    <row r="1754" spans="1:8" ht="12.75" customHeight="1" x14ac:dyDescent="0.3">
      <c r="A1754" s="1187"/>
      <c r="B1754" s="1235"/>
      <c r="C1754" s="1185"/>
      <c r="D1754" s="1189" t="s">
        <v>4331</v>
      </c>
      <c r="E1754" s="1285"/>
      <c r="F1754" s="1180"/>
      <c r="G1754" s="1181"/>
      <c r="H1754" s="1182"/>
    </row>
    <row r="1755" spans="1:8" x14ac:dyDescent="0.3">
      <c r="A1755" s="1225" t="s">
        <v>1536</v>
      </c>
      <c r="B1755" s="1236" t="s">
        <v>1573</v>
      </c>
      <c r="C1755" s="1253" t="s">
        <v>3858</v>
      </c>
      <c r="D1755" s="1189">
        <v>1</v>
      </c>
      <c r="E1755" s="1217">
        <v>250000</v>
      </c>
      <c r="F1755" s="1180">
        <f>ROUND(D1755*(ROUND(E1755,2)),2)</f>
        <v>250000</v>
      </c>
      <c r="G1755" s="1181"/>
      <c r="H1755" s="1182"/>
    </row>
    <row r="1756" spans="1:8" ht="12.75" customHeight="1" x14ac:dyDescent="0.3">
      <c r="A1756" s="1187" t="s">
        <v>4331</v>
      </c>
      <c r="B1756" s="1235"/>
      <c r="C1756" s="1185"/>
      <c r="D1756" s="1189" t="s">
        <v>4331</v>
      </c>
      <c r="E1756" s="1285"/>
      <c r="F1756" s="1180"/>
      <c r="G1756" s="1181"/>
      <c r="H1756" s="1182"/>
    </row>
    <row r="1757" spans="1:8" ht="22.8" x14ac:dyDescent="0.3">
      <c r="A1757" s="1225" t="s">
        <v>1546</v>
      </c>
      <c r="B1757" s="1236" t="s">
        <v>3861</v>
      </c>
      <c r="C1757" s="1253" t="s">
        <v>21</v>
      </c>
      <c r="D1757" s="1189">
        <f>F1755</f>
        <v>250000</v>
      </c>
      <c r="E1757" s="1290"/>
      <c r="F1757" s="1180">
        <f>ROUND(D1757*(ROUND(E1757,2)),2)</f>
        <v>0</v>
      </c>
      <c r="G1757" s="1181"/>
      <c r="H1757" s="1182"/>
    </row>
    <row r="1758" spans="1:8" ht="12.75" customHeight="1" x14ac:dyDescent="0.3">
      <c r="A1758" s="1187"/>
      <c r="B1758" s="1235"/>
      <c r="C1758" s="1185"/>
      <c r="D1758" s="1189"/>
      <c r="E1758" s="1285"/>
      <c r="F1758" s="1180"/>
      <c r="G1758" s="1181"/>
      <c r="H1758" s="1182"/>
    </row>
    <row r="1759" spans="1:8" x14ac:dyDescent="0.3">
      <c r="A1759" s="1187" t="s">
        <v>1548</v>
      </c>
      <c r="B1759" s="1188" t="s">
        <v>3887</v>
      </c>
      <c r="C1759" s="1185"/>
      <c r="D1759" s="1189"/>
      <c r="E1759" s="1285"/>
      <c r="F1759" s="1180"/>
      <c r="G1759" s="1181"/>
      <c r="H1759" s="1182"/>
    </row>
    <row r="1760" spans="1:8" ht="12.75" customHeight="1" x14ac:dyDescent="0.3">
      <c r="A1760" s="1187"/>
      <c r="B1760" s="1235"/>
      <c r="C1760" s="1185"/>
      <c r="D1760" s="1189"/>
      <c r="E1760" s="1285"/>
      <c r="F1760" s="1180"/>
      <c r="G1760" s="1181"/>
      <c r="H1760" s="1182"/>
    </row>
    <row r="1761" spans="1:8" x14ac:dyDescent="0.3">
      <c r="A1761" s="1187" t="s">
        <v>3862</v>
      </c>
      <c r="B1761" s="1188" t="s">
        <v>1562</v>
      </c>
      <c r="C1761" s="1185"/>
      <c r="D1761" s="1189"/>
      <c r="E1761" s="1285"/>
      <c r="F1761" s="1180"/>
      <c r="G1761" s="1181"/>
      <c r="H1761" s="1182"/>
    </row>
    <row r="1762" spans="1:8" ht="12.75" customHeight="1" x14ac:dyDescent="0.3">
      <c r="A1762" s="1187"/>
      <c r="B1762" s="1235"/>
      <c r="C1762" s="1185"/>
      <c r="D1762" s="1189"/>
      <c r="E1762" s="1285"/>
      <c r="F1762" s="1180"/>
      <c r="G1762" s="1181"/>
      <c r="H1762" s="1182"/>
    </row>
    <row r="1763" spans="1:8" x14ac:dyDescent="0.3">
      <c r="A1763" s="1187" t="s">
        <v>3863</v>
      </c>
      <c r="B1763" s="1188" t="s">
        <v>173</v>
      </c>
      <c r="C1763" s="1185" t="s">
        <v>9</v>
      </c>
      <c r="D1763" s="1189">
        <v>45</v>
      </c>
      <c r="E1763" s="1286"/>
      <c r="F1763" s="1180">
        <f>ROUND(D1763*(ROUND(E1763,2)),2)</f>
        <v>0</v>
      </c>
      <c r="G1763" s="1181"/>
      <c r="H1763" s="1182"/>
    </row>
    <row r="1764" spans="1:8" ht="12.75" customHeight="1" x14ac:dyDescent="0.3">
      <c r="A1764" s="1187"/>
      <c r="B1764" s="1235"/>
      <c r="C1764" s="1185"/>
      <c r="D1764" s="1189"/>
      <c r="E1764" s="1285"/>
      <c r="F1764" s="1180"/>
      <c r="G1764" s="1181"/>
      <c r="H1764" s="1182"/>
    </row>
    <row r="1765" spans="1:8" ht="14.25" customHeight="1" x14ac:dyDescent="0.3">
      <c r="A1765" s="1187" t="s">
        <v>3864</v>
      </c>
      <c r="B1765" s="1188" t="s">
        <v>171</v>
      </c>
      <c r="C1765" s="1185" t="s">
        <v>9</v>
      </c>
      <c r="D1765" s="1189">
        <v>45</v>
      </c>
      <c r="E1765" s="1286"/>
      <c r="F1765" s="1180">
        <f>ROUND(D1765*(ROUND(E1765,2)),2)</f>
        <v>0</v>
      </c>
      <c r="G1765" s="1181"/>
      <c r="H1765" s="1182"/>
    </row>
    <row r="1766" spans="1:8" ht="12.75" customHeight="1" x14ac:dyDescent="0.3">
      <c r="A1766" s="1187"/>
      <c r="B1766" s="1235"/>
      <c r="C1766" s="1185"/>
      <c r="D1766" s="1189"/>
      <c r="E1766" s="1285"/>
      <c r="F1766" s="1180"/>
      <c r="G1766" s="1181"/>
      <c r="H1766" s="1182"/>
    </row>
    <row r="1767" spans="1:8" x14ac:dyDescent="0.3">
      <c r="A1767" s="1187" t="s">
        <v>3881</v>
      </c>
      <c r="B1767" s="1188" t="s">
        <v>1566</v>
      </c>
      <c r="C1767" s="1185"/>
      <c r="D1767" s="1189"/>
      <c r="E1767" s="1285"/>
      <c r="F1767" s="1180"/>
      <c r="G1767" s="1181"/>
      <c r="H1767" s="1182"/>
    </row>
    <row r="1768" spans="1:8" ht="12.75" customHeight="1" x14ac:dyDescent="0.3">
      <c r="A1768" s="1187"/>
      <c r="B1768" s="1235"/>
      <c r="C1768" s="1185"/>
      <c r="D1768" s="1189"/>
      <c r="E1768" s="1285"/>
      <c r="F1768" s="1180"/>
      <c r="G1768" s="1181"/>
      <c r="H1768" s="1182"/>
    </row>
    <row r="1769" spans="1:8" x14ac:dyDescent="0.3">
      <c r="A1769" s="1187" t="s">
        <v>3882</v>
      </c>
      <c r="B1769" s="1188" t="s">
        <v>171</v>
      </c>
      <c r="C1769" s="1185" t="s">
        <v>9</v>
      </c>
      <c r="D1769" s="1189">
        <v>50</v>
      </c>
      <c r="E1769" s="1286"/>
      <c r="F1769" s="1180">
        <f>ROUND(D1769*(ROUND(E1769,2)),2)</f>
        <v>0</v>
      </c>
      <c r="G1769" s="1181"/>
      <c r="H1769" s="1182"/>
    </row>
    <row r="1770" spans="1:8" ht="12.75" customHeight="1" x14ac:dyDescent="0.3">
      <c r="A1770" s="1187"/>
      <c r="B1770" s="1235"/>
      <c r="C1770" s="1185"/>
      <c r="D1770" s="1189"/>
      <c r="E1770" s="1285"/>
      <c r="F1770" s="1180"/>
      <c r="G1770" s="1181"/>
      <c r="H1770" s="1182"/>
    </row>
    <row r="1771" spans="1:8" x14ac:dyDescent="0.3">
      <c r="A1771" s="1187" t="s">
        <v>3883</v>
      </c>
      <c r="B1771" s="1188" t="s">
        <v>177</v>
      </c>
      <c r="C1771" s="1185" t="s">
        <v>9</v>
      </c>
      <c r="D1771" s="1189">
        <v>60</v>
      </c>
      <c r="E1771" s="1286"/>
      <c r="F1771" s="1180">
        <f>ROUND(D1771*(ROUND(E1771,2)),2)</f>
        <v>0</v>
      </c>
      <c r="G1771" s="1181"/>
      <c r="H1771" s="1182"/>
    </row>
    <row r="1772" spans="1:8" ht="12.75" customHeight="1" x14ac:dyDescent="0.3">
      <c r="A1772" s="1187"/>
      <c r="B1772" s="1235"/>
      <c r="C1772" s="1185"/>
      <c r="D1772" s="1189"/>
      <c r="E1772" s="1285"/>
      <c r="F1772" s="1180"/>
      <c r="G1772" s="1181"/>
      <c r="H1772" s="1182"/>
    </row>
    <row r="1773" spans="1:8" x14ac:dyDescent="0.3">
      <c r="A1773" s="1187" t="s">
        <v>3886</v>
      </c>
      <c r="B1773" s="1188" t="s">
        <v>175</v>
      </c>
      <c r="C1773" s="1185"/>
      <c r="D1773" s="1189"/>
      <c r="E1773" s="1285"/>
      <c r="F1773" s="1180"/>
      <c r="G1773" s="1181"/>
      <c r="H1773" s="1182"/>
    </row>
    <row r="1774" spans="1:8" ht="12.75" customHeight="1" x14ac:dyDescent="0.3">
      <c r="A1774" s="1187"/>
      <c r="B1774" s="1235"/>
      <c r="C1774" s="1185"/>
      <c r="D1774" s="1189"/>
      <c r="E1774" s="1285"/>
      <c r="F1774" s="1180"/>
      <c r="G1774" s="1181"/>
      <c r="H1774" s="1182"/>
    </row>
    <row r="1775" spans="1:8" x14ac:dyDescent="0.3">
      <c r="A1775" s="1187" t="s">
        <v>3884</v>
      </c>
      <c r="B1775" s="1188" t="s">
        <v>171</v>
      </c>
      <c r="C1775" s="1185" t="s">
        <v>9</v>
      </c>
      <c r="D1775" s="1189">
        <v>45</v>
      </c>
      <c r="E1775" s="1286"/>
      <c r="F1775" s="1180">
        <f>ROUND(D1775*(ROUND(E1775,2)),2)</f>
        <v>0</v>
      </c>
      <c r="G1775" s="1181"/>
      <c r="H1775" s="1182"/>
    </row>
    <row r="1776" spans="1:8" ht="12.75" customHeight="1" x14ac:dyDescent="0.3">
      <c r="A1776" s="1187"/>
      <c r="B1776" s="1235"/>
      <c r="C1776" s="1185"/>
      <c r="D1776" s="1189"/>
      <c r="E1776" s="1285"/>
      <c r="F1776" s="1180"/>
      <c r="G1776" s="1181"/>
      <c r="H1776" s="1182"/>
    </row>
    <row r="1777" spans="1:8" x14ac:dyDescent="0.3">
      <c r="A1777" s="1187" t="s">
        <v>3885</v>
      </c>
      <c r="B1777" s="1188" t="s">
        <v>177</v>
      </c>
      <c r="C1777" s="1185" t="s">
        <v>9</v>
      </c>
      <c r="D1777" s="1189">
        <v>45</v>
      </c>
      <c r="E1777" s="1286"/>
      <c r="F1777" s="1180">
        <f>ROUND(D1777*(ROUND(E1777,2)),2)</f>
        <v>0</v>
      </c>
      <c r="G1777" s="1181"/>
      <c r="H1777" s="1182"/>
    </row>
    <row r="1778" spans="1:8" x14ac:dyDescent="0.3">
      <c r="A1778" s="1187"/>
      <c r="B1778" s="1188"/>
      <c r="C1778" s="1185"/>
      <c r="D1778" s="1189"/>
      <c r="E1778" s="1285"/>
      <c r="F1778" s="1180"/>
      <c r="G1778" s="1181"/>
      <c r="H1778" s="1182"/>
    </row>
    <row r="1779" spans="1:8" x14ac:dyDescent="0.3">
      <c r="A1779" s="1187"/>
      <c r="B1779" s="1188"/>
      <c r="C1779" s="1185"/>
      <c r="D1779" s="1189"/>
      <c r="E1779" s="1285"/>
      <c r="F1779" s="1180"/>
      <c r="G1779" s="1181"/>
      <c r="H1779" s="1182"/>
    </row>
    <row r="1780" spans="1:8" x14ac:dyDescent="0.3">
      <c r="A1780" s="1187"/>
      <c r="B1780" s="1188"/>
      <c r="C1780" s="1185"/>
      <c r="D1780" s="1189"/>
      <c r="E1780" s="1285"/>
      <c r="F1780" s="1180"/>
      <c r="G1780" s="1181"/>
      <c r="H1780" s="1182"/>
    </row>
    <row r="1781" spans="1:8" x14ac:dyDescent="0.3">
      <c r="A1781" s="1187"/>
      <c r="B1781" s="1188"/>
      <c r="C1781" s="1185"/>
      <c r="D1781" s="1189"/>
      <c r="E1781" s="1285"/>
      <c r="F1781" s="1180"/>
      <c r="G1781" s="1181"/>
      <c r="H1781" s="1182"/>
    </row>
    <row r="1782" spans="1:8" x14ac:dyDescent="0.3">
      <c r="A1782" s="1187"/>
      <c r="B1782" s="1188"/>
      <c r="C1782" s="1185"/>
      <c r="D1782" s="1189"/>
      <c r="E1782" s="1285"/>
      <c r="F1782" s="1180"/>
      <c r="G1782" s="1181"/>
      <c r="H1782" s="1182"/>
    </row>
    <row r="1783" spans="1:8" ht="12.75" customHeight="1" x14ac:dyDescent="0.3">
      <c r="A1783" s="1187"/>
      <c r="B1783" s="1188"/>
      <c r="C1783" s="1185"/>
      <c r="D1783" s="1189"/>
      <c r="E1783" s="1258"/>
      <c r="F1783" s="1180"/>
      <c r="G1783" s="1181"/>
      <c r="H1783" s="1182"/>
    </row>
    <row r="1784" spans="1:8" ht="12.75" customHeight="1" x14ac:dyDescent="0.3">
      <c r="A1784" s="1178"/>
      <c r="B1784" s="1203"/>
      <c r="C1784" s="1204"/>
      <c r="D1784" s="1204"/>
      <c r="E1784" s="1204"/>
      <c r="F1784" s="1210"/>
      <c r="G1784" s="1181"/>
      <c r="H1784" s="1182"/>
    </row>
    <row r="1785" spans="1:8" ht="12.75" customHeight="1" x14ac:dyDescent="0.3">
      <c r="A1785" s="1211" t="s">
        <v>4082</v>
      </c>
      <c r="B1785" s="1158" t="s">
        <v>4116</v>
      </c>
      <c r="C1785" s="1159"/>
      <c r="D1785" s="1159"/>
      <c r="E1785" s="1159"/>
      <c r="F1785" s="1175">
        <f>SUM(F1733:F1783)</f>
        <v>5250000</v>
      </c>
      <c r="G1785" s="1181"/>
      <c r="H1785" s="1151"/>
    </row>
    <row r="1786" spans="1:8" ht="12" customHeight="1" x14ac:dyDescent="0.3">
      <c r="A1786" s="1148" t="str">
        <f>A1</f>
        <v>CONTRACT  SANRAL NRA 2024/1323</v>
      </c>
      <c r="B1786" s="1206"/>
      <c r="C1786" s="1150"/>
      <c r="D1786" s="1150"/>
      <c r="E1786" s="1150"/>
      <c r="F1786" s="1151"/>
      <c r="G1786" s="1181"/>
      <c r="H1786" s="1151"/>
    </row>
    <row r="1787" spans="1:8" ht="12" customHeight="1" x14ac:dyDescent="0.3">
      <c r="A1787" s="1148" t="str">
        <f>A2</f>
        <v>ROUTINE ROAD MAINTENANCE ON NATIONAL ROUTES IN THE NORTHWEST PROVINCE</v>
      </c>
      <c r="B1787" s="1149"/>
      <c r="C1787" s="1150"/>
      <c r="D1787" s="1150"/>
      <c r="E1787" s="1150"/>
      <c r="F1787" s="1155" t="s">
        <v>4529</v>
      </c>
      <c r="G1787" s="1181"/>
      <c r="H1787" s="1155"/>
    </row>
    <row r="1788" spans="1:8" ht="12" customHeight="1" x14ac:dyDescent="0.3">
      <c r="A1788" s="1157" t="s">
        <v>4457</v>
      </c>
      <c r="B1788" s="1149"/>
      <c r="C1788" s="1159"/>
      <c r="D1788" s="1159"/>
      <c r="E1788" s="1159"/>
      <c r="F1788" s="1151"/>
      <c r="G1788" s="1181"/>
      <c r="H1788" s="1151"/>
    </row>
    <row r="1789" spans="1:8" ht="12" customHeight="1" x14ac:dyDescent="0.3">
      <c r="A1789" s="1162"/>
      <c r="B1789" s="1163"/>
      <c r="C1789" s="1164"/>
      <c r="D1789" s="1164"/>
      <c r="E1789" s="1165"/>
      <c r="F1789" s="1165"/>
      <c r="G1789" s="1181"/>
      <c r="H1789" s="1151"/>
    </row>
    <row r="1790" spans="1:8" ht="12" customHeight="1" x14ac:dyDescent="0.3">
      <c r="A1790" s="1166" t="s">
        <v>4111</v>
      </c>
      <c r="B1790" s="1167" t="s">
        <v>4035</v>
      </c>
      <c r="C1790" s="1168" t="s">
        <v>4112</v>
      </c>
      <c r="D1790" s="1168" t="s">
        <v>4113</v>
      </c>
      <c r="E1790" s="1169" t="s">
        <v>4114</v>
      </c>
      <c r="F1790" s="1169" t="s">
        <v>4036</v>
      </c>
      <c r="G1790" s="1181"/>
      <c r="H1790" s="1170"/>
    </row>
    <row r="1791" spans="1:8" ht="12" customHeight="1" x14ac:dyDescent="0.3">
      <c r="A1791" s="1172"/>
      <c r="B1791" s="1173"/>
      <c r="C1791" s="1174"/>
      <c r="D1791" s="1174"/>
      <c r="E1791" s="1175"/>
      <c r="F1791" s="1175"/>
      <c r="G1791" s="1181"/>
      <c r="H1791" s="1151"/>
    </row>
    <row r="1792" spans="1:8" ht="12" customHeight="1" x14ac:dyDescent="0.3">
      <c r="A1792" s="1222"/>
      <c r="B1792" s="1223"/>
      <c r="C1792" s="1164"/>
      <c r="D1792" s="1189" t="s">
        <v>4331</v>
      </c>
      <c r="E1792" s="1165"/>
      <c r="F1792" s="1180"/>
      <c r="G1792" s="1181"/>
      <c r="H1792" s="1182"/>
    </row>
    <row r="1793" spans="1:8" x14ac:dyDescent="0.3">
      <c r="A1793" s="1166" t="s">
        <v>4084</v>
      </c>
      <c r="B1793" s="1184" t="s">
        <v>4530</v>
      </c>
      <c r="C1793" s="1185"/>
      <c r="D1793" s="1189" t="s">
        <v>4331</v>
      </c>
      <c r="E1793" s="1207"/>
      <c r="F1793" s="1180"/>
      <c r="G1793" s="1181"/>
      <c r="H1793" s="1182"/>
    </row>
    <row r="1794" spans="1:8" ht="11.55" customHeight="1" x14ac:dyDescent="0.3">
      <c r="A1794" s="1166"/>
      <c r="B1794" s="1186"/>
      <c r="C1794" s="1185"/>
      <c r="D1794" s="1189" t="s">
        <v>4331</v>
      </c>
      <c r="E1794" s="1207"/>
      <c r="F1794" s="1180"/>
      <c r="G1794" s="1181"/>
      <c r="H1794" s="1182"/>
    </row>
    <row r="1795" spans="1:8" x14ac:dyDescent="0.3">
      <c r="A1795" s="1225" t="s">
        <v>1604</v>
      </c>
      <c r="B1795" s="1188" t="s">
        <v>1605</v>
      </c>
      <c r="C1795" s="1185"/>
      <c r="D1795" s="1189" t="s">
        <v>4331</v>
      </c>
      <c r="E1795" s="1207"/>
      <c r="F1795" s="1180"/>
      <c r="G1795" s="1181"/>
      <c r="H1795" s="1182"/>
    </row>
    <row r="1796" spans="1:8" ht="11.55" customHeight="1" x14ac:dyDescent="0.3">
      <c r="A1796" s="1225"/>
      <c r="B1796" s="1188"/>
      <c r="C1796" s="1185"/>
      <c r="D1796" s="1189" t="s">
        <v>4331</v>
      </c>
      <c r="E1796" s="1207"/>
      <c r="F1796" s="1180"/>
      <c r="G1796" s="1181"/>
      <c r="H1796" s="1182"/>
    </row>
    <row r="1797" spans="1:8" x14ac:dyDescent="0.3">
      <c r="A1797" s="1225" t="s">
        <v>1606</v>
      </c>
      <c r="B1797" s="1188" t="s">
        <v>1607</v>
      </c>
      <c r="C1797" s="1185"/>
      <c r="D1797" s="1189" t="s">
        <v>4331</v>
      </c>
      <c r="E1797" s="1285"/>
      <c r="F1797" s="1180"/>
      <c r="G1797" s="1181"/>
      <c r="H1797" s="1182"/>
    </row>
    <row r="1798" spans="1:8" ht="11.55" customHeight="1" x14ac:dyDescent="0.3">
      <c r="A1798" s="1187" t="s">
        <v>4331</v>
      </c>
      <c r="B1798" s="1188"/>
      <c r="C1798" s="1185"/>
      <c r="D1798" s="1189" t="s">
        <v>4331</v>
      </c>
      <c r="E1798" s="1285"/>
      <c r="F1798" s="1180"/>
      <c r="G1798" s="1181"/>
      <c r="H1798" s="1182"/>
    </row>
    <row r="1799" spans="1:8" x14ac:dyDescent="0.3">
      <c r="A1799" s="1225" t="s">
        <v>1608</v>
      </c>
      <c r="B1799" s="1188" t="s">
        <v>1609</v>
      </c>
      <c r="C1799" s="1185" t="s">
        <v>9</v>
      </c>
      <c r="D1799" s="1189">
        <v>500</v>
      </c>
      <c r="E1799" s="1286"/>
      <c r="F1799" s="1180">
        <f>ROUND(D1799*(ROUND(E1799,2)),2)</f>
        <v>0</v>
      </c>
      <c r="G1799" s="1181"/>
      <c r="H1799" s="1182"/>
    </row>
    <row r="1800" spans="1:8" ht="11.55" customHeight="1" x14ac:dyDescent="0.3">
      <c r="A1800" s="1187"/>
      <c r="B1800" s="1188"/>
      <c r="C1800" s="1185"/>
      <c r="D1800" s="1189" t="s">
        <v>4331</v>
      </c>
      <c r="E1800" s="1258"/>
      <c r="F1800" s="1180"/>
      <c r="G1800" s="1181"/>
      <c r="H1800" s="1182"/>
    </row>
    <row r="1801" spans="1:8" ht="22.8" x14ac:dyDescent="0.3">
      <c r="A1801" s="1225" t="s">
        <v>1610</v>
      </c>
      <c r="B1801" s="1188" t="s">
        <v>1611</v>
      </c>
      <c r="C1801" s="1185" t="s">
        <v>9</v>
      </c>
      <c r="D1801" s="1189">
        <v>500</v>
      </c>
      <c r="E1801" s="1286"/>
      <c r="F1801" s="1180">
        <f>ROUND(D1801*(ROUND(E1801,2)),2)</f>
        <v>0</v>
      </c>
      <c r="G1801" s="1181"/>
      <c r="H1801" s="1182"/>
    </row>
    <row r="1802" spans="1:8" ht="11.55" customHeight="1" x14ac:dyDescent="0.3">
      <c r="A1802" s="1187"/>
      <c r="B1802" s="1188"/>
      <c r="C1802" s="1185"/>
      <c r="D1802" s="1189" t="s">
        <v>4331</v>
      </c>
      <c r="E1802" s="1258"/>
      <c r="F1802" s="1180"/>
      <c r="G1802" s="1181"/>
      <c r="H1802" s="1182"/>
    </row>
    <row r="1803" spans="1:8" x14ac:dyDescent="0.3">
      <c r="A1803" s="1225" t="s">
        <v>1614</v>
      </c>
      <c r="B1803" s="1188" t="s">
        <v>1615</v>
      </c>
      <c r="C1803" s="1185"/>
      <c r="D1803" s="1189" t="s">
        <v>4331</v>
      </c>
      <c r="E1803" s="1207"/>
      <c r="F1803" s="1180"/>
      <c r="G1803" s="1181"/>
      <c r="H1803" s="1182"/>
    </row>
    <row r="1804" spans="1:8" ht="11.55" customHeight="1" x14ac:dyDescent="0.3">
      <c r="A1804" s="1187" t="s">
        <v>4331</v>
      </c>
      <c r="B1804" s="1188"/>
      <c r="C1804" s="1185"/>
      <c r="D1804" s="1189" t="s">
        <v>4331</v>
      </c>
      <c r="E1804" s="1258"/>
      <c r="F1804" s="1180"/>
      <c r="G1804" s="1181"/>
      <c r="H1804" s="1182"/>
    </row>
    <row r="1805" spans="1:8" x14ac:dyDescent="0.3">
      <c r="A1805" s="1225" t="s">
        <v>1616</v>
      </c>
      <c r="B1805" s="1235" t="s">
        <v>1617</v>
      </c>
      <c r="C1805" s="1185" t="s">
        <v>9</v>
      </c>
      <c r="D1805" s="1189">
        <v>50</v>
      </c>
      <c r="E1805" s="1286"/>
      <c r="F1805" s="1180">
        <f>ROUND(D1805*(ROUND(E1805,2)),2)</f>
        <v>0</v>
      </c>
      <c r="G1805" s="1181"/>
      <c r="H1805" s="1182"/>
    </row>
    <row r="1806" spans="1:8" ht="11.55" customHeight="1" x14ac:dyDescent="0.3">
      <c r="A1806" s="1225"/>
      <c r="B1806" s="1235"/>
      <c r="C1806" s="1185"/>
      <c r="D1806" s="1189" t="s">
        <v>4331</v>
      </c>
      <c r="E1806" s="1258"/>
      <c r="F1806" s="1180"/>
      <c r="G1806" s="1181"/>
      <c r="H1806" s="1182"/>
    </row>
    <row r="1807" spans="1:8" x14ac:dyDescent="0.3">
      <c r="A1807" s="1225" t="s">
        <v>1618</v>
      </c>
      <c r="B1807" s="1235" t="s">
        <v>1619</v>
      </c>
      <c r="C1807" s="1185" t="s">
        <v>9</v>
      </c>
      <c r="D1807" s="1189">
        <v>20</v>
      </c>
      <c r="E1807" s="1286"/>
      <c r="F1807" s="1180">
        <f>ROUND(D1807*(ROUND(E1807,2)),2)</f>
        <v>0</v>
      </c>
      <c r="G1807" s="1181"/>
      <c r="H1807" s="1182"/>
    </row>
    <row r="1808" spans="1:8" ht="11.55" customHeight="1" x14ac:dyDescent="0.3">
      <c r="A1808" s="1225"/>
      <c r="B1808" s="1235"/>
      <c r="C1808" s="1185"/>
      <c r="D1808" s="1189" t="s">
        <v>4331</v>
      </c>
      <c r="E1808" s="1258"/>
      <c r="F1808" s="1180"/>
      <c r="G1808" s="1181"/>
      <c r="H1808" s="1182"/>
    </row>
    <row r="1809" spans="1:8" x14ac:dyDescent="0.3">
      <c r="A1809" s="1225" t="s">
        <v>1620</v>
      </c>
      <c r="B1809" s="1235" t="s">
        <v>1411</v>
      </c>
      <c r="C1809" s="1185" t="s">
        <v>9</v>
      </c>
      <c r="D1809" s="1189">
        <v>10</v>
      </c>
      <c r="E1809" s="1286"/>
      <c r="F1809" s="1180">
        <f>ROUND(D1809*(ROUND(E1809,2)),2)</f>
        <v>0</v>
      </c>
      <c r="G1809" s="1181"/>
      <c r="H1809" s="1182"/>
    </row>
    <row r="1810" spans="1:8" ht="11.55" customHeight="1" x14ac:dyDescent="0.3">
      <c r="A1810" s="1187"/>
      <c r="B1810" s="1188"/>
      <c r="C1810" s="1185"/>
      <c r="D1810" s="1189" t="s">
        <v>4331</v>
      </c>
      <c r="E1810" s="1258"/>
      <c r="F1810" s="1180"/>
      <c r="G1810" s="1181"/>
      <c r="H1810" s="1182"/>
    </row>
    <row r="1811" spans="1:8" ht="11.55" customHeight="1" x14ac:dyDescent="0.3">
      <c r="A1811" s="1187"/>
      <c r="B1811" s="1188"/>
      <c r="C1811" s="1185"/>
      <c r="D1811" s="1189" t="s">
        <v>4331</v>
      </c>
      <c r="E1811" s="1258"/>
      <c r="F1811" s="1180"/>
      <c r="G1811" s="1181"/>
      <c r="H1811" s="1182"/>
    </row>
    <row r="1812" spans="1:8" x14ac:dyDescent="0.3">
      <c r="A1812" s="1187" t="s">
        <v>1623</v>
      </c>
      <c r="B1812" s="1188" t="s">
        <v>1624</v>
      </c>
      <c r="C1812" s="1185"/>
      <c r="D1812" s="1189" t="s">
        <v>4331</v>
      </c>
      <c r="E1812" s="1285"/>
      <c r="F1812" s="1180"/>
      <c r="G1812" s="1181"/>
      <c r="H1812" s="1182"/>
    </row>
    <row r="1813" spans="1:8" ht="11.55" customHeight="1" x14ac:dyDescent="0.3">
      <c r="A1813" s="1187"/>
      <c r="B1813" s="1188"/>
      <c r="C1813" s="1185"/>
      <c r="D1813" s="1189" t="s">
        <v>4331</v>
      </c>
      <c r="E1813" s="1285"/>
      <c r="F1813" s="1180"/>
      <c r="G1813" s="1181"/>
      <c r="H1813" s="1182"/>
    </row>
    <row r="1814" spans="1:8" x14ac:dyDescent="0.3">
      <c r="A1814" s="1187" t="s">
        <v>1625</v>
      </c>
      <c r="B1814" s="1188" t="s">
        <v>3946</v>
      </c>
      <c r="C1814" s="1185" t="s">
        <v>1627</v>
      </c>
      <c r="D1814" s="1189">
        <v>500</v>
      </c>
      <c r="E1814" s="1286"/>
      <c r="F1814" s="1180">
        <f>ROUND(D1814*(ROUND(E1814,2)),2)</f>
        <v>0</v>
      </c>
      <c r="G1814" s="1181"/>
      <c r="H1814" s="1182"/>
    </row>
    <row r="1815" spans="1:8" ht="11.55" customHeight="1" x14ac:dyDescent="0.3">
      <c r="A1815" s="1187"/>
      <c r="B1815" s="1188"/>
      <c r="C1815" s="1185"/>
      <c r="D1815" s="1189"/>
      <c r="E1815" s="1258"/>
      <c r="F1815" s="1180"/>
      <c r="G1815" s="1181"/>
      <c r="H1815" s="1182"/>
    </row>
    <row r="1816" spans="1:8" x14ac:dyDescent="0.3">
      <c r="A1816" s="1187" t="s">
        <v>1628</v>
      </c>
      <c r="B1816" s="1188" t="s">
        <v>3689</v>
      </c>
      <c r="C1816" s="1185" t="s">
        <v>1627</v>
      </c>
      <c r="D1816" s="1189">
        <v>100</v>
      </c>
      <c r="E1816" s="1286"/>
      <c r="F1816" s="1180">
        <f>ROUND(D1816*(ROUND(E1816,2)),2)</f>
        <v>0</v>
      </c>
      <c r="G1816" s="1181"/>
      <c r="H1816" s="1182"/>
    </row>
    <row r="1817" spans="1:8" ht="11.55" customHeight="1" x14ac:dyDescent="0.3">
      <c r="A1817" s="1187"/>
      <c r="B1817" s="1188"/>
      <c r="C1817" s="1185"/>
      <c r="D1817" s="1189"/>
      <c r="E1817" s="1258"/>
      <c r="F1817" s="1180"/>
      <c r="G1817" s="1181"/>
      <c r="H1817" s="1182"/>
    </row>
    <row r="1818" spans="1:8" x14ac:dyDescent="0.3">
      <c r="A1818" s="1225" t="s">
        <v>1630</v>
      </c>
      <c r="B1818" s="1188" t="s">
        <v>1631</v>
      </c>
      <c r="C1818" s="1185"/>
      <c r="D1818" s="1189" t="s">
        <v>4331</v>
      </c>
      <c r="E1818" s="1207"/>
      <c r="F1818" s="1180"/>
      <c r="G1818" s="1181"/>
      <c r="H1818" s="1182"/>
    </row>
    <row r="1819" spans="1:8" ht="11.55" customHeight="1" x14ac:dyDescent="0.3">
      <c r="A1819" s="1187"/>
      <c r="B1819" s="1188"/>
      <c r="C1819" s="1185"/>
      <c r="D1819" s="1189" t="s">
        <v>4331</v>
      </c>
      <c r="E1819" s="1258"/>
      <c r="F1819" s="1180"/>
      <c r="G1819" s="1181"/>
      <c r="H1819" s="1182"/>
    </row>
    <row r="1820" spans="1:8" x14ac:dyDescent="0.3">
      <c r="A1820" s="1187" t="s">
        <v>1632</v>
      </c>
      <c r="B1820" s="1188" t="s">
        <v>1633</v>
      </c>
      <c r="C1820" s="1185" t="s">
        <v>181</v>
      </c>
      <c r="D1820" s="1189">
        <v>10</v>
      </c>
      <c r="E1820" s="1286"/>
      <c r="F1820" s="1180">
        <f>ROUND(D1820*(ROUND(E1820,2)),2)</f>
        <v>0</v>
      </c>
      <c r="G1820" s="1181"/>
      <c r="H1820" s="1182"/>
    </row>
    <row r="1821" spans="1:8" ht="11.55" customHeight="1" x14ac:dyDescent="0.3">
      <c r="A1821" s="1187"/>
      <c r="B1821" s="1188"/>
      <c r="C1821" s="1185"/>
      <c r="D1821" s="1189" t="s">
        <v>4331</v>
      </c>
      <c r="E1821" s="1258"/>
      <c r="F1821" s="1180"/>
      <c r="G1821" s="1181"/>
      <c r="H1821" s="1182"/>
    </row>
    <row r="1822" spans="1:8" x14ac:dyDescent="0.3">
      <c r="A1822" s="1187" t="s">
        <v>1634</v>
      </c>
      <c r="B1822" s="1188" t="s">
        <v>1635</v>
      </c>
      <c r="C1822" s="1185" t="s">
        <v>181</v>
      </c>
      <c r="D1822" s="1189">
        <v>20</v>
      </c>
      <c r="E1822" s="1286"/>
      <c r="F1822" s="1180">
        <f>ROUND(D1822*(ROUND(E1822,2)),2)</f>
        <v>0</v>
      </c>
      <c r="G1822" s="1181"/>
      <c r="H1822" s="1182"/>
    </row>
    <row r="1823" spans="1:8" ht="11.55" customHeight="1" x14ac:dyDescent="0.3">
      <c r="A1823" s="1187"/>
      <c r="B1823" s="1188"/>
      <c r="C1823" s="1185"/>
      <c r="D1823" s="1189" t="s">
        <v>4331</v>
      </c>
      <c r="E1823" s="1258"/>
      <c r="F1823" s="1180"/>
      <c r="G1823" s="1181"/>
      <c r="H1823" s="1182"/>
    </row>
    <row r="1824" spans="1:8" x14ac:dyDescent="0.3">
      <c r="A1824" s="1225" t="s">
        <v>1636</v>
      </c>
      <c r="B1824" s="1188" t="s">
        <v>1637</v>
      </c>
      <c r="C1824" s="1185"/>
      <c r="D1824" s="1189" t="s">
        <v>4331</v>
      </c>
      <c r="E1824" s="1217"/>
      <c r="F1824" s="1180"/>
      <c r="G1824" s="1181"/>
      <c r="H1824" s="1182"/>
    </row>
    <row r="1825" spans="1:8" ht="11.55" customHeight="1" x14ac:dyDescent="0.3">
      <c r="A1825" s="1187"/>
      <c r="B1825" s="1188"/>
      <c r="C1825" s="1185"/>
      <c r="D1825" s="1189" t="s">
        <v>4331</v>
      </c>
      <c r="E1825" s="1258"/>
      <c r="F1825" s="1180"/>
      <c r="G1825" s="1181"/>
      <c r="H1825" s="1182"/>
    </row>
    <row r="1826" spans="1:8" x14ac:dyDescent="0.3">
      <c r="A1826" s="1187" t="s">
        <v>1638</v>
      </c>
      <c r="B1826" s="1188" t="s">
        <v>3834</v>
      </c>
      <c r="C1826" s="1185" t="s">
        <v>489</v>
      </c>
      <c r="D1826" s="1189">
        <v>25</v>
      </c>
      <c r="E1826" s="1286"/>
      <c r="F1826" s="1180">
        <f>ROUND(D1826*(ROUND(E1826,2)),2)</f>
        <v>0</v>
      </c>
      <c r="G1826" s="1181"/>
      <c r="H1826" s="1182"/>
    </row>
    <row r="1827" spans="1:8" ht="11.55" customHeight="1" x14ac:dyDescent="0.3">
      <c r="A1827" s="1225"/>
      <c r="B1827" s="1188"/>
      <c r="C1827" s="1185"/>
      <c r="D1827" s="1189" t="s">
        <v>4331</v>
      </c>
      <c r="E1827" s="1217"/>
      <c r="F1827" s="1180"/>
      <c r="G1827" s="1181"/>
      <c r="H1827" s="1182"/>
    </row>
    <row r="1828" spans="1:8" x14ac:dyDescent="0.3">
      <c r="A1828" s="1187" t="s">
        <v>1640</v>
      </c>
      <c r="B1828" s="1188" t="s">
        <v>3994</v>
      </c>
      <c r="C1828" s="1185" t="s">
        <v>489</v>
      </c>
      <c r="D1828" s="1189">
        <v>25</v>
      </c>
      <c r="E1828" s="1286"/>
      <c r="F1828" s="1180">
        <f>ROUND(D1828*(ROUND(E1828,2)),2)</f>
        <v>0</v>
      </c>
      <c r="G1828" s="1181"/>
      <c r="H1828" s="1182"/>
    </row>
    <row r="1829" spans="1:8" ht="11.55" customHeight="1" x14ac:dyDescent="0.3">
      <c r="A1829" s="1187"/>
      <c r="B1829" s="1188"/>
      <c r="C1829" s="1185"/>
      <c r="D1829" s="1189" t="s">
        <v>4331</v>
      </c>
      <c r="E1829" s="1217"/>
      <c r="F1829" s="1180"/>
      <c r="G1829" s="1181"/>
      <c r="H1829" s="1182"/>
    </row>
    <row r="1830" spans="1:8" x14ac:dyDescent="0.3">
      <c r="A1830" s="1166" t="s">
        <v>4531</v>
      </c>
      <c r="B1830" s="1184" t="s">
        <v>4532</v>
      </c>
      <c r="C1830" s="1185"/>
      <c r="D1830" s="1189" t="s">
        <v>4331</v>
      </c>
      <c r="E1830" s="1217"/>
      <c r="F1830" s="1180"/>
      <c r="G1830" s="1181"/>
      <c r="H1830" s="1182"/>
    </row>
    <row r="1831" spans="1:8" ht="11.55" customHeight="1" x14ac:dyDescent="0.3">
      <c r="A1831" s="1187"/>
      <c r="B1831" s="1188"/>
      <c r="C1831" s="1185"/>
      <c r="D1831" s="1189" t="s">
        <v>4331</v>
      </c>
      <c r="E1831" s="1258"/>
      <c r="F1831" s="1180"/>
      <c r="G1831" s="1181"/>
      <c r="H1831" s="1182"/>
    </row>
    <row r="1832" spans="1:8" x14ac:dyDescent="0.3">
      <c r="A1832" s="1225" t="s">
        <v>1643</v>
      </c>
      <c r="B1832" s="1188" t="s">
        <v>1644</v>
      </c>
      <c r="C1832" s="1185"/>
      <c r="D1832" s="1189" t="s">
        <v>4331</v>
      </c>
      <c r="E1832" s="1217"/>
      <c r="F1832" s="1180"/>
      <c r="G1832" s="1181"/>
      <c r="H1832" s="1182"/>
    </row>
    <row r="1833" spans="1:8" ht="11.55" customHeight="1" x14ac:dyDescent="0.3">
      <c r="A1833" s="1187"/>
      <c r="B1833" s="1188"/>
      <c r="C1833" s="1185"/>
      <c r="D1833" s="1189" t="s">
        <v>4331</v>
      </c>
      <c r="E1833" s="1207"/>
      <c r="F1833" s="1180"/>
      <c r="G1833" s="1181"/>
      <c r="H1833" s="1182"/>
    </row>
    <row r="1834" spans="1:8" x14ac:dyDescent="0.3">
      <c r="A1834" s="1187" t="s">
        <v>1645</v>
      </c>
      <c r="B1834" s="1188" t="s">
        <v>1646</v>
      </c>
      <c r="C1834" s="1185"/>
      <c r="D1834" s="1189" t="s">
        <v>4331</v>
      </c>
      <c r="E1834" s="1217"/>
      <c r="F1834" s="1180"/>
      <c r="G1834" s="1181"/>
      <c r="H1834" s="1182"/>
    </row>
    <row r="1835" spans="1:8" ht="11.55" customHeight="1" x14ac:dyDescent="0.3">
      <c r="A1835" s="1225"/>
      <c r="B1835" s="1188"/>
      <c r="C1835" s="1185"/>
      <c r="D1835" s="1189" t="s">
        <v>4331</v>
      </c>
      <c r="E1835" s="1291"/>
      <c r="F1835" s="1180"/>
      <c r="G1835" s="1181"/>
      <c r="H1835" s="1182"/>
    </row>
    <row r="1836" spans="1:8" x14ac:dyDescent="0.3">
      <c r="A1836" s="1225" t="s">
        <v>1647</v>
      </c>
      <c r="B1836" s="1235" t="s">
        <v>1648</v>
      </c>
      <c r="C1836" s="1185" t="s">
        <v>9</v>
      </c>
      <c r="D1836" s="1189">
        <v>10</v>
      </c>
      <c r="E1836" s="1286"/>
      <c r="F1836" s="1180">
        <f>ROUND(D1836*(ROUND(E1836,2)),2)</f>
        <v>0</v>
      </c>
      <c r="G1836" s="1181"/>
      <c r="H1836" s="1182"/>
    </row>
    <row r="1837" spans="1:8" ht="11.55" customHeight="1" x14ac:dyDescent="0.3">
      <c r="A1837" s="1225"/>
      <c r="B1837" s="1235"/>
      <c r="C1837" s="1185"/>
      <c r="D1837" s="1189" t="s">
        <v>4331</v>
      </c>
      <c r="E1837" s="1258"/>
      <c r="F1837" s="1180"/>
      <c r="G1837" s="1181"/>
      <c r="H1837" s="1182"/>
    </row>
    <row r="1838" spans="1:8" x14ac:dyDescent="0.3">
      <c r="A1838" s="1225" t="s">
        <v>1649</v>
      </c>
      <c r="B1838" s="1235" t="s">
        <v>1619</v>
      </c>
      <c r="C1838" s="1185" t="s">
        <v>9</v>
      </c>
      <c r="D1838" s="1189">
        <v>5</v>
      </c>
      <c r="E1838" s="1286"/>
      <c r="F1838" s="1180">
        <f>ROUND(D1838*(ROUND(E1838,2)),2)</f>
        <v>0</v>
      </c>
      <c r="G1838" s="1181"/>
      <c r="H1838" s="1182"/>
    </row>
    <row r="1839" spans="1:8" ht="11.55" customHeight="1" x14ac:dyDescent="0.3">
      <c r="A1839" s="1225"/>
      <c r="B1839" s="1235"/>
      <c r="C1839" s="1185"/>
      <c r="D1839" s="1189" t="s">
        <v>4331</v>
      </c>
      <c r="E1839" s="1258"/>
      <c r="F1839" s="1180"/>
      <c r="G1839" s="1181"/>
      <c r="H1839" s="1182"/>
    </row>
    <row r="1840" spans="1:8" x14ac:dyDescent="0.3">
      <c r="A1840" s="1187" t="s">
        <v>1650</v>
      </c>
      <c r="B1840" s="1235" t="s">
        <v>1411</v>
      </c>
      <c r="C1840" s="1185" t="s">
        <v>9</v>
      </c>
      <c r="D1840" s="1189">
        <v>5</v>
      </c>
      <c r="E1840" s="1286"/>
      <c r="F1840" s="1180">
        <f>ROUND(D1840*(ROUND(E1840,2)),2)</f>
        <v>0</v>
      </c>
      <c r="G1840" s="1181"/>
      <c r="H1840" s="1182"/>
    </row>
    <row r="1841" spans="1:8" ht="11.55" customHeight="1" x14ac:dyDescent="0.3">
      <c r="A1841" s="1187"/>
      <c r="B1841" s="1188"/>
      <c r="C1841" s="1185"/>
      <c r="D1841" s="1189" t="s">
        <v>4331</v>
      </c>
      <c r="E1841" s="1217"/>
      <c r="F1841" s="1180"/>
      <c r="G1841" s="1181"/>
      <c r="H1841" s="1182"/>
    </row>
    <row r="1842" spans="1:8" x14ac:dyDescent="0.3">
      <c r="A1842" s="1187" t="s">
        <v>1654</v>
      </c>
      <c r="B1842" s="1188" t="s">
        <v>1655</v>
      </c>
      <c r="C1842" s="1185"/>
      <c r="D1842" s="1189" t="s">
        <v>4331</v>
      </c>
      <c r="E1842" s="1207"/>
      <c r="F1842" s="1180"/>
      <c r="G1842" s="1181"/>
      <c r="H1842" s="1182"/>
    </row>
    <row r="1843" spans="1:8" ht="11.55" customHeight="1" x14ac:dyDescent="0.3">
      <c r="A1843" s="1187"/>
      <c r="B1843" s="1188"/>
      <c r="C1843" s="1185"/>
      <c r="D1843" s="1189" t="s">
        <v>4331</v>
      </c>
      <c r="E1843" s="1207"/>
      <c r="F1843" s="1180"/>
      <c r="G1843" s="1181"/>
      <c r="H1843" s="1182"/>
    </row>
    <row r="1844" spans="1:8" x14ac:dyDescent="0.3">
      <c r="A1844" s="1187" t="s">
        <v>1656</v>
      </c>
      <c r="B1844" s="1235" t="s">
        <v>3877</v>
      </c>
      <c r="C1844" s="1185" t="s">
        <v>1377</v>
      </c>
      <c r="D1844" s="1189">
        <v>1</v>
      </c>
      <c r="E1844" s="1207">
        <v>250000</v>
      </c>
      <c r="F1844" s="1180">
        <f t="shared" ref="F1844:F1846" si="7">ROUND(D1844*(ROUND(E1844,2)),2)</f>
        <v>250000</v>
      </c>
      <c r="G1844" s="1181"/>
      <c r="H1844" s="1182"/>
    </row>
    <row r="1845" spans="1:8" x14ac:dyDescent="0.3">
      <c r="A1845" s="1187"/>
      <c r="B1845" s="1235"/>
      <c r="C1845" s="1253"/>
      <c r="D1845" s="1189"/>
      <c r="E1845" s="1207"/>
      <c r="F1845" s="1180"/>
      <c r="G1845" s="1181"/>
      <c r="H1845" s="1182"/>
    </row>
    <row r="1846" spans="1:8" ht="11.55" customHeight="1" x14ac:dyDescent="0.3">
      <c r="A1846" s="1187" t="s">
        <v>1658</v>
      </c>
      <c r="B1846" s="1235" t="s">
        <v>1666</v>
      </c>
      <c r="C1846" s="1253" t="s">
        <v>21</v>
      </c>
      <c r="D1846" s="1207">
        <v>250000</v>
      </c>
      <c r="E1846" s="1290"/>
      <c r="F1846" s="1180">
        <f t="shared" si="7"/>
        <v>0</v>
      </c>
      <c r="G1846" s="1181"/>
      <c r="H1846" s="1182"/>
    </row>
    <row r="1847" spans="1:8" x14ac:dyDescent="0.3">
      <c r="A1847" s="1187"/>
      <c r="B1847" s="1235"/>
      <c r="C1847" s="1292"/>
      <c r="D1847" s="1246"/>
      <c r="E1847" s="1264"/>
      <c r="F1847" s="1180"/>
      <c r="G1847" s="1181"/>
      <c r="H1847" s="1182"/>
    </row>
    <row r="1848" spans="1:8" ht="11.55" customHeight="1" x14ac:dyDescent="0.3">
      <c r="A1848" s="1187"/>
      <c r="B1848" s="1235"/>
      <c r="C1848" s="1292"/>
      <c r="D1848" s="1246"/>
      <c r="E1848" s="1207"/>
      <c r="F1848" s="1180"/>
      <c r="G1848" s="1181"/>
      <c r="H1848" s="1182"/>
    </row>
    <row r="1849" spans="1:8" ht="12" customHeight="1" x14ac:dyDescent="0.3">
      <c r="A1849" s="1178"/>
      <c r="B1849" s="1203"/>
      <c r="C1849" s="1204"/>
      <c r="D1849" s="1204"/>
      <c r="E1849" s="1204"/>
      <c r="F1849" s="1210"/>
      <c r="G1849" s="1181"/>
      <c r="H1849" s="1182"/>
    </row>
    <row r="1850" spans="1:8" ht="12" customHeight="1" x14ac:dyDescent="0.3">
      <c r="A1850" s="1211" t="s">
        <v>4084</v>
      </c>
      <c r="B1850" s="1158" t="s">
        <v>4116</v>
      </c>
      <c r="C1850" s="1159"/>
      <c r="D1850" s="1159"/>
      <c r="E1850" s="1159"/>
      <c r="F1850" s="1175">
        <f>SUM(F1792:F1847)</f>
        <v>250000</v>
      </c>
      <c r="G1850" s="1181"/>
      <c r="H1850" s="1151"/>
    </row>
    <row r="1851" spans="1:8" x14ac:dyDescent="0.3">
      <c r="A1851" s="1148" t="str">
        <f>A1</f>
        <v>CONTRACT  SANRAL NRA 2024/1323</v>
      </c>
      <c r="B1851" s="1206"/>
      <c r="C1851" s="1150"/>
      <c r="D1851" s="1150"/>
      <c r="E1851" s="1150"/>
      <c r="F1851" s="1151"/>
      <c r="G1851" s="1181"/>
      <c r="H1851" s="1151"/>
    </row>
    <row r="1852" spans="1:8" x14ac:dyDescent="0.3">
      <c r="A1852" s="1148" t="str">
        <f>A2</f>
        <v>ROUTINE ROAD MAINTENANCE ON NATIONAL ROUTES IN THE NORTHWEST PROVINCE</v>
      </c>
      <c r="B1852" s="1149"/>
      <c r="C1852" s="1150"/>
      <c r="D1852" s="1150"/>
      <c r="E1852" s="1150"/>
      <c r="F1852" s="1155" t="s">
        <v>4533</v>
      </c>
      <c r="G1852" s="1181"/>
      <c r="H1852" s="1155"/>
    </row>
    <row r="1853" spans="1:8" x14ac:dyDescent="0.3">
      <c r="A1853" s="1157" t="s">
        <v>4457</v>
      </c>
      <c r="B1853" s="1149"/>
      <c r="C1853" s="1159"/>
      <c r="D1853" s="1159"/>
      <c r="E1853" s="1159"/>
      <c r="F1853" s="1151"/>
      <c r="G1853" s="1181"/>
      <c r="H1853" s="1151"/>
    </row>
    <row r="1854" spans="1:8" x14ac:dyDescent="0.3">
      <c r="A1854" s="1162"/>
      <c r="B1854" s="1163"/>
      <c r="C1854" s="1164"/>
      <c r="D1854" s="1164"/>
      <c r="E1854" s="1165"/>
      <c r="F1854" s="1165"/>
      <c r="G1854" s="1181"/>
      <c r="H1854" s="1151"/>
    </row>
    <row r="1855" spans="1:8" x14ac:dyDescent="0.3">
      <c r="A1855" s="1166" t="s">
        <v>4111</v>
      </c>
      <c r="B1855" s="1167" t="s">
        <v>4035</v>
      </c>
      <c r="C1855" s="1168" t="s">
        <v>4112</v>
      </c>
      <c r="D1855" s="1168" t="s">
        <v>4113</v>
      </c>
      <c r="E1855" s="1169" t="s">
        <v>4114</v>
      </c>
      <c r="F1855" s="1169" t="s">
        <v>4036</v>
      </c>
      <c r="G1855" s="1181"/>
      <c r="H1855" s="1170"/>
    </row>
    <row r="1856" spans="1:8" x14ac:dyDescent="0.3">
      <c r="A1856" s="1172"/>
      <c r="B1856" s="1173"/>
      <c r="C1856" s="1174"/>
      <c r="D1856" s="1174"/>
      <c r="E1856" s="1175"/>
      <c r="F1856" s="1175"/>
      <c r="G1856" s="1181"/>
      <c r="H1856" s="1151"/>
    </row>
    <row r="1857" spans="1:8" x14ac:dyDescent="0.3">
      <c r="A1857" s="1222"/>
      <c r="B1857" s="1223"/>
      <c r="C1857" s="1164"/>
      <c r="D1857" s="1189" t="s">
        <v>4331</v>
      </c>
      <c r="E1857" s="1165"/>
      <c r="F1857" s="1180"/>
      <c r="G1857" s="1181"/>
      <c r="H1857" s="1182"/>
    </row>
    <row r="1858" spans="1:8" x14ac:dyDescent="0.3">
      <c r="A1858" s="1166" t="s">
        <v>4086</v>
      </c>
      <c r="B1858" s="1184" t="s">
        <v>4087</v>
      </c>
      <c r="C1858" s="1185"/>
      <c r="D1858" s="1189" t="s">
        <v>4331</v>
      </c>
      <c r="E1858" s="1207"/>
      <c r="F1858" s="1180"/>
      <c r="G1858" s="1181"/>
      <c r="H1858" s="1182"/>
    </row>
    <row r="1859" spans="1:8" x14ac:dyDescent="0.3">
      <c r="A1859" s="1166"/>
      <c r="B1859" s="1184"/>
      <c r="C1859" s="1185"/>
      <c r="D1859" s="1189" t="s">
        <v>4331</v>
      </c>
      <c r="E1859" s="1207"/>
      <c r="F1859" s="1180"/>
      <c r="G1859" s="1181"/>
      <c r="H1859" s="1182"/>
    </row>
    <row r="1860" spans="1:8" x14ac:dyDescent="0.3">
      <c r="A1860" s="1225" t="s">
        <v>1668</v>
      </c>
      <c r="B1860" s="1188" t="s">
        <v>3878</v>
      </c>
      <c r="C1860" s="1185"/>
      <c r="D1860" s="1189" t="s">
        <v>4331</v>
      </c>
      <c r="E1860" s="1207"/>
      <c r="F1860" s="1180"/>
      <c r="G1860" s="1181"/>
      <c r="H1860" s="1182"/>
    </row>
    <row r="1861" spans="1:8" x14ac:dyDescent="0.3">
      <c r="A1861" s="1166"/>
      <c r="B1861" s="1188"/>
      <c r="C1861" s="1185"/>
      <c r="D1861" s="1189" t="s">
        <v>4331</v>
      </c>
      <c r="E1861" s="1207"/>
      <c r="F1861" s="1180"/>
      <c r="G1861" s="1181"/>
      <c r="H1861" s="1182"/>
    </row>
    <row r="1862" spans="1:8" x14ac:dyDescent="0.3">
      <c r="A1862" s="1187" t="s">
        <v>1670</v>
      </c>
      <c r="B1862" s="1188" t="s">
        <v>3878</v>
      </c>
      <c r="C1862" s="1185" t="s">
        <v>16</v>
      </c>
      <c r="D1862" s="1189">
        <v>1</v>
      </c>
      <c r="E1862" s="1207">
        <v>1200000</v>
      </c>
      <c r="F1862" s="1180">
        <f>ROUND(D1862*(ROUND(E1862,2)),2)</f>
        <v>1200000</v>
      </c>
      <c r="G1862" s="1181"/>
      <c r="H1862" s="1182"/>
    </row>
    <row r="1863" spans="1:8" x14ac:dyDescent="0.3">
      <c r="A1863" s="1225"/>
      <c r="B1863" s="1188"/>
      <c r="C1863" s="1185"/>
      <c r="D1863" s="1189" t="s">
        <v>4331</v>
      </c>
      <c r="E1863" s="1207"/>
      <c r="F1863" s="1180"/>
      <c r="G1863" s="1181"/>
      <c r="H1863" s="1182"/>
    </row>
    <row r="1864" spans="1:8" ht="22.8" x14ac:dyDescent="0.3">
      <c r="A1864" s="1225" t="s">
        <v>1673</v>
      </c>
      <c r="B1864" s="1188" t="s">
        <v>1674</v>
      </c>
      <c r="C1864" s="1185" t="s">
        <v>21</v>
      </c>
      <c r="D1864" s="1189">
        <f>F1862</f>
        <v>1200000</v>
      </c>
      <c r="E1864" s="1290"/>
      <c r="F1864" s="1180">
        <f>ROUND(D1864*(ROUND(E1864,4)),2)</f>
        <v>0</v>
      </c>
      <c r="G1864" s="1181"/>
      <c r="H1864" s="1182"/>
    </row>
    <row r="1865" spans="1:8" x14ac:dyDescent="0.3">
      <c r="A1865" s="1225"/>
      <c r="B1865" s="1188"/>
      <c r="C1865" s="1185"/>
      <c r="D1865" s="1189" t="s">
        <v>4331</v>
      </c>
      <c r="E1865" s="1217"/>
      <c r="F1865" s="1180"/>
      <c r="G1865" s="1181"/>
      <c r="H1865" s="1182"/>
    </row>
    <row r="1866" spans="1:8" x14ac:dyDescent="0.3">
      <c r="A1866" s="1225" t="s">
        <v>1687</v>
      </c>
      <c r="B1866" s="1188" t="s">
        <v>1688</v>
      </c>
      <c r="C1866" s="1185"/>
      <c r="D1866" s="1189" t="s">
        <v>4331</v>
      </c>
      <c r="E1866" s="1217"/>
      <c r="F1866" s="1180"/>
      <c r="G1866" s="1181"/>
      <c r="H1866" s="1182"/>
    </row>
    <row r="1867" spans="1:8" x14ac:dyDescent="0.3">
      <c r="A1867" s="1225"/>
      <c r="B1867" s="1188"/>
      <c r="C1867" s="1185"/>
      <c r="D1867" s="1189" t="s">
        <v>4331</v>
      </c>
      <c r="E1867" s="1217"/>
      <c r="F1867" s="1180"/>
      <c r="G1867" s="1181"/>
      <c r="H1867" s="1182"/>
    </row>
    <row r="1868" spans="1:8" x14ac:dyDescent="0.3">
      <c r="A1868" s="1187" t="s">
        <v>1689</v>
      </c>
      <c r="B1868" s="1188" t="s">
        <v>1690</v>
      </c>
      <c r="C1868" s="1185"/>
      <c r="D1868" s="1189" t="s">
        <v>4331</v>
      </c>
      <c r="E1868" s="1245"/>
      <c r="F1868" s="1180"/>
      <c r="G1868" s="1181"/>
      <c r="H1868" s="1182"/>
    </row>
    <row r="1869" spans="1:8" x14ac:dyDescent="0.3">
      <c r="A1869" s="1187"/>
      <c r="B1869" s="1188"/>
      <c r="C1869" s="1185"/>
      <c r="D1869" s="1189" t="s">
        <v>4331</v>
      </c>
      <c r="E1869" s="1293"/>
      <c r="F1869" s="1180"/>
      <c r="G1869" s="1181"/>
      <c r="H1869" s="1182"/>
    </row>
    <row r="1870" spans="1:8" x14ac:dyDescent="0.3">
      <c r="A1870" s="1187" t="s">
        <v>1691</v>
      </c>
      <c r="B1870" s="1235" t="s">
        <v>3947</v>
      </c>
      <c r="C1870" s="1185" t="s">
        <v>9</v>
      </c>
      <c r="D1870" s="1189">
        <v>100</v>
      </c>
      <c r="E1870" s="1286"/>
      <c r="F1870" s="1180">
        <f>ROUND(D1870*(ROUND(E1870,4)),2)</f>
        <v>0</v>
      </c>
      <c r="G1870" s="1181"/>
      <c r="H1870" s="1182"/>
    </row>
    <row r="1871" spans="1:8" x14ac:dyDescent="0.3">
      <c r="A1871" s="1187"/>
      <c r="B1871" s="1235"/>
      <c r="C1871" s="1185"/>
      <c r="D1871" s="1189" t="s">
        <v>4331</v>
      </c>
      <c r="E1871" s="1258"/>
      <c r="F1871" s="1180"/>
      <c r="G1871" s="1181"/>
      <c r="H1871" s="1182"/>
    </row>
    <row r="1872" spans="1:8" x14ac:dyDescent="0.3">
      <c r="A1872" s="1187" t="s">
        <v>1695</v>
      </c>
      <c r="B1872" s="1188" t="s">
        <v>1696</v>
      </c>
      <c r="C1872" s="1185"/>
      <c r="D1872" s="1189" t="s">
        <v>4331</v>
      </c>
      <c r="E1872" s="1217"/>
      <c r="F1872" s="1180"/>
      <c r="G1872" s="1181"/>
      <c r="H1872" s="1182"/>
    </row>
    <row r="1873" spans="1:8" x14ac:dyDescent="0.3">
      <c r="A1873" s="1225"/>
      <c r="B1873" s="1188"/>
      <c r="C1873" s="1185"/>
      <c r="D1873" s="1189" t="s">
        <v>4331</v>
      </c>
      <c r="E1873" s="1291"/>
      <c r="F1873" s="1180"/>
      <c r="G1873" s="1181"/>
      <c r="H1873" s="1182"/>
    </row>
    <row r="1874" spans="1:8" x14ac:dyDescent="0.3">
      <c r="A1874" s="1187" t="s">
        <v>1697</v>
      </c>
      <c r="B1874" s="1235" t="s">
        <v>3947</v>
      </c>
      <c r="C1874" s="1185" t="s">
        <v>9</v>
      </c>
      <c r="D1874" s="1189">
        <v>100</v>
      </c>
      <c r="E1874" s="1286"/>
      <c r="F1874" s="1180">
        <f>ROUND(D1874*(ROUND(E1874,4)),2)</f>
        <v>0</v>
      </c>
      <c r="G1874" s="1181"/>
      <c r="H1874" s="1182"/>
    </row>
    <row r="1875" spans="1:8" x14ac:dyDescent="0.3">
      <c r="A1875" s="1187"/>
      <c r="B1875" s="1235"/>
      <c r="C1875" s="1185"/>
      <c r="D1875" s="1189" t="s">
        <v>4331</v>
      </c>
      <c r="E1875" s="1258"/>
      <c r="F1875" s="1180"/>
      <c r="G1875" s="1181"/>
      <c r="H1875" s="1182"/>
    </row>
    <row r="1876" spans="1:8" x14ac:dyDescent="0.3">
      <c r="A1876" s="1187" t="s">
        <v>1698</v>
      </c>
      <c r="B1876" s="1235" t="s">
        <v>4257</v>
      </c>
      <c r="C1876" s="1185" t="s">
        <v>9</v>
      </c>
      <c r="D1876" s="1189">
        <v>100</v>
      </c>
      <c r="E1876" s="1294"/>
      <c r="F1876" s="1180">
        <f>ROUND(D1876*(ROUND(E1876,4)),2)</f>
        <v>0</v>
      </c>
      <c r="G1876" s="1181"/>
      <c r="H1876" s="1182"/>
    </row>
    <row r="1877" spans="1:8" x14ac:dyDescent="0.3">
      <c r="A1877" s="1187"/>
      <c r="B1877" s="1188"/>
      <c r="C1877" s="1185"/>
      <c r="D1877" s="1189"/>
      <c r="E1877" s="1285"/>
      <c r="F1877" s="1180"/>
      <c r="G1877" s="1181"/>
      <c r="H1877" s="1182"/>
    </row>
    <row r="1878" spans="1:8" x14ac:dyDescent="0.3">
      <c r="A1878" s="1187" t="s">
        <v>1699</v>
      </c>
      <c r="B1878" s="1188" t="s">
        <v>3879</v>
      </c>
      <c r="C1878" s="1185" t="s">
        <v>9</v>
      </c>
      <c r="D1878" s="1189">
        <v>100</v>
      </c>
      <c r="E1878" s="1295"/>
      <c r="F1878" s="1180">
        <f>ROUND(D1878*(ROUND(E1878,4)),2)</f>
        <v>0</v>
      </c>
      <c r="G1878" s="1181"/>
      <c r="H1878" s="1182"/>
    </row>
    <row r="1879" spans="1:8" x14ac:dyDescent="0.3">
      <c r="A1879" s="1187"/>
      <c r="B1879" s="1188"/>
      <c r="C1879" s="1185"/>
      <c r="D1879" s="1189"/>
      <c r="E1879" s="1258"/>
      <c r="F1879" s="1180"/>
      <c r="G1879" s="1181"/>
      <c r="H1879" s="1182"/>
    </row>
    <row r="1880" spans="1:8" x14ac:dyDescent="0.3">
      <c r="A1880" s="1187" t="s">
        <v>1701</v>
      </c>
      <c r="B1880" s="1188" t="s">
        <v>1702</v>
      </c>
      <c r="C1880" s="1185"/>
      <c r="D1880" s="1189" t="s">
        <v>4331</v>
      </c>
      <c r="E1880" s="1217"/>
      <c r="F1880" s="1180"/>
      <c r="G1880" s="1181"/>
      <c r="H1880" s="1182"/>
    </row>
    <row r="1881" spans="1:8" x14ac:dyDescent="0.3">
      <c r="A1881" s="1187"/>
      <c r="B1881" s="1188"/>
      <c r="C1881" s="1185"/>
      <c r="D1881" s="1189"/>
      <c r="E1881" s="1217"/>
      <c r="F1881" s="1180"/>
      <c r="G1881" s="1181"/>
      <c r="H1881" s="1182"/>
    </row>
    <row r="1882" spans="1:8" x14ac:dyDescent="0.3">
      <c r="A1882" s="1225" t="s">
        <v>1703</v>
      </c>
      <c r="B1882" s="1188" t="s">
        <v>1678</v>
      </c>
      <c r="C1882" s="1185" t="s">
        <v>9</v>
      </c>
      <c r="D1882" s="1189">
        <v>500</v>
      </c>
      <c r="E1882" s="1296"/>
      <c r="F1882" s="1180">
        <f>ROUND(D1882*(ROUND(E1882,4)),2)</f>
        <v>0</v>
      </c>
      <c r="G1882" s="1181"/>
      <c r="H1882" s="1182"/>
    </row>
    <row r="1883" spans="1:8" x14ac:dyDescent="0.3">
      <c r="A1883" s="1225"/>
      <c r="B1883" s="1188"/>
      <c r="C1883" s="1185"/>
      <c r="D1883" s="1189"/>
      <c r="E1883" s="1291"/>
      <c r="F1883" s="1180"/>
      <c r="G1883" s="1181"/>
      <c r="H1883" s="1182"/>
    </row>
    <row r="1884" spans="1:8" x14ac:dyDescent="0.3">
      <c r="A1884" s="1225" t="s">
        <v>1704</v>
      </c>
      <c r="B1884" s="1188" t="s">
        <v>1680</v>
      </c>
      <c r="C1884" s="1185" t="s">
        <v>9</v>
      </c>
      <c r="D1884" s="1189">
        <v>500</v>
      </c>
      <c r="E1884" s="1297"/>
      <c r="F1884" s="1180">
        <f>ROUND(D1884*(ROUND(E1884,4)),2)</f>
        <v>0</v>
      </c>
      <c r="G1884" s="1181"/>
      <c r="H1884" s="1182"/>
    </row>
    <row r="1885" spans="1:8" x14ac:dyDescent="0.3">
      <c r="A1885" s="1225"/>
      <c r="B1885" s="1188"/>
      <c r="C1885" s="1185"/>
      <c r="D1885" s="1189"/>
      <c r="E1885" s="1291"/>
      <c r="F1885" s="1180"/>
      <c r="G1885" s="1181"/>
      <c r="H1885" s="1182"/>
    </row>
    <row r="1886" spans="1:8" x14ac:dyDescent="0.3">
      <c r="A1886" s="1225" t="s">
        <v>1705</v>
      </c>
      <c r="B1886" s="1188" t="s">
        <v>1696</v>
      </c>
      <c r="C1886" s="1185" t="s">
        <v>9</v>
      </c>
      <c r="D1886" s="1189">
        <v>400</v>
      </c>
      <c r="E1886" s="1297"/>
      <c r="F1886" s="1180">
        <f>ROUND(D1886*(ROUND(E1886,4)),2)</f>
        <v>0</v>
      </c>
      <c r="G1886" s="1181"/>
      <c r="H1886" s="1182"/>
    </row>
    <row r="1887" spans="1:8" x14ac:dyDescent="0.3">
      <c r="A1887" s="1225"/>
      <c r="B1887" s="1188"/>
      <c r="C1887" s="1185"/>
      <c r="D1887" s="1189"/>
      <c r="E1887" s="1291"/>
      <c r="F1887" s="1180"/>
      <c r="G1887" s="1181"/>
      <c r="H1887" s="1182"/>
    </row>
    <row r="1888" spans="1:8" x14ac:dyDescent="0.3">
      <c r="A1888" s="1225" t="s">
        <v>1710</v>
      </c>
      <c r="B1888" s="1188" t="s">
        <v>1711</v>
      </c>
      <c r="C1888" s="1185" t="s">
        <v>9</v>
      </c>
      <c r="D1888" s="1189">
        <v>500</v>
      </c>
      <c r="E1888" s="1297"/>
      <c r="F1888" s="1180">
        <f>ROUND(D1888*(ROUND(E1888,4)),2)</f>
        <v>0</v>
      </c>
      <c r="G1888" s="1181"/>
      <c r="H1888" s="1182"/>
    </row>
    <row r="1889" spans="1:8" x14ac:dyDescent="0.3">
      <c r="A1889" s="1225"/>
      <c r="B1889" s="1188"/>
      <c r="C1889" s="1185"/>
      <c r="D1889" s="1189" t="s">
        <v>4331</v>
      </c>
      <c r="E1889" s="1258"/>
      <c r="F1889" s="1180"/>
      <c r="G1889" s="1181"/>
      <c r="H1889" s="1182"/>
    </row>
    <row r="1890" spans="1:8" x14ac:dyDescent="0.3">
      <c r="A1890" s="1225"/>
      <c r="B1890" s="1188"/>
      <c r="C1890" s="1185"/>
      <c r="D1890" s="1189" t="s">
        <v>4331</v>
      </c>
      <c r="E1890" s="1217"/>
      <c r="F1890" s="1180"/>
      <c r="G1890" s="1181"/>
      <c r="H1890" s="1182"/>
    </row>
    <row r="1891" spans="1:8" x14ac:dyDescent="0.3">
      <c r="A1891" s="1298"/>
      <c r="B1891" s="1198"/>
      <c r="C1891" s="1185"/>
      <c r="D1891" s="1189" t="s">
        <v>4331</v>
      </c>
      <c r="E1891" s="1217"/>
      <c r="F1891" s="1180"/>
      <c r="G1891" s="1181"/>
      <c r="H1891" s="1182"/>
    </row>
    <row r="1892" spans="1:8" x14ac:dyDescent="0.3">
      <c r="A1892" s="1187"/>
      <c r="B1892" s="1188"/>
      <c r="C1892" s="1185"/>
      <c r="D1892" s="1189" t="s">
        <v>4331</v>
      </c>
      <c r="E1892" s="1207"/>
      <c r="F1892" s="1180"/>
      <c r="G1892" s="1181"/>
      <c r="H1892" s="1182"/>
    </row>
    <row r="1893" spans="1:8" x14ac:dyDescent="0.3">
      <c r="A1893" s="1225"/>
      <c r="B1893" s="1188"/>
      <c r="C1893" s="1185"/>
      <c r="D1893" s="1189" t="s">
        <v>4331</v>
      </c>
      <c r="E1893" s="1217"/>
      <c r="F1893" s="1180"/>
      <c r="G1893" s="1181"/>
      <c r="H1893" s="1182"/>
    </row>
    <row r="1894" spans="1:8" x14ac:dyDescent="0.3">
      <c r="A1894" s="1187"/>
      <c r="B1894" s="1188"/>
      <c r="C1894" s="1185"/>
      <c r="D1894" s="1189" t="s">
        <v>4331</v>
      </c>
      <c r="E1894" s="1217"/>
      <c r="F1894" s="1180"/>
      <c r="G1894" s="1181"/>
      <c r="H1894" s="1182"/>
    </row>
    <row r="1895" spans="1:8" x14ac:dyDescent="0.3">
      <c r="A1895" s="1183"/>
      <c r="B1895" s="1188"/>
      <c r="C1895" s="1185"/>
      <c r="D1895" s="1189" t="s">
        <v>4331</v>
      </c>
      <c r="E1895" s="1217"/>
      <c r="F1895" s="1180"/>
      <c r="G1895" s="1181"/>
      <c r="H1895" s="1182"/>
    </row>
    <row r="1896" spans="1:8" x14ac:dyDescent="0.3">
      <c r="A1896" s="1183"/>
      <c r="B1896" s="1188"/>
      <c r="C1896" s="1185"/>
      <c r="D1896" s="1189"/>
      <c r="E1896" s="1217"/>
      <c r="F1896" s="1180"/>
      <c r="G1896" s="1181"/>
      <c r="H1896" s="1182"/>
    </row>
    <row r="1897" spans="1:8" x14ac:dyDescent="0.3">
      <c r="A1897" s="1183"/>
      <c r="B1897" s="1188"/>
      <c r="C1897" s="1185"/>
      <c r="D1897" s="1189"/>
      <c r="E1897" s="1217"/>
      <c r="F1897" s="1180"/>
      <c r="G1897" s="1181"/>
      <c r="H1897" s="1182"/>
    </row>
    <row r="1898" spans="1:8" x14ac:dyDescent="0.3">
      <c r="A1898" s="1183"/>
      <c r="B1898" s="1188"/>
      <c r="C1898" s="1185"/>
      <c r="D1898" s="1189" t="s">
        <v>4331</v>
      </c>
      <c r="E1898" s="1217"/>
      <c r="F1898" s="1180"/>
      <c r="G1898" s="1181"/>
      <c r="H1898" s="1182"/>
    </row>
    <row r="1899" spans="1:8" x14ac:dyDescent="0.3">
      <c r="A1899" s="1183"/>
      <c r="B1899" s="1188"/>
      <c r="C1899" s="1185"/>
      <c r="D1899" s="1189" t="s">
        <v>4331</v>
      </c>
      <c r="E1899" s="1217"/>
      <c r="F1899" s="1180"/>
      <c r="G1899" s="1181"/>
      <c r="H1899" s="1182"/>
    </row>
    <row r="1900" spans="1:8" x14ac:dyDescent="0.3">
      <c r="A1900" s="1183"/>
      <c r="B1900" s="1188"/>
      <c r="C1900" s="1185"/>
      <c r="D1900" s="1189" t="s">
        <v>4331</v>
      </c>
      <c r="E1900" s="1217"/>
      <c r="F1900" s="1180"/>
      <c r="G1900" s="1181"/>
      <c r="H1900" s="1182"/>
    </row>
    <row r="1901" spans="1:8" x14ac:dyDescent="0.3">
      <c r="A1901" s="1183"/>
      <c r="B1901" s="1188"/>
      <c r="C1901" s="1185"/>
      <c r="D1901" s="1189" t="s">
        <v>4331</v>
      </c>
      <c r="E1901" s="1217"/>
      <c r="F1901" s="1180"/>
      <c r="G1901" s="1181"/>
      <c r="H1901" s="1182"/>
    </row>
    <row r="1902" spans="1:8" x14ac:dyDescent="0.3">
      <c r="A1902" s="1183"/>
      <c r="B1902" s="1188"/>
      <c r="C1902" s="1185"/>
      <c r="D1902" s="1189" t="s">
        <v>4331</v>
      </c>
      <c r="E1902" s="1217"/>
      <c r="F1902" s="1180"/>
      <c r="G1902" s="1181"/>
      <c r="H1902" s="1182"/>
    </row>
    <row r="1903" spans="1:8" x14ac:dyDescent="0.3">
      <c r="A1903" s="1183"/>
      <c r="B1903" s="1188"/>
      <c r="C1903" s="1185"/>
      <c r="D1903" s="1189"/>
      <c r="E1903" s="1217"/>
      <c r="F1903" s="1180"/>
      <c r="G1903" s="1181"/>
      <c r="H1903" s="1182"/>
    </row>
    <row r="1904" spans="1:8" x14ac:dyDescent="0.3">
      <c r="A1904" s="1183"/>
      <c r="B1904" s="1188"/>
      <c r="C1904" s="1185"/>
      <c r="D1904" s="1189"/>
      <c r="E1904" s="1217"/>
      <c r="F1904" s="1180"/>
      <c r="G1904" s="1181"/>
      <c r="H1904" s="1182"/>
    </row>
    <row r="1905" spans="1:8" x14ac:dyDescent="0.3">
      <c r="A1905" s="1183"/>
      <c r="B1905" s="1188"/>
      <c r="C1905" s="1185"/>
      <c r="D1905" s="1189"/>
      <c r="E1905" s="1217"/>
      <c r="F1905" s="1180"/>
      <c r="G1905" s="1181"/>
      <c r="H1905" s="1182"/>
    </row>
    <row r="1906" spans="1:8" x14ac:dyDescent="0.3">
      <c r="A1906" s="1183"/>
      <c r="B1906" s="1188"/>
      <c r="C1906" s="1185"/>
      <c r="D1906" s="1189"/>
      <c r="E1906" s="1217"/>
      <c r="F1906" s="1180"/>
      <c r="G1906" s="1181"/>
      <c r="H1906" s="1182"/>
    </row>
    <row r="1907" spans="1:8" x14ac:dyDescent="0.3">
      <c r="A1907" s="1183"/>
      <c r="B1907" s="1188"/>
      <c r="C1907" s="1185"/>
      <c r="D1907" s="1189" t="s">
        <v>4331</v>
      </c>
      <c r="E1907" s="1217"/>
      <c r="F1907" s="1180"/>
      <c r="G1907" s="1181"/>
      <c r="H1907" s="1182"/>
    </row>
    <row r="1908" spans="1:8" x14ac:dyDescent="0.3">
      <c r="A1908" s="1183"/>
      <c r="B1908" s="1188"/>
      <c r="C1908" s="1185"/>
      <c r="D1908" s="1189" t="s">
        <v>4331</v>
      </c>
      <c r="E1908" s="1217"/>
      <c r="F1908" s="1180"/>
      <c r="G1908" s="1181"/>
      <c r="H1908" s="1182"/>
    </row>
    <row r="1909" spans="1:8" x14ac:dyDescent="0.3">
      <c r="A1909" s="1183"/>
      <c r="B1909" s="1188"/>
      <c r="C1909" s="1185"/>
      <c r="D1909" s="1189" t="s">
        <v>4331</v>
      </c>
      <c r="E1909" s="1217"/>
      <c r="F1909" s="1180"/>
      <c r="G1909" s="1181"/>
      <c r="H1909" s="1182"/>
    </row>
    <row r="1910" spans="1:8" x14ac:dyDescent="0.3">
      <c r="A1910" s="1183"/>
      <c r="B1910" s="1188"/>
      <c r="C1910" s="1185"/>
      <c r="D1910" s="1189" t="s">
        <v>4331</v>
      </c>
      <c r="E1910" s="1217"/>
      <c r="F1910" s="1180"/>
      <c r="G1910" s="1181"/>
      <c r="H1910" s="1182"/>
    </row>
    <row r="1911" spans="1:8" x14ac:dyDescent="0.3">
      <c r="A1911" s="1183"/>
      <c r="B1911" s="1188"/>
      <c r="C1911" s="1185"/>
      <c r="D1911" s="1189" t="s">
        <v>4331</v>
      </c>
      <c r="E1911" s="1217"/>
      <c r="F1911" s="1180"/>
      <c r="G1911" s="1181"/>
      <c r="H1911" s="1182"/>
    </row>
    <row r="1912" spans="1:8" x14ac:dyDescent="0.3">
      <c r="A1912" s="1183"/>
      <c r="B1912" s="1188"/>
      <c r="C1912" s="1185"/>
      <c r="D1912" s="1189"/>
      <c r="E1912" s="1217"/>
      <c r="F1912" s="1180"/>
      <c r="G1912" s="1181"/>
      <c r="H1912" s="1182"/>
    </row>
    <row r="1913" spans="1:8" x14ac:dyDescent="0.3">
      <c r="A1913" s="1183"/>
      <c r="B1913" s="1188"/>
      <c r="C1913" s="1185"/>
      <c r="D1913" s="1189" t="s">
        <v>4331</v>
      </c>
      <c r="E1913" s="1207"/>
      <c r="F1913" s="1180"/>
      <c r="G1913" s="1181"/>
      <c r="H1913" s="1182"/>
    </row>
    <row r="1914" spans="1:8" x14ac:dyDescent="0.3">
      <c r="A1914" s="1183"/>
      <c r="B1914" s="1188"/>
      <c r="C1914" s="1185"/>
      <c r="D1914" s="1189" t="s">
        <v>4331</v>
      </c>
      <c r="E1914" s="1207"/>
      <c r="F1914" s="1180"/>
      <c r="G1914" s="1181"/>
      <c r="H1914" s="1182"/>
    </row>
    <row r="1915" spans="1:8" x14ac:dyDescent="0.3">
      <c r="A1915" s="1183"/>
      <c r="B1915" s="1188"/>
      <c r="C1915" s="1185"/>
      <c r="D1915" s="1189"/>
      <c r="E1915" s="1207"/>
      <c r="F1915" s="1180"/>
      <c r="G1915" s="1181"/>
      <c r="H1915" s="1182"/>
    </row>
    <row r="1916" spans="1:8" x14ac:dyDescent="0.3">
      <c r="A1916" s="1183"/>
      <c r="B1916" s="1188"/>
      <c r="C1916" s="1185"/>
      <c r="D1916" s="1189"/>
      <c r="E1916" s="1207"/>
      <c r="F1916" s="1180"/>
      <c r="G1916" s="1181"/>
      <c r="H1916" s="1182"/>
    </row>
    <row r="1917" spans="1:8" x14ac:dyDescent="0.3">
      <c r="A1917" s="1183"/>
      <c r="B1917" s="1188"/>
      <c r="C1917" s="1185"/>
      <c r="D1917" s="1189"/>
      <c r="E1917" s="1207"/>
      <c r="F1917" s="1180"/>
      <c r="G1917" s="1181"/>
      <c r="H1917" s="1182"/>
    </row>
    <row r="1918" spans="1:8" x14ac:dyDescent="0.3">
      <c r="A1918" s="1178"/>
      <c r="B1918" s="1203"/>
      <c r="C1918" s="1204"/>
      <c r="D1918" s="1204"/>
      <c r="E1918" s="1204"/>
      <c r="F1918" s="1210"/>
      <c r="G1918" s="1181"/>
      <c r="H1918" s="1182"/>
    </row>
    <row r="1919" spans="1:8" x14ac:dyDescent="0.3">
      <c r="A1919" s="1211" t="s">
        <v>4086</v>
      </c>
      <c r="B1919" s="1158" t="s">
        <v>4116</v>
      </c>
      <c r="C1919" s="1159"/>
      <c r="D1919" s="1159"/>
      <c r="E1919" s="1159"/>
      <c r="F1919" s="1175">
        <f>SUM(F1857:F1917)</f>
        <v>1200000</v>
      </c>
      <c r="G1919" s="1181"/>
      <c r="H1919" s="1151"/>
    </row>
    <row r="1920" spans="1:8" x14ac:dyDescent="0.3">
      <c r="A1920" s="1148" t="str">
        <f>A1</f>
        <v>CONTRACT  SANRAL NRA 2024/1323</v>
      </c>
      <c r="B1920" s="1206"/>
      <c r="C1920" s="1150"/>
      <c r="D1920" s="1150"/>
      <c r="E1920" s="1150"/>
      <c r="F1920" s="1151"/>
      <c r="G1920" s="1181"/>
      <c r="H1920" s="1151"/>
    </row>
    <row r="1921" spans="1:8" x14ac:dyDescent="0.3">
      <c r="A1921" s="1148" t="str">
        <f>A2</f>
        <v>ROUTINE ROAD MAINTENANCE ON NATIONAL ROUTES IN THE NORTHWEST PROVINCE</v>
      </c>
      <c r="B1921" s="1149"/>
      <c r="C1921" s="1150"/>
      <c r="D1921" s="1150"/>
      <c r="E1921" s="1150"/>
      <c r="F1921" s="1155" t="s">
        <v>4534</v>
      </c>
      <c r="G1921" s="1181"/>
      <c r="H1921" s="1155"/>
    </row>
    <row r="1922" spans="1:8" x14ac:dyDescent="0.3">
      <c r="A1922" s="1157" t="s">
        <v>4457</v>
      </c>
      <c r="B1922" s="1149"/>
      <c r="C1922" s="1159"/>
      <c r="D1922" s="1159"/>
      <c r="E1922" s="1159"/>
      <c r="F1922" s="1151"/>
      <c r="G1922" s="1181"/>
      <c r="H1922" s="1151"/>
    </row>
    <row r="1923" spans="1:8" x14ac:dyDescent="0.3">
      <c r="A1923" s="1162"/>
      <c r="B1923" s="1163"/>
      <c r="C1923" s="1164"/>
      <c r="D1923" s="1164"/>
      <c r="E1923" s="1165"/>
      <c r="F1923" s="1165"/>
      <c r="G1923" s="1181"/>
      <c r="H1923" s="1151"/>
    </row>
    <row r="1924" spans="1:8" x14ac:dyDescent="0.3">
      <c r="A1924" s="1166" t="s">
        <v>4111</v>
      </c>
      <c r="B1924" s="1167" t="s">
        <v>4035</v>
      </c>
      <c r="C1924" s="1168" t="s">
        <v>4112</v>
      </c>
      <c r="D1924" s="1168" t="s">
        <v>4113</v>
      </c>
      <c r="E1924" s="1169" t="s">
        <v>4114</v>
      </c>
      <c r="F1924" s="1169" t="s">
        <v>4036</v>
      </c>
      <c r="G1924" s="1181"/>
      <c r="H1924" s="1170"/>
    </row>
    <row r="1925" spans="1:8" x14ac:dyDescent="0.3">
      <c r="A1925" s="1172"/>
      <c r="B1925" s="1173"/>
      <c r="C1925" s="1174"/>
      <c r="D1925" s="1174"/>
      <c r="E1925" s="1175"/>
      <c r="F1925" s="1175"/>
      <c r="G1925" s="1181"/>
      <c r="H1925" s="1151"/>
    </row>
    <row r="1926" spans="1:8" x14ac:dyDescent="0.3">
      <c r="A1926" s="1222"/>
      <c r="B1926" s="1223"/>
      <c r="C1926" s="1164"/>
      <c r="D1926" s="1189" t="s">
        <v>4331</v>
      </c>
      <c r="E1926" s="1165"/>
      <c r="F1926" s="1180"/>
      <c r="G1926" s="1181"/>
      <c r="H1926" s="1182"/>
    </row>
    <row r="1927" spans="1:8" ht="24" x14ac:dyDescent="0.3">
      <c r="A1927" s="1166" t="s">
        <v>4088</v>
      </c>
      <c r="B1927" s="1184" t="s">
        <v>4535</v>
      </c>
      <c r="C1927" s="1185"/>
      <c r="D1927" s="1189" t="s">
        <v>4331</v>
      </c>
      <c r="E1927" s="1207"/>
      <c r="F1927" s="1180"/>
      <c r="G1927" s="1181"/>
      <c r="H1927" s="1182"/>
    </row>
    <row r="1928" spans="1:8" x14ac:dyDescent="0.3">
      <c r="A1928" s="1166"/>
      <c r="B1928" s="1186"/>
      <c r="C1928" s="1185"/>
      <c r="D1928" s="1189" t="s">
        <v>4331</v>
      </c>
      <c r="E1928" s="1207"/>
      <c r="F1928" s="1180"/>
      <c r="G1928" s="1181"/>
      <c r="H1928" s="1182"/>
    </row>
    <row r="1929" spans="1:8" ht="22.8" x14ac:dyDescent="0.3">
      <c r="A1929" s="1187" t="s">
        <v>1713</v>
      </c>
      <c r="B1929" s="1188" t="s">
        <v>1714</v>
      </c>
      <c r="C1929" s="1185"/>
      <c r="D1929" s="1189" t="s">
        <v>4331</v>
      </c>
      <c r="E1929" s="1285"/>
      <c r="F1929" s="1180"/>
      <c r="G1929" s="1181"/>
      <c r="H1929" s="1182"/>
    </row>
    <row r="1930" spans="1:8" x14ac:dyDescent="0.3">
      <c r="A1930" s="1187"/>
      <c r="B1930" s="1188"/>
      <c r="C1930" s="1185"/>
      <c r="D1930" s="1189" t="s">
        <v>4331</v>
      </c>
      <c r="E1930" s="1285"/>
      <c r="F1930" s="1180"/>
      <c r="G1930" s="1181"/>
      <c r="H1930" s="1182"/>
    </row>
    <row r="1931" spans="1:8" x14ac:dyDescent="0.3">
      <c r="A1931" s="1187" t="s">
        <v>1715</v>
      </c>
      <c r="B1931" s="1188" t="s">
        <v>1716</v>
      </c>
      <c r="C1931" s="1185" t="s">
        <v>363</v>
      </c>
      <c r="D1931" s="1189">
        <v>6000</v>
      </c>
      <c r="E1931" s="1286"/>
      <c r="F1931" s="1180">
        <f>ROUND(D1931*(ROUND(E1931,2)),2)</f>
        <v>0</v>
      </c>
      <c r="G1931" s="1181"/>
      <c r="H1931" s="1182"/>
    </row>
    <row r="1932" spans="1:8" x14ac:dyDescent="0.3">
      <c r="A1932" s="1187"/>
      <c r="B1932" s="1188"/>
      <c r="C1932" s="1185"/>
      <c r="D1932" s="1189"/>
      <c r="E1932" s="1285"/>
      <c r="F1932" s="1180"/>
      <c r="G1932" s="1181"/>
      <c r="H1932" s="1182"/>
    </row>
    <row r="1933" spans="1:8" ht="34.200000000000003" x14ac:dyDescent="0.3">
      <c r="A1933" s="1225" t="s">
        <v>1719</v>
      </c>
      <c r="B1933" s="1188" t="s">
        <v>1720</v>
      </c>
      <c r="C1933" s="1185"/>
      <c r="D1933" s="1189" t="s">
        <v>4331</v>
      </c>
      <c r="E1933" s="1285"/>
      <c r="F1933" s="1180"/>
      <c r="G1933" s="1181"/>
      <c r="H1933" s="1182"/>
    </row>
    <row r="1934" spans="1:8" x14ac:dyDescent="0.3">
      <c r="A1934" s="1225"/>
      <c r="B1934" s="1188"/>
      <c r="C1934" s="1185"/>
      <c r="D1934" s="1189" t="s">
        <v>4331</v>
      </c>
      <c r="E1934" s="1285"/>
      <c r="F1934" s="1180"/>
      <c r="G1934" s="1181"/>
      <c r="H1934" s="1182"/>
    </row>
    <row r="1935" spans="1:8" x14ac:dyDescent="0.3">
      <c r="A1935" s="1187" t="s">
        <v>1721</v>
      </c>
      <c r="B1935" s="1188" t="s">
        <v>1716</v>
      </c>
      <c r="C1935" s="1185" t="s">
        <v>363</v>
      </c>
      <c r="D1935" s="1189">
        <v>200</v>
      </c>
      <c r="E1935" s="1286"/>
      <c r="F1935" s="1180">
        <f>ROUND(D1935*(ROUND(E1935,2)),2)</f>
        <v>0</v>
      </c>
      <c r="G1935" s="1181"/>
      <c r="H1935" s="1182"/>
    </row>
    <row r="1936" spans="1:8" x14ac:dyDescent="0.3">
      <c r="A1936" s="1225"/>
      <c r="B1936" s="1188"/>
      <c r="C1936" s="1185"/>
      <c r="D1936" s="1189" t="s">
        <v>4331</v>
      </c>
      <c r="E1936" s="1285"/>
      <c r="F1936" s="1180"/>
      <c r="G1936" s="1181"/>
      <c r="H1936" s="1182"/>
    </row>
    <row r="1937" spans="1:8" x14ac:dyDescent="0.3">
      <c r="A1937" s="1225" t="s">
        <v>1723</v>
      </c>
      <c r="B1937" s="1188" t="s">
        <v>1724</v>
      </c>
      <c r="C1937" s="1185"/>
      <c r="D1937" s="1189" t="s">
        <v>4331</v>
      </c>
      <c r="E1937" s="1207"/>
      <c r="F1937" s="1180"/>
      <c r="G1937" s="1181"/>
      <c r="H1937" s="1182"/>
    </row>
    <row r="1938" spans="1:8" x14ac:dyDescent="0.3">
      <c r="A1938" s="1187"/>
      <c r="B1938" s="1188"/>
      <c r="C1938" s="1185"/>
      <c r="D1938" s="1189" t="s">
        <v>4331</v>
      </c>
      <c r="E1938" s="1217"/>
      <c r="F1938" s="1180"/>
      <c r="G1938" s="1181"/>
      <c r="H1938" s="1182"/>
    </row>
    <row r="1939" spans="1:8" ht="22.8" x14ac:dyDescent="0.3">
      <c r="A1939" s="1187" t="s">
        <v>1725</v>
      </c>
      <c r="B1939" s="1188" t="s">
        <v>1726</v>
      </c>
      <c r="C1939" s="1185"/>
      <c r="D1939" s="1189" t="s">
        <v>4331</v>
      </c>
      <c r="E1939" s="1285"/>
      <c r="F1939" s="1180"/>
      <c r="G1939" s="1181"/>
      <c r="H1939" s="1182"/>
    </row>
    <row r="1940" spans="1:8" x14ac:dyDescent="0.3">
      <c r="A1940" s="1187"/>
      <c r="B1940" s="1188"/>
      <c r="C1940" s="1185"/>
      <c r="D1940" s="1189" t="s">
        <v>4331</v>
      </c>
      <c r="E1940" s="1285"/>
      <c r="F1940" s="1180"/>
      <c r="G1940" s="1181"/>
      <c r="H1940" s="1182"/>
    </row>
    <row r="1941" spans="1:8" x14ac:dyDescent="0.3">
      <c r="A1941" s="1187" t="s">
        <v>1727</v>
      </c>
      <c r="B1941" s="1188" t="s">
        <v>1728</v>
      </c>
      <c r="C1941" s="1185" t="s">
        <v>9</v>
      </c>
      <c r="D1941" s="1189">
        <v>1300</v>
      </c>
      <c r="E1941" s="1286"/>
      <c r="F1941" s="1180">
        <f>ROUND(D1941*(ROUND(E1941,2)),2)</f>
        <v>0</v>
      </c>
      <c r="G1941" s="1181"/>
      <c r="H1941" s="1182"/>
    </row>
    <row r="1942" spans="1:8" x14ac:dyDescent="0.3">
      <c r="A1942" s="1187"/>
      <c r="B1942" s="1188"/>
      <c r="C1942" s="1185"/>
      <c r="D1942" s="1189"/>
      <c r="E1942" s="1217"/>
      <c r="F1942" s="1180"/>
      <c r="G1942" s="1181"/>
      <c r="H1942" s="1182"/>
    </row>
    <row r="1943" spans="1:8" x14ac:dyDescent="0.3">
      <c r="A1943" s="1187" t="s">
        <v>1729</v>
      </c>
      <c r="B1943" s="1188" t="s">
        <v>4258</v>
      </c>
      <c r="C1943" s="1185" t="s">
        <v>9</v>
      </c>
      <c r="D1943" s="1189">
        <v>100</v>
      </c>
      <c r="E1943" s="1286"/>
      <c r="F1943" s="1180">
        <f>ROUND(D1943*(ROUND(E1943,2)),2)</f>
        <v>0</v>
      </c>
      <c r="G1943" s="1181"/>
      <c r="H1943" s="1182"/>
    </row>
    <row r="1944" spans="1:8" x14ac:dyDescent="0.3">
      <c r="A1944" s="1187"/>
      <c r="B1944" s="1188"/>
      <c r="C1944" s="1185"/>
      <c r="D1944" s="1189" t="s">
        <v>4331</v>
      </c>
      <c r="E1944" s="1285"/>
      <c r="F1944" s="1180"/>
      <c r="G1944" s="1181"/>
      <c r="H1944" s="1182"/>
    </row>
    <row r="1945" spans="1:8" x14ac:dyDescent="0.3">
      <c r="A1945" s="1187" t="s">
        <v>1734</v>
      </c>
      <c r="B1945" s="1188" t="s">
        <v>1735</v>
      </c>
      <c r="C1945" s="1185"/>
      <c r="D1945" s="1189" t="s">
        <v>4331</v>
      </c>
      <c r="E1945" s="1285"/>
      <c r="F1945" s="1180"/>
      <c r="G1945" s="1181"/>
      <c r="H1945" s="1182"/>
    </row>
    <row r="1946" spans="1:8" x14ac:dyDescent="0.3">
      <c r="A1946" s="1187"/>
      <c r="B1946" s="1188"/>
      <c r="C1946" s="1185"/>
      <c r="D1946" s="1189" t="s">
        <v>4331</v>
      </c>
      <c r="E1946" s="1285"/>
      <c r="F1946" s="1180"/>
      <c r="G1946" s="1181"/>
      <c r="H1946" s="1182"/>
    </row>
    <row r="1947" spans="1:8" x14ac:dyDescent="0.3">
      <c r="A1947" s="1187" t="s">
        <v>1736</v>
      </c>
      <c r="B1947" s="1188" t="s">
        <v>1728</v>
      </c>
      <c r="C1947" s="1185" t="s">
        <v>9</v>
      </c>
      <c r="D1947" s="1189">
        <v>90</v>
      </c>
      <c r="E1947" s="1286"/>
      <c r="F1947" s="1180">
        <f>ROUND(D1947*(ROUND(E1947,2)),2)</f>
        <v>0</v>
      </c>
      <c r="G1947" s="1181"/>
      <c r="H1947" s="1182"/>
    </row>
    <row r="1948" spans="1:8" x14ac:dyDescent="0.3">
      <c r="A1948" s="1187"/>
      <c r="B1948" s="1188"/>
      <c r="C1948" s="1185"/>
      <c r="D1948" s="1189" t="s">
        <v>4331</v>
      </c>
      <c r="E1948" s="1285"/>
      <c r="F1948" s="1180"/>
      <c r="G1948" s="1181"/>
      <c r="H1948" s="1182"/>
    </row>
    <row r="1949" spans="1:8" x14ac:dyDescent="0.3">
      <c r="A1949" s="1187" t="s">
        <v>1738</v>
      </c>
      <c r="B1949" s="1188" t="s">
        <v>1739</v>
      </c>
      <c r="C1949" s="1185"/>
      <c r="D1949" s="1189" t="s">
        <v>4331</v>
      </c>
      <c r="E1949" s="1285"/>
      <c r="F1949" s="1180"/>
      <c r="G1949" s="1181"/>
      <c r="H1949" s="1182"/>
    </row>
    <row r="1950" spans="1:8" x14ac:dyDescent="0.3">
      <c r="A1950" s="1187"/>
      <c r="B1950" s="1188"/>
      <c r="C1950" s="1185"/>
      <c r="D1950" s="1189" t="s">
        <v>4331</v>
      </c>
      <c r="E1950" s="1285"/>
      <c r="F1950" s="1180"/>
      <c r="G1950" s="1181"/>
      <c r="H1950" s="1182"/>
    </row>
    <row r="1951" spans="1:8" x14ac:dyDescent="0.3">
      <c r="A1951" s="1187" t="s">
        <v>1740</v>
      </c>
      <c r="B1951" s="1188" t="s">
        <v>1728</v>
      </c>
      <c r="C1951" s="1185" t="s">
        <v>9</v>
      </c>
      <c r="D1951" s="1189">
        <v>90</v>
      </c>
      <c r="E1951" s="1286"/>
      <c r="F1951" s="1180">
        <f>ROUND(D1951*(ROUND(E1951,2)),2)</f>
        <v>0</v>
      </c>
      <c r="G1951" s="1181"/>
      <c r="H1951" s="1182"/>
    </row>
    <row r="1952" spans="1:8" x14ac:dyDescent="0.3">
      <c r="A1952" s="1187"/>
      <c r="B1952" s="1188"/>
      <c r="C1952" s="1185"/>
      <c r="D1952" s="1189" t="s">
        <v>4331</v>
      </c>
      <c r="E1952" s="1285"/>
      <c r="F1952" s="1180"/>
      <c r="G1952" s="1181"/>
      <c r="H1952" s="1182"/>
    </row>
    <row r="1953" spans="1:8" x14ac:dyDescent="0.3">
      <c r="A1953" s="1187" t="s">
        <v>1742</v>
      </c>
      <c r="B1953" s="1188" t="s">
        <v>1743</v>
      </c>
      <c r="C1953" s="1185"/>
      <c r="D1953" s="1189" t="s">
        <v>4331</v>
      </c>
      <c r="E1953" s="1285"/>
      <c r="F1953" s="1180"/>
      <c r="G1953" s="1181"/>
      <c r="H1953" s="1182"/>
    </row>
    <row r="1954" spans="1:8" x14ac:dyDescent="0.3">
      <c r="A1954" s="1187"/>
      <c r="B1954" s="1188"/>
      <c r="C1954" s="1185"/>
      <c r="D1954" s="1189" t="s">
        <v>4331</v>
      </c>
      <c r="E1954" s="1258"/>
      <c r="F1954" s="1180"/>
      <c r="G1954" s="1181"/>
      <c r="H1954" s="1182"/>
    </row>
    <row r="1955" spans="1:8" x14ac:dyDescent="0.3">
      <c r="A1955" s="1187" t="s">
        <v>1744</v>
      </c>
      <c r="B1955" s="1188" t="s">
        <v>1728</v>
      </c>
      <c r="C1955" s="1185" t="s">
        <v>9</v>
      </c>
      <c r="D1955" s="1189">
        <v>100</v>
      </c>
      <c r="E1955" s="1286"/>
      <c r="F1955" s="1180">
        <f>ROUND(D1955*(ROUND(E1955,2)),2)</f>
        <v>0</v>
      </c>
      <c r="G1955" s="1181"/>
      <c r="H1955" s="1182"/>
    </row>
    <row r="1956" spans="1:8" x14ac:dyDescent="0.3">
      <c r="A1956" s="1187"/>
      <c r="B1956" s="1188"/>
      <c r="C1956" s="1185"/>
      <c r="D1956" s="1189"/>
      <c r="E1956" s="1285"/>
      <c r="F1956" s="1180"/>
      <c r="G1956" s="1181"/>
      <c r="H1956" s="1182"/>
    </row>
    <row r="1957" spans="1:8" x14ac:dyDescent="0.3">
      <c r="A1957" s="1187" t="s">
        <v>1745</v>
      </c>
      <c r="B1957" s="1188" t="s">
        <v>4258</v>
      </c>
      <c r="C1957" s="1185" t="s">
        <v>9</v>
      </c>
      <c r="D1957" s="1189">
        <v>10</v>
      </c>
      <c r="E1957" s="1286"/>
      <c r="F1957" s="1180">
        <f>ROUND(D1957*(ROUND(E1957,2)),2)</f>
        <v>0</v>
      </c>
      <c r="G1957" s="1181"/>
      <c r="H1957" s="1182"/>
    </row>
    <row r="1958" spans="1:8" x14ac:dyDescent="0.3">
      <c r="A1958" s="1187"/>
      <c r="B1958" s="1188"/>
      <c r="C1958" s="1185"/>
      <c r="D1958" s="1189" t="s">
        <v>4331</v>
      </c>
      <c r="E1958" s="1285"/>
      <c r="F1958" s="1180"/>
      <c r="G1958" s="1181"/>
      <c r="H1958" s="1182"/>
    </row>
    <row r="1959" spans="1:8" x14ac:dyDescent="0.3">
      <c r="A1959" s="1187" t="s">
        <v>1746</v>
      </c>
      <c r="B1959" s="1188" t="s">
        <v>1747</v>
      </c>
      <c r="C1959" s="1185"/>
      <c r="D1959" s="1189" t="s">
        <v>4331</v>
      </c>
      <c r="E1959" s="1217"/>
      <c r="F1959" s="1180"/>
      <c r="G1959" s="1181"/>
      <c r="H1959" s="1182"/>
    </row>
    <row r="1960" spans="1:8" x14ac:dyDescent="0.3">
      <c r="A1960" s="1187"/>
      <c r="B1960" s="1188"/>
      <c r="C1960" s="1185"/>
      <c r="D1960" s="1189" t="s">
        <v>4331</v>
      </c>
      <c r="E1960" s="1207"/>
      <c r="F1960" s="1180"/>
      <c r="G1960" s="1181"/>
      <c r="H1960" s="1182"/>
    </row>
    <row r="1961" spans="1:8" x14ac:dyDescent="0.3">
      <c r="A1961" s="1187" t="s">
        <v>1748</v>
      </c>
      <c r="B1961" s="1188" t="s">
        <v>1749</v>
      </c>
      <c r="C1961" s="1185"/>
      <c r="D1961" s="1189" t="s">
        <v>4331</v>
      </c>
      <c r="E1961" s="1285"/>
      <c r="F1961" s="1180"/>
      <c r="G1961" s="1181"/>
      <c r="H1961" s="1182"/>
    </row>
    <row r="1962" spans="1:8" x14ac:dyDescent="0.3">
      <c r="A1962" s="1187"/>
      <c r="B1962" s="1188"/>
      <c r="C1962" s="1185"/>
      <c r="D1962" s="1189" t="s">
        <v>4331</v>
      </c>
      <c r="E1962" s="1285"/>
      <c r="F1962" s="1180"/>
      <c r="G1962" s="1181"/>
      <c r="H1962" s="1182"/>
    </row>
    <row r="1963" spans="1:8" x14ac:dyDescent="0.3">
      <c r="A1963" s="1187" t="s">
        <v>3948</v>
      </c>
      <c r="B1963" s="1188" t="s">
        <v>1716</v>
      </c>
      <c r="C1963" s="1185" t="s">
        <v>9</v>
      </c>
      <c r="D1963" s="1189">
        <v>100</v>
      </c>
      <c r="E1963" s="1286"/>
      <c r="F1963" s="1180">
        <f>ROUND(D1963*(ROUND(E1963,2)),2)</f>
        <v>0</v>
      </c>
      <c r="G1963" s="1181"/>
      <c r="H1963" s="1182"/>
    </row>
    <row r="1964" spans="1:8" x14ac:dyDescent="0.3">
      <c r="A1964" s="1187"/>
      <c r="B1964" s="1188"/>
      <c r="C1964" s="1185"/>
      <c r="D1964" s="1189"/>
      <c r="E1964" s="1285"/>
      <c r="F1964" s="1180"/>
      <c r="G1964" s="1181"/>
      <c r="H1964" s="1182"/>
    </row>
    <row r="1965" spans="1:8" ht="34.200000000000003" x14ac:dyDescent="0.3">
      <c r="A1965" s="1187" t="s">
        <v>1750</v>
      </c>
      <c r="B1965" s="1188" t="s">
        <v>1751</v>
      </c>
      <c r="C1965" s="1185"/>
      <c r="D1965" s="1189" t="s">
        <v>4331</v>
      </c>
      <c r="E1965" s="1285"/>
      <c r="F1965" s="1180"/>
      <c r="G1965" s="1181"/>
      <c r="H1965" s="1182"/>
    </row>
    <row r="1966" spans="1:8" x14ac:dyDescent="0.3">
      <c r="A1966" s="1187"/>
      <c r="B1966" s="1188"/>
      <c r="C1966" s="1185"/>
      <c r="D1966" s="1189"/>
      <c r="E1966" s="1285"/>
      <c r="F1966" s="1180"/>
      <c r="G1966" s="1181"/>
      <c r="H1966" s="1182"/>
    </row>
    <row r="1967" spans="1:8" x14ac:dyDescent="0.3">
      <c r="A1967" s="1187" t="s">
        <v>1752</v>
      </c>
      <c r="B1967" s="1188" t="s">
        <v>1716</v>
      </c>
      <c r="C1967" s="1185" t="s">
        <v>9</v>
      </c>
      <c r="D1967" s="1189">
        <v>100</v>
      </c>
      <c r="E1967" s="1286"/>
      <c r="F1967" s="1180">
        <f>ROUND(D1967*(ROUND(E1967,2)),2)</f>
        <v>0</v>
      </c>
      <c r="G1967" s="1181"/>
      <c r="H1967" s="1182"/>
    </row>
    <row r="1968" spans="1:8" x14ac:dyDescent="0.3">
      <c r="A1968" s="1187"/>
      <c r="B1968" s="1188"/>
      <c r="C1968" s="1185"/>
      <c r="D1968" s="1189" t="s">
        <v>4331</v>
      </c>
      <c r="E1968" s="1285"/>
      <c r="F1968" s="1180"/>
      <c r="G1968" s="1181"/>
      <c r="H1968" s="1182"/>
    </row>
    <row r="1969" spans="1:8" ht="34.200000000000003" x14ac:dyDescent="0.3">
      <c r="A1969" s="1187" t="s">
        <v>1754</v>
      </c>
      <c r="B1969" s="1188" t="s">
        <v>1755</v>
      </c>
      <c r="C1969" s="1185"/>
      <c r="D1969" s="1189" t="s">
        <v>4331</v>
      </c>
      <c r="E1969" s="1285"/>
      <c r="F1969" s="1180"/>
      <c r="G1969" s="1181"/>
      <c r="H1969" s="1182"/>
    </row>
    <row r="1970" spans="1:8" x14ac:dyDescent="0.3">
      <c r="A1970" s="1187"/>
      <c r="B1970" s="1188"/>
      <c r="C1970" s="1185"/>
      <c r="D1970" s="1189" t="s">
        <v>4331</v>
      </c>
      <c r="E1970" s="1285"/>
      <c r="F1970" s="1180"/>
      <c r="G1970" s="1181"/>
      <c r="H1970" s="1182"/>
    </row>
    <row r="1971" spans="1:8" x14ac:dyDescent="0.3">
      <c r="A1971" s="1187" t="s">
        <v>1756</v>
      </c>
      <c r="B1971" s="1188" t="s">
        <v>1716</v>
      </c>
      <c r="C1971" s="1185" t="s">
        <v>9</v>
      </c>
      <c r="D1971" s="1189">
        <v>100</v>
      </c>
      <c r="E1971" s="1286"/>
      <c r="F1971" s="1180">
        <f>ROUND(D1971*(ROUND(E1971,2)),2)</f>
        <v>0</v>
      </c>
      <c r="G1971" s="1181"/>
      <c r="H1971" s="1182"/>
    </row>
    <row r="1972" spans="1:8" x14ac:dyDescent="0.3">
      <c r="A1972" s="1187"/>
      <c r="B1972" s="1188"/>
      <c r="C1972" s="1185"/>
      <c r="D1972" s="1189"/>
      <c r="E1972" s="1285"/>
      <c r="F1972" s="1180"/>
      <c r="G1972" s="1181"/>
      <c r="H1972" s="1182"/>
    </row>
    <row r="1973" spans="1:8" x14ac:dyDescent="0.3">
      <c r="A1973" s="1187"/>
      <c r="B1973" s="1188"/>
      <c r="C1973" s="1185"/>
      <c r="D1973" s="1189"/>
      <c r="E1973" s="1285"/>
      <c r="F1973" s="1180"/>
      <c r="G1973" s="1181"/>
      <c r="H1973" s="1182"/>
    </row>
    <row r="1974" spans="1:8" x14ac:dyDescent="0.3">
      <c r="A1974" s="1187"/>
      <c r="B1974" s="1188"/>
      <c r="C1974" s="1185"/>
      <c r="D1974" s="1189"/>
      <c r="E1974" s="1285"/>
      <c r="F1974" s="1180"/>
      <c r="G1974" s="1181"/>
      <c r="H1974" s="1182"/>
    </row>
    <row r="1975" spans="1:8" x14ac:dyDescent="0.3">
      <c r="A1975" s="1178"/>
      <c r="B1975" s="1203"/>
      <c r="C1975" s="1204"/>
      <c r="D1975" s="1204"/>
      <c r="E1975" s="1204"/>
      <c r="F1975" s="1210"/>
      <c r="G1975" s="1181"/>
      <c r="H1975" s="1182"/>
    </row>
    <row r="1976" spans="1:8" x14ac:dyDescent="0.3">
      <c r="A1976" s="1205"/>
      <c r="B1976" s="1158" t="s">
        <v>4450</v>
      </c>
      <c r="C1976" s="1159"/>
      <c r="D1976" s="1159"/>
      <c r="E1976" s="1159"/>
      <c r="F1976" s="1175">
        <f>SUM(F1930:F1974)</f>
        <v>0</v>
      </c>
      <c r="G1976" s="1181"/>
      <c r="H1976" s="1182"/>
    </row>
    <row r="1977" spans="1:8" x14ac:dyDescent="0.3">
      <c r="A1977" s="1148" t="str">
        <f>A1</f>
        <v>CONTRACT  SANRAL NRA 2024/1323</v>
      </c>
      <c r="B1977" s="1206"/>
      <c r="C1977" s="1150"/>
      <c r="D1977" s="1150"/>
      <c r="E1977" s="1150"/>
      <c r="F1977" s="1151"/>
      <c r="G1977" s="1181"/>
      <c r="H1977" s="1182"/>
    </row>
    <row r="1978" spans="1:8" x14ac:dyDescent="0.3">
      <c r="A1978" s="1148" t="str">
        <f>A2</f>
        <v>ROUTINE ROAD MAINTENANCE ON NATIONAL ROUTES IN THE NORTHWEST PROVINCE</v>
      </c>
      <c r="B1978" s="1149"/>
      <c r="C1978" s="1150"/>
      <c r="D1978" s="1150"/>
      <c r="E1978" s="1150"/>
      <c r="F1978" s="1155" t="s">
        <v>4534</v>
      </c>
      <c r="G1978" s="1181"/>
      <c r="H1978" s="1182"/>
    </row>
    <row r="1979" spans="1:8" x14ac:dyDescent="0.3">
      <c r="A1979" s="1157" t="s">
        <v>4457</v>
      </c>
      <c r="B1979" s="1149"/>
      <c r="C1979" s="1159"/>
      <c r="D1979" s="1159"/>
      <c r="E1979" s="1159"/>
      <c r="F1979" s="1151"/>
      <c r="G1979" s="1181"/>
      <c r="H1979" s="1182"/>
    </row>
    <row r="1980" spans="1:8" x14ac:dyDescent="0.3">
      <c r="A1980" s="1162"/>
      <c r="B1980" s="1163"/>
      <c r="C1980" s="1164"/>
      <c r="D1980" s="1164"/>
      <c r="E1980" s="1165"/>
      <c r="F1980" s="1165"/>
      <c r="G1980" s="1181"/>
      <c r="H1980" s="1182"/>
    </row>
    <row r="1981" spans="1:8" x14ac:dyDescent="0.3">
      <c r="A1981" s="1166" t="s">
        <v>4111</v>
      </c>
      <c r="B1981" s="1167" t="s">
        <v>4035</v>
      </c>
      <c r="C1981" s="1168" t="s">
        <v>4112</v>
      </c>
      <c r="D1981" s="1168" t="s">
        <v>4113</v>
      </c>
      <c r="E1981" s="1169" t="s">
        <v>4114</v>
      </c>
      <c r="F1981" s="1169" t="s">
        <v>4036</v>
      </c>
      <c r="G1981" s="1181"/>
      <c r="H1981" s="1182"/>
    </row>
    <row r="1982" spans="1:8" x14ac:dyDescent="0.3">
      <c r="A1982" s="1172"/>
      <c r="B1982" s="1173"/>
      <c r="C1982" s="1174"/>
      <c r="D1982" s="1174"/>
      <c r="E1982" s="1175"/>
      <c r="F1982" s="1175"/>
      <c r="G1982" s="1181"/>
      <c r="H1982" s="1182"/>
    </row>
    <row r="1983" spans="1:8" x14ac:dyDescent="0.3">
      <c r="A1983" s="1178"/>
      <c r="B1983" s="1203"/>
      <c r="C1983" s="1204"/>
      <c r="D1983" s="1204"/>
      <c r="E1983" s="1204"/>
      <c r="F1983" s="1165"/>
      <c r="G1983" s="1181"/>
      <c r="H1983" s="1182"/>
    </row>
    <row r="1984" spans="1:8" x14ac:dyDescent="0.3">
      <c r="A1984" s="1205"/>
      <c r="B1984" s="1158" t="s">
        <v>4451</v>
      </c>
      <c r="C1984" s="1159"/>
      <c r="D1984" s="1159"/>
      <c r="E1984" s="1159"/>
      <c r="F1984" s="1175">
        <f>F1976</f>
        <v>0</v>
      </c>
      <c r="G1984" s="1181"/>
      <c r="H1984" s="1182"/>
    </row>
    <row r="1985" spans="1:8" x14ac:dyDescent="0.3">
      <c r="A1985" s="1187"/>
      <c r="B1985" s="1188"/>
      <c r="C1985" s="1185"/>
      <c r="D1985" s="1189" t="s">
        <v>4331</v>
      </c>
      <c r="E1985" s="1285"/>
      <c r="F1985" s="1180"/>
      <c r="G1985" s="1181"/>
      <c r="H1985" s="1182"/>
    </row>
    <row r="1986" spans="1:8" x14ac:dyDescent="0.3">
      <c r="A1986" s="1187" t="s">
        <v>1758</v>
      </c>
      <c r="B1986" s="1188" t="s">
        <v>1759</v>
      </c>
      <c r="C1986" s="1185"/>
      <c r="D1986" s="1189" t="s">
        <v>4331</v>
      </c>
      <c r="E1986" s="1285"/>
      <c r="F1986" s="1180"/>
      <c r="G1986" s="1181"/>
      <c r="H1986" s="1182"/>
    </row>
    <row r="1987" spans="1:8" x14ac:dyDescent="0.3">
      <c r="A1987" s="1187"/>
      <c r="B1987" s="1188"/>
      <c r="C1987" s="1185"/>
      <c r="D1987" s="1189" t="s">
        <v>4331</v>
      </c>
      <c r="E1987" s="1285"/>
      <c r="F1987" s="1180"/>
      <c r="G1987" s="1181"/>
      <c r="H1987" s="1182"/>
    </row>
    <row r="1988" spans="1:8" x14ac:dyDescent="0.3">
      <c r="A1988" s="1187" t="s">
        <v>3880</v>
      </c>
      <c r="B1988" s="1188" t="s">
        <v>1716</v>
      </c>
      <c r="C1988" s="1185" t="s">
        <v>9</v>
      </c>
      <c r="D1988" s="1189">
        <v>15</v>
      </c>
      <c r="E1988" s="1286"/>
      <c r="F1988" s="1180">
        <f>ROUND(D1988*(ROUND(E1988,2)),2)</f>
        <v>0</v>
      </c>
      <c r="G1988" s="1181"/>
      <c r="H1988" s="1182"/>
    </row>
    <row r="1989" spans="1:8" x14ac:dyDescent="0.3">
      <c r="A1989" s="1187"/>
      <c r="B1989" s="1188"/>
      <c r="C1989" s="1185"/>
      <c r="D1989" s="1189"/>
      <c r="E1989" s="1285"/>
      <c r="F1989" s="1180"/>
      <c r="G1989" s="1181"/>
      <c r="H1989" s="1182"/>
    </row>
    <row r="1990" spans="1:8" x14ac:dyDescent="0.3">
      <c r="A1990" s="1187" t="s">
        <v>4536</v>
      </c>
      <c r="B1990" s="1188" t="s">
        <v>3690</v>
      </c>
      <c r="C1990" s="1185" t="s">
        <v>9</v>
      </c>
      <c r="D1990" s="1189">
        <v>14</v>
      </c>
      <c r="E1990" s="1286"/>
      <c r="F1990" s="1180">
        <f>ROUND(D1990*(ROUND(E1990,2)),2)</f>
        <v>0</v>
      </c>
      <c r="G1990" s="1181"/>
      <c r="H1990" s="1182"/>
    </row>
    <row r="1991" spans="1:8" x14ac:dyDescent="0.3">
      <c r="A1991" s="1187"/>
      <c r="B1991" s="1188"/>
      <c r="C1991" s="1185"/>
      <c r="D1991" s="1189"/>
      <c r="E1991" s="1291"/>
      <c r="F1991" s="1180"/>
      <c r="G1991" s="1181"/>
      <c r="H1991" s="1182"/>
    </row>
    <row r="1992" spans="1:8" x14ac:dyDescent="0.3">
      <c r="A1992" s="1225" t="s">
        <v>1760</v>
      </c>
      <c r="B1992" s="1188" t="s">
        <v>1761</v>
      </c>
      <c r="C1992" s="1185" t="s">
        <v>9</v>
      </c>
      <c r="D1992" s="1189">
        <v>150</v>
      </c>
      <c r="E1992" s="1286"/>
      <c r="F1992" s="1180">
        <f>ROUND(D1992*(ROUND(E1992,2)),2)</f>
        <v>0</v>
      </c>
      <c r="G1992" s="1181"/>
      <c r="H1992" s="1182"/>
    </row>
    <row r="1993" spans="1:8" x14ac:dyDescent="0.3">
      <c r="A1993" s="1225"/>
      <c r="B1993" s="1235"/>
      <c r="C1993" s="1253"/>
      <c r="D1993" s="1246"/>
      <c r="E1993" s="1226"/>
      <c r="F1993" s="1230"/>
      <c r="G1993" s="1181"/>
      <c r="H1993" s="1182"/>
    </row>
    <row r="1994" spans="1:8" ht="22.8" x14ac:dyDescent="0.3">
      <c r="A1994" s="1225" t="s">
        <v>1762</v>
      </c>
      <c r="B1994" s="1236" t="s">
        <v>4260</v>
      </c>
      <c r="C1994" s="1185"/>
      <c r="D1994" s="1189" t="s">
        <v>4331</v>
      </c>
      <c r="E1994" s="1217"/>
      <c r="F1994" s="1180"/>
      <c r="G1994" s="1181"/>
      <c r="H1994" s="1182"/>
    </row>
    <row r="1995" spans="1:8" x14ac:dyDescent="0.3">
      <c r="A1995" s="1225"/>
      <c r="B1995" s="1188"/>
      <c r="C1995" s="1185"/>
      <c r="D1995" s="1189" t="s">
        <v>4331</v>
      </c>
      <c r="E1995" s="1217"/>
      <c r="F1995" s="1180"/>
      <c r="G1995" s="1181"/>
      <c r="H1995" s="1182"/>
    </row>
    <row r="1996" spans="1:8" x14ac:dyDescent="0.3">
      <c r="A1996" s="1187" t="s">
        <v>1764</v>
      </c>
      <c r="B1996" s="1188" t="s">
        <v>1765</v>
      </c>
      <c r="C1996" s="1185"/>
      <c r="D1996" s="1189" t="s">
        <v>4331</v>
      </c>
      <c r="E1996" s="1285"/>
      <c r="F1996" s="1180"/>
      <c r="G1996" s="1181"/>
      <c r="H1996" s="1182"/>
    </row>
    <row r="1997" spans="1:8" x14ac:dyDescent="0.3">
      <c r="A1997" s="1187"/>
      <c r="B1997" s="1188"/>
      <c r="C1997" s="1185"/>
      <c r="D1997" s="1189" t="s">
        <v>4331</v>
      </c>
      <c r="E1997" s="1285"/>
      <c r="F1997" s="1180"/>
      <c r="G1997" s="1181"/>
      <c r="H1997" s="1182"/>
    </row>
    <row r="1998" spans="1:8" x14ac:dyDescent="0.3">
      <c r="A1998" s="1187" t="s">
        <v>1766</v>
      </c>
      <c r="B1998" s="1188" t="s">
        <v>1716</v>
      </c>
      <c r="C1998" s="1185" t="s">
        <v>363</v>
      </c>
      <c r="D1998" s="1189">
        <v>1000</v>
      </c>
      <c r="E1998" s="1286"/>
      <c r="F1998" s="1180">
        <f>ROUND(D1998*(ROUND(E1998,2)),2)</f>
        <v>0</v>
      </c>
      <c r="G1998" s="1181"/>
      <c r="H1998" s="1182"/>
    </row>
    <row r="1999" spans="1:8" x14ac:dyDescent="0.3">
      <c r="A1999" s="1187"/>
      <c r="B1999" s="1188"/>
      <c r="C1999" s="1185"/>
      <c r="D1999" s="1189" t="s">
        <v>4331</v>
      </c>
      <c r="E1999" s="1217"/>
      <c r="F1999" s="1180"/>
      <c r="G1999" s="1181"/>
      <c r="H1999" s="1182"/>
    </row>
    <row r="2000" spans="1:8" x14ac:dyDescent="0.3">
      <c r="A2000" s="1187" t="s">
        <v>1768</v>
      </c>
      <c r="B2000" s="1188" t="s">
        <v>1749</v>
      </c>
      <c r="C2000" s="1185"/>
      <c r="D2000" s="1189" t="s">
        <v>4331</v>
      </c>
      <c r="E2000" s="1285"/>
      <c r="F2000" s="1180"/>
      <c r="G2000" s="1181"/>
      <c r="H2000" s="1182"/>
    </row>
    <row r="2001" spans="1:8" x14ac:dyDescent="0.3">
      <c r="A2001" s="1187"/>
      <c r="B2001" s="1188"/>
      <c r="C2001" s="1185"/>
      <c r="D2001" s="1189" t="s">
        <v>4331</v>
      </c>
      <c r="E2001" s="1285"/>
      <c r="F2001" s="1180"/>
      <c r="G2001" s="1181"/>
      <c r="H2001" s="1182"/>
    </row>
    <row r="2002" spans="1:8" x14ac:dyDescent="0.3">
      <c r="A2002" s="1187" t="s">
        <v>4261</v>
      </c>
      <c r="B2002" s="1188" t="s">
        <v>1716</v>
      </c>
      <c r="C2002" s="1185" t="s">
        <v>9</v>
      </c>
      <c r="D2002" s="1189">
        <v>4</v>
      </c>
      <c r="E2002" s="1286"/>
      <c r="F2002" s="1180">
        <f>ROUND(D2002*(ROUND(E2002,2)),2)</f>
        <v>0</v>
      </c>
      <c r="G2002" s="1181"/>
      <c r="H2002" s="1182"/>
    </row>
    <row r="2003" spans="1:8" x14ac:dyDescent="0.3">
      <c r="A2003" s="1225"/>
      <c r="B2003" s="1235"/>
      <c r="C2003" s="1253"/>
      <c r="D2003" s="1246"/>
      <c r="E2003" s="1226"/>
      <c r="F2003" s="1230"/>
      <c r="G2003" s="1181"/>
      <c r="H2003" s="1182"/>
    </row>
    <row r="2004" spans="1:8" x14ac:dyDescent="0.3">
      <c r="A2004" s="1187" t="s">
        <v>1769</v>
      </c>
      <c r="B2004" s="1188" t="s">
        <v>1770</v>
      </c>
      <c r="C2004" s="1185"/>
      <c r="D2004" s="1189" t="s">
        <v>4331</v>
      </c>
      <c r="E2004" s="1285"/>
      <c r="F2004" s="1180"/>
      <c r="G2004" s="1181"/>
      <c r="H2004" s="1182"/>
    </row>
    <row r="2005" spans="1:8" x14ac:dyDescent="0.3">
      <c r="A2005" s="1187"/>
      <c r="B2005" s="1188"/>
      <c r="C2005" s="1185"/>
      <c r="D2005" s="1189" t="s">
        <v>4331</v>
      </c>
      <c r="E2005" s="1285"/>
      <c r="F2005" s="1180"/>
      <c r="G2005" s="1181"/>
      <c r="H2005" s="1182"/>
    </row>
    <row r="2006" spans="1:8" x14ac:dyDescent="0.3">
      <c r="A2006" s="1187" t="s">
        <v>1771</v>
      </c>
      <c r="B2006" s="1188" t="s">
        <v>1716</v>
      </c>
      <c r="C2006" s="1185" t="s">
        <v>9</v>
      </c>
      <c r="D2006" s="1189">
        <v>5</v>
      </c>
      <c r="E2006" s="1286"/>
      <c r="F2006" s="1180">
        <f>ROUND(D2006*(ROUND(E2006,2)),2)</f>
        <v>0</v>
      </c>
      <c r="G2006" s="1181"/>
      <c r="H2006" s="1182"/>
    </row>
    <row r="2007" spans="1:8" x14ac:dyDescent="0.3">
      <c r="A2007" s="1187"/>
      <c r="B2007" s="1188"/>
      <c r="C2007" s="1185"/>
      <c r="D2007" s="1189"/>
      <c r="E2007" s="1285"/>
      <c r="F2007" s="1180"/>
      <c r="G2007" s="1181"/>
      <c r="H2007" s="1182"/>
    </row>
    <row r="2008" spans="1:8" x14ac:dyDescent="0.3">
      <c r="A2008" s="1187" t="s">
        <v>1773</v>
      </c>
      <c r="B2008" s="1188" t="s">
        <v>1774</v>
      </c>
      <c r="C2008" s="1185"/>
      <c r="D2008" s="1189" t="s">
        <v>4331</v>
      </c>
      <c r="E2008" s="1285"/>
      <c r="F2008" s="1180"/>
      <c r="G2008" s="1181"/>
      <c r="H2008" s="1182"/>
    </row>
    <row r="2009" spans="1:8" x14ac:dyDescent="0.3">
      <c r="A2009" s="1187"/>
      <c r="B2009" s="1188"/>
      <c r="C2009" s="1185"/>
      <c r="D2009" s="1189" t="s">
        <v>4331</v>
      </c>
      <c r="E2009" s="1285"/>
      <c r="F2009" s="1180"/>
      <c r="G2009" s="1181"/>
      <c r="H2009" s="1182"/>
    </row>
    <row r="2010" spans="1:8" x14ac:dyDescent="0.3">
      <c r="A2010" s="1187" t="s">
        <v>1775</v>
      </c>
      <c r="B2010" s="1188" t="s">
        <v>1716</v>
      </c>
      <c r="C2010" s="1185" t="s">
        <v>9</v>
      </c>
      <c r="D2010" s="1189">
        <v>60</v>
      </c>
      <c r="E2010" s="1286"/>
      <c r="F2010" s="1180">
        <f>ROUND(D2010*(ROUND(E2010,2)),2)</f>
        <v>0</v>
      </c>
      <c r="G2010" s="1181"/>
      <c r="H2010" s="1182"/>
    </row>
    <row r="2011" spans="1:8" x14ac:dyDescent="0.3">
      <c r="A2011" s="1187"/>
      <c r="B2011" s="1188"/>
      <c r="C2011" s="1185"/>
      <c r="D2011" s="1189"/>
      <c r="E2011" s="1258"/>
      <c r="F2011" s="1180"/>
      <c r="G2011" s="1181"/>
      <c r="H2011" s="1182"/>
    </row>
    <row r="2012" spans="1:8" ht="22.8" x14ac:dyDescent="0.3">
      <c r="A2012" s="1187" t="s">
        <v>1777</v>
      </c>
      <c r="B2012" s="1188" t="s">
        <v>1778</v>
      </c>
      <c r="C2012" s="1185"/>
      <c r="D2012" s="1189" t="s">
        <v>4331</v>
      </c>
      <c r="E2012" s="1285"/>
      <c r="F2012" s="1180"/>
      <c r="G2012" s="1181"/>
      <c r="H2012" s="1182"/>
    </row>
    <row r="2013" spans="1:8" x14ac:dyDescent="0.3">
      <c r="A2013" s="1187"/>
      <c r="B2013" s="1188"/>
      <c r="C2013" s="1185"/>
      <c r="D2013" s="1189" t="s">
        <v>4331</v>
      </c>
      <c r="E2013" s="1207"/>
      <c r="F2013" s="1180"/>
      <c r="G2013" s="1181"/>
      <c r="H2013" s="1182"/>
    </row>
    <row r="2014" spans="1:8" x14ac:dyDescent="0.3">
      <c r="A2014" s="1187" t="s">
        <v>1779</v>
      </c>
      <c r="B2014" s="1188" t="s">
        <v>1780</v>
      </c>
      <c r="C2014" s="1185" t="s">
        <v>9</v>
      </c>
      <c r="D2014" s="1189">
        <v>10</v>
      </c>
      <c r="E2014" s="1286"/>
      <c r="F2014" s="1180">
        <f>ROUND(D2014*(ROUND(E2014,2)),2)</f>
        <v>0</v>
      </c>
      <c r="G2014" s="1181"/>
      <c r="H2014" s="1182"/>
    </row>
    <row r="2015" spans="1:8" x14ac:dyDescent="0.3">
      <c r="A2015" s="1187"/>
      <c r="B2015" s="1188"/>
      <c r="C2015" s="1185"/>
      <c r="D2015" s="1189"/>
      <c r="E2015" s="1258"/>
      <c r="F2015" s="1180"/>
      <c r="G2015" s="1181"/>
      <c r="H2015" s="1182"/>
    </row>
    <row r="2016" spans="1:8" ht="22.8" x14ac:dyDescent="0.3">
      <c r="A2016" s="1187" t="s">
        <v>1781</v>
      </c>
      <c r="B2016" s="1188" t="s">
        <v>4537</v>
      </c>
      <c r="C2016" s="1185" t="s">
        <v>9</v>
      </c>
      <c r="D2016" s="1189">
        <v>10</v>
      </c>
      <c r="E2016" s="1286"/>
      <c r="F2016" s="1180">
        <f>ROUND(D2016*(ROUND(E2016,2)),2)</f>
        <v>0</v>
      </c>
      <c r="G2016" s="1181"/>
      <c r="H2016" s="1182"/>
    </row>
    <row r="2017" spans="1:8" x14ac:dyDescent="0.3">
      <c r="A2017" s="1187"/>
      <c r="B2017" s="1188"/>
      <c r="C2017" s="1185"/>
      <c r="D2017" s="1189"/>
      <c r="E2017" s="1258"/>
      <c r="F2017" s="1180"/>
      <c r="G2017" s="1181"/>
      <c r="H2017" s="1182"/>
    </row>
    <row r="2018" spans="1:8" ht="22.8" x14ac:dyDescent="0.3">
      <c r="A2018" s="1225" t="s">
        <v>1786</v>
      </c>
      <c r="B2018" s="1188" t="s">
        <v>4262</v>
      </c>
      <c r="C2018" s="1185"/>
      <c r="D2018" s="1189" t="s">
        <v>4331</v>
      </c>
      <c r="E2018" s="1207"/>
      <c r="F2018" s="1180"/>
      <c r="G2018" s="1181"/>
      <c r="H2018" s="1182"/>
    </row>
    <row r="2019" spans="1:8" x14ac:dyDescent="0.3">
      <c r="A2019" s="1187"/>
      <c r="B2019" s="1188"/>
      <c r="C2019" s="1185"/>
      <c r="D2019" s="1189" t="s">
        <v>4331</v>
      </c>
      <c r="E2019" s="1207"/>
      <c r="F2019" s="1180"/>
      <c r="G2019" s="1181"/>
      <c r="H2019" s="1182"/>
    </row>
    <row r="2020" spans="1:8" x14ac:dyDescent="0.3">
      <c r="A2020" s="1187" t="s">
        <v>1788</v>
      </c>
      <c r="B2020" s="1188" t="s">
        <v>4538</v>
      </c>
      <c r="C2020" s="1185" t="s">
        <v>363</v>
      </c>
      <c r="D2020" s="1189">
        <v>250</v>
      </c>
      <c r="E2020" s="1286"/>
      <c r="F2020" s="1180">
        <f>ROUND(D2020*(ROUND(E2020,2)),2)</f>
        <v>0</v>
      </c>
      <c r="G2020" s="1181"/>
      <c r="H2020" s="1182"/>
    </row>
    <row r="2021" spans="1:8" x14ac:dyDescent="0.3">
      <c r="A2021" s="1187"/>
      <c r="B2021" s="1188"/>
      <c r="C2021" s="1185"/>
      <c r="D2021" s="1189" t="s">
        <v>4331</v>
      </c>
      <c r="E2021" s="1258"/>
      <c r="F2021" s="1180"/>
      <c r="G2021" s="1181"/>
      <c r="H2021" s="1182"/>
    </row>
    <row r="2022" spans="1:8" x14ac:dyDescent="0.3">
      <c r="A2022" s="1187" t="s">
        <v>1792</v>
      </c>
      <c r="B2022" s="1188" t="s">
        <v>4264</v>
      </c>
      <c r="C2022" s="1185" t="s">
        <v>363</v>
      </c>
      <c r="D2022" s="1189">
        <v>25</v>
      </c>
      <c r="E2022" s="1286"/>
      <c r="F2022" s="1180">
        <f>ROUND(D2022*(ROUND(E2022,2)),2)</f>
        <v>0</v>
      </c>
      <c r="G2022" s="1181"/>
      <c r="H2022" s="1182"/>
    </row>
    <row r="2023" spans="1:8" x14ac:dyDescent="0.3">
      <c r="A2023" s="1187"/>
      <c r="B2023" s="1188"/>
      <c r="C2023" s="1185"/>
      <c r="D2023" s="1189" t="s">
        <v>4331</v>
      </c>
      <c r="E2023" s="1285"/>
      <c r="F2023" s="1180"/>
      <c r="G2023" s="1181"/>
      <c r="H2023" s="1182"/>
    </row>
    <row r="2024" spans="1:8" x14ac:dyDescent="0.3">
      <c r="A2024" s="1187" t="s">
        <v>4265</v>
      </c>
      <c r="B2024" s="1188" t="s">
        <v>4266</v>
      </c>
      <c r="C2024" s="1185" t="s">
        <v>9</v>
      </c>
      <c r="D2024" s="1189">
        <v>45</v>
      </c>
      <c r="E2024" s="1286"/>
      <c r="F2024" s="1180">
        <f>ROUND(D2024*(ROUND(E2024,2)),2)</f>
        <v>0</v>
      </c>
      <c r="G2024" s="1181"/>
      <c r="H2024" s="1182"/>
    </row>
    <row r="2025" spans="1:8" x14ac:dyDescent="0.3">
      <c r="A2025" s="1187"/>
      <c r="B2025" s="1154"/>
      <c r="C2025" s="1185"/>
      <c r="D2025" s="1189" t="s">
        <v>4331</v>
      </c>
      <c r="E2025" s="1285"/>
      <c r="F2025" s="1180"/>
      <c r="G2025" s="1181"/>
      <c r="H2025" s="1182"/>
    </row>
    <row r="2026" spans="1:8" x14ac:dyDescent="0.3">
      <c r="A2026" s="1187" t="s">
        <v>4267</v>
      </c>
      <c r="B2026" s="1188" t="s">
        <v>1807</v>
      </c>
      <c r="C2026" s="1185" t="s">
        <v>9</v>
      </c>
      <c r="D2026" s="1189">
        <v>45</v>
      </c>
      <c r="E2026" s="1286"/>
      <c r="F2026" s="1180">
        <f>ROUND(D2026*(ROUND(E2026,2)),2)</f>
        <v>0</v>
      </c>
      <c r="G2026" s="1181"/>
      <c r="H2026" s="1182"/>
    </row>
    <row r="2027" spans="1:8" x14ac:dyDescent="0.3">
      <c r="A2027" s="1187"/>
      <c r="B2027" s="1188"/>
      <c r="C2027" s="1185"/>
      <c r="D2027" s="1189"/>
      <c r="E2027" s="1258"/>
      <c r="F2027" s="1180"/>
      <c r="G2027" s="1181"/>
      <c r="H2027" s="1182"/>
    </row>
    <row r="2028" spans="1:8" x14ac:dyDescent="0.3">
      <c r="A2028" s="1187" t="s">
        <v>4539</v>
      </c>
      <c r="B2028" s="1188" t="s">
        <v>1823</v>
      </c>
      <c r="C2028" s="1185" t="s">
        <v>9</v>
      </c>
      <c r="D2028" s="1189">
        <v>2</v>
      </c>
      <c r="E2028" s="1286"/>
      <c r="F2028" s="1180">
        <f>ROUND(D2028*(ROUND(E2028,2)),2)</f>
        <v>0</v>
      </c>
      <c r="G2028" s="1181"/>
      <c r="H2028" s="1182"/>
    </row>
    <row r="2029" spans="1:8" x14ac:dyDescent="0.3">
      <c r="A2029" s="1187"/>
      <c r="B2029" s="1188"/>
      <c r="C2029" s="1185"/>
      <c r="D2029" s="1189" t="s">
        <v>4331</v>
      </c>
      <c r="E2029" s="1207"/>
      <c r="F2029" s="1180"/>
      <c r="G2029" s="1181"/>
      <c r="H2029" s="1182"/>
    </row>
    <row r="2030" spans="1:8" x14ac:dyDescent="0.3">
      <c r="A2030" s="1187" t="s">
        <v>4269</v>
      </c>
      <c r="B2030" s="1188" t="s">
        <v>1809</v>
      </c>
      <c r="C2030" s="1185"/>
      <c r="D2030" s="1189" t="s">
        <v>4331</v>
      </c>
      <c r="E2030" s="1285"/>
      <c r="F2030" s="1180"/>
      <c r="G2030" s="1181"/>
      <c r="H2030" s="1182"/>
    </row>
    <row r="2031" spans="1:8" x14ac:dyDescent="0.3">
      <c r="A2031" s="1225"/>
      <c r="B2031" s="1188"/>
      <c r="C2031" s="1185"/>
      <c r="D2031" s="1189"/>
      <c r="E2031" s="1291"/>
      <c r="F2031" s="1180"/>
      <c r="G2031" s="1181"/>
      <c r="H2031" s="1182"/>
    </row>
    <row r="2032" spans="1:8" x14ac:dyDescent="0.3">
      <c r="A2032" s="1187" t="s">
        <v>4270</v>
      </c>
      <c r="B2032" s="1188" t="s">
        <v>1811</v>
      </c>
      <c r="C2032" s="1185" t="s">
        <v>9</v>
      </c>
      <c r="D2032" s="1189">
        <v>50</v>
      </c>
      <c r="E2032" s="1286"/>
      <c r="F2032" s="1180">
        <f>ROUND(D2032*(ROUND(E2032,2)),2)</f>
        <v>0</v>
      </c>
      <c r="G2032" s="1181"/>
      <c r="H2032" s="1182"/>
    </row>
    <row r="2033" spans="1:8" x14ac:dyDescent="0.3">
      <c r="A2033" s="1187"/>
      <c r="B2033" s="1188"/>
      <c r="C2033" s="1185"/>
      <c r="D2033" s="1189"/>
      <c r="E2033" s="1285"/>
      <c r="F2033" s="1180"/>
      <c r="G2033" s="1181"/>
      <c r="H2033" s="1182"/>
    </row>
    <row r="2034" spans="1:8" x14ac:dyDescent="0.3">
      <c r="A2034" s="1187"/>
      <c r="B2034" s="1188"/>
      <c r="C2034" s="1185"/>
      <c r="D2034" s="1189"/>
      <c r="E2034" s="1285"/>
      <c r="F2034" s="1180"/>
      <c r="G2034" s="1181"/>
      <c r="H2034" s="1182"/>
    </row>
    <row r="2035" spans="1:8" x14ac:dyDescent="0.3">
      <c r="A2035" s="1178"/>
      <c r="B2035" s="1203"/>
      <c r="C2035" s="1204"/>
      <c r="D2035" s="1204"/>
      <c r="E2035" s="1204"/>
      <c r="F2035" s="1210"/>
      <c r="G2035" s="1181"/>
      <c r="H2035" s="1182"/>
    </row>
    <row r="2036" spans="1:8" x14ac:dyDescent="0.3">
      <c r="A2036" s="1205"/>
      <c r="B2036" s="1158" t="s">
        <v>4450</v>
      </c>
      <c r="C2036" s="1159"/>
      <c r="D2036" s="1159"/>
      <c r="E2036" s="1159"/>
      <c r="F2036" s="1175">
        <f>SUM(F1983:F2034)</f>
        <v>0</v>
      </c>
      <c r="G2036" s="1181"/>
      <c r="H2036" s="1151"/>
    </row>
    <row r="2037" spans="1:8" x14ac:dyDescent="0.3">
      <c r="A2037" s="1148" t="str">
        <f>A1</f>
        <v>CONTRACT  SANRAL NRA 2024/1323</v>
      </c>
      <c r="B2037" s="1206"/>
      <c r="C2037" s="1150"/>
      <c r="D2037" s="1150"/>
      <c r="E2037" s="1150"/>
      <c r="F2037" s="1151"/>
      <c r="G2037" s="1181"/>
      <c r="H2037" s="1151"/>
    </row>
    <row r="2038" spans="1:8" x14ac:dyDescent="0.3">
      <c r="A2038" s="1148" t="str">
        <f>A2</f>
        <v>ROUTINE ROAD MAINTENANCE ON NATIONAL ROUTES IN THE NORTHWEST PROVINCE</v>
      </c>
      <c r="B2038" s="1149"/>
      <c r="C2038" s="1150"/>
      <c r="D2038" s="1150"/>
      <c r="E2038" s="1150"/>
      <c r="F2038" s="1155" t="s">
        <v>4534</v>
      </c>
      <c r="G2038" s="1181"/>
      <c r="H2038" s="1155"/>
    </row>
    <row r="2039" spans="1:8" x14ac:dyDescent="0.3">
      <c r="A2039" s="1157" t="s">
        <v>4457</v>
      </c>
      <c r="B2039" s="1149"/>
      <c r="C2039" s="1159"/>
      <c r="D2039" s="1159"/>
      <c r="E2039" s="1159"/>
      <c r="F2039" s="1151"/>
      <c r="G2039" s="1181"/>
      <c r="H2039" s="1151"/>
    </row>
    <row r="2040" spans="1:8" x14ac:dyDescent="0.3">
      <c r="A2040" s="1162"/>
      <c r="B2040" s="1163"/>
      <c r="C2040" s="1164"/>
      <c r="D2040" s="1164"/>
      <c r="E2040" s="1165"/>
      <c r="F2040" s="1165"/>
      <c r="G2040" s="1181"/>
      <c r="H2040" s="1151"/>
    </row>
    <row r="2041" spans="1:8" x14ac:dyDescent="0.3">
      <c r="A2041" s="1166" t="s">
        <v>4111</v>
      </c>
      <c r="B2041" s="1167" t="s">
        <v>4035</v>
      </c>
      <c r="C2041" s="1168" t="s">
        <v>4112</v>
      </c>
      <c r="D2041" s="1168" t="s">
        <v>4113</v>
      </c>
      <c r="E2041" s="1169" t="s">
        <v>4114</v>
      </c>
      <c r="F2041" s="1169" t="s">
        <v>4036</v>
      </c>
      <c r="G2041" s="1181"/>
      <c r="H2041" s="1170"/>
    </row>
    <row r="2042" spans="1:8" x14ac:dyDescent="0.3">
      <c r="A2042" s="1172"/>
      <c r="B2042" s="1173"/>
      <c r="C2042" s="1174"/>
      <c r="D2042" s="1174"/>
      <c r="E2042" s="1175"/>
      <c r="F2042" s="1175"/>
      <c r="G2042" s="1181"/>
      <c r="H2042" s="1151"/>
    </row>
    <row r="2043" spans="1:8" x14ac:dyDescent="0.3">
      <c r="A2043" s="1178"/>
      <c r="B2043" s="1203"/>
      <c r="C2043" s="1204"/>
      <c r="D2043" s="1204"/>
      <c r="E2043" s="1204"/>
      <c r="F2043" s="1165"/>
      <c r="G2043" s="1181"/>
      <c r="H2043" s="1151"/>
    </row>
    <row r="2044" spans="1:8" x14ac:dyDescent="0.3">
      <c r="A2044" s="1205"/>
      <c r="B2044" s="1158" t="s">
        <v>4451</v>
      </c>
      <c r="C2044" s="1159"/>
      <c r="D2044" s="1159"/>
      <c r="E2044" s="1159"/>
      <c r="F2044" s="1175">
        <f>F2036</f>
        <v>0</v>
      </c>
      <c r="G2044" s="1181"/>
      <c r="H2044" s="1151"/>
    </row>
    <row r="2045" spans="1:8" x14ac:dyDescent="0.3">
      <c r="A2045" s="1225"/>
      <c r="B2045" s="1188"/>
      <c r="C2045" s="1185"/>
      <c r="D2045" s="1189" t="s">
        <v>4331</v>
      </c>
      <c r="E2045" s="1217"/>
      <c r="F2045" s="1180"/>
      <c r="G2045" s="1181"/>
      <c r="H2045" s="1182"/>
    </row>
    <row r="2046" spans="1:8" x14ac:dyDescent="0.3">
      <c r="A2046" s="1187" t="s">
        <v>4271</v>
      </c>
      <c r="B2046" s="1188" t="s">
        <v>1813</v>
      </c>
      <c r="C2046" s="1185" t="s">
        <v>9</v>
      </c>
      <c r="D2046" s="1189">
        <v>50</v>
      </c>
      <c r="E2046" s="1286"/>
      <c r="F2046" s="1180">
        <f>ROUND(D2046*(ROUND(E2046,2)),2)</f>
        <v>0</v>
      </c>
      <c r="G2046" s="1181"/>
      <c r="H2046" s="1182"/>
    </row>
    <row r="2047" spans="1:8" x14ac:dyDescent="0.3">
      <c r="A2047" s="1225"/>
      <c r="B2047" s="1188"/>
      <c r="C2047" s="1185"/>
      <c r="D2047" s="1189"/>
      <c r="E2047" s="1291"/>
      <c r="F2047" s="1180"/>
      <c r="G2047" s="1181"/>
      <c r="H2047" s="1182"/>
    </row>
    <row r="2048" spans="1:8" ht="22.8" x14ac:dyDescent="0.3">
      <c r="A2048" s="1187" t="s">
        <v>1828</v>
      </c>
      <c r="B2048" s="1188" t="s">
        <v>4540</v>
      </c>
      <c r="C2048" s="1185" t="s">
        <v>221</v>
      </c>
      <c r="D2048" s="1189">
        <v>5</v>
      </c>
      <c r="E2048" s="1286"/>
      <c r="F2048" s="1180">
        <f>ROUND(D2048*(ROUND(E2048,2)),2)</f>
        <v>0</v>
      </c>
      <c r="G2048" s="1181"/>
      <c r="H2048" s="1182"/>
    </row>
    <row r="2049" spans="1:8" x14ac:dyDescent="0.3">
      <c r="A2049" s="1225"/>
      <c r="B2049" s="1188"/>
      <c r="C2049" s="1185"/>
      <c r="D2049" s="1189" t="s">
        <v>4331</v>
      </c>
      <c r="E2049" s="1217"/>
      <c r="F2049" s="1180"/>
      <c r="G2049" s="1181"/>
      <c r="H2049" s="1182"/>
    </row>
    <row r="2050" spans="1:8" x14ac:dyDescent="0.3">
      <c r="A2050" s="1225" t="s">
        <v>1830</v>
      </c>
      <c r="B2050" s="1188" t="s">
        <v>1831</v>
      </c>
      <c r="C2050" s="1185"/>
      <c r="D2050" s="1189" t="s">
        <v>4331</v>
      </c>
      <c r="E2050" s="1285"/>
      <c r="F2050" s="1180"/>
      <c r="G2050" s="1181"/>
      <c r="H2050" s="1182"/>
    </row>
    <row r="2051" spans="1:8" x14ac:dyDescent="0.3">
      <c r="A2051" s="1225"/>
      <c r="B2051" s="1188"/>
      <c r="C2051" s="1185"/>
      <c r="D2051" s="1189" t="s">
        <v>4331</v>
      </c>
      <c r="E2051" s="1285"/>
      <c r="F2051" s="1180"/>
      <c r="G2051" s="1181"/>
      <c r="H2051" s="1182"/>
    </row>
    <row r="2052" spans="1:8" x14ac:dyDescent="0.3">
      <c r="A2052" s="1225" t="s">
        <v>1832</v>
      </c>
      <c r="B2052" s="1188" t="s">
        <v>1716</v>
      </c>
      <c r="C2052" s="1185" t="s">
        <v>363</v>
      </c>
      <c r="D2052" s="1189">
        <v>250</v>
      </c>
      <c r="E2052" s="1286"/>
      <c r="F2052" s="1180">
        <f>ROUND(D2052*(ROUND(E2052,2)),2)</f>
        <v>0</v>
      </c>
      <c r="G2052" s="1181"/>
      <c r="H2052" s="1182"/>
    </row>
    <row r="2053" spans="1:8" x14ac:dyDescent="0.3">
      <c r="A2053" s="1187"/>
      <c r="B2053" s="1188"/>
      <c r="C2053" s="1185"/>
      <c r="D2053" s="1189"/>
      <c r="E2053" s="1285"/>
      <c r="F2053" s="1180"/>
      <c r="G2053" s="1181"/>
      <c r="H2053" s="1182"/>
    </row>
    <row r="2054" spans="1:8" x14ac:dyDescent="0.3">
      <c r="A2054" s="1225" t="s">
        <v>1834</v>
      </c>
      <c r="B2054" s="1188" t="s">
        <v>1835</v>
      </c>
      <c r="C2054" s="1185" t="s">
        <v>363</v>
      </c>
      <c r="D2054" s="1189">
        <v>50</v>
      </c>
      <c r="E2054" s="1215"/>
      <c r="F2054" s="1180">
        <f>ROUND(D2054*(ROUND(E2054,2)),2)</f>
        <v>0</v>
      </c>
      <c r="G2054" s="1181"/>
      <c r="H2054" s="1182"/>
    </row>
    <row r="2055" spans="1:8" x14ac:dyDescent="0.3">
      <c r="A2055" s="1187"/>
      <c r="B2055" s="1188"/>
      <c r="C2055" s="1185"/>
      <c r="D2055" s="1189"/>
      <c r="E2055" s="1285"/>
      <c r="F2055" s="1180"/>
      <c r="G2055" s="1181"/>
      <c r="H2055" s="1182"/>
    </row>
    <row r="2056" spans="1:8" x14ac:dyDescent="0.3">
      <c r="A2056" s="1187" t="s">
        <v>1838</v>
      </c>
      <c r="B2056" s="1188" t="s">
        <v>1837</v>
      </c>
      <c r="C2056" s="1185" t="s">
        <v>16</v>
      </c>
      <c r="D2056" s="1189">
        <v>1</v>
      </c>
      <c r="E2056" s="1285">
        <v>1300000</v>
      </c>
      <c r="F2056" s="1180">
        <f>ROUND(D2056*(ROUND(E2056,2)),2)</f>
        <v>1300000</v>
      </c>
      <c r="G2056" s="1181"/>
      <c r="H2056" s="1182"/>
    </row>
    <row r="2057" spans="1:8" x14ac:dyDescent="0.3">
      <c r="A2057" s="1187"/>
      <c r="B2057" s="1188"/>
      <c r="C2057" s="1185"/>
      <c r="D2057" s="1189"/>
      <c r="E2057" s="1285"/>
      <c r="F2057" s="1180"/>
      <c r="G2057" s="1181"/>
      <c r="H2057" s="1182"/>
    </row>
    <row r="2058" spans="1:8" ht="22.8" x14ac:dyDescent="0.3">
      <c r="A2058" s="1187" t="s">
        <v>1840</v>
      </c>
      <c r="B2058" s="1188" t="s">
        <v>4005</v>
      </c>
      <c r="C2058" s="1185" t="s">
        <v>21</v>
      </c>
      <c r="D2058" s="1189">
        <f>E2056</f>
        <v>1300000</v>
      </c>
      <c r="E2058" s="1290"/>
      <c r="F2058" s="1180">
        <f>ROUND(D2058*(ROUND(E2058,2)),2)</f>
        <v>0</v>
      </c>
      <c r="G2058" s="1181"/>
      <c r="H2058" s="1182"/>
    </row>
    <row r="2059" spans="1:8" x14ac:dyDescent="0.3">
      <c r="A2059" s="1187"/>
      <c r="B2059" s="1188"/>
      <c r="C2059" s="1185"/>
      <c r="D2059" s="1189"/>
      <c r="E2059" s="1285"/>
      <c r="F2059" s="1180"/>
      <c r="G2059" s="1181"/>
      <c r="H2059" s="1182"/>
    </row>
    <row r="2060" spans="1:8" ht="22.8" x14ac:dyDescent="0.3">
      <c r="A2060" s="1187" t="s">
        <v>1842</v>
      </c>
      <c r="B2060" s="1188" t="s">
        <v>1843</v>
      </c>
      <c r="C2060" s="1185"/>
      <c r="D2060" s="1189"/>
      <c r="E2060" s="1285"/>
      <c r="F2060" s="1180" t="s">
        <v>4331</v>
      </c>
      <c r="G2060" s="1181"/>
      <c r="H2060" s="1182"/>
    </row>
    <row r="2061" spans="1:8" x14ac:dyDescent="0.3">
      <c r="A2061" s="1187"/>
      <c r="B2061" s="1188"/>
      <c r="C2061" s="1185"/>
      <c r="D2061" s="1189"/>
      <c r="E2061" s="1285"/>
      <c r="F2061" s="1180"/>
      <c r="G2061" s="1181"/>
      <c r="H2061" s="1182"/>
    </row>
    <row r="2062" spans="1:8" ht="22.8" x14ac:dyDescent="0.3">
      <c r="A2062" s="1187" t="s">
        <v>1844</v>
      </c>
      <c r="B2062" s="1188" t="s">
        <v>1845</v>
      </c>
      <c r="C2062" s="1185" t="s">
        <v>16</v>
      </c>
      <c r="D2062" s="1189">
        <v>1</v>
      </c>
      <c r="E2062" s="1285">
        <v>1100000</v>
      </c>
      <c r="F2062" s="1180">
        <f>ROUND(D2062*(ROUND(E2062,2)),2)</f>
        <v>1100000</v>
      </c>
      <c r="G2062" s="1181"/>
      <c r="H2062" s="1182"/>
    </row>
    <row r="2063" spans="1:8" x14ac:dyDescent="0.3">
      <c r="A2063" s="1187"/>
      <c r="B2063" s="1188"/>
      <c r="C2063" s="1185"/>
      <c r="D2063" s="1189"/>
      <c r="E2063" s="1285"/>
      <c r="F2063" s="1180"/>
      <c r="G2063" s="1181"/>
      <c r="H2063" s="1182"/>
    </row>
    <row r="2064" spans="1:8" ht="22.8" x14ac:dyDescent="0.3">
      <c r="A2064" s="1187" t="s">
        <v>1847</v>
      </c>
      <c r="B2064" s="1188" t="s">
        <v>4279</v>
      </c>
      <c r="C2064" s="1185" t="s">
        <v>21</v>
      </c>
      <c r="D2064" s="1189">
        <f>E2062</f>
        <v>1100000</v>
      </c>
      <c r="E2064" s="1290"/>
      <c r="F2064" s="1180">
        <f>ROUND(D2064*(ROUND(E2064,2)),2)</f>
        <v>0</v>
      </c>
      <c r="G2064" s="1181"/>
      <c r="H2064" s="1182"/>
    </row>
    <row r="2065" spans="1:8" x14ac:dyDescent="0.3">
      <c r="A2065" s="1187"/>
      <c r="B2065" s="1188"/>
      <c r="C2065" s="1185"/>
      <c r="D2065" s="1189"/>
      <c r="E2065" s="1285"/>
      <c r="F2065" s="1180"/>
      <c r="G2065" s="1181"/>
      <c r="H2065" s="1182"/>
    </row>
    <row r="2066" spans="1:8" x14ac:dyDescent="0.3">
      <c r="A2066" s="1187"/>
      <c r="B2066" s="1188"/>
      <c r="C2066" s="1185"/>
      <c r="D2066" s="1189"/>
      <c r="E2066" s="1285"/>
      <c r="F2066" s="1180"/>
      <c r="G2066" s="1181"/>
      <c r="H2066" s="1182"/>
    </row>
    <row r="2067" spans="1:8" x14ac:dyDescent="0.3">
      <c r="A2067" s="1187"/>
      <c r="B2067" s="1188"/>
      <c r="C2067" s="1185"/>
      <c r="D2067" s="1189"/>
      <c r="E2067" s="1285"/>
      <c r="F2067" s="1180"/>
      <c r="G2067" s="1181"/>
      <c r="H2067" s="1182"/>
    </row>
    <row r="2068" spans="1:8" x14ac:dyDescent="0.3">
      <c r="A2068" s="1187"/>
      <c r="B2068" s="1188"/>
      <c r="C2068" s="1185"/>
      <c r="D2068" s="1189"/>
      <c r="E2068" s="1285"/>
      <c r="F2068" s="1180"/>
      <c r="G2068" s="1181"/>
      <c r="H2068" s="1182"/>
    </row>
    <row r="2069" spans="1:8" x14ac:dyDescent="0.3">
      <c r="A2069" s="1225"/>
      <c r="B2069" s="1188"/>
      <c r="C2069" s="1185"/>
      <c r="D2069" s="1189"/>
      <c r="E2069" s="1291"/>
      <c r="F2069" s="1180"/>
      <c r="G2069" s="1181"/>
      <c r="H2069" s="1182"/>
    </row>
    <row r="2070" spans="1:8" x14ac:dyDescent="0.3">
      <c r="A2070" s="1187"/>
      <c r="B2070" s="1188"/>
      <c r="C2070" s="1185"/>
      <c r="D2070" s="1189"/>
      <c r="E2070" s="1285"/>
      <c r="F2070" s="1180"/>
      <c r="G2070" s="1181"/>
      <c r="H2070" s="1182"/>
    </row>
    <row r="2071" spans="1:8" x14ac:dyDescent="0.3">
      <c r="A2071" s="1225"/>
      <c r="B2071" s="1188"/>
      <c r="C2071" s="1185"/>
      <c r="D2071" s="1189"/>
      <c r="E2071" s="1217"/>
      <c r="F2071" s="1180"/>
      <c r="G2071" s="1181"/>
      <c r="H2071" s="1182"/>
    </row>
    <row r="2072" spans="1:8" x14ac:dyDescent="0.3">
      <c r="A2072" s="1225"/>
      <c r="B2072" s="1188"/>
      <c r="C2072" s="1185"/>
      <c r="D2072" s="1189"/>
      <c r="E2072" s="1285"/>
      <c r="F2072" s="1180"/>
      <c r="G2072" s="1181"/>
      <c r="H2072" s="1182"/>
    </row>
    <row r="2073" spans="1:8" x14ac:dyDescent="0.3">
      <c r="A2073" s="1225"/>
      <c r="B2073" s="1188"/>
      <c r="C2073" s="1185"/>
      <c r="D2073" s="1189"/>
      <c r="E2073" s="1285"/>
      <c r="F2073" s="1180"/>
      <c r="G2073" s="1181"/>
      <c r="H2073" s="1182"/>
    </row>
    <row r="2074" spans="1:8" x14ac:dyDescent="0.3">
      <c r="A2074" s="1225"/>
      <c r="B2074" s="1188"/>
      <c r="C2074" s="1185"/>
      <c r="D2074" s="1189"/>
      <c r="E2074" s="1285"/>
      <c r="F2074" s="1180"/>
      <c r="G2074" s="1181"/>
      <c r="H2074" s="1182"/>
    </row>
    <row r="2075" spans="1:8" x14ac:dyDescent="0.3">
      <c r="A2075" s="1225"/>
      <c r="B2075" s="1188"/>
      <c r="C2075" s="1185"/>
      <c r="D2075" s="1189"/>
      <c r="E2075" s="1285"/>
      <c r="F2075" s="1180"/>
      <c r="G2075" s="1181"/>
      <c r="H2075" s="1182"/>
    </row>
    <row r="2076" spans="1:8" x14ac:dyDescent="0.3">
      <c r="A2076" s="1187"/>
      <c r="B2076" s="1188"/>
      <c r="C2076" s="1185"/>
      <c r="D2076" s="1189"/>
      <c r="E2076" s="1285"/>
      <c r="F2076" s="1180"/>
      <c r="G2076" s="1181"/>
      <c r="H2076" s="1182"/>
    </row>
    <row r="2077" spans="1:8" x14ac:dyDescent="0.3">
      <c r="A2077" s="1187"/>
      <c r="B2077" s="1188"/>
      <c r="C2077" s="1185"/>
      <c r="D2077" s="1189"/>
      <c r="E2077" s="1217"/>
      <c r="F2077" s="1180"/>
      <c r="G2077" s="1181"/>
      <c r="H2077" s="1182"/>
    </row>
    <row r="2078" spans="1:8" x14ac:dyDescent="0.3">
      <c r="A2078" s="1225"/>
      <c r="B2078" s="1188"/>
      <c r="C2078" s="1185"/>
      <c r="D2078" s="1189"/>
      <c r="E2078" s="1226"/>
      <c r="F2078" s="1180"/>
      <c r="G2078" s="1181"/>
      <c r="H2078" s="1182"/>
    </row>
    <row r="2079" spans="1:8" x14ac:dyDescent="0.3">
      <c r="A2079" s="1225"/>
      <c r="B2079" s="1188"/>
      <c r="C2079" s="1185"/>
      <c r="D2079" s="1189"/>
      <c r="E2079" s="1226"/>
      <c r="F2079" s="1180"/>
      <c r="G2079" s="1181"/>
      <c r="H2079" s="1182"/>
    </row>
    <row r="2080" spans="1:8" x14ac:dyDescent="0.3">
      <c r="A2080" s="1187"/>
      <c r="B2080" s="1188"/>
      <c r="C2080" s="1185"/>
      <c r="D2080" s="1189" t="s">
        <v>4331</v>
      </c>
      <c r="E2080" s="1217"/>
      <c r="F2080" s="1180"/>
      <c r="G2080" s="1181"/>
      <c r="H2080" s="1182"/>
    </row>
    <row r="2081" spans="1:8" x14ac:dyDescent="0.3">
      <c r="A2081" s="1225"/>
      <c r="B2081" s="1188"/>
      <c r="C2081" s="1185"/>
      <c r="D2081" s="1189"/>
      <c r="E2081" s="1217"/>
      <c r="F2081" s="1180"/>
      <c r="G2081" s="1181"/>
      <c r="H2081" s="1182"/>
    </row>
    <row r="2082" spans="1:8" x14ac:dyDescent="0.3">
      <c r="A2082" s="1183"/>
      <c r="B2082" s="1188"/>
      <c r="C2082" s="1185"/>
      <c r="D2082" s="1189"/>
      <c r="E2082" s="1207"/>
      <c r="F2082" s="1180"/>
      <c r="G2082" s="1181"/>
      <c r="H2082" s="1182"/>
    </row>
    <row r="2083" spans="1:8" x14ac:dyDescent="0.3">
      <c r="A2083" s="1187"/>
      <c r="B2083" s="1188"/>
      <c r="C2083" s="1185"/>
      <c r="D2083" s="1189"/>
      <c r="E2083" s="1209"/>
      <c r="F2083" s="1180"/>
      <c r="G2083" s="1181"/>
      <c r="H2083" s="1182"/>
    </row>
    <row r="2084" spans="1:8" x14ac:dyDescent="0.3">
      <c r="A2084" s="1187"/>
      <c r="B2084" s="1188"/>
      <c r="C2084" s="1185"/>
      <c r="D2084" s="1189"/>
      <c r="E2084" s="1209"/>
      <c r="F2084" s="1180"/>
      <c r="G2084" s="1181"/>
      <c r="H2084" s="1182"/>
    </row>
    <row r="2085" spans="1:8" x14ac:dyDescent="0.3">
      <c r="A2085" s="1187"/>
      <c r="B2085" s="1188"/>
      <c r="C2085" s="1185"/>
      <c r="D2085" s="1189"/>
      <c r="E2085" s="1209"/>
      <c r="F2085" s="1180"/>
      <c r="G2085" s="1181"/>
      <c r="H2085" s="1182"/>
    </row>
    <row r="2086" spans="1:8" x14ac:dyDescent="0.3">
      <c r="A2086" s="1183"/>
      <c r="B2086" s="1188"/>
      <c r="C2086" s="1185"/>
      <c r="D2086" s="1189"/>
      <c r="E2086" s="1207"/>
      <c r="F2086" s="1180"/>
      <c r="G2086" s="1181"/>
      <c r="H2086" s="1182"/>
    </row>
    <row r="2087" spans="1:8" x14ac:dyDescent="0.3">
      <c r="A2087" s="1225"/>
      <c r="B2087" s="1188"/>
      <c r="C2087" s="1185"/>
      <c r="D2087" s="1189"/>
      <c r="E2087" s="1207"/>
      <c r="F2087" s="1180"/>
      <c r="G2087" s="1181"/>
      <c r="H2087" s="1182"/>
    </row>
    <row r="2088" spans="1:8" x14ac:dyDescent="0.3">
      <c r="A2088" s="1178"/>
      <c r="B2088" s="1203"/>
      <c r="C2088" s="1204"/>
      <c r="D2088" s="1204"/>
      <c r="E2088" s="1204"/>
      <c r="F2088" s="1210"/>
      <c r="G2088" s="1181"/>
      <c r="H2088" s="1182"/>
    </row>
    <row r="2089" spans="1:8" x14ac:dyDescent="0.3">
      <c r="A2089" s="1211" t="s">
        <v>4088</v>
      </c>
      <c r="B2089" s="1158" t="s">
        <v>4116</v>
      </c>
      <c r="C2089" s="1159"/>
      <c r="D2089" s="1159"/>
      <c r="E2089" s="1159"/>
      <c r="F2089" s="1175">
        <f>SUM(F2044:F2087)</f>
        <v>2400000</v>
      </c>
      <c r="G2089" s="1181"/>
      <c r="H2089" s="1151"/>
    </row>
    <row r="2090" spans="1:8" x14ac:dyDescent="0.3">
      <c r="A2090" s="1148" t="str">
        <f>A1</f>
        <v>CONTRACT  SANRAL NRA 2024/1323</v>
      </c>
      <c r="B2090" s="1206"/>
      <c r="C2090" s="1150"/>
      <c r="D2090" s="1150"/>
      <c r="E2090" s="1150"/>
      <c r="F2090" s="1151"/>
      <c r="G2090" s="1181"/>
      <c r="H2090" s="1151"/>
    </row>
    <row r="2091" spans="1:8" x14ac:dyDescent="0.3">
      <c r="A2091" s="1148" t="str">
        <f>A2</f>
        <v>ROUTINE ROAD MAINTENANCE ON NATIONAL ROUTES IN THE NORTHWEST PROVINCE</v>
      </c>
      <c r="B2091" s="1149"/>
      <c r="C2091" s="1150"/>
      <c r="D2091" s="1150"/>
      <c r="E2091" s="1150"/>
      <c r="F2091" s="1155" t="s">
        <v>4541</v>
      </c>
      <c r="G2091" s="1181"/>
      <c r="H2091" s="1155"/>
    </row>
    <row r="2092" spans="1:8" x14ac:dyDescent="0.3">
      <c r="A2092" s="1157" t="s">
        <v>4457</v>
      </c>
      <c r="B2092" s="1149"/>
      <c r="C2092" s="1159"/>
      <c r="D2092" s="1159"/>
      <c r="E2092" s="1159"/>
      <c r="F2092" s="1151"/>
      <c r="G2092" s="1181"/>
      <c r="H2092" s="1151"/>
    </row>
    <row r="2093" spans="1:8" x14ac:dyDescent="0.3">
      <c r="A2093" s="1162"/>
      <c r="B2093" s="1163"/>
      <c r="C2093" s="1164"/>
      <c r="D2093" s="1164"/>
      <c r="E2093" s="1165"/>
      <c r="F2093" s="1165"/>
      <c r="G2093" s="1181"/>
      <c r="H2093" s="1151"/>
    </row>
    <row r="2094" spans="1:8" x14ac:dyDescent="0.3">
      <c r="A2094" s="1166" t="s">
        <v>4111</v>
      </c>
      <c r="B2094" s="1167" t="s">
        <v>4035</v>
      </c>
      <c r="C2094" s="1168" t="s">
        <v>4112</v>
      </c>
      <c r="D2094" s="1168" t="s">
        <v>4113</v>
      </c>
      <c r="E2094" s="1169" t="s">
        <v>4114</v>
      </c>
      <c r="F2094" s="1169" t="s">
        <v>4036</v>
      </c>
      <c r="G2094" s="1181"/>
      <c r="H2094" s="1170"/>
    </row>
    <row r="2095" spans="1:8" x14ac:dyDescent="0.3">
      <c r="A2095" s="1172"/>
      <c r="B2095" s="1173"/>
      <c r="C2095" s="1174"/>
      <c r="D2095" s="1174"/>
      <c r="E2095" s="1175"/>
      <c r="F2095" s="1175"/>
      <c r="G2095" s="1181"/>
      <c r="H2095" s="1151"/>
    </row>
    <row r="2096" spans="1:8" x14ac:dyDescent="0.3">
      <c r="A2096" s="1222"/>
      <c r="B2096" s="1223"/>
      <c r="C2096" s="1164"/>
      <c r="D2096" s="1189" t="s">
        <v>4331</v>
      </c>
      <c r="E2096" s="1165"/>
      <c r="F2096" s="1180"/>
      <c r="G2096" s="1181"/>
      <c r="H2096" s="1182"/>
    </row>
    <row r="2097" spans="1:8" x14ac:dyDescent="0.3">
      <c r="A2097" s="1166" t="s">
        <v>4090</v>
      </c>
      <c r="B2097" s="1184" t="s">
        <v>1986</v>
      </c>
      <c r="C2097" s="1185"/>
      <c r="D2097" s="1189" t="s">
        <v>4331</v>
      </c>
      <c r="E2097" s="1207"/>
      <c r="F2097" s="1180"/>
      <c r="G2097" s="1181"/>
      <c r="H2097" s="1182"/>
    </row>
    <row r="2098" spans="1:8" x14ac:dyDescent="0.3">
      <c r="A2098" s="1166"/>
      <c r="B2098" s="1186"/>
      <c r="C2098" s="1185"/>
      <c r="D2098" s="1189" t="s">
        <v>4331</v>
      </c>
      <c r="E2098" s="1207"/>
      <c r="F2098" s="1180"/>
      <c r="G2098" s="1181"/>
      <c r="H2098" s="1182"/>
    </row>
    <row r="2099" spans="1:8" x14ac:dyDescent="0.3">
      <c r="A2099" s="1263" t="s">
        <v>1985</v>
      </c>
      <c r="B2099" s="1299" t="s">
        <v>1986</v>
      </c>
      <c r="C2099" s="1287"/>
      <c r="D2099" s="1300"/>
      <c r="E2099" s="1288"/>
      <c r="G2099" s="1181"/>
      <c r="H2099" s="1182"/>
    </row>
    <row r="2100" spans="1:8" x14ac:dyDescent="0.3">
      <c r="A2100" s="1263"/>
      <c r="B2100" s="1299"/>
      <c r="C2100" s="1287"/>
      <c r="D2100" s="1300"/>
      <c r="E2100" s="1288"/>
      <c r="G2100" s="1181"/>
      <c r="H2100" s="1182"/>
    </row>
    <row r="2101" spans="1:8" ht="22.8" x14ac:dyDescent="0.3">
      <c r="A2101" s="1263" t="s">
        <v>1987</v>
      </c>
      <c r="B2101" s="1235" t="s">
        <v>1988</v>
      </c>
      <c r="C2101" s="1287"/>
      <c r="D2101" s="1300"/>
      <c r="E2101" s="1288"/>
      <c r="G2101" s="1181"/>
      <c r="H2101" s="1182"/>
    </row>
    <row r="2102" spans="1:8" x14ac:dyDescent="0.3">
      <c r="A2102" s="1263"/>
      <c r="B2102" s="1235"/>
      <c r="C2102" s="1287"/>
      <c r="D2102" s="1300"/>
      <c r="E2102" s="1288"/>
      <c r="G2102" s="1181"/>
      <c r="H2102" s="1182"/>
    </row>
    <row r="2103" spans="1:8" x14ac:dyDescent="0.3">
      <c r="A2103" s="1263" t="s">
        <v>1989</v>
      </c>
      <c r="B2103" s="1299" t="s">
        <v>1990</v>
      </c>
      <c r="C2103" s="1287" t="s">
        <v>955</v>
      </c>
      <c r="D2103" s="1300">
        <v>50</v>
      </c>
      <c r="E2103" s="1301"/>
      <c r="F2103" s="1180">
        <f>ROUND(D2103*(ROUND(E2103,2)),2)</f>
        <v>0</v>
      </c>
      <c r="G2103" s="1181"/>
    </row>
    <row r="2104" spans="1:8" x14ac:dyDescent="0.3">
      <c r="A2104" s="1263"/>
      <c r="B2104" s="1299"/>
      <c r="C2104" s="1287"/>
      <c r="D2104" s="1300"/>
      <c r="E2104" s="1288"/>
      <c r="G2104" s="1181"/>
    </row>
    <row r="2105" spans="1:8" x14ac:dyDescent="0.3">
      <c r="A2105" s="1263" t="s">
        <v>1991</v>
      </c>
      <c r="B2105" s="1299" t="s">
        <v>1992</v>
      </c>
      <c r="C2105" s="1287" t="s">
        <v>955</v>
      </c>
      <c r="D2105" s="1300">
        <v>50</v>
      </c>
      <c r="E2105" s="1301"/>
      <c r="F2105" s="1180">
        <f>ROUND(D2105*(ROUND(E2105,2)),2)</f>
        <v>0</v>
      </c>
      <c r="G2105" s="1181"/>
    </row>
    <row r="2106" spans="1:8" x14ac:dyDescent="0.3">
      <c r="A2106" s="1263"/>
      <c r="B2106" s="1299"/>
      <c r="C2106" s="1287"/>
      <c r="D2106" s="1300"/>
      <c r="E2106" s="1288"/>
      <c r="G2106" s="1181"/>
    </row>
    <row r="2107" spans="1:8" x14ac:dyDescent="0.3">
      <c r="A2107" s="1263" t="s">
        <v>1993</v>
      </c>
      <c r="B2107" s="1299" t="s">
        <v>446</v>
      </c>
      <c r="C2107" s="1287" t="s">
        <v>955</v>
      </c>
      <c r="D2107" s="1300">
        <v>50</v>
      </c>
      <c r="E2107" s="1301"/>
      <c r="F2107" s="1180">
        <f>ROUND(D2107*(ROUND(E2107,2)),2)</f>
        <v>0</v>
      </c>
      <c r="G2107" s="1181"/>
      <c r="H2107" s="1182"/>
    </row>
    <row r="2108" spans="1:8" x14ac:dyDescent="0.3">
      <c r="A2108" s="1263"/>
      <c r="B2108" s="1299"/>
      <c r="C2108" s="1287"/>
      <c r="D2108" s="1300"/>
      <c r="E2108" s="1288"/>
      <c r="G2108" s="1181"/>
      <c r="H2108" s="1182"/>
    </row>
    <row r="2109" spans="1:8" x14ac:dyDescent="0.3">
      <c r="A2109" s="1187" t="s">
        <v>1994</v>
      </c>
      <c r="B2109" s="1235" t="s">
        <v>1995</v>
      </c>
      <c r="C2109" s="1253" t="s">
        <v>955</v>
      </c>
      <c r="D2109" s="1300">
        <v>50</v>
      </c>
      <c r="E2109" s="1301"/>
      <c r="F2109" s="1180">
        <f>ROUND(D2109*(ROUND(E2109,2)),2)</f>
        <v>0</v>
      </c>
      <c r="G2109" s="1181"/>
      <c r="H2109" s="1182"/>
    </row>
    <row r="2110" spans="1:8" x14ac:dyDescent="0.3">
      <c r="A2110" s="1187"/>
      <c r="B2110" s="1188"/>
      <c r="C2110" s="1185"/>
      <c r="D2110" s="1189"/>
      <c r="E2110" s="1258"/>
      <c r="F2110" s="1180"/>
      <c r="G2110" s="1181"/>
      <c r="H2110" s="1182"/>
    </row>
    <row r="2111" spans="1:8" x14ac:dyDescent="0.3">
      <c r="A2111" s="1225" t="s">
        <v>1996</v>
      </c>
      <c r="B2111" s="1188" t="s">
        <v>448</v>
      </c>
      <c r="C2111" s="1185" t="s">
        <v>955</v>
      </c>
      <c r="D2111" s="1300">
        <v>25</v>
      </c>
      <c r="E2111" s="1301"/>
      <c r="F2111" s="1180">
        <f>ROUND(D2111*(ROUND(E2111,2)),2)</f>
        <v>0</v>
      </c>
      <c r="G2111" s="1181"/>
      <c r="H2111" s="1182"/>
    </row>
    <row r="2112" spans="1:8" x14ac:dyDescent="0.3">
      <c r="A2112" s="1225"/>
      <c r="B2112" s="1188"/>
      <c r="C2112" s="1185"/>
      <c r="D2112" s="1189"/>
      <c r="E2112" s="1285"/>
      <c r="F2112" s="1180"/>
      <c r="G2112" s="1181"/>
      <c r="H2112" s="1182"/>
    </row>
    <row r="2113" spans="1:8" ht="22.8" x14ac:dyDescent="0.3">
      <c r="A2113" s="1225" t="s">
        <v>1997</v>
      </c>
      <c r="B2113" s="1188" t="s">
        <v>1998</v>
      </c>
      <c r="C2113" s="1185"/>
      <c r="D2113" s="1189"/>
      <c r="E2113" s="1217"/>
      <c r="F2113" s="1180"/>
      <c r="G2113" s="1181"/>
      <c r="H2113" s="1182"/>
    </row>
    <row r="2114" spans="1:8" x14ac:dyDescent="0.3">
      <c r="A2114" s="1225"/>
      <c r="B2114" s="1188"/>
      <c r="C2114" s="1185"/>
      <c r="D2114" s="1189"/>
      <c r="E2114" s="1291"/>
      <c r="F2114" s="1180"/>
      <c r="G2114" s="1181"/>
      <c r="H2114" s="1182"/>
    </row>
    <row r="2115" spans="1:8" x14ac:dyDescent="0.3">
      <c r="A2115" s="1225" t="s">
        <v>1999</v>
      </c>
      <c r="B2115" s="1188" t="s">
        <v>2000</v>
      </c>
      <c r="C2115" s="1185" t="s">
        <v>955</v>
      </c>
      <c r="D2115" s="1300">
        <v>50</v>
      </c>
      <c r="E2115" s="1301"/>
      <c r="F2115" s="1180">
        <f>ROUND(D2115*(ROUND(E2115,2)),2)</f>
        <v>0</v>
      </c>
      <c r="G2115" s="1181"/>
      <c r="H2115" s="1182"/>
    </row>
    <row r="2116" spans="1:8" x14ac:dyDescent="0.3">
      <c r="A2116" s="1225"/>
      <c r="B2116" s="1188"/>
      <c r="C2116" s="1185"/>
      <c r="D2116" s="1189"/>
      <c r="E2116" s="1258"/>
      <c r="F2116" s="1180"/>
      <c r="G2116" s="1181"/>
      <c r="H2116" s="1182"/>
    </row>
    <row r="2117" spans="1:8" x14ac:dyDescent="0.3">
      <c r="A2117" s="1187" t="s">
        <v>2001</v>
      </c>
      <c r="B2117" s="1188" t="s">
        <v>2002</v>
      </c>
      <c r="C2117" s="1185" t="s">
        <v>955</v>
      </c>
      <c r="D2117" s="1300">
        <v>50</v>
      </c>
      <c r="E2117" s="1301"/>
      <c r="F2117" s="1180">
        <f>ROUND(D2117*(ROUND(E2117,2)),2)</f>
        <v>0</v>
      </c>
      <c r="G2117" s="1181"/>
      <c r="H2117" s="1182"/>
    </row>
    <row r="2118" spans="1:8" x14ac:dyDescent="0.3">
      <c r="A2118" s="1187"/>
      <c r="B2118" s="1188"/>
      <c r="C2118" s="1185"/>
      <c r="D2118" s="1189"/>
      <c r="E2118" s="1258"/>
      <c r="F2118" s="1180"/>
      <c r="G2118" s="1181"/>
      <c r="H2118" s="1182"/>
    </row>
    <row r="2119" spans="1:8" x14ac:dyDescent="0.3">
      <c r="A2119" s="1225" t="s">
        <v>2003</v>
      </c>
      <c r="B2119" s="1188" t="s">
        <v>1995</v>
      </c>
      <c r="C2119" s="1185" t="s">
        <v>955</v>
      </c>
      <c r="D2119" s="1300">
        <v>50</v>
      </c>
      <c r="E2119" s="1301"/>
      <c r="F2119" s="1180">
        <f>ROUND(D2119*(ROUND(E2119,2)),2)</f>
        <v>0</v>
      </c>
      <c r="G2119" s="1181"/>
      <c r="H2119" s="1182"/>
    </row>
    <row r="2120" spans="1:8" x14ac:dyDescent="0.3">
      <c r="A2120" s="1225"/>
      <c r="B2120" s="1188"/>
      <c r="C2120" s="1185"/>
      <c r="D2120" s="1189"/>
      <c r="E2120" s="1285"/>
      <c r="F2120" s="1180"/>
      <c r="G2120" s="1181"/>
      <c r="H2120" s="1182"/>
    </row>
    <row r="2121" spans="1:8" ht="22.8" x14ac:dyDescent="0.3">
      <c r="A2121" s="1187" t="s">
        <v>2004</v>
      </c>
      <c r="B2121" s="1188" t="s">
        <v>2005</v>
      </c>
      <c r="C2121" s="1185"/>
      <c r="D2121" s="1189"/>
      <c r="E2121" s="1258"/>
      <c r="F2121" s="1180"/>
      <c r="G2121" s="1181"/>
      <c r="H2121" s="1182"/>
    </row>
    <row r="2122" spans="1:8" x14ac:dyDescent="0.3">
      <c r="A2122" s="1187"/>
      <c r="B2122" s="1188"/>
      <c r="C2122" s="1185"/>
      <c r="D2122" s="1189"/>
      <c r="E2122" s="1258"/>
      <c r="F2122" s="1180"/>
      <c r="G2122" s="1181"/>
      <c r="H2122" s="1182"/>
    </row>
    <row r="2123" spans="1:8" x14ac:dyDescent="0.3">
      <c r="A2123" s="1225" t="s">
        <v>2006</v>
      </c>
      <c r="B2123" s="1188" t="s">
        <v>1990</v>
      </c>
      <c r="C2123" s="1185" t="s">
        <v>955</v>
      </c>
      <c r="D2123" s="1300">
        <v>50</v>
      </c>
      <c r="E2123" s="1301"/>
      <c r="F2123" s="1180">
        <f>ROUND(D2123*(ROUND(E2123,2)),2)</f>
        <v>0</v>
      </c>
      <c r="G2123" s="1181"/>
      <c r="H2123" s="1182"/>
    </row>
    <row r="2124" spans="1:8" x14ac:dyDescent="0.3">
      <c r="A2124" s="1225"/>
      <c r="B2124" s="1188"/>
      <c r="C2124" s="1185"/>
      <c r="D2124" s="1189"/>
      <c r="E2124" s="1285"/>
      <c r="F2124" s="1180"/>
      <c r="G2124" s="1181"/>
      <c r="H2124" s="1182"/>
    </row>
    <row r="2125" spans="1:8" x14ac:dyDescent="0.3">
      <c r="A2125" s="1187" t="s">
        <v>2007</v>
      </c>
      <c r="B2125" s="1188" t="s">
        <v>1992</v>
      </c>
      <c r="C2125" s="1185" t="s">
        <v>955</v>
      </c>
      <c r="D2125" s="1189">
        <v>50</v>
      </c>
      <c r="E2125" s="1302"/>
      <c r="F2125" s="1180">
        <f>ROUND(D2125*(ROUND(E2125,2)),2)</f>
        <v>0</v>
      </c>
      <c r="G2125" s="1181"/>
      <c r="H2125" s="1182"/>
    </row>
    <row r="2126" spans="1:8" x14ac:dyDescent="0.3">
      <c r="A2126" s="1187"/>
      <c r="B2126" s="1188"/>
      <c r="C2126" s="1185"/>
      <c r="D2126" s="1189"/>
      <c r="E2126" s="1258"/>
      <c r="F2126" s="1180"/>
      <c r="G2126" s="1181"/>
      <c r="H2126" s="1182"/>
    </row>
    <row r="2127" spans="1:8" x14ac:dyDescent="0.3">
      <c r="A2127" s="1225" t="s">
        <v>2008</v>
      </c>
      <c r="B2127" s="1188" t="s">
        <v>1995</v>
      </c>
      <c r="C2127" s="1185" t="s">
        <v>955</v>
      </c>
      <c r="D2127" s="1189">
        <v>50</v>
      </c>
      <c r="E2127" s="1303"/>
      <c r="F2127" s="1180">
        <f>ROUND(D2127*(ROUND(E2127,2)),2)</f>
        <v>0</v>
      </c>
      <c r="G2127" s="1181"/>
      <c r="H2127" s="1182"/>
    </row>
    <row r="2128" spans="1:8" x14ac:dyDescent="0.3">
      <c r="A2128" s="1225"/>
      <c r="B2128" s="1188"/>
      <c r="C2128" s="1185"/>
      <c r="D2128" s="1189"/>
      <c r="E2128" s="1258"/>
      <c r="F2128" s="1180"/>
      <c r="G2128" s="1181"/>
      <c r="H2128" s="1182"/>
    </row>
    <row r="2129" spans="1:8" x14ac:dyDescent="0.3">
      <c r="A2129" s="1187" t="s">
        <v>2009</v>
      </c>
      <c r="B2129" s="1188" t="s">
        <v>2010</v>
      </c>
      <c r="C2129" s="1185" t="s">
        <v>4542</v>
      </c>
      <c r="D2129" s="1189">
        <v>250</v>
      </c>
      <c r="E2129" s="1303"/>
      <c r="F2129" s="1180">
        <f>ROUND(D2129*(ROUND(E2129,2)),2)</f>
        <v>0</v>
      </c>
      <c r="G2129" s="1181"/>
      <c r="H2129" s="1182"/>
    </row>
    <row r="2130" spans="1:8" x14ac:dyDescent="0.3">
      <c r="A2130" s="1187"/>
      <c r="B2130" s="1188"/>
      <c r="C2130" s="1185"/>
      <c r="D2130" s="1189"/>
      <c r="E2130" s="1258"/>
      <c r="F2130" s="1180"/>
      <c r="G2130" s="1181"/>
      <c r="H2130" s="1182"/>
    </row>
    <row r="2131" spans="1:8" x14ac:dyDescent="0.3">
      <c r="A2131" s="1225" t="s">
        <v>2011</v>
      </c>
      <c r="B2131" s="1188" t="s">
        <v>4006</v>
      </c>
      <c r="C2131" s="1185" t="s">
        <v>4542</v>
      </c>
      <c r="D2131" s="1189">
        <v>100</v>
      </c>
      <c r="E2131" s="1286"/>
      <c r="F2131" s="1180">
        <f>ROUND(D2131*(ROUND(E2131,2)),2)</f>
        <v>0</v>
      </c>
      <c r="G2131" s="1181"/>
      <c r="H2131" s="1182"/>
    </row>
    <row r="2132" spans="1:8" x14ac:dyDescent="0.3">
      <c r="A2132" s="1225"/>
      <c r="B2132" s="1188"/>
      <c r="C2132" s="1185"/>
      <c r="D2132" s="1189"/>
      <c r="E2132" s="1285"/>
      <c r="F2132" s="1180"/>
      <c r="G2132" s="1181"/>
      <c r="H2132" s="1182"/>
    </row>
    <row r="2133" spans="1:8" ht="22.8" x14ac:dyDescent="0.3">
      <c r="A2133" s="1187" t="s">
        <v>2013</v>
      </c>
      <c r="B2133" s="1188" t="s">
        <v>2014</v>
      </c>
      <c r="C2133" s="1185" t="s">
        <v>4542</v>
      </c>
      <c r="D2133" s="1189">
        <v>450</v>
      </c>
      <c r="E2133" s="1303"/>
      <c r="F2133" s="1180">
        <f>ROUND(D2133*(ROUND(E2133,2)),2)</f>
        <v>0</v>
      </c>
      <c r="G2133" s="1181"/>
      <c r="H2133" s="1182"/>
    </row>
    <row r="2134" spans="1:8" x14ac:dyDescent="0.3">
      <c r="A2134" s="1225"/>
      <c r="B2134" s="1188"/>
      <c r="C2134" s="1185"/>
      <c r="D2134" s="1189"/>
      <c r="E2134" s="1285"/>
      <c r="F2134" s="1180"/>
      <c r="G2134" s="1181"/>
      <c r="H2134" s="1182"/>
    </row>
    <row r="2135" spans="1:8" x14ac:dyDescent="0.3">
      <c r="A2135" s="1225" t="s">
        <v>2017</v>
      </c>
      <c r="B2135" s="1188" t="s">
        <v>2018</v>
      </c>
      <c r="C2135" s="1185"/>
      <c r="D2135" s="1189"/>
      <c r="E2135" s="1285"/>
      <c r="F2135" s="1180"/>
      <c r="G2135" s="1181"/>
      <c r="H2135" s="1182"/>
    </row>
    <row r="2136" spans="1:8" x14ac:dyDescent="0.3">
      <c r="A2136" s="1225"/>
      <c r="B2136" s="1188"/>
      <c r="C2136" s="1185"/>
      <c r="D2136" s="1189"/>
      <c r="E2136" s="1285"/>
      <c r="F2136" s="1180"/>
      <c r="G2136" s="1181"/>
      <c r="H2136" s="1182"/>
    </row>
    <row r="2137" spans="1:8" ht="22.8" x14ac:dyDescent="0.3">
      <c r="A2137" s="1225" t="s">
        <v>2019</v>
      </c>
      <c r="B2137" s="1188" t="s">
        <v>1988</v>
      </c>
      <c r="C2137" s="1185"/>
      <c r="D2137" s="1189"/>
      <c r="E2137" s="1285"/>
      <c r="F2137" s="1180"/>
      <c r="G2137" s="1181"/>
      <c r="H2137" s="1182"/>
    </row>
    <row r="2138" spans="1:8" x14ac:dyDescent="0.3">
      <c r="A2138" s="1225"/>
      <c r="B2138" s="1188"/>
      <c r="C2138" s="1185"/>
      <c r="D2138" s="1189"/>
      <c r="E2138" s="1285"/>
      <c r="F2138" s="1180"/>
      <c r="G2138" s="1181"/>
      <c r="H2138" s="1182"/>
    </row>
    <row r="2139" spans="1:8" x14ac:dyDescent="0.3">
      <c r="A2139" s="1225" t="s">
        <v>2020</v>
      </c>
      <c r="B2139" s="1188" t="s">
        <v>1990</v>
      </c>
      <c r="C2139" s="1185" t="s">
        <v>955</v>
      </c>
      <c r="D2139" s="1189">
        <v>50</v>
      </c>
      <c r="E2139" s="1286"/>
      <c r="F2139" s="1180">
        <f>ROUND(D2139*(ROUND(E2139,2)),2)</f>
        <v>0</v>
      </c>
      <c r="G2139" s="1181"/>
      <c r="H2139" s="1182"/>
    </row>
    <row r="2140" spans="1:8" x14ac:dyDescent="0.3">
      <c r="A2140" s="1225"/>
      <c r="B2140" s="1188"/>
      <c r="C2140" s="1185"/>
      <c r="D2140" s="1189"/>
      <c r="E2140" s="1285"/>
      <c r="F2140" s="1180"/>
      <c r="G2140" s="1181"/>
      <c r="H2140" s="1182"/>
    </row>
    <row r="2141" spans="1:8" x14ac:dyDescent="0.3">
      <c r="A2141" s="1225" t="s">
        <v>2021</v>
      </c>
      <c r="B2141" s="1188" t="s">
        <v>1992</v>
      </c>
      <c r="C2141" s="1185" t="s">
        <v>955</v>
      </c>
      <c r="D2141" s="1189">
        <v>50</v>
      </c>
      <c r="E2141" s="1286"/>
      <c r="F2141" s="1180">
        <f>ROUND(D2141*(ROUND(E2141,2)),2)</f>
        <v>0</v>
      </c>
      <c r="G2141" s="1181"/>
      <c r="H2141" s="1182"/>
    </row>
    <row r="2142" spans="1:8" x14ac:dyDescent="0.3">
      <c r="A2142" s="1225"/>
      <c r="B2142" s="1188"/>
      <c r="C2142" s="1185"/>
      <c r="D2142" s="1189"/>
      <c r="E2142" s="1285"/>
      <c r="F2142" s="1180"/>
      <c r="G2142" s="1181"/>
      <c r="H2142" s="1182"/>
    </row>
    <row r="2143" spans="1:8" x14ac:dyDescent="0.3">
      <c r="A2143" s="1225" t="s">
        <v>2022</v>
      </c>
      <c r="B2143" s="1188" t="s">
        <v>446</v>
      </c>
      <c r="C2143" s="1185" t="s">
        <v>955</v>
      </c>
      <c r="D2143" s="1189">
        <v>50</v>
      </c>
      <c r="E2143" s="1286"/>
      <c r="F2143" s="1180">
        <f>ROUND(D2143*(ROUND(E2143,2)),2)</f>
        <v>0</v>
      </c>
      <c r="G2143" s="1181"/>
      <c r="H2143" s="1182"/>
    </row>
    <row r="2144" spans="1:8" x14ac:dyDescent="0.3">
      <c r="A2144" s="1225"/>
      <c r="B2144" s="1188"/>
      <c r="C2144" s="1185"/>
      <c r="D2144" s="1189"/>
      <c r="E2144" s="1285"/>
      <c r="F2144" s="1180"/>
      <c r="G2144" s="1181"/>
      <c r="H2144" s="1182"/>
    </row>
    <row r="2145" spans="1:8" x14ac:dyDescent="0.3">
      <c r="A2145" s="1225" t="s">
        <v>2023</v>
      </c>
      <c r="B2145" s="1188" t="s">
        <v>1995</v>
      </c>
      <c r="C2145" s="1185" t="s">
        <v>955</v>
      </c>
      <c r="D2145" s="1189">
        <v>50</v>
      </c>
      <c r="E2145" s="1286"/>
      <c r="F2145" s="1180">
        <f>ROUND(D2145*(ROUND(E2145,2)),2)</f>
        <v>0</v>
      </c>
      <c r="G2145" s="1181"/>
      <c r="H2145" s="1182"/>
    </row>
    <row r="2146" spans="1:8" x14ac:dyDescent="0.3">
      <c r="A2146" s="1225"/>
      <c r="B2146" s="1188"/>
      <c r="C2146" s="1185"/>
      <c r="D2146" s="1189"/>
      <c r="E2146" s="1285"/>
      <c r="F2146" s="1180"/>
      <c r="G2146" s="1181"/>
      <c r="H2146" s="1182"/>
    </row>
    <row r="2147" spans="1:8" x14ac:dyDescent="0.3">
      <c r="A2147" s="1225" t="s">
        <v>2024</v>
      </c>
      <c r="B2147" s="1188" t="s">
        <v>448</v>
      </c>
      <c r="C2147" s="1185" t="s">
        <v>955</v>
      </c>
      <c r="D2147" s="1189">
        <v>25</v>
      </c>
      <c r="E2147" s="1286"/>
      <c r="F2147" s="1180">
        <f>ROUND(D2147*(ROUND(E2147,2)),2)</f>
        <v>0</v>
      </c>
      <c r="G2147" s="1181"/>
      <c r="H2147" s="1182"/>
    </row>
    <row r="2148" spans="1:8" x14ac:dyDescent="0.3">
      <c r="A2148" s="1225"/>
      <c r="B2148" s="1188"/>
      <c r="C2148" s="1185"/>
      <c r="D2148" s="1189"/>
      <c r="E2148" s="1285"/>
      <c r="F2148" s="1180"/>
      <c r="G2148" s="1181"/>
      <c r="H2148" s="1182"/>
    </row>
    <row r="2149" spans="1:8" ht="22.8" x14ac:dyDescent="0.3">
      <c r="A2149" s="1225" t="s">
        <v>2025</v>
      </c>
      <c r="B2149" s="1188" t="s">
        <v>1998</v>
      </c>
      <c r="C2149" s="1185"/>
      <c r="D2149" s="1189"/>
      <c r="E2149" s="1285"/>
      <c r="F2149" s="1180"/>
      <c r="G2149" s="1181"/>
      <c r="H2149" s="1182"/>
    </row>
    <row r="2150" spans="1:8" x14ac:dyDescent="0.3">
      <c r="A2150" s="1225"/>
      <c r="B2150" s="1188"/>
      <c r="C2150" s="1185"/>
      <c r="D2150" s="1189"/>
      <c r="E2150" s="1285"/>
      <c r="F2150" s="1180"/>
      <c r="G2150" s="1181"/>
      <c r="H2150" s="1182"/>
    </row>
    <row r="2151" spans="1:8" x14ac:dyDescent="0.3">
      <c r="A2151" s="1225" t="s">
        <v>2026</v>
      </c>
      <c r="B2151" s="1188" t="s">
        <v>2000</v>
      </c>
      <c r="C2151" s="1185" t="s">
        <v>955</v>
      </c>
      <c r="D2151" s="1189">
        <v>50</v>
      </c>
      <c r="E2151" s="1286"/>
      <c r="F2151" s="1180">
        <f>ROUND(D2151*(ROUND(E2151,2)),2)</f>
        <v>0</v>
      </c>
      <c r="G2151" s="1181"/>
      <c r="H2151" s="1182"/>
    </row>
    <row r="2152" spans="1:8" x14ac:dyDescent="0.3">
      <c r="A2152" s="1225"/>
      <c r="B2152" s="1188"/>
      <c r="C2152" s="1185"/>
      <c r="D2152" s="1189"/>
      <c r="E2152" s="1285"/>
      <c r="F2152" s="1180"/>
      <c r="G2152" s="1181"/>
      <c r="H2152" s="1182"/>
    </row>
    <row r="2153" spans="1:8" x14ac:dyDescent="0.3">
      <c r="A2153" s="1225" t="s">
        <v>2027</v>
      </c>
      <c r="B2153" s="1188" t="s">
        <v>2002</v>
      </c>
      <c r="C2153" s="1185" t="s">
        <v>955</v>
      </c>
      <c r="D2153" s="1189">
        <v>50</v>
      </c>
      <c r="E2153" s="1286"/>
      <c r="F2153" s="1180">
        <f>ROUND(D2153*(ROUND(E2153,2)),2)</f>
        <v>0</v>
      </c>
      <c r="G2153" s="1181"/>
      <c r="H2153" s="1182"/>
    </row>
    <row r="2154" spans="1:8" x14ac:dyDescent="0.3">
      <c r="A2154" s="1225"/>
      <c r="B2154" s="1188"/>
      <c r="C2154" s="1185"/>
      <c r="D2154" s="1189"/>
      <c r="E2154" s="1285"/>
      <c r="F2154" s="1180"/>
      <c r="G2154" s="1181"/>
      <c r="H2154" s="1182"/>
    </row>
    <row r="2155" spans="1:8" x14ac:dyDescent="0.3">
      <c r="A2155" s="1225" t="s">
        <v>2028</v>
      </c>
      <c r="B2155" s="1188" t="s">
        <v>1995</v>
      </c>
      <c r="C2155" s="1185" t="s">
        <v>955</v>
      </c>
      <c r="D2155" s="1189">
        <v>50</v>
      </c>
      <c r="E2155" s="1286"/>
      <c r="F2155" s="1180">
        <f>ROUND(D2155*(ROUND(E2155,2)),2)</f>
        <v>0</v>
      </c>
      <c r="G2155" s="1181"/>
      <c r="H2155" s="1182"/>
    </row>
    <row r="2156" spans="1:8" x14ac:dyDescent="0.3">
      <c r="A2156" s="1225"/>
      <c r="B2156" s="1188"/>
      <c r="C2156" s="1185"/>
      <c r="D2156" s="1189"/>
      <c r="E2156" s="1285"/>
      <c r="F2156" s="1180"/>
      <c r="G2156" s="1181"/>
      <c r="H2156" s="1182"/>
    </row>
    <row r="2157" spans="1:8" ht="22.8" x14ac:dyDescent="0.3">
      <c r="A2157" s="1225" t="s">
        <v>2029</v>
      </c>
      <c r="B2157" s="1188" t="s">
        <v>2005</v>
      </c>
      <c r="C2157" s="1185"/>
      <c r="D2157" s="1189"/>
      <c r="E2157" s="1285"/>
      <c r="F2157" s="1180"/>
      <c r="G2157" s="1181"/>
      <c r="H2157" s="1182"/>
    </row>
    <row r="2158" spans="1:8" x14ac:dyDescent="0.3">
      <c r="A2158" s="1225"/>
      <c r="B2158" s="1188"/>
      <c r="C2158" s="1185"/>
      <c r="D2158" s="1189"/>
      <c r="E2158" s="1285"/>
      <c r="F2158" s="1180"/>
      <c r="G2158" s="1181"/>
      <c r="H2158" s="1182"/>
    </row>
    <row r="2159" spans="1:8" x14ac:dyDescent="0.3">
      <c r="A2159" s="1225" t="s">
        <v>2030</v>
      </c>
      <c r="B2159" s="1188" t="s">
        <v>1990</v>
      </c>
      <c r="C2159" s="1185" t="s">
        <v>955</v>
      </c>
      <c r="D2159" s="1189">
        <v>50</v>
      </c>
      <c r="E2159" s="1286"/>
      <c r="F2159" s="1180">
        <f>ROUND(D2159*(ROUND(E2159,2)),2)</f>
        <v>0</v>
      </c>
      <c r="G2159" s="1181"/>
      <c r="H2159" s="1182"/>
    </row>
    <row r="2160" spans="1:8" x14ac:dyDescent="0.3">
      <c r="A2160" s="1225"/>
      <c r="B2160" s="1188"/>
      <c r="C2160" s="1185"/>
      <c r="D2160" s="1189"/>
      <c r="E2160" s="1285"/>
      <c r="F2160" s="1180"/>
      <c r="G2160" s="1181"/>
      <c r="H2160" s="1182"/>
    </row>
    <row r="2161" spans="1:8" x14ac:dyDescent="0.3">
      <c r="A2161" s="1225" t="s">
        <v>2031</v>
      </c>
      <c r="B2161" s="1188" t="s">
        <v>1992</v>
      </c>
      <c r="C2161" s="1185" t="s">
        <v>955</v>
      </c>
      <c r="D2161" s="1189">
        <v>50</v>
      </c>
      <c r="E2161" s="1286"/>
      <c r="F2161" s="1180">
        <f>ROUND(D2161*(ROUND(E2161,2)),2)</f>
        <v>0</v>
      </c>
      <c r="G2161" s="1181"/>
      <c r="H2161" s="1182"/>
    </row>
    <row r="2162" spans="1:8" x14ac:dyDescent="0.3">
      <c r="A2162" s="1225"/>
      <c r="B2162" s="1188"/>
      <c r="C2162" s="1185"/>
      <c r="D2162" s="1189"/>
      <c r="E2162" s="1285"/>
      <c r="F2162" s="1180"/>
      <c r="G2162" s="1181"/>
      <c r="H2162" s="1182"/>
    </row>
    <row r="2163" spans="1:8" x14ac:dyDescent="0.3">
      <c r="A2163" s="1225" t="s">
        <v>2032</v>
      </c>
      <c r="B2163" s="1188" t="s">
        <v>1995</v>
      </c>
      <c r="C2163" s="1185" t="s">
        <v>955</v>
      </c>
      <c r="D2163" s="1189">
        <v>50</v>
      </c>
      <c r="E2163" s="1286"/>
      <c r="F2163" s="1180">
        <f>ROUND(D2163*(ROUND(E2163,2)),2)</f>
        <v>0</v>
      </c>
      <c r="G2163" s="1181"/>
      <c r="H2163" s="1182"/>
    </row>
    <row r="2164" spans="1:8" x14ac:dyDescent="0.3">
      <c r="A2164" s="1225"/>
      <c r="B2164" s="1188"/>
      <c r="C2164" s="1185"/>
      <c r="D2164" s="1189"/>
      <c r="E2164" s="1285"/>
      <c r="F2164" s="1180"/>
      <c r="G2164" s="1181"/>
      <c r="H2164" s="1182"/>
    </row>
    <row r="2165" spans="1:8" x14ac:dyDescent="0.3">
      <c r="A2165" s="1225" t="s">
        <v>2033</v>
      </c>
      <c r="B2165" s="1188" t="s">
        <v>2010</v>
      </c>
      <c r="C2165" s="1185" t="s">
        <v>4542</v>
      </c>
      <c r="D2165" s="1189">
        <v>250</v>
      </c>
      <c r="E2165" s="1286"/>
      <c r="F2165" s="1180">
        <f>ROUND(D2165*(ROUND(E2165,2)),2)</f>
        <v>0</v>
      </c>
      <c r="G2165" s="1181"/>
      <c r="H2165" s="1182"/>
    </row>
    <row r="2166" spans="1:8" x14ac:dyDescent="0.3">
      <c r="A2166" s="1225"/>
      <c r="B2166" s="1188"/>
      <c r="C2166" s="1185"/>
      <c r="D2166" s="1189"/>
      <c r="E2166" s="1285"/>
      <c r="F2166" s="1180"/>
      <c r="G2166" s="1181"/>
      <c r="H2166" s="1182"/>
    </row>
    <row r="2167" spans="1:8" x14ac:dyDescent="0.3">
      <c r="A2167" s="1225" t="s">
        <v>2034</v>
      </c>
      <c r="B2167" s="1188" t="s">
        <v>4006</v>
      </c>
      <c r="C2167" s="1185" t="s">
        <v>4542</v>
      </c>
      <c r="D2167" s="1189">
        <v>100</v>
      </c>
      <c r="E2167" s="1286"/>
      <c r="F2167" s="1180">
        <f>ROUND(D2167*(ROUND(E2167,2)),2)</f>
        <v>0</v>
      </c>
      <c r="G2167" s="1181"/>
      <c r="H2167" s="1182"/>
    </row>
    <row r="2168" spans="1:8" x14ac:dyDescent="0.3">
      <c r="A2168" s="1225"/>
      <c r="B2168" s="1188"/>
      <c r="C2168" s="1185"/>
      <c r="D2168" s="1189"/>
      <c r="E2168" s="1285"/>
      <c r="F2168" s="1180"/>
      <c r="G2168" s="1181"/>
      <c r="H2168" s="1182"/>
    </row>
    <row r="2169" spans="1:8" ht="22.8" x14ac:dyDescent="0.3">
      <c r="A2169" s="1225" t="s">
        <v>2035</v>
      </c>
      <c r="B2169" s="1188" t="s">
        <v>2014</v>
      </c>
      <c r="C2169" s="1185" t="s">
        <v>4542</v>
      </c>
      <c r="D2169" s="1189">
        <v>450</v>
      </c>
      <c r="E2169" s="1286"/>
      <c r="F2169" s="1180">
        <f>ROUND(D2169*(ROUND(E2169,2)),2)</f>
        <v>0</v>
      </c>
      <c r="G2169" s="1181"/>
      <c r="H2169" s="1182"/>
    </row>
    <row r="2170" spans="1:8" x14ac:dyDescent="0.3">
      <c r="A2170" s="1225"/>
      <c r="B2170" s="1188"/>
      <c r="C2170" s="1185"/>
      <c r="D2170" s="1189"/>
      <c r="E2170" s="1285"/>
      <c r="F2170" s="1180"/>
      <c r="G2170" s="1181"/>
      <c r="H2170" s="1182"/>
    </row>
    <row r="2171" spans="1:8" x14ac:dyDescent="0.3">
      <c r="A2171" s="1225" t="s">
        <v>2063</v>
      </c>
      <c r="B2171" s="1188" t="s">
        <v>3914</v>
      </c>
      <c r="C2171" s="1185"/>
      <c r="D2171" s="1189" t="s">
        <v>4331</v>
      </c>
      <c r="E2171" s="1217"/>
      <c r="F2171" s="1180"/>
      <c r="G2171" s="1181"/>
      <c r="H2171" s="1182"/>
    </row>
    <row r="2172" spans="1:8" x14ac:dyDescent="0.3">
      <c r="A2172" s="1225"/>
      <c r="B2172" s="1188"/>
      <c r="C2172" s="1185"/>
      <c r="D2172" s="1189" t="s">
        <v>4331</v>
      </c>
      <c r="E2172" s="1217"/>
      <c r="F2172" s="1180"/>
      <c r="G2172" s="1181"/>
      <c r="H2172" s="1182"/>
    </row>
    <row r="2173" spans="1:8" x14ac:dyDescent="0.3">
      <c r="A2173" s="1187" t="s">
        <v>2065</v>
      </c>
      <c r="B2173" s="1188" t="s">
        <v>3914</v>
      </c>
      <c r="C2173" s="1185" t="s">
        <v>16</v>
      </c>
      <c r="D2173" s="1189">
        <v>1</v>
      </c>
      <c r="E2173" s="1207">
        <v>1500000</v>
      </c>
      <c r="F2173" s="1180">
        <f>ROUND(D2173*(ROUND(E2173,2)),2)</f>
        <v>1500000</v>
      </c>
      <c r="G2173" s="1181"/>
      <c r="H2173" s="1182"/>
    </row>
    <row r="2174" spans="1:8" x14ac:dyDescent="0.3">
      <c r="A2174" s="1187"/>
      <c r="B2174" s="1188"/>
      <c r="C2174" s="1185"/>
      <c r="D2174" s="1189" t="s">
        <v>4331</v>
      </c>
      <c r="E2174" s="1207"/>
      <c r="F2174" s="1180"/>
      <c r="G2174" s="1181"/>
      <c r="H2174" s="1182"/>
    </row>
    <row r="2175" spans="1:8" ht="22.8" x14ac:dyDescent="0.3">
      <c r="A2175" s="1187" t="s">
        <v>2068</v>
      </c>
      <c r="B2175" s="1188" t="s">
        <v>2069</v>
      </c>
      <c r="C2175" s="1185" t="s">
        <v>21</v>
      </c>
      <c r="D2175" s="1189">
        <f>F2173</f>
        <v>1500000</v>
      </c>
      <c r="E2175" s="1304"/>
      <c r="F2175" s="1180">
        <f>ROUND(D2175*(ROUND(E2175,2)),2)</f>
        <v>0</v>
      </c>
      <c r="G2175" s="1181"/>
      <c r="H2175" s="1182"/>
    </row>
    <row r="2176" spans="1:8" x14ac:dyDescent="0.3">
      <c r="A2176" s="1225"/>
      <c r="B2176" s="1188"/>
      <c r="C2176" s="1185"/>
      <c r="D2176" s="1189"/>
      <c r="E2176" s="1285"/>
      <c r="F2176" s="1180"/>
      <c r="G2176" s="1181"/>
      <c r="H2176" s="1182"/>
    </row>
    <row r="2177" spans="1:8" x14ac:dyDescent="0.3">
      <c r="A2177" s="1187"/>
      <c r="B2177" s="1188"/>
      <c r="C2177" s="1185"/>
      <c r="D2177" s="1189"/>
      <c r="E2177" s="1217"/>
      <c r="F2177" s="1180"/>
      <c r="G2177" s="1181"/>
      <c r="H2177" s="1182"/>
    </row>
    <row r="2178" spans="1:8" x14ac:dyDescent="0.3">
      <c r="A2178" s="1225"/>
      <c r="B2178" s="1188"/>
      <c r="C2178" s="1185"/>
      <c r="D2178" s="1189"/>
      <c r="E2178" s="1217"/>
      <c r="F2178" s="1180"/>
      <c r="G2178" s="1181"/>
      <c r="H2178" s="1182"/>
    </row>
    <row r="2179" spans="1:8" x14ac:dyDescent="0.3">
      <c r="A2179" s="1187"/>
      <c r="B2179" s="1188"/>
      <c r="C2179" s="1185"/>
      <c r="D2179" s="1189"/>
      <c r="E2179" s="1217"/>
      <c r="F2179" s="1180"/>
      <c r="G2179" s="1181"/>
      <c r="H2179" s="1182"/>
    </row>
    <row r="2180" spans="1:8" x14ac:dyDescent="0.3">
      <c r="A2180" s="1187"/>
      <c r="B2180" s="1188"/>
      <c r="C2180" s="1185"/>
      <c r="D2180" s="1189"/>
      <c r="E2180" s="1285"/>
      <c r="F2180" s="1180"/>
      <c r="G2180" s="1181"/>
      <c r="H2180" s="1182"/>
    </row>
    <row r="2181" spans="1:8" x14ac:dyDescent="0.3">
      <c r="A2181" s="1187"/>
      <c r="B2181" s="1188"/>
      <c r="C2181" s="1185"/>
      <c r="D2181" s="1189"/>
      <c r="E2181" s="1217"/>
      <c r="F2181" s="1180"/>
      <c r="G2181" s="1181"/>
      <c r="H2181" s="1182"/>
    </row>
    <row r="2182" spans="1:8" x14ac:dyDescent="0.3">
      <c r="A2182" s="1187"/>
      <c r="B2182" s="1188"/>
      <c r="C2182" s="1185"/>
      <c r="D2182" s="1189"/>
      <c r="E2182" s="1285"/>
      <c r="F2182" s="1180"/>
      <c r="G2182" s="1181"/>
      <c r="H2182" s="1182"/>
    </row>
    <row r="2183" spans="1:8" x14ac:dyDescent="0.3">
      <c r="A2183" s="1225"/>
      <c r="B2183" s="1188"/>
      <c r="C2183" s="1185"/>
      <c r="D2183" s="1189"/>
      <c r="E2183" s="1217"/>
      <c r="F2183" s="1180"/>
      <c r="G2183" s="1181"/>
      <c r="H2183" s="1182"/>
    </row>
    <row r="2184" spans="1:8" x14ac:dyDescent="0.3">
      <c r="A2184" s="1225"/>
      <c r="B2184" s="1188"/>
      <c r="C2184" s="1185"/>
      <c r="D2184" s="1189"/>
      <c r="E2184" s="1217"/>
      <c r="F2184" s="1180"/>
      <c r="G2184" s="1181"/>
      <c r="H2184" s="1182"/>
    </row>
    <row r="2185" spans="1:8" x14ac:dyDescent="0.3">
      <c r="A2185" s="1225"/>
      <c r="B2185" s="1188"/>
      <c r="C2185" s="1185"/>
      <c r="D2185" s="1189"/>
      <c r="E2185" s="1217"/>
      <c r="F2185" s="1180"/>
      <c r="G2185" s="1181"/>
      <c r="H2185" s="1182"/>
    </row>
    <row r="2186" spans="1:8" x14ac:dyDescent="0.3">
      <c r="A2186" s="1187"/>
      <c r="B2186" s="1188"/>
      <c r="C2186" s="1185"/>
      <c r="D2186" s="1189"/>
      <c r="E2186" s="1207"/>
      <c r="F2186" s="1180"/>
      <c r="G2186" s="1181"/>
      <c r="H2186" s="1182"/>
    </row>
    <row r="2187" spans="1:8" x14ac:dyDescent="0.3">
      <c r="A2187" s="1187"/>
      <c r="B2187" s="1188"/>
      <c r="C2187" s="1185"/>
      <c r="D2187" s="1189"/>
      <c r="E2187" s="1207"/>
      <c r="F2187" s="1180"/>
      <c r="G2187" s="1181"/>
      <c r="H2187" s="1182"/>
    </row>
    <row r="2188" spans="1:8" x14ac:dyDescent="0.3">
      <c r="A2188" s="1187"/>
      <c r="B2188" s="1188"/>
      <c r="C2188" s="1185"/>
      <c r="D2188" s="1189"/>
      <c r="E2188" s="1209"/>
      <c r="F2188" s="1180"/>
      <c r="G2188" s="1181"/>
      <c r="H2188" s="1182"/>
    </row>
    <row r="2189" spans="1:8" x14ac:dyDescent="0.3">
      <c r="A2189" s="1187"/>
      <c r="B2189" s="1188"/>
      <c r="C2189" s="1185"/>
      <c r="D2189" s="1189"/>
      <c r="E2189" s="1207"/>
      <c r="F2189" s="1180"/>
      <c r="G2189" s="1181"/>
      <c r="H2189" s="1182"/>
    </row>
    <row r="2190" spans="1:8" x14ac:dyDescent="0.3">
      <c r="A2190" s="1187"/>
      <c r="B2190" s="1188"/>
      <c r="C2190" s="1185"/>
      <c r="D2190" s="1189" t="s">
        <v>4331</v>
      </c>
      <c r="E2190" s="1207"/>
      <c r="F2190" s="1180"/>
      <c r="G2190" s="1181"/>
      <c r="H2190" s="1182"/>
    </row>
    <row r="2191" spans="1:8" x14ac:dyDescent="0.3">
      <c r="A2191" s="1187"/>
      <c r="B2191" s="1188"/>
      <c r="C2191" s="1185"/>
      <c r="D2191" s="1189"/>
      <c r="E2191" s="1207"/>
      <c r="F2191" s="1180"/>
      <c r="G2191" s="1181"/>
      <c r="H2191" s="1182"/>
    </row>
    <row r="2192" spans="1:8" x14ac:dyDescent="0.3">
      <c r="A2192" s="1187"/>
      <c r="B2192" s="1188"/>
      <c r="C2192" s="1185"/>
      <c r="D2192" s="1189"/>
      <c r="E2192" s="1207"/>
      <c r="F2192" s="1180"/>
      <c r="G2192" s="1181"/>
      <c r="H2192" s="1182"/>
    </row>
    <row r="2193" spans="1:8" x14ac:dyDescent="0.3">
      <c r="A2193" s="1187"/>
      <c r="B2193" s="1188"/>
      <c r="C2193" s="1185"/>
      <c r="D2193" s="1189"/>
      <c r="E2193" s="1207"/>
      <c r="F2193" s="1180"/>
      <c r="G2193" s="1181"/>
      <c r="H2193" s="1182"/>
    </row>
    <row r="2194" spans="1:8" x14ac:dyDescent="0.3">
      <c r="A2194" s="1187"/>
      <c r="B2194" s="1188"/>
      <c r="C2194" s="1185"/>
      <c r="D2194" s="1189" t="s">
        <v>4331</v>
      </c>
      <c r="E2194" s="1207"/>
      <c r="F2194" s="1180"/>
      <c r="G2194" s="1181"/>
      <c r="H2194" s="1182"/>
    </row>
    <row r="2195" spans="1:8" x14ac:dyDescent="0.3">
      <c r="A2195" s="1187"/>
      <c r="B2195" s="1188"/>
      <c r="C2195" s="1185"/>
      <c r="D2195" s="1189"/>
      <c r="E2195" s="1207"/>
      <c r="F2195" s="1180"/>
      <c r="G2195" s="1181"/>
      <c r="H2195" s="1182"/>
    </row>
    <row r="2196" spans="1:8" x14ac:dyDescent="0.3">
      <c r="A2196" s="1187"/>
      <c r="B2196" s="1188"/>
      <c r="C2196" s="1185"/>
      <c r="D2196" s="1189"/>
      <c r="E2196" s="1207"/>
      <c r="F2196" s="1180"/>
      <c r="G2196" s="1181"/>
      <c r="H2196" s="1182"/>
    </row>
    <row r="2197" spans="1:8" x14ac:dyDescent="0.3">
      <c r="A2197" s="1187"/>
      <c r="B2197" s="1188"/>
      <c r="C2197" s="1185"/>
      <c r="D2197" s="1189"/>
      <c r="E2197" s="1207"/>
      <c r="F2197" s="1180"/>
      <c r="G2197" s="1181"/>
      <c r="H2197" s="1182"/>
    </row>
    <row r="2198" spans="1:8" x14ac:dyDescent="0.3">
      <c r="A2198" s="1178"/>
      <c r="B2198" s="1203"/>
      <c r="C2198" s="1204"/>
      <c r="D2198" s="1204"/>
      <c r="E2198" s="1204"/>
      <c r="F2198" s="1210"/>
      <c r="G2198" s="1181"/>
      <c r="H2198" s="1182"/>
    </row>
    <row r="2199" spans="1:8" x14ac:dyDescent="0.3">
      <c r="A2199" s="1211" t="s">
        <v>4090</v>
      </c>
      <c r="B2199" s="1158" t="s">
        <v>4116</v>
      </c>
      <c r="C2199" s="1159"/>
      <c r="D2199" s="1159"/>
      <c r="E2199" s="1159"/>
      <c r="F2199" s="1175">
        <f>SUM(F2095:F2197)</f>
        <v>1500000</v>
      </c>
      <c r="G2199" s="1181"/>
      <c r="H2199" s="1151"/>
    </row>
    <row r="2200" spans="1:8" x14ac:dyDescent="0.3">
      <c r="A2200" s="1148" t="str">
        <f>A1</f>
        <v>CONTRACT  SANRAL NRA 2024/1323</v>
      </c>
      <c r="B2200" s="1206"/>
      <c r="C2200" s="1150"/>
      <c r="D2200" s="1150"/>
      <c r="E2200" s="1150"/>
      <c r="F2200" s="1151"/>
      <c r="G2200" s="1181"/>
      <c r="H2200" s="1151"/>
    </row>
    <row r="2201" spans="1:8" x14ac:dyDescent="0.3">
      <c r="A2201" s="1148" t="str">
        <f>A2</f>
        <v>ROUTINE ROAD MAINTENANCE ON NATIONAL ROUTES IN THE NORTHWEST PROVINCE</v>
      </c>
      <c r="B2201" s="1149"/>
      <c r="C2201" s="1150"/>
      <c r="D2201" s="1150"/>
      <c r="E2201" s="1150"/>
      <c r="F2201" s="1155" t="s">
        <v>4543</v>
      </c>
      <c r="G2201" s="1181"/>
      <c r="H2201" s="1155"/>
    </row>
    <row r="2202" spans="1:8" x14ac:dyDescent="0.3">
      <c r="A2202" s="1157" t="s">
        <v>4457</v>
      </c>
      <c r="B2202" s="1149"/>
      <c r="C2202" s="1159"/>
      <c r="D2202" s="1159"/>
      <c r="E2202" s="1159"/>
      <c r="F2202" s="1151"/>
      <c r="G2202" s="1181"/>
      <c r="H2202" s="1151"/>
    </row>
    <row r="2203" spans="1:8" x14ac:dyDescent="0.3">
      <c r="A2203" s="1162"/>
      <c r="B2203" s="1163"/>
      <c r="C2203" s="1164"/>
      <c r="D2203" s="1164"/>
      <c r="E2203" s="1165"/>
      <c r="F2203" s="1165"/>
      <c r="G2203" s="1181"/>
      <c r="H2203" s="1151"/>
    </row>
    <row r="2204" spans="1:8" x14ac:dyDescent="0.3">
      <c r="A2204" s="1166" t="s">
        <v>4111</v>
      </c>
      <c r="B2204" s="1167" t="s">
        <v>4035</v>
      </c>
      <c r="C2204" s="1168" t="s">
        <v>4112</v>
      </c>
      <c r="D2204" s="1168" t="s">
        <v>4113</v>
      </c>
      <c r="E2204" s="1169" t="s">
        <v>4114</v>
      </c>
      <c r="F2204" s="1169" t="s">
        <v>4036</v>
      </c>
      <c r="G2204" s="1181"/>
      <c r="H2204" s="1170"/>
    </row>
    <row r="2205" spans="1:8" x14ac:dyDescent="0.3">
      <c r="A2205" s="1172"/>
      <c r="B2205" s="1173"/>
      <c r="C2205" s="1174"/>
      <c r="D2205" s="1174"/>
      <c r="E2205" s="1175"/>
      <c r="F2205" s="1175"/>
      <c r="G2205" s="1181"/>
      <c r="H2205" s="1151"/>
    </row>
    <row r="2206" spans="1:8" x14ac:dyDescent="0.3">
      <c r="A2206" s="1222"/>
      <c r="B2206" s="1223"/>
      <c r="C2206" s="1164"/>
      <c r="D2206" s="1189" t="s">
        <v>4331</v>
      </c>
      <c r="E2206" s="1165"/>
      <c r="F2206" s="1180"/>
      <c r="G2206" s="1181"/>
      <c r="H2206" s="1182"/>
    </row>
    <row r="2207" spans="1:8" ht="24" x14ac:dyDescent="0.3">
      <c r="A2207" s="1166" t="s">
        <v>4092</v>
      </c>
      <c r="B2207" s="1184" t="s">
        <v>4093</v>
      </c>
      <c r="C2207" s="1185"/>
      <c r="D2207" s="1189" t="s">
        <v>4331</v>
      </c>
      <c r="E2207" s="1207"/>
      <c r="F2207" s="1180"/>
      <c r="G2207" s="1181"/>
      <c r="H2207" s="1182"/>
    </row>
    <row r="2208" spans="1:8" x14ac:dyDescent="0.3">
      <c r="A2208" s="1166"/>
      <c r="B2208" s="1186"/>
      <c r="C2208" s="1185"/>
      <c r="D2208" s="1189" t="s">
        <v>4331</v>
      </c>
      <c r="E2208" s="1207"/>
      <c r="F2208" s="1180"/>
      <c r="G2208" s="1181"/>
      <c r="H2208" s="1182"/>
    </row>
    <row r="2209" spans="1:8" x14ac:dyDescent="0.3">
      <c r="A2209" s="1225" t="s">
        <v>2073</v>
      </c>
      <c r="B2209" s="1188" t="s">
        <v>2074</v>
      </c>
      <c r="C2209" s="1185"/>
      <c r="D2209" s="1189" t="s">
        <v>4331</v>
      </c>
      <c r="E2209" s="1207"/>
      <c r="F2209" s="1180"/>
      <c r="G2209" s="1181"/>
      <c r="H2209" s="1182"/>
    </row>
    <row r="2210" spans="1:8" x14ac:dyDescent="0.3">
      <c r="A2210" s="1225"/>
      <c r="B2210" s="1188"/>
      <c r="C2210" s="1185"/>
      <c r="D2210" s="1189" t="s">
        <v>4331</v>
      </c>
      <c r="E2210" s="1207"/>
      <c r="F2210" s="1180"/>
      <c r="G2210" s="1181"/>
      <c r="H2210" s="1182"/>
    </row>
    <row r="2211" spans="1:8" x14ac:dyDescent="0.3">
      <c r="A2211" s="1187" t="s">
        <v>2075</v>
      </c>
      <c r="B2211" s="1188" t="s">
        <v>2074</v>
      </c>
      <c r="C2211" s="1185" t="s">
        <v>16</v>
      </c>
      <c r="D2211" s="1189">
        <v>1</v>
      </c>
      <c r="E2211" s="1207">
        <v>250000</v>
      </c>
      <c r="F2211" s="1180">
        <f>ROUND(D2211*(ROUND(E2211,2)),2)</f>
        <v>250000</v>
      </c>
      <c r="G2211" s="1181"/>
      <c r="H2211" s="1182"/>
    </row>
    <row r="2212" spans="1:8" x14ac:dyDescent="0.3">
      <c r="A2212" s="1187"/>
      <c r="B2212" s="1188"/>
      <c r="C2212" s="1185"/>
      <c r="D2212" s="1189" t="s">
        <v>4331</v>
      </c>
      <c r="E2212" s="1207"/>
      <c r="F2212" s="1180"/>
      <c r="G2212" s="1181"/>
      <c r="H2212" s="1182"/>
    </row>
    <row r="2213" spans="1:8" ht="22.8" x14ac:dyDescent="0.3">
      <c r="A2213" s="1187" t="s">
        <v>2079</v>
      </c>
      <c r="B2213" s="1188" t="s">
        <v>2080</v>
      </c>
      <c r="C2213" s="1185" t="s">
        <v>21</v>
      </c>
      <c r="D2213" s="1189">
        <f>F2211</f>
        <v>250000</v>
      </c>
      <c r="E2213" s="1304"/>
      <c r="F2213" s="1180">
        <f>ROUND(D2213*(ROUND(E2213,4)),2)</f>
        <v>0</v>
      </c>
      <c r="G2213" s="1181"/>
      <c r="H2213" s="1182"/>
    </row>
    <row r="2214" spans="1:8" x14ac:dyDescent="0.3">
      <c r="A2214" s="1225"/>
      <c r="B2214" s="1188"/>
      <c r="C2214" s="1185"/>
      <c r="D2214" s="1189" t="s">
        <v>4331</v>
      </c>
      <c r="E2214" s="1207"/>
      <c r="F2214" s="1180"/>
      <c r="G2214" s="1181"/>
      <c r="H2214" s="1182"/>
    </row>
    <row r="2215" spans="1:8" x14ac:dyDescent="0.3">
      <c r="A2215" s="1225"/>
      <c r="B2215" s="1188"/>
      <c r="C2215" s="1185"/>
      <c r="D2215" s="1189" t="s">
        <v>4331</v>
      </c>
      <c r="E2215" s="1217"/>
      <c r="F2215" s="1180"/>
      <c r="G2215" s="1181"/>
      <c r="H2215" s="1182"/>
    </row>
    <row r="2216" spans="1:8" x14ac:dyDescent="0.3">
      <c r="A2216" s="1225"/>
      <c r="B2216" s="1188"/>
      <c r="C2216" s="1185"/>
      <c r="D2216" s="1189" t="s">
        <v>4331</v>
      </c>
      <c r="E2216" s="1217"/>
      <c r="F2216" s="1180"/>
      <c r="G2216" s="1181"/>
      <c r="H2216" s="1182"/>
    </row>
    <row r="2217" spans="1:8" x14ac:dyDescent="0.3">
      <c r="A2217" s="1225"/>
      <c r="B2217" s="1188"/>
      <c r="C2217" s="1185"/>
      <c r="D2217" s="1189" t="s">
        <v>4331</v>
      </c>
      <c r="E2217" s="1217"/>
      <c r="F2217" s="1180"/>
      <c r="G2217" s="1181"/>
      <c r="H2217" s="1182"/>
    </row>
    <row r="2218" spans="1:8" x14ac:dyDescent="0.3">
      <c r="A2218" s="1225"/>
      <c r="B2218" s="1188"/>
      <c r="C2218" s="1185"/>
      <c r="D2218" s="1189" t="s">
        <v>4331</v>
      </c>
      <c r="E2218" s="1217"/>
      <c r="F2218" s="1180"/>
      <c r="G2218" s="1181"/>
      <c r="H2218" s="1182"/>
    </row>
    <row r="2219" spans="1:8" x14ac:dyDescent="0.3">
      <c r="A2219" s="1187"/>
      <c r="B2219" s="1188"/>
      <c r="C2219" s="1185"/>
      <c r="D2219" s="1189" t="s">
        <v>4331</v>
      </c>
      <c r="E2219" s="1207"/>
      <c r="F2219" s="1180"/>
      <c r="G2219" s="1181"/>
      <c r="H2219" s="1182"/>
    </row>
    <row r="2220" spans="1:8" x14ac:dyDescent="0.3">
      <c r="A2220" s="1187"/>
      <c r="B2220" s="1188"/>
      <c r="C2220" s="1185"/>
      <c r="D2220" s="1189" t="s">
        <v>4331</v>
      </c>
      <c r="E2220" s="1207"/>
      <c r="F2220" s="1180"/>
      <c r="G2220" s="1181"/>
      <c r="H2220" s="1182"/>
    </row>
    <row r="2221" spans="1:8" x14ac:dyDescent="0.3">
      <c r="A2221" s="1187"/>
      <c r="B2221" s="1188"/>
      <c r="C2221" s="1185"/>
      <c r="D2221" s="1189" t="s">
        <v>4331</v>
      </c>
      <c r="E2221" s="1207"/>
      <c r="F2221" s="1180"/>
      <c r="G2221" s="1181"/>
      <c r="H2221" s="1182"/>
    </row>
    <row r="2222" spans="1:8" x14ac:dyDescent="0.3">
      <c r="A2222" s="1187"/>
      <c r="B2222" s="1188"/>
      <c r="C2222" s="1185"/>
      <c r="D2222" s="1189" t="s">
        <v>4331</v>
      </c>
      <c r="E2222" s="1245"/>
      <c r="F2222" s="1180"/>
      <c r="G2222" s="1181"/>
      <c r="H2222" s="1182"/>
    </row>
    <row r="2223" spans="1:8" x14ac:dyDescent="0.3">
      <c r="A2223" s="1187"/>
      <c r="B2223" s="1188"/>
      <c r="C2223" s="1185"/>
      <c r="D2223" s="1189" t="s">
        <v>4331</v>
      </c>
      <c r="E2223" s="1217"/>
      <c r="F2223" s="1180"/>
      <c r="G2223" s="1181"/>
      <c r="H2223" s="1182"/>
    </row>
    <row r="2224" spans="1:8" x14ac:dyDescent="0.3">
      <c r="A2224" s="1187"/>
      <c r="B2224" s="1188"/>
      <c r="C2224" s="1185"/>
      <c r="D2224" s="1189" t="s">
        <v>4331</v>
      </c>
      <c r="E2224" s="1207"/>
      <c r="F2224" s="1180"/>
      <c r="G2224" s="1181"/>
      <c r="H2224" s="1182"/>
    </row>
    <row r="2225" spans="1:8" x14ac:dyDescent="0.3">
      <c r="A2225" s="1187"/>
      <c r="B2225" s="1188"/>
      <c r="C2225" s="1185"/>
      <c r="D2225" s="1189" t="s">
        <v>4331</v>
      </c>
      <c r="E2225" s="1217"/>
      <c r="F2225" s="1180"/>
      <c r="G2225" s="1181"/>
      <c r="H2225" s="1182"/>
    </row>
    <row r="2226" spans="1:8" x14ac:dyDescent="0.3">
      <c r="A2226" s="1187"/>
      <c r="B2226" s="1188"/>
      <c r="C2226" s="1185"/>
      <c r="D2226" s="1189" t="s">
        <v>4331</v>
      </c>
      <c r="E2226" s="1217"/>
      <c r="F2226" s="1180"/>
      <c r="G2226" s="1181"/>
      <c r="H2226" s="1182"/>
    </row>
    <row r="2227" spans="1:8" x14ac:dyDescent="0.3">
      <c r="A2227" s="1225"/>
      <c r="B2227" s="1188"/>
      <c r="C2227" s="1185"/>
      <c r="D2227" s="1189" t="s">
        <v>4331</v>
      </c>
      <c r="E2227" s="1217"/>
      <c r="F2227" s="1180"/>
      <c r="G2227" s="1181"/>
      <c r="H2227" s="1182"/>
    </row>
    <row r="2228" spans="1:8" x14ac:dyDescent="0.3">
      <c r="A2228" s="1187"/>
      <c r="B2228" s="1188"/>
      <c r="C2228" s="1185"/>
      <c r="D2228" s="1189" t="s">
        <v>4331</v>
      </c>
      <c r="E2228" s="1217"/>
      <c r="F2228" s="1180"/>
      <c r="G2228" s="1181"/>
      <c r="H2228" s="1182"/>
    </row>
    <row r="2229" spans="1:8" x14ac:dyDescent="0.3">
      <c r="A2229" s="1187"/>
      <c r="B2229" s="1188"/>
      <c r="C2229" s="1185"/>
      <c r="D2229" s="1189" t="s">
        <v>4331</v>
      </c>
      <c r="E2229" s="1217"/>
      <c r="F2229" s="1180"/>
      <c r="G2229" s="1181"/>
      <c r="H2229" s="1182"/>
    </row>
    <row r="2230" spans="1:8" x14ac:dyDescent="0.3">
      <c r="A2230" s="1187"/>
      <c r="B2230" s="1188"/>
      <c r="C2230" s="1185"/>
      <c r="D2230" s="1189" t="s">
        <v>4331</v>
      </c>
      <c r="E2230" s="1217"/>
      <c r="F2230" s="1180"/>
      <c r="G2230" s="1181"/>
      <c r="H2230" s="1182"/>
    </row>
    <row r="2231" spans="1:8" x14ac:dyDescent="0.3">
      <c r="A2231" s="1187"/>
      <c r="B2231" s="1188"/>
      <c r="C2231" s="1185"/>
      <c r="D2231" s="1189" t="s">
        <v>4331</v>
      </c>
      <c r="E2231" s="1217"/>
      <c r="F2231" s="1180"/>
      <c r="G2231" s="1181"/>
      <c r="H2231" s="1182"/>
    </row>
    <row r="2232" spans="1:8" x14ac:dyDescent="0.3">
      <c r="A2232" s="1225"/>
      <c r="B2232" s="1188"/>
      <c r="C2232" s="1185"/>
      <c r="D2232" s="1189" t="s">
        <v>4331</v>
      </c>
      <c r="E2232" s="1217"/>
      <c r="F2232" s="1180"/>
      <c r="G2232" s="1181"/>
      <c r="H2232" s="1182"/>
    </row>
    <row r="2233" spans="1:8" x14ac:dyDescent="0.3">
      <c r="A2233" s="1225"/>
      <c r="B2233" s="1188"/>
      <c r="C2233" s="1185"/>
      <c r="D2233" s="1189" t="s">
        <v>4331</v>
      </c>
      <c r="E2233" s="1217"/>
      <c r="F2233" s="1180"/>
      <c r="G2233" s="1181"/>
      <c r="H2233" s="1182"/>
    </row>
    <row r="2234" spans="1:8" x14ac:dyDescent="0.3">
      <c r="A2234" s="1225"/>
      <c r="B2234" s="1188"/>
      <c r="C2234" s="1185"/>
      <c r="D2234" s="1189" t="s">
        <v>4331</v>
      </c>
      <c r="E2234" s="1217"/>
      <c r="F2234" s="1180"/>
      <c r="G2234" s="1181"/>
      <c r="H2234" s="1182"/>
    </row>
    <row r="2235" spans="1:8" x14ac:dyDescent="0.3">
      <c r="A2235" s="1187"/>
      <c r="B2235" s="1188"/>
      <c r="C2235" s="1185"/>
      <c r="D2235" s="1189" t="s">
        <v>4331</v>
      </c>
      <c r="E2235" s="1217"/>
      <c r="F2235" s="1180"/>
      <c r="G2235" s="1181"/>
      <c r="H2235" s="1182"/>
    </row>
    <row r="2236" spans="1:8" x14ac:dyDescent="0.3">
      <c r="A2236" s="1187"/>
      <c r="B2236" s="1188"/>
      <c r="C2236" s="1185"/>
      <c r="D2236" s="1189" t="s">
        <v>4331</v>
      </c>
      <c r="E2236" s="1207"/>
      <c r="F2236" s="1180"/>
      <c r="G2236" s="1181"/>
      <c r="H2236" s="1182"/>
    </row>
    <row r="2237" spans="1:8" x14ac:dyDescent="0.3">
      <c r="A2237" s="1225"/>
      <c r="B2237" s="1188"/>
      <c r="C2237" s="1185"/>
      <c r="D2237" s="1189" t="s">
        <v>4331</v>
      </c>
      <c r="E2237" s="1217"/>
      <c r="F2237" s="1180"/>
      <c r="G2237" s="1181"/>
      <c r="H2237" s="1182"/>
    </row>
    <row r="2238" spans="1:8" x14ac:dyDescent="0.3">
      <c r="A2238" s="1187"/>
      <c r="B2238" s="1188"/>
      <c r="C2238" s="1185"/>
      <c r="D2238" s="1189" t="s">
        <v>4331</v>
      </c>
      <c r="E2238" s="1217"/>
      <c r="F2238" s="1180"/>
      <c r="G2238" s="1181"/>
      <c r="H2238" s="1182"/>
    </row>
    <row r="2239" spans="1:8" x14ac:dyDescent="0.3">
      <c r="A2239" s="1187"/>
      <c r="B2239" s="1188"/>
      <c r="C2239" s="1185"/>
      <c r="D2239" s="1189" t="s">
        <v>4331</v>
      </c>
      <c r="E2239" s="1217"/>
      <c r="F2239" s="1180"/>
      <c r="G2239" s="1181"/>
      <c r="H2239" s="1182"/>
    </row>
    <row r="2240" spans="1:8" x14ac:dyDescent="0.3">
      <c r="A2240" s="1187"/>
      <c r="B2240" s="1188"/>
      <c r="C2240" s="1185"/>
      <c r="D2240" s="1189" t="s">
        <v>4331</v>
      </c>
      <c r="E2240" s="1217"/>
      <c r="F2240" s="1180"/>
      <c r="G2240" s="1181"/>
      <c r="H2240" s="1182"/>
    </row>
    <row r="2241" spans="1:8" x14ac:dyDescent="0.3">
      <c r="A2241" s="1187"/>
      <c r="B2241" s="1188"/>
      <c r="C2241" s="1185"/>
      <c r="D2241" s="1189" t="s">
        <v>4331</v>
      </c>
      <c r="E2241" s="1217"/>
      <c r="F2241" s="1180"/>
      <c r="G2241" s="1181"/>
      <c r="H2241" s="1182"/>
    </row>
    <row r="2242" spans="1:8" x14ac:dyDescent="0.3">
      <c r="A2242" s="1187"/>
      <c r="B2242" s="1188"/>
      <c r="C2242" s="1185"/>
      <c r="D2242" s="1189" t="s">
        <v>4331</v>
      </c>
      <c r="E2242" s="1217"/>
      <c r="F2242" s="1180"/>
      <c r="G2242" s="1181"/>
      <c r="H2242" s="1182"/>
    </row>
    <row r="2243" spans="1:8" x14ac:dyDescent="0.3">
      <c r="A2243" s="1187"/>
      <c r="B2243" s="1188"/>
      <c r="C2243" s="1185"/>
      <c r="D2243" s="1189" t="s">
        <v>4331</v>
      </c>
      <c r="E2243" s="1217"/>
      <c r="F2243" s="1180"/>
      <c r="G2243" s="1181"/>
      <c r="H2243" s="1182"/>
    </row>
    <row r="2244" spans="1:8" x14ac:dyDescent="0.3">
      <c r="A2244" s="1187"/>
      <c r="B2244" s="1188"/>
      <c r="C2244" s="1185"/>
      <c r="D2244" s="1189" t="s">
        <v>4331</v>
      </c>
      <c r="E2244" s="1217"/>
      <c r="F2244" s="1180"/>
      <c r="G2244" s="1181"/>
      <c r="H2244" s="1182"/>
    </row>
    <row r="2245" spans="1:8" x14ac:dyDescent="0.3">
      <c r="A2245" s="1187"/>
      <c r="B2245" s="1188"/>
      <c r="C2245" s="1185"/>
      <c r="D2245" s="1189" t="s">
        <v>4331</v>
      </c>
      <c r="E2245" s="1217"/>
      <c r="F2245" s="1180"/>
      <c r="G2245" s="1181"/>
      <c r="H2245" s="1182"/>
    </row>
    <row r="2246" spans="1:8" x14ac:dyDescent="0.3">
      <c r="A2246" s="1187"/>
      <c r="B2246" s="1188"/>
      <c r="C2246" s="1185"/>
      <c r="D2246" s="1189" t="s">
        <v>4331</v>
      </c>
      <c r="E2246" s="1217"/>
      <c r="F2246" s="1180"/>
      <c r="G2246" s="1181"/>
      <c r="H2246" s="1182"/>
    </row>
    <row r="2247" spans="1:8" x14ac:dyDescent="0.3">
      <c r="A2247" s="1187"/>
      <c r="B2247" s="1188"/>
      <c r="C2247" s="1185"/>
      <c r="D2247" s="1189" t="s">
        <v>4331</v>
      </c>
      <c r="E2247" s="1207"/>
      <c r="F2247" s="1180"/>
      <c r="G2247" s="1181"/>
      <c r="H2247" s="1182"/>
    </row>
    <row r="2248" spans="1:8" x14ac:dyDescent="0.3">
      <c r="A2248" s="1187"/>
      <c r="B2248" s="1188"/>
      <c r="C2248" s="1185"/>
      <c r="D2248" s="1189" t="s">
        <v>4331</v>
      </c>
      <c r="E2248" s="1207"/>
      <c r="F2248" s="1180"/>
      <c r="G2248" s="1181"/>
      <c r="H2248" s="1182"/>
    </row>
    <row r="2249" spans="1:8" x14ac:dyDescent="0.3">
      <c r="A2249" s="1187"/>
      <c r="B2249" s="1188"/>
      <c r="C2249" s="1185"/>
      <c r="D2249" s="1189" t="s">
        <v>4331</v>
      </c>
      <c r="E2249" s="1207"/>
      <c r="F2249" s="1180"/>
      <c r="G2249" s="1181"/>
      <c r="H2249" s="1182"/>
    </row>
    <row r="2250" spans="1:8" x14ac:dyDescent="0.3">
      <c r="A2250" s="1187"/>
      <c r="B2250" s="1188"/>
      <c r="C2250" s="1185"/>
      <c r="D2250" s="1189" t="s">
        <v>4331</v>
      </c>
      <c r="E2250" s="1207"/>
      <c r="F2250" s="1180"/>
      <c r="G2250" s="1181"/>
      <c r="H2250" s="1182"/>
    </row>
    <row r="2251" spans="1:8" x14ac:dyDescent="0.3">
      <c r="A2251" s="1187"/>
      <c r="B2251" s="1188"/>
      <c r="C2251" s="1185"/>
      <c r="D2251" s="1189"/>
      <c r="E2251" s="1207"/>
      <c r="F2251" s="1180"/>
      <c r="G2251" s="1181"/>
      <c r="H2251" s="1182"/>
    </row>
    <row r="2252" spans="1:8" x14ac:dyDescent="0.3">
      <c r="A2252" s="1187"/>
      <c r="B2252" s="1188"/>
      <c r="C2252" s="1185"/>
      <c r="D2252" s="1189"/>
      <c r="E2252" s="1207"/>
      <c r="F2252" s="1180"/>
      <c r="G2252" s="1181"/>
      <c r="H2252" s="1182"/>
    </row>
    <row r="2253" spans="1:8" x14ac:dyDescent="0.3">
      <c r="A2253" s="1187"/>
      <c r="B2253" s="1188"/>
      <c r="C2253" s="1185"/>
      <c r="D2253" s="1189"/>
      <c r="E2253" s="1207"/>
      <c r="F2253" s="1180"/>
      <c r="G2253" s="1181"/>
      <c r="H2253" s="1182"/>
    </row>
    <row r="2254" spans="1:8" x14ac:dyDescent="0.3">
      <c r="A2254" s="1187"/>
      <c r="B2254" s="1188"/>
      <c r="C2254" s="1185"/>
      <c r="D2254" s="1189"/>
      <c r="E2254" s="1207"/>
      <c r="F2254" s="1180"/>
      <c r="G2254" s="1181"/>
      <c r="H2254" s="1182"/>
    </row>
    <row r="2255" spans="1:8" x14ac:dyDescent="0.3">
      <c r="A2255" s="1187"/>
      <c r="B2255" s="1188"/>
      <c r="C2255" s="1185"/>
      <c r="D2255" s="1189"/>
      <c r="E2255" s="1207"/>
      <c r="F2255" s="1180"/>
      <c r="G2255" s="1181"/>
      <c r="H2255" s="1182"/>
    </row>
    <row r="2256" spans="1:8" x14ac:dyDescent="0.3">
      <c r="A2256" s="1187"/>
      <c r="B2256" s="1188"/>
      <c r="C2256" s="1185"/>
      <c r="D2256" s="1189"/>
      <c r="E2256" s="1207"/>
      <c r="F2256" s="1180"/>
      <c r="G2256" s="1181"/>
      <c r="H2256" s="1182"/>
    </row>
    <row r="2257" spans="1:8" x14ac:dyDescent="0.3">
      <c r="A2257" s="1187"/>
      <c r="B2257" s="1188"/>
      <c r="C2257" s="1185"/>
      <c r="D2257" s="1189" t="s">
        <v>4331</v>
      </c>
      <c r="E2257" s="1207"/>
      <c r="F2257" s="1180"/>
      <c r="G2257" s="1181"/>
      <c r="H2257" s="1182"/>
    </row>
    <row r="2258" spans="1:8" x14ac:dyDescent="0.3">
      <c r="A2258" s="1187"/>
      <c r="B2258" s="1188"/>
      <c r="C2258" s="1185"/>
      <c r="D2258" s="1189"/>
      <c r="E2258" s="1207"/>
      <c r="F2258" s="1180"/>
      <c r="G2258" s="1181"/>
      <c r="H2258" s="1182"/>
    </row>
    <row r="2259" spans="1:8" x14ac:dyDescent="0.3">
      <c r="A2259" s="1187"/>
      <c r="B2259" s="1188"/>
      <c r="C2259" s="1185"/>
      <c r="D2259" s="1189"/>
      <c r="E2259" s="1207"/>
      <c r="F2259" s="1180"/>
      <c r="G2259" s="1181"/>
      <c r="H2259" s="1182"/>
    </row>
    <row r="2260" spans="1:8" x14ac:dyDescent="0.3">
      <c r="A2260" s="1178"/>
      <c r="B2260" s="1203"/>
      <c r="C2260" s="1204"/>
      <c r="D2260" s="1204"/>
      <c r="E2260" s="1204"/>
      <c r="F2260" s="1210"/>
      <c r="G2260" s="1181"/>
      <c r="H2260" s="1182"/>
    </row>
    <row r="2261" spans="1:8" x14ac:dyDescent="0.3">
      <c r="A2261" s="1211" t="s">
        <v>4092</v>
      </c>
      <c r="B2261" s="1158" t="s">
        <v>4116</v>
      </c>
      <c r="C2261" s="1159"/>
      <c r="D2261" s="1159"/>
      <c r="E2261" s="1159"/>
      <c r="F2261" s="1175">
        <f>SUM(F2206:F2259)</f>
        <v>250000</v>
      </c>
      <c r="G2261" s="1181"/>
      <c r="H2261" s="1151"/>
    </row>
    <row r="2262" spans="1:8" x14ac:dyDescent="0.3">
      <c r="A2262" s="1148" t="str">
        <f>A1</f>
        <v>CONTRACT  SANRAL NRA 2024/1323</v>
      </c>
      <c r="B2262" s="1206"/>
      <c r="C2262" s="1150"/>
      <c r="D2262" s="1150"/>
      <c r="E2262" s="1150"/>
      <c r="F2262" s="1151"/>
      <c r="G2262" s="1181"/>
      <c r="H2262" s="1151"/>
    </row>
    <row r="2263" spans="1:8" x14ac:dyDescent="0.3">
      <c r="A2263" s="1148" t="str">
        <f>A2</f>
        <v>ROUTINE ROAD MAINTENANCE ON NATIONAL ROUTES IN THE NORTHWEST PROVINCE</v>
      </c>
      <c r="B2263" s="1149"/>
      <c r="C2263" s="1150"/>
      <c r="D2263" s="1150"/>
      <c r="E2263" s="1150"/>
      <c r="F2263" s="1155" t="s">
        <v>4544</v>
      </c>
      <c r="G2263" s="1181"/>
      <c r="H2263" s="1155"/>
    </row>
    <row r="2264" spans="1:8" x14ac:dyDescent="0.3">
      <c r="A2264" s="1157" t="s">
        <v>4457</v>
      </c>
      <c r="B2264" s="1149"/>
      <c r="C2264" s="1159"/>
      <c r="D2264" s="1159"/>
      <c r="E2264" s="1159"/>
      <c r="F2264" s="1151"/>
      <c r="G2264" s="1181"/>
      <c r="H2264" s="1151"/>
    </row>
    <row r="2265" spans="1:8" x14ac:dyDescent="0.3">
      <c r="A2265" s="1162"/>
      <c r="B2265" s="1163"/>
      <c r="C2265" s="1164"/>
      <c r="D2265" s="1164"/>
      <c r="E2265" s="1165"/>
      <c r="F2265" s="1165"/>
      <c r="G2265" s="1181"/>
      <c r="H2265" s="1151"/>
    </row>
    <row r="2266" spans="1:8" x14ac:dyDescent="0.3">
      <c r="A2266" s="1166" t="s">
        <v>4111</v>
      </c>
      <c r="B2266" s="1167" t="s">
        <v>4035</v>
      </c>
      <c r="C2266" s="1168" t="s">
        <v>4112</v>
      </c>
      <c r="D2266" s="1168" t="s">
        <v>4113</v>
      </c>
      <c r="E2266" s="1169" t="s">
        <v>4114</v>
      </c>
      <c r="F2266" s="1169" t="s">
        <v>4036</v>
      </c>
      <c r="G2266" s="1181"/>
      <c r="H2266" s="1170"/>
    </row>
    <row r="2267" spans="1:8" x14ac:dyDescent="0.3">
      <c r="A2267" s="1172"/>
      <c r="B2267" s="1173"/>
      <c r="C2267" s="1174"/>
      <c r="D2267" s="1174"/>
      <c r="E2267" s="1175"/>
      <c r="F2267" s="1175"/>
      <c r="G2267" s="1181"/>
      <c r="H2267" s="1151"/>
    </row>
    <row r="2268" spans="1:8" x14ac:dyDescent="0.3">
      <c r="A2268" s="1222"/>
      <c r="B2268" s="1223"/>
      <c r="C2268" s="1164"/>
      <c r="D2268" s="1189" t="s">
        <v>4331</v>
      </c>
      <c r="E2268" s="1165"/>
      <c r="F2268" s="1180"/>
      <c r="G2268" s="1181"/>
      <c r="H2268" s="1182"/>
    </row>
    <row r="2269" spans="1:8" x14ac:dyDescent="0.3">
      <c r="A2269" s="1166" t="s">
        <v>4096</v>
      </c>
      <c r="B2269" s="1184" t="s">
        <v>4097</v>
      </c>
      <c r="C2269" s="1185"/>
      <c r="D2269" s="1189" t="s">
        <v>4331</v>
      </c>
      <c r="E2269" s="1207"/>
      <c r="F2269" s="1180"/>
      <c r="G2269" s="1181"/>
      <c r="H2269" s="1182"/>
    </row>
    <row r="2270" spans="1:8" x14ac:dyDescent="0.3">
      <c r="A2270" s="1225"/>
      <c r="B2270" s="1188"/>
      <c r="C2270" s="1185"/>
      <c r="D2270" s="1189" t="s">
        <v>4331</v>
      </c>
      <c r="E2270" s="1207"/>
      <c r="F2270" s="1180"/>
      <c r="G2270" s="1181"/>
      <c r="H2270" s="1182"/>
    </row>
    <row r="2271" spans="1:8" x14ac:dyDescent="0.3">
      <c r="A2271" s="1225" t="s">
        <v>2106</v>
      </c>
      <c r="B2271" s="1188" t="s">
        <v>2107</v>
      </c>
      <c r="C2271" s="1185"/>
      <c r="D2271" s="1189" t="s">
        <v>4331</v>
      </c>
      <c r="E2271" s="1207"/>
      <c r="F2271" s="1180"/>
      <c r="G2271" s="1181"/>
      <c r="H2271" s="1182"/>
    </row>
    <row r="2272" spans="1:8" x14ac:dyDescent="0.3">
      <c r="A2272" s="1225"/>
      <c r="B2272" s="1188"/>
      <c r="C2272" s="1185"/>
      <c r="D2272" s="1189" t="s">
        <v>4331</v>
      </c>
      <c r="E2272" s="1207"/>
      <c r="F2272" s="1180"/>
      <c r="G2272" s="1181"/>
      <c r="H2272" s="1182"/>
    </row>
    <row r="2273" spans="1:8" x14ac:dyDescent="0.3">
      <c r="A2273" s="1187" t="s">
        <v>2108</v>
      </c>
      <c r="B2273" s="1188" t="s">
        <v>2109</v>
      </c>
      <c r="C2273" s="1185"/>
      <c r="D2273" s="1189" t="s">
        <v>4331</v>
      </c>
      <c r="E2273" s="1217"/>
      <c r="F2273" s="1180"/>
      <c r="G2273" s="1181"/>
      <c r="H2273" s="1182"/>
    </row>
    <row r="2274" spans="1:8" x14ac:dyDescent="0.3">
      <c r="A2274" s="1187"/>
      <c r="B2274" s="1186"/>
      <c r="C2274" s="1185"/>
      <c r="D2274" s="1189" t="s">
        <v>4331</v>
      </c>
      <c r="E2274" s="1291"/>
      <c r="F2274" s="1180"/>
      <c r="G2274" s="1181"/>
      <c r="H2274" s="1182"/>
    </row>
    <row r="2275" spans="1:8" x14ac:dyDescent="0.3">
      <c r="A2275" s="1187" t="s">
        <v>2110</v>
      </c>
      <c r="B2275" s="1188" t="s">
        <v>2111</v>
      </c>
      <c r="C2275" s="1185" t="s">
        <v>181</v>
      </c>
      <c r="D2275" s="1189">
        <v>100</v>
      </c>
      <c r="E2275" s="1286"/>
      <c r="F2275" s="1180">
        <f>ROUND(D2275*(ROUND(E2275,2)),2)</f>
        <v>0</v>
      </c>
      <c r="G2275" s="1181"/>
      <c r="H2275" s="1182"/>
    </row>
    <row r="2276" spans="1:8" x14ac:dyDescent="0.3">
      <c r="A2276" s="1225"/>
      <c r="B2276" s="1188"/>
      <c r="C2276" s="1185"/>
      <c r="D2276" s="1189" t="s">
        <v>4331</v>
      </c>
      <c r="E2276" s="1258"/>
      <c r="F2276" s="1180"/>
      <c r="G2276" s="1181"/>
      <c r="H2276" s="1182"/>
    </row>
    <row r="2277" spans="1:8" x14ac:dyDescent="0.3">
      <c r="A2277" s="1225" t="s">
        <v>2112</v>
      </c>
      <c r="B2277" s="1235" t="s">
        <v>2113</v>
      </c>
      <c r="C2277" s="1185" t="s">
        <v>181</v>
      </c>
      <c r="D2277" s="1189">
        <v>100</v>
      </c>
      <c r="E2277" s="1286"/>
      <c r="F2277" s="1180">
        <f>ROUND(D2277*(ROUND(E2277,2)),2)</f>
        <v>0</v>
      </c>
      <c r="G2277" s="1181"/>
      <c r="H2277" s="1182"/>
    </row>
    <row r="2278" spans="1:8" x14ac:dyDescent="0.3">
      <c r="A2278" s="1225"/>
      <c r="B2278" s="1188"/>
      <c r="C2278" s="1185"/>
      <c r="D2278" s="1189" t="s">
        <v>4331</v>
      </c>
      <c r="E2278" s="1207"/>
      <c r="F2278" s="1180"/>
      <c r="G2278" s="1181"/>
      <c r="H2278" s="1182"/>
    </row>
    <row r="2279" spans="1:8" x14ac:dyDescent="0.3">
      <c r="A2279" s="1225" t="s">
        <v>2114</v>
      </c>
      <c r="B2279" s="1188" t="s">
        <v>2115</v>
      </c>
      <c r="C2279" s="1185" t="s">
        <v>181</v>
      </c>
      <c r="D2279" s="1189"/>
      <c r="E2279" s="1286"/>
      <c r="F2279" s="1180" t="s">
        <v>2347</v>
      </c>
      <c r="G2279" s="1181"/>
      <c r="H2279" s="1182"/>
    </row>
    <row r="2280" spans="1:8" x14ac:dyDescent="0.3">
      <c r="A2280" s="1187"/>
      <c r="B2280" s="1188"/>
      <c r="C2280" s="1185"/>
      <c r="D2280" s="1189"/>
      <c r="E2280" s="1217"/>
      <c r="F2280" s="1180"/>
      <c r="G2280" s="1181"/>
      <c r="H2280" s="1182"/>
    </row>
    <row r="2281" spans="1:8" x14ac:dyDescent="0.3">
      <c r="A2281" s="1225" t="s">
        <v>2116</v>
      </c>
      <c r="B2281" s="1188" t="s">
        <v>2117</v>
      </c>
      <c r="C2281" s="1185" t="s">
        <v>181</v>
      </c>
      <c r="D2281" s="1189"/>
      <c r="E2281" s="1286"/>
      <c r="F2281" s="1180" t="s">
        <v>2347</v>
      </c>
      <c r="G2281" s="1181"/>
      <c r="H2281" s="1182"/>
    </row>
    <row r="2282" spans="1:8" x14ac:dyDescent="0.3">
      <c r="A2282" s="1187"/>
      <c r="B2282" s="1188"/>
      <c r="C2282" s="1185"/>
      <c r="D2282" s="1189"/>
      <c r="E2282" s="1217"/>
      <c r="F2282" s="1180"/>
      <c r="G2282" s="1181"/>
      <c r="H2282" s="1182"/>
    </row>
    <row r="2283" spans="1:8" ht="22.8" x14ac:dyDescent="0.3">
      <c r="A2283" s="1225" t="s">
        <v>2118</v>
      </c>
      <c r="B2283" s="1188" t="s">
        <v>4545</v>
      </c>
      <c r="C2283" s="1185" t="s">
        <v>181</v>
      </c>
      <c r="D2283" s="1189"/>
      <c r="E2283" s="1286"/>
      <c r="F2283" s="1180" t="s">
        <v>2347</v>
      </c>
      <c r="G2283" s="1181"/>
      <c r="H2283" s="1182"/>
    </row>
    <row r="2284" spans="1:8" x14ac:dyDescent="0.3">
      <c r="A2284" s="1187"/>
      <c r="B2284" s="1188"/>
      <c r="C2284" s="1185"/>
      <c r="D2284" s="1189" t="s">
        <v>4331</v>
      </c>
      <c r="E2284" s="1207"/>
      <c r="F2284" s="1180"/>
      <c r="G2284" s="1181"/>
      <c r="H2284" s="1182"/>
    </row>
    <row r="2285" spans="1:8" x14ac:dyDescent="0.3">
      <c r="A2285" s="1225" t="s">
        <v>2122</v>
      </c>
      <c r="B2285" s="1186" t="s">
        <v>2123</v>
      </c>
      <c r="C2285" s="1185"/>
      <c r="D2285" s="1189" t="s">
        <v>4331</v>
      </c>
      <c r="E2285" s="1245"/>
      <c r="F2285" s="1180"/>
      <c r="G2285" s="1181"/>
      <c r="H2285" s="1182"/>
    </row>
    <row r="2286" spans="1:8" x14ac:dyDescent="0.3">
      <c r="A2286" s="1187"/>
      <c r="B2286" s="1188"/>
      <c r="C2286" s="1185"/>
      <c r="D2286" s="1189" t="s">
        <v>4331</v>
      </c>
      <c r="E2286" s="1217"/>
      <c r="F2286" s="1180"/>
      <c r="G2286" s="1181"/>
      <c r="H2286" s="1182"/>
    </row>
    <row r="2287" spans="1:8" x14ac:dyDescent="0.3">
      <c r="A2287" s="1225" t="s">
        <v>2124</v>
      </c>
      <c r="B2287" s="1188" t="s">
        <v>4546</v>
      </c>
      <c r="C2287" s="1185" t="s">
        <v>221</v>
      </c>
      <c r="D2287" s="1189"/>
      <c r="E2287" s="1286"/>
      <c r="F2287" s="1180" t="s">
        <v>2347</v>
      </c>
      <c r="G2287" s="1181"/>
      <c r="H2287" s="1182"/>
    </row>
    <row r="2288" spans="1:8" x14ac:dyDescent="0.3">
      <c r="A2288" s="1187"/>
      <c r="B2288" s="1188"/>
      <c r="C2288" s="1185"/>
      <c r="D2288" s="1189"/>
      <c r="E2288" s="1217"/>
      <c r="F2288" s="1180"/>
      <c r="G2288" s="1181"/>
      <c r="H2288" s="1182"/>
    </row>
    <row r="2289" spans="1:8" x14ac:dyDescent="0.3">
      <c r="A2289" s="1225" t="s">
        <v>2126</v>
      </c>
      <c r="B2289" s="1188" t="s">
        <v>4547</v>
      </c>
      <c r="C2289" s="1185" t="s">
        <v>221</v>
      </c>
      <c r="D2289" s="1189"/>
      <c r="E2289" s="1286"/>
      <c r="F2289" s="1180" t="s">
        <v>2347</v>
      </c>
      <c r="G2289" s="1181"/>
      <c r="H2289" s="1182"/>
    </row>
    <row r="2290" spans="1:8" x14ac:dyDescent="0.3">
      <c r="A2290" s="1187"/>
      <c r="B2290" s="1188"/>
      <c r="C2290" s="1185"/>
      <c r="D2290" s="1189" t="s">
        <v>4331</v>
      </c>
      <c r="E2290" s="1217"/>
      <c r="F2290" s="1180"/>
      <c r="G2290" s="1181"/>
      <c r="H2290" s="1182"/>
    </row>
    <row r="2291" spans="1:8" x14ac:dyDescent="0.3">
      <c r="A2291" s="1225" t="s">
        <v>2128</v>
      </c>
      <c r="B2291" s="1186" t="s">
        <v>2129</v>
      </c>
      <c r="C2291" s="1185"/>
      <c r="D2291" s="1189" t="s">
        <v>4331</v>
      </c>
      <c r="E2291" s="1217"/>
      <c r="F2291" s="1180"/>
      <c r="G2291" s="1181"/>
      <c r="H2291" s="1182"/>
    </row>
    <row r="2292" spans="1:8" x14ac:dyDescent="0.3">
      <c r="A2292" s="1225"/>
      <c r="B2292" s="1188"/>
      <c r="C2292" s="1185"/>
      <c r="D2292" s="1189" t="s">
        <v>4331</v>
      </c>
      <c r="E2292" s="1291"/>
      <c r="F2292" s="1180"/>
      <c r="G2292" s="1181"/>
      <c r="H2292" s="1182"/>
    </row>
    <row r="2293" spans="1:8" x14ac:dyDescent="0.3">
      <c r="A2293" s="1187" t="s">
        <v>2130</v>
      </c>
      <c r="B2293" s="1235" t="s">
        <v>2131</v>
      </c>
      <c r="C2293" s="1185" t="s">
        <v>221</v>
      </c>
      <c r="D2293" s="1189"/>
      <c r="E2293" s="1286"/>
      <c r="F2293" s="1180" t="s">
        <v>2347</v>
      </c>
      <c r="G2293" s="1181"/>
      <c r="H2293" s="1182"/>
    </row>
    <row r="2294" spans="1:8" x14ac:dyDescent="0.3">
      <c r="A2294" s="1225"/>
      <c r="B2294" s="1235"/>
      <c r="C2294" s="1185"/>
      <c r="D2294" s="1189"/>
      <c r="E2294" s="1258"/>
      <c r="F2294" s="1180"/>
      <c r="G2294" s="1181"/>
      <c r="H2294" s="1182"/>
    </row>
    <row r="2295" spans="1:8" x14ac:dyDescent="0.3">
      <c r="A2295" s="1187" t="s">
        <v>2132</v>
      </c>
      <c r="B2295" s="1235" t="s">
        <v>2133</v>
      </c>
      <c r="C2295" s="1185" t="s">
        <v>221</v>
      </c>
      <c r="D2295" s="1189"/>
      <c r="E2295" s="1286"/>
      <c r="F2295" s="1180" t="s">
        <v>2347</v>
      </c>
      <c r="G2295" s="1181"/>
      <c r="H2295" s="1182"/>
    </row>
    <row r="2296" spans="1:8" x14ac:dyDescent="0.3">
      <c r="A2296" s="1187"/>
      <c r="B2296" s="1188"/>
      <c r="C2296" s="1185"/>
      <c r="D2296" s="1189"/>
      <c r="E2296" s="1217"/>
      <c r="F2296" s="1180"/>
      <c r="G2296" s="1181"/>
      <c r="H2296" s="1182"/>
    </row>
    <row r="2297" spans="1:8" ht="22.8" x14ac:dyDescent="0.3">
      <c r="A2297" s="1225" t="s">
        <v>2134</v>
      </c>
      <c r="B2297" s="1188" t="s">
        <v>4548</v>
      </c>
      <c r="C2297" s="1185" t="s">
        <v>181</v>
      </c>
      <c r="D2297" s="1189"/>
      <c r="E2297" s="1286"/>
      <c r="F2297" s="1180" t="s">
        <v>2347</v>
      </c>
      <c r="G2297" s="1181"/>
      <c r="H2297" s="1182"/>
    </row>
    <row r="2298" spans="1:8" x14ac:dyDescent="0.3">
      <c r="A2298" s="1187"/>
      <c r="B2298" s="1188"/>
      <c r="C2298" s="1185"/>
      <c r="D2298" s="1189" t="s">
        <v>4331</v>
      </c>
      <c r="E2298" s="1217"/>
      <c r="F2298" s="1180"/>
      <c r="G2298" s="1181"/>
      <c r="H2298" s="1182"/>
    </row>
    <row r="2299" spans="1:8" x14ac:dyDescent="0.3">
      <c r="A2299" s="1187" t="s">
        <v>2136</v>
      </c>
      <c r="B2299" s="1186" t="s">
        <v>3895</v>
      </c>
      <c r="C2299" s="1185"/>
      <c r="D2299" s="1189" t="s">
        <v>4331</v>
      </c>
      <c r="E2299" s="1217"/>
      <c r="F2299" s="1180"/>
      <c r="G2299" s="1181"/>
      <c r="H2299" s="1182"/>
    </row>
    <row r="2300" spans="1:8" x14ac:dyDescent="0.3">
      <c r="A2300" s="1187"/>
      <c r="B2300" s="1188"/>
      <c r="C2300" s="1185"/>
      <c r="D2300" s="1189" t="s">
        <v>4331</v>
      </c>
      <c r="E2300" s="1291"/>
      <c r="F2300" s="1180"/>
      <c r="G2300" s="1181"/>
      <c r="H2300" s="1182"/>
    </row>
    <row r="2301" spans="1:8" x14ac:dyDescent="0.3">
      <c r="A2301" s="1187" t="s">
        <v>2138</v>
      </c>
      <c r="B2301" s="1188" t="s">
        <v>2157</v>
      </c>
      <c r="C2301" s="1185" t="s">
        <v>221</v>
      </c>
      <c r="D2301" s="1189">
        <v>15</v>
      </c>
      <c r="E2301" s="1286"/>
      <c r="F2301" s="1180">
        <f t="shared" ref="F2301:F2303" si="8">ROUND(D2301*(ROUND(E2301,2)),2)</f>
        <v>0</v>
      </c>
      <c r="G2301" s="1181"/>
      <c r="H2301" s="1182"/>
    </row>
    <row r="2302" spans="1:8" x14ac:dyDescent="0.3">
      <c r="A2302" s="1187"/>
      <c r="B2302" s="1188"/>
      <c r="C2302" s="1185"/>
      <c r="D2302" s="1189" t="s">
        <v>4331</v>
      </c>
      <c r="E2302" s="1305"/>
      <c r="F2302" s="1180"/>
      <c r="G2302" s="1181"/>
      <c r="H2302" s="1182"/>
    </row>
    <row r="2303" spans="1:8" x14ac:dyDescent="0.3">
      <c r="A2303" s="1187" t="s">
        <v>2140</v>
      </c>
      <c r="B2303" s="1188" t="s">
        <v>3896</v>
      </c>
      <c r="C2303" s="1185" t="s">
        <v>221</v>
      </c>
      <c r="D2303" s="1189">
        <v>15</v>
      </c>
      <c r="E2303" s="1286"/>
      <c r="F2303" s="1180">
        <f t="shared" si="8"/>
        <v>0</v>
      </c>
      <c r="G2303" s="1181"/>
      <c r="H2303" s="1182"/>
    </row>
    <row r="2304" spans="1:8" x14ac:dyDescent="0.3">
      <c r="A2304" s="1187"/>
      <c r="B2304" s="1188"/>
      <c r="C2304" s="1185"/>
      <c r="D2304" s="1189" t="s">
        <v>4331</v>
      </c>
      <c r="E2304" s="1217"/>
      <c r="F2304" s="1180"/>
      <c r="G2304" s="1181"/>
      <c r="H2304" s="1182"/>
    </row>
    <row r="2305" spans="1:8" x14ac:dyDescent="0.3">
      <c r="A2305" s="1225" t="s">
        <v>2142</v>
      </c>
      <c r="B2305" s="1186" t="s">
        <v>2137</v>
      </c>
      <c r="C2305" s="1185"/>
      <c r="D2305" s="1189" t="s">
        <v>4331</v>
      </c>
      <c r="E2305" s="1217"/>
      <c r="F2305" s="1180"/>
      <c r="G2305" s="1181"/>
      <c r="H2305" s="1182"/>
    </row>
    <row r="2306" spans="1:8" x14ac:dyDescent="0.3">
      <c r="A2306" s="1187"/>
      <c r="B2306" s="1188"/>
      <c r="C2306" s="1185"/>
      <c r="D2306" s="1189" t="s">
        <v>4331</v>
      </c>
      <c r="E2306" s="1207"/>
      <c r="F2306" s="1180"/>
      <c r="G2306" s="1181"/>
      <c r="H2306" s="1182"/>
    </row>
    <row r="2307" spans="1:8" x14ac:dyDescent="0.3">
      <c r="A2307" s="1187" t="s">
        <v>2144</v>
      </c>
      <c r="B2307" s="1188" t="s">
        <v>2139</v>
      </c>
      <c r="C2307" s="1185" t="s">
        <v>221</v>
      </c>
      <c r="D2307" s="1189">
        <v>10</v>
      </c>
      <c r="E2307" s="1286"/>
      <c r="F2307" s="1180">
        <f>ROUND(D2307*(ROUND(E2307,2)),2)</f>
        <v>0</v>
      </c>
      <c r="G2307" s="1181"/>
      <c r="H2307" s="1182"/>
    </row>
    <row r="2308" spans="1:8" x14ac:dyDescent="0.3">
      <c r="A2308" s="1187"/>
      <c r="B2308" s="1188"/>
      <c r="C2308" s="1185"/>
      <c r="D2308" s="1189" t="s">
        <v>4331</v>
      </c>
      <c r="E2308" s="1217"/>
      <c r="F2308" s="1180"/>
      <c r="G2308" s="1181"/>
      <c r="H2308" s="1182"/>
    </row>
    <row r="2309" spans="1:8" x14ac:dyDescent="0.3">
      <c r="A2309" s="1187" t="s">
        <v>2146</v>
      </c>
      <c r="B2309" s="1188" t="s">
        <v>2141</v>
      </c>
      <c r="C2309" s="1185" t="s">
        <v>221</v>
      </c>
      <c r="D2309" s="1189">
        <v>10</v>
      </c>
      <c r="E2309" s="1286"/>
      <c r="F2309" s="1180">
        <f>ROUND(D2309*(ROUND(E2309,2)),2)</f>
        <v>0</v>
      </c>
      <c r="G2309" s="1181"/>
      <c r="H2309" s="1182"/>
    </row>
    <row r="2310" spans="1:8" x14ac:dyDescent="0.3">
      <c r="A2310" s="1187"/>
      <c r="B2310" s="1188"/>
      <c r="C2310" s="1185"/>
      <c r="D2310" s="1189" t="s">
        <v>4331</v>
      </c>
      <c r="E2310" s="1217"/>
      <c r="F2310" s="1180"/>
      <c r="G2310" s="1181"/>
      <c r="H2310" s="1182"/>
    </row>
    <row r="2311" spans="1:8" x14ac:dyDescent="0.3">
      <c r="A2311" s="1225" t="s">
        <v>2154</v>
      </c>
      <c r="B2311" s="1186" t="s">
        <v>3996</v>
      </c>
      <c r="C2311" s="1185"/>
      <c r="D2311" s="1189" t="s">
        <v>4331</v>
      </c>
      <c r="E2311" s="1217"/>
      <c r="F2311" s="1180"/>
      <c r="G2311" s="1181"/>
      <c r="H2311" s="1182"/>
    </row>
    <row r="2312" spans="1:8" x14ac:dyDescent="0.3">
      <c r="A2312" s="1225"/>
      <c r="B2312" s="1188"/>
      <c r="C2312" s="1185"/>
      <c r="D2312" s="1189" t="s">
        <v>4331</v>
      </c>
      <c r="E2312" s="1207"/>
      <c r="F2312" s="1180"/>
      <c r="G2312" s="1181"/>
      <c r="H2312" s="1182"/>
    </row>
    <row r="2313" spans="1:8" ht="22.8" x14ac:dyDescent="0.3">
      <c r="A2313" s="1187" t="s">
        <v>2156</v>
      </c>
      <c r="B2313" s="1188" t="s">
        <v>4549</v>
      </c>
      <c r="C2313" s="1185" t="s">
        <v>181</v>
      </c>
      <c r="D2313" s="1189">
        <v>20</v>
      </c>
      <c r="E2313" s="1286"/>
      <c r="F2313" s="1180">
        <f>ROUND(D2313*(ROUND(E2313,2)),2)</f>
        <v>0</v>
      </c>
      <c r="G2313" s="1181"/>
      <c r="H2313" s="1182"/>
    </row>
    <row r="2314" spans="1:8" x14ac:dyDescent="0.3">
      <c r="A2314" s="1187"/>
      <c r="B2314" s="1188"/>
      <c r="C2314" s="1185"/>
      <c r="D2314" s="1189" t="s">
        <v>4331</v>
      </c>
      <c r="E2314" s="1207"/>
      <c r="F2314" s="1180"/>
      <c r="G2314" s="1181"/>
      <c r="H2314" s="1182"/>
    </row>
    <row r="2315" spans="1:8" ht="22.8" x14ac:dyDescent="0.3">
      <c r="A2315" s="1187" t="s">
        <v>2158</v>
      </c>
      <c r="B2315" s="1188" t="s">
        <v>4550</v>
      </c>
      <c r="C2315" s="1185" t="s">
        <v>181</v>
      </c>
      <c r="D2315" s="1189">
        <v>10</v>
      </c>
      <c r="E2315" s="1286"/>
      <c r="F2315" s="1180">
        <f>ROUND(D2315*(ROUND(E2315,2)),2)</f>
        <v>0</v>
      </c>
      <c r="G2315" s="1181"/>
      <c r="H2315" s="1182"/>
    </row>
    <row r="2316" spans="1:8" x14ac:dyDescent="0.3">
      <c r="A2316" s="1225"/>
      <c r="B2316" s="1188"/>
      <c r="C2316" s="1185"/>
      <c r="D2316" s="1189" t="s">
        <v>4331</v>
      </c>
      <c r="E2316" s="1207"/>
      <c r="F2316" s="1180"/>
      <c r="G2316" s="1181"/>
      <c r="H2316" s="1182"/>
    </row>
    <row r="2317" spans="1:8" x14ac:dyDescent="0.3">
      <c r="A2317" s="1225" t="s">
        <v>3900</v>
      </c>
      <c r="B2317" s="1188" t="s">
        <v>2149</v>
      </c>
      <c r="C2317" s="1185" t="s">
        <v>181</v>
      </c>
      <c r="D2317" s="1189">
        <v>50</v>
      </c>
      <c r="E2317" s="1286"/>
      <c r="F2317" s="1180">
        <f>ROUND(D2317*(ROUND(E2317,2)),2)</f>
        <v>0</v>
      </c>
      <c r="G2317" s="1181"/>
      <c r="H2317" s="1182"/>
    </row>
    <row r="2318" spans="1:8" x14ac:dyDescent="0.3">
      <c r="A2318" s="1225"/>
      <c r="B2318" s="1188"/>
      <c r="C2318" s="1185"/>
      <c r="D2318" s="1189" t="s">
        <v>4331</v>
      </c>
      <c r="E2318" s="1207"/>
      <c r="F2318" s="1180"/>
      <c r="G2318" s="1181"/>
      <c r="H2318" s="1182"/>
    </row>
    <row r="2319" spans="1:8" x14ac:dyDescent="0.3">
      <c r="A2319" s="1225"/>
      <c r="B2319" s="1266"/>
      <c r="C2319" s="1174"/>
      <c r="D2319" s="1267"/>
      <c r="E2319" s="1306"/>
      <c r="F2319" s="1180"/>
      <c r="G2319" s="1181"/>
      <c r="H2319" s="1182"/>
    </row>
    <row r="2320" spans="1:8" x14ac:dyDescent="0.3">
      <c r="A2320" s="1178"/>
      <c r="B2320" s="1203"/>
      <c r="C2320" s="1204"/>
      <c r="D2320" s="1204"/>
      <c r="E2320" s="1204"/>
      <c r="F2320" s="1210"/>
      <c r="G2320" s="1181"/>
      <c r="H2320" s="1182"/>
    </row>
    <row r="2321" spans="1:8" x14ac:dyDescent="0.3">
      <c r="A2321" s="1205"/>
      <c r="B2321" s="1158" t="s">
        <v>4450</v>
      </c>
      <c r="C2321" s="1159"/>
      <c r="D2321" s="1159"/>
      <c r="E2321" s="1159"/>
      <c r="F2321" s="1175">
        <f>SUM(F2268:F2318)</f>
        <v>0</v>
      </c>
      <c r="G2321" s="1181"/>
      <c r="H2321" s="1151"/>
    </row>
    <row r="2322" spans="1:8" x14ac:dyDescent="0.3">
      <c r="A2322" s="1148" t="str">
        <f>A1</f>
        <v>CONTRACT  SANRAL NRA 2024/1323</v>
      </c>
      <c r="B2322" s="1206"/>
      <c r="C2322" s="1150"/>
      <c r="D2322" s="1150"/>
      <c r="E2322" s="1150"/>
      <c r="F2322" s="1151"/>
      <c r="G2322" s="1181"/>
      <c r="H2322" s="1151"/>
    </row>
    <row r="2323" spans="1:8" x14ac:dyDescent="0.3">
      <c r="A2323" s="1148" t="str">
        <f>A2</f>
        <v>ROUTINE ROAD MAINTENANCE ON NATIONAL ROUTES IN THE NORTHWEST PROVINCE</v>
      </c>
      <c r="B2323" s="1149"/>
      <c r="C2323" s="1150"/>
      <c r="D2323" s="1150"/>
      <c r="E2323" s="1150"/>
      <c r="F2323" s="1155" t="s">
        <v>4544</v>
      </c>
      <c r="G2323" s="1181"/>
      <c r="H2323" s="1155"/>
    </row>
    <row r="2324" spans="1:8" x14ac:dyDescent="0.3">
      <c r="A2324" s="1157" t="s">
        <v>4457</v>
      </c>
      <c r="B2324" s="1149"/>
      <c r="C2324" s="1159"/>
      <c r="D2324" s="1159"/>
      <c r="E2324" s="1159"/>
      <c r="F2324" s="1151"/>
      <c r="G2324" s="1181"/>
      <c r="H2324" s="1151"/>
    </row>
    <row r="2325" spans="1:8" x14ac:dyDescent="0.3">
      <c r="A2325" s="1162"/>
      <c r="B2325" s="1163"/>
      <c r="C2325" s="1164"/>
      <c r="D2325" s="1164"/>
      <c r="E2325" s="1165"/>
      <c r="F2325" s="1165"/>
      <c r="G2325" s="1181"/>
      <c r="H2325" s="1151"/>
    </row>
    <row r="2326" spans="1:8" x14ac:dyDescent="0.3">
      <c r="A2326" s="1166" t="s">
        <v>4111</v>
      </c>
      <c r="B2326" s="1167" t="s">
        <v>4035</v>
      </c>
      <c r="C2326" s="1168" t="s">
        <v>4112</v>
      </c>
      <c r="D2326" s="1168" t="s">
        <v>4113</v>
      </c>
      <c r="E2326" s="1169" t="s">
        <v>4114</v>
      </c>
      <c r="F2326" s="1169" t="s">
        <v>4036</v>
      </c>
      <c r="G2326" s="1181"/>
      <c r="H2326" s="1170"/>
    </row>
    <row r="2327" spans="1:8" x14ac:dyDescent="0.3">
      <c r="A2327" s="1172"/>
      <c r="B2327" s="1173"/>
      <c r="C2327" s="1174"/>
      <c r="D2327" s="1174"/>
      <c r="E2327" s="1175"/>
      <c r="F2327" s="1175"/>
      <c r="G2327" s="1181"/>
      <c r="H2327" s="1151"/>
    </row>
    <row r="2328" spans="1:8" x14ac:dyDescent="0.3">
      <c r="A2328" s="1178"/>
      <c r="B2328" s="1203"/>
      <c r="C2328" s="1204"/>
      <c r="D2328" s="1204"/>
      <c r="E2328" s="1204"/>
      <c r="F2328" s="1165"/>
      <c r="G2328" s="1181"/>
      <c r="H2328" s="1151"/>
    </row>
    <row r="2329" spans="1:8" x14ac:dyDescent="0.3">
      <c r="A2329" s="1205"/>
      <c r="B2329" s="1158" t="s">
        <v>4451</v>
      </c>
      <c r="C2329" s="1159"/>
      <c r="D2329" s="1159"/>
      <c r="E2329" s="1159"/>
      <c r="F2329" s="1175">
        <f>F2321</f>
        <v>0</v>
      </c>
      <c r="G2329" s="1181"/>
      <c r="H2329" s="1151"/>
    </row>
    <row r="2330" spans="1:8" x14ac:dyDescent="0.3">
      <c r="A2330" s="1187"/>
      <c r="B2330" s="1237"/>
      <c r="C2330" s="1164"/>
      <c r="D2330" s="1164"/>
      <c r="E2330" s="1150"/>
      <c r="F2330" s="1207"/>
      <c r="G2330" s="1181"/>
      <c r="H2330" s="1151"/>
    </row>
    <row r="2331" spans="1:8" ht="22.8" x14ac:dyDescent="0.3">
      <c r="A2331" s="1225" t="s">
        <v>3901</v>
      </c>
      <c r="B2331" s="1236" t="s">
        <v>4551</v>
      </c>
      <c r="C2331" s="1185" t="s">
        <v>181</v>
      </c>
      <c r="D2331" s="1189">
        <v>50</v>
      </c>
      <c r="E2331" s="1286"/>
      <c r="F2331" s="1180">
        <f>ROUND(D2331*(ROUND(E2331,2)),2)</f>
        <v>0</v>
      </c>
      <c r="G2331" s="1181"/>
      <c r="H2331" s="1151"/>
    </row>
    <row r="2332" spans="1:8" x14ac:dyDescent="0.3">
      <c r="A2332" s="1183"/>
      <c r="B2332" s="1188"/>
      <c r="C2332" s="1185"/>
      <c r="D2332" s="1189" t="s">
        <v>4331</v>
      </c>
      <c r="E2332" s="1207"/>
      <c r="F2332" s="1180"/>
      <c r="G2332" s="1181"/>
      <c r="H2332" s="1182"/>
    </row>
    <row r="2333" spans="1:8" x14ac:dyDescent="0.3">
      <c r="A2333" s="1225" t="s">
        <v>2160</v>
      </c>
      <c r="B2333" s="1188" t="s">
        <v>2153</v>
      </c>
      <c r="C2333" s="1185" t="s">
        <v>221</v>
      </c>
      <c r="D2333" s="1189">
        <v>25</v>
      </c>
      <c r="E2333" s="1286"/>
      <c r="F2333" s="1180">
        <f>ROUND(D2333*(ROUND(E2333,2)),2)</f>
        <v>0</v>
      </c>
      <c r="G2333" s="1181"/>
      <c r="H2333" s="1182"/>
    </row>
    <row r="2334" spans="1:8" x14ac:dyDescent="0.3">
      <c r="A2334" s="1187"/>
      <c r="B2334" s="1188"/>
      <c r="C2334" s="1185"/>
      <c r="D2334" s="1189" t="s">
        <v>4331</v>
      </c>
      <c r="E2334" s="1207"/>
      <c r="F2334" s="1180"/>
      <c r="G2334" s="1181"/>
      <c r="H2334" s="1182"/>
    </row>
    <row r="2335" spans="1:8" x14ac:dyDescent="0.3">
      <c r="A2335" s="1225" t="s">
        <v>2172</v>
      </c>
      <c r="B2335" s="1188" t="s">
        <v>3902</v>
      </c>
      <c r="C2335" s="1185"/>
      <c r="D2335" s="1189" t="s">
        <v>4331</v>
      </c>
      <c r="E2335" s="1217"/>
      <c r="F2335" s="1180"/>
      <c r="G2335" s="1181"/>
      <c r="H2335" s="1182"/>
    </row>
    <row r="2336" spans="1:8" x14ac:dyDescent="0.3">
      <c r="A2336" s="1187"/>
      <c r="B2336" s="1188"/>
      <c r="C2336" s="1185"/>
      <c r="D2336" s="1189" t="s">
        <v>4331</v>
      </c>
      <c r="E2336" s="1207"/>
      <c r="F2336" s="1180"/>
      <c r="G2336" s="1181"/>
      <c r="H2336" s="1182"/>
    </row>
    <row r="2337" spans="1:8" x14ac:dyDescent="0.3">
      <c r="A2337" s="1187" t="s">
        <v>2174</v>
      </c>
      <c r="B2337" s="1188" t="s">
        <v>2163</v>
      </c>
      <c r="C2337" s="1185"/>
      <c r="D2337" s="1189" t="s">
        <v>4331</v>
      </c>
      <c r="E2337" s="1207"/>
      <c r="F2337" s="1180"/>
      <c r="G2337" s="1181"/>
      <c r="H2337" s="1182"/>
    </row>
    <row r="2338" spans="1:8" x14ac:dyDescent="0.3">
      <c r="A2338" s="1187"/>
      <c r="B2338" s="1188"/>
      <c r="C2338" s="1185"/>
      <c r="D2338" s="1189" t="s">
        <v>4331</v>
      </c>
      <c r="E2338" s="1258"/>
      <c r="F2338" s="1180"/>
      <c r="G2338" s="1181"/>
      <c r="H2338" s="1182"/>
    </row>
    <row r="2339" spans="1:8" x14ac:dyDescent="0.3">
      <c r="A2339" s="1187" t="s">
        <v>3903</v>
      </c>
      <c r="B2339" s="1235" t="s">
        <v>4552</v>
      </c>
      <c r="C2339" s="1185" t="s">
        <v>489</v>
      </c>
      <c r="D2339" s="1189">
        <v>20</v>
      </c>
      <c r="E2339" s="1286"/>
      <c r="F2339" s="1180">
        <f>ROUND(D2339*(ROUND(E2339,2)),2)</f>
        <v>0</v>
      </c>
      <c r="G2339" s="1181"/>
      <c r="H2339" s="1182"/>
    </row>
    <row r="2340" spans="1:8" x14ac:dyDescent="0.3">
      <c r="A2340" s="1187"/>
      <c r="B2340" s="1188"/>
      <c r="C2340" s="1185"/>
      <c r="D2340" s="1189" t="s">
        <v>4331</v>
      </c>
      <c r="E2340" s="1217"/>
      <c r="F2340" s="1180"/>
      <c r="G2340" s="1181"/>
      <c r="H2340" s="1182"/>
    </row>
    <row r="2341" spans="1:8" x14ac:dyDescent="0.3">
      <c r="A2341" s="1225" t="s">
        <v>2176</v>
      </c>
      <c r="B2341" s="1188" t="s">
        <v>3906</v>
      </c>
      <c r="C2341" s="1185" t="s">
        <v>489</v>
      </c>
      <c r="D2341" s="1189">
        <v>50</v>
      </c>
      <c r="E2341" s="1286"/>
      <c r="F2341" s="1180">
        <f>ROUND(D2341*(ROUND(E2341,2)),2)</f>
        <v>0</v>
      </c>
      <c r="G2341" s="1181"/>
      <c r="H2341" s="1182"/>
    </row>
    <row r="2342" spans="1:8" x14ac:dyDescent="0.3">
      <c r="A2342" s="1225"/>
      <c r="B2342" s="1188"/>
      <c r="C2342" s="1185"/>
      <c r="D2342" s="1189" t="s">
        <v>4331</v>
      </c>
      <c r="E2342" s="1291"/>
      <c r="F2342" s="1180"/>
      <c r="G2342" s="1181"/>
      <c r="H2342" s="1182"/>
    </row>
    <row r="2343" spans="1:8" x14ac:dyDescent="0.3">
      <c r="A2343" s="1225"/>
      <c r="B2343" s="1188"/>
      <c r="C2343" s="1185"/>
      <c r="D2343" s="1189" t="s">
        <v>4331</v>
      </c>
      <c r="E2343" s="1207"/>
      <c r="F2343" s="1180"/>
      <c r="G2343" s="1181"/>
      <c r="H2343" s="1182"/>
    </row>
    <row r="2344" spans="1:8" x14ac:dyDescent="0.3">
      <c r="A2344" s="1187"/>
      <c r="B2344" s="1188"/>
      <c r="C2344" s="1185"/>
      <c r="D2344" s="1189" t="s">
        <v>4331</v>
      </c>
      <c r="E2344" s="1207"/>
      <c r="F2344" s="1180"/>
      <c r="G2344" s="1181"/>
      <c r="H2344" s="1182"/>
    </row>
    <row r="2345" spans="1:8" x14ac:dyDescent="0.3">
      <c r="A2345" s="1187"/>
      <c r="B2345" s="1188"/>
      <c r="C2345" s="1185"/>
      <c r="D2345" s="1189" t="s">
        <v>4331</v>
      </c>
      <c r="E2345" s="1217"/>
      <c r="F2345" s="1180"/>
      <c r="G2345" s="1181"/>
      <c r="H2345" s="1182"/>
    </row>
    <row r="2346" spans="1:8" x14ac:dyDescent="0.3">
      <c r="A2346" s="1225"/>
      <c r="B2346" s="1188"/>
      <c r="C2346" s="1185"/>
      <c r="D2346" s="1189" t="s">
        <v>4331</v>
      </c>
      <c r="E2346" s="1207"/>
      <c r="F2346" s="1180"/>
      <c r="G2346" s="1181"/>
      <c r="H2346" s="1182"/>
    </row>
    <row r="2347" spans="1:8" x14ac:dyDescent="0.3">
      <c r="A2347" s="1187"/>
      <c r="B2347" s="1188"/>
      <c r="C2347" s="1185"/>
      <c r="D2347" s="1189" t="s">
        <v>4331</v>
      </c>
      <c r="E2347" s="1245"/>
      <c r="F2347" s="1180"/>
      <c r="G2347" s="1181"/>
      <c r="H2347" s="1182"/>
    </row>
    <row r="2348" spans="1:8" x14ac:dyDescent="0.3">
      <c r="A2348" s="1187"/>
      <c r="B2348" s="1188"/>
      <c r="C2348" s="1185"/>
      <c r="D2348" s="1189" t="s">
        <v>4331</v>
      </c>
      <c r="E2348" s="1217"/>
      <c r="F2348" s="1180"/>
      <c r="G2348" s="1181"/>
      <c r="H2348" s="1182"/>
    </row>
    <row r="2349" spans="1:8" x14ac:dyDescent="0.3">
      <c r="A2349" s="1187"/>
      <c r="B2349" s="1188"/>
      <c r="C2349" s="1185"/>
      <c r="D2349" s="1189" t="s">
        <v>4331</v>
      </c>
      <c r="E2349" s="1207"/>
      <c r="F2349" s="1180"/>
      <c r="G2349" s="1181"/>
      <c r="H2349" s="1182"/>
    </row>
    <row r="2350" spans="1:8" x14ac:dyDescent="0.3">
      <c r="A2350" s="1187"/>
      <c r="B2350" s="1188"/>
      <c r="C2350" s="1185"/>
      <c r="D2350" s="1189" t="s">
        <v>4331</v>
      </c>
      <c r="E2350" s="1217"/>
      <c r="F2350" s="1180"/>
      <c r="G2350" s="1181"/>
      <c r="H2350" s="1182"/>
    </row>
    <row r="2351" spans="1:8" x14ac:dyDescent="0.3">
      <c r="A2351" s="1187"/>
      <c r="B2351" s="1188"/>
      <c r="C2351" s="1185"/>
      <c r="D2351" s="1189" t="s">
        <v>4331</v>
      </c>
      <c r="E2351" s="1217"/>
      <c r="F2351" s="1180"/>
      <c r="G2351" s="1181"/>
      <c r="H2351" s="1182"/>
    </row>
    <row r="2352" spans="1:8" x14ac:dyDescent="0.3">
      <c r="A2352" s="1187"/>
      <c r="B2352" s="1188"/>
      <c r="C2352" s="1185"/>
      <c r="D2352" s="1189" t="s">
        <v>4331</v>
      </c>
      <c r="E2352" s="1217"/>
      <c r="F2352" s="1180"/>
      <c r="G2352" s="1181"/>
      <c r="H2352" s="1182"/>
    </row>
    <row r="2353" spans="1:8" x14ac:dyDescent="0.3">
      <c r="A2353" s="1187"/>
      <c r="B2353" s="1188"/>
      <c r="C2353" s="1185"/>
      <c r="D2353" s="1189" t="s">
        <v>4331</v>
      </c>
      <c r="E2353" s="1217"/>
      <c r="F2353" s="1180"/>
      <c r="G2353" s="1181"/>
      <c r="H2353" s="1182"/>
    </row>
    <row r="2354" spans="1:8" x14ac:dyDescent="0.3">
      <c r="A2354" s="1187"/>
      <c r="B2354" s="1188"/>
      <c r="C2354" s="1185"/>
      <c r="D2354" s="1189" t="s">
        <v>4331</v>
      </c>
      <c r="E2354" s="1217"/>
      <c r="F2354" s="1180"/>
      <c r="G2354" s="1181"/>
      <c r="H2354" s="1182"/>
    </row>
    <row r="2355" spans="1:8" x14ac:dyDescent="0.3">
      <c r="A2355" s="1187"/>
      <c r="B2355" s="1188"/>
      <c r="C2355" s="1185"/>
      <c r="D2355" s="1189" t="s">
        <v>4331</v>
      </c>
      <c r="E2355" s="1217"/>
      <c r="F2355" s="1180"/>
      <c r="G2355" s="1181"/>
      <c r="H2355" s="1182"/>
    </row>
    <row r="2356" spans="1:8" x14ac:dyDescent="0.3">
      <c r="A2356" s="1187"/>
      <c r="B2356" s="1188"/>
      <c r="C2356" s="1185"/>
      <c r="D2356" s="1189" t="s">
        <v>4331</v>
      </c>
      <c r="E2356" s="1217"/>
      <c r="F2356" s="1180"/>
      <c r="G2356" s="1181"/>
      <c r="H2356" s="1182"/>
    </row>
    <row r="2357" spans="1:8" x14ac:dyDescent="0.3">
      <c r="A2357" s="1187"/>
      <c r="B2357" s="1188"/>
      <c r="C2357" s="1185"/>
      <c r="D2357" s="1189" t="s">
        <v>4331</v>
      </c>
      <c r="E2357" s="1217"/>
      <c r="F2357" s="1180"/>
      <c r="G2357" s="1181"/>
      <c r="H2357" s="1182"/>
    </row>
    <row r="2358" spans="1:8" x14ac:dyDescent="0.3">
      <c r="A2358" s="1187"/>
      <c r="B2358" s="1188"/>
      <c r="C2358" s="1185"/>
      <c r="D2358" s="1189" t="s">
        <v>4331</v>
      </c>
      <c r="E2358" s="1217"/>
      <c r="F2358" s="1180"/>
      <c r="G2358" s="1181"/>
      <c r="H2358" s="1182"/>
    </row>
    <row r="2359" spans="1:8" x14ac:dyDescent="0.3">
      <c r="A2359" s="1187"/>
      <c r="B2359" s="1188"/>
      <c r="C2359" s="1185"/>
      <c r="D2359" s="1189" t="s">
        <v>4331</v>
      </c>
      <c r="E2359" s="1217"/>
      <c r="F2359" s="1180"/>
      <c r="G2359" s="1181"/>
      <c r="H2359" s="1182"/>
    </row>
    <row r="2360" spans="1:8" x14ac:dyDescent="0.3">
      <c r="A2360" s="1187"/>
      <c r="B2360" s="1188"/>
      <c r="C2360" s="1185"/>
      <c r="D2360" s="1189" t="s">
        <v>4331</v>
      </c>
      <c r="E2360" s="1217"/>
      <c r="F2360" s="1180"/>
      <c r="G2360" s="1181"/>
      <c r="H2360" s="1182"/>
    </row>
    <row r="2361" spans="1:8" x14ac:dyDescent="0.3">
      <c r="A2361" s="1187"/>
      <c r="B2361" s="1188"/>
      <c r="C2361" s="1185"/>
      <c r="D2361" s="1189" t="s">
        <v>4331</v>
      </c>
      <c r="E2361" s="1217"/>
      <c r="F2361" s="1180"/>
      <c r="G2361" s="1181"/>
      <c r="H2361" s="1182"/>
    </row>
    <row r="2362" spans="1:8" x14ac:dyDescent="0.3">
      <c r="A2362" s="1187"/>
      <c r="B2362" s="1188"/>
      <c r="C2362" s="1185"/>
      <c r="D2362" s="1189" t="s">
        <v>4331</v>
      </c>
      <c r="E2362" s="1217"/>
      <c r="F2362" s="1180"/>
      <c r="G2362" s="1181"/>
      <c r="H2362" s="1182"/>
    </row>
    <row r="2363" spans="1:8" x14ac:dyDescent="0.3">
      <c r="A2363" s="1187"/>
      <c r="B2363" s="1188"/>
      <c r="C2363" s="1185"/>
      <c r="D2363" s="1189" t="s">
        <v>4331</v>
      </c>
      <c r="E2363" s="1217"/>
      <c r="F2363" s="1180"/>
      <c r="G2363" s="1181"/>
      <c r="H2363" s="1182"/>
    </row>
    <row r="2364" spans="1:8" x14ac:dyDescent="0.3">
      <c r="A2364" s="1187"/>
      <c r="B2364" s="1188"/>
      <c r="C2364" s="1185"/>
      <c r="D2364" s="1189" t="s">
        <v>4331</v>
      </c>
      <c r="E2364" s="1207"/>
      <c r="F2364" s="1180"/>
      <c r="G2364" s="1181"/>
      <c r="H2364" s="1182"/>
    </row>
    <row r="2365" spans="1:8" x14ac:dyDescent="0.3">
      <c r="A2365" s="1187"/>
      <c r="B2365" s="1188"/>
      <c r="C2365" s="1185"/>
      <c r="D2365" s="1189" t="s">
        <v>4331</v>
      </c>
      <c r="E2365" s="1207"/>
      <c r="F2365" s="1180"/>
      <c r="G2365" s="1181"/>
      <c r="H2365" s="1182"/>
    </row>
    <row r="2366" spans="1:8" x14ac:dyDescent="0.3">
      <c r="A2366" s="1187"/>
      <c r="B2366" s="1188"/>
      <c r="C2366" s="1185"/>
      <c r="D2366" s="1189" t="s">
        <v>4331</v>
      </c>
      <c r="E2366" s="1207"/>
      <c r="F2366" s="1180"/>
      <c r="G2366" s="1181"/>
      <c r="H2366" s="1182"/>
    </row>
    <row r="2367" spans="1:8" x14ac:dyDescent="0.3">
      <c r="A2367" s="1187"/>
      <c r="B2367" s="1188"/>
      <c r="C2367" s="1185"/>
      <c r="D2367" s="1189" t="s">
        <v>4331</v>
      </c>
      <c r="E2367" s="1207"/>
      <c r="F2367" s="1180"/>
      <c r="G2367" s="1181"/>
      <c r="H2367" s="1182"/>
    </row>
    <row r="2368" spans="1:8" x14ac:dyDescent="0.3">
      <c r="A2368" s="1187"/>
      <c r="B2368" s="1188"/>
      <c r="C2368" s="1185"/>
      <c r="D2368" s="1189" t="s">
        <v>4331</v>
      </c>
      <c r="E2368" s="1207"/>
      <c r="F2368" s="1180"/>
      <c r="G2368" s="1181"/>
      <c r="H2368" s="1182"/>
    </row>
    <row r="2369" spans="1:8" x14ac:dyDescent="0.3">
      <c r="A2369" s="1187"/>
      <c r="B2369" s="1188"/>
      <c r="C2369" s="1185"/>
      <c r="D2369" s="1189" t="s">
        <v>4331</v>
      </c>
      <c r="E2369" s="1207"/>
      <c r="F2369" s="1180"/>
      <c r="G2369" s="1181"/>
      <c r="H2369" s="1182"/>
    </row>
    <row r="2370" spans="1:8" x14ac:dyDescent="0.3">
      <c r="A2370" s="1187"/>
      <c r="B2370" s="1188"/>
      <c r="C2370" s="1185"/>
      <c r="D2370" s="1189" t="s">
        <v>4331</v>
      </c>
      <c r="E2370" s="1207"/>
      <c r="F2370" s="1180"/>
      <c r="G2370" s="1181"/>
      <c r="H2370" s="1182"/>
    </row>
    <row r="2371" spans="1:8" x14ac:dyDescent="0.3">
      <c r="A2371" s="1187"/>
      <c r="B2371" s="1188"/>
      <c r="C2371" s="1185"/>
      <c r="D2371" s="1189" t="s">
        <v>4331</v>
      </c>
      <c r="E2371" s="1207"/>
      <c r="F2371" s="1180"/>
      <c r="G2371" s="1181"/>
      <c r="H2371" s="1182"/>
    </row>
    <row r="2372" spans="1:8" x14ac:dyDescent="0.3">
      <c r="A2372" s="1187"/>
      <c r="B2372" s="1188"/>
      <c r="C2372" s="1185"/>
      <c r="D2372" s="1189"/>
      <c r="E2372" s="1207"/>
      <c r="F2372" s="1180"/>
      <c r="G2372" s="1181"/>
      <c r="H2372" s="1182"/>
    </row>
    <row r="2373" spans="1:8" x14ac:dyDescent="0.3">
      <c r="A2373" s="1187"/>
      <c r="B2373" s="1188"/>
      <c r="C2373" s="1185"/>
      <c r="D2373" s="1189"/>
      <c r="E2373" s="1207"/>
      <c r="F2373" s="1180"/>
      <c r="G2373" s="1181"/>
      <c r="H2373" s="1182"/>
    </row>
    <row r="2374" spans="1:8" x14ac:dyDescent="0.3">
      <c r="A2374" s="1187"/>
      <c r="B2374" s="1188"/>
      <c r="C2374" s="1185"/>
      <c r="D2374" s="1189"/>
      <c r="E2374" s="1207"/>
      <c r="F2374" s="1180"/>
      <c r="G2374" s="1181"/>
      <c r="H2374" s="1182"/>
    </row>
    <row r="2375" spans="1:8" x14ac:dyDescent="0.3">
      <c r="A2375" s="1187"/>
      <c r="B2375" s="1188"/>
      <c r="C2375" s="1185"/>
      <c r="D2375" s="1189"/>
      <c r="E2375" s="1207"/>
      <c r="F2375" s="1180"/>
      <c r="G2375" s="1181"/>
      <c r="H2375" s="1182"/>
    </row>
    <row r="2376" spans="1:8" x14ac:dyDescent="0.3">
      <c r="A2376" s="1187"/>
      <c r="B2376" s="1188"/>
      <c r="C2376" s="1185"/>
      <c r="D2376" s="1189"/>
      <c r="E2376" s="1207"/>
      <c r="F2376" s="1180"/>
      <c r="G2376" s="1181"/>
      <c r="H2376" s="1182"/>
    </row>
    <row r="2377" spans="1:8" x14ac:dyDescent="0.3">
      <c r="A2377" s="1187"/>
      <c r="B2377" s="1188"/>
      <c r="C2377" s="1185"/>
      <c r="D2377" s="1189"/>
      <c r="E2377" s="1207"/>
      <c r="F2377" s="1180"/>
      <c r="G2377" s="1181"/>
      <c r="H2377" s="1182"/>
    </row>
    <row r="2378" spans="1:8" x14ac:dyDescent="0.3">
      <c r="A2378" s="1187"/>
      <c r="B2378" s="1188"/>
      <c r="C2378" s="1185"/>
      <c r="D2378" s="1189"/>
      <c r="E2378" s="1207"/>
      <c r="F2378" s="1180"/>
      <c r="G2378" s="1181"/>
      <c r="H2378" s="1182"/>
    </row>
    <row r="2379" spans="1:8" x14ac:dyDescent="0.3">
      <c r="A2379" s="1183"/>
      <c r="B2379" s="1188"/>
      <c r="C2379" s="1185"/>
      <c r="D2379" s="1189" t="s">
        <v>4331</v>
      </c>
      <c r="E2379" s="1207"/>
      <c r="F2379" s="1180"/>
      <c r="G2379" s="1181"/>
      <c r="H2379" s="1182"/>
    </row>
    <row r="2380" spans="1:8" x14ac:dyDescent="0.3">
      <c r="A2380" s="1183"/>
      <c r="B2380" s="1188"/>
      <c r="C2380" s="1185"/>
      <c r="D2380" s="1189" t="s">
        <v>4331</v>
      </c>
      <c r="E2380" s="1207"/>
      <c r="F2380" s="1180"/>
      <c r="G2380" s="1181"/>
      <c r="H2380" s="1182"/>
    </row>
    <row r="2381" spans="1:8" x14ac:dyDescent="0.3">
      <c r="A2381" s="1178"/>
      <c r="B2381" s="1203"/>
      <c r="C2381" s="1204"/>
      <c r="D2381" s="1204"/>
      <c r="E2381" s="1204"/>
      <c r="F2381" s="1210"/>
      <c r="G2381" s="1181"/>
      <c r="H2381" s="1182"/>
    </row>
    <row r="2382" spans="1:8" x14ac:dyDescent="0.3">
      <c r="A2382" s="1211" t="s">
        <v>4096</v>
      </c>
      <c r="B2382" s="1158" t="s">
        <v>4116</v>
      </c>
      <c r="C2382" s="1159"/>
      <c r="D2382" s="1159"/>
      <c r="E2382" s="1159"/>
      <c r="F2382" s="1175">
        <f>SUM(F2328:F2380)</f>
        <v>0</v>
      </c>
      <c r="G2382" s="1181"/>
      <c r="H2382" s="1151"/>
    </row>
    <row r="2383" spans="1:8" x14ac:dyDescent="0.3">
      <c r="A2383" s="1148" t="str">
        <f>A1</f>
        <v>CONTRACT  SANRAL NRA 2024/1323</v>
      </c>
      <c r="B2383" s="1206"/>
      <c r="C2383" s="1150"/>
      <c r="D2383" s="1150"/>
      <c r="E2383" s="1150"/>
      <c r="F2383" s="1151"/>
      <c r="G2383" s="1181"/>
      <c r="H2383" s="1151"/>
    </row>
    <row r="2384" spans="1:8" x14ac:dyDescent="0.3">
      <c r="A2384" s="1148" t="str">
        <f>A2</f>
        <v>ROUTINE ROAD MAINTENANCE ON NATIONAL ROUTES IN THE NORTHWEST PROVINCE</v>
      </c>
      <c r="B2384" s="1149"/>
      <c r="C2384" s="1150"/>
      <c r="D2384" s="1150"/>
      <c r="E2384" s="1150"/>
      <c r="F2384" s="1155" t="s">
        <v>4553</v>
      </c>
      <c r="G2384" s="1181"/>
      <c r="H2384" s="1155"/>
    </row>
    <row r="2385" spans="1:8" x14ac:dyDescent="0.3">
      <c r="A2385" s="1157" t="s">
        <v>4457</v>
      </c>
      <c r="B2385" s="1149"/>
      <c r="C2385" s="1159"/>
      <c r="D2385" s="1159"/>
      <c r="E2385" s="1159"/>
      <c r="F2385" s="1151"/>
      <c r="G2385" s="1181"/>
      <c r="H2385" s="1151"/>
    </row>
    <row r="2386" spans="1:8" x14ac:dyDescent="0.3">
      <c r="A2386" s="1162"/>
      <c r="B2386" s="1163"/>
      <c r="C2386" s="1164"/>
      <c r="D2386" s="1164"/>
      <c r="E2386" s="1165"/>
      <c r="F2386" s="1165"/>
      <c r="G2386" s="1181"/>
      <c r="H2386" s="1151"/>
    </row>
    <row r="2387" spans="1:8" x14ac:dyDescent="0.3">
      <c r="A2387" s="1166" t="s">
        <v>4111</v>
      </c>
      <c r="B2387" s="1167" t="s">
        <v>4035</v>
      </c>
      <c r="C2387" s="1168" t="s">
        <v>4112</v>
      </c>
      <c r="D2387" s="1168" t="s">
        <v>4113</v>
      </c>
      <c r="E2387" s="1169" t="s">
        <v>4114</v>
      </c>
      <c r="F2387" s="1169" t="s">
        <v>4036</v>
      </c>
      <c r="G2387" s="1181"/>
      <c r="H2387" s="1170"/>
    </row>
    <row r="2388" spans="1:8" x14ac:dyDescent="0.3">
      <c r="A2388" s="1172"/>
      <c r="B2388" s="1173"/>
      <c r="C2388" s="1174"/>
      <c r="D2388" s="1174"/>
      <c r="E2388" s="1175"/>
      <c r="F2388" s="1175"/>
      <c r="G2388" s="1181"/>
      <c r="H2388" s="1151"/>
    </row>
    <row r="2389" spans="1:8" x14ac:dyDescent="0.3">
      <c r="A2389" s="1222"/>
      <c r="B2389" s="1223"/>
      <c r="C2389" s="1164"/>
      <c r="D2389" s="1189" t="s">
        <v>4331</v>
      </c>
      <c r="E2389" s="1165"/>
      <c r="F2389" s="1180"/>
      <c r="G2389" s="1181"/>
      <c r="H2389" s="1182"/>
    </row>
    <row r="2390" spans="1:8" x14ac:dyDescent="0.3">
      <c r="A2390" s="1166" t="s">
        <v>4098</v>
      </c>
      <c r="B2390" s="1184" t="s">
        <v>4099</v>
      </c>
      <c r="C2390" s="1185"/>
      <c r="D2390" s="1189" t="s">
        <v>4331</v>
      </c>
      <c r="E2390" s="1207"/>
      <c r="F2390" s="1180"/>
      <c r="G2390" s="1181"/>
      <c r="H2390" s="1182"/>
    </row>
    <row r="2391" spans="1:8" x14ac:dyDescent="0.3">
      <c r="A2391" s="1225"/>
      <c r="B2391" s="1188"/>
      <c r="C2391" s="1185"/>
      <c r="D2391" s="1189" t="s">
        <v>4331</v>
      </c>
      <c r="E2391" s="1207"/>
      <c r="F2391" s="1180"/>
      <c r="G2391" s="1181"/>
      <c r="H2391" s="1182"/>
    </row>
    <row r="2392" spans="1:8" x14ac:dyDescent="0.3">
      <c r="A2392" s="1225" t="s">
        <v>2188</v>
      </c>
      <c r="B2392" s="1188" t="s">
        <v>2189</v>
      </c>
      <c r="C2392" s="1185"/>
      <c r="D2392" s="1189" t="s">
        <v>4331</v>
      </c>
      <c r="E2392" s="1207"/>
      <c r="F2392" s="1180"/>
      <c r="G2392" s="1181"/>
      <c r="H2392" s="1182"/>
    </row>
    <row r="2393" spans="1:8" x14ac:dyDescent="0.3">
      <c r="A2393" s="1225"/>
      <c r="B2393" s="1188"/>
      <c r="C2393" s="1185"/>
      <c r="D2393" s="1189" t="s">
        <v>4331</v>
      </c>
      <c r="E2393" s="1207"/>
      <c r="F2393" s="1180"/>
      <c r="G2393" s="1181"/>
      <c r="H2393" s="1182"/>
    </row>
    <row r="2394" spans="1:8" ht="25.8" customHeight="1" x14ac:dyDescent="0.3">
      <c r="A2394" s="1187" t="s">
        <v>2190</v>
      </c>
      <c r="B2394" s="1188" t="s">
        <v>2191</v>
      </c>
      <c r="C2394" s="1185" t="s">
        <v>221</v>
      </c>
      <c r="D2394" s="1189">
        <v>5</v>
      </c>
      <c r="E2394" s="1286"/>
      <c r="F2394" s="1180">
        <f>ROUND(D2394*(ROUND(E2394,2)),2)</f>
        <v>0</v>
      </c>
      <c r="G2394" s="1181"/>
      <c r="H2394" s="1182"/>
    </row>
    <row r="2395" spans="1:8" x14ac:dyDescent="0.3">
      <c r="A2395" s="1225"/>
      <c r="B2395" s="1188"/>
      <c r="C2395" s="1185"/>
      <c r="D2395" s="1189" t="s">
        <v>4331</v>
      </c>
      <c r="E2395" s="1217"/>
      <c r="F2395" s="1180"/>
      <c r="G2395" s="1181"/>
      <c r="H2395" s="1182"/>
    </row>
    <row r="2396" spans="1:8" x14ac:dyDescent="0.3">
      <c r="A2396" s="1225" t="s">
        <v>2192</v>
      </c>
      <c r="B2396" s="1188" t="s">
        <v>2193</v>
      </c>
      <c r="C2396" s="1185" t="s">
        <v>221</v>
      </c>
      <c r="D2396" s="1189">
        <v>65</v>
      </c>
      <c r="E2396" s="1286"/>
      <c r="F2396" s="1180">
        <f>ROUND(D2396*(ROUND(E2396,2)),2)</f>
        <v>0</v>
      </c>
      <c r="G2396" s="1181"/>
      <c r="H2396" s="1182"/>
    </row>
    <row r="2397" spans="1:8" x14ac:dyDescent="0.3">
      <c r="A2397" s="1225"/>
      <c r="B2397" s="1188"/>
      <c r="C2397" s="1185"/>
      <c r="D2397" s="1189" t="s">
        <v>4331</v>
      </c>
      <c r="E2397" s="1207"/>
      <c r="F2397" s="1180"/>
      <c r="G2397" s="1181"/>
      <c r="H2397" s="1182"/>
    </row>
    <row r="2398" spans="1:8" x14ac:dyDescent="0.3">
      <c r="A2398" s="1225" t="s">
        <v>2194</v>
      </c>
      <c r="B2398" s="1188" t="s">
        <v>2195</v>
      </c>
      <c r="C2398" s="1185" t="s">
        <v>181</v>
      </c>
      <c r="D2398" s="1189">
        <v>350</v>
      </c>
      <c r="E2398" s="1286"/>
      <c r="F2398" s="1180">
        <f>ROUND(D2398*(ROUND(E2398,2)),2)</f>
        <v>0</v>
      </c>
      <c r="G2398" s="1181"/>
      <c r="H2398" s="1182"/>
    </row>
    <row r="2399" spans="1:8" x14ac:dyDescent="0.3">
      <c r="A2399" s="1187"/>
      <c r="B2399" s="1188"/>
      <c r="C2399" s="1185"/>
      <c r="D2399" s="1189" t="s">
        <v>4331</v>
      </c>
      <c r="E2399" s="1217"/>
      <c r="F2399" s="1180"/>
      <c r="G2399" s="1181"/>
      <c r="H2399" s="1182"/>
    </row>
    <row r="2400" spans="1:8" x14ac:dyDescent="0.3">
      <c r="A2400" s="1225" t="s">
        <v>2196</v>
      </c>
      <c r="B2400" s="1188" t="s">
        <v>2197</v>
      </c>
      <c r="C2400" s="1185"/>
      <c r="D2400" s="1189" t="s">
        <v>4331</v>
      </c>
      <c r="E2400" s="1217"/>
      <c r="F2400" s="1180"/>
      <c r="G2400" s="1181"/>
      <c r="H2400" s="1182"/>
    </row>
    <row r="2401" spans="1:8" x14ac:dyDescent="0.3">
      <c r="A2401" s="1187"/>
      <c r="B2401" s="1188"/>
      <c r="C2401" s="1185"/>
      <c r="D2401" s="1189" t="s">
        <v>4331</v>
      </c>
      <c r="E2401" s="1217"/>
      <c r="F2401" s="1180"/>
      <c r="G2401" s="1181"/>
      <c r="H2401" s="1182"/>
    </row>
    <row r="2402" spans="1:8" ht="22.8" x14ac:dyDescent="0.3">
      <c r="A2402" s="1187" t="s">
        <v>2198</v>
      </c>
      <c r="B2402" s="1188" t="s">
        <v>4554</v>
      </c>
      <c r="C2402" s="1185" t="s">
        <v>221</v>
      </c>
      <c r="D2402" s="1189">
        <v>15</v>
      </c>
      <c r="E2402" s="1286"/>
      <c r="F2402" s="1180">
        <f>ROUND(D2402*(ROUND(E2402,2)),2)</f>
        <v>0</v>
      </c>
      <c r="G2402" s="1181"/>
      <c r="H2402" s="1182"/>
    </row>
    <row r="2403" spans="1:8" x14ac:dyDescent="0.3">
      <c r="A2403" s="1187"/>
      <c r="B2403" s="1188"/>
      <c r="C2403" s="1185"/>
      <c r="D2403" s="1189" t="s">
        <v>4331</v>
      </c>
      <c r="E2403" s="1285"/>
      <c r="F2403" s="1180"/>
      <c r="G2403" s="1181"/>
      <c r="H2403" s="1182"/>
    </row>
    <row r="2404" spans="1:8" ht="22.8" x14ac:dyDescent="0.3">
      <c r="A2404" s="1225" t="s">
        <v>2205</v>
      </c>
      <c r="B2404" s="1188" t="s">
        <v>3909</v>
      </c>
      <c r="C2404" s="1185" t="s">
        <v>221</v>
      </c>
      <c r="D2404" s="1189">
        <v>15</v>
      </c>
      <c r="E2404" s="1286"/>
      <c r="F2404" s="1180">
        <f>ROUND(D2404*(ROUND(E2404,2)),2)</f>
        <v>0</v>
      </c>
      <c r="G2404" s="1181"/>
      <c r="H2404" s="1182"/>
    </row>
    <row r="2405" spans="1:8" x14ac:dyDescent="0.3">
      <c r="A2405" s="1187"/>
      <c r="B2405" s="1188"/>
      <c r="C2405" s="1185"/>
      <c r="D2405" s="1189" t="s">
        <v>4331</v>
      </c>
      <c r="E2405" s="1207"/>
      <c r="F2405" s="1180"/>
      <c r="G2405" s="1181"/>
      <c r="H2405" s="1182"/>
    </row>
    <row r="2406" spans="1:8" ht="22.8" x14ac:dyDescent="0.3">
      <c r="A2406" s="1187" t="s">
        <v>3912</v>
      </c>
      <c r="B2406" s="1188" t="s">
        <v>4555</v>
      </c>
      <c r="C2406" s="1185" t="s">
        <v>221</v>
      </c>
      <c r="D2406" s="1189">
        <v>10</v>
      </c>
      <c r="E2406" s="1286"/>
      <c r="F2406" s="1180">
        <f>ROUND(D2406*(ROUND(E2406,2)),2)</f>
        <v>0</v>
      </c>
      <c r="G2406" s="1181"/>
    </row>
    <row r="2407" spans="1:8" x14ac:dyDescent="0.3">
      <c r="A2407" s="1187"/>
      <c r="B2407" s="1188"/>
      <c r="C2407" s="1287"/>
      <c r="D2407" s="1189" t="s">
        <v>4331</v>
      </c>
      <c r="E2407" s="1307"/>
      <c r="F2407" s="1288"/>
      <c r="G2407" s="1181"/>
    </row>
    <row r="2408" spans="1:8" ht="34.200000000000003" x14ac:dyDescent="0.3">
      <c r="A2408" s="1187" t="s">
        <v>4297</v>
      </c>
      <c r="B2408" s="1188" t="s">
        <v>4298</v>
      </c>
      <c r="C2408" s="1185" t="s">
        <v>221</v>
      </c>
      <c r="D2408" s="1189">
        <v>15</v>
      </c>
      <c r="E2408" s="1286"/>
      <c r="F2408" s="1180">
        <f>ROUND(D2408*(ROUND(E2408,2)),2)</f>
        <v>0</v>
      </c>
      <c r="G2408" s="1181"/>
      <c r="H2408" s="1182"/>
    </row>
    <row r="2409" spans="1:8" x14ac:dyDescent="0.3">
      <c r="A2409" s="1187"/>
      <c r="B2409" s="1188"/>
      <c r="C2409" s="1185"/>
      <c r="D2409" s="1189" t="s">
        <v>4331</v>
      </c>
      <c r="E2409" s="1217"/>
      <c r="F2409" s="1180"/>
      <c r="G2409" s="1181"/>
      <c r="H2409" s="1182"/>
    </row>
    <row r="2410" spans="1:8" x14ac:dyDescent="0.3">
      <c r="A2410" s="1187" t="s">
        <v>2210</v>
      </c>
      <c r="B2410" s="1188" t="s">
        <v>4499</v>
      </c>
      <c r="C2410" s="1185" t="s">
        <v>181</v>
      </c>
      <c r="D2410" s="1189">
        <v>300</v>
      </c>
      <c r="E2410" s="1286"/>
      <c r="F2410" s="1180">
        <f>ROUND(D2410*(ROUND(E2410,2)),2)</f>
        <v>0</v>
      </c>
      <c r="G2410" s="1181"/>
      <c r="H2410" s="1182"/>
    </row>
    <row r="2411" spans="1:8" x14ac:dyDescent="0.3">
      <c r="A2411" s="1187"/>
      <c r="B2411" s="1188"/>
      <c r="C2411" s="1185"/>
      <c r="D2411" s="1189" t="s">
        <v>4331</v>
      </c>
      <c r="E2411" s="1217"/>
      <c r="F2411" s="1180"/>
      <c r="G2411" s="1181"/>
      <c r="H2411" s="1182"/>
    </row>
    <row r="2412" spans="1:8" x14ac:dyDescent="0.3">
      <c r="A2412" s="1187"/>
      <c r="B2412" s="1188"/>
      <c r="C2412" s="1185"/>
      <c r="D2412" s="1189" t="s">
        <v>4331</v>
      </c>
      <c r="E2412" s="1217"/>
      <c r="F2412" s="1180"/>
      <c r="G2412" s="1181"/>
      <c r="H2412" s="1182"/>
    </row>
    <row r="2413" spans="1:8" x14ac:dyDescent="0.3">
      <c r="A2413" s="1225"/>
      <c r="B2413" s="1188"/>
      <c r="C2413" s="1185"/>
      <c r="D2413" s="1189" t="s">
        <v>4331</v>
      </c>
      <c r="E2413" s="1217"/>
      <c r="F2413" s="1180"/>
      <c r="G2413" s="1181"/>
      <c r="H2413" s="1182"/>
    </row>
    <row r="2414" spans="1:8" x14ac:dyDescent="0.3">
      <c r="A2414" s="1187"/>
      <c r="B2414" s="1188"/>
      <c r="C2414" s="1185"/>
      <c r="D2414" s="1189" t="s">
        <v>4331</v>
      </c>
      <c r="E2414" s="1217"/>
      <c r="F2414" s="1180"/>
      <c r="G2414" s="1181"/>
      <c r="H2414" s="1182"/>
    </row>
    <row r="2415" spans="1:8" x14ac:dyDescent="0.3">
      <c r="A2415" s="1187"/>
      <c r="B2415" s="1188"/>
      <c r="C2415" s="1185"/>
      <c r="D2415" s="1189" t="s">
        <v>4331</v>
      </c>
      <c r="E2415" s="1217"/>
      <c r="F2415" s="1180"/>
      <c r="G2415" s="1181"/>
      <c r="H2415" s="1182"/>
    </row>
    <row r="2416" spans="1:8" x14ac:dyDescent="0.3">
      <c r="A2416" s="1187"/>
      <c r="B2416" s="1188"/>
      <c r="C2416" s="1185"/>
      <c r="D2416" s="1189" t="s">
        <v>4331</v>
      </c>
      <c r="E2416" s="1217"/>
      <c r="F2416" s="1180"/>
      <c r="G2416" s="1181"/>
      <c r="H2416" s="1182"/>
    </row>
    <row r="2417" spans="1:8" x14ac:dyDescent="0.3">
      <c r="A2417" s="1187"/>
      <c r="B2417" s="1188"/>
      <c r="C2417" s="1185"/>
      <c r="D2417" s="1189" t="s">
        <v>4331</v>
      </c>
      <c r="E2417" s="1217"/>
      <c r="F2417" s="1180"/>
      <c r="G2417" s="1181"/>
      <c r="H2417" s="1182"/>
    </row>
    <row r="2418" spans="1:8" x14ac:dyDescent="0.3">
      <c r="A2418" s="1187"/>
      <c r="B2418" s="1188"/>
      <c r="C2418" s="1185"/>
      <c r="D2418" s="1189" t="s">
        <v>4331</v>
      </c>
      <c r="E2418" s="1217"/>
      <c r="F2418" s="1180"/>
      <c r="G2418" s="1181"/>
      <c r="H2418" s="1182"/>
    </row>
    <row r="2419" spans="1:8" x14ac:dyDescent="0.3">
      <c r="A2419" s="1187"/>
      <c r="B2419" s="1188"/>
      <c r="C2419" s="1185"/>
      <c r="D2419" s="1189" t="s">
        <v>4331</v>
      </c>
      <c r="E2419" s="1207"/>
      <c r="F2419" s="1180"/>
      <c r="G2419" s="1181"/>
      <c r="H2419" s="1182"/>
    </row>
    <row r="2420" spans="1:8" x14ac:dyDescent="0.3">
      <c r="A2420" s="1187"/>
      <c r="B2420" s="1188"/>
      <c r="C2420" s="1185"/>
      <c r="D2420" s="1189" t="s">
        <v>4331</v>
      </c>
      <c r="E2420" s="1217"/>
      <c r="F2420" s="1180"/>
      <c r="G2420" s="1181"/>
      <c r="H2420" s="1182"/>
    </row>
    <row r="2421" spans="1:8" x14ac:dyDescent="0.3">
      <c r="A2421" s="1187"/>
      <c r="B2421" s="1188"/>
      <c r="C2421" s="1185"/>
      <c r="D2421" s="1189" t="s">
        <v>4331</v>
      </c>
      <c r="E2421" s="1217"/>
      <c r="F2421" s="1180"/>
      <c r="G2421" s="1181"/>
      <c r="H2421" s="1182"/>
    </row>
    <row r="2422" spans="1:8" x14ac:dyDescent="0.3">
      <c r="A2422" s="1187"/>
      <c r="B2422" s="1188"/>
      <c r="C2422" s="1185"/>
      <c r="D2422" s="1189" t="s">
        <v>4331</v>
      </c>
      <c r="E2422" s="1207"/>
      <c r="F2422" s="1180"/>
      <c r="G2422" s="1181"/>
      <c r="H2422" s="1182"/>
    </row>
    <row r="2423" spans="1:8" x14ac:dyDescent="0.3">
      <c r="A2423" s="1187"/>
      <c r="B2423" s="1188"/>
      <c r="C2423" s="1185"/>
      <c r="D2423" s="1189" t="s">
        <v>4331</v>
      </c>
      <c r="E2423" s="1207"/>
      <c r="F2423" s="1180"/>
      <c r="G2423" s="1181"/>
      <c r="H2423" s="1182"/>
    </row>
    <row r="2424" spans="1:8" x14ac:dyDescent="0.3">
      <c r="A2424" s="1187"/>
      <c r="B2424" s="1188"/>
      <c r="C2424" s="1185"/>
      <c r="D2424" s="1189" t="s">
        <v>4331</v>
      </c>
      <c r="E2424" s="1207"/>
      <c r="F2424" s="1180"/>
      <c r="G2424" s="1181"/>
      <c r="H2424" s="1182"/>
    </row>
    <row r="2425" spans="1:8" x14ac:dyDescent="0.3">
      <c r="A2425" s="1187"/>
      <c r="B2425" s="1188"/>
      <c r="C2425" s="1185"/>
      <c r="D2425" s="1189"/>
      <c r="E2425" s="1207"/>
      <c r="F2425" s="1180"/>
      <c r="G2425" s="1181"/>
      <c r="H2425" s="1182"/>
    </row>
    <row r="2426" spans="1:8" x14ac:dyDescent="0.3">
      <c r="A2426" s="1187"/>
      <c r="B2426" s="1188"/>
      <c r="C2426" s="1185"/>
      <c r="D2426" s="1189"/>
      <c r="E2426" s="1207"/>
      <c r="F2426" s="1180"/>
      <c r="G2426" s="1181"/>
      <c r="H2426" s="1182"/>
    </row>
    <row r="2427" spans="1:8" x14ac:dyDescent="0.3">
      <c r="A2427" s="1187"/>
      <c r="B2427" s="1188"/>
      <c r="C2427" s="1185"/>
      <c r="D2427" s="1189"/>
      <c r="E2427" s="1207"/>
      <c r="F2427" s="1180"/>
      <c r="G2427" s="1181"/>
      <c r="H2427" s="1182"/>
    </row>
    <row r="2428" spans="1:8" x14ac:dyDescent="0.3">
      <c r="A2428" s="1187"/>
      <c r="B2428" s="1188"/>
      <c r="C2428" s="1185"/>
      <c r="D2428" s="1189" t="s">
        <v>4331</v>
      </c>
      <c r="E2428" s="1207"/>
      <c r="F2428" s="1180"/>
      <c r="G2428" s="1181"/>
      <c r="H2428" s="1182"/>
    </row>
    <row r="2429" spans="1:8" x14ac:dyDescent="0.3">
      <c r="A2429" s="1187"/>
      <c r="B2429" s="1188"/>
      <c r="C2429" s="1185"/>
      <c r="D2429" s="1189"/>
      <c r="E2429" s="1207"/>
      <c r="F2429" s="1180"/>
      <c r="G2429" s="1181"/>
      <c r="H2429" s="1182"/>
    </row>
    <row r="2430" spans="1:8" x14ac:dyDescent="0.3">
      <c r="A2430" s="1187"/>
      <c r="B2430" s="1188"/>
      <c r="C2430" s="1185"/>
      <c r="D2430" s="1189"/>
      <c r="E2430" s="1207"/>
      <c r="F2430" s="1180"/>
      <c r="G2430" s="1181"/>
      <c r="H2430" s="1182"/>
    </row>
    <row r="2431" spans="1:8" x14ac:dyDescent="0.3">
      <c r="A2431" s="1187"/>
      <c r="B2431" s="1188"/>
      <c r="C2431" s="1185"/>
      <c r="D2431" s="1189"/>
      <c r="E2431" s="1207"/>
      <c r="F2431" s="1180"/>
      <c r="G2431" s="1181"/>
      <c r="H2431" s="1182"/>
    </row>
    <row r="2432" spans="1:8" x14ac:dyDescent="0.3">
      <c r="A2432" s="1187"/>
      <c r="B2432" s="1188"/>
      <c r="C2432" s="1185"/>
      <c r="D2432" s="1189" t="s">
        <v>4331</v>
      </c>
      <c r="E2432" s="1207"/>
      <c r="F2432" s="1180"/>
      <c r="G2432" s="1181"/>
      <c r="H2432" s="1182"/>
    </row>
    <row r="2433" spans="1:8" x14ac:dyDescent="0.3">
      <c r="A2433" s="1187"/>
      <c r="B2433" s="1188"/>
      <c r="C2433" s="1185"/>
      <c r="D2433" s="1189"/>
      <c r="E2433" s="1207"/>
      <c r="F2433" s="1180"/>
      <c r="G2433" s="1181"/>
      <c r="H2433" s="1182"/>
    </row>
    <row r="2434" spans="1:8" x14ac:dyDescent="0.3">
      <c r="A2434" s="1187"/>
      <c r="B2434" s="1188"/>
      <c r="C2434" s="1185"/>
      <c r="D2434" s="1189"/>
      <c r="E2434" s="1207"/>
      <c r="F2434" s="1180"/>
      <c r="G2434" s="1181"/>
      <c r="H2434" s="1182"/>
    </row>
    <row r="2435" spans="1:8" x14ac:dyDescent="0.3">
      <c r="A2435" s="1187"/>
      <c r="B2435" s="1188"/>
      <c r="C2435" s="1185"/>
      <c r="D2435" s="1189"/>
      <c r="E2435" s="1207"/>
      <c r="F2435" s="1180"/>
      <c r="G2435" s="1181"/>
      <c r="H2435" s="1182"/>
    </row>
    <row r="2436" spans="1:8" x14ac:dyDescent="0.3">
      <c r="A2436" s="1187"/>
      <c r="B2436" s="1188"/>
      <c r="C2436" s="1185"/>
      <c r="D2436" s="1189"/>
      <c r="E2436" s="1207"/>
      <c r="F2436" s="1180"/>
      <c r="G2436" s="1181"/>
      <c r="H2436" s="1182"/>
    </row>
    <row r="2437" spans="1:8" x14ac:dyDescent="0.3">
      <c r="A2437" s="1187"/>
      <c r="B2437" s="1188"/>
      <c r="C2437" s="1185"/>
      <c r="D2437" s="1189" t="s">
        <v>4331</v>
      </c>
      <c r="E2437" s="1207"/>
      <c r="F2437" s="1180"/>
      <c r="G2437" s="1181"/>
      <c r="H2437" s="1182"/>
    </row>
    <row r="2438" spans="1:8" x14ac:dyDescent="0.3">
      <c r="A2438" s="1183"/>
      <c r="B2438" s="1188"/>
      <c r="C2438" s="1185"/>
      <c r="D2438" s="1189" t="s">
        <v>4331</v>
      </c>
      <c r="E2438" s="1207"/>
      <c r="F2438" s="1180"/>
      <c r="G2438" s="1181"/>
      <c r="H2438" s="1182"/>
    </row>
    <row r="2439" spans="1:8" x14ac:dyDescent="0.3">
      <c r="A2439" s="1178"/>
      <c r="B2439" s="1203"/>
      <c r="C2439" s="1204"/>
      <c r="D2439" s="1204"/>
      <c r="E2439" s="1204"/>
      <c r="F2439" s="1210"/>
      <c r="G2439" s="1181"/>
      <c r="H2439" s="1182"/>
    </row>
    <row r="2440" spans="1:8" x14ac:dyDescent="0.3">
      <c r="A2440" s="1211" t="s">
        <v>4098</v>
      </c>
      <c r="B2440" s="1158" t="s">
        <v>4116</v>
      </c>
      <c r="C2440" s="1159"/>
      <c r="D2440" s="1159"/>
      <c r="E2440" s="1159"/>
      <c r="F2440" s="1175">
        <f>SUM(F2389:F2438)</f>
        <v>0</v>
      </c>
      <c r="G2440" s="1181"/>
      <c r="H2440" s="1151"/>
    </row>
    <row r="2441" spans="1:8" x14ac:dyDescent="0.3">
      <c r="A2441" s="1148" t="str">
        <f>A1</f>
        <v>CONTRACT  SANRAL NRA 2024/1323</v>
      </c>
      <c r="B2441" s="1206"/>
      <c r="C2441" s="1150"/>
      <c r="D2441" s="1150"/>
      <c r="E2441" s="1150"/>
      <c r="F2441" s="1151"/>
      <c r="G2441" s="1181"/>
      <c r="H2441" s="1151"/>
    </row>
    <row r="2442" spans="1:8" x14ac:dyDescent="0.3">
      <c r="A2442" s="1148" t="str">
        <f>A2</f>
        <v>ROUTINE ROAD MAINTENANCE ON NATIONAL ROUTES IN THE NORTHWEST PROVINCE</v>
      </c>
      <c r="B2442" s="1149"/>
      <c r="C2442" s="1150"/>
      <c r="D2442" s="1150"/>
      <c r="E2442" s="1150"/>
      <c r="F2442" s="1155" t="s">
        <v>4556</v>
      </c>
      <c r="G2442" s="1181"/>
      <c r="H2442" s="1155"/>
    </row>
    <row r="2443" spans="1:8" x14ac:dyDescent="0.3">
      <c r="A2443" s="1157" t="s">
        <v>4457</v>
      </c>
      <c r="B2443" s="1149"/>
      <c r="C2443" s="1159"/>
      <c r="D2443" s="1159"/>
      <c r="E2443" s="1159"/>
      <c r="F2443" s="1151"/>
      <c r="G2443" s="1181"/>
      <c r="H2443" s="1151"/>
    </row>
    <row r="2444" spans="1:8" x14ac:dyDescent="0.3">
      <c r="A2444" s="1162"/>
      <c r="B2444" s="1163"/>
      <c r="C2444" s="1164"/>
      <c r="D2444" s="1164"/>
      <c r="E2444" s="1165"/>
      <c r="F2444" s="1165"/>
      <c r="G2444" s="1181"/>
      <c r="H2444" s="1151"/>
    </row>
    <row r="2445" spans="1:8" x14ac:dyDescent="0.3">
      <c r="A2445" s="1166" t="s">
        <v>4111</v>
      </c>
      <c r="B2445" s="1167" t="s">
        <v>4035</v>
      </c>
      <c r="C2445" s="1168" t="s">
        <v>4112</v>
      </c>
      <c r="D2445" s="1168" t="s">
        <v>4113</v>
      </c>
      <c r="E2445" s="1169" t="s">
        <v>4114</v>
      </c>
      <c r="F2445" s="1169" t="s">
        <v>4036</v>
      </c>
      <c r="G2445" s="1181"/>
      <c r="H2445" s="1170"/>
    </row>
    <row r="2446" spans="1:8" x14ac:dyDescent="0.3">
      <c r="A2446" s="1172"/>
      <c r="B2446" s="1173"/>
      <c r="C2446" s="1174"/>
      <c r="D2446" s="1174"/>
      <c r="E2446" s="1175"/>
      <c r="F2446" s="1175"/>
      <c r="G2446" s="1181"/>
      <c r="H2446" s="1151"/>
    </row>
    <row r="2447" spans="1:8" x14ac:dyDescent="0.3">
      <c r="A2447" s="1222"/>
      <c r="B2447" s="1223"/>
      <c r="C2447" s="1164"/>
      <c r="D2447" s="1189" t="s">
        <v>4331</v>
      </c>
      <c r="E2447" s="1165"/>
      <c r="F2447" s="1180"/>
      <c r="G2447" s="1181"/>
      <c r="H2447" s="1182"/>
    </row>
    <row r="2448" spans="1:8" x14ac:dyDescent="0.3">
      <c r="A2448" s="1166" t="s">
        <v>4100</v>
      </c>
      <c r="B2448" s="1184" t="s">
        <v>4557</v>
      </c>
      <c r="C2448" s="1185"/>
      <c r="D2448" s="1189" t="s">
        <v>4331</v>
      </c>
      <c r="E2448" s="1207"/>
      <c r="F2448" s="1180"/>
      <c r="G2448" s="1181"/>
      <c r="H2448" s="1182"/>
    </row>
    <row r="2449" spans="1:8" x14ac:dyDescent="0.3">
      <c r="A2449" s="1166"/>
      <c r="B2449" s="1184"/>
      <c r="C2449" s="1185"/>
      <c r="D2449" s="1189" t="s">
        <v>4331</v>
      </c>
      <c r="E2449" s="1207"/>
      <c r="F2449" s="1180"/>
      <c r="G2449" s="1181"/>
      <c r="H2449" s="1182"/>
    </row>
    <row r="2450" spans="1:8" x14ac:dyDescent="0.3">
      <c r="A2450" s="1225" t="s">
        <v>2215</v>
      </c>
      <c r="B2450" s="1188" t="s">
        <v>2216</v>
      </c>
      <c r="C2450" s="1185"/>
      <c r="D2450" s="1189"/>
      <c r="E2450" s="1217"/>
      <c r="F2450" s="1180"/>
      <c r="G2450" s="1181"/>
      <c r="H2450" s="1182"/>
    </row>
    <row r="2451" spans="1:8" x14ac:dyDescent="0.3">
      <c r="A2451" s="1225"/>
      <c r="B2451" s="1188"/>
      <c r="C2451" s="1185"/>
      <c r="D2451" s="1189"/>
      <c r="E2451" s="1217"/>
      <c r="F2451" s="1180"/>
      <c r="G2451" s="1181"/>
      <c r="H2451" s="1182"/>
    </row>
    <row r="2452" spans="1:8" ht="22.8" x14ac:dyDescent="0.3">
      <c r="A2452" s="1187" t="s">
        <v>2217</v>
      </c>
      <c r="B2452" s="1188" t="s">
        <v>1340</v>
      </c>
      <c r="C2452" s="1185"/>
      <c r="D2452" s="1189"/>
      <c r="E2452" s="1207"/>
      <c r="F2452" s="1180"/>
      <c r="G2452" s="1181"/>
      <c r="H2452" s="1182"/>
    </row>
    <row r="2453" spans="1:8" x14ac:dyDescent="0.3">
      <c r="A2453" s="1187"/>
      <c r="B2453" s="1188"/>
      <c r="C2453" s="1185"/>
      <c r="D2453" s="1189"/>
      <c r="E2453" s="1207"/>
      <c r="F2453" s="1180"/>
      <c r="G2453" s="1181"/>
      <c r="H2453" s="1182"/>
    </row>
    <row r="2454" spans="1:8" x14ac:dyDescent="0.3">
      <c r="A2454" s="1187" t="s">
        <v>2218</v>
      </c>
      <c r="B2454" s="1235" t="s">
        <v>1222</v>
      </c>
      <c r="C2454" s="1185" t="s">
        <v>1282</v>
      </c>
      <c r="D2454" s="1189">
        <v>200</v>
      </c>
      <c r="E2454" s="1215"/>
      <c r="F2454" s="1180">
        <f>ROUND(D2454*(ROUND(E2454,2)),2)</f>
        <v>0</v>
      </c>
      <c r="G2454" s="1181"/>
      <c r="H2454" s="1182"/>
    </row>
    <row r="2455" spans="1:8" x14ac:dyDescent="0.3">
      <c r="A2455" s="1187"/>
      <c r="B2455" s="1308"/>
      <c r="C2455" s="1185"/>
      <c r="D2455" s="1189"/>
      <c r="E2455" s="1217"/>
      <c r="F2455" s="1180"/>
      <c r="G2455" s="1181"/>
      <c r="H2455" s="1182"/>
    </row>
    <row r="2456" spans="1:8" ht="22.8" x14ac:dyDescent="0.3">
      <c r="A2456" s="1187" t="s">
        <v>2224</v>
      </c>
      <c r="B2456" s="1188" t="s">
        <v>1342</v>
      </c>
      <c r="C2456" s="1185"/>
      <c r="D2456" s="1189"/>
      <c r="E2456" s="1217"/>
      <c r="F2456" s="1180"/>
      <c r="G2456" s="1181"/>
      <c r="H2456" s="1182"/>
    </row>
    <row r="2457" spans="1:8" x14ac:dyDescent="0.3">
      <c r="A2457" s="1187"/>
      <c r="B2457" s="1188"/>
      <c r="C2457" s="1185"/>
      <c r="D2457" s="1189"/>
      <c r="E2457" s="1217"/>
      <c r="F2457" s="1180"/>
      <c r="G2457" s="1181"/>
      <c r="H2457" s="1182"/>
    </row>
    <row r="2458" spans="1:8" x14ac:dyDescent="0.3">
      <c r="A2458" s="1225" t="s">
        <v>2225</v>
      </c>
      <c r="B2458" s="1269" t="s">
        <v>1222</v>
      </c>
      <c r="C2458" s="1185" t="s">
        <v>1282</v>
      </c>
      <c r="D2458" s="1189">
        <v>160</v>
      </c>
      <c r="E2458" s="1215"/>
      <c r="F2458" s="1180">
        <f>ROUND(D2458*(ROUND(E2458,2)),2)</f>
        <v>0</v>
      </c>
      <c r="G2458" s="1181"/>
      <c r="H2458" s="1182"/>
    </row>
    <row r="2459" spans="1:8" x14ac:dyDescent="0.3">
      <c r="A2459" s="1225"/>
      <c r="B2459" s="1269"/>
      <c r="C2459" s="1185"/>
      <c r="D2459" s="1189"/>
      <c r="E2459" s="1226"/>
      <c r="F2459" s="1180"/>
      <c r="G2459" s="1181"/>
      <c r="H2459" s="1182"/>
    </row>
    <row r="2460" spans="1:8" x14ac:dyDescent="0.3">
      <c r="A2460" s="1225" t="s">
        <v>2247</v>
      </c>
      <c r="B2460" s="1188" t="s">
        <v>2248</v>
      </c>
      <c r="C2460" s="1185"/>
      <c r="D2460" s="1189"/>
      <c r="E2460" s="1217"/>
      <c r="F2460" s="1180"/>
      <c r="G2460" s="1181"/>
      <c r="H2460" s="1182"/>
    </row>
    <row r="2461" spans="1:8" x14ac:dyDescent="0.3">
      <c r="A2461" s="1225"/>
      <c r="B2461" s="1188"/>
      <c r="C2461" s="1185"/>
      <c r="D2461" s="1189"/>
      <c r="E2461" s="1217"/>
      <c r="F2461" s="1180"/>
      <c r="G2461" s="1181"/>
      <c r="H2461" s="1182"/>
    </row>
    <row r="2462" spans="1:8" ht="22.8" x14ac:dyDescent="0.3">
      <c r="A2462" s="1225" t="s">
        <v>2249</v>
      </c>
      <c r="B2462" s="1188" t="s">
        <v>1340</v>
      </c>
      <c r="C2462" s="1185"/>
      <c r="D2462" s="1189"/>
      <c r="E2462" s="1226"/>
      <c r="F2462" s="1180"/>
      <c r="G2462" s="1181"/>
      <c r="H2462" s="1182"/>
    </row>
    <row r="2463" spans="1:8" x14ac:dyDescent="0.3">
      <c r="A2463" s="1225"/>
      <c r="B2463" s="1188"/>
      <c r="C2463" s="1185"/>
      <c r="D2463" s="1189"/>
      <c r="E2463" s="1226"/>
      <c r="F2463" s="1180"/>
      <c r="G2463" s="1181"/>
      <c r="H2463" s="1182"/>
    </row>
    <row r="2464" spans="1:8" x14ac:dyDescent="0.3">
      <c r="A2464" s="1225" t="s">
        <v>2250</v>
      </c>
      <c r="B2464" s="1188" t="s">
        <v>1222</v>
      </c>
      <c r="C2464" s="1185" t="s">
        <v>1282</v>
      </c>
      <c r="D2464" s="1189">
        <v>200</v>
      </c>
      <c r="E2464" s="1215"/>
      <c r="F2464" s="1180">
        <f>ROUND(D2464*(ROUND(E2464,2)),2)</f>
        <v>0</v>
      </c>
      <c r="G2464" s="1181"/>
      <c r="H2464" s="1182"/>
    </row>
    <row r="2465" spans="1:8" x14ac:dyDescent="0.3">
      <c r="A2465" s="1225"/>
      <c r="B2465" s="1188"/>
      <c r="C2465" s="1185"/>
      <c r="D2465" s="1189"/>
      <c r="E2465" s="1217"/>
      <c r="F2465" s="1180"/>
      <c r="G2465" s="1181"/>
      <c r="H2465" s="1182"/>
    </row>
    <row r="2466" spans="1:8" ht="22.8" x14ac:dyDescent="0.3">
      <c r="A2466" s="1225" t="s">
        <v>2256</v>
      </c>
      <c r="B2466" s="1188" t="s">
        <v>1342</v>
      </c>
      <c r="C2466" s="1185"/>
      <c r="D2466" s="1189"/>
      <c r="E2466" s="1226"/>
      <c r="F2466" s="1180"/>
      <c r="G2466" s="1181"/>
      <c r="H2466" s="1182"/>
    </row>
    <row r="2467" spans="1:8" x14ac:dyDescent="0.3">
      <c r="A2467" s="1225"/>
      <c r="B2467" s="1188"/>
      <c r="C2467" s="1185"/>
      <c r="D2467" s="1189"/>
      <c r="E2467" s="1226"/>
      <c r="F2467" s="1180"/>
      <c r="G2467" s="1181"/>
      <c r="H2467" s="1182"/>
    </row>
    <row r="2468" spans="1:8" x14ac:dyDescent="0.3">
      <c r="A2468" s="1225" t="s">
        <v>2257</v>
      </c>
      <c r="B2468" s="1188" t="s">
        <v>1222</v>
      </c>
      <c r="C2468" s="1185" t="s">
        <v>1282</v>
      </c>
      <c r="D2468" s="1189">
        <v>160</v>
      </c>
      <c r="E2468" s="1215"/>
      <c r="F2468" s="1180">
        <f>ROUND(D2468*(ROUND(E2468,2)),2)</f>
        <v>0</v>
      </c>
      <c r="G2468" s="1181"/>
      <c r="H2468" s="1182"/>
    </row>
    <row r="2469" spans="1:8" x14ac:dyDescent="0.3">
      <c r="A2469" s="1225"/>
      <c r="B2469" s="1188"/>
      <c r="C2469" s="1185"/>
      <c r="D2469" s="1189"/>
      <c r="E2469" s="1217"/>
      <c r="F2469" s="1180"/>
      <c r="G2469" s="1181"/>
      <c r="H2469" s="1182"/>
    </row>
    <row r="2470" spans="1:8" x14ac:dyDescent="0.3">
      <c r="A2470" s="1225" t="s">
        <v>2281</v>
      </c>
      <c r="B2470" s="1188" t="s">
        <v>2282</v>
      </c>
      <c r="C2470" s="1185"/>
      <c r="D2470" s="1189"/>
      <c r="E2470" s="1226"/>
      <c r="F2470" s="1180"/>
      <c r="G2470" s="1181"/>
      <c r="H2470" s="1182"/>
    </row>
    <row r="2471" spans="1:8" x14ac:dyDescent="0.3">
      <c r="A2471" s="1225"/>
      <c r="B2471" s="1188"/>
      <c r="C2471" s="1185"/>
      <c r="D2471" s="1189"/>
      <c r="E2471" s="1226"/>
      <c r="F2471" s="1180"/>
      <c r="G2471" s="1181"/>
      <c r="H2471" s="1182"/>
    </row>
    <row r="2472" spans="1:8" ht="22.8" x14ac:dyDescent="0.3">
      <c r="A2472" s="1225" t="s">
        <v>2283</v>
      </c>
      <c r="B2472" s="1188" t="s">
        <v>1340</v>
      </c>
      <c r="C2472" s="1185"/>
      <c r="D2472" s="1189"/>
      <c r="E2472" s="1217"/>
      <c r="F2472" s="1180"/>
      <c r="G2472" s="1181"/>
      <c r="H2472" s="1182"/>
    </row>
    <row r="2473" spans="1:8" x14ac:dyDescent="0.3">
      <c r="A2473" s="1225"/>
      <c r="B2473" s="1188"/>
      <c r="C2473" s="1185"/>
      <c r="D2473" s="1189"/>
      <c r="E2473" s="1217"/>
      <c r="F2473" s="1180"/>
      <c r="G2473" s="1181"/>
      <c r="H2473" s="1182"/>
    </row>
    <row r="2474" spans="1:8" x14ac:dyDescent="0.3">
      <c r="A2474" s="1225" t="s">
        <v>2284</v>
      </c>
      <c r="B2474" s="1188" t="s">
        <v>1222</v>
      </c>
      <c r="C2474" s="1185" t="s">
        <v>1282</v>
      </c>
      <c r="D2474" s="1189">
        <v>200</v>
      </c>
      <c r="E2474" s="1215"/>
      <c r="F2474" s="1180">
        <f>ROUND(D2474*(ROUND(E2474,2)),2)</f>
        <v>0</v>
      </c>
      <c r="G2474" s="1181"/>
      <c r="H2474" s="1182"/>
    </row>
    <row r="2475" spans="1:8" x14ac:dyDescent="0.3">
      <c r="A2475" s="1225"/>
      <c r="B2475" s="1188"/>
      <c r="C2475" s="1185"/>
      <c r="D2475" s="1189"/>
      <c r="E2475" s="1226"/>
      <c r="F2475" s="1180"/>
      <c r="G2475" s="1181"/>
      <c r="H2475" s="1182"/>
    </row>
    <row r="2476" spans="1:8" ht="22.8" x14ac:dyDescent="0.3">
      <c r="A2476" s="1225" t="s">
        <v>2290</v>
      </c>
      <c r="B2476" s="1188" t="s">
        <v>1342</v>
      </c>
      <c r="C2476" s="1185"/>
      <c r="D2476" s="1189"/>
      <c r="E2476" s="1217"/>
      <c r="F2476" s="1180"/>
      <c r="G2476" s="1181"/>
      <c r="H2476" s="1182"/>
    </row>
    <row r="2477" spans="1:8" x14ac:dyDescent="0.3">
      <c r="A2477" s="1225"/>
      <c r="B2477" s="1188"/>
      <c r="C2477" s="1185"/>
      <c r="D2477" s="1189"/>
      <c r="E2477" s="1217"/>
      <c r="F2477" s="1180"/>
      <c r="G2477" s="1181"/>
      <c r="H2477" s="1182"/>
    </row>
    <row r="2478" spans="1:8" x14ac:dyDescent="0.3">
      <c r="A2478" s="1225" t="s">
        <v>2291</v>
      </c>
      <c r="B2478" s="1235" t="s">
        <v>1222</v>
      </c>
      <c r="C2478" s="1185" t="s">
        <v>1282</v>
      </c>
      <c r="D2478" s="1189">
        <v>160</v>
      </c>
      <c r="E2478" s="1215"/>
      <c r="F2478" s="1180">
        <f>ROUND(D2478*(ROUND(E2478,2)),2)</f>
        <v>0</v>
      </c>
      <c r="G2478" s="1181"/>
      <c r="H2478" s="1182"/>
    </row>
    <row r="2479" spans="1:8" x14ac:dyDescent="0.3">
      <c r="A2479" s="1225"/>
      <c r="B2479" s="1188"/>
      <c r="C2479" s="1185"/>
      <c r="D2479" s="1189"/>
      <c r="E2479" s="1207"/>
      <c r="F2479" s="1180"/>
      <c r="G2479" s="1181"/>
      <c r="H2479" s="1182"/>
    </row>
    <row r="2480" spans="1:8" x14ac:dyDescent="0.3">
      <c r="A2480" s="1225" t="s">
        <v>2313</v>
      </c>
      <c r="B2480" s="1188" t="s">
        <v>2314</v>
      </c>
      <c r="C2480" s="1185"/>
      <c r="D2480" s="1189"/>
      <c r="E2480" s="1217"/>
      <c r="F2480" s="1180"/>
      <c r="G2480" s="1181"/>
      <c r="H2480" s="1182"/>
    </row>
    <row r="2481" spans="1:8" x14ac:dyDescent="0.3">
      <c r="A2481" s="1225"/>
      <c r="B2481" s="1188"/>
      <c r="C2481" s="1185"/>
      <c r="D2481" s="1189"/>
      <c r="E2481" s="1217"/>
      <c r="F2481" s="1180"/>
      <c r="G2481" s="1181"/>
      <c r="H2481" s="1182"/>
    </row>
    <row r="2482" spans="1:8" ht="22.8" x14ac:dyDescent="0.3">
      <c r="A2482" s="1187" t="s">
        <v>2315</v>
      </c>
      <c r="B2482" s="1308" t="s">
        <v>1340</v>
      </c>
      <c r="C2482" s="1185"/>
      <c r="D2482" s="1189"/>
      <c r="E2482" s="1217"/>
      <c r="F2482" s="1180"/>
      <c r="G2482" s="1181"/>
      <c r="H2482" s="1182"/>
    </row>
    <row r="2483" spans="1:8" x14ac:dyDescent="0.3">
      <c r="A2483" s="1187"/>
      <c r="B2483" s="1308"/>
      <c r="C2483" s="1185"/>
      <c r="D2483" s="1189"/>
      <c r="E2483" s="1217"/>
      <c r="F2483" s="1180"/>
      <c r="G2483" s="1181"/>
      <c r="H2483" s="1182"/>
    </row>
    <row r="2484" spans="1:8" x14ac:dyDescent="0.3">
      <c r="A2484" s="1187" t="s">
        <v>2316</v>
      </c>
      <c r="B2484" s="1188" t="s">
        <v>1222</v>
      </c>
      <c r="C2484" s="1185" t="s">
        <v>1282</v>
      </c>
      <c r="D2484" s="1189">
        <v>200</v>
      </c>
      <c r="E2484" s="1215"/>
      <c r="F2484" s="1180">
        <f>ROUND(D2484*(ROUND(E2484,2)),2)</f>
        <v>0</v>
      </c>
      <c r="G2484" s="1181"/>
      <c r="H2484" s="1182"/>
    </row>
    <row r="2485" spans="1:8" x14ac:dyDescent="0.3">
      <c r="A2485" s="1187"/>
      <c r="B2485" s="1188"/>
      <c r="C2485" s="1185"/>
      <c r="D2485" s="1189"/>
      <c r="E2485" s="1217"/>
      <c r="F2485" s="1180"/>
      <c r="G2485" s="1181"/>
      <c r="H2485" s="1182"/>
    </row>
    <row r="2486" spans="1:8" ht="22.8" x14ac:dyDescent="0.3">
      <c r="A2486" s="1225" t="s">
        <v>2322</v>
      </c>
      <c r="B2486" s="1269" t="s">
        <v>1342</v>
      </c>
      <c r="C2486" s="1185"/>
      <c r="D2486" s="1189"/>
      <c r="E2486" s="1226"/>
      <c r="F2486" s="1180"/>
      <c r="G2486" s="1181"/>
      <c r="H2486" s="1182"/>
    </row>
    <row r="2487" spans="1:8" x14ac:dyDescent="0.3">
      <c r="A2487" s="1225"/>
      <c r="B2487" s="1269"/>
      <c r="C2487" s="1185"/>
      <c r="D2487" s="1189"/>
      <c r="E2487" s="1226"/>
      <c r="F2487" s="1180"/>
      <c r="G2487" s="1181"/>
      <c r="H2487" s="1182"/>
    </row>
    <row r="2488" spans="1:8" x14ac:dyDescent="0.3">
      <c r="A2488" s="1225" t="s">
        <v>2323</v>
      </c>
      <c r="B2488" s="1188" t="s">
        <v>1222</v>
      </c>
      <c r="C2488" s="1185" t="s">
        <v>1282</v>
      </c>
      <c r="D2488" s="1189">
        <v>160</v>
      </c>
      <c r="E2488" s="1215"/>
      <c r="F2488" s="1180">
        <f>ROUND(D2488*(ROUND(E2488,2)),2)</f>
        <v>0</v>
      </c>
      <c r="G2488" s="1181"/>
      <c r="H2488" s="1182"/>
    </row>
    <row r="2489" spans="1:8" x14ac:dyDescent="0.3">
      <c r="A2489" s="1225"/>
      <c r="B2489" s="1188"/>
      <c r="C2489" s="1185"/>
      <c r="D2489" s="1189"/>
      <c r="E2489" s="1217"/>
      <c r="F2489" s="1180"/>
      <c r="G2489" s="1181"/>
      <c r="H2489" s="1182"/>
    </row>
    <row r="2490" spans="1:8" ht="22.8" x14ac:dyDescent="0.3">
      <c r="A2490" s="1225" t="s">
        <v>2360</v>
      </c>
      <c r="B2490" s="1188" t="s">
        <v>2361</v>
      </c>
      <c r="C2490" s="1185"/>
      <c r="D2490" s="1189"/>
      <c r="E2490" s="1226"/>
      <c r="F2490" s="1180"/>
      <c r="G2490" s="1181"/>
      <c r="H2490" s="1182"/>
    </row>
    <row r="2491" spans="1:8" x14ac:dyDescent="0.3">
      <c r="A2491" s="1225"/>
      <c r="B2491" s="1188"/>
      <c r="C2491" s="1185"/>
      <c r="D2491" s="1189"/>
      <c r="E2491" s="1226"/>
      <c r="F2491" s="1180"/>
      <c r="G2491" s="1181"/>
      <c r="H2491" s="1182"/>
    </row>
    <row r="2492" spans="1:8" ht="22.8" x14ac:dyDescent="0.3">
      <c r="A2492" s="1225" t="s">
        <v>2362</v>
      </c>
      <c r="B2492" s="1188" t="s">
        <v>1340</v>
      </c>
      <c r="C2492" s="1185"/>
      <c r="D2492" s="1189"/>
      <c r="E2492" s="1217"/>
      <c r="F2492" s="1180"/>
      <c r="G2492" s="1181"/>
      <c r="H2492" s="1182"/>
    </row>
    <row r="2493" spans="1:8" x14ac:dyDescent="0.3">
      <c r="A2493" s="1225"/>
      <c r="B2493" s="1188"/>
      <c r="C2493" s="1185"/>
      <c r="D2493" s="1189"/>
      <c r="E2493" s="1217"/>
      <c r="F2493" s="1180"/>
      <c r="G2493" s="1181"/>
      <c r="H2493" s="1182"/>
    </row>
    <row r="2494" spans="1:8" x14ac:dyDescent="0.3">
      <c r="A2494" s="1225" t="s">
        <v>2363</v>
      </c>
      <c r="B2494" s="1188" t="s">
        <v>1222</v>
      </c>
      <c r="C2494" s="1185" t="s">
        <v>4542</v>
      </c>
      <c r="D2494" s="1189">
        <v>20000</v>
      </c>
      <c r="E2494" s="1215"/>
      <c r="F2494" s="1180">
        <f>ROUND(D2494*(ROUND(E2494,2)),2)</f>
        <v>0</v>
      </c>
      <c r="G2494" s="1181"/>
      <c r="H2494" s="1182"/>
    </row>
    <row r="2495" spans="1:8" x14ac:dyDescent="0.3">
      <c r="A2495" s="1225"/>
      <c r="B2495" s="1188"/>
      <c r="C2495" s="1185"/>
      <c r="D2495" s="1189"/>
      <c r="E2495" s="1226"/>
      <c r="F2495" s="1180"/>
      <c r="G2495" s="1181"/>
      <c r="H2495" s="1182"/>
    </row>
    <row r="2496" spans="1:8" ht="22.8" x14ac:dyDescent="0.3">
      <c r="A2496" s="1225" t="s">
        <v>2371</v>
      </c>
      <c r="B2496" s="1188" t="s">
        <v>1342</v>
      </c>
      <c r="C2496" s="1185"/>
      <c r="D2496" s="1189"/>
      <c r="E2496" s="1217"/>
      <c r="F2496" s="1180"/>
      <c r="G2496" s="1181"/>
      <c r="H2496" s="1182"/>
    </row>
    <row r="2497" spans="1:8" x14ac:dyDescent="0.3">
      <c r="A2497" s="1225"/>
      <c r="B2497" s="1188"/>
      <c r="C2497" s="1185"/>
      <c r="D2497" s="1189"/>
      <c r="E2497" s="1217"/>
      <c r="F2497" s="1180"/>
      <c r="G2497" s="1181"/>
      <c r="H2497" s="1182"/>
    </row>
    <row r="2498" spans="1:8" x14ac:dyDescent="0.3">
      <c r="A2498" s="1225" t="s">
        <v>2372</v>
      </c>
      <c r="B2498" s="1188" t="s">
        <v>1222</v>
      </c>
      <c r="C2498" s="1185" t="s">
        <v>4542</v>
      </c>
      <c r="D2498" s="1189">
        <v>15000</v>
      </c>
      <c r="E2498" s="1215"/>
      <c r="F2498" s="1180">
        <f>ROUND(D2498*(ROUND(E2498,2)),2)</f>
        <v>0</v>
      </c>
      <c r="G2498" s="1181"/>
      <c r="H2498" s="1182"/>
    </row>
    <row r="2499" spans="1:8" x14ac:dyDescent="0.3">
      <c r="A2499" s="1225"/>
      <c r="B2499" s="1188"/>
      <c r="C2499" s="1185"/>
      <c r="D2499" s="1189"/>
      <c r="E2499" s="1226"/>
      <c r="F2499" s="1180"/>
      <c r="G2499" s="1181"/>
      <c r="H2499" s="1182"/>
    </row>
    <row r="2500" spans="1:8" ht="22.8" x14ac:dyDescent="0.3">
      <c r="A2500" s="1225" t="s">
        <v>2378</v>
      </c>
      <c r="B2500" s="1188" t="s">
        <v>2370</v>
      </c>
      <c r="C2500" s="1185" t="s">
        <v>4542</v>
      </c>
      <c r="D2500" s="1189">
        <v>10000</v>
      </c>
      <c r="E2500" s="1309"/>
      <c r="F2500" s="1180">
        <f>ROUND(D2500*(ROUND(E2500,2)),2)</f>
        <v>0</v>
      </c>
      <c r="G2500" s="1181"/>
      <c r="H2500" s="1182"/>
    </row>
    <row r="2501" spans="1:8" x14ac:dyDescent="0.3">
      <c r="A2501" s="1225"/>
      <c r="B2501" s="1188"/>
      <c r="C2501" s="1185"/>
      <c r="D2501" s="1189"/>
      <c r="E2501" s="1217"/>
      <c r="F2501" s="1180"/>
      <c r="G2501" s="1181"/>
      <c r="H2501" s="1182"/>
    </row>
    <row r="2502" spans="1:8" x14ac:dyDescent="0.3">
      <c r="A2502" s="1225" t="s">
        <v>2399</v>
      </c>
      <c r="B2502" s="1188" t="s">
        <v>2400</v>
      </c>
      <c r="C2502" s="1185"/>
      <c r="D2502" s="1189"/>
      <c r="E2502" s="1226"/>
      <c r="F2502" s="1180"/>
      <c r="G2502" s="1181"/>
      <c r="H2502" s="1182"/>
    </row>
    <row r="2503" spans="1:8" x14ac:dyDescent="0.3">
      <c r="A2503" s="1225"/>
      <c r="B2503" s="1188"/>
      <c r="C2503" s="1185"/>
      <c r="D2503" s="1189"/>
      <c r="E2503" s="1226"/>
      <c r="F2503" s="1180"/>
      <c r="G2503" s="1181"/>
      <c r="H2503" s="1182"/>
    </row>
    <row r="2504" spans="1:8" x14ac:dyDescent="0.3">
      <c r="A2504" s="1225" t="s">
        <v>2401</v>
      </c>
      <c r="B2504" s="1188" t="s">
        <v>2402</v>
      </c>
      <c r="C2504" s="1185" t="s">
        <v>4542</v>
      </c>
      <c r="D2504" s="1189">
        <v>100000</v>
      </c>
      <c r="E2504" s="1309"/>
      <c r="F2504" s="1180">
        <f>ROUND(D2504*(ROUND(E2504,2)),2)</f>
        <v>0</v>
      </c>
      <c r="G2504" s="1181"/>
      <c r="H2504" s="1182"/>
    </row>
    <row r="2505" spans="1:8" x14ac:dyDescent="0.3">
      <c r="A2505" s="1225"/>
      <c r="B2505" s="1188"/>
      <c r="C2505" s="1185"/>
      <c r="D2505" s="1189"/>
      <c r="E2505" s="1217"/>
      <c r="F2505" s="1180"/>
      <c r="G2505" s="1181"/>
      <c r="H2505" s="1182"/>
    </row>
    <row r="2506" spans="1:8" x14ac:dyDescent="0.3">
      <c r="A2506" s="1225" t="s">
        <v>2403</v>
      </c>
      <c r="B2506" s="1188" t="s">
        <v>2404</v>
      </c>
      <c r="C2506" s="1185" t="s">
        <v>2405</v>
      </c>
      <c r="D2506" s="1189">
        <v>15</v>
      </c>
      <c r="E2506" s="1309"/>
      <c r="F2506" s="1180">
        <f>ROUND(D2506*(ROUND(E2506,2)),2)</f>
        <v>0</v>
      </c>
      <c r="G2506" s="1181"/>
      <c r="H2506" s="1182"/>
    </row>
    <row r="2507" spans="1:8" x14ac:dyDescent="0.3">
      <c r="A2507" s="1225"/>
      <c r="B2507" s="1188"/>
      <c r="C2507" s="1185"/>
      <c r="D2507" s="1189"/>
      <c r="E2507" s="1217"/>
      <c r="F2507" s="1180"/>
      <c r="G2507" s="1181"/>
      <c r="H2507" s="1182"/>
    </row>
    <row r="2508" spans="1:8" x14ac:dyDescent="0.3">
      <c r="A2508" s="1225" t="s">
        <v>2406</v>
      </c>
      <c r="B2508" s="1188" t="s">
        <v>2407</v>
      </c>
      <c r="C2508" s="1185"/>
      <c r="D2508" s="1189"/>
      <c r="E2508" s="1217"/>
      <c r="F2508" s="1180"/>
      <c r="G2508" s="1181"/>
      <c r="H2508" s="1182"/>
    </row>
    <row r="2509" spans="1:8" x14ac:dyDescent="0.3">
      <c r="A2509" s="1225"/>
      <c r="B2509" s="1188"/>
      <c r="C2509" s="1185"/>
      <c r="D2509" s="1189"/>
      <c r="E2509" s="1217"/>
      <c r="F2509" s="1180"/>
      <c r="G2509" s="1181"/>
      <c r="H2509" s="1182"/>
    </row>
    <row r="2510" spans="1:8" x14ac:dyDescent="0.3">
      <c r="A2510" s="1225" t="s">
        <v>2408</v>
      </c>
      <c r="B2510" s="1188" t="s">
        <v>2409</v>
      </c>
      <c r="C2510" s="1185" t="s">
        <v>955</v>
      </c>
      <c r="D2510" s="1189">
        <v>30</v>
      </c>
      <c r="E2510" s="1309"/>
      <c r="F2510" s="1180">
        <f>ROUND(D2510*(ROUND(E2510,2)),2)</f>
        <v>0</v>
      </c>
      <c r="G2510" s="1181"/>
      <c r="H2510" s="1182"/>
    </row>
    <row r="2511" spans="1:8" x14ac:dyDescent="0.3">
      <c r="A2511" s="1225"/>
      <c r="B2511" s="1188"/>
      <c r="C2511" s="1185"/>
      <c r="D2511" s="1189"/>
      <c r="E2511" s="1217"/>
      <c r="F2511" s="1180"/>
      <c r="G2511" s="1181"/>
      <c r="H2511" s="1182"/>
    </row>
    <row r="2512" spans="1:8" x14ac:dyDescent="0.3">
      <c r="A2512" s="1225" t="s">
        <v>2410</v>
      </c>
      <c r="B2512" s="1188" t="s">
        <v>2411</v>
      </c>
      <c r="C2512" s="1185" t="s">
        <v>955</v>
      </c>
      <c r="D2512" s="1189">
        <v>30</v>
      </c>
      <c r="E2512" s="1309"/>
      <c r="F2512" s="1180">
        <f>ROUND(D2512*(ROUND(E2512,2)),2)</f>
        <v>0</v>
      </c>
      <c r="G2512" s="1181"/>
      <c r="H2512" s="1182"/>
    </row>
    <row r="2513" spans="1:8" x14ac:dyDescent="0.3">
      <c r="A2513" s="1225"/>
      <c r="B2513" s="1188"/>
      <c r="C2513" s="1185"/>
      <c r="D2513" s="1189"/>
      <c r="E2513" s="1217"/>
      <c r="F2513" s="1180"/>
      <c r="G2513" s="1181"/>
      <c r="H2513" s="1182"/>
    </row>
    <row r="2514" spans="1:8" ht="22.8" x14ac:dyDescent="0.3">
      <c r="A2514" s="1225" t="s">
        <v>2414</v>
      </c>
      <c r="B2514" s="1188" t="s">
        <v>4299</v>
      </c>
      <c r="C2514" s="1185" t="s">
        <v>955</v>
      </c>
      <c r="D2514" s="1189">
        <v>30</v>
      </c>
      <c r="E2514" s="1309"/>
      <c r="F2514" s="1180"/>
      <c r="G2514" s="1181"/>
      <c r="H2514" s="1182"/>
    </row>
    <row r="2515" spans="1:8" x14ac:dyDescent="0.3">
      <c r="A2515" s="1225"/>
      <c r="B2515" s="1188"/>
      <c r="C2515" s="1185"/>
      <c r="D2515" s="1189"/>
      <c r="E2515" s="1217"/>
      <c r="F2515" s="1180"/>
      <c r="G2515" s="1181"/>
      <c r="H2515" s="1182"/>
    </row>
    <row r="2516" spans="1:8" x14ac:dyDescent="0.3">
      <c r="A2516" s="1225" t="s">
        <v>2416</v>
      </c>
      <c r="B2516" s="1188" t="s">
        <v>4025</v>
      </c>
      <c r="C2516" s="1185" t="s">
        <v>1282</v>
      </c>
      <c r="D2516" s="1189">
        <v>100</v>
      </c>
      <c r="E2516" s="1309"/>
      <c r="F2516" s="1180">
        <f>ROUND(D2516*(ROUND(E2516,2)),2)</f>
        <v>0</v>
      </c>
      <c r="G2516" s="1181"/>
      <c r="H2516" s="1182"/>
    </row>
    <row r="2517" spans="1:8" x14ac:dyDescent="0.3">
      <c r="A2517" s="1225"/>
      <c r="B2517" s="1188"/>
      <c r="C2517" s="1185"/>
      <c r="D2517" s="1189"/>
      <c r="E2517" s="1217"/>
      <c r="F2517" s="1180"/>
      <c r="G2517" s="1181"/>
      <c r="H2517" s="1182"/>
    </row>
    <row r="2518" spans="1:8" x14ac:dyDescent="0.3">
      <c r="A2518" s="1225"/>
      <c r="B2518" s="1188"/>
      <c r="C2518" s="1185"/>
      <c r="D2518" s="1189"/>
      <c r="E2518" s="1217"/>
      <c r="F2518" s="1180"/>
      <c r="G2518" s="1181"/>
      <c r="H2518" s="1182"/>
    </row>
    <row r="2519" spans="1:8" x14ac:dyDescent="0.3">
      <c r="A2519" s="1225"/>
      <c r="B2519" s="1188"/>
      <c r="C2519" s="1185"/>
      <c r="D2519" s="1189"/>
      <c r="E2519" s="1217"/>
      <c r="F2519" s="1180"/>
      <c r="G2519" s="1181"/>
      <c r="H2519" s="1182"/>
    </row>
    <row r="2520" spans="1:8" x14ac:dyDescent="0.3">
      <c r="A2520" s="1225"/>
      <c r="B2520" s="1188"/>
      <c r="C2520" s="1185"/>
      <c r="D2520" s="1189"/>
      <c r="E2520" s="1217"/>
      <c r="F2520" s="1180"/>
      <c r="G2520" s="1181"/>
      <c r="H2520" s="1182"/>
    </row>
    <row r="2521" spans="1:8" x14ac:dyDescent="0.3">
      <c r="A2521" s="1225"/>
      <c r="B2521" s="1188"/>
      <c r="C2521" s="1185"/>
      <c r="D2521" s="1189"/>
      <c r="E2521" s="1217"/>
      <c r="F2521" s="1180"/>
      <c r="G2521" s="1181"/>
      <c r="H2521" s="1182"/>
    </row>
    <row r="2522" spans="1:8" x14ac:dyDescent="0.3">
      <c r="A2522" s="1225"/>
      <c r="B2522" s="1188"/>
      <c r="C2522" s="1185"/>
      <c r="D2522" s="1189"/>
      <c r="E2522" s="1217"/>
      <c r="F2522" s="1180"/>
      <c r="G2522" s="1181"/>
      <c r="H2522" s="1182"/>
    </row>
    <row r="2523" spans="1:8" x14ac:dyDescent="0.3">
      <c r="A2523" s="1225"/>
      <c r="B2523" s="1188"/>
      <c r="C2523" s="1185"/>
      <c r="D2523" s="1189"/>
      <c r="E2523" s="1217"/>
      <c r="F2523" s="1180"/>
      <c r="G2523" s="1181"/>
      <c r="H2523" s="1182"/>
    </row>
    <row r="2524" spans="1:8" x14ac:dyDescent="0.3">
      <c r="A2524" s="1225"/>
      <c r="B2524" s="1188"/>
      <c r="C2524" s="1185"/>
      <c r="D2524" s="1189"/>
      <c r="E2524" s="1217"/>
      <c r="F2524" s="1180"/>
      <c r="G2524" s="1181"/>
      <c r="H2524" s="1182"/>
    </row>
    <row r="2525" spans="1:8" x14ac:dyDescent="0.3">
      <c r="A2525" s="1225"/>
      <c r="B2525" s="1188"/>
      <c r="C2525" s="1185"/>
      <c r="D2525" s="1189"/>
      <c r="E2525" s="1217"/>
      <c r="F2525" s="1180"/>
      <c r="G2525" s="1181"/>
      <c r="H2525" s="1182"/>
    </row>
    <row r="2526" spans="1:8" x14ac:dyDescent="0.3">
      <c r="A2526" s="1225"/>
      <c r="B2526" s="1188"/>
      <c r="C2526" s="1185"/>
      <c r="D2526" s="1189" t="s">
        <v>4331</v>
      </c>
      <c r="E2526" s="1217"/>
      <c r="F2526" s="1180"/>
      <c r="G2526" s="1181"/>
      <c r="H2526" s="1182"/>
    </row>
    <row r="2527" spans="1:8" x14ac:dyDescent="0.3">
      <c r="A2527" s="1178"/>
      <c r="B2527" s="1203"/>
      <c r="C2527" s="1204"/>
      <c r="D2527" s="1204"/>
      <c r="E2527" s="1204"/>
      <c r="F2527" s="1210"/>
      <c r="G2527" s="1181"/>
      <c r="H2527" s="1182"/>
    </row>
    <row r="2528" spans="1:8" x14ac:dyDescent="0.3">
      <c r="A2528" s="1205"/>
      <c r="B2528" s="1158" t="s">
        <v>4450</v>
      </c>
      <c r="C2528" s="1159"/>
      <c r="D2528" s="1159"/>
      <c r="E2528" s="1159"/>
      <c r="F2528" s="1175">
        <f>SUM(F2447:F2526)</f>
        <v>0</v>
      </c>
      <c r="G2528" s="1181"/>
      <c r="H2528" s="1151"/>
    </row>
    <row r="2529" spans="1:8" x14ac:dyDescent="0.3">
      <c r="A2529" s="1148" t="str">
        <f>A1</f>
        <v>CONTRACT  SANRAL NRA 2024/1323</v>
      </c>
      <c r="B2529" s="1206"/>
      <c r="C2529" s="1150"/>
      <c r="D2529" s="1150"/>
      <c r="E2529" s="1150"/>
      <c r="F2529" s="1151"/>
      <c r="G2529" s="1181"/>
      <c r="H2529" s="1151"/>
    </row>
    <row r="2530" spans="1:8" x14ac:dyDescent="0.3">
      <c r="A2530" s="1148" t="str">
        <f>A2</f>
        <v>ROUTINE ROAD MAINTENANCE ON NATIONAL ROUTES IN THE NORTHWEST PROVINCE</v>
      </c>
      <c r="B2530" s="1149"/>
      <c r="C2530" s="1150"/>
      <c r="D2530" s="1150"/>
      <c r="E2530" s="1150"/>
      <c r="F2530" s="1155" t="s">
        <v>4556</v>
      </c>
      <c r="G2530" s="1181"/>
      <c r="H2530" s="1155"/>
    </row>
    <row r="2531" spans="1:8" x14ac:dyDescent="0.3">
      <c r="A2531" s="1157" t="s">
        <v>4457</v>
      </c>
      <c r="B2531" s="1149"/>
      <c r="C2531" s="1159"/>
      <c r="D2531" s="1159"/>
      <c r="E2531" s="1159"/>
      <c r="F2531" s="1151"/>
      <c r="G2531" s="1181"/>
      <c r="H2531" s="1151"/>
    </row>
    <row r="2532" spans="1:8" x14ac:dyDescent="0.3">
      <c r="A2532" s="1162"/>
      <c r="B2532" s="1163"/>
      <c r="C2532" s="1164"/>
      <c r="D2532" s="1164"/>
      <c r="E2532" s="1165"/>
      <c r="F2532" s="1165"/>
      <c r="G2532" s="1181"/>
      <c r="H2532" s="1151"/>
    </row>
    <row r="2533" spans="1:8" x14ac:dyDescent="0.3">
      <c r="A2533" s="1166" t="s">
        <v>4111</v>
      </c>
      <c r="B2533" s="1167" t="s">
        <v>4035</v>
      </c>
      <c r="C2533" s="1168" t="s">
        <v>4112</v>
      </c>
      <c r="D2533" s="1168" t="s">
        <v>4113</v>
      </c>
      <c r="E2533" s="1169" t="s">
        <v>4114</v>
      </c>
      <c r="F2533" s="1169" t="s">
        <v>4036</v>
      </c>
      <c r="G2533" s="1181"/>
      <c r="H2533" s="1170"/>
    </row>
    <row r="2534" spans="1:8" x14ac:dyDescent="0.3">
      <c r="A2534" s="1172"/>
      <c r="B2534" s="1173"/>
      <c r="C2534" s="1174"/>
      <c r="D2534" s="1174"/>
      <c r="E2534" s="1175"/>
      <c r="F2534" s="1175"/>
      <c r="G2534" s="1181"/>
      <c r="H2534" s="1151"/>
    </row>
    <row r="2535" spans="1:8" x14ac:dyDescent="0.3">
      <c r="A2535" s="1178"/>
      <c r="B2535" s="1203"/>
      <c r="C2535" s="1204"/>
      <c r="D2535" s="1204"/>
      <c r="E2535" s="1204"/>
      <c r="F2535" s="1165"/>
      <c r="G2535" s="1181"/>
      <c r="H2535" s="1151"/>
    </row>
    <row r="2536" spans="1:8" x14ac:dyDescent="0.3">
      <c r="A2536" s="1205"/>
      <c r="B2536" s="1158" t="s">
        <v>4451</v>
      </c>
      <c r="C2536" s="1159"/>
      <c r="D2536" s="1159"/>
      <c r="E2536" s="1159"/>
      <c r="F2536" s="1175">
        <f>F2528</f>
        <v>0</v>
      </c>
      <c r="G2536" s="1181"/>
      <c r="H2536" s="1151"/>
    </row>
    <row r="2537" spans="1:8" x14ac:dyDescent="0.3">
      <c r="A2537" s="1187"/>
      <c r="B2537" s="1206"/>
      <c r="C2537" s="1185"/>
      <c r="D2537" s="1189" t="s">
        <v>4331</v>
      </c>
      <c r="E2537" s="1207"/>
      <c r="F2537" s="1207"/>
      <c r="G2537" s="1181"/>
      <c r="H2537" s="1151"/>
    </row>
    <row r="2538" spans="1:8" x14ac:dyDescent="0.3">
      <c r="A2538" s="1225"/>
      <c r="B2538" s="1235"/>
      <c r="C2538" s="1185"/>
      <c r="D2538" s="1189"/>
      <c r="E2538" s="1207"/>
      <c r="F2538" s="1180"/>
      <c r="G2538" s="1181"/>
      <c r="H2538" s="1182"/>
    </row>
    <row r="2539" spans="1:8" x14ac:dyDescent="0.3">
      <c r="A2539" s="1225"/>
      <c r="B2539" s="1188"/>
      <c r="C2539" s="1185"/>
      <c r="D2539" s="1189"/>
      <c r="E2539" s="1217"/>
      <c r="F2539" s="1180"/>
      <c r="G2539" s="1181"/>
      <c r="H2539" s="1182"/>
    </row>
    <row r="2540" spans="1:8" x14ac:dyDescent="0.3">
      <c r="A2540" s="1225"/>
      <c r="B2540" s="1308"/>
      <c r="C2540" s="1185"/>
      <c r="D2540" s="1189"/>
      <c r="E2540" s="1217"/>
      <c r="F2540" s="1180"/>
      <c r="G2540" s="1181"/>
      <c r="H2540" s="1182"/>
    </row>
    <row r="2541" spans="1:8" x14ac:dyDescent="0.3">
      <c r="A2541" s="1183"/>
      <c r="B2541" s="1188"/>
      <c r="C2541" s="1185"/>
      <c r="D2541" s="1189"/>
      <c r="E2541" s="1217"/>
      <c r="F2541" s="1180"/>
      <c r="G2541" s="1181"/>
      <c r="H2541" s="1182"/>
    </row>
    <row r="2542" spans="1:8" x14ac:dyDescent="0.3">
      <c r="A2542" s="1225"/>
      <c r="B2542" s="1269"/>
      <c r="C2542" s="1185"/>
      <c r="D2542" s="1189"/>
      <c r="E2542" s="1226"/>
      <c r="F2542" s="1180"/>
      <c r="G2542" s="1181"/>
      <c r="H2542" s="1182"/>
    </row>
    <row r="2543" spans="1:8" x14ac:dyDescent="0.3">
      <c r="A2543" s="1225"/>
      <c r="B2543" s="1188"/>
      <c r="C2543" s="1185"/>
      <c r="D2543" s="1189"/>
      <c r="E2543" s="1217"/>
      <c r="F2543" s="1180"/>
      <c r="G2543" s="1181"/>
      <c r="H2543" s="1182"/>
    </row>
    <row r="2544" spans="1:8" x14ac:dyDescent="0.3">
      <c r="A2544" s="1225"/>
      <c r="B2544" s="1188"/>
      <c r="C2544" s="1185"/>
      <c r="D2544" s="1189"/>
      <c r="E2544" s="1226"/>
      <c r="F2544" s="1180"/>
      <c r="G2544" s="1181"/>
      <c r="H2544" s="1182"/>
    </row>
    <row r="2545" spans="1:8" x14ac:dyDescent="0.3">
      <c r="A2545" s="1225"/>
      <c r="B2545" s="1188"/>
      <c r="C2545" s="1185"/>
      <c r="D2545" s="1189"/>
      <c r="E2545" s="1217"/>
      <c r="F2545" s="1180"/>
      <c r="G2545" s="1181"/>
      <c r="H2545" s="1182"/>
    </row>
    <row r="2546" spans="1:8" x14ac:dyDescent="0.3">
      <c r="A2546" s="1225"/>
      <c r="B2546" s="1188"/>
      <c r="C2546" s="1185"/>
      <c r="D2546" s="1189"/>
      <c r="E2546" s="1226"/>
      <c r="F2546" s="1180"/>
      <c r="G2546" s="1181"/>
      <c r="H2546" s="1182"/>
    </row>
    <row r="2547" spans="1:8" x14ac:dyDescent="0.3">
      <c r="A2547" s="1225"/>
      <c r="B2547" s="1188"/>
      <c r="C2547" s="1185"/>
      <c r="D2547" s="1189"/>
      <c r="E2547" s="1217"/>
      <c r="F2547" s="1180"/>
      <c r="G2547" s="1181"/>
      <c r="H2547" s="1182"/>
    </row>
    <row r="2548" spans="1:8" x14ac:dyDescent="0.3">
      <c r="A2548" s="1225"/>
      <c r="B2548" s="1188"/>
      <c r="C2548" s="1185"/>
      <c r="D2548" s="1189"/>
      <c r="E2548" s="1226"/>
      <c r="F2548" s="1180"/>
      <c r="G2548" s="1181"/>
      <c r="H2548" s="1182"/>
    </row>
    <row r="2549" spans="1:8" x14ac:dyDescent="0.3">
      <c r="A2549" s="1225"/>
      <c r="B2549" s="1188"/>
      <c r="C2549" s="1185"/>
      <c r="D2549" s="1189"/>
      <c r="E2549" s="1217"/>
      <c r="F2549" s="1180"/>
      <c r="G2549" s="1181"/>
      <c r="H2549" s="1182"/>
    </row>
    <row r="2550" spans="1:8" x14ac:dyDescent="0.3">
      <c r="A2550" s="1225"/>
      <c r="B2550" s="1188"/>
      <c r="C2550" s="1185"/>
      <c r="D2550" s="1189"/>
      <c r="E2550" s="1226"/>
      <c r="F2550" s="1180"/>
      <c r="G2550" s="1181"/>
      <c r="H2550" s="1182"/>
    </row>
    <row r="2551" spans="1:8" x14ac:dyDescent="0.3">
      <c r="A2551" s="1183"/>
      <c r="B2551" s="1188"/>
      <c r="C2551" s="1185"/>
      <c r="D2551" s="1189"/>
      <c r="E2551" s="1310"/>
      <c r="F2551" s="1180"/>
      <c r="G2551" s="1181"/>
      <c r="H2551" s="1182"/>
    </row>
    <row r="2552" spans="1:8" x14ac:dyDescent="0.3">
      <c r="A2552" s="1183"/>
      <c r="B2552" s="1184"/>
      <c r="C2552" s="1185"/>
      <c r="D2552" s="1189"/>
      <c r="E2552" s="1207"/>
      <c r="F2552" s="1180"/>
      <c r="G2552" s="1181"/>
      <c r="H2552" s="1182"/>
    </row>
    <row r="2553" spans="1:8" x14ac:dyDescent="0.3">
      <c r="A2553" s="1183"/>
      <c r="B2553" s="1184"/>
      <c r="C2553" s="1185"/>
      <c r="D2553" s="1189"/>
      <c r="E2553" s="1207"/>
      <c r="F2553" s="1180"/>
      <c r="G2553" s="1181"/>
      <c r="H2553" s="1182"/>
    </row>
    <row r="2554" spans="1:8" x14ac:dyDescent="0.3">
      <c r="A2554" s="1187"/>
      <c r="B2554" s="1188"/>
      <c r="C2554" s="1185"/>
      <c r="D2554" s="1189"/>
      <c r="E2554" s="1217"/>
      <c r="F2554" s="1180"/>
      <c r="G2554" s="1181"/>
      <c r="H2554" s="1182"/>
    </row>
    <row r="2555" spans="1:8" x14ac:dyDescent="0.3">
      <c r="A2555" s="1187"/>
      <c r="B2555" s="1188"/>
      <c r="C2555" s="1185"/>
      <c r="D2555" s="1189"/>
      <c r="E2555" s="1217"/>
      <c r="F2555" s="1180"/>
      <c r="G2555" s="1181"/>
      <c r="H2555" s="1182"/>
    </row>
    <row r="2556" spans="1:8" x14ac:dyDescent="0.3">
      <c r="A2556" s="1187"/>
      <c r="B2556" s="1188"/>
      <c r="C2556" s="1185"/>
      <c r="D2556" s="1189"/>
      <c r="E2556" s="1285"/>
      <c r="F2556" s="1180"/>
      <c r="G2556" s="1181"/>
      <c r="H2556" s="1182"/>
    </row>
    <row r="2557" spans="1:8" x14ac:dyDescent="0.3">
      <c r="A2557" s="1187"/>
      <c r="B2557" s="1188"/>
      <c r="C2557" s="1185"/>
      <c r="D2557" s="1189"/>
      <c r="E2557" s="1291"/>
      <c r="F2557" s="1180"/>
      <c r="G2557" s="1181"/>
      <c r="H2557" s="1182"/>
    </row>
    <row r="2558" spans="1:8" x14ac:dyDescent="0.3">
      <c r="A2558" s="1187"/>
      <c r="B2558" s="1188"/>
      <c r="C2558" s="1185"/>
      <c r="D2558" s="1189"/>
      <c r="E2558" s="1258"/>
      <c r="F2558" s="1180"/>
      <c r="G2558" s="1181"/>
      <c r="H2558" s="1182"/>
    </row>
    <row r="2559" spans="1:8" x14ac:dyDescent="0.3">
      <c r="A2559" s="1187"/>
      <c r="B2559" s="1188"/>
      <c r="C2559" s="1185"/>
      <c r="D2559" s="1189"/>
      <c r="E2559" s="1258"/>
      <c r="F2559" s="1180"/>
      <c r="G2559" s="1181"/>
      <c r="H2559" s="1182"/>
    </row>
    <row r="2560" spans="1:8" x14ac:dyDescent="0.3">
      <c r="A2560" s="1187"/>
      <c r="B2560" s="1188"/>
      <c r="C2560" s="1185"/>
      <c r="D2560" s="1189"/>
      <c r="E2560" s="1285"/>
      <c r="F2560" s="1180"/>
      <c r="G2560" s="1181"/>
      <c r="H2560" s="1182"/>
    </row>
    <row r="2561" spans="1:8" x14ac:dyDescent="0.3">
      <c r="A2561" s="1187"/>
      <c r="B2561" s="1188"/>
      <c r="C2561" s="1185"/>
      <c r="D2561" s="1189"/>
      <c r="E2561" s="1258"/>
      <c r="F2561" s="1180"/>
      <c r="G2561" s="1181"/>
      <c r="H2561" s="1182"/>
    </row>
    <row r="2562" spans="1:8" x14ac:dyDescent="0.3">
      <c r="A2562" s="1187"/>
      <c r="B2562" s="1188"/>
      <c r="C2562" s="1185"/>
      <c r="D2562" s="1189"/>
      <c r="E2562" s="1285"/>
      <c r="F2562" s="1180"/>
      <c r="G2562" s="1181"/>
      <c r="H2562" s="1182"/>
    </row>
    <row r="2563" spans="1:8" x14ac:dyDescent="0.3">
      <c r="A2563" s="1187"/>
      <c r="B2563" s="1188"/>
      <c r="C2563" s="1185"/>
      <c r="D2563" s="1189" t="s">
        <v>4331</v>
      </c>
      <c r="E2563" s="1207"/>
      <c r="F2563" s="1180"/>
      <c r="G2563" s="1181"/>
      <c r="H2563" s="1182"/>
    </row>
    <row r="2564" spans="1:8" x14ac:dyDescent="0.3">
      <c r="A2564" s="1187"/>
      <c r="B2564" s="1188"/>
      <c r="C2564" s="1185"/>
      <c r="D2564" s="1189"/>
      <c r="E2564" s="1285"/>
      <c r="F2564" s="1180"/>
      <c r="G2564" s="1181"/>
      <c r="H2564" s="1182"/>
    </row>
    <row r="2565" spans="1:8" x14ac:dyDescent="0.3">
      <c r="A2565" s="1187"/>
      <c r="B2565" s="1188"/>
      <c r="C2565" s="1185"/>
      <c r="D2565" s="1189"/>
      <c r="E2565" s="1285"/>
      <c r="F2565" s="1180"/>
      <c r="G2565" s="1181"/>
      <c r="H2565" s="1182"/>
    </row>
    <row r="2566" spans="1:8" x14ac:dyDescent="0.3">
      <c r="A2566" s="1187"/>
      <c r="B2566" s="1188"/>
      <c r="C2566" s="1185"/>
      <c r="D2566" s="1189"/>
      <c r="E2566" s="1285"/>
      <c r="F2566" s="1180"/>
      <c r="G2566" s="1181"/>
      <c r="H2566" s="1182"/>
    </row>
    <row r="2567" spans="1:8" x14ac:dyDescent="0.3">
      <c r="A2567" s="1187"/>
      <c r="B2567" s="1188"/>
      <c r="C2567" s="1185"/>
      <c r="D2567" s="1189"/>
      <c r="E2567" s="1285"/>
      <c r="F2567" s="1180"/>
      <c r="G2567" s="1181"/>
      <c r="H2567" s="1182"/>
    </row>
    <row r="2568" spans="1:8" x14ac:dyDescent="0.3">
      <c r="A2568" s="1187"/>
      <c r="B2568" s="1188"/>
      <c r="C2568" s="1185"/>
      <c r="D2568" s="1189"/>
      <c r="E2568" s="1285"/>
      <c r="F2568" s="1180"/>
      <c r="G2568" s="1181"/>
      <c r="H2568" s="1182"/>
    </row>
    <row r="2569" spans="1:8" x14ac:dyDescent="0.3">
      <c r="A2569" s="1187"/>
      <c r="B2569" s="1188"/>
      <c r="C2569" s="1185"/>
      <c r="D2569" s="1189"/>
      <c r="E2569" s="1285"/>
      <c r="F2569" s="1180"/>
      <c r="G2569" s="1181"/>
      <c r="H2569" s="1182"/>
    </row>
    <row r="2570" spans="1:8" x14ac:dyDescent="0.3">
      <c r="A2570" s="1187"/>
      <c r="B2570" s="1188"/>
      <c r="C2570" s="1185"/>
      <c r="D2570" s="1189"/>
      <c r="E2570" s="1285"/>
      <c r="F2570" s="1180"/>
      <c r="G2570" s="1181"/>
      <c r="H2570" s="1182"/>
    </row>
    <row r="2571" spans="1:8" x14ac:dyDescent="0.3">
      <c r="A2571" s="1187"/>
      <c r="B2571" s="1188"/>
      <c r="C2571" s="1185"/>
      <c r="D2571" s="1189"/>
      <c r="E2571" s="1285"/>
      <c r="F2571" s="1180"/>
      <c r="G2571" s="1181"/>
      <c r="H2571" s="1182"/>
    </row>
    <row r="2572" spans="1:8" x14ac:dyDescent="0.3">
      <c r="A2572" s="1187"/>
      <c r="B2572" s="1188"/>
      <c r="C2572" s="1185"/>
      <c r="D2572" s="1189"/>
      <c r="E2572" s="1285"/>
      <c r="F2572" s="1180"/>
      <c r="G2572" s="1181"/>
      <c r="H2572" s="1182"/>
    </row>
    <row r="2573" spans="1:8" x14ac:dyDescent="0.3">
      <c r="A2573" s="1187"/>
      <c r="B2573" s="1188"/>
      <c r="C2573" s="1185"/>
      <c r="D2573" s="1189"/>
      <c r="E2573" s="1285"/>
      <c r="F2573" s="1180"/>
      <c r="G2573" s="1181"/>
      <c r="H2573" s="1182"/>
    </row>
    <row r="2574" spans="1:8" x14ac:dyDescent="0.3">
      <c r="A2574" s="1187"/>
      <c r="B2574" s="1188"/>
      <c r="C2574" s="1185"/>
      <c r="D2574" s="1189"/>
      <c r="E2574" s="1285"/>
      <c r="F2574" s="1180"/>
      <c r="G2574" s="1181"/>
      <c r="H2574" s="1182"/>
    </row>
    <row r="2575" spans="1:8" x14ac:dyDescent="0.3">
      <c r="A2575" s="1187"/>
      <c r="B2575" s="1188"/>
      <c r="C2575" s="1185"/>
      <c r="D2575" s="1189"/>
      <c r="E2575" s="1285"/>
      <c r="F2575" s="1180"/>
      <c r="G2575" s="1181"/>
      <c r="H2575" s="1182"/>
    </row>
    <row r="2576" spans="1:8" x14ac:dyDescent="0.3">
      <c r="A2576" s="1187"/>
      <c r="B2576" s="1188"/>
      <c r="C2576" s="1185"/>
      <c r="D2576" s="1189"/>
      <c r="E2576" s="1285"/>
      <c r="F2576" s="1180"/>
      <c r="G2576" s="1181"/>
      <c r="H2576" s="1182"/>
    </row>
    <row r="2577" spans="1:8" x14ac:dyDescent="0.3">
      <c r="A2577" s="1187"/>
      <c r="B2577" s="1188"/>
      <c r="C2577" s="1185"/>
      <c r="D2577" s="1189"/>
      <c r="E2577" s="1285"/>
      <c r="F2577" s="1180"/>
      <c r="G2577" s="1181"/>
      <c r="H2577" s="1182"/>
    </row>
    <row r="2578" spans="1:8" x14ac:dyDescent="0.3">
      <c r="A2578" s="1187"/>
      <c r="B2578" s="1188"/>
      <c r="C2578" s="1185"/>
      <c r="D2578" s="1189"/>
      <c r="E2578" s="1285"/>
      <c r="F2578" s="1180"/>
      <c r="G2578" s="1181"/>
      <c r="H2578" s="1182"/>
    </row>
    <row r="2579" spans="1:8" x14ac:dyDescent="0.3">
      <c r="A2579" s="1187"/>
      <c r="B2579" s="1188"/>
      <c r="C2579" s="1185"/>
      <c r="D2579" s="1189"/>
      <c r="E2579" s="1285"/>
      <c r="F2579" s="1180"/>
      <c r="G2579" s="1181"/>
      <c r="H2579" s="1182"/>
    </row>
    <row r="2580" spans="1:8" x14ac:dyDescent="0.3">
      <c r="A2580" s="1187"/>
      <c r="B2580" s="1188"/>
      <c r="C2580" s="1185"/>
      <c r="D2580" s="1189"/>
      <c r="E2580" s="1285"/>
      <c r="F2580" s="1180"/>
      <c r="G2580" s="1181"/>
      <c r="H2580" s="1182"/>
    </row>
    <row r="2581" spans="1:8" x14ac:dyDescent="0.3">
      <c r="A2581" s="1187"/>
      <c r="B2581" s="1188"/>
      <c r="C2581" s="1185"/>
      <c r="D2581" s="1189"/>
      <c r="E2581" s="1285"/>
      <c r="F2581" s="1180"/>
      <c r="G2581" s="1181"/>
      <c r="H2581" s="1182"/>
    </row>
    <row r="2582" spans="1:8" x14ac:dyDescent="0.3">
      <c r="A2582" s="1187"/>
      <c r="B2582" s="1188"/>
      <c r="C2582" s="1185"/>
      <c r="D2582" s="1189"/>
      <c r="E2582" s="1285"/>
      <c r="F2582" s="1180"/>
      <c r="G2582" s="1181"/>
      <c r="H2582" s="1182"/>
    </row>
    <row r="2583" spans="1:8" x14ac:dyDescent="0.3">
      <c r="A2583" s="1187"/>
      <c r="B2583" s="1188"/>
      <c r="C2583" s="1185"/>
      <c r="D2583" s="1189"/>
      <c r="E2583" s="1285"/>
      <c r="F2583" s="1180"/>
      <c r="G2583" s="1181"/>
      <c r="H2583" s="1182"/>
    </row>
    <row r="2584" spans="1:8" x14ac:dyDescent="0.3">
      <c r="A2584" s="1187"/>
      <c r="B2584" s="1188"/>
      <c r="C2584" s="1185"/>
      <c r="D2584" s="1189"/>
      <c r="E2584" s="1285"/>
      <c r="F2584" s="1180"/>
      <c r="G2584" s="1181"/>
      <c r="H2584" s="1182"/>
    </row>
    <row r="2585" spans="1:8" x14ac:dyDescent="0.3">
      <c r="A2585" s="1187"/>
      <c r="B2585" s="1188"/>
      <c r="C2585" s="1185"/>
      <c r="D2585" s="1189"/>
      <c r="E2585" s="1285"/>
      <c r="F2585" s="1180"/>
      <c r="G2585" s="1181"/>
      <c r="H2585" s="1182"/>
    </row>
    <row r="2586" spans="1:8" x14ac:dyDescent="0.3">
      <c r="A2586" s="1178"/>
      <c r="B2586" s="1203"/>
      <c r="C2586" s="1204"/>
      <c r="D2586" s="1204"/>
      <c r="E2586" s="1204"/>
      <c r="F2586" s="1210"/>
      <c r="G2586" s="1181"/>
      <c r="H2586" s="1182"/>
    </row>
    <row r="2587" spans="1:8" x14ac:dyDescent="0.3">
      <c r="A2587" s="1211" t="s">
        <v>4100</v>
      </c>
      <c r="B2587" s="1158" t="s">
        <v>4116</v>
      </c>
      <c r="C2587" s="1159"/>
      <c r="D2587" s="1159"/>
      <c r="E2587" s="1159"/>
      <c r="F2587" s="1175">
        <f>SUM(F2536:F2585)</f>
        <v>0</v>
      </c>
      <c r="G2587" s="1181"/>
      <c r="H2587" s="1151"/>
    </row>
    <row r="2588" spans="1:8" x14ac:dyDescent="0.3">
      <c r="A2588" s="1148" t="str">
        <f>A1</f>
        <v>CONTRACT  SANRAL NRA 2024/1323</v>
      </c>
      <c r="B2588" s="1206"/>
      <c r="C2588" s="1150"/>
      <c r="D2588" s="1150"/>
      <c r="E2588" s="1150"/>
      <c r="F2588" s="1151"/>
      <c r="G2588" s="1181"/>
      <c r="H2588" s="1151"/>
    </row>
    <row r="2589" spans="1:8" x14ac:dyDescent="0.3">
      <c r="A2589" s="1148" t="str">
        <f>A2</f>
        <v>ROUTINE ROAD MAINTENANCE ON NATIONAL ROUTES IN THE NORTHWEST PROVINCE</v>
      </c>
      <c r="B2589" s="1149"/>
      <c r="C2589" s="1150"/>
      <c r="D2589" s="1150"/>
      <c r="E2589" s="1150"/>
      <c r="F2589" s="1155" t="s">
        <v>4558</v>
      </c>
      <c r="G2589" s="1181"/>
      <c r="H2589" s="1155"/>
    </row>
    <row r="2590" spans="1:8" x14ac:dyDescent="0.3">
      <c r="A2590" s="1157" t="s">
        <v>4457</v>
      </c>
      <c r="B2590" s="1149"/>
      <c r="C2590" s="1159"/>
      <c r="D2590" s="1159"/>
      <c r="E2590" s="1159"/>
      <c r="F2590" s="1151"/>
      <c r="G2590" s="1181"/>
      <c r="H2590" s="1151"/>
    </row>
    <row r="2591" spans="1:8" x14ac:dyDescent="0.3">
      <c r="A2591" s="1162"/>
      <c r="B2591" s="1163"/>
      <c r="C2591" s="1164"/>
      <c r="D2591" s="1164"/>
      <c r="E2591" s="1165"/>
      <c r="F2591" s="1165"/>
      <c r="G2591" s="1181"/>
      <c r="H2591" s="1151"/>
    </row>
    <row r="2592" spans="1:8" x14ac:dyDescent="0.3">
      <c r="A2592" s="1166" t="s">
        <v>4111</v>
      </c>
      <c r="B2592" s="1167" t="s">
        <v>4035</v>
      </c>
      <c r="C2592" s="1168" t="s">
        <v>4112</v>
      </c>
      <c r="D2592" s="1168" t="s">
        <v>4113</v>
      </c>
      <c r="E2592" s="1169" t="s">
        <v>4114</v>
      </c>
      <c r="F2592" s="1169" t="s">
        <v>4036</v>
      </c>
      <c r="G2592" s="1181"/>
      <c r="H2592" s="1170"/>
    </row>
    <row r="2593" spans="1:8" x14ac:dyDescent="0.3">
      <c r="A2593" s="1172"/>
      <c r="B2593" s="1159"/>
      <c r="C2593" s="1174"/>
      <c r="D2593" s="1174"/>
      <c r="E2593" s="1175"/>
      <c r="F2593" s="1311"/>
      <c r="G2593" s="1181"/>
      <c r="H2593" s="1312"/>
    </row>
    <row r="2594" spans="1:8" x14ac:dyDescent="0.3">
      <c r="A2594" s="1222"/>
      <c r="B2594" s="1223"/>
      <c r="C2594" s="1164"/>
      <c r="D2594" s="1189" t="s">
        <v>4331</v>
      </c>
      <c r="E2594" s="1165"/>
      <c r="F2594" s="1180"/>
      <c r="G2594" s="1181"/>
      <c r="H2594" s="1182"/>
    </row>
    <row r="2595" spans="1:8" ht="24" x14ac:dyDescent="0.3">
      <c r="A2595" s="1166" t="s">
        <v>4102</v>
      </c>
      <c r="B2595" s="1184" t="s">
        <v>4559</v>
      </c>
      <c r="C2595" s="1185"/>
      <c r="D2595" s="1189" t="s">
        <v>4331</v>
      </c>
      <c r="E2595" s="1207"/>
      <c r="F2595" s="1180"/>
      <c r="G2595" s="1181"/>
      <c r="H2595" s="1182"/>
    </row>
    <row r="2596" spans="1:8" x14ac:dyDescent="0.3">
      <c r="A2596" s="1225"/>
      <c r="B2596" s="1188"/>
      <c r="C2596" s="1185"/>
      <c r="D2596" s="1189" t="s">
        <v>4331</v>
      </c>
      <c r="E2596" s="1207"/>
      <c r="F2596" s="1180"/>
      <c r="G2596" s="1181"/>
      <c r="H2596" s="1182"/>
    </row>
    <row r="2597" spans="1:8" ht="22.8" x14ac:dyDescent="0.3">
      <c r="A2597" s="1225" t="s">
        <v>2425</v>
      </c>
      <c r="B2597" s="1188" t="s">
        <v>2426</v>
      </c>
      <c r="C2597" s="1185"/>
      <c r="D2597" s="1189" t="s">
        <v>4331</v>
      </c>
      <c r="E2597" s="1207"/>
      <c r="F2597" s="1180"/>
      <c r="G2597" s="1181"/>
      <c r="H2597" s="1182"/>
    </row>
    <row r="2598" spans="1:8" x14ac:dyDescent="0.3">
      <c r="A2598" s="1225"/>
      <c r="B2598" s="1188"/>
      <c r="C2598" s="1185"/>
      <c r="D2598" s="1189" t="s">
        <v>4331</v>
      </c>
      <c r="E2598" s="1217"/>
      <c r="F2598" s="1180"/>
      <c r="G2598" s="1181"/>
      <c r="H2598" s="1182"/>
    </row>
    <row r="2599" spans="1:8" ht="22.8" x14ac:dyDescent="0.3">
      <c r="A2599" s="1225" t="s">
        <v>2427</v>
      </c>
      <c r="B2599" s="1188" t="s">
        <v>2428</v>
      </c>
      <c r="C2599" s="1185"/>
      <c r="D2599" s="1189"/>
      <c r="E2599" s="1217"/>
      <c r="F2599" s="1180"/>
      <c r="G2599" s="1181"/>
      <c r="H2599" s="1182"/>
    </row>
    <row r="2600" spans="1:8" x14ac:dyDescent="0.3">
      <c r="A2600" s="1225" t="s">
        <v>2429</v>
      </c>
      <c r="B2600" s="1188" t="s">
        <v>1222</v>
      </c>
      <c r="C2600" s="1185" t="s">
        <v>955</v>
      </c>
      <c r="D2600" s="1189">
        <v>100</v>
      </c>
      <c r="E2600" s="1313"/>
      <c r="F2600" s="1180">
        <f>ROUND(D2600*(ROUND(E2600,2)),2)</f>
        <v>0</v>
      </c>
      <c r="G2600" s="1181"/>
      <c r="H2600" s="1182"/>
    </row>
    <row r="2601" spans="1:8" x14ac:dyDescent="0.3">
      <c r="A2601" s="1225"/>
      <c r="B2601" s="1188"/>
      <c r="C2601" s="1185"/>
      <c r="D2601" s="1189"/>
      <c r="E2601" s="1217"/>
      <c r="F2601" s="1180"/>
      <c r="G2601" s="1181"/>
      <c r="H2601" s="1182"/>
    </row>
    <row r="2602" spans="1:8" ht="22.8" x14ac:dyDescent="0.3">
      <c r="A2602" s="1187" t="s">
        <v>2435</v>
      </c>
      <c r="B2602" s="1235" t="s">
        <v>4560</v>
      </c>
      <c r="C2602" s="1185"/>
      <c r="D2602" s="1189" t="s">
        <v>4331</v>
      </c>
      <c r="E2602" s="1217"/>
      <c r="F2602" s="1180"/>
      <c r="G2602" s="1181"/>
      <c r="H2602" s="1182"/>
    </row>
    <row r="2603" spans="1:8" x14ac:dyDescent="0.3">
      <c r="A2603" s="1187"/>
      <c r="B2603" s="1188"/>
      <c r="C2603" s="1185"/>
      <c r="D2603" s="1189" t="s">
        <v>4331</v>
      </c>
      <c r="E2603" s="1217"/>
      <c r="F2603" s="1180"/>
      <c r="G2603" s="1181"/>
      <c r="H2603" s="1182"/>
    </row>
    <row r="2604" spans="1:8" ht="27" customHeight="1" x14ac:dyDescent="0.3">
      <c r="A2604" s="1187" t="s">
        <v>2437</v>
      </c>
      <c r="B2604" s="1269" t="s">
        <v>1222</v>
      </c>
      <c r="C2604" s="1185" t="s">
        <v>955</v>
      </c>
      <c r="D2604" s="1189">
        <v>100</v>
      </c>
      <c r="E2604" s="1216"/>
      <c r="F2604" s="1180">
        <f>ROUND(D2604*(ROUND(E2604,2)),2)</f>
        <v>0</v>
      </c>
      <c r="G2604" s="1181"/>
      <c r="H2604" s="1182"/>
    </row>
    <row r="2605" spans="1:8" x14ac:dyDescent="0.3">
      <c r="A2605" s="1225"/>
      <c r="B2605" s="1188"/>
      <c r="C2605" s="1185"/>
      <c r="D2605" s="1189"/>
      <c r="E2605" s="1229"/>
      <c r="F2605" s="1180"/>
      <c r="G2605" s="1181"/>
      <c r="H2605" s="1182"/>
    </row>
    <row r="2606" spans="1:8" ht="46.2" customHeight="1" x14ac:dyDescent="0.3">
      <c r="A2606" s="1225" t="s">
        <v>2448</v>
      </c>
      <c r="B2606" s="1188" t="s">
        <v>2449</v>
      </c>
      <c r="C2606" s="1185"/>
      <c r="D2606" s="1189" t="s">
        <v>4331</v>
      </c>
      <c r="E2606" s="1217"/>
      <c r="F2606" s="1180"/>
      <c r="G2606" s="1181"/>
      <c r="H2606" s="1182"/>
    </row>
    <row r="2607" spans="1:8" x14ac:dyDescent="0.3">
      <c r="A2607" s="1187"/>
      <c r="B2607" s="1188"/>
      <c r="C2607" s="1185"/>
      <c r="D2607" s="1189" t="s">
        <v>4331</v>
      </c>
      <c r="E2607" s="1207"/>
      <c r="F2607" s="1180"/>
      <c r="G2607" s="1181"/>
      <c r="H2607" s="1182"/>
    </row>
    <row r="2608" spans="1:8" x14ac:dyDescent="0.3">
      <c r="A2608" s="1187" t="s">
        <v>2450</v>
      </c>
      <c r="B2608" s="1188" t="s">
        <v>2451</v>
      </c>
      <c r="C2608" s="1185" t="s">
        <v>181</v>
      </c>
      <c r="D2608" s="1189">
        <v>2000</v>
      </c>
      <c r="E2608" s="1286"/>
      <c r="F2608" s="1180">
        <f>ROUND(D2608*(ROUND(E2608,2)),2)</f>
        <v>0</v>
      </c>
      <c r="G2608" s="1181"/>
      <c r="H2608" s="1182"/>
    </row>
    <row r="2609" spans="1:8" x14ac:dyDescent="0.3">
      <c r="A2609" s="1187"/>
      <c r="B2609" s="1188"/>
      <c r="C2609" s="1185"/>
      <c r="D2609" s="1189" t="s">
        <v>4331</v>
      </c>
      <c r="E2609" s="1245"/>
      <c r="F2609" s="1180"/>
      <c r="G2609" s="1181"/>
      <c r="H2609" s="1182"/>
    </row>
    <row r="2610" spans="1:8" x14ac:dyDescent="0.3">
      <c r="A2610" s="1187" t="s">
        <v>2452</v>
      </c>
      <c r="B2610" s="1188" t="s">
        <v>2453</v>
      </c>
      <c r="C2610" s="1185" t="s">
        <v>2405</v>
      </c>
      <c r="D2610" s="1189">
        <v>20</v>
      </c>
      <c r="E2610" s="1286"/>
      <c r="F2610" s="1180">
        <f>ROUND(D2610*(ROUND(E2610,2)),2)</f>
        <v>0</v>
      </c>
      <c r="G2610" s="1181"/>
      <c r="H2610" s="1182"/>
    </row>
    <row r="2611" spans="1:8" x14ac:dyDescent="0.3">
      <c r="A2611" s="1187"/>
      <c r="B2611" s="1188"/>
      <c r="C2611" s="1185"/>
      <c r="D2611" s="1189" t="s">
        <v>4331</v>
      </c>
      <c r="E2611" s="1207"/>
      <c r="F2611" s="1180"/>
      <c r="G2611" s="1181"/>
      <c r="H2611" s="1182"/>
    </row>
    <row r="2612" spans="1:8" x14ac:dyDescent="0.3">
      <c r="A2612" s="1187" t="s">
        <v>2454</v>
      </c>
      <c r="B2612" s="1188" t="s">
        <v>2455</v>
      </c>
      <c r="C2612" s="1185" t="s">
        <v>955</v>
      </c>
      <c r="D2612" s="1189">
        <v>30</v>
      </c>
      <c r="E2612" s="1286"/>
      <c r="F2612" s="1180">
        <f>ROUND(D2612*(ROUND(E2612,2)),2)</f>
        <v>0</v>
      </c>
      <c r="G2612" s="1181"/>
      <c r="H2612" s="1182"/>
    </row>
    <row r="2613" spans="1:8" x14ac:dyDescent="0.3">
      <c r="A2613" s="1187"/>
      <c r="B2613" s="1188"/>
      <c r="C2613" s="1185"/>
      <c r="D2613" s="1189" t="s">
        <v>4331</v>
      </c>
      <c r="E2613" s="1217"/>
      <c r="F2613" s="1180"/>
      <c r="G2613" s="1181"/>
      <c r="H2613" s="1182"/>
    </row>
    <row r="2614" spans="1:8" ht="22.8" x14ac:dyDescent="0.3">
      <c r="A2614" s="1187" t="s">
        <v>2456</v>
      </c>
      <c r="B2614" s="1188" t="s">
        <v>2457</v>
      </c>
      <c r="C2614" s="1185" t="s">
        <v>955</v>
      </c>
      <c r="D2614" s="1189">
        <v>10</v>
      </c>
      <c r="E2614" s="1286"/>
      <c r="F2614" s="1180">
        <f>ROUND(D2614*(ROUND(E2614,2)),2)</f>
        <v>0</v>
      </c>
      <c r="G2614" s="1181"/>
      <c r="H2614" s="1182"/>
    </row>
    <row r="2615" spans="1:8" x14ac:dyDescent="0.3">
      <c r="A2615" s="1187"/>
      <c r="B2615" s="1188"/>
      <c r="C2615" s="1185"/>
      <c r="D2615" s="1189" t="s">
        <v>4331</v>
      </c>
      <c r="E2615" s="1285"/>
      <c r="F2615" s="1180"/>
      <c r="G2615" s="1181"/>
      <c r="H2615" s="1182"/>
    </row>
    <row r="2616" spans="1:8" ht="22.8" x14ac:dyDescent="0.3">
      <c r="A2616" s="1187" t="s">
        <v>2458</v>
      </c>
      <c r="B2616" s="1188" t="s">
        <v>2459</v>
      </c>
      <c r="C2616" s="1275" t="s">
        <v>181</v>
      </c>
      <c r="D2616" s="1314">
        <v>1000</v>
      </c>
      <c r="E2616" s="1315"/>
      <c r="F2616" s="1180">
        <f>ROUND(D2616*(ROUND(E2616,2)),2)</f>
        <v>0</v>
      </c>
      <c r="G2616" s="1181"/>
      <c r="H2616" s="1182"/>
    </row>
    <row r="2617" spans="1:8" x14ac:dyDescent="0.3">
      <c r="A2617" s="1187"/>
      <c r="B2617" s="1188"/>
      <c r="C2617" s="1185"/>
      <c r="D2617" s="1189" t="s">
        <v>4331</v>
      </c>
      <c r="E2617" s="1207"/>
      <c r="F2617" s="1180"/>
      <c r="G2617" s="1181"/>
      <c r="H2617" s="1182"/>
    </row>
    <row r="2618" spans="1:8" x14ac:dyDescent="0.3">
      <c r="A2618" s="1225"/>
      <c r="B2618" s="1188"/>
      <c r="C2618" s="1185"/>
      <c r="D2618" s="1189"/>
      <c r="E2618" s="1229"/>
      <c r="F2618" s="1180"/>
      <c r="G2618" s="1181"/>
      <c r="H2618" s="1182"/>
    </row>
    <row r="2619" spans="1:8" x14ac:dyDescent="0.3">
      <c r="A2619" s="1178"/>
      <c r="B2619" s="1203"/>
      <c r="C2619" s="1204"/>
      <c r="D2619" s="1204"/>
      <c r="E2619" s="1204"/>
      <c r="F2619" s="1210"/>
      <c r="G2619" s="1181"/>
      <c r="H2619" s="1182"/>
    </row>
    <row r="2620" spans="1:8" x14ac:dyDescent="0.3">
      <c r="A2620" s="1205"/>
      <c r="B2620" s="1158" t="s">
        <v>4450</v>
      </c>
      <c r="C2620" s="1159"/>
      <c r="D2620" s="1159"/>
      <c r="E2620" s="1159"/>
      <c r="F2620" s="1175">
        <f>SUM(F2594:F2618)</f>
        <v>0</v>
      </c>
      <c r="G2620" s="1181"/>
      <c r="H2620" s="1151"/>
    </row>
    <row r="2621" spans="1:8" x14ac:dyDescent="0.3">
      <c r="A2621" s="1148" t="str">
        <f>A1</f>
        <v>CONTRACT  SANRAL NRA 2024/1323</v>
      </c>
      <c r="B2621" s="1206"/>
      <c r="C2621" s="1150"/>
      <c r="D2621" s="1150"/>
      <c r="E2621" s="1150"/>
      <c r="F2621" s="1151"/>
      <c r="G2621" s="1181"/>
      <c r="H2621" s="1151"/>
    </row>
    <row r="2622" spans="1:8" x14ac:dyDescent="0.3">
      <c r="A2622" s="1148" t="str">
        <f>A2</f>
        <v>ROUTINE ROAD MAINTENANCE ON NATIONAL ROUTES IN THE NORTHWEST PROVINCE</v>
      </c>
      <c r="B2622" s="1149"/>
      <c r="C2622" s="1150"/>
      <c r="D2622" s="1150"/>
      <c r="E2622" s="1150"/>
      <c r="F2622" s="1155" t="s">
        <v>4558</v>
      </c>
      <c r="G2622" s="1181"/>
      <c r="H2622" s="1155"/>
    </row>
    <row r="2623" spans="1:8" x14ac:dyDescent="0.3">
      <c r="A2623" s="1157" t="s">
        <v>4457</v>
      </c>
      <c r="B2623" s="1149"/>
      <c r="C2623" s="1159"/>
      <c r="D2623" s="1159"/>
      <c r="E2623" s="1159"/>
      <c r="F2623" s="1151"/>
      <c r="G2623" s="1181"/>
      <c r="H2623" s="1151"/>
    </row>
    <row r="2624" spans="1:8" x14ac:dyDescent="0.3">
      <c r="A2624" s="1162"/>
      <c r="B2624" s="1163"/>
      <c r="C2624" s="1164"/>
      <c r="D2624" s="1164"/>
      <c r="E2624" s="1165"/>
      <c r="F2624" s="1165"/>
      <c r="G2624" s="1181"/>
      <c r="H2624" s="1151"/>
    </row>
    <row r="2625" spans="1:8" x14ac:dyDescent="0.3">
      <c r="A2625" s="1166" t="s">
        <v>4111</v>
      </c>
      <c r="B2625" s="1167" t="s">
        <v>4035</v>
      </c>
      <c r="C2625" s="1168" t="s">
        <v>4112</v>
      </c>
      <c r="D2625" s="1168" t="s">
        <v>4113</v>
      </c>
      <c r="E2625" s="1169" t="s">
        <v>4114</v>
      </c>
      <c r="F2625" s="1169" t="s">
        <v>4036</v>
      </c>
      <c r="G2625" s="1181"/>
      <c r="H2625" s="1170"/>
    </row>
    <row r="2626" spans="1:8" x14ac:dyDescent="0.3">
      <c r="A2626" s="1172"/>
      <c r="B2626" s="1173"/>
      <c r="C2626" s="1174"/>
      <c r="D2626" s="1174"/>
      <c r="E2626" s="1175"/>
      <c r="F2626" s="1175"/>
      <c r="G2626" s="1181"/>
      <c r="H2626" s="1151"/>
    </row>
    <row r="2627" spans="1:8" x14ac:dyDescent="0.3">
      <c r="A2627" s="1178"/>
      <c r="B2627" s="1203"/>
      <c r="C2627" s="1204"/>
      <c r="D2627" s="1204"/>
      <c r="E2627" s="1204"/>
      <c r="F2627" s="1165"/>
      <c r="G2627" s="1181"/>
      <c r="H2627" s="1151"/>
    </row>
    <row r="2628" spans="1:8" x14ac:dyDescent="0.3">
      <c r="A2628" s="1205"/>
      <c r="B2628" s="1158" t="s">
        <v>4451</v>
      </c>
      <c r="C2628" s="1159"/>
      <c r="D2628" s="1159"/>
      <c r="E2628" s="1159"/>
      <c r="F2628" s="1175">
        <f>F2620</f>
        <v>0</v>
      </c>
      <c r="G2628" s="1181"/>
      <c r="H2628" s="1151"/>
    </row>
    <row r="2629" spans="1:8" x14ac:dyDescent="0.3">
      <c r="A2629" s="1187"/>
      <c r="B2629" s="1206"/>
      <c r="C2629" s="1185"/>
      <c r="D2629" s="1189" t="s">
        <v>4331</v>
      </c>
      <c r="E2629" s="1217"/>
      <c r="F2629" s="1207"/>
      <c r="G2629" s="1181"/>
      <c r="H2629" s="1151"/>
    </row>
    <row r="2630" spans="1:8" ht="22.8" x14ac:dyDescent="0.3">
      <c r="A2630" s="1225" t="s">
        <v>2460</v>
      </c>
      <c r="B2630" s="1188" t="s">
        <v>2461</v>
      </c>
      <c r="C2630" s="1185"/>
      <c r="D2630" s="1189" t="s">
        <v>4331</v>
      </c>
      <c r="E2630" s="1217"/>
      <c r="F2630" s="1180"/>
      <c r="G2630" s="1181"/>
      <c r="H2630" s="1182"/>
    </row>
    <row r="2631" spans="1:8" x14ac:dyDescent="0.3">
      <c r="A2631" s="1225"/>
      <c r="B2631" s="1188"/>
      <c r="C2631" s="1185"/>
      <c r="D2631" s="1189" t="s">
        <v>4331</v>
      </c>
      <c r="E2631" s="1217"/>
      <c r="F2631" s="1180"/>
      <c r="G2631" s="1181"/>
      <c r="H2631" s="1182"/>
    </row>
    <row r="2632" spans="1:8" ht="22.8" x14ac:dyDescent="0.3">
      <c r="A2632" s="1225" t="s">
        <v>2462</v>
      </c>
      <c r="B2632" s="1235" t="s">
        <v>4560</v>
      </c>
      <c r="C2632" s="1185" t="s">
        <v>9</v>
      </c>
      <c r="D2632" s="1189">
        <v>2000</v>
      </c>
      <c r="E2632" s="1216"/>
      <c r="F2632" s="1180">
        <f>ROUND(D2632*(ROUND(E2632,2)),2)</f>
        <v>0</v>
      </c>
      <c r="G2632" s="1181"/>
      <c r="H2632" s="1182"/>
    </row>
    <row r="2633" spans="1:8" x14ac:dyDescent="0.3">
      <c r="A2633" s="1225"/>
      <c r="B2633" s="1188"/>
      <c r="C2633" s="1185"/>
      <c r="D2633" s="1189" t="s">
        <v>4331</v>
      </c>
      <c r="E2633" s="1217"/>
      <c r="F2633" s="1180"/>
      <c r="G2633" s="1181"/>
      <c r="H2633" s="1182"/>
    </row>
    <row r="2634" spans="1:8" ht="22.8" x14ac:dyDescent="0.3">
      <c r="A2634" s="1187" t="s">
        <v>2469</v>
      </c>
      <c r="B2634" s="1269" t="s">
        <v>2470</v>
      </c>
      <c r="C2634" s="1185" t="s">
        <v>9</v>
      </c>
      <c r="D2634" s="1189">
        <v>2000</v>
      </c>
      <c r="E2634" s="1216"/>
      <c r="F2634" s="1180">
        <f>ROUND(D2634*(ROUND(E2634,2)),2)</f>
        <v>0</v>
      </c>
      <c r="G2634" s="1181"/>
      <c r="H2634" s="1182"/>
    </row>
    <row r="2635" spans="1:8" x14ac:dyDescent="0.3">
      <c r="A2635" s="1187"/>
      <c r="B2635" s="1269"/>
      <c r="C2635" s="1185"/>
      <c r="D2635" s="1189" t="s">
        <v>4331</v>
      </c>
      <c r="E2635" s="1217"/>
      <c r="F2635" s="1180"/>
      <c r="G2635" s="1181"/>
      <c r="H2635" s="1182"/>
    </row>
    <row r="2636" spans="1:8" ht="45.6" x14ac:dyDescent="0.3">
      <c r="A2636" s="1247" t="s">
        <v>2475</v>
      </c>
      <c r="B2636" s="1247" t="s">
        <v>2476</v>
      </c>
      <c r="C2636" s="1275"/>
      <c r="D2636" s="1246"/>
      <c r="E2636" s="1285"/>
      <c r="F2636" s="1180"/>
      <c r="G2636" s="1181"/>
      <c r="H2636" s="1182"/>
    </row>
    <row r="2637" spans="1:8" ht="22.8" x14ac:dyDescent="0.3">
      <c r="A2637" s="1247" t="s">
        <v>2477</v>
      </c>
      <c r="B2637" s="1247" t="s">
        <v>2463</v>
      </c>
      <c r="C2637" s="1275" t="s">
        <v>363</v>
      </c>
      <c r="D2637" s="1316">
        <v>40</v>
      </c>
      <c r="E2637" s="1216"/>
      <c r="F2637" s="1180">
        <f>ROUND(D2637*(ROUND(E2637,2)),2)</f>
        <v>0</v>
      </c>
      <c r="G2637" s="1181"/>
      <c r="H2637" s="1182"/>
    </row>
    <row r="2638" spans="1:8" ht="22.8" x14ac:dyDescent="0.3">
      <c r="A2638" s="1247" t="s">
        <v>2482</v>
      </c>
      <c r="B2638" s="1247" t="s">
        <v>2470</v>
      </c>
      <c r="C2638" s="1275" t="s">
        <v>363</v>
      </c>
      <c r="D2638" s="1316">
        <v>30</v>
      </c>
      <c r="E2638" s="1216"/>
      <c r="F2638" s="1180">
        <f>ROUND(D2638*(ROUND(E2638,2)),2)</f>
        <v>0</v>
      </c>
      <c r="G2638" s="1181"/>
      <c r="H2638" s="1182"/>
    </row>
    <row r="2639" spans="1:8" x14ac:dyDescent="0.3">
      <c r="A2639" s="1225"/>
      <c r="B2639" s="1188"/>
      <c r="C2639" s="1185"/>
      <c r="D2639" s="1189"/>
      <c r="E2639" s="1285"/>
      <c r="F2639" s="1180"/>
      <c r="G2639" s="1181"/>
      <c r="H2639" s="1182"/>
    </row>
    <row r="2640" spans="1:8" x14ac:dyDescent="0.3">
      <c r="A2640" s="1225"/>
      <c r="B2640" s="1188"/>
      <c r="C2640" s="1185"/>
      <c r="D2640" s="1189"/>
      <c r="E2640" s="1285"/>
      <c r="F2640" s="1180"/>
      <c r="G2640" s="1181"/>
      <c r="H2640" s="1182"/>
    </row>
    <row r="2641" spans="1:8" x14ac:dyDescent="0.3">
      <c r="A2641" s="1225"/>
      <c r="B2641" s="1188"/>
      <c r="C2641" s="1185"/>
      <c r="D2641" s="1189"/>
      <c r="E2641" s="1285"/>
      <c r="F2641" s="1180"/>
      <c r="G2641" s="1181"/>
      <c r="H2641" s="1182"/>
    </row>
    <row r="2642" spans="1:8" x14ac:dyDescent="0.3">
      <c r="A2642" s="1225"/>
      <c r="B2642" s="1188"/>
      <c r="C2642" s="1185"/>
      <c r="D2642" s="1189"/>
      <c r="E2642" s="1285"/>
      <c r="F2642" s="1180"/>
      <c r="G2642" s="1181"/>
      <c r="H2642" s="1182"/>
    </row>
    <row r="2643" spans="1:8" x14ac:dyDescent="0.3">
      <c r="A2643" s="1225"/>
      <c r="B2643" s="1188"/>
      <c r="C2643" s="1185"/>
      <c r="D2643" s="1189"/>
      <c r="E2643" s="1285"/>
      <c r="F2643" s="1180"/>
      <c r="G2643" s="1181"/>
      <c r="H2643" s="1182"/>
    </row>
    <row r="2644" spans="1:8" x14ac:dyDescent="0.3">
      <c r="A2644" s="1225"/>
      <c r="B2644" s="1188"/>
      <c r="C2644" s="1185"/>
      <c r="D2644" s="1189"/>
      <c r="E2644" s="1285"/>
      <c r="F2644" s="1180"/>
      <c r="G2644" s="1181"/>
      <c r="H2644" s="1182"/>
    </row>
    <row r="2645" spans="1:8" x14ac:dyDescent="0.3">
      <c r="A2645" s="1225"/>
      <c r="B2645" s="1188"/>
      <c r="C2645" s="1185"/>
      <c r="D2645" s="1189"/>
      <c r="E2645" s="1285"/>
      <c r="F2645" s="1180"/>
      <c r="G2645" s="1181"/>
      <c r="H2645" s="1182"/>
    </row>
    <row r="2646" spans="1:8" x14ac:dyDescent="0.3">
      <c r="A2646" s="1225"/>
      <c r="B2646" s="1188"/>
      <c r="C2646" s="1185"/>
      <c r="D2646" s="1189"/>
      <c r="E2646" s="1285"/>
      <c r="F2646" s="1180"/>
      <c r="G2646" s="1181"/>
      <c r="H2646" s="1182"/>
    </row>
    <row r="2647" spans="1:8" x14ac:dyDescent="0.3">
      <c r="A2647" s="1225"/>
      <c r="B2647" s="1188"/>
      <c r="C2647" s="1185"/>
      <c r="D2647" s="1189"/>
      <c r="E2647" s="1285"/>
      <c r="F2647" s="1180"/>
      <c r="G2647" s="1181"/>
      <c r="H2647" s="1182"/>
    </row>
    <row r="2648" spans="1:8" x14ac:dyDescent="0.3">
      <c r="A2648" s="1225"/>
      <c r="B2648" s="1188"/>
      <c r="C2648" s="1185"/>
      <c r="D2648" s="1189"/>
      <c r="E2648" s="1285"/>
      <c r="F2648" s="1180"/>
      <c r="G2648" s="1181"/>
      <c r="H2648" s="1182"/>
    </row>
    <row r="2649" spans="1:8" x14ac:dyDescent="0.3">
      <c r="A2649" s="1225"/>
      <c r="B2649" s="1188"/>
      <c r="C2649" s="1185"/>
      <c r="D2649" s="1189"/>
      <c r="E2649" s="1285"/>
      <c r="F2649" s="1180"/>
      <c r="G2649" s="1181"/>
      <c r="H2649" s="1182"/>
    </row>
    <row r="2650" spans="1:8" x14ac:dyDescent="0.3">
      <c r="A2650" s="1225"/>
      <c r="B2650" s="1188"/>
      <c r="C2650" s="1185"/>
      <c r="D2650" s="1189"/>
      <c r="E2650" s="1285"/>
      <c r="F2650" s="1180"/>
      <c r="G2650" s="1181"/>
      <c r="H2650" s="1182"/>
    </row>
    <row r="2651" spans="1:8" x14ac:dyDescent="0.3">
      <c r="A2651" s="1225"/>
      <c r="B2651" s="1188"/>
      <c r="C2651" s="1185"/>
      <c r="D2651" s="1189"/>
      <c r="E2651" s="1285"/>
      <c r="F2651" s="1180"/>
      <c r="G2651" s="1181"/>
      <c r="H2651" s="1182"/>
    </row>
    <row r="2652" spans="1:8" x14ac:dyDescent="0.3">
      <c r="A2652" s="1225"/>
      <c r="B2652" s="1188"/>
      <c r="C2652" s="1185"/>
      <c r="D2652" s="1189"/>
      <c r="E2652" s="1285"/>
      <c r="F2652" s="1180"/>
      <c r="G2652" s="1181"/>
      <c r="H2652" s="1182"/>
    </row>
    <row r="2653" spans="1:8" x14ac:dyDescent="0.3">
      <c r="A2653" s="1225"/>
      <c r="B2653" s="1188"/>
      <c r="C2653" s="1185"/>
      <c r="D2653" s="1189"/>
      <c r="E2653" s="1285"/>
      <c r="F2653" s="1180"/>
      <c r="G2653" s="1181"/>
      <c r="H2653" s="1182"/>
    </row>
    <row r="2654" spans="1:8" x14ac:dyDescent="0.3">
      <c r="A2654" s="1225"/>
      <c r="B2654" s="1188"/>
      <c r="C2654" s="1185"/>
      <c r="D2654" s="1189"/>
      <c r="E2654" s="1285"/>
      <c r="F2654" s="1180"/>
      <c r="G2654" s="1181"/>
      <c r="H2654" s="1182"/>
    </row>
    <row r="2655" spans="1:8" x14ac:dyDescent="0.3">
      <c r="A2655" s="1225"/>
      <c r="B2655" s="1188"/>
      <c r="C2655" s="1185"/>
      <c r="D2655" s="1189"/>
      <c r="E2655" s="1285"/>
      <c r="F2655" s="1180"/>
      <c r="G2655" s="1181"/>
      <c r="H2655" s="1182"/>
    </row>
    <row r="2656" spans="1:8" x14ac:dyDescent="0.3">
      <c r="A2656" s="1225"/>
      <c r="B2656" s="1188"/>
      <c r="C2656" s="1185"/>
      <c r="D2656" s="1189"/>
      <c r="E2656" s="1285"/>
      <c r="F2656" s="1180"/>
      <c r="G2656" s="1181"/>
      <c r="H2656" s="1182"/>
    </row>
    <row r="2657" spans="1:8" x14ac:dyDescent="0.3">
      <c r="A2657" s="1225"/>
      <c r="B2657" s="1188"/>
      <c r="C2657" s="1185"/>
      <c r="D2657" s="1189"/>
      <c r="E2657" s="1285"/>
      <c r="F2657" s="1180"/>
      <c r="G2657" s="1181"/>
      <c r="H2657" s="1182"/>
    </row>
    <row r="2658" spans="1:8" x14ac:dyDescent="0.3">
      <c r="A2658" s="1225"/>
      <c r="B2658" s="1188"/>
      <c r="C2658" s="1185"/>
      <c r="D2658" s="1189"/>
      <c r="E2658" s="1285"/>
      <c r="F2658" s="1180"/>
      <c r="G2658" s="1181"/>
      <c r="H2658" s="1182"/>
    </row>
    <row r="2659" spans="1:8" x14ac:dyDescent="0.3">
      <c r="A2659" s="1225"/>
      <c r="B2659" s="1188"/>
      <c r="C2659" s="1185"/>
      <c r="D2659" s="1189"/>
      <c r="E2659" s="1285"/>
      <c r="F2659" s="1180"/>
      <c r="G2659" s="1181"/>
      <c r="H2659" s="1182"/>
    </row>
    <row r="2660" spans="1:8" x14ac:dyDescent="0.3">
      <c r="A2660" s="1225"/>
      <c r="B2660" s="1188"/>
      <c r="C2660" s="1185"/>
      <c r="D2660" s="1189"/>
      <c r="E2660" s="1285"/>
      <c r="F2660" s="1180"/>
      <c r="G2660" s="1181"/>
      <c r="H2660" s="1182"/>
    </row>
    <row r="2661" spans="1:8" x14ac:dyDescent="0.3">
      <c r="A2661" s="1225"/>
      <c r="B2661" s="1188"/>
      <c r="C2661" s="1185"/>
      <c r="D2661" s="1189"/>
      <c r="E2661" s="1285"/>
      <c r="F2661" s="1180"/>
      <c r="G2661" s="1181"/>
      <c r="H2661" s="1182"/>
    </row>
    <row r="2662" spans="1:8" x14ac:dyDescent="0.3">
      <c r="A2662" s="1225"/>
      <c r="B2662" s="1188"/>
      <c r="C2662" s="1185"/>
      <c r="D2662" s="1189"/>
      <c r="E2662" s="1285"/>
      <c r="F2662" s="1180"/>
      <c r="G2662" s="1181"/>
      <c r="H2662" s="1182"/>
    </row>
    <row r="2663" spans="1:8" x14ac:dyDescent="0.3">
      <c r="A2663" s="1225"/>
      <c r="B2663" s="1188"/>
      <c r="C2663" s="1185"/>
      <c r="D2663" s="1189"/>
      <c r="E2663" s="1285"/>
      <c r="F2663" s="1180"/>
      <c r="G2663" s="1181"/>
      <c r="H2663" s="1182"/>
    </row>
    <row r="2664" spans="1:8" x14ac:dyDescent="0.3">
      <c r="A2664" s="1225"/>
      <c r="B2664" s="1188"/>
      <c r="C2664" s="1185"/>
      <c r="D2664" s="1189"/>
      <c r="E2664" s="1285"/>
      <c r="F2664" s="1180"/>
      <c r="G2664" s="1181"/>
      <c r="H2664" s="1182"/>
    </row>
    <row r="2665" spans="1:8" x14ac:dyDescent="0.3">
      <c r="A2665" s="1225"/>
      <c r="B2665" s="1188"/>
      <c r="C2665" s="1185"/>
      <c r="D2665" s="1189"/>
      <c r="E2665" s="1285"/>
      <c r="F2665" s="1180"/>
      <c r="G2665" s="1181"/>
      <c r="H2665" s="1182"/>
    </row>
    <row r="2666" spans="1:8" x14ac:dyDescent="0.3">
      <c r="A2666" s="1225"/>
      <c r="B2666" s="1188"/>
      <c r="C2666" s="1185"/>
      <c r="D2666" s="1189"/>
      <c r="E2666" s="1285"/>
      <c r="F2666" s="1180"/>
      <c r="G2666" s="1181"/>
      <c r="H2666" s="1182"/>
    </row>
    <row r="2667" spans="1:8" x14ac:dyDescent="0.3">
      <c r="A2667" s="1225"/>
      <c r="B2667" s="1188"/>
      <c r="C2667" s="1185"/>
      <c r="D2667" s="1189"/>
      <c r="E2667" s="1285"/>
      <c r="F2667" s="1180"/>
      <c r="G2667" s="1181"/>
      <c r="H2667" s="1182"/>
    </row>
    <row r="2668" spans="1:8" x14ac:dyDescent="0.3">
      <c r="A2668" s="1225"/>
      <c r="B2668" s="1188"/>
      <c r="C2668" s="1185"/>
      <c r="D2668" s="1189"/>
      <c r="E2668" s="1285"/>
      <c r="F2668" s="1180"/>
      <c r="G2668" s="1181"/>
      <c r="H2668" s="1182"/>
    </row>
    <row r="2669" spans="1:8" x14ac:dyDescent="0.3">
      <c r="A2669" s="1225"/>
      <c r="B2669" s="1188"/>
      <c r="C2669" s="1185"/>
      <c r="D2669" s="1189"/>
      <c r="E2669" s="1285"/>
      <c r="F2669" s="1180"/>
      <c r="G2669" s="1181"/>
      <c r="H2669" s="1182"/>
    </row>
    <row r="2670" spans="1:8" x14ac:dyDescent="0.3">
      <c r="A2670" s="1225"/>
      <c r="B2670" s="1188"/>
      <c r="C2670" s="1185"/>
      <c r="D2670" s="1189"/>
      <c r="E2670" s="1285"/>
      <c r="F2670" s="1180"/>
      <c r="G2670" s="1181"/>
      <c r="H2670" s="1182"/>
    </row>
    <row r="2671" spans="1:8" x14ac:dyDescent="0.3">
      <c r="A2671" s="1178"/>
      <c r="B2671" s="1203"/>
      <c r="C2671" s="1204"/>
      <c r="D2671" s="1204"/>
      <c r="E2671" s="1204"/>
      <c r="F2671" s="1210"/>
      <c r="G2671" s="1181"/>
      <c r="H2671" s="1182"/>
    </row>
    <row r="2672" spans="1:8" x14ac:dyDescent="0.3">
      <c r="A2672" s="1211" t="s">
        <v>4102</v>
      </c>
      <c r="B2672" s="1158" t="s">
        <v>4116</v>
      </c>
      <c r="C2672" s="1159"/>
      <c r="D2672" s="1159"/>
      <c r="E2672" s="1159"/>
      <c r="F2672" s="1175">
        <f>SUM(F2628:F2670)</f>
        <v>0</v>
      </c>
      <c r="G2672" s="1181"/>
      <c r="H2672" s="1151"/>
    </row>
    <row r="2673" spans="1:8" x14ac:dyDescent="0.3">
      <c r="A2673" s="1148" t="str">
        <f>A1</f>
        <v>CONTRACT  SANRAL NRA 2024/1323</v>
      </c>
      <c r="B2673" s="1206"/>
      <c r="C2673" s="1150"/>
      <c r="D2673" s="1150"/>
      <c r="E2673" s="1150"/>
      <c r="F2673" s="1151"/>
      <c r="G2673" s="1181"/>
      <c r="H2673" s="1151"/>
    </row>
    <row r="2674" spans="1:8" x14ac:dyDescent="0.3">
      <c r="A2674" s="1148" t="str">
        <f>A2</f>
        <v>ROUTINE ROAD MAINTENANCE ON NATIONAL ROUTES IN THE NORTHWEST PROVINCE</v>
      </c>
      <c r="B2674" s="1149"/>
      <c r="C2674" s="1150"/>
      <c r="D2674" s="1150"/>
      <c r="E2674" s="1150"/>
      <c r="F2674" s="1155" t="s">
        <v>4561</v>
      </c>
      <c r="G2674" s="1181"/>
      <c r="H2674" s="1155"/>
    </row>
    <row r="2675" spans="1:8" x14ac:dyDescent="0.3">
      <c r="A2675" s="1157" t="s">
        <v>4457</v>
      </c>
      <c r="B2675" s="1149"/>
      <c r="C2675" s="1159"/>
      <c r="D2675" s="1159"/>
      <c r="E2675" s="1159"/>
      <c r="F2675" s="1151"/>
      <c r="G2675" s="1181"/>
      <c r="H2675" s="1151"/>
    </row>
    <row r="2676" spans="1:8" x14ac:dyDescent="0.3">
      <c r="A2676" s="1162"/>
      <c r="B2676" s="1163"/>
      <c r="C2676" s="1164"/>
      <c r="D2676" s="1164"/>
      <c r="E2676" s="1165"/>
      <c r="F2676" s="1165"/>
      <c r="G2676" s="1181"/>
      <c r="H2676" s="1151"/>
    </row>
    <row r="2677" spans="1:8" x14ac:dyDescent="0.3">
      <c r="A2677" s="1166" t="s">
        <v>4111</v>
      </c>
      <c r="B2677" s="1167" t="s">
        <v>4035</v>
      </c>
      <c r="C2677" s="1168" t="s">
        <v>4112</v>
      </c>
      <c r="D2677" s="1168" t="s">
        <v>4113</v>
      </c>
      <c r="E2677" s="1169" t="s">
        <v>4114</v>
      </c>
      <c r="F2677" s="1169" t="s">
        <v>4036</v>
      </c>
      <c r="G2677" s="1181"/>
      <c r="H2677" s="1170"/>
    </row>
    <row r="2678" spans="1:8" x14ac:dyDescent="0.3">
      <c r="A2678" s="1172"/>
      <c r="B2678" s="1173"/>
      <c r="C2678" s="1174"/>
      <c r="D2678" s="1174"/>
      <c r="E2678" s="1175"/>
      <c r="F2678" s="1175"/>
      <c r="G2678" s="1181"/>
      <c r="H2678" s="1151"/>
    </row>
    <row r="2679" spans="1:8" x14ac:dyDescent="0.3">
      <c r="A2679" s="1222"/>
      <c r="B2679" s="1223"/>
      <c r="C2679" s="1164"/>
      <c r="D2679" s="1189" t="s">
        <v>4331</v>
      </c>
      <c r="E2679" s="1165"/>
      <c r="F2679" s="1180"/>
      <c r="G2679" s="1181"/>
      <c r="H2679" s="1182"/>
    </row>
    <row r="2680" spans="1:8" ht="24" x14ac:dyDescent="0.3">
      <c r="A2680" s="1183" t="s">
        <v>4103</v>
      </c>
      <c r="B2680" s="1184" t="s">
        <v>4104</v>
      </c>
      <c r="C2680" s="1185"/>
      <c r="D2680" s="1189" t="s">
        <v>4331</v>
      </c>
      <c r="E2680" s="1207"/>
      <c r="F2680" s="1180"/>
      <c r="G2680" s="1181"/>
      <c r="H2680" s="1182"/>
    </row>
    <row r="2681" spans="1:8" x14ac:dyDescent="0.3">
      <c r="A2681" s="1178"/>
      <c r="B2681" s="1203"/>
      <c r="C2681" s="1204"/>
      <c r="D2681" s="1204"/>
      <c r="E2681" s="1204"/>
      <c r="F2681" s="1210"/>
      <c r="G2681" s="1181"/>
      <c r="H2681" s="1182"/>
    </row>
    <row r="2682" spans="1:8" x14ac:dyDescent="0.3">
      <c r="A2682" s="1205"/>
      <c r="B2682" s="1158" t="s">
        <v>4450</v>
      </c>
      <c r="C2682" s="1159"/>
      <c r="D2682" s="1159"/>
      <c r="E2682" s="1159"/>
      <c r="F2682" s="1175">
        <f>SUM(F2679:F2680)</f>
        <v>0</v>
      </c>
      <c r="G2682" s="1181"/>
      <c r="H2682" s="1151"/>
    </row>
    <row r="2683" spans="1:8" x14ac:dyDescent="0.3">
      <c r="A2683" s="1148" t="str">
        <f>A1</f>
        <v>CONTRACT  SANRAL NRA 2024/1323</v>
      </c>
      <c r="B2683" s="1206"/>
      <c r="C2683" s="1150"/>
      <c r="D2683" s="1150"/>
      <c r="E2683" s="1150"/>
      <c r="F2683" s="1151"/>
      <c r="G2683" s="1181"/>
      <c r="H2683" s="1151"/>
    </row>
    <row r="2684" spans="1:8" x14ac:dyDescent="0.3">
      <c r="A2684" s="1148" t="str">
        <f>A2</f>
        <v>ROUTINE ROAD MAINTENANCE ON NATIONAL ROUTES IN THE NORTHWEST PROVINCE</v>
      </c>
      <c r="B2684" s="1149"/>
      <c r="C2684" s="1150"/>
      <c r="D2684" s="1150"/>
      <c r="E2684" s="1150"/>
      <c r="F2684" s="1155" t="s">
        <v>4561</v>
      </c>
      <c r="G2684" s="1181"/>
      <c r="H2684" s="1155"/>
    </row>
    <row r="2685" spans="1:8" x14ac:dyDescent="0.3">
      <c r="A2685" s="1157" t="s">
        <v>4457</v>
      </c>
      <c r="B2685" s="1149"/>
      <c r="C2685" s="1159"/>
      <c r="D2685" s="1159"/>
      <c r="E2685" s="1159"/>
      <c r="F2685" s="1151"/>
      <c r="G2685" s="1181"/>
      <c r="H2685" s="1151"/>
    </row>
    <row r="2686" spans="1:8" x14ac:dyDescent="0.3">
      <c r="A2686" s="1162"/>
      <c r="B2686" s="1163"/>
      <c r="C2686" s="1164"/>
      <c r="D2686" s="1164"/>
      <c r="E2686" s="1165"/>
      <c r="F2686" s="1165"/>
      <c r="G2686" s="1181"/>
      <c r="H2686" s="1151"/>
    </row>
    <row r="2687" spans="1:8" x14ac:dyDescent="0.3">
      <c r="A2687" s="1166" t="s">
        <v>4111</v>
      </c>
      <c r="B2687" s="1167" t="s">
        <v>4035</v>
      </c>
      <c r="C2687" s="1168" t="s">
        <v>4112</v>
      </c>
      <c r="D2687" s="1168" t="s">
        <v>4113</v>
      </c>
      <c r="E2687" s="1169" t="s">
        <v>4114</v>
      </c>
      <c r="F2687" s="1169" t="s">
        <v>4036</v>
      </c>
      <c r="G2687" s="1181"/>
      <c r="H2687" s="1170"/>
    </row>
    <row r="2688" spans="1:8" x14ac:dyDescent="0.3">
      <c r="A2688" s="1172"/>
      <c r="B2688" s="1173"/>
      <c r="C2688" s="1174"/>
      <c r="D2688" s="1174"/>
      <c r="E2688" s="1175"/>
      <c r="F2688" s="1175"/>
      <c r="G2688" s="1181"/>
      <c r="H2688" s="1151"/>
    </row>
    <row r="2689" spans="1:8" x14ac:dyDescent="0.3">
      <c r="A2689" s="1178"/>
      <c r="B2689" s="1203"/>
      <c r="C2689" s="1204"/>
      <c r="D2689" s="1204"/>
      <c r="E2689" s="1204"/>
      <c r="F2689" s="1165"/>
      <c r="G2689" s="1181"/>
      <c r="H2689" s="1151"/>
    </row>
    <row r="2690" spans="1:8" x14ac:dyDescent="0.3">
      <c r="A2690" s="1205"/>
      <c r="B2690" s="1158" t="s">
        <v>4451</v>
      </c>
      <c r="C2690" s="1159"/>
      <c r="D2690" s="1159"/>
      <c r="E2690" s="1159"/>
      <c r="F2690" s="1175">
        <f>F2682</f>
        <v>0</v>
      </c>
      <c r="G2690" s="1181"/>
      <c r="H2690" s="1151"/>
    </row>
    <row r="2691" spans="1:8" x14ac:dyDescent="0.3">
      <c r="A2691" s="1225"/>
      <c r="B2691" s="1188"/>
      <c r="C2691" s="1185"/>
      <c r="D2691" s="1189"/>
      <c r="E2691" s="1229"/>
      <c r="F2691" s="1180"/>
      <c r="G2691" s="1181"/>
      <c r="H2691" s="1182"/>
    </row>
    <row r="2692" spans="1:8" x14ac:dyDescent="0.3">
      <c r="A2692" s="1187" t="s">
        <v>2526</v>
      </c>
      <c r="B2692" s="1188" t="s">
        <v>2527</v>
      </c>
      <c r="C2692" s="1185"/>
      <c r="D2692" s="1189" t="s">
        <v>4331</v>
      </c>
      <c r="E2692" s="1217"/>
      <c r="F2692" s="1180"/>
      <c r="G2692" s="1181"/>
      <c r="H2692" s="1182"/>
    </row>
    <row r="2693" spans="1:8" x14ac:dyDescent="0.3">
      <c r="A2693" s="1187"/>
      <c r="B2693" s="1188"/>
      <c r="C2693" s="1185"/>
      <c r="D2693" s="1189" t="s">
        <v>4331</v>
      </c>
      <c r="E2693" s="1207"/>
      <c r="F2693" s="1180"/>
      <c r="G2693" s="1181"/>
      <c r="H2693" s="1182"/>
    </row>
    <row r="2694" spans="1:8" x14ac:dyDescent="0.3">
      <c r="A2694" s="1187" t="s">
        <v>2528</v>
      </c>
      <c r="B2694" s="1188" t="s">
        <v>4011</v>
      </c>
      <c r="C2694" s="1185" t="s">
        <v>9</v>
      </c>
      <c r="D2694" s="1189">
        <v>40</v>
      </c>
      <c r="E2694" s="1286"/>
      <c r="F2694" s="1180">
        <f>ROUND(D2694*(ROUND(E2694,2)),2)</f>
        <v>0</v>
      </c>
      <c r="G2694" s="1181"/>
      <c r="H2694" s="1182"/>
    </row>
    <row r="2695" spans="1:8" x14ac:dyDescent="0.3">
      <c r="A2695" s="1225"/>
      <c r="B2695" s="1188"/>
      <c r="C2695" s="1185"/>
      <c r="D2695" s="1189" t="s">
        <v>4331</v>
      </c>
      <c r="E2695" s="1258"/>
      <c r="F2695" s="1180"/>
      <c r="G2695" s="1181"/>
      <c r="H2695" s="1182"/>
    </row>
    <row r="2696" spans="1:8" x14ac:dyDescent="0.3">
      <c r="A2696" s="1187" t="s">
        <v>2530</v>
      </c>
      <c r="B2696" s="1235" t="s">
        <v>4007</v>
      </c>
      <c r="C2696" s="1185" t="s">
        <v>9</v>
      </c>
      <c r="D2696" s="1189">
        <v>35</v>
      </c>
      <c r="E2696" s="1286"/>
      <c r="F2696" s="1180">
        <f>ROUND(D2696*(ROUND(E2696,2)),2)</f>
        <v>0</v>
      </c>
      <c r="G2696" s="1181"/>
      <c r="H2696" s="1182"/>
    </row>
    <row r="2697" spans="1:8" x14ac:dyDescent="0.3">
      <c r="A2697" s="1225"/>
      <c r="B2697" s="1235"/>
      <c r="C2697" s="1185"/>
      <c r="D2697" s="1189" t="s">
        <v>4331</v>
      </c>
      <c r="E2697" s="1258"/>
      <c r="F2697" s="1180"/>
      <c r="G2697" s="1181"/>
      <c r="H2697" s="1182"/>
    </row>
    <row r="2698" spans="1:8" x14ac:dyDescent="0.3">
      <c r="A2698" s="1187" t="s">
        <v>2532</v>
      </c>
      <c r="B2698" s="1235" t="s">
        <v>4008</v>
      </c>
      <c r="C2698" s="1185" t="s">
        <v>9</v>
      </c>
      <c r="D2698" s="1189">
        <v>25</v>
      </c>
      <c r="E2698" s="1286"/>
      <c r="F2698" s="1180">
        <f>ROUND(D2698*(ROUND(E2698,2)),2)</f>
        <v>0</v>
      </c>
      <c r="G2698" s="1181"/>
      <c r="H2698" s="1182"/>
    </row>
    <row r="2699" spans="1:8" x14ac:dyDescent="0.3">
      <c r="A2699" s="1225"/>
      <c r="B2699" s="1235"/>
      <c r="C2699" s="1185"/>
      <c r="D2699" s="1189" t="s">
        <v>4331</v>
      </c>
      <c r="E2699" s="1258"/>
      <c r="F2699" s="1180"/>
      <c r="G2699" s="1181"/>
      <c r="H2699" s="1182"/>
    </row>
    <row r="2700" spans="1:8" x14ac:dyDescent="0.3">
      <c r="A2700" s="1225" t="s">
        <v>2534</v>
      </c>
      <c r="B2700" s="1235" t="s">
        <v>4009</v>
      </c>
      <c r="C2700" s="1185" t="s">
        <v>9</v>
      </c>
      <c r="D2700" s="1189">
        <v>10</v>
      </c>
      <c r="E2700" s="1286"/>
      <c r="F2700" s="1180">
        <f>ROUND(D2700*(ROUND(E2700,2)),2)</f>
        <v>0</v>
      </c>
      <c r="G2700" s="1181"/>
      <c r="H2700" s="1182"/>
    </row>
    <row r="2701" spans="1:8" x14ac:dyDescent="0.3">
      <c r="A2701" s="1225"/>
      <c r="B2701" s="1235"/>
      <c r="C2701" s="1185"/>
      <c r="D2701" s="1189" t="s">
        <v>4331</v>
      </c>
      <c r="E2701" s="1258"/>
      <c r="F2701" s="1180"/>
      <c r="G2701" s="1181"/>
      <c r="H2701" s="1182"/>
    </row>
    <row r="2702" spans="1:8" x14ac:dyDescent="0.3">
      <c r="A2702" s="1187" t="s">
        <v>2536</v>
      </c>
      <c r="B2702" s="1235" t="s">
        <v>4010</v>
      </c>
      <c r="C2702" s="1185" t="s">
        <v>9</v>
      </c>
      <c r="D2702" s="1189">
        <v>10</v>
      </c>
      <c r="E2702" s="1286"/>
      <c r="F2702" s="1180">
        <f>ROUND(D2702*(ROUND(E2702,2)),2)</f>
        <v>0</v>
      </c>
      <c r="G2702" s="1181"/>
      <c r="H2702" s="1182"/>
    </row>
    <row r="2703" spans="1:8" x14ac:dyDescent="0.3">
      <c r="A2703" s="1225"/>
      <c r="B2703" s="1188"/>
      <c r="C2703" s="1185"/>
      <c r="D2703" s="1189"/>
      <c r="E2703" s="1258"/>
      <c r="F2703" s="1180"/>
      <c r="G2703" s="1181"/>
      <c r="H2703" s="1182"/>
    </row>
    <row r="2704" spans="1:8" x14ac:dyDescent="0.3">
      <c r="A2704" s="1178"/>
      <c r="B2704" s="1203"/>
      <c r="C2704" s="1204"/>
      <c r="D2704" s="1204"/>
      <c r="E2704" s="1204"/>
      <c r="F2704" s="1210"/>
      <c r="G2704" s="1181"/>
      <c r="H2704" s="1182"/>
    </row>
    <row r="2705" spans="1:8" x14ac:dyDescent="0.3">
      <c r="A2705" s="1205"/>
      <c r="B2705" s="1158" t="s">
        <v>4450</v>
      </c>
      <c r="C2705" s="1159"/>
      <c r="D2705" s="1159"/>
      <c r="E2705" s="1159"/>
      <c r="F2705" s="1175">
        <f>SUM(F2690:F2703)</f>
        <v>0</v>
      </c>
      <c r="G2705" s="1181"/>
      <c r="H2705" s="1151"/>
    </row>
    <row r="2706" spans="1:8" x14ac:dyDescent="0.3">
      <c r="A2706" s="1148" t="str">
        <f>A1</f>
        <v>CONTRACT  SANRAL NRA 2024/1323</v>
      </c>
      <c r="B2706" s="1206"/>
      <c r="C2706" s="1150"/>
      <c r="D2706" s="1150"/>
      <c r="E2706" s="1150"/>
      <c r="F2706" s="1151"/>
      <c r="G2706" s="1181"/>
      <c r="H2706" s="1151"/>
    </row>
    <row r="2707" spans="1:8" x14ac:dyDescent="0.3">
      <c r="A2707" s="1148" t="str">
        <f>A2</f>
        <v>ROUTINE ROAD MAINTENANCE ON NATIONAL ROUTES IN THE NORTHWEST PROVINCE</v>
      </c>
      <c r="B2707" s="1149"/>
      <c r="C2707" s="1150"/>
      <c r="D2707" s="1150"/>
      <c r="E2707" s="1150"/>
      <c r="F2707" s="1155" t="s">
        <v>4561</v>
      </c>
      <c r="G2707" s="1181"/>
      <c r="H2707" s="1155"/>
    </row>
    <row r="2708" spans="1:8" x14ac:dyDescent="0.3">
      <c r="A2708" s="1157" t="s">
        <v>4457</v>
      </c>
      <c r="B2708" s="1149"/>
      <c r="C2708" s="1159"/>
      <c r="D2708" s="1159"/>
      <c r="E2708" s="1159"/>
      <c r="F2708" s="1151"/>
      <c r="G2708" s="1181"/>
      <c r="H2708" s="1151"/>
    </row>
    <row r="2709" spans="1:8" x14ac:dyDescent="0.3">
      <c r="A2709" s="1162"/>
      <c r="B2709" s="1163"/>
      <c r="C2709" s="1164"/>
      <c r="D2709" s="1164"/>
      <c r="E2709" s="1165"/>
      <c r="F2709" s="1165"/>
      <c r="G2709" s="1181"/>
      <c r="H2709" s="1151"/>
    </row>
    <row r="2710" spans="1:8" x14ac:dyDescent="0.3">
      <c r="A2710" s="1166" t="s">
        <v>4111</v>
      </c>
      <c r="B2710" s="1167" t="s">
        <v>4035</v>
      </c>
      <c r="C2710" s="1168" t="s">
        <v>4112</v>
      </c>
      <c r="D2710" s="1168" t="s">
        <v>4113</v>
      </c>
      <c r="E2710" s="1169" t="s">
        <v>4114</v>
      </c>
      <c r="F2710" s="1169" t="s">
        <v>4036</v>
      </c>
      <c r="G2710" s="1181"/>
      <c r="H2710" s="1170"/>
    </row>
    <row r="2711" spans="1:8" x14ac:dyDescent="0.3">
      <c r="A2711" s="1172"/>
      <c r="B2711" s="1173"/>
      <c r="C2711" s="1174"/>
      <c r="D2711" s="1174"/>
      <c r="E2711" s="1175"/>
      <c r="F2711" s="1175"/>
      <c r="G2711" s="1181"/>
      <c r="H2711" s="1151"/>
    </row>
    <row r="2712" spans="1:8" x14ac:dyDescent="0.3">
      <c r="A2712" s="1178"/>
      <c r="B2712" s="1203"/>
      <c r="C2712" s="1204"/>
      <c r="D2712" s="1204"/>
      <c r="E2712" s="1204"/>
      <c r="F2712" s="1165"/>
      <c r="G2712" s="1181"/>
      <c r="H2712" s="1151"/>
    </row>
    <row r="2713" spans="1:8" x14ac:dyDescent="0.3">
      <c r="A2713" s="1205"/>
      <c r="B2713" s="1158" t="s">
        <v>4451</v>
      </c>
      <c r="C2713" s="1159"/>
      <c r="D2713" s="1159"/>
      <c r="E2713" s="1159"/>
      <c r="F2713" s="1175">
        <f>F2705</f>
        <v>0</v>
      </c>
      <c r="G2713" s="1181"/>
      <c r="H2713" s="1151"/>
    </row>
    <row r="2714" spans="1:8" x14ac:dyDescent="0.3">
      <c r="A2714" s="1187"/>
      <c r="B2714" s="1188"/>
      <c r="C2714" s="1185"/>
      <c r="D2714" s="1189" t="s">
        <v>4331</v>
      </c>
      <c r="E2714" s="1258"/>
      <c r="F2714" s="1180"/>
      <c r="G2714" s="1181"/>
      <c r="H2714" s="1182"/>
    </row>
    <row r="2715" spans="1:8" x14ac:dyDescent="0.3">
      <c r="A2715" s="1225" t="s">
        <v>2538</v>
      </c>
      <c r="B2715" s="1188" t="s">
        <v>2539</v>
      </c>
      <c r="C2715" s="1185"/>
      <c r="D2715" s="1189" t="s">
        <v>4331</v>
      </c>
      <c r="E2715" s="1217"/>
      <c r="F2715" s="1180"/>
      <c r="G2715" s="1181"/>
      <c r="H2715" s="1182"/>
    </row>
    <row r="2716" spans="1:8" x14ac:dyDescent="0.3">
      <c r="A2716" s="1225"/>
      <c r="B2716" s="1188"/>
      <c r="C2716" s="1185"/>
      <c r="D2716" s="1189" t="s">
        <v>4331</v>
      </c>
      <c r="E2716" s="1207"/>
      <c r="F2716" s="1180"/>
      <c r="G2716" s="1181"/>
      <c r="H2716" s="1182"/>
    </row>
    <row r="2717" spans="1:8" x14ac:dyDescent="0.3">
      <c r="A2717" s="1187" t="s">
        <v>2540</v>
      </c>
      <c r="B2717" s="1188" t="s">
        <v>4300</v>
      </c>
      <c r="C2717" s="1185"/>
      <c r="D2717" s="1189"/>
      <c r="E2717" s="1258"/>
      <c r="F2717" s="1180"/>
      <c r="G2717" s="1181"/>
      <c r="H2717" s="1182"/>
    </row>
    <row r="2718" spans="1:8" x14ac:dyDescent="0.3">
      <c r="A2718" s="1225"/>
      <c r="B2718" s="1188"/>
      <c r="C2718" s="1185"/>
      <c r="D2718" s="1189"/>
      <c r="E2718" s="1258"/>
      <c r="F2718" s="1180"/>
      <c r="G2718" s="1181"/>
      <c r="H2718" s="1182"/>
    </row>
    <row r="2719" spans="1:8" x14ac:dyDescent="0.3">
      <c r="A2719" s="1187" t="s">
        <v>2542</v>
      </c>
      <c r="B2719" s="1188" t="s">
        <v>1222</v>
      </c>
      <c r="C2719" s="1185" t="s">
        <v>955</v>
      </c>
      <c r="D2719" s="1189">
        <v>220</v>
      </c>
      <c r="E2719" s="1286"/>
      <c r="F2719" s="1180">
        <f>ROUND(D2719*(ROUND(E2719,2)),2)</f>
        <v>0</v>
      </c>
      <c r="G2719" s="1181"/>
      <c r="H2719" s="1182"/>
    </row>
    <row r="2720" spans="1:8" x14ac:dyDescent="0.3">
      <c r="A2720" s="1225"/>
      <c r="B2720" s="1188"/>
      <c r="C2720" s="1185"/>
      <c r="D2720" s="1189"/>
      <c r="E2720" s="1258"/>
      <c r="F2720" s="1180"/>
      <c r="G2720" s="1181"/>
      <c r="H2720" s="1182"/>
    </row>
    <row r="2721" spans="1:8" ht="22.8" x14ac:dyDescent="0.3">
      <c r="A2721" s="1187" t="s">
        <v>2548</v>
      </c>
      <c r="B2721" s="1188" t="s">
        <v>4301</v>
      </c>
      <c r="C2721" s="1185"/>
      <c r="D2721" s="1189"/>
      <c r="E2721" s="1285"/>
      <c r="F2721" s="1180"/>
      <c r="G2721" s="1181"/>
      <c r="H2721" s="1182"/>
    </row>
    <row r="2722" spans="1:8" x14ac:dyDescent="0.3">
      <c r="A2722" s="1187"/>
      <c r="B2722" s="1188"/>
      <c r="C2722" s="1185"/>
      <c r="D2722" s="1189"/>
      <c r="E2722" s="1285"/>
      <c r="F2722" s="1180"/>
      <c r="G2722" s="1181"/>
      <c r="H2722" s="1182"/>
    </row>
    <row r="2723" spans="1:8" x14ac:dyDescent="0.3">
      <c r="A2723" s="1187" t="s">
        <v>2550</v>
      </c>
      <c r="B2723" s="1188" t="s">
        <v>1222</v>
      </c>
      <c r="C2723" s="1185" t="s">
        <v>955</v>
      </c>
      <c r="D2723" s="1189">
        <v>220</v>
      </c>
      <c r="E2723" s="1286"/>
      <c r="F2723" s="1180">
        <f>ROUND(D2723*(ROUND(E2723,2)),2)</f>
        <v>0</v>
      </c>
      <c r="G2723" s="1181"/>
      <c r="H2723" s="1182"/>
    </row>
    <row r="2724" spans="1:8" x14ac:dyDescent="0.3">
      <c r="A2724" s="1225"/>
      <c r="B2724" s="1188"/>
      <c r="C2724" s="1185"/>
      <c r="D2724" s="1189"/>
      <c r="E2724" s="1285"/>
      <c r="F2724" s="1180"/>
      <c r="G2724" s="1181"/>
      <c r="H2724" s="1182"/>
    </row>
    <row r="2725" spans="1:8" x14ac:dyDescent="0.3">
      <c r="A2725" s="1187" t="s">
        <v>2556</v>
      </c>
      <c r="B2725" s="1188" t="s">
        <v>2557</v>
      </c>
      <c r="C2725" s="1185" t="s">
        <v>955</v>
      </c>
      <c r="D2725" s="1189">
        <v>220</v>
      </c>
      <c r="E2725" s="1286"/>
      <c r="F2725" s="1180">
        <f>ROUND(D2725*(ROUND(E2725,2)),2)</f>
        <v>0</v>
      </c>
      <c r="G2725" s="1181"/>
      <c r="H2725" s="1182"/>
    </row>
    <row r="2726" spans="1:8" x14ac:dyDescent="0.3">
      <c r="A2726" s="1187"/>
      <c r="B2726" s="1188"/>
      <c r="C2726" s="1185"/>
      <c r="D2726" s="1189" t="s">
        <v>4331</v>
      </c>
      <c r="E2726" s="1207"/>
      <c r="F2726" s="1180"/>
      <c r="G2726" s="1181"/>
      <c r="H2726" s="1182"/>
    </row>
    <row r="2727" spans="1:8" x14ac:dyDescent="0.3">
      <c r="A2727" s="1187"/>
      <c r="B2727" s="1188" t="s">
        <v>1222</v>
      </c>
      <c r="C2727" s="1185"/>
      <c r="D2727" s="1189"/>
      <c r="E2727" s="1258"/>
      <c r="F2727" s="1180"/>
      <c r="G2727" s="1181"/>
      <c r="H2727" s="1182"/>
    </row>
    <row r="2728" spans="1:8" x14ac:dyDescent="0.3">
      <c r="A2728" s="1187"/>
      <c r="B2728" s="1188"/>
      <c r="C2728" s="1185"/>
      <c r="D2728" s="1189"/>
      <c r="E2728" s="1258"/>
      <c r="F2728" s="1180"/>
      <c r="G2728" s="1181"/>
      <c r="H2728" s="1182"/>
    </row>
    <row r="2729" spans="1:8" ht="22.8" x14ac:dyDescent="0.3">
      <c r="A2729" s="1225" t="s">
        <v>2558</v>
      </c>
      <c r="B2729" s="1188" t="s">
        <v>2559</v>
      </c>
      <c r="C2729" s="1185" t="s">
        <v>2405</v>
      </c>
      <c r="D2729" s="1189">
        <v>10</v>
      </c>
      <c r="E2729" s="1286"/>
      <c r="F2729" s="1180">
        <f>ROUND(D2729*(ROUND(E2729,2)),2)</f>
        <v>0</v>
      </c>
      <c r="G2729" s="1181"/>
      <c r="H2729" s="1182"/>
    </row>
    <row r="2730" spans="1:8" x14ac:dyDescent="0.3">
      <c r="A2730" s="1225"/>
      <c r="B2730" s="1188"/>
      <c r="C2730" s="1185"/>
      <c r="D2730" s="1189" t="s">
        <v>4331</v>
      </c>
      <c r="E2730" s="1258"/>
      <c r="F2730" s="1180"/>
      <c r="G2730" s="1181"/>
      <c r="H2730" s="1182"/>
    </row>
    <row r="2731" spans="1:8" x14ac:dyDescent="0.3">
      <c r="A2731" s="1219"/>
      <c r="B2731" s="1198"/>
      <c r="C2731" s="1185"/>
      <c r="D2731" s="1189" t="s">
        <v>4331</v>
      </c>
      <c r="E2731" s="1207"/>
      <c r="F2731" s="1180"/>
      <c r="G2731" s="1181"/>
      <c r="H2731" s="1182"/>
    </row>
    <row r="2732" spans="1:8" x14ac:dyDescent="0.3">
      <c r="A2732" s="1219"/>
      <c r="B2732" s="1198"/>
      <c r="C2732" s="1185"/>
      <c r="D2732" s="1189" t="s">
        <v>4331</v>
      </c>
      <c r="E2732" s="1207"/>
      <c r="F2732" s="1180"/>
      <c r="G2732" s="1181"/>
      <c r="H2732" s="1182"/>
    </row>
    <row r="2733" spans="1:8" x14ac:dyDescent="0.3">
      <c r="A2733" s="1219"/>
      <c r="B2733" s="1198"/>
      <c r="C2733" s="1185"/>
      <c r="D2733" s="1189" t="s">
        <v>4331</v>
      </c>
      <c r="E2733" s="1207"/>
      <c r="F2733" s="1180"/>
      <c r="G2733" s="1181"/>
      <c r="H2733" s="1182"/>
    </row>
    <row r="2734" spans="1:8" x14ac:dyDescent="0.3">
      <c r="A2734" s="1219"/>
      <c r="B2734" s="1198"/>
      <c r="C2734" s="1185"/>
      <c r="D2734" s="1189"/>
      <c r="E2734" s="1207"/>
      <c r="F2734" s="1180"/>
      <c r="G2734" s="1181"/>
      <c r="H2734" s="1182"/>
    </row>
    <row r="2735" spans="1:8" x14ac:dyDescent="0.3">
      <c r="A2735" s="1219"/>
      <c r="B2735" s="1198"/>
      <c r="C2735" s="1185"/>
      <c r="D2735" s="1189"/>
      <c r="E2735" s="1207"/>
      <c r="F2735" s="1180"/>
      <c r="G2735" s="1181"/>
      <c r="H2735" s="1182"/>
    </row>
    <row r="2736" spans="1:8" x14ac:dyDescent="0.3">
      <c r="A2736" s="1219"/>
      <c r="B2736" s="1198"/>
      <c r="C2736" s="1185"/>
      <c r="D2736" s="1189"/>
      <c r="E2736" s="1207"/>
      <c r="F2736" s="1180"/>
      <c r="G2736" s="1181"/>
      <c r="H2736" s="1182"/>
    </row>
    <row r="2737" spans="1:8" x14ac:dyDescent="0.3">
      <c r="A2737" s="1219"/>
      <c r="B2737" s="1198"/>
      <c r="C2737" s="1185"/>
      <c r="D2737" s="1189"/>
      <c r="E2737" s="1207"/>
      <c r="F2737" s="1180"/>
      <c r="G2737" s="1181"/>
      <c r="H2737" s="1182"/>
    </row>
    <row r="2738" spans="1:8" x14ac:dyDescent="0.3">
      <c r="A2738" s="1219"/>
      <c r="B2738" s="1198"/>
      <c r="C2738" s="1185"/>
      <c r="D2738" s="1189"/>
      <c r="E2738" s="1207"/>
      <c r="F2738" s="1180"/>
      <c r="G2738" s="1181"/>
      <c r="H2738" s="1182"/>
    </row>
    <row r="2739" spans="1:8" x14ac:dyDescent="0.3">
      <c r="A2739" s="1219"/>
      <c r="B2739" s="1198"/>
      <c r="C2739" s="1185"/>
      <c r="D2739" s="1189"/>
      <c r="E2739" s="1207"/>
      <c r="F2739" s="1180"/>
      <c r="G2739" s="1181"/>
      <c r="H2739" s="1182"/>
    </row>
    <row r="2740" spans="1:8" x14ac:dyDescent="0.3">
      <c r="A2740" s="1219"/>
      <c r="B2740" s="1198"/>
      <c r="C2740" s="1185"/>
      <c r="D2740" s="1189"/>
      <c r="E2740" s="1207"/>
      <c r="F2740" s="1180"/>
      <c r="G2740" s="1181"/>
      <c r="H2740" s="1182"/>
    </row>
    <row r="2741" spans="1:8" x14ac:dyDescent="0.3">
      <c r="A2741" s="1219"/>
      <c r="B2741" s="1198"/>
      <c r="C2741" s="1185"/>
      <c r="D2741" s="1189"/>
      <c r="E2741" s="1207"/>
      <c r="F2741" s="1180"/>
      <c r="G2741" s="1181"/>
      <c r="H2741" s="1182"/>
    </row>
    <row r="2742" spans="1:8" x14ac:dyDescent="0.3">
      <c r="A2742" s="1219"/>
      <c r="B2742" s="1198"/>
      <c r="C2742" s="1185"/>
      <c r="D2742" s="1189"/>
      <c r="E2742" s="1207"/>
      <c r="F2742" s="1180"/>
      <c r="G2742" s="1181"/>
      <c r="H2742" s="1182"/>
    </row>
    <row r="2743" spans="1:8" x14ac:dyDescent="0.3">
      <c r="A2743" s="1219"/>
      <c r="B2743" s="1198"/>
      <c r="C2743" s="1185"/>
      <c r="D2743" s="1189"/>
      <c r="E2743" s="1207"/>
      <c r="F2743" s="1180"/>
      <c r="G2743" s="1181"/>
      <c r="H2743" s="1182"/>
    </row>
    <row r="2744" spans="1:8" x14ac:dyDescent="0.3">
      <c r="A2744" s="1219"/>
      <c r="B2744" s="1198"/>
      <c r="C2744" s="1185"/>
      <c r="D2744" s="1189"/>
      <c r="E2744" s="1207"/>
      <c r="F2744" s="1180"/>
      <c r="G2744" s="1181"/>
      <c r="H2744" s="1182"/>
    </row>
    <row r="2745" spans="1:8" x14ac:dyDescent="0.3">
      <c r="A2745" s="1219"/>
      <c r="B2745" s="1198"/>
      <c r="C2745" s="1185"/>
      <c r="D2745" s="1189"/>
      <c r="E2745" s="1207"/>
      <c r="F2745" s="1180"/>
      <c r="G2745" s="1181"/>
      <c r="H2745" s="1182"/>
    </row>
    <row r="2746" spans="1:8" x14ac:dyDescent="0.3">
      <c r="A2746" s="1219"/>
      <c r="B2746" s="1198"/>
      <c r="C2746" s="1185"/>
      <c r="D2746" s="1189"/>
      <c r="E2746" s="1207"/>
      <c r="F2746" s="1180"/>
      <c r="G2746" s="1181"/>
      <c r="H2746" s="1182"/>
    </row>
    <row r="2747" spans="1:8" x14ac:dyDescent="0.3">
      <c r="A2747" s="1219"/>
      <c r="B2747" s="1198"/>
      <c r="C2747" s="1185"/>
      <c r="D2747" s="1189"/>
      <c r="E2747" s="1207"/>
      <c r="F2747" s="1180"/>
      <c r="G2747" s="1181"/>
      <c r="H2747" s="1182"/>
    </row>
    <row r="2748" spans="1:8" x14ac:dyDescent="0.3">
      <c r="A2748" s="1219"/>
      <c r="B2748" s="1198"/>
      <c r="C2748" s="1185"/>
      <c r="D2748" s="1189"/>
      <c r="E2748" s="1207"/>
      <c r="F2748" s="1180"/>
      <c r="G2748" s="1181"/>
      <c r="H2748" s="1182"/>
    </row>
    <row r="2749" spans="1:8" x14ac:dyDescent="0.3">
      <c r="A2749" s="1219"/>
      <c r="B2749" s="1198"/>
      <c r="C2749" s="1185"/>
      <c r="D2749" s="1189"/>
      <c r="E2749" s="1207"/>
      <c r="F2749" s="1180"/>
      <c r="G2749" s="1181"/>
      <c r="H2749" s="1182"/>
    </row>
    <row r="2750" spans="1:8" x14ac:dyDescent="0.3">
      <c r="A2750" s="1219"/>
      <c r="B2750" s="1198"/>
      <c r="C2750" s="1185"/>
      <c r="D2750" s="1189"/>
      <c r="E2750" s="1207"/>
      <c r="F2750" s="1180"/>
      <c r="G2750" s="1181"/>
      <c r="H2750" s="1182"/>
    </row>
    <row r="2751" spans="1:8" x14ac:dyDescent="0.3">
      <c r="A2751" s="1219"/>
      <c r="B2751" s="1198"/>
      <c r="C2751" s="1185"/>
      <c r="D2751" s="1189"/>
      <c r="E2751" s="1207"/>
      <c r="F2751" s="1180"/>
      <c r="G2751" s="1181"/>
      <c r="H2751" s="1182"/>
    </row>
    <row r="2752" spans="1:8" x14ac:dyDescent="0.3">
      <c r="A2752" s="1219"/>
      <c r="B2752" s="1198"/>
      <c r="C2752" s="1185"/>
      <c r="D2752" s="1189"/>
      <c r="E2752" s="1207"/>
      <c r="F2752" s="1180"/>
      <c r="G2752" s="1181"/>
      <c r="H2752" s="1182"/>
    </row>
    <row r="2753" spans="1:8" x14ac:dyDescent="0.3">
      <c r="A2753" s="1219"/>
      <c r="B2753" s="1198"/>
      <c r="C2753" s="1185"/>
      <c r="D2753" s="1189"/>
      <c r="E2753" s="1207"/>
      <c r="F2753" s="1180"/>
      <c r="G2753" s="1181"/>
      <c r="H2753" s="1182"/>
    </row>
    <row r="2754" spans="1:8" x14ac:dyDescent="0.3">
      <c r="A2754" s="1219"/>
      <c r="B2754" s="1198"/>
      <c r="C2754" s="1185"/>
      <c r="D2754" s="1189"/>
      <c r="E2754" s="1207"/>
      <c r="F2754" s="1180"/>
      <c r="G2754" s="1181"/>
      <c r="H2754" s="1182"/>
    </row>
    <row r="2755" spans="1:8" x14ac:dyDescent="0.3">
      <c r="A2755" s="1219"/>
      <c r="B2755" s="1198"/>
      <c r="C2755" s="1185"/>
      <c r="D2755" s="1189"/>
      <c r="E2755" s="1207"/>
      <c r="F2755" s="1180"/>
      <c r="G2755" s="1181"/>
      <c r="H2755" s="1182"/>
    </row>
    <row r="2756" spans="1:8" x14ac:dyDescent="0.3">
      <c r="A2756" s="1219"/>
      <c r="B2756" s="1198"/>
      <c r="C2756" s="1185"/>
      <c r="D2756" s="1189"/>
      <c r="E2756" s="1207"/>
      <c r="F2756" s="1180"/>
      <c r="G2756" s="1181"/>
      <c r="H2756" s="1182"/>
    </row>
    <row r="2757" spans="1:8" x14ac:dyDescent="0.3">
      <c r="A2757" s="1219"/>
      <c r="B2757" s="1198"/>
      <c r="C2757" s="1185"/>
      <c r="D2757" s="1189"/>
      <c r="E2757" s="1207"/>
      <c r="F2757" s="1180"/>
      <c r="G2757" s="1181"/>
      <c r="H2757" s="1182"/>
    </row>
    <row r="2758" spans="1:8" x14ac:dyDescent="0.3">
      <c r="A2758" s="1219"/>
      <c r="B2758" s="1198"/>
      <c r="C2758" s="1185"/>
      <c r="D2758" s="1189"/>
      <c r="E2758" s="1207"/>
      <c r="F2758" s="1180"/>
      <c r="G2758" s="1181"/>
      <c r="H2758" s="1182"/>
    </row>
    <row r="2759" spans="1:8" x14ac:dyDescent="0.3">
      <c r="A2759" s="1219"/>
      <c r="B2759" s="1198"/>
      <c r="C2759" s="1185"/>
      <c r="D2759" s="1189"/>
      <c r="E2759" s="1207"/>
      <c r="F2759" s="1180"/>
      <c r="G2759" s="1181"/>
      <c r="H2759" s="1182"/>
    </row>
    <row r="2760" spans="1:8" x14ac:dyDescent="0.3">
      <c r="A2760" s="1183"/>
      <c r="B2760" s="1188"/>
      <c r="C2760" s="1185"/>
      <c r="D2760" s="1189" t="s">
        <v>4331</v>
      </c>
      <c r="E2760" s="1207"/>
      <c r="F2760" s="1180"/>
      <c r="G2760" s="1181"/>
      <c r="H2760" s="1182"/>
    </row>
    <row r="2761" spans="1:8" x14ac:dyDescent="0.3">
      <c r="A2761" s="1178"/>
      <c r="B2761" s="1203"/>
      <c r="C2761" s="1204"/>
      <c r="D2761" s="1204"/>
      <c r="E2761" s="1204"/>
      <c r="F2761" s="1210"/>
      <c r="G2761" s="1181"/>
      <c r="H2761" s="1182"/>
    </row>
    <row r="2762" spans="1:8" x14ac:dyDescent="0.3">
      <c r="A2762" s="1211" t="s">
        <v>4103</v>
      </c>
      <c r="B2762" s="1158" t="s">
        <v>4116</v>
      </c>
      <c r="C2762" s="1159"/>
      <c r="D2762" s="1159"/>
      <c r="E2762" s="1159"/>
      <c r="F2762" s="1175">
        <f>SUM(F2712:F2760)</f>
        <v>0</v>
      </c>
      <c r="G2762" s="1181"/>
      <c r="H2762" s="1151"/>
    </row>
    <row r="2763" spans="1:8" x14ac:dyDescent="0.3">
      <c r="A2763" s="1148" t="str">
        <f>A1</f>
        <v>CONTRACT  SANRAL NRA 2024/1323</v>
      </c>
      <c r="B2763" s="1206"/>
      <c r="C2763" s="1150"/>
      <c r="D2763" s="1150"/>
      <c r="E2763" s="1150"/>
      <c r="F2763" s="1151"/>
      <c r="G2763" s="1181"/>
      <c r="H2763" s="1151"/>
    </row>
    <row r="2764" spans="1:8" x14ac:dyDescent="0.3">
      <c r="A2764" s="1148" t="str">
        <f>A2</f>
        <v>ROUTINE ROAD MAINTENANCE ON NATIONAL ROUTES IN THE NORTHWEST PROVINCE</v>
      </c>
      <c r="B2764" s="1149"/>
      <c r="C2764" s="1150"/>
      <c r="D2764" s="1150"/>
      <c r="E2764" s="1150"/>
      <c r="F2764" s="1155" t="s">
        <v>4562</v>
      </c>
      <c r="G2764" s="1181"/>
      <c r="H2764" s="1155"/>
    </row>
    <row r="2765" spans="1:8" x14ac:dyDescent="0.3">
      <c r="A2765" s="1157" t="s">
        <v>4457</v>
      </c>
      <c r="B2765" s="1149"/>
      <c r="C2765" s="1159"/>
      <c r="D2765" s="1159"/>
      <c r="E2765" s="1159"/>
      <c r="F2765" s="1151"/>
      <c r="G2765" s="1181"/>
      <c r="H2765" s="1151"/>
    </row>
    <row r="2766" spans="1:8" x14ac:dyDescent="0.3">
      <c r="A2766" s="1162"/>
      <c r="B2766" s="1163"/>
      <c r="C2766" s="1164"/>
      <c r="D2766" s="1164"/>
      <c r="E2766" s="1165"/>
      <c r="F2766" s="1165"/>
      <c r="G2766" s="1181"/>
      <c r="H2766" s="1151"/>
    </row>
    <row r="2767" spans="1:8" x14ac:dyDescent="0.3">
      <c r="A2767" s="1166" t="s">
        <v>4111</v>
      </c>
      <c r="B2767" s="1167" t="s">
        <v>4035</v>
      </c>
      <c r="C2767" s="1168" t="s">
        <v>4112</v>
      </c>
      <c r="D2767" s="1168" t="s">
        <v>4113</v>
      </c>
      <c r="E2767" s="1169" t="s">
        <v>4114</v>
      </c>
      <c r="F2767" s="1169" t="s">
        <v>4036</v>
      </c>
      <c r="G2767" s="1181"/>
      <c r="H2767" s="1170"/>
    </row>
    <row r="2768" spans="1:8" x14ac:dyDescent="0.3">
      <c r="A2768" s="1172"/>
      <c r="B2768" s="1173"/>
      <c r="C2768" s="1174"/>
      <c r="D2768" s="1174"/>
      <c r="E2768" s="1175"/>
      <c r="F2768" s="1175"/>
      <c r="G2768" s="1181"/>
      <c r="H2768" s="1151"/>
    </row>
    <row r="2769" spans="1:8" x14ac:dyDescent="0.3">
      <c r="A2769" s="1222"/>
      <c r="B2769" s="1223"/>
      <c r="C2769" s="1164"/>
      <c r="D2769" s="1189" t="s">
        <v>4331</v>
      </c>
      <c r="E2769" s="1165"/>
      <c r="F2769" s="1180"/>
      <c r="G2769" s="1181"/>
      <c r="H2769" s="1182"/>
    </row>
    <row r="2770" spans="1:8" ht="24" x14ac:dyDescent="0.3">
      <c r="A2770" s="1166" t="s">
        <v>4311</v>
      </c>
      <c r="B2770" s="1184" t="s">
        <v>4316</v>
      </c>
      <c r="C2770" s="1185"/>
      <c r="D2770" s="1189" t="s">
        <v>4331</v>
      </c>
      <c r="E2770" s="1207"/>
      <c r="F2770" s="1180"/>
      <c r="G2770" s="1181"/>
      <c r="H2770" s="1182"/>
    </row>
    <row r="2771" spans="1:8" x14ac:dyDescent="0.3">
      <c r="A2771" s="1225"/>
      <c r="B2771" s="1188"/>
      <c r="C2771" s="1185"/>
      <c r="D2771" s="1189" t="s">
        <v>4331</v>
      </c>
      <c r="E2771" s="1207"/>
      <c r="F2771" s="1180"/>
      <c r="G2771" s="1181"/>
      <c r="H2771" s="1182"/>
    </row>
    <row r="2772" spans="1:8" x14ac:dyDescent="0.3">
      <c r="A2772" s="1225" t="s">
        <v>2573</v>
      </c>
      <c r="B2772" s="1188" t="s">
        <v>2574</v>
      </c>
      <c r="C2772" s="1185"/>
      <c r="D2772" s="1189" t="s">
        <v>4331</v>
      </c>
      <c r="E2772" s="1207"/>
      <c r="F2772" s="1180"/>
      <c r="G2772" s="1181"/>
      <c r="H2772" s="1182"/>
    </row>
    <row r="2773" spans="1:8" x14ac:dyDescent="0.3">
      <c r="A2773" s="1225"/>
      <c r="B2773" s="1188"/>
      <c r="C2773" s="1185"/>
      <c r="D2773" s="1189" t="s">
        <v>4331</v>
      </c>
      <c r="E2773" s="1217"/>
      <c r="F2773" s="1180"/>
      <c r="G2773" s="1181"/>
      <c r="H2773" s="1182"/>
    </row>
    <row r="2774" spans="1:8" x14ac:dyDescent="0.3">
      <c r="A2774" s="1225" t="s">
        <v>2575</v>
      </c>
      <c r="B2774" s="1188" t="s">
        <v>2576</v>
      </c>
      <c r="C2774" s="1185" t="s">
        <v>9</v>
      </c>
      <c r="D2774" s="1189">
        <v>200</v>
      </c>
      <c r="E2774" s="1286"/>
      <c r="F2774" s="1180">
        <f>ROUND(D2774*(ROUND(E2774,2)),2)</f>
        <v>0</v>
      </c>
      <c r="G2774" s="1181"/>
      <c r="H2774" s="1182"/>
    </row>
    <row r="2775" spans="1:8" x14ac:dyDescent="0.3">
      <c r="A2775" s="1225"/>
      <c r="B2775" s="1188"/>
      <c r="C2775" s="1185"/>
      <c r="D2775" s="1189" t="s">
        <v>4331</v>
      </c>
      <c r="E2775" s="1258"/>
      <c r="F2775" s="1180"/>
      <c r="G2775" s="1181"/>
      <c r="H2775" s="1182"/>
    </row>
    <row r="2776" spans="1:8" ht="22.8" x14ac:dyDescent="0.3">
      <c r="A2776" s="1225" t="s">
        <v>2577</v>
      </c>
      <c r="B2776" s="1188" t="s">
        <v>2578</v>
      </c>
      <c r="C2776" s="1185" t="s">
        <v>9</v>
      </c>
      <c r="D2776" s="1189">
        <v>200</v>
      </c>
      <c r="E2776" s="1286"/>
      <c r="F2776" s="1180">
        <f>ROUND(D2776*(ROUND(E2776,2)),2)</f>
        <v>0</v>
      </c>
      <c r="G2776" s="1181"/>
      <c r="H2776" s="1182"/>
    </row>
    <row r="2777" spans="1:8" x14ac:dyDescent="0.3">
      <c r="A2777" s="1225"/>
      <c r="B2777" s="1188"/>
      <c r="C2777" s="1185"/>
      <c r="D2777" s="1189" t="s">
        <v>4331</v>
      </c>
      <c r="E2777" s="1258"/>
      <c r="F2777" s="1180"/>
      <c r="G2777" s="1181"/>
      <c r="H2777" s="1182"/>
    </row>
    <row r="2778" spans="1:8" ht="22.8" x14ac:dyDescent="0.3">
      <c r="A2778" s="1225" t="s">
        <v>2579</v>
      </c>
      <c r="B2778" s="1188" t="s">
        <v>2580</v>
      </c>
      <c r="C2778" s="1185" t="s">
        <v>9</v>
      </c>
      <c r="D2778" s="1189">
        <v>100</v>
      </c>
      <c r="E2778" s="1286"/>
      <c r="F2778" s="1180">
        <f>ROUND(D2778*(ROUND(E2778,2)),2)</f>
        <v>0</v>
      </c>
      <c r="G2778" s="1181"/>
      <c r="H2778" s="1182"/>
    </row>
    <row r="2779" spans="1:8" x14ac:dyDescent="0.3">
      <c r="A2779" s="1225"/>
      <c r="B2779" s="1188"/>
      <c r="C2779" s="1185"/>
      <c r="D2779" s="1189" t="s">
        <v>4331</v>
      </c>
      <c r="E2779" s="1217"/>
      <c r="F2779" s="1180"/>
      <c r="G2779" s="1181"/>
      <c r="H2779" s="1182"/>
    </row>
    <row r="2780" spans="1:8" x14ac:dyDescent="0.3">
      <c r="A2780" s="1225" t="s">
        <v>2581</v>
      </c>
      <c r="B2780" s="1188" t="s">
        <v>2582</v>
      </c>
      <c r="C2780" s="1185"/>
      <c r="D2780" s="1189" t="s">
        <v>4331</v>
      </c>
      <c r="E2780" s="1217"/>
      <c r="F2780" s="1180"/>
      <c r="G2780" s="1181"/>
      <c r="H2780" s="1182"/>
    </row>
    <row r="2781" spans="1:8" x14ac:dyDescent="0.3">
      <c r="A2781" s="1187"/>
      <c r="B2781" s="1188"/>
      <c r="C2781" s="1185"/>
      <c r="D2781" s="1189" t="s">
        <v>4331</v>
      </c>
      <c r="E2781" s="1207"/>
      <c r="F2781" s="1180"/>
      <c r="G2781" s="1181"/>
      <c r="H2781" s="1182"/>
    </row>
    <row r="2782" spans="1:8" ht="22.8" x14ac:dyDescent="0.3">
      <c r="A2782" s="1225" t="s">
        <v>4305</v>
      </c>
      <c r="B2782" s="1317" t="s">
        <v>4560</v>
      </c>
      <c r="C2782" s="1185"/>
      <c r="D2782" s="1189"/>
      <c r="E2782" s="1285"/>
      <c r="F2782" s="1180"/>
      <c r="G2782" s="1181"/>
      <c r="H2782" s="1182"/>
    </row>
    <row r="2783" spans="1:8" x14ac:dyDescent="0.3">
      <c r="A2783" s="1234"/>
      <c r="B2783" s="1198"/>
      <c r="C2783" s="1199"/>
      <c r="D2783" s="1200"/>
      <c r="E2783" s="1318"/>
      <c r="F2783" s="1202"/>
      <c r="G2783" s="1181"/>
      <c r="H2783" s="1182"/>
    </row>
    <row r="2784" spans="1:8" x14ac:dyDescent="0.3">
      <c r="A2784" s="1187" t="s">
        <v>2583</v>
      </c>
      <c r="B2784" s="1188" t="s">
        <v>4302</v>
      </c>
      <c r="C2784" s="1185"/>
      <c r="D2784" s="1189" t="s">
        <v>4331</v>
      </c>
      <c r="E2784" s="1258"/>
      <c r="F2784" s="1180"/>
      <c r="G2784" s="1181"/>
      <c r="H2784" s="1182"/>
    </row>
    <row r="2785" spans="1:8" x14ac:dyDescent="0.3">
      <c r="A2785" s="1187"/>
      <c r="B2785" s="1188"/>
      <c r="C2785" s="1185"/>
      <c r="D2785" s="1189" t="s">
        <v>4331</v>
      </c>
      <c r="E2785" s="1258"/>
      <c r="F2785" s="1180"/>
      <c r="G2785" s="1181"/>
      <c r="H2785" s="1182"/>
    </row>
    <row r="2786" spans="1:8" x14ac:dyDescent="0.3">
      <c r="A2786" s="1225" t="s">
        <v>2585</v>
      </c>
      <c r="B2786" s="1188" t="s">
        <v>2588</v>
      </c>
      <c r="C2786" s="1185"/>
      <c r="D2786" s="1189" t="s">
        <v>4331</v>
      </c>
      <c r="E2786" s="1217"/>
      <c r="F2786" s="1180"/>
      <c r="G2786" s="1181"/>
      <c r="H2786" s="1182"/>
    </row>
    <row r="2787" spans="1:8" x14ac:dyDescent="0.3">
      <c r="A2787" s="1187"/>
      <c r="B2787" s="1188"/>
      <c r="C2787" s="1185"/>
      <c r="D2787" s="1189" t="s">
        <v>4331</v>
      </c>
      <c r="E2787" s="1217"/>
      <c r="F2787" s="1180"/>
      <c r="G2787" s="1181"/>
      <c r="H2787" s="1182"/>
    </row>
    <row r="2788" spans="1:8" x14ac:dyDescent="0.3">
      <c r="A2788" s="1225" t="s">
        <v>4307</v>
      </c>
      <c r="B2788" s="1188" t="s">
        <v>2590</v>
      </c>
      <c r="C2788" s="1185" t="s">
        <v>9</v>
      </c>
      <c r="D2788" s="1189">
        <v>50</v>
      </c>
      <c r="E2788" s="1286"/>
      <c r="F2788" s="1180">
        <f>ROUND(D2788*(ROUND(E2788,2)),2)</f>
        <v>0</v>
      </c>
      <c r="G2788" s="1181"/>
      <c r="H2788" s="1182"/>
    </row>
    <row r="2789" spans="1:8" x14ac:dyDescent="0.3">
      <c r="A2789" s="1225"/>
      <c r="B2789" s="1188"/>
      <c r="C2789" s="1185"/>
      <c r="D2789" s="1189" t="s">
        <v>4331</v>
      </c>
      <c r="E2789" s="1258"/>
      <c r="F2789" s="1180"/>
      <c r="G2789" s="1181"/>
      <c r="H2789" s="1182"/>
    </row>
    <row r="2790" spans="1:8" x14ac:dyDescent="0.3">
      <c r="A2790" s="1225" t="s">
        <v>4308</v>
      </c>
      <c r="B2790" s="1188" t="s">
        <v>2592</v>
      </c>
      <c r="C2790" s="1185" t="s">
        <v>9</v>
      </c>
      <c r="D2790" s="1189">
        <v>150</v>
      </c>
      <c r="E2790" s="1286"/>
      <c r="F2790" s="1180">
        <f>ROUND(D2790*(ROUND(E2790,2)),2)</f>
        <v>0</v>
      </c>
      <c r="G2790" s="1181"/>
      <c r="H2790" s="1182"/>
    </row>
    <row r="2791" spans="1:8" x14ac:dyDescent="0.3">
      <c r="A2791" s="1187"/>
      <c r="B2791" s="1188"/>
      <c r="C2791" s="1185"/>
      <c r="D2791" s="1189" t="s">
        <v>4331</v>
      </c>
      <c r="E2791" s="1217"/>
      <c r="F2791" s="1180"/>
      <c r="G2791" s="1181"/>
      <c r="H2791" s="1182"/>
    </row>
    <row r="2792" spans="1:8" x14ac:dyDescent="0.3">
      <c r="A2792" s="1225" t="s">
        <v>2587</v>
      </c>
      <c r="B2792" s="1188" t="s">
        <v>2594</v>
      </c>
      <c r="C2792" s="1185"/>
      <c r="D2792" s="1189" t="s">
        <v>4331</v>
      </c>
      <c r="E2792" s="1217"/>
      <c r="F2792" s="1180"/>
      <c r="G2792" s="1181"/>
      <c r="H2792" s="1182"/>
    </row>
    <row r="2793" spans="1:8" x14ac:dyDescent="0.3">
      <c r="A2793" s="1187"/>
      <c r="B2793" s="1188"/>
      <c r="C2793" s="1185"/>
      <c r="D2793" s="1189" t="s">
        <v>4331</v>
      </c>
      <c r="E2793" s="1217"/>
      <c r="F2793" s="1180"/>
      <c r="G2793" s="1181"/>
      <c r="H2793" s="1182"/>
    </row>
    <row r="2794" spans="1:8" x14ac:dyDescent="0.3">
      <c r="A2794" s="1225" t="s">
        <v>2589</v>
      </c>
      <c r="B2794" s="1188" t="s">
        <v>2594</v>
      </c>
      <c r="C2794" s="1185" t="s">
        <v>16</v>
      </c>
      <c r="D2794" s="1189">
        <v>1</v>
      </c>
      <c r="E2794" s="1207">
        <v>25000</v>
      </c>
      <c r="F2794" s="1180">
        <f>ROUND(D2794*(ROUND(E2794,2)),2)</f>
        <v>25000</v>
      </c>
      <c r="G2794" s="1181"/>
      <c r="H2794" s="1182"/>
    </row>
    <row r="2795" spans="1:8" x14ac:dyDescent="0.3">
      <c r="A2795" s="1225"/>
      <c r="B2795" s="1188"/>
      <c r="C2795" s="1185"/>
      <c r="D2795" s="1189" t="s">
        <v>4331</v>
      </c>
      <c r="E2795" s="1207"/>
      <c r="F2795" s="1180"/>
      <c r="G2795" s="1181"/>
      <c r="H2795" s="1182"/>
    </row>
    <row r="2796" spans="1:8" ht="22.8" x14ac:dyDescent="0.3">
      <c r="A2796" s="1225" t="s">
        <v>2591</v>
      </c>
      <c r="B2796" s="1188" t="s">
        <v>4309</v>
      </c>
      <c r="C2796" s="1185" t="s">
        <v>21</v>
      </c>
      <c r="D2796" s="1189">
        <f>F2794</f>
        <v>25000</v>
      </c>
      <c r="E2796" s="1304"/>
      <c r="F2796" s="1180">
        <f>ROUND(D2796*(ROUND(E2796,2)),2)</f>
        <v>0</v>
      </c>
      <c r="G2796" s="1181"/>
      <c r="H2796" s="1182"/>
    </row>
    <row r="2797" spans="1:8" x14ac:dyDescent="0.3">
      <c r="A2797" s="1187"/>
      <c r="B2797" s="1188"/>
      <c r="C2797" s="1185"/>
      <c r="D2797" s="1189" t="s">
        <v>4331</v>
      </c>
      <c r="E2797" s="1217"/>
      <c r="F2797" s="1180"/>
      <c r="G2797" s="1181"/>
      <c r="H2797" s="1182"/>
    </row>
    <row r="2798" spans="1:8" x14ac:dyDescent="0.3">
      <c r="A2798" s="1187" t="s">
        <v>2593</v>
      </c>
      <c r="B2798" s="1188" t="s">
        <v>2600</v>
      </c>
      <c r="C2798" s="1185" t="s">
        <v>2601</v>
      </c>
      <c r="D2798" s="1189">
        <v>5</v>
      </c>
      <c r="E2798" s="1286"/>
      <c r="F2798" s="1180">
        <f>ROUND(D2798*(ROUND(E2798,2)),2)</f>
        <v>0</v>
      </c>
      <c r="G2798" s="1181"/>
      <c r="H2798" s="1182"/>
    </row>
    <row r="2799" spans="1:8" x14ac:dyDescent="0.3">
      <c r="A2799" s="1183"/>
      <c r="B2799" s="1188"/>
      <c r="C2799" s="1185"/>
      <c r="D2799" s="1189" t="s">
        <v>4331</v>
      </c>
      <c r="E2799" s="1207"/>
      <c r="F2799" s="1180"/>
      <c r="G2799" s="1181"/>
      <c r="H2799" s="1182"/>
    </row>
    <row r="2800" spans="1:8" x14ac:dyDescent="0.3">
      <c r="A2800" s="1187" t="s">
        <v>2599</v>
      </c>
      <c r="B2800" s="1188" t="s">
        <v>4563</v>
      </c>
      <c r="C2800" s="1185" t="s">
        <v>9</v>
      </c>
      <c r="D2800" s="1189">
        <v>200</v>
      </c>
      <c r="E2800" s="1286"/>
      <c r="F2800" s="1319">
        <f>ROUND(D2800*(ROUND(E2800,2)),2)</f>
        <v>0</v>
      </c>
      <c r="G2800" s="1181"/>
      <c r="H2800" s="1182"/>
    </row>
    <row r="2801" spans="1:8" x14ac:dyDescent="0.3">
      <c r="A2801" s="1183"/>
      <c r="B2801" s="1188"/>
      <c r="C2801" s="1185"/>
      <c r="D2801" s="1189" t="s">
        <v>4331</v>
      </c>
      <c r="E2801" s="1207"/>
      <c r="F2801" s="1180"/>
      <c r="G2801" s="1181"/>
      <c r="H2801" s="1182"/>
    </row>
    <row r="2802" spans="1:8" x14ac:dyDescent="0.3">
      <c r="A2802" s="1183"/>
      <c r="B2802" s="1188"/>
      <c r="C2802" s="1185"/>
      <c r="D2802" s="1189"/>
      <c r="E2802" s="1207"/>
      <c r="F2802" s="1180"/>
      <c r="G2802" s="1181"/>
      <c r="H2802" s="1182"/>
    </row>
    <row r="2803" spans="1:8" x14ac:dyDescent="0.3">
      <c r="A2803" s="1183"/>
      <c r="B2803" s="1188"/>
      <c r="C2803" s="1185"/>
      <c r="D2803" s="1189"/>
      <c r="E2803" s="1207"/>
      <c r="F2803" s="1180"/>
      <c r="G2803" s="1181"/>
      <c r="H2803" s="1182"/>
    </row>
    <row r="2804" spans="1:8" x14ac:dyDescent="0.3">
      <c r="A2804" s="1183"/>
      <c r="B2804" s="1188"/>
      <c r="C2804" s="1185"/>
      <c r="D2804" s="1189"/>
      <c r="E2804" s="1207"/>
      <c r="F2804" s="1180"/>
      <c r="G2804" s="1181"/>
      <c r="H2804" s="1182"/>
    </row>
    <row r="2805" spans="1:8" x14ac:dyDescent="0.3">
      <c r="A2805" s="1183"/>
      <c r="B2805" s="1188"/>
      <c r="C2805" s="1185"/>
      <c r="D2805" s="1189" t="s">
        <v>4331</v>
      </c>
      <c r="E2805" s="1207"/>
      <c r="F2805" s="1180"/>
      <c r="G2805" s="1181"/>
      <c r="H2805" s="1182"/>
    </row>
    <row r="2806" spans="1:8" x14ac:dyDescent="0.3">
      <c r="A2806" s="1183"/>
      <c r="B2806" s="1188"/>
      <c r="C2806" s="1174"/>
      <c r="D2806" s="1189" t="s">
        <v>4331</v>
      </c>
      <c r="E2806" s="1175"/>
      <c r="F2806" s="1212"/>
      <c r="G2806" s="1181"/>
      <c r="H2806" s="1182"/>
    </row>
    <row r="2807" spans="1:8" x14ac:dyDescent="0.3">
      <c r="A2807" s="1178"/>
      <c r="B2807" s="1203"/>
      <c r="C2807" s="1204"/>
      <c r="D2807" s="1204"/>
      <c r="E2807" s="1204"/>
      <c r="F2807" s="1210"/>
      <c r="G2807" s="1181"/>
      <c r="H2807" s="1182"/>
    </row>
    <row r="2808" spans="1:8" x14ac:dyDescent="0.3">
      <c r="A2808" s="1211" t="s">
        <v>4311</v>
      </c>
      <c r="B2808" s="1158" t="s">
        <v>4116</v>
      </c>
      <c r="C2808" s="1159"/>
      <c r="D2808" s="1159"/>
      <c r="E2808" s="1159"/>
      <c r="F2808" s="1175">
        <f>SUM(F2769:F2806)</f>
        <v>25000</v>
      </c>
      <c r="G2808" s="1181"/>
      <c r="H2808" s="1151"/>
    </row>
    <row r="2809" spans="1:8" x14ac:dyDescent="0.3">
      <c r="A2809" s="1148" t="str">
        <f>A1</f>
        <v>CONTRACT  SANRAL NRA 2024/1323</v>
      </c>
      <c r="B2809" s="1206"/>
      <c r="C2809" s="1150"/>
      <c r="D2809" s="1150"/>
      <c r="E2809" s="1150"/>
      <c r="F2809" s="1151"/>
      <c r="G2809" s="1181"/>
      <c r="H2809" s="1151"/>
    </row>
    <row r="2810" spans="1:8" x14ac:dyDescent="0.3">
      <c r="A2810" s="1148" t="str">
        <f>A2</f>
        <v>ROUTINE ROAD MAINTENANCE ON NATIONAL ROUTES IN THE NORTHWEST PROVINCE</v>
      </c>
      <c r="B2810" s="1149"/>
      <c r="C2810" s="1150"/>
      <c r="D2810" s="1150"/>
      <c r="E2810" s="1150"/>
      <c r="F2810" s="1155" t="s">
        <v>4564</v>
      </c>
      <c r="G2810" s="1181"/>
      <c r="H2810" s="1155"/>
    </row>
    <row r="2811" spans="1:8" x14ac:dyDescent="0.3">
      <c r="A2811" s="1157" t="s">
        <v>4444</v>
      </c>
      <c r="B2811" s="1149"/>
      <c r="C2811" s="1159"/>
      <c r="D2811" s="1159"/>
      <c r="E2811" s="1159"/>
      <c r="F2811" s="1151"/>
      <c r="G2811" s="1181"/>
      <c r="H2811" s="1151"/>
    </row>
    <row r="2812" spans="1:8" x14ac:dyDescent="0.3">
      <c r="A2812" s="1162"/>
      <c r="B2812" s="1163"/>
      <c r="C2812" s="1164"/>
      <c r="D2812" s="1164"/>
      <c r="E2812" s="1165"/>
      <c r="F2812" s="1165"/>
      <c r="G2812" s="1181"/>
      <c r="H2812" s="1151"/>
    </row>
    <row r="2813" spans="1:8" x14ac:dyDescent="0.3">
      <c r="A2813" s="1166" t="s">
        <v>4111</v>
      </c>
      <c r="B2813" s="1167" t="s">
        <v>4035</v>
      </c>
      <c r="C2813" s="1168" t="s">
        <v>4112</v>
      </c>
      <c r="D2813" s="1168" t="s">
        <v>4113</v>
      </c>
      <c r="E2813" s="1169" t="s">
        <v>4114</v>
      </c>
      <c r="F2813" s="1169" t="s">
        <v>4036</v>
      </c>
      <c r="G2813" s="1181"/>
      <c r="H2813" s="1170"/>
    </row>
    <row r="2814" spans="1:8" x14ac:dyDescent="0.3">
      <c r="A2814" s="1172"/>
      <c r="B2814" s="1173"/>
      <c r="C2814" s="1174"/>
      <c r="D2814" s="1174"/>
      <c r="E2814" s="1175"/>
      <c r="F2814" s="1175"/>
      <c r="G2814" s="1181"/>
      <c r="H2814" s="1151"/>
    </row>
    <row r="2815" spans="1:8" x14ac:dyDescent="0.3">
      <c r="A2815" s="1222"/>
      <c r="B2815" s="1223"/>
      <c r="C2815" s="1164"/>
      <c r="D2815" s="1189" t="s">
        <v>4331</v>
      </c>
      <c r="E2815" s="1165"/>
      <c r="F2815" s="1180"/>
      <c r="G2815" s="1181"/>
      <c r="H2815" s="1182"/>
    </row>
    <row r="2816" spans="1:8" x14ac:dyDescent="0.3">
      <c r="A2816" s="1166" t="s">
        <v>4046</v>
      </c>
      <c r="B2816" s="1184" t="s">
        <v>4047</v>
      </c>
      <c r="C2816" s="1185"/>
      <c r="D2816" s="1189" t="s">
        <v>4331</v>
      </c>
      <c r="E2816" s="1207"/>
      <c r="F2816" s="1180"/>
      <c r="G2816" s="1181"/>
      <c r="H2816" s="1182"/>
    </row>
    <row r="2817" spans="1:8" x14ac:dyDescent="0.3">
      <c r="A2817" s="1166"/>
      <c r="B2817" s="1186"/>
      <c r="C2817" s="1185"/>
      <c r="D2817" s="1189" t="s">
        <v>4331</v>
      </c>
      <c r="E2817" s="1207"/>
      <c r="F2817" s="1180"/>
      <c r="G2817" s="1181"/>
      <c r="H2817" s="1182"/>
    </row>
    <row r="2818" spans="1:8" x14ac:dyDescent="0.3">
      <c r="A2818" s="1166" t="s">
        <v>2658</v>
      </c>
      <c r="B2818" s="1186" t="s">
        <v>2659</v>
      </c>
      <c r="C2818" s="1185"/>
      <c r="D2818" s="1189" t="s">
        <v>4331</v>
      </c>
      <c r="E2818" s="1207"/>
      <c r="F2818" s="1180"/>
      <c r="G2818" s="1181"/>
      <c r="H2818" s="1182"/>
    </row>
    <row r="2819" spans="1:8" x14ac:dyDescent="0.3">
      <c r="A2819" s="1225"/>
      <c r="B2819" s="1188"/>
      <c r="C2819" s="1185"/>
      <c r="D2819" s="1189" t="s">
        <v>4331</v>
      </c>
      <c r="E2819" s="1207"/>
      <c r="F2819" s="1180"/>
      <c r="G2819" s="1181"/>
      <c r="H2819" s="1182"/>
    </row>
    <row r="2820" spans="1:8" x14ac:dyDescent="0.3">
      <c r="A2820" s="1225" t="s">
        <v>2660</v>
      </c>
      <c r="B2820" s="1188" t="s">
        <v>2661</v>
      </c>
      <c r="C2820" s="1185" t="s">
        <v>2078</v>
      </c>
      <c r="D2820" s="1189">
        <v>60</v>
      </c>
      <c r="E2820" s="1216"/>
      <c r="F2820" s="1180">
        <f>ROUND(D2820*(ROUND(E2820,2)),2)</f>
        <v>0</v>
      </c>
      <c r="G2820" s="1181"/>
      <c r="H2820" s="1182"/>
    </row>
    <row r="2821" spans="1:8" x14ac:dyDescent="0.3">
      <c r="A2821" s="1225"/>
      <c r="B2821" s="1188"/>
      <c r="C2821" s="1185"/>
      <c r="D2821" s="1189" t="s">
        <v>4331</v>
      </c>
      <c r="E2821" s="1217"/>
      <c r="F2821" s="1180"/>
      <c r="G2821" s="1181"/>
      <c r="H2821" s="1182"/>
    </row>
    <row r="2822" spans="1:8" x14ac:dyDescent="0.3">
      <c r="A2822" s="1225" t="s">
        <v>2662</v>
      </c>
      <c r="B2822" s="1188" t="s">
        <v>2663</v>
      </c>
      <c r="C2822" s="1185" t="s">
        <v>2078</v>
      </c>
      <c r="D2822" s="1189">
        <v>60</v>
      </c>
      <c r="E2822" s="1215"/>
      <c r="F2822" s="1180">
        <f>ROUND(D2822*(ROUND(E2822,2)),2)</f>
        <v>0</v>
      </c>
      <c r="G2822" s="1181"/>
      <c r="H2822" s="1182"/>
    </row>
    <row r="2823" spans="1:8" x14ac:dyDescent="0.3">
      <c r="A2823" s="1225"/>
      <c r="B2823" s="1188"/>
      <c r="C2823" s="1185"/>
      <c r="D2823" s="1189" t="s">
        <v>4331</v>
      </c>
      <c r="E2823" s="1207"/>
      <c r="F2823" s="1180"/>
      <c r="G2823" s="1181"/>
      <c r="H2823" s="1182"/>
    </row>
    <row r="2824" spans="1:8" x14ac:dyDescent="0.3">
      <c r="A2824" s="1225" t="s">
        <v>2664</v>
      </c>
      <c r="B2824" s="1188" t="s">
        <v>2665</v>
      </c>
      <c r="C2824" s="1185" t="s">
        <v>955</v>
      </c>
      <c r="D2824" s="1189">
        <v>50000</v>
      </c>
      <c r="E2824" s="1216"/>
      <c r="F2824" s="1180">
        <f>ROUND(D2824*(ROUND(E2824,2)),2)</f>
        <v>0</v>
      </c>
      <c r="G2824" s="1181"/>
      <c r="H2824" s="1182"/>
    </row>
    <row r="2825" spans="1:8" x14ac:dyDescent="0.3">
      <c r="A2825" s="1225"/>
      <c r="B2825" s="1188"/>
      <c r="C2825" s="1185"/>
      <c r="D2825" s="1189" t="s">
        <v>4331</v>
      </c>
      <c r="E2825" s="1217"/>
      <c r="F2825" s="1180"/>
      <c r="G2825" s="1181"/>
      <c r="H2825" s="1182"/>
    </row>
    <row r="2826" spans="1:8" x14ac:dyDescent="0.3">
      <c r="A2826" s="1225"/>
      <c r="B2826" s="1188"/>
      <c r="C2826" s="1185"/>
      <c r="D2826" s="1189" t="s">
        <v>4331</v>
      </c>
      <c r="E2826" s="1217"/>
      <c r="F2826" s="1180"/>
      <c r="G2826" s="1181"/>
      <c r="H2826" s="1182"/>
    </row>
    <row r="2827" spans="1:8" x14ac:dyDescent="0.3">
      <c r="A2827" s="1225"/>
      <c r="B2827" s="1188"/>
      <c r="C2827" s="1185"/>
      <c r="D2827" s="1189" t="s">
        <v>4331</v>
      </c>
      <c r="E2827" s="1217"/>
      <c r="F2827" s="1180"/>
      <c r="G2827" s="1181"/>
      <c r="H2827" s="1182"/>
    </row>
    <row r="2828" spans="1:8" x14ac:dyDescent="0.3">
      <c r="A2828" s="1187"/>
      <c r="B2828" s="1188"/>
      <c r="C2828" s="1185"/>
      <c r="D2828" s="1189" t="s">
        <v>4331</v>
      </c>
      <c r="E2828" s="1207"/>
      <c r="F2828" s="1180"/>
      <c r="G2828" s="1181"/>
      <c r="H2828" s="1182"/>
    </row>
    <row r="2829" spans="1:8" x14ac:dyDescent="0.3">
      <c r="A2829" s="1187"/>
      <c r="B2829" s="1188"/>
      <c r="C2829" s="1185"/>
      <c r="D2829" s="1189" t="s">
        <v>4331</v>
      </c>
      <c r="E2829" s="1207"/>
      <c r="F2829" s="1180"/>
      <c r="G2829" s="1181"/>
      <c r="H2829" s="1182"/>
    </row>
    <row r="2830" spans="1:8" x14ac:dyDescent="0.3">
      <c r="A2830" s="1187"/>
      <c r="B2830" s="1188"/>
      <c r="C2830" s="1185"/>
      <c r="D2830" s="1189" t="s">
        <v>4331</v>
      </c>
      <c r="E2830" s="1207"/>
      <c r="F2830" s="1180"/>
      <c r="G2830" s="1181"/>
      <c r="H2830" s="1182"/>
    </row>
    <row r="2831" spans="1:8" x14ac:dyDescent="0.3">
      <c r="A2831" s="1187"/>
      <c r="B2831" s="1188"/>
      <c r="C2831" s="1185"/>
      <c r="D2831" s="1189" t="s">
        <v>4331</v>
      </c>
      <c r="E2831" s="1245"/>
      <c r="F2831" s="1180"/>
      <c r="G2831" s="1181"/>
      <c r="H2831" s="1182"/>
    </row>
    <row r="2832" spans="1:8" x14ac:dyDescent="0.3">
      <c r="A2832" s="1187"/>
      <c r="B2832" s="1188"/>
      <c r="C2832" s="1185"/>
      <c r="D2832" s="1189" t="s">
        <v>4331</v>
      </c>
      <c r="E2832" s="1217"/>
      <c r="F2832" s="1180"/>
      <c r="G2832" s="1181"/>
      <c r="H2832" s="1182"/>
    </row>
    <row r="2833" spans="1:8" x14ac:dyDescent="0.3">
      <c r="A2833" s="1187"/>
      <c r="B2833" s="1188"/>
      <c r="C2833" s="1185"/>
      <c r="D2833" s="1189" t="s">
        <v>4331</v>
      </c>
      <c r="E2833" s="1207"/>
      <c r="F2833" s="1180"/>
      <c r="G2833" s="1181"/>
      <c r="H2833" s="1182"/>
    </row>
    <row r="2834" spans="1:8" x14ac:dyDescent="0.3">
      <c r="A2834" s="1187"/>
      <c r="B2834" s="1188"/>
      <c r="C2834" s="1185"/>
      <c r="D2834" s="1189" t="s">
        <v>4331</v>
      </c>
      <c r="E2834" s="1217"/>
      <c r="F2834" s="1180"/>
      <c r="G2834" s="1181"/>
      <c r="H2834" s="1182"/>
    </row>
    <row r="2835" spans="1:8" x14ac:dyDescent="0.3">
      <c r="A2835" s="1187"/>
      <c r="B2835" s="1188"/>
      <c r="C2835" s="1185"/>
      <c r="D2835" s="1189" t="s">
        <v>4331</v>
      </c>
      <c r="E2835" s="1217"/>
      <c r="F2835" s="1180"/>
      <c r="G2835" s="1181"/>
      <c r="H2835" s="1182"/>
    </row>
    <row r="2836" spans="1:8" x14ac:dyDescent="0.3">
      <c r="A2836" s="1187"/>
      <c r="B2836" s="1188"/>
      <c r="C2836" s="1185"/>
      <c r="D2836" s="1189" t="s">
        <v>4331</v>
      </c>
      <c r="E2836" s="1217"/>
      <c r="F2836" s="1180"/>
      <c r="G2836" s="1181"/>
      <c r="H2836" s="1182"/>
    </row>
    <row r="2837" spans="1:8" x14ac:dyDescent="0.3">
      <c r="A2837" s="1225"/>
      <c r="B2837" s="1188"/>
      <c r="C2837" s="1185"/>
      <c r="D2837" s="1189" t="s">
        <v>4331</v>
      </c>
      <c r="E2837" s="1217"/>
      <c r="F2837" s="1180"/>
      <c r="G2837" s="1181"/>
      <c r="H2837" s="1182"/>
    </row>
    <row r="2838" spans="1:8" x14ac:dyDescent="0.3">
      <c r="A2838" s="1187"/>
      <c r="B2838" s="1188"/>
      <c r="C2838" s="1185"/>
      <c r="D2838" s="1189" t="s">
        <v>4331</v>
      </c>
      <c r="E2838" s="1217"/>
      <c r="F2838" s="1180"/>
      <c r="G2838" s="1181"/>
      <c r="H2838" s="1182"/>
    </row>
    <row r="2839" spans="1:8" x14ac:dyDescent="0.3">
      <c r="A2839" s="1187"/>
      <c r="B2839" s="1188"/>
      <c r="C2839" s="1185"/>
      <c r="D2839" s="1189" t="s">
        <v>4331</v>
      </c>
      <c r="E2839" s="1217"/>
      <c r="F2839" s="1180"/>
      <c r="G2839" s="1181"/>
      <c r="H2839" s="1182"/>
    </row>
    <row r="2840" spans="1:8" x14ac:dyDescent="0.3">
      <c r="A2840" s="1187"/>
      <c r="B2840" s="1188"/>
      <c r="C2840" s="1185"/>
      <c r="D2840" s="1189" t="s">
        <v>4331</v>
      </c>
      <c r="E2840" s="1217"/>
      <c r="F2840" s="1180"/>
      <c r="G2840" s="1181"/>
      <c r="H2840" s="1182"/>
    </row>
    <row r="2841" spans="1:8" x14ac:dyDescent="0.3">
      <c r="A2841" s="1187"/>
      <c r="B2841" s="1188"/>
      <c r="C2841" s="1185"/>
      <c r="D2841" s="1189" t="s">
        <v>4331</v>
      </c>
      <c r="E2841" s="1217"/>
      <c r="F2841" s="1180"/>
      <c r="G2841" s="1181"/>
      <c r="H2841" s="1182"/>
    </row>
    <row r="2842" spans="1:8" x14ac:dyDescent="0.3">
      <c r="A2842" s="1225"/>
      <c r="B2842" s="1188"/>
      <c r="C2842" s="1185"/>
      <c r="D2842" s="1189" t="s">
        <v>4331</v>
      </c>
      <c r="E2842" s="1217"/>
      <c r="F2842" s="1180"/>
      <c r="G2842" s="1181"/>
      <c r="H2842" s="1182"/>
    </row>
    <row r="2843" spans="1:8" x14ac:dyDescent="0.3">
      <c r="A2843" s="1225"/>
      <c r="B2843" s="1188"/>
      <c r="C2843" s="1185"/>
      <c r="D2843" s="1189" t="s">
        <v>4331</v>
      </c>
      <c r="E2843" s="1217"/>
      <c r="F2843" s="1180"/>
      <c r="G2843" s="1181"/>
      <c r="H2843" s="1182"/>
    </row>
    <row r="2844" spans="1:8" x14ac:dyDescent="0.3">
      <c r="A2844" s="1225"/>
      <c r="B2844" s="1188"/>
      <c r="C2844" s="1185"/>
      <c r="D2844" s="1189" t="s">
        <v>4331</v>
      </c>
      <c r="E2844" s="1217"/>
      <c r="F2844" s="1180"/>
      <c r="G2844" s="1181"/>
      <c r="H2844" s="1182"/>
    </row>
    <row r="2845" spans="1:8" x14ac:dyDescent="0.3">
      <c r="A2845" s="1187"/>
      <c r="B2845" s="1188"/>
      <c r="C2845" s="1185"/>
      <c r="D2845" s="1189" t="s">
        <v>4331</v>
      </c>
      <c r="E2845" s="1207"/>
      <c r="F2845" s="1180"/>
      <c r="G2845" s="1181"/>
      <c r="H2845" s="1182"/>
    </row>
    <row r="2846" spans="1:8" x14ac:dyDescent="0.3">
      <c r="A2846" s="1187"/>
      <c r="B2846" s="1188"/>
      <c r="C2846" s="1185"/>
      <c r="D2846" s="1189" t="s">
        <v>4331</v>
      </c>
      <c r="E2846" s="1217"/>
      <c r="F2846" s="1180"/>
      <c r="G2846" s="1181"/>
      <c r="H2846" s="1182"/>
    </row>
    <row r="2847" spans="1:8" x14ac:dyDescent="0.3">
      <c r="A2847" s="1225"/>
      <c r="B2847" s="1188"/>
      <c r="C2847" s="1185"/>
      <c r="D2847" s="1189" t="s">
        <v>4331</v>
      </c>
      <c r="E2847" s="1217"/>
      <c r="F2847" s="1180"/>
      <c r="G2847" s="1181"/>
      <c r="H2847" s="1182"/>
    </row>
    <row r="2848" spans="1:8" x14ac:dyDescent="0.3">
      <c r="A2848" s="1187"/>
      <c r="B2848" s="1188"/>
      <c r="C2848" s="1185"/>
      <c r="D2848" s="1189" t="s">
        <v>4331</v>
      </c>
      <c r="E2848" s="1217"/>
      <c r="F2848" s="1180"/>
      <c r="G2848" s="1181"/>
      <c r="H2848" s="1182"/>
    </row>
    <row r="2849" spans="1:8" x14ac:dyDescent="0.3">
      <c r="A2849" s="1187"/>
      <c r="B2849" s="1188"/>
      <c r="C2849" s="1185"/>
      <c r="D2849" s="1189" t="s">
        <v>4331</v>
      </c>
      <c r="E2849" s="1217"/>
      <c r="F2849" s="1180"/>
      <c r="G2849" s="1181"/>
      <c r="H2849" s="1182"/>
    </row>
    <row r="2850" spans="1:8" x14ac:dyDescent="0.3">
      <c r="A2850" s="1187"/>
      <c r="B2850" s="1188"/>
      <c r="C2850" s="1185"/>
      <c r="D2850" s="1189" t="s">
        <v>4331</v>
      </c>
      <c r="E2850" s="1217"/>
      <c r="F2850" s="1180"/>
      <c r="G2850" s="1181"/>
      <c r="H2850" s="1182"/>
    </row>
    <row r="2851" spans="1:8" x14ac:dyDescent="0.3">
      <c r="A2851" s="1187"/>
      <c r="B2851" s="1188"/>
      <c r="C2851" s="1185"/>
      <c r="D2851" s="1189" t="s">
        <v>4331</v>
      </c>
      <c r="E2851" s="1207"/>
      <c r="F2851" s="1180"/>
      <c r="G2851" s="1181"/>
      <c r="H2851" s="1182"/>
    </row>
    <row r="2852" spans="1:8" x14ac:dyDescent="0.3">
      <c r="A2852" s="1187"/>
      <c r="B2852" s="1188"/>
      <c r="C2852" s="1185"/>
      <c r="D2852" s="1189" t="s">
        <v>4331</v>
      </c>
      <c r="E2852" s="1207"/>
      <c r="F2852" s="1180"/>
      <c r="G2852" s="1181"/>
      <c r="H2852" s="1182"/>
    </row>
    <row r="2853" spans="1:8" x14ac:dyDescent="0.3">
      <c r="A2853" s="1187"/>
      <c r="B2853" s="1188"/>
      <c r="C2853" s="1185"/>
      <c r="D2853" s="1189" t="s">
        <v>4331</v>
      </c>
      <c r="E2853" s="1207"/>
      <c r="F2853" s="1180"/>
      <c r="G2853" s="1181"/>
      <c r="H2853" s="1182"/>
    </row>
    <row r="2854" spans="1:8" x14ac:dyDescent="0.3">
      <c r="A2854" s="1187"/>
      <c r="B2854" s="1188"/>
      <c r="C2854" s="1185"/>
      <c r="D2854" s="1189" t="s">
        <v>4331</v>
      </c>
      <c r="E2854" s="1207"/>
      <c r="F2854" s="1180"/>
      <c r="G2854" s="1181"/>
      <c r="H2854" s="1182"/>
    </row>
    <row r="2855" spans="1:8" x14ac:dyDescent="0.3">
      <c r="A2855" s="1187"/>
      <c r="B2855" s="1188"/>
      <c r="C2855" s="1185"/>
      <c r="D2855" s="1189" t="s">
        <v>4331</v>
      </c>
      <c r="E2855" s="1207"/>
      <c r="F2855" s="1180"/>
      <c r="G2855" s="1181"/>
      <c r="H2855" s="1182"/>
    </row>
    <row r="2856" spans="1:8" x14ac:dyDescent="0.3">
      <c r="A2856" s="1187"/>
      <c r="B2856" s="1188"/>
      <c r="C2856" s="1185"/>
      <c r="D2856" s="1189" t="s">
        <v>4331</v>
      </c>
      <c r="E2856" s="1207"/>
      <c r="F2856" s="1180"/>
      <c r="G2856" s="1181"/>
      <c r="H2856" s="1182"/>
    </row>
    <row r="2857" spans="1:8" x14ac:dyDescent="0.3">
      <c r="A2857" s="1187"/>
      <c r="B2857" s="1188"/>
      <c r="C2857" s="1185"/>
      <c r="D2857" s="1189" t="s">
        <v>4331</v>
      </c>
      <c r="E2857" s="1207"/>
      <c r="F2857" s="1180"/>
      <c r="G2857" s="1181"/>
      <c r="H2857" s="1182"/>
    </row>
    <row r="2858" spans="1:8" x14ac:dyDescent="0.3">
      <c r="A2858" s="1187"/>
      <c r="B2858" s="1188"/>
      <c r="C2858" s="1185"/>
      <c r="D2858" s="1189" t="s">
        <v>4331</v>
      </c>
      <c r="E2858" s="1207"/>
      <c r="F2858" s="1180"/>
      <c r="G2858" s="1181"/>
      <c r="H2858" s="1182"/>
    </row>
    <row r="2859" spans="1:8" x14ac:dyDescent="0.3">
      <c r="A2859" s="1187"/>
      <c r="B2859" s="1188"/>
      <c r="C2859" s="1185"/>
      <c r="D2859" s="1189" t="s">
        <v>4331</v>
      </c>
      <c r="E2859" s="1207"/>
      <c r="F2859" s="1180"/>
      <c r="G2859" s="1181"/>
      <c r="H2859" s="1182"/>
    </row>
    <row r="2860" spans="1:8" x14ac:dyDescent="0.3">
      <c r="A2860" s="1187"/>
      <c r="B2860" s="1188"/>
      <c r="C2860" s="1185"/>
      <c r="D2860" s="1189" t="s">
        <v>4331</v>
      </c>
      <c r="E2860" s="1207"/>
      <c r="F2860" s="1180"/>
      <c r="G2860" s="1181"/>
      <c r="H2860" s="1182"/>
    </row>
    <row r="2861" spans="1:8" x14ac:dyDescent="0.3">
      <c r="A2861" s="1187"/>
      <c r="B2861" s="1188"/>
      <c r="C2861" s="1185"/>
      <c r="D2861" s="1189" t="s">
        <v>4331</v>
      </c>
      <c r="E2861" s="1207"/>
      <c r="F2861" s="1180"/>
      <c r="G2861" s="1181"/>
      <c r="H2861" s="1182"/>
    </row>
    <row r="2862" spans="1:8" x14ac:dyDescent="0.3">
      <c r="A2862" s="1187"/>
      <c r="B2862" s="1188"/>
      <c r="C2862" s="1185"/>
      <c r="D2862" s="1189"/>
      <c r="E2862" s="1207"/>
      <c r="F2862" s="1180"/>
      <c r="G2862" s="1181"/>
      <c r="H2862" s="1182"/>
    </row>
    <row r="2863" spans="1:8" x14ac:dyDescent="0.3">
      <c r="A2863" s="1187"/>
      <c r="B2863" s="1188"/>
      <c r="C2863" s="1185"/>
      <c r="D2863" s="1189"/>
      <c r="E2863" s="1207"/>
      <c r="F2863" s="1180"/>
      <c r="G2863" s="1181"/>
      <c r="H2863" s="1182"/>
    </row>
    <row r="2864" spans="1:8" x14ac:dyDescent="0.3">
      <c r="A2864" s="1187"/>
      <c r="B2864" s="1188"/>
      <c r="C2864" s="1185"/>
      <c r="D2864" s="1189"/>
      <c r="E2864" s="1207"/>
      <c r="F2864" s="1180"/>
      <c r="G2864" s="1181"/>
      <c r="H2864" s="1182"/>
    </row>
    <row r="2865" spans="1:8" x14ac:dyDescent="0.3">
      <c r="A2865" s="1187"/>
      <c r="B2865" s="1188"/>
      <c r="C2865" s="1185"/>
      <c r="D2865" s="1189"/>
      <c r="E2865" s="1207"/>
      <c r="F2865" s="1180"/>
      <c r="G2865" s="1181"/>
      <c r="H2865" s="1182"/>
    </row>
    <row r="2866" spans="1:8" x14ac:dyDescent="0.3">
      <c r="A2866" s="1187"/>
      <c r="B2866" s="1188"/>
      <c r="C2866" s="1185"/>
      <c r="D2866" s="1189"/>
      <c r="E2866" s="1207"/>
      <c r="F2866" s="1180"/>
      <c r="G2866" s="1181"/>
      <c r="H2866" s="1182"/>
    </row>
    <row r="2867" spans="1:8" x14ac:dyDescent="0.3">
      <c r="A2867" s="1187"/>
      <c r="B2867" s="1188"/>
      <c r="C2867" s="1185"/>
      <c r="D2867" s="1189"/>
      <c r="E2867" s="1207"/>
      <c r="F2867" s="1180"/>
      <c r="G2867" s="1181"/>
      <c r="H2867" s="1182"/>
    </row>
    <row r="2868" spans="1:8" x14ac:dyDescent="0.3">
      <c r="A2868" s="1187"/>
      <c r="B2868" s="1188"/>
      <c r="C2868" s="1185"/>
      <c r="D2868" s="1189" t="s">
        <v>4331</v>
      </c>
      <c r="E2868" s="1207"/>
      <c r="F2868" s="1180"/>
      <c r="G2868" s="1181"/>
      <c r="H2868" s="1182"/>
    </row>
    <row r="2869" spans="1:8" x14ac:dyDescent="0.3">
      <c r="A2869" s="1187"/>
      <c r="B2869" s="1188"/>
      <c r="C2869" s="1185"/>
      <c r="D2869" s="1189" t="s">
        <v>4331</v>
      </c>
      <c r="E2869" s="1207"/>
      <c r="F2869" s="1180"/>
      <c r="G2869" s="1181"/>
      <c r="H2869" s="1182"/>
    </row>
    <row r="2870" spans="1:8" x14ac:dyDescent="0.3">
      <c r="A2870" s="1183"/>
      <c r="B2870" s="1188"/>
      <c r="C2870" s="1185"/>
      <c r="D2870" s="1189" t="s">
        <v>4331</v>
      </c>
      <c r="E2870" s="1207"/>
      <c r="F2870" s="1180"/>
      <c r="G2870" s="1181"/>
      <c r="H2870" s="1182"/>
    </row>
    <row r="2871" spans="1:8" x14ac:dyDescent="0.3">
      <c r="A2871" s="1178"/>
      <c r="B2871" s="1203"/>
      <c r="C2871" s="1204"/>
      <c r="D2871" s="1204"/>
      <c r="E2871" s="1204"/>
      <c r="F2871" s="1210"/>
      <c r="G2871" s="1181"/>
      <c r="H2871" s="1182"/>
    </row>
    <row r="2872" spans="1:8" x14ac:dyDescent="0.3">
      <c r="A2872" s="1211" t="s">
        <v>4046</v>
      </c>
      <c r="B2872" s="1158" t="s">
        <v>4116</v>
      </c>
      <c r="C2872" s="1159"/>
      <c r="D2872" s="1159"/>
      <c r="E2872" s="1159"/>
      <c r="F2872" s="1175">
        <f>SUM(F2815:F2870)</f>
        <v>0</v>
      </c>
      <c r="G2872" s="1181"/>
      <c r="H2872" s="1151"/>
    </row>
    <row r="2873" spans="1:8" x14ac:dyDescent="0.3">
      <c r="A2873" s="1148" t="str">
        <f>A1</f>
        <v>CONTRACT  SANRAL NRA 2024/1323</v>
      </c>
      <c r="B2873" s="1206"/>
      <c r="C2873" s="1150"/>
      <c r="D2873" s="1150"/>
      <c r="E2873" s="1150"/>
      <c r="F2873" s="1151"/>
      <c r="G2873" s="1181"/>
      <c r="H2873" s="1151"/>
    </row>
    <row r="2874" spans="1:8" x14ac:dyDescent="0.3">
      <c r="A2874" s="1148" t="str">
        <f>A2</f>
        <v>ROUTINE ROAD MAINTENANCE ON NATIONAL ROUTES IN THE NORTHWEST PROVINCE</v>
      </c>
      <c r="B2874" s="1149"/>
      <c r="C2874" s="1150"/>
      <c r="D2874" s="1150"/>
      <c r="E2874" s="1150"/>
      <c r="F2874" s="1155" t="s">
        <v>4565</v>
      </c>
      <c r="G2874" s="1181"/>
      <c r="H2874" s="1155"/>
    </row>
    <row r="2875" spans="1:8" x14ac:dyDescent="0.3">
      <c r="A2875" s="1157" t="s">
        <v>4444</v>
      </c>
      <c r="B2875" s="1149"/>
      <c r="C2875" s="1159"/>
      <c r="D2875" s="1159"/>
      <c r="E2875" s="1159"/>
      <c r="F2875" s="1151"/>
      <c r="G2875" s="1181"/>
      <c r="H2875" s="1151"/>
    </row>
    <row r="2876" spans="1:8" x14ac:dyDescent="0.3">
      <c r="A2876" s="1162"/>
      <c r="B2876" s="1163"/>
      <c r="C2876" s="1164"/>
      <c r="D2876" s="1164"/>
      <c r="E2876" s="1165"/>
      <c r="F2876" s="1165"/>
      <c r="G2876" s="1181"/>
      <c r="H2876" s="1151"/>
    </row>
    <row r="2877" spans="1:8" x14ac:dyDescent="0.3">
      <c r="A2877" s="1166" t="s">
        <v>4111</v>
      </c>
      <c r="B2877" s="1167" t="s">
        <v>4035</v>
      </c>
      <c r="C2877" s="1168" t="s">
        <v>4112</v>
      </c>
      <c r="D2877" s="1168" t="s">
        <v>4113</v>
      </c>
      <c r="E2877" s="1169" t="s">
        <v>4114</v>
      </c>
      <c r="F2877" s="1169" t="s">
        <v>4036</v>
      </c>
      <c r="G2877" s="1181"/>
      <c r="H2877" s="1170"/>
    </row>
    <row r="2878" spans="1:8" x14ac:dyDescent="0.3">
      <c r="A2878" s="1172"/>
      <c r="B2878" s="1173"/>
      <c r="C2878" s="1174"/>
      <c r="D2878" s="1174"/>
      <c r="E2878" s="1175"/>
      <c r="F2878" s="1175"/>
      <c r="G2878" s="1181"/>
      <c r="H2878" s="1151"/>
    </row>
    <row r="2879" spans="1:8" x14ac:dyDescent="0.3">
      <c r="A2879" s="1222"/>
      <c r="B2879" s="1223"/>
      <c r="C2879" s="1164"/>
      <c r="D2879" s="1189" t="s">
        <v>4331</v>
      </c>
      <c r="E2879" s="1165"/>
      <c r="F2879" s="1180" t="s">
        <v>4128</v>
      </c>
      <c r="G2879" s="1181"/>
      <c r="H2879" s="1182"/>
    </row>
    <row r="2880" spans="1:8" x14ac:dyDescent="0.3">
      <c r="A2880" s="1166" t="s">
        <v>4048</v>
      </c>
      <c r="B2880" s="1184" t="s">
        <v>4049</v>
      </c>
      <c r="C2880" s="1185"/>
      <c r="D2880" s="1189" t="s">
        <v>4331</v>
      </c>
      <c r="E2880" s="1207"/>
      <c r="F2880" s="1180"/>
      <c r="G2880" s="1181"/>
      <c r="H2880" s="1182"/>
    </row>
    <row r="2881" spans="1:8" x14ac:dyDescent="0.3">
      <c r="A2881" s="1166"/>
      <c r="B2881" s="1186"/>
      <c r="C2881" s="1185"/>
      <c r="D2881" s="1189" t="s">
        <v>4331</v>
      </c>
      <c r="E2881" s="1207"/>
      <c r="F2881" s="1180"/>
      <c r="G2881" s="1181"/>
      <c r="H2881" s="1182"/>
    </row>
    <row r="2882" spans="1:8" x14ac:dyDescent="0.3">
      <c r="A2882" s="1225" t="s">
        <v>2676</v>
      </c>
      <c r="B2882" s="1188" t="s">
        <v>2677</v>
      </c>
      <c r="C2882" s="1185"/>
      <c r="D2882" s="1189" t="s">
        <v>4331</v>
      </c>
      <c r="E2882" s="1207"/>
      <c r="F2882" s="1180"/>
      <c r="G2882" s="1181"/>
      <c r="H2882" s="1182"/>
    </row>
    <row r="2883" spans="1:8" x14ac:dyDescent="0.3">
      <c r="A2883" s="1225"/>
      <c r="B2883" s="1188"/>
      <c r="C2883" s="1185"/>
      <c r="D2883" s="1189" t="s">
        <v>4331</v>
      </c>
      <c r="E2883" s="1207"/>
      <c r="F2883" s="1180"/>
      <c r="G2883" s="1181"/>
      <c r="H2883" s="1182"/>
    </row>
    <row r="2884" spans="1:8" x14ac:dyDescent="0.3">
      <c r="A2884" s="1225" t="s">
        <v>2678</v>
      </c>
      <c r="B2884" s="1188" t="s">
        <v>3820</v>
      </c>
      <c r="C2884" s="1185" t="s">
        <v>88</v>
      </c>
      <c r="D2884" s="1189">
        <v>300</v>
      </c>
      <c r="E2884" s="1286"/>
      <c r="F2884" s="1180">
        <f>ROUND(D2884*(ROUND(E2884,2)),2)</f>
        <v>0</v>
      </c>
      <c r="G2884" s="1181"/>
      <c r="H2884" s="1182"/>
    </row>
    <row r="2885" spans="1:8" x14ac:dyDescent="0.3">
      <c r="A2885" s="1225"/>
      <c r="B2885" s="1188"/>
      <c r="C2885" s="1185"/>
      <c r="D2885" s="1189" t="s">
        <v>4331</v>
      </c>
      <c r="E2885" s="1217"/>
      <c r="F2885" s="1180"/>
      <c r="G2885" s="1181"/>
      <c r="H2885" s="1182"/>
    </row>
    <row r="2886" spans="1:8" x14ac:dyDescent="0.3">
      <c r="A2886" s="1225" t="s">
        <v>2680</v>
      </c>
      <c r="B2886" s="1188" t="s">
        <v>2683</v>
      </c>
      <c r="C2886" s="1185" t="s">
        <v>88</v>
      </c>
      <c r="D2886" s="1189">
        <v>50</v>
      </c>
      <c r="E2886" s="1286"/>
      <c r="F2886" s="1180">
        <f>ROUND(D2886*(ROUND(E2886,2)),2)</f>
        <v>0</v>
      </c>
      <c r="G2886" s="1181"/>
      <c r="H2886" s="1182"/>
    </row>
    <row r="2887" spans="1:8" x14ac:dyDescent="0.3">
      <c r="A2887" s="1225"/>
      <c r="B2887" s="1188"/>
      <c r="C2887" s="1185"/>
      <c r="D2887" s="1189" t="s">
        <v>4331</v>
      </c>
      <c r="E2887" s="1207"/>
      <c r="F2887" s="1180"/>
      <c r="G2887" s="1181"/>
      <c r="H2887" s="1182"/>
    </row>
    <row r="2888" spans="1:8" x14ac:dyDescent="0.3">
      <c r="A2888" s="1225" t="s">
        <v>2682</v>
      </c>
      <c r="B2888" s="1235" t="s">
        <v>2685</v>
      </c>
      <c r="C2888" s="1185" t="s">
        <v>88</v>
      </c>
      <c r="D2888" s="1189">
        <v>100</v>
      </c>
      <c r="E2888" s="1286"/>
      <c r="F2888" s="1180">
        <f>ROUND(D2888*(ROUND(E2888,2)),2)</f>
        <v>0</v>
      </c>
      <c r="G2888" s="1181"/>
      <c r="H2888" s="1182"/>
    </row>
    <row r="2889" spans="1:8" x14ac:dyDescent="0.3">
      <c r="A2889" s="1225"/>
      <c r="B2889" s="1188"/>
      <c r="C2889" s="1185"/>
      <c r="D2889" s="1189" t="s">
        <v>4331</v>
      </c>
      <c r="E2889" s="1217"/>
      <c r="F2889" s="1180"/>
      <c r="G2889" s="1181"/>
      <c r="H2889" s="1182"/>
    </row>
    <row r="2890" spans="1:8" x14ac:dyDescent="0.3">
      <c r="A2890" s="1225" t="s">
        <v>2684</v>
      </c>
      <c r="B2890" s="1235" t="s">
        <v>2687</v>
      </c>
      <c r="C2890" s="1185" t="s">
        <v>88</v>
      </c>
      <c r="D2890" s="1189">
        <v>250</v>
      </c>
      <c r="E2890" s="1286"/>
      <c r="F2890" s="1180">
        <f>ROUND(D2890*(ROUND(E2890,2)),2)</f>
        <v>0</v>
      </c>
      <c r="G2890" s="1181"/>
      <c r="H2890" s="1182"/>
    </row>
    <row r="2891" spans="1:8" x14ac:dyDescent="0.3">
      <c r="A2891" s="1225"/>
      <c r="B2891" s="1188"/>
      <c r="C2891" s="1185"/>
      <c r="D2891" s="1189" t="s">
        <v>4331</v>
      </c>
      <c r="E2891" s="1217"/>
      <c r="F2891" s="1180"/>
      <c r="G2891" s="1181"/>
      <c r="H2891" s="1182"/>
    </row>
    <row r="2892" spans="1:8" x14ac:dyDescent="0.3">
      <c r="A2892" s="1225" t="s">
        <v>2690</v>
      </c>
      <c r="B2892" s="1188" t="s">
        <v>2691</v>
      </c>
      <c r="C2892" s="1185"/>
      <c r="D2892" s="1189" t="s">
        <v>4331</v>
      </c>
      <c r="E2892" s="1217"/>
      <c r="F2892" s="1180"/>
      <c r="G2892" s="1181"/>
      <c r="H2892" s="1182"/>
    </row>
    <row r="2893" spans="1:8" x14ac:dyDescent="0.3">
      <c r="A2893" s="1225"/>
      <c r="B2893" s="1188"/>
      <c r="C2893" s="1185"/>
      <c r="D2893" s="1189" t="s">
        <v>4331</v>
      </c>
      <c r="E2893" s="1207"/>
      <c r="F2893" s="1180" t="s">
        <v>4128</v>
      </c>
      <c r="G2893" s="1181"/>
      <c r="H2893" s="1182"/>
    </row>
    <row r="2894" spans="1:8" x14ac:dyDescent="0.3">
      <c r="A2894" s="1225" t="s">
        <v>2692</v>
      </c>
      <c r="B2894" s="1188" t="s">
        <v>2691</v>
      </c>
      <c r="C2894" s="1185" t="s">
        <v>16</v>
      </c>
      <c r="D2894" s="1189">
        <v>1</v>
      </c>
      <c r="E2894" s="1207">
        <v>500000</v>
      </c>
      <c r="F2894" s="1180">
        <f>ROUND(D2894*(ROUND(E2894,2)),2)</f>
        <v>500000</v>
      </c>
      <c r="G2894" s="1181"/>
      <c r="H2894" s="1182"/>
    </row>
    <row r="2895" spans="1:8" x14ac:dyDescent="0.3">
      <c r="A2895" s="1187"/>
      <c r="B2895" s="1188"/>
      <c r="C2895" s="1185"/>
      <c r="D2895" s="1189" t="s">
        <v>4331</v>
      </c>
      <c r="E2895" s="1207"/>
      <c r="F2895" s="1180"/>
      <c r="G2895" s="1181"/>
      <c r="H2895" s="1182"/>
    </row>
    <row r="2896" spans="1:8" ht="22.8" x14ac:dyDescent="0.3">
      <c r="A2896" s="1187" t="s">
        <v>2694</v>
      </c>
      <c r="B2896" s="1188" t="s">
        <v>2695</v>
      </c>
      <c r="C2896" s="1185" t="s">
        <v>21</v>
      </c>
      <c r="D2896" s="1189">
        <f>F2894</f>
        <v>500000</v>
      </c>
      <c r="E2896" s="1208"/>
      <c r="F2896" s="1180">
        <f>ROUND(D2896*(ROUND(E2896,4)),2)</f>
        <v>0</v>
      </c>
      <c r="G2896" s="1181"/>
      <c r="H2896" s="1182"/>
    </row>
    <row r="2897" spans="1:8" x14ac:dyDescent="0.3">
      <c r="A2897" s="1187"/>
      <c r="B2897" s="1188"/>
      <c r="C2897" s="1185"/>
      <c r="D2897" s="1189" t="s">
        <v>4331</v>
      </c>
      <c r="E2897" s="1207"/>
      <c r="F2897" s="1180"/>
      <c r="G2897" s="1181"/>
      <c r="H2897" s="1182"/>
    </row>
    <row r="2898" spans="1:8" x14ac:dyDescent="0.3">
      <c r="A2898" s="1187"/>
      <c r="B2898" s="1188"/>
      <c r="C2898" s="1185"/>
      <c r="D2898" s="1189" t="s">
        <v>4331</v>
      </c>
      <c r="E2898" s="1217"/>
      <c r="F2898" s="1180"/>
      <c r="G2898" s="1181"/>
      <c r="H2898" s="1182"/>
    </row>
    <row r="2899" spans="1:8" x14ac:dyDescent="0.3">
      <c r="A2899" s="1187"/>
      <c r="B2899" s="1188"/>
      <c r="C2899" s="1185"/>
      <c r="D2899" s="1189" t="s">
        <v>4331</v>
      </c>
      <c r="E2899" s="1217"/>
      <c r="F2899" s="1180"/>
      <c r="G2899" s="1181"/>
      <c r="H2899" s="1182"/>
    </row>
    <row r="2900" spans="1:8" x14ac:dyDescent="0.3">
      <c r="A2900" s="1187"/>
      <c r="B2900" s="1188"/>
      <c r="C2900" s="1185"/>
      <c r="D2900" s="1189" t="s">
        <v>4331</v>
      </c>
      <c r="E2900" s="1217"/>
      <c r="F2900" s="1180"/>
      <c r="G2900" s="1181"/>
      <c r="H2900" s="1182"/>
    </row>
    <row r="2901" spans="1:8" x14ac:dyDescent="0.3">
      <c r="A2901" s="1225"/>
      <c r="B2901" s="1188"/>
      <c r="C2901" s="1185"/>
      <c r="D2901" s="1189" t="s">
        <v>4331</v>
      </c>
      <c r="E2901" s="1217"/>
      <c r="F2901" s="1180"/>
      <c r="G2901" s="1181"/>
      <c r="H2901" s="1182"/>
    </row>
    <row r="2902" spans="1:8" x14ac:dyDescent="0.3">
      <c r="A2902" s="1187"/>
      <c r="B2902" s="1188"/>
      <c r="C2902" s="1185"/>
      <c r="D2902" s="1189" t="s">
        <v>4331</v>
      </c>
      <c r="E2902" s="1217"/>
      <c r="F2902" s="1180"/>
      <c r="G2902" s="1181"/>
      <c r="H2902" s="1182"/>
    </row>
    <row r="2903" spans="1:8" x14ac:dyDescent="0.3">
      <c r="A2903" s="1187"/>
      <c r="B2903" s="1188"/>
      <c r="C2903" s="1185"/>
      <c r="D2903" s="1189" t="s">
        <v>4331</v>
      </c>
      <c r="E2903" s="1217"/>
      <c r="F2903" s="1180"/>
      <c r="G2903" s="1181"/>
      <c r="H2903" s="1182"/>
    </row>
    <row r="2904" spans="1:8" x14ac:dyDescent="0.3">
      <c r="A2904" s="1187"/>
      <c r="B2904" s="1188"/>
      <c r="C2904" s="1185"/>
      <c r="D2904" s="1189" t="s">
        <v>4331</v>
      </c>
      <c r="E2904" s="1217"/>
      <c r="F2904" s="1180"/>
      <c r="G2904" s="1181"/>
      <c r="H2904" s="1182"/>
    </row>
    <row r="2905" spans="1:8" x14ac:dyDescent="0.3">
      <c r="A2905" s="1187"/>
      <c r="B2905" s="1188"/>
      <c r="C2905" s="1185"/>
      <c r="D2905" s="1189" t="s">
        <v>4331</v>
      </c>
      <c r="E2905" s="1217"/>
      <c r="F2905" s="1180"/>
      <c r="G2905" s="1181"/>
      <c r="H2905" s="1182"/>
    </row>
    <row r="2906" spans="1:8" x14ac:dyDescent="0.3">
      <c r="A2906" s="1225"/>
      <c r="B2906" s="1188"/>
      <c r="C2906" s="1185"/>
      <c r="D2906" s="1189" t="s">
        <v>4331</v>
      </c>
      <c r="E2906" s="1217"/>
      <c r="F2906" s="1180"/>
      <c r="G2906" s="1181"/>
      <c r="H2906" s="1182"/>
    </row>
    <row r="2907" spans="1:8" x14ac:dyDescent="0.3">
      <c r="A2907" s="1225"/>
      <c r="B2907" s="1188"/>
      <c r="C2907" s="1185"/>
      <c r="D2907" s="1189" t="s">
        <v>4331</v>
      </c>
      <c r="E2907" s="1217"/>
      <c r="F2907" s="1180"/>
      <c r="G2907" s="1181"/>
      <c r="H2907" s="1182"/>
    </row>
    <row r="2908" spans="1:8" x14ac:dyDescent="0.3">
      <c r="A2908" s="1225"/>
      <c r="B2908" s="1188"/>
      <c r="C2908" s="1185"/>
      <c r="D2908" s="1189" t="s">
        <v>4331</v>
      </c>
      <c r="E2908" s="1217"/>
      <c r="F2908" s="1180"/>
      <c r="G2908" s="1181"/>
      <c r="H2908" s="1182"/>
    </row>
    <row r="2909" spans="1:8" x14ac:dyDescent="0.3">
      <c r="A2909" s="1187"/>
      <c r="B2909" s="1188"/>
      <c r="C2909" s="1185"/>
      <c r="D2909" s="1189" t="s">
        <v>4331</v>
      </c>
      <c r="E2909" s="1207"/>
      <c r="F2909" s="1180"/>
      <c r="G2909" s="1181"/>
      <c r="H2909" s="1182"/>
    </row>
    <row r="2910" spans="1:8" x14ac:dyDescent="0.3">
      <c r="A2910" s="1187"/>
      <c r="B2910" s="1188"/>
      <c r="C2910" s="1185"/>
      <c r="D2910" s="1189" t="s">
        <v>4331</v>
      </c>
      <c r="E2910" s="1217"/>
      <c r="F2910" s="1180"/>
      <c r="G2910" s="1181"/>
      <c r="H2910" s="1182"/>
    </row>
    <row r="2911" spans="1:8" x14ac:dyDescent="0.3">
      <c r="A2911" s="1225"/>
      <c r="B2911" s="1188"/>
      <c r="C2911" s="1185"/>
      <c r="D2911" s="1189" t="s">
        <v>4331</v>
      </c>
      <c r="E2911" s="1217"/>
      <c r="F2911" s="1180"/>
      <c r="G2911" s="1181"/>
      <c r="H2911" s="1182"/>
    </row>
    <row r="2912" spans="1:8" x14ac:dyDescent="0.3">
      <c r="A2912" s="1187"/>
      <c r="B2912" s="1188"/>
      <c r="C2912" s="1185"/>
      <c r="D2912" s="1189" t="s">
        <v>4331</v>
      </c>
      <c r="E2912" s="1217"/>
      <c r="F2912" s="1180"/>
      <c r="G2912" s="1181"/>
      <c r="H2912" s="1182"/>
    </row>
    <row r="2913" spans="1:8" x14ac:dyDescent="0.3">
      <c r="A2913" s="1187"/>
      <c r="B2913" s="1188"/>
      <c r="C2913" s="1185"/>
      <c r="D2913" s="1189" t="s">
        <v>4331</v>
      </c>
      <c r="E2913" s="1217"/>
      <c r="F2913" s="1180"/>
      <c r="G2913" s="1181"/>
      <c r="H2913" s="1182"/>
    </row>
    <row r="2914" spans="1:8" x14ac:dyDescent="0.3">
      <c r="A2914" s="1187"/>
      <c r="B2914" s="1188"/>
      <c r="C2914" s="1185"/>
      <c r="D2914" s="1189" t="s">
        <v>4331</v>
      </c>
      <c r="E2914" s="1217"/>
      <c r="F2914" s="1180"/>
      <c r="G2914" s="1181"/>
      <c r="H2914" s="1182"/>
    </row>
    <row r="2915" spans="1:8" x14ac:dyDescent="0.3">
      <c r="A2915" s="1187"/>
      <c r="B2915" s="1188"/>
      <c r="C2915" s="1185"/>
      <c r="D2915" s="1189" t="s">
        <v>4331</v>
      </c>
      <c r="E2915" s="1207"/>
      <c r="F2915" s="1180"/>
      <c r="G2915" s="1181"/>
      <c r="H2915" s="1182"/>
    </row>
    <row r="2916" spans="1:8" x14ac:dyDescent="0.3">
      <c r="A2916" s="1187"/>
      <c r="B2916" s="1188"/>
      <c r="C2916" s="1185"/>
      <c r="D2916" s="1189" t="s">
        <v>4331</v>
      </c>
      <c r="E2916" s="1207"/>
      <c r="F2916" s="1180"/>
      <c r="G2916" s="1181"/>
      <c r="H2916" s="1182"/>
    </row>
    <row r="2917" spans="1:8" x14ac:dyDescent="0.3">
      <c r="A2917" s="1187"/>
      <c r="B2917" s="1188"/>
      <c r="C2917" s="1185"/>
      <c r="D2917" s="1189" t="s">
        <v>4331</v>
      </c>
      <c r="E2917" s="1207"/>
      <c r="F2917" s="1180"/>
      <c r="G2917" s="1181"/>
      <c r="H2917" s="1182"/>
    </row>
    <row r="2918" spans="1:8" x14ac:dyDescent="0.3">
      <c r="A2918" s="1187"/>
      <c r="B2918" s="1188"/>
      <c r="C2918" s="1185"/>
      <c r="D2918" s="1189" t="s">
        <v>4331</v>
      </c>
      <c r="E2918" s="1207"/>
      <c r="F2918" s="1180" t="s">
        <v>4128</v>
      </c>
      <c r="G2918" s="1181"/>
      <c r="H2918" s="1182"/>
    </row>
    <row r="2919" spans="1:8" x14ac:dyDescent="0.3">
      <c r="A2919" s="1187"/>
      <c r="B2919" s="1188"/>
      <c r="C2919" s="1185"/>
      <c r="D2919" s="1189" t="s">
        <v>4331</v>
      </c>
      <c r="E2919" s="1207"/>
      <c r="F2919" s="1180"/>
      <c r="G2919" s="1181"/>
      <c r="H2919" s="1182"/>
    </row>
    <row r="2920" spans="1:8" x14ac:dyDescent="0.3">
      <c r="A2920" s="1187"/>
      <c r="B2920" s="1188"/>
      <c r="C2920" s="1185"/>
      <c r="D2920" s="1189" t="s">
        <v>4331</v>
      </c>
      <c r="E2920" s="1207"/>
      <c r="F2920" s="1180"/>
      <c r="G2920" s="1181"/>
      <c r="H2920" s="1182"/>
    </row>
    <row r="2921" spans="1:8" x14ac:dyDescent="0.3">
      <c r="A2921" s="1187"/>
      <c r="B2921" s="1188"/>
      <c r="C2921" s="1185"/>
      <c r="D2921" s="1189" t="s">
        <v>4331</v>
      </c>
      <c r="E2921" s="1207"/>
      <c r="F2921" s="1180"/>
      <c r="G2921" s="1181"/>
      <c r="H2921" s="1182"/>
    </row>
    <row r="2922" spans="1:8" x14ac:dyDescent="0.3">
      <c r="A2922" s="1187"/>
      <c r="B2922" s="1188"/>
      <c r="C2922" s="1185"/>
      <c r="D2922" s="1189" t="s">
        <v>4331</v>
      </c>
      <c r="E2922" s="1207"/>
      <c r="F2922" s="1180"/>
      <c r="G2922" s="1181"/>
      <c r="H2922" s="1182"/>
    </row>
    <row r="2923" spans="1:8" x14ac:dyDescent="0.3">
      <c r="A2923" s="1187"/>
      <c r="B2923" s="1188"/>
      <c r="C2923" s="1185"/>
      <c r="D2923" s="1189"/>
      <c r="E2923" s="1207"/>
      <c r="F2923" s="1180"/>
      <c r="G2923" s="1181"/>
      <c r="H2923" s="1182"/>
    </row>
    <row r="2924" spans="1:8" x14ac:dyDescent="0.3">
      <c r="A2924" s="1187"/>
      <c r="B2924" s="1188"/>
      <c r="C2924" s="1185"/>
      <c r="D2924" s="1189" t="s">
        <v>4331</v>
      </c>
      <c r="E2924" s="1207"/>
      <c r="F2924" s="1180" t="s">
        <v>4128</v>
      </c>
      <c r="G2924" s="1181"/>
      <c r="H2924" s="1182"/>
    </row>
    <row r="2925" spans="1:8" x14ac:dyDescent="0.3">
      <c r="A2925" s="1187"/>
      <c r="B2925" s="1188"/>
      <c r="C2925" s="1185"/>
      <c r="D2925" s="1189" t="s">
        <v>4331</v>
      </c>
      <c r="E2925" s="1207"/>
      <c r="F2925" s="1180"/>
      <c r="G2925" s="1181"/>
      <c r="H2925" s="1182"/>
    </row>
    <row r="2926" spans="1:8" x14ac:dyDescent="0.3">
      <c r="A2926" s="1187"/>
      <c r="B2926" s="1188"/>
      <c r="C2926" s="1185"/>
      <c r="D2926" s="1189"/>
      <c r="E2926" s="1207"/>
      <c r="F2926" s="1180"/>
      <c r="G2926" s="1181"/>
      <c r="H2926" s="1182"/>
    </row>
    <row r="2927" spans="1:8" x14ac:dyDescent="0.3">
      <c r="A2927" s="1187"/>
      <c r="B2927" s="1188"/>
      <c r="C2927" s="1185"/>
      <c r="D2927" s="1189"/>
      <c r="E2927" s="1207"/>
      <c r="F2927" s="1180"/>
      <c r="G2927" s="1181"/>
      <c r="H2927" s="1182"/>
    </row>
    <row r="2928" spans="1:8" x14ac:dyDescent="0.3">
      <c r="A2928" s="1187"/>
      <c r="B2928" s="1188"/>
      <c r="C2928" s="1185"/>
      <c r="D2928" s="1189" t="s">
        <v>4331</v>
      </c>
      <c r="E2928" s="1207"/>
      <c r="F2928" s="1180"/>
      <c r="G2928" s="1181"/>
      <c r="H2928" s="1182"/>
    </row>
    <row r="2929" spans="1:8" x14ac:dyDescent="0.3">
      <c r="A2929" s="1187"/>
      <c r="B2929" s="1188"/>
      <c r="C2929" s="1185"/>
      <c r="D2929" s="1189"/>
      <c r="E2929" s="1207"/>
      <c r="F2929" s="1180"/>
      <c r="G2929" s="1181"/>
      <c r="H2929" s="1182"/>
    </row>
    <row r="2930" spans="1:8" x14ac:dyDescent="0.3">
      <c r="A2930" s="1187"/>
      <c r="B2930" s="1188"/>
      <c r="C2930" s="1185"/>
      <c r="D2930" s="1189"/>
      <c r="E2930" s="1207"/>
      <c r="F2930" s="1180"/>
      <c r="G2930" s="1181"/>
      <c r="H2930" s="1182"/>
    </row>
    <row r="2931" spans="1:8" x14ac:dyDescent="0.3">
      <c r="A2931" s="1187"/>
      <c r="B2931" s="1188"/>
      <c r="C2931" s="1185"/>
      <c r="D2931" s="1189"/>
      <c r="E2931" s="1207"/>
      <c r="F2931" s="1180"/>
      <c r="G2931" s="1181"/>
      <c r="H2931" s="1182"/>
    </row>
    <row r="2932" spans="1:8" x14ac:dyDescent="0.3">
      <c r="A2932" s="1187"/>
      <c r="B2932" s="1188"/>
      <c r="C2932" s="1185"/>
      <c r="D2932" s="1189" t="s">
        <v>4331</v>
      </c>
      <c r="E2932" s="1207"/>
      <c r="F2932" s="1180" t="s">
        <v>4128</v>
      </c>
      <c r="G2932" s="1181"/>
      <c r="H2932" s="1182"/>
    </row>
    <row r="2933" spans="1:8" x14ac:dyDescent="0.3">
      <c r="A2933" s="1183"/>
      <c r="B2933" s="1188"/>
      <c r="C2933" s="1185"/>
      <c r="D2933" s="1189" t="s">
        <v>4331</v>
      </c>
      <c r="E2933" s="1207"/>
      <c r="F2933" s="1180" t="s">
        <v>4128</v>
      </c>
      <c r="G2933" s="1181"/>
      <c r="H2933" s="1182"/>
    </row>
    <row r="2934" spans="1:8" x14ac:dyDescent="0.3">
      <c r="A2934" s="1178"/>
      <c r="B2934" s="1203"/>
      <c r="C2934" s="1204"/>
      <c r="D2934" s="1204"/>
      <c r="E2934" s="1204"/>
      <c r="F2934" s="1210"/>
      <c r="G2934" s="1181"/>
      <c r="H2934" s="1182"/>
    </row>
    <row r="2935" spans="1:8" x14ac:dyDescent="0.3">
      <c r="A2935" s="1211" t="s">
        <v>4048</v>
      </c>
      <c r="B2935" s="1158" t="s">
        <v>4116</v>
      </c>
      <c r="C2935" s="1159"/>
      <c r="D2935" s="1159"/>
      <c r="E2935" s="1159"/>
      <c r="F2935" s="1175">
        <f>SUM(F2879:F2933)</f>
        <v>500000</v>
      </c>
      <c r="G2935" s="1181"/>
      <c r="H2935" s="1151"/>
    </row>
    <row r="2936" spans="1:8" x14ac:dyDescent="0.3">
      <c r="A2936" s="1148" t="str">
        <f>A1</f>
        <v>CONTRACT  SANRAL NRA 2024/1323</v>
      </c>
      <c r="B2936" s="1206"/>
      <c r="C2936" s="1150"/>
      <c r="D2936" s="1150"/>
      <c r="E2936" s="1150"/>
      <c r="F2936" s="1151"/>
      <c r="G2936" s="1181"/>
      <c r="H2936" s="1151"/>
    </row>
    <row r="2937" spans="1:8" x14ac:dyDescent="0.3">
      <c r="A2937" s="1148" t="str">
        <f>A2</f>
        <v>ROUTINE ROAD MAINTENANCE ON NATIONAL ROUTES IN THE NORTHWEST PROVINCE</v>
      </c>
      <c r="B2937" s="1149"/>
      <c r="C2937" s="1150"/>
      <c r="D2937" s="1150"/>
      <c r="E2937" s="1150"/>
      <c r="F2937" s="1155" t="s">
        <v>4566</v>
      </c>
      <c r="G2937" s="1181"/>
      <c r="H2937" s="1155"/>
    </row>
    <row r="2938" spans="1:8" x14ac:dyDescent="0.3">
      <c r="A2938" s="1157" t="s">
        <v>4457</v>
      </c>
      <c r="B2938" s="1149"/>
      <c r="C2938" s="1159"/>
      <c r="D2938" s="1159"/>
      <c r="E2938" s="1159"/>
      <c r="F2938" s="1151"/>
      <c r="G2938" s="1181"/>
      <c r="H2938" s="1151"/>
    </row>
    <row r="2939" spans="1:8" x14ac:dyDescent="0.3">
      <c r="A2939" s="1162"/>
      <c r="B2939" s="1163"/>
      <c r="C2939" s="1164"/>
      <c r="D2939" s="1164"/>
      <c r="E2939" s="1165"/>
      <c r="F2939" s="1165"/>
      <c r="G2939" s="1181"/>
      <c r="H2939" s="1151"/>
    </row>
    <row r="2940" spans="1:8" x14ac:dyDescent="0.3">
      <c r="A2940" s="1166" t="s">
        <v>4111</v>
      </c>
      <c r="B2940" s="1167" t="s">
        <v>4035</v>
      </c>
      <c r="C2940" s="1168" t="s">
        <v>4112</v>
      </c>
      <c r="D2940" s="1168" t="s">
        <v>4113</v>
      </c>
      <c r="E2940" s="1169" t="s">
        <v>4114</v>
      </c>
      <c r="F2940" s="1169" t="s">
        <v>4036</v>
      </c>
      <c r="G2940" s="1181"/>
      <c r="H2940" s="1170"/>
    </row>
    <row r="2941" spans="1:8" x14ac:dyDescent="0.3">
      <c r="A2941" s="1172"/>
      <c r="B2941" s="1173"/>
      <c r="C2941" s="1174"/>
      <c r="D2941" s="1174"/>
      <c r="E2941" s="1175"/>
      <c r="F2941" s="1175"/>
      <c r="G2941" s="1181"/>
      <c r="H2941" s="1151"/>
    </row>
    <row r="2942" spans="1:8" x14ac:dyDescent="0.3">
      <c r="A2942" s="1222"/>
      <c r="B2942" s="1223"/>
      <c r="C2942" s="1164"/>
      <c r="D2942" s="1189" t="s">
        <v>4331</v>
      </c>
      <c r="E2942" s="1165"/>
      <c r="F2942" s="1180" t="s">
        <v>4128</v>
      </c>
      <c r="G2942" s="1181"/>
      <c r="H2942" s="1182"/>
    </row>
    <row r="2943" spans="1:8" x14ac:dyDescent="0.3">
      <c r="A2943" s="1166" t="s">
        <v>4105</v>
      </c>
      <c r="B2943" s="1184" t="s">
        <v>4567</v>
      </c>
      <c r="C2943" s="1185"/>
      <c r="D2943" s="1189" t="s">
        <v>4331</v>
      </c>
      <c r="E2943" s="1207"/>
      <c r="F2943" s="1180"/>
      <c r="G2943" s="1181"/>
      <c r="H2943" s="1182"/>
    </row>
    <row r="2944" spans="1:8" x14ac:dyDescent="0.3">
      <c r="A2944" s="1166"/>
      <c r="B2944" s="1186"/>
      <c r="C2944" s="1185"/>
      <c r="D2944" s="1189" t="s">
        <v>4331</v>
      </c>
      <c r="E2944" s="1207"/>
      <c r="F2944" s="1180"/>
      <c r="G2944" s="1181"/>
      <c r="H2944" s="1182"/>
    </row>
    <row r="2945" spans="1:8" x14ac:dyDescent="0.3">
      <c r="A2945" s="1225" t="s">
        <v>2697</v>
      </c>
      <c r="B2945" s="1188" t="s">
        <v>2698</v>
      </c>
      <c r="C2945" s="1185"/>
      <c r="D2945" s="1189" t="s">
        <v>4331</v>
      </c>
      <c r="E2945" s="1207"/>
      <c r="F2945" s="1180"/>
      <c r="G2945" s="1181"/>
      <c r="H2945" s="1182"/>
    </row>
    <row r="2946" spans="1:8" x14ac:dyDescent="0.3">
      <c r="A2946" s="1225"/>
      <c r="B2946" s="1188"/>
      <c r="C2946" s="1185"/>
      <c r="D2946" s="1189" t="s">
        <v>4331</v>
      </c>
      <c r="E2946" s="1207"/>
      <c r="F2946" s="1180"/>
      <c r="G2946" s="1181"/>
      <c r="H2946" s="1182"/>
    </row>
    <row r="2947" spans="1:8" x14ac:dyDescent="0.3">
      <c r="A2947" s="1225" t="s">
        <v>2699</v>
      </c>
      <c r="B2947" s="1188" t="s">
        <v>2698</v>
      </c>
      <c r="C2947" s="1185" t="s">
        <v>16</v>
      </c>
      <c r="D2947" s="1189">
        <v>1</v>
      </c>
      <c r="E2947" s="1207">
        <v>1000000</v>
      </c>
      <c r="F2947" s="1180">
        <f>ROUND(D2947*(ROUND(E2947,2)),2)</f>
        <v>1000000</v>
      </c>
      <c r="G2947" s="1181"/>
      <c r="H2947" s="1182"/>
    </row>
    <row r="2948" spans="1:8" x14ac:dyDescent="0.3">
      <c r="A2948" s="1187"/>
      <c r="B2948" s="1188"/>
      <c r="C2948" s="1185"/>
      <c r="D2948" s="1189" t="s">
        <v>4331</v>
      </c>
      <c r="E2948" s="1207"/>
      <c r="F2948" s="1180"/>
      <c r="G2948" s="1181"/>
      <c r="H2948" s="1182"/>
    </row>
    <row r="2949" spans="1:8" ht="22.8" x14ac:dyDescent="0.3">
      <c r="A2949" s="1187" t="s">
        <v>2701</v>
      </c>
      <c r="B2949" s="1188" t="s">
        <v>2702</v>
      </c>
      <c r="C2949" s="1185" t="s">
        <v>21</v>
      </c>
      <c r="D2949" s="1189">
        <f>F2947</f>
        <v>1000000</v>
      </c>
      <c r="E2949" s="1208"/>
      <c r="F2949" s="1180">
        <f>ROUND(D2949*(ROUND(E2949,4)),2)</f>
        <v>0</v>
      </c>
      <c r="G2949" s="1181"/>
      <c r="H2949" s="1182"/>
    </row>
    <row r="2950" spans="1:8" x14ac:dyDescent="0.3">
      <c r="A2950" s="1187"/>
      <c r="B2950" s="1188"/>
      <c r="C2950" s="1185"/>
      <c r="D2950" s="1189" t="s">
        <v>4331</v>
      </c>
      <c r="E2950" s="1207"/>
      <c r="F2950" s="1180"/>
      <c r="G2950" s="1181"/>
      <c r="H2950" s="1182"/>
    </row>
    <row r="2951" spans="1:8" x14ac:dyDescent="0.3">
      <c r="A2951" s="1225"/>
      <c r="B2951" s="1188"/>
      <c r="C2951" s="1185"/>
      <c r="D2951" s="1189" t="s">
        <v>4331</v>
      </c>
      <c r="E2951" s="1217"/>
      <c r="F2951" s="1180"/>
      <c r="G2951" s="1181"/>
      <c r="H2951" s="1182"/>
    </row>
    <row r="2952" spans="1:8" x14ac:dyDescent="0.3">
      <c r="A2952" s="1225"/>
      <c r="B2952" s="1188"/>
      <c r="C2952" s="1185"/>
      <c r="D2952" s="1189" t="s">
        <v>4331</v>
      </c>
      <c r="E2952" s="1217"/>
      <c r="F2952" s="1180"/>
      <c r="G2952" s="1181"/>
      <c r="H2952" s="1182"/>
    </row>
    <row r="2953" spans="1:8" x14ac:dyDescent="0.3">
      <c r="A2953" s="1225"/>
      <c r="B2953" s="1188"/>
      <c r="C2953" s="1185"/>
      <c r="D2953" s="1189" t="s">
        <v>4331</v>
      </c>
      <c r="E2953" s="1217"/>
      <c r="F2953" s="1180"/>
      <c r="G2953" s="1181"/>
      <c r="H2953" s="1182"/>
    </row>
    <row r="2954" spans="1:8" x14ac:dyDescent="0.3">
      <c r="A2954" s="1225"/>
      <c r="B2954" s="1188"/>
      <c r="C2954" s="1185"/>
      <c r="D2954" s="1189" t="s">
        <v>4331</v>
      </c>
      <c r="E2954" s="1217"/>
      <c r="F2954" s="1180"/>
      <c r="G2954" s="1181"/>
      <c r="H2954" s="1182"/>
    </row>
    <row r="2955" spans="1:8" x14ac:dyDescent="0.3">
      <c r="A2955" s="1187"/>
      <c r="B2955" s="1188"/>
      <c r="C2955" s="1185"/>
      <c r="D2955" s="1189" t="s">
        <v>4331</v>
      </c>
      <c r="E2955" s="1207"/>
      <c r="F2955" s="1180"/>
      <c r="G2955" s="1181"/>
      <c r="H2955" s="1182"/>
    </row>
    <row r="2956" spans="1:8" x14ac:dyDescent="0.3">
      <c r="A2956" s="1187"/>
      <c r="B2956" s="1188"/>
      <c r="C2956" s="1185"/>
      <c r="D2956" s="1189" t="s">
        <v>4331</v>
      </c>
      <c r="E2956" s="1207"/>
      <c r="F2956" s="1180"/>
      <c r="G2956" s="1181"/>
      <c r="H2956" s="1182"/>
    </row>
    <row r="2957" spans="1:8" x14ac:dyDescent="0.3">
      <c r="A2957" s="1187"/>
      <c r="B2957" s="1188"/>
      <c r="C2957" s="1185"/>
      <c r="D2957" s="1189" t="s">
        <v>4331</v>
      </c>
      <c r="E2957" s="1207"/>
      <c r="F2957" s="1180"/>
      <c r="G2957" s="1181"/>
      <c r="H2957" s="1182"/>
    </row>
    <row r="2958" spans="1:8" x14ac:dyDescent="0.3">
      <c r="A2958" s="1187"/>
      <c r="B2958" s="1188"/>
      <c r="C2958" s="1185"/>
      <c r="D2958" s="1189" t="s">
        <v>4331</v>
      </c>
      <c r="E2958" s="1245"/>
      <c r="F2958" s="1180"/>
      <c r="G2958" s="1181"/>
      <c r="H2958" s="1182"/>
    </row>
    <row r="2959" spans="1:8" x14ac:dyDescent="0.3">
      <c r="A2959" s="1187"/>
      <c r="B2959" s="1188"/>
      <c r="C2959" s="1185"/>
      <c r="D2959" s="1189" t="s">
        <v>4331</v>
      </c>
      <c r="E2959" s="1217"/>
      <c r="F2959" s="1180"/>
      <c r="G2959" s="1181"/>
      <c r="H2959" s="1182"/>
    </row>
    <row r="2960" spans="1:8" x14ac:dyDescent="0.3">
      <c r="A2960" s="1187"/>
      <c r="B2960" s="1188"/>
      <c r="C2960" s="1185"/>
      <c r="D2960" s="1189" t="s">
        <v>4331</v>
      </c>
      <c r="E2960" s="1207"/>
      <c r="F2960" s="1180"/>
      <c r="G2960" s="1181"/>
      <c r="H2960" s="1182"/>
    </row>
    <row r="2961" spans="1:8" x14ac:dyDescent="0.3">
      <c r="A2961" s="1187"/>
      <c r="B2961" s="1188"/>
      <c r="C2961" s="1185"/>
      <c r="D2961" s="1189" t="s">
        <v>4331</v>
      </c>
      <c r="E2961" s="1217"/>
      <c r="F2961" s="1180"/>
      <c r="G2961" s="1181"/>
      <c r="H2961" s="1182"/>
    </row>
    <row r="2962" spans="1:8" x14ac:dyDescent="0.3">
      <c r="A2962" s="1187"/>
      <c r="B2962" s="1188"/>
      <c r="C2962" s="1185"/>
      <c r="D2962" s="1189" t="s">
        <v>4331</v>
      </c>
      <c r="E2962" s="1217"/>
      <c r="F2962" s="1180"/>
      <c r="G2962" s="1181"/>
      <c r="H2962" s="1182"/>
    </row>
    <row r="2963" spans="1:8" x14ac:dyDescent="0.3">
      <c r="A2963" s="1187"/>
      <c r="B2963" s="1188"/>
      <c r="C2963" s="1185"/>
      <c r="D2963" s="1189" t="s">
        <v>4331</v>
      </c>
      <c r="E2963" s="1217"/>
      <c r="F2963" s="1180"/>
      <c r="G2963" s="1181"/>
      <c r="H2963" s="1182"/>
    </row>
    <row r="2964" spans="1:8" x14ac:dyDescent="0.3">
      <c r="A2964" s="1225"/>
      <c r="B2964" s="1188"/>
      <c r="C2964" s="1185"/>
      <c r="D2964" s="1189" t="s">
        <v>4331</v>
      </c>
      <c r="E2964" s="1217"/>
      <c r="F2964" s="1180"/>
      <c r="G2964" s="1181"/>
      <c r="H2964" s="1182"/>
    </row>
    <row r="2965" spans="1:8" x14ac:dyDescent="0.3">
      <c r="A2965" s="1187"/>
      <c r="B2965" s="1188"/>
      <c r="C2965" s="1185"/>
      <c r="D2965" s="1189" t="s">
        <v>4331</v>
      </c>
      <c r="E2965" s="1217"/>
      <c r="F2965" s="1180"/>
      <c r="G2965" s="1181"/>
      <c r="H2965" s="1182"/>
    </row>
    <row r="2966" spans="1:8" x14ac:dyDescent="0.3">
      <c r="A2966" s="1187"/>
      <c r="B2966" s="1188"/>
      <c r="C2966" s="1185"/>
      <c r="D2966" s="1189" t="s">
        <v>4331</v>
      </c>
      <c r="E2966" s="1217"/>
      <c r="F2966" s="1180"/>
      <c r="G2966" s="1181"/>
      <c r="H2966" s="1182"/>
    </row>
    <row r="2967" spans="1:8" x14ac:dyDescent="0.3">
      <c r="A2967" s="1187"/>
      <c r="B2967" s="1188"/>
      <c r="C2967" s="1185"/>
      <c r="D2967" s="1189" t="s">
        <v>4331</v>
      </c>
      <c r="E2967" s="1217"/>
      <c r="F2967" s="1180"/>
      <c r="G2967" s="1181"/>
      <c r="H2967" s="1182"/>
    </row>
    <row r="2968" spans="1:8" x14ac:dyDescent="0.3">
      <c r="A2968" s="1187"/>
      <c r="B2968" s="1188"/>
      <c r="C2968" s="1185"/>
      <c r="D2968" s="1189" t="s">
        <v>4331</v>
      </c>
      <c r="E2968" s="1217"/>
      <c r="F2968" s="1180"/>
      <c r="G2968" s="1181"/>
      <c r="H2968" s="1182"/>
    </row>
    <row r="2969" spans="1:8" x14ac:dyDescent="0.3">
      <c r="A2969" s="1225"/>
      <c r="B2969" s="1188"/>
      <c r="C2969" s="1185"/>
      <c r="D2969" s="1189" t="s">
        <v>4331</v>
      </c>
      <c r="E2969" s="1217"/>
      <c r="F2969" s="1180"/>
      <c r="G2969" s="1181"/>
      <c r="H2969" s="1182"/>
    </row>
    <row r="2970" spans="1:8" x14ac:dyDescent="0.3">
      <c r="A2970" s="1225"/>
      <c r="B2970" s="1188"/>
      <c r="C2970" s="1185"/>
      <c r="D2970" s="1189" t="s">
        <v>4331</v>
      </c>
      <c r="E2970" s="1217"/>
      <c r="F2970" s="1180"/>
      <c r="G2970" s="1181"/>
      <c r="H2970" s="1182"/>
    </row>
    <row r="2971" spans="1:8" x14ac:dyDescent="0.3">
      <c r="A2971" s="1225"/>
      <c r="B2971" s="1188"/>
      <c r="C2971" s="1185"/>
      <c r="D2971" s="1189" t="s">
        <v>4331</v>
      </c>
      <c r="E2971" s="1217"/>
      <c r="F2971" s="1180"/>
      <c r="G2971" s="1181"/>
      <c r="H2971" s="1182"/>
    </row>
    <row r="2972" spans="1:8" x14ac:dyDescent="0.3">
      <c r="A2972" s="1187"/>
      <c r="B2972" s="1188"/>
      <c r="C2972" s="1185"/>
      <c r="D2972" s="1189" t="s">
        <v>4331</v>
      </c>
      <c r="E2972" s="1207"/>
      <c r="F2972" s="1180"/>
      <c r="G2972" s="1181"/>
      <c r="H2972" s="1182"/>
    </row>
    <row r="2973" spans="1:8" x14ac:dyDescent="0.3">
      <c r="A2973" s="1187"/>
      <c r="B2973" s="1188"/>
      <c r="C2973" s="1185"/>
      <c r="D2973" s="1189" t="s">
        <v>4331</v>
      </c>
      <c r="E2973" s="1217"/>
      <c r="F2973" s="1180"/>
      <c r="G2973" s="1181"/>
      <c r="H2973" s="1182"/>
    </row>
    <row r="2974" spans="1:8" x14ac:dyDescent="0.3">
      <c r="A2974" s="1225"/>
      <c r="B2974" s="1188"/>
      <c r="C2974" s="1185"/>
      <c r="D2974" s="1189" t="s">
        <v>4331</v>
      </c>
      <c r="E2974" s="1217"/>
      <c r="F2974" s="1180"/>
      <c r="G2974" s="1181"/>
      <c r="H2974" s="1182"/>
    </row>
    <row r="2975" spans="1:8" x14ac:dyDescent="0.3">
      <c r="A2975" s="1187"/>
      <c r="B2975" s="1188"/>
      <c r="C2975" s="1185"/>
      <c r="D2975" s="1189" t="s">
        <v>4331</v>
      </c>
      <c r="E2975" s="1217"/>
      <c r="F2975" s="1180"/>
      <c r="G2975" s="1181"/>
      <c r="H2975" s="1182"/>
    </row>
    <row r="2976" spans="1:8" x14ac:dyDescent="0.3">
      <c r="A2976" s="1187"/>
      <c r="B2976" s="1188"/>
      <c r="C2976" s="1185"/>
      <c r="D2976" s="1189" t="s">
        <v>4331</v>
      </c>
      <c r="E2976" s="1217"/>
      <c r="F2976" s="1180"/>
      <c r="G2976" s="1181"/>
      <c r="H2976" s="1182"/>
    </row>
    <row r="2977" spans="1:8" x14ac:dyDescent="0.3">
      <c r="A2977" s="1187"/>
      <c r="B2977" s="1188"/>
      <c r="C2977" s="1185"/>
      <c r="D2977" s="1189" t="s">
        <v>4331</v>
      </c>
      <c r="E2977" s="1217"/>
      <c r="F2977" s="1180"/>
      <c r="G2977" s="1181"/>
      <c r="H2977" s="1182"/>
    </row>
    <row r="2978" spans="1:8" x14ac:dyDescent="0.3">
      <c r="A2978" s="1187"/>
      <c r="B2978" s="1188"/>
      <c r="C2978" s="1185"/>
      <c r="D2978" s="1189" t="s">
        <v>4331</v>
      </c>
      <c r="E2978" s="1207"/>
      <c r="F2978" s="1180"/>
      <c r="G2978" s="1181"/>
      <c r="H2978" s="1182"/>
    </row>
    <row r="2979" spans="1:8" x14ac:dyDescent="0.3">
      <c r="A2979" s="1187"/>
      <c r="B2979" s="1188"/>
      <c r="C2979" s="1185"/>
      <c r="D2979" s="1189" t="s">
        <v>4331</v>
      </c>
      <c r="E2979" s="1207"/>
      <c r="F2979" s="1180"/>
      <c r="G2979" s="1181"/>
      <c r="H2979" s="1182"/>
    </row>
    <row r="2980" spans="1:8" x14ac:dyDescent="0.3">
      <c r="A2980" s="1187"/>
      <c r="B2980" s="1188"/>
      <c r="C2980" s="1185"/>
      <c r="D2980" s="1189" t="s">
        <v>4331</v>
      </c>
      <c r="E2980" s="1207"/>
      <c r="F2980" s="1180"/>
      <c r="G2980" s="1181"/>
      <c r="H2980" s="1182"/>
    </row>
    <row r="2981" spans="1:8" x14ac:dyDescent="0.3">
      <c r="A2981" s="1187"/>
      <c r="B2981" s="1188"/>
      <c r="C2981" s="1185"/>
      <c r="D2981" s="1189" t="s">
        <v>4331</v>
      </c>
      <c r="E2981" s="1207"/>
      <c r="F2981" s="1180" t="s">
        <v>4128</v>
      </c>
      <c r="G2981" s="1181"/>
      <c r="H2981" s="1182"/>
    </row>
    <row r="2982" spans="1:8" x14ac:dyDescent="0.3">
      <c r="A2982" s="1187"/>
      <c r="B2982" s="1188"/>
      <c r="C2982" s="1185"/>
      <c r="D2982" s="1189" t="s">
        <v>4331</v>
      </c>
      <c r="E2982" s="1207"/>
      <c r="F2982" s="1180"/>
      <c r="G2982" s="1181"/>
      <c r="H2982" s="1182"/>
    </row>
    <row r="2983" spans="1:8" x14ac:dyDescent="0.3">
      <c r="A2983" s="1187"/>
      <c r="B2983" s="1188"/>
      <c r="C2983" s="1185"/>
      <c r="D2983" s="1189" t="s">
        <v>4331</v>
      </c>
      <c r="E2983" s="1207"/>
      <c r="F2983" s="1180"/>
      <c r="G2983" s="1181"/>
      <c r="H2983" s="1182"/>
    </row>
    <row r="2984" spans="1:8" x14ac:dyDescent="0.3">
      <c r="A2984" s="1187"/>
      <c r="B2984" s="1188"/>
      <c r="C2984" s="1185"/>
      <c r="D2984" s="1189" t="s">
        <v>4331</v>
      </c>
      <c r="E2984" s="1207"/>
      <c r="F2984" s="1180"/>
      <c r="G2984" s="1181"/>
      <c r="H2984" s="1182"/>
    </row>
    <row r="2985" spans="1:8" x14ac:dyDescent="0.3">
      <c r="A2985" s="1187"/>
      <c r="B2985" s="1188"/>
      <c r="C2985" s="1185"/>
      <c r="D2985" s="1189" t="s">
        <v>4331</v>
      </c>
      <c r="E2985" s="1207"/>
      <c r="F2985" s="1180" t="s">
        <v>4128</v>
      </c>
      <c r="G2985" s="1181"/>
      <c r="H2985" s="1182"/>
    </row>
    <row r="2986" spans="1:8" x14ac:dyDescent="0.3">
      <c r="A2986" s="1187"/>
      <c r="B2986" s="1188"/>
      <c r="C2986" s="1185"/>
      <c r="D2986" s="1189"/>
      <c r="E2986" s="1207"/>
      <c r="F2986" s="1180"/>
      <c r="G2986" s="1181"/>
      <c r="H2986" s="1182"/>
    </row>
    <row r="2987" spans="1:8" x14ac:dyDescent="0.3">
      <c r="A2987" s="1187"/>
      <c r="B2987" s="1188"/>
      <c r="C2987" s="1185"/>
      <c r="D2987" s="1189"/>
      <c r="E2987" s="1207"/>
      <c r="F2987" s="1180"/>
      <c r="G2987" s="1181"/>
      <c r="H2987" s="1182"/>
    </row>
    <row r="2988" spans="1:8" x14ac:dyDescent="0.3">
      <c r="A2988" s="1187"/>
      <c r="B2988" s="1188"/>
      <c r="C2988" s="1185"/>
      <c r="D2988" s="1189"/>
      <c r="E2988" s="1207"/>
      <c r="F2988" s="1180"/>
      <c r="G2988" s="1181"/>
      <c r="H2988" s="1182"/>
    </row>
    <row r="2989" spans="1:8" x14ac:dyDescent="0.3">
      <c r="A2989" s="1187"/>
      <c r="B2989" s="1188"/>
      <c r="C2989" s="1185"/>
      <c r="D2989" s="1189"/>
      <c r="E2989" s="1207"/>
      <c r="F2989" s="1180"/>
      <c r="G2989" s="1181"/>
      <c r="H2989" s="1182"/>
    </row>
    <row r="2990" spans="1:8" x14ac:dyDescent="0.3">
      <c r="A2990" s="1187"/>
      <c r="B2990" s="1188"/>
      <c r="C2990" s="1185"/>
      <c r="D2990" s="1189"/>
      <c r="E2990" s="1207"/>
      <c r="F2990" s="1180"/>
      <c r="G2990" s="1181"/>
      <c r="H2990" s="1182"/>
    </row>
    <row r="2991" spans="1:8" x14ac:dyDescent="0.3">
      <c r="A2991" s="1187"/>
      <c r="B2991" s="1188"/>
      <c r="C2991" s="1185"/>
      <c r="D2991" s="1189"/>
      <c r="E2991" s="1207"/>
      <c r="F2991" s="1180"/>
      <c r="G2991" s="1181"/>
      <c r="H2991" s="1182"/>
    </row>
    <row r="2992" spans="1:8" x14ac:dyDescent="0.3">
      <c r="A2992" s="1187"/>
      <c r="B2992" s="1188"/>
      <c r="C2992" s="1185"/>
      <c r="D2992" s="1189"/>
      <c r="E2992" s="1207"/>
      <c r="F2992" s="1180"/>
      <c r="G2992" s="1181"/>
      <c r="H2992" s="1182"/>
    </row>
    <row r="2993" spans="1:8" x14ac:dyDescent="0.3">
      <c r="A2993" s="1187"/>
      <c r="B2993" s="1188"/>
      <c r="C2993" s="1185"/>
      <c r="D2993" s="1189" t="s">
        <v>4331</v>
      </c>
      <c r="E2993" s="1207"/>
      <c r="F2993" s="1180"/>
      <c r="G2993" s="1181"/>
      <c r="H2993" s="1182"/>
    </row>
    <row r="2994" spans="1:8" x14ac:dyDescent="0.3">
      <c r="A2994" s="1187"/>
      <c r="B2994" s="1188"/>
      <c r="C2994" s="1185"/>
      <c r="D2994" s="1189" t="s">
        <v>4331</v>
      </c>
      <c r="E2994" s="1207"/>
      <c r="F2994" s="1180"/>
      <c r="G2994" s="1181"/>
      <c r="H2994" s="1182"/>
    </row>
    <row r="2995" spans="1:8" x14ac:dyDescent="0.3">
      <c r="A2995" s="1187"/>
      <c r="B2995" s="1188"/>
      <c r="C2995" s="1185"/>
      <c r="D2995" s="1189" t="s">
        <v>4331</v>
      </c>
      <c r="E2995" s="1207"/>
      <c r="F2995" s="1180" t="s">
        <v>4128</v>
      </c>
      <c r="G2995" s="1181"/>
      <c r="H2995" s="1182"/>
    </row>
    <row r="2996" spans="1:8" x14ac:dyDescent="0.3">
      <c r="A2996" s="1183"/>
      <c r="B2996" s="1188"/>
      <c r="C2996" s="1185"/>
      <c r="D2996" s="1189" t="s">
        <v>4331</v>
      </c>
      <c r="E2996" s="1207"/>
      <c r="F2996" s="1180" t="s">
        <v>4128</v>
      </c>
      <c r="G2996" s="1181"/>
      <c r="H2996" s="1182"/>
    </row>
    <row r="2997" spans="1:8" x14ac:dyDescent="0.3">
      <c r="A2997" s="1178"/>
      <c r="B2997" s="1203"/>
      <c r="C2997" s="1204"/>
      <c r="D2997" s="1204"/>
      <c r="E2997" s="1204"/>
      <c r="F2997" s="1210"/>
      <c r="G2997" s="1181"/>
      <c r="H2997" s="1182"/>
    </row>
    <row r="2998" spans="1:8" x14ac:dyDescent="0.3">
      <c r="A2998" s="1211" t="s">
        <v>4105</v>
      </c>
      <c r="B2998" s="1158" t="s">
        <v>4116</v>
      </c>
      <c r="C2998" s="1159"/>
      <c r="D2998" s="1159"/>
      <c r="E2998" s="1159"/>
      <c r="F2998" s="1175">
        <f>SUM(F2942:F2996)</f>
        <v>1000000</v>
      </c>
      <c r="G2998" s="1181"/>
      <c r="H2998" s="1151"/>
    </row>
    <row r="2999" spans="1:8" x14ac:dyDescent="0.3">
      <c r="A2999" s="1148" t="str">
        <f>A1</f>
        <v>CONTRACT  SANRAL NRA 2024/1323</v>
      </c>
      <c r="B2999" s="1206"/>
      <c r="C2999" s="1150"/>
      <c r="D2999" s="1150"/>
      <c r="E2999" s="1150"/>
      <c r="F2999" s="1151"/>
      <c r="G2999" s="1181"/>
      <c r="H2999" s="1151"/>
    </row>
    <row r="3000" spans="1:8" x14ac:dyDescent="0.3">
      <c r="A3000" s="1148" t="str">
        <f>A2</f>
        <v>ROUTINE ROAD MAINTENANCE ON NATIONAL ROUTES IN THE NORTHWEST PROVINCE</v>
      </c>
      <c r="B3000" s="1149"/>
      <c r="C3000" s="1150"/>
      <c r="D3000" s="1150"/>
      <c r="E3000" s="1150"/>
      <c r="F3000" s="1155" t="s">
        <v>4568</v>
      </c>
      <c r="G3000" s="1181"/>
      <c r="H3000" s="1155"/>
    </row>
    <row r="3001" spans="1:8" x14ac:dyDescent="0.3">
      <c r="A3001" s="1157" t="s">
        <v>4457</v>
      </c>
      <c r="B3001" s="1149"/>
      <c r="C3001" s="1159"/>
      <c r="D3001" s="1159"/>
      <c r="E3001" s="1159"/>
      <c r="F3001" s="1151"/>
      <c r="G3001" s="1181"/>
      <c r="H3001" s="1151"/>
    </row>
    <row r="3002" spans="1:8" x14ac:dyDescent="0.3">
      <c r="A3002" s="1162"/>
      <c r="B3002" s="1163"/>
      <c r="C3002" s="1164"/>
      <c r="D3002" s="1164"/>
      <c r="E3002" s="1165"/>
      <c r="F3002" s="1165"/>
      <c r="G3002" s="1181"/>
      <c r="H3002" s="1151"/>
    </row>
    <row r="3003" spans="1:8" x14ac:dyDescent="0.3">
      <c r="A3003" s="1166" t="s">
        <v>4111</v>
      </c>
      <c r="B3003" s="1167" t="s">
        <v>4035</v>
      </c>
      <c r="C3003" s="1168" t="s">
        <v>4112</v>
      </c>
      <c r="D3003" s="1168" t="s">
        <v>4113</v>
      </c>
      <c r="E3003" s="1169" t="s">
        <v>4114</v>
      </c>
      <c r="F3003" s="1169" t="s">
        <v>4036</v>
      </c>
      <c r="G3003" s="1181"/>
      <c r="H3003" s="1170"/>
    </row>
    <row r="3004" spans="1:8" x14ac:dyDescent="0.3">
      <c r="A3004" s="1172"/>
      <c r="B3004" s="1173"/>
      <c r="C3004" s="1174"/>
      <c r="D3004" s="1174"/>
      <c r="E3004" s="1175"/>
      <c r="F3004" s="1175"/>
      <c r="G3004" s="1181"/>
      <c r="H3004" s="1151"/>
    </row>
    <row r="3005" spans="1:8" x14ac:dyDescent="0.3">
      <c r="A3005" s="1222"/>
      <c r="B3005" s="1223"/>
      <c r="C3005" s="1164"/>
      <c r="D3005" s="1189" t="s">
        <v>4331</v>
      </c>
      <c r="E3005" s="1165"/>
      <c r="F3005" s="1180" t="s">
        <v>4128</v>
      </c>
      <c r="G3005" s="1181"/>
      <c r="H3005" s="1182"/>
    </row>
    <row r="3006" spans="1:8" x14ac:dyDescent="0.3">
      <c r="A3006" s="1166" t="s">
        <v>4107</v>
      </c>
      <c r="B3006" s="1184" t="s">
        <v>4108</v>
      </c>
      <c r="C3006" s="1185"/>
      <c r="D3006" s="1189" t="s">
        <v>4331</v>
      </c>
      <c r="E3006" s="1207"/>
      <c r="F3006" s="1180"/>
      <c r="G3006" s="1181"/>
      <c r="H3006" s="1182"/>
    </row>
    <row r="3007" spans="1:8" x14ac:dyDescent="0.3">
      <c r="A3007" s="1166"/>
      <c r="B3007" s="1186"/>
      <c r="C3007" s="1185"/>
      <c r="D3007" s="1189" t="s">
        <v>4331</v>
      </c>
      <c r="E3007" s="1207"/>
      <c r="F3007" s="1180"/>
      <c r="G3007" s="1181"/>
      <c r="H3007" s="1182"/>
    </row>
    <row r="3008" spans="1:8" x14ac:dyDescent="0.3">
      <c r="A3008" s="1225" t="s">
        <v>2710</v>
      </c>
      <c r="B3008" s="1188" t="s">
        <v>2711</v>
      </c>
      <c r="C3008" s="1185"/>
      <c r="D3008" s="1189" t="s">
        <v>4331</v>
      </c>
      <c r="E3008" s="1207"/>
      <c r="F3008" s="1180"/>
      <c r="G3008" s="1181"/>
      <c r="H3008" s="1182"/>
    </row>
    <row r="3009" spans="1:8" x14ac:dyDescent="0.3">
      <c r="A3009" s="1225"/>
      <c r="B3009" s="1188"/>
      <c r="C3009" s="1185"/>
      <c r="D3009" s="1189" t="s">
        <v>4331</v>
      </c>
      <c r="E3009" s="1207"/>
      <c r="F3009" s="1180"/>
      <c r="G3009" s="1181"/>
      <c r="H3009" s="1182"/>
    </row>
    <row r="3010" spans="1:8" x14ac:dyDescent="0.3">
      <c r="A3010" s="1225" t="s">
        <v>2712</v>
      </c>
      <c r="B3010" s="1188" t="s">
        <v>2713</v>
      </c>
      <c r="C3010" s="1185" t="s">
        <v>88</v>
      </c>
      <c r="D3010" s="1189">
        <v>80</v>
      </c>
      <c r="E3010" s="1286"/>
      <c r="F3010" s="1180">
        <f>ROUND(D3010*(ROUND(E3010,2)),2)</f>
        <v>0</v>
      </c>
      <c r="G3010" s="1181"/>
      <c r="H3010" s="1182"/>
    </row>
    <row r="3011" spans="1:8" x14ac:dyDescent="0.3">
      <c r="A3011" s="1187"/>
      <c r="B3011" s="1188"/>
      <c r="C3011" s="1185"/>
      <c r="D3011" s="1189" t="s">
        <v>4331</v>
      </c>
      <c r="E3011" s="1217"/>
      <c r="F3011" s="1180"/>
      <c r="G3011" s="1181"/>
      <c r="H3011" s="1182"/>
    </row>
    <row r="3012" spans="1:8" x14ac:dyDescent="0.3">
      <c r="A3012" s="1187" t="s">
        <v>2714</v>
      </c>
      <c r="B3012" s="1188" t="s">
        <v>2715</v>
      </c>
      <c r="C3012" s="1185" t="s">
        <v>88</v>
      </c>
      <c r="D3012" s="1189">
        <v>1200</v>
      </c>
      <c r="E3012" s="1286"/>
      <c r="F3012" s="1180">
        <f>ROUND(D3012*(ROUND(E3012,2)),2)</f>
        <v>0</v>
      </c>
      <c r="G3012" s="1181"/>
      <c r="H3012" s="1182"/>
    </row>
    <row r="3013" spans="1:8" x14ac:dyDescent="0.3">
      <c r="A3013" s="1225"/>
      <c r="B3013" s="1188"/>
      <c r="C3013" s="1185"/>
      <c r="D3013" s="1189" t="s">
        <v>4331</v>
      </c>
      <c r="E3013" s="1207"/>
      <c r="F3013" s="1180"/>
      <c r="G3013" s="1181"/>
      <c r="H3013" s="1182"/>
    </row>
    <row r="3014" spans="1:8" x14ac:dyDescent="0.3">
      <c r="A3014" s="1225" t="s">
        <v>2716</v>
      </c>
      <c r="B3014" s="1188" t="s">
        <v>2717</v>
      </c>
      <c r="C3014" s="1185" t="s">
        <v>88</v>
      </c>
      <c r="D3014" s="1189">
        <v>35</v>
      </c>
      <c r="E3014" s="1286"/>
      <c r="F3014" s="1180">
        <f>ROUND(D3014*(ROUND(E3014,2)),2)</f>
        <v>0</v>
      </c>
      <c r="G3014" s="1181"/>
      <c r="H3014" s="1182"/>
    </row>
    <row r="3015" spans="1:8" x14ac:dyDescent="0.3">
      <c r="A3015" s="1225"/>
      <c r="B3015" s="1188"/>
      <c r="C3015" s="1185"/>
      <c r="D3015" s="1189" t="s">
        <v>4331</v>
      </c>
      <c r="E3015" s="1217"/>
      <c r="F3015" s="1180"/>
      <c r="G3015" s="1181"/>
      <c r="H3015" s="1182"/>
    </row>
    <row r="3016" spans="1:8" x14ac:dyDescent="0.3">
      <c r="A3016" s="1225" t="s">
        <v>2718</v>
      </c>
      <c r="B3016" s="1188" t="s">
        <v>3694</v>
      </c>
      <c r="C3016" s="1185" t="s">
        <v>88</v>
      </c>
      <c r="D3016" s="1189">
        <v>620</v>
      </c>
      <c r="E3016" s="1286"/>
      <c r="F3016" s="1180">
        <f>ROUND(D3016*(ROUND(E3016,2)),2)</f>
        <v>0</v>
      </c>
      <c r="G3016" s="1181"/>
      <c r="H3016" s="1182"/>
    </row>
    <row r="3017" spans="1:8" x14ac:dyDescent="0.3">
      <c r="A3017" s="1225"/>
      <c r="B3017" s="1188"/>
      <c r="C3017" s="1185"/>
      <c r="D3017" s="1189" t="s">
        <v>4331</v>
      </c>
      <c r="E3017" s="1217"/>
      <c r="F3017" s="1180"/>
      <c r="G3017" s="1181"/>
      <c r="H3017" s="1182"/>
    </row>
    <row r="3018" spans="1:8" x14ac:dyDescent="0.3">
      <c r="A3018" s="1187" t="s">
        <v>2720</v>
      </c>
      <c r="B3018" s="1188" t="s">
        <v>2721</v>
      </c>
      <c r="C3018" s="1185" t="s">
        <v>88</v>
      </c>
      <c r="D3018" s="1189">
        <v>1250</v>
      </c>
      <c r="E3018" s="1286"/>
      <c r="F3018" s="1180">
        <f>ROUND(D3018*(ROUND(E3018,2)),2)</f>
        <v>0</v>
      </c>
      <c r="G3018" s="1181"/>
      <c r="H3018" s="1182"/>
    </row>
    <row r="3019" spans="1:8" x14ac:dyDescent="0.3">
      <c r="A3019" s="1187"/>
      <c r="B3019" s="1188"/>
      <c r="C3019" s="1185"/>
      <c r="D3019" s="1189" t="s">
        <v>4331</v>
      </c>
      <c r="E3019" s="1286"/>
      <c r="F3019" s="1180"/>
      <c r="G3019" s="1181"/>
      <c r="H3019" s="1182"/>
    </row>
    <row r="3020" spans="1:8" x14ac:dyDescent="0.3">
      <c r="A3020" s="1225" t="s">
        <v>2728</v>
      </c>
      <c r="B3020" s="1188" t="s">
        <v>2729</v>
      </c>
      <c r="C3020" s="1185"/>
      <c r="D3020" s="1189" t="s">
        <v>4331</v>
      </c>
      <c r="E3020" s="1207"/>
      <c r="F3020" s="1180"/>
      <c r="G3020" s="1181"/>
      <c r="H3020" s="1182"/>
    </row>
    <row r="3021" spans="1:8" x14ac:dyDescent="0.3">
      <c r="A3021" s="1187"/>
      <c r="B3021" s="1188"/>
      <c r="C3021" s="1185"/>
      <c r="D3021" s="1189" t="s">
        <v>4331</v>
      </c>
      <c r="E3021" s="1245"/>
      <c r="F3021" s="1180"/>
      <c r="G3021" s="1181"/>
      <c r="H3021" s="1182"/>
    </row>
    <row r="3022" spans="1:8" x14ac:dyDescent="0.3">
      <c r="A3022" s="1225" t="s">
        <v>2730</v>
      </c>
      <c r="B3022" s="1188" t="s">
        <v>2731</v>
      </c>
      <c r="C3022" s="1185"/>
      <c r="D3022" s="1189" t="s">
        <v>4331</v>
      </c>
      <c r="E3022" s="1217"/>
      <c r="F3022" s="1180"/>
      <c r="G3022" s="1181"/>
      <c r="H3022" s="1182"/>
    </row>
    <row r="3023" spans="1:8" x14ac:dyDescent="0.3">
      <c r="A3023" s="1187"/>
      <c r="B3023" s="1188"/>
      <c r="C3023" s="1185"/>
      <c r="D3023" s="1189" t="s">
        <v>4331</v>
      </c>
      <c r="E3023" s="1291"/>
      <c r="F3023" s="1180"/>
      <c r="G3023" s="1181"/>
      <c r="H3023" s="1182"/>
    </row>
    <row r="3024" spans="1:8" x14ac:dyDescent="0.3">
      <c r="A3024" s="1225" t="s">
        <v>2732</v>
      </c>
      <c r="B3024" s="1235" t="s">
        <v>2713</v>
      </c>
      <c r="C3024" s="1185" t="s">
        <v>88</v>
      </c>
      <c r="D3024" s="1189">
        <v>8</v>
      </c>
      <c r="E3024" s="1286"/>
      <c r="F3024" s="1180">
        <f>ROUND(D3024*(ROUND(E3024,2)),2)</f>
        <v>0</v>
      </c>
      <c r="G3024" s="1181"/>
      <c r="H3024" s="1182"/>
    </row>
    <row r="3025" spans="1:8" x14ac:dyDescent="0.3">
      <c r="A3025" s="1187"/>
      <c r="B3025" s="1235"/>
      <c r="C3025" s="1185"/>
      <c r="D3025" s="1189" t="s">
        <v>4331</v>
      </c>
      <c r="E3025" s="1258"/>
      <c r="F3025" s="1180"/>
      <c r="G3025" s="1181"/>
      <c r="H3025" s="1182"/>
    </row>
    <row r="3026" spans="1:8" x14ac:dyDescent="0.3">
      <c r="A3026" s="1187" t="s">
        <v>2733</v>
      </c>
      <c r="B3026" s="1235" t="s">
        <v>2715</v>
      </c>
      <c r="C3026" s="1185" t="s">
        <v>88</v>
      </c>
      <c r="D3026" s="1189">
        <v>100</v>
      </c>
      <c r="E3026" s="1286"/>
      <c r="F3026" s="1180">
        <f>ROUND(D3026*(ROUND(E3026,2)),2)</f>
        <v>0</v>
      </c>
      <c r="G3026" s="1181"/>
      <c r="H3026" s="1182"/>
    </row>
    <row r="3027" spans="1:8" x14ac:dyDescent="0.3">
      <c r="A3027" s="1225"/>
      <c r="B3027" s="1235"/>
      <c r="C3027" s="1185"/>
      <c r="D3027" s="1189" t="s">
        <v>4331</v>
      </c>
      <c r="E3027" s="1258"/>
      <c r="F3027" s="1180"/>
      <c r="G3027" s="1181"/>
      <c r="H3027" s="1182"/>
    </row>
    <row r="3028" spans="1:8" x14ac:dyDescent="0.3">
      <c r="A3028" s="1225" t="s">
        <v>2734</v>
      </c>
      <c r="B3028" s="1235" t="s">
        <v>2717</v>
      </c>
      <c r="C3028" s="1185" t="s">
        <v>88</v>
      </c>
      <c r="D3028" s="1189">
        <v>8</v>
      </c>
      <c r="E3028" s="1286"/>
      <c r="F3028" s="1180">
        <f>ROUND(D3028*(ROUND(E3028,2)),2)</f>
        <v>0</v>
      </c>
      <c r="G3028" s="1181"/>
      <c r="H3028" s="1182"/>
    </row>
    <row r="3029" spans="1:8" x14ac:dyDescent="0.3">
      <c r="A3029" s="1225"/>
      <c r="B3029" s="1235"/>
      <c r="C3029" s="1185"/>
      <c r="D3029" s="1189" t="s">
        <v>4331</v>
      </c>
      <c r="E3029" s="1258"/>
      <c r="F3029" s="1180"/>
      <c r="G3029" s="1181"/>
      <c r="H3029" s="1182"/>
    </row>
    <row r="3030" spans="1:8" x14ac:dyDescent="0.3">
      <c r="A3030" s="1225" t="s">
        <v>2735</v>
      </c>
      <c r="B3030" s="1235" t="s">
        <v>3694</v>
      </c>
      <c r="C3030" s="1185" t="s">
        <v>88</v>
      </c>
      <c r="D3030" s="1189">
        <v>100</v>
      </c>
      <c r="E3030" s="1286"/>
      <c r="F3030" s="1180">
        <f>ROUND(D3030*(ROUND(E3030,2)),2)</f>
        <v>0</v>
      </c>
      <c r="G3030" s="1181"/>
      <c r="H3030" s="1182"/>
    </row>
    <row r="3031" spans="1:8" x14ac:dyDescent="0.3">
      <c r="A3031" s="1225"/>
      <c r="B3031" s="1235"/>
      <c r="C3031" s="1185"/>
      <c r="D3031" s="1189" t="s">
        <v>4331</v>
      </c>
      <c r="E3031" s="1258"/>
      <c r="F3031" s="1180"/>
      <c r="G3031" s="1181"/>
      <c r="H3031" s="1182"/>
    </row>
    <row r="3032" spans="1:8" x14ac:dyDescent="0.3">
      <c r="A3032" s="1187" t="s">
        <v>2736</v>
      </c>
      <c r="B3032" s="1235" t="s">
        <v>2721</v>
      </c>
      <c r="C3032" s="1185" t="s">
        <v>88</v>
      </c>
      <c r="D3032" s="1189">
        <v>8</v>
      </c>
      <c r="E3032" s="1286"/>
      <c r="F3032" s="1180">
        <f>ROUND(D3032*(ROUND(E3032,2)),2)</f>
        <v>0</v>
      </c>
      <c r="G3032" s="1181"/>
      <c r="H3032" s="1182"/>
    </row>
    <row r="3033" spans="1:8" x14ac:dyDescent="0.3">
      <c r="A3033" s="1187"/>
      <c r="B3033" s="1188"/>
      <c r="C3033" s="1185"/>
      <c r="D3033" s="1189" t="s">
        <v>4331</v>
      </c>
      <c r="E3033" s="1217"/>
      <c r="F3033" s="1180"/>
      <c r="G3033" s="1181"/>
      <c r="H3033" s="1182"/>
    </row>
    <row r="3034" spans="1:8" x14ac:dyDescent="0.3">
      <c r="A3034" s="1187" t="s">
        <v>2737</v>
      </c>
      <c r="B3034" s="1188" t="s">
        <v>2738</v>
      </c>
      <c r="C3034" s="1185"/>
      <c r="D3034" s="1189" t="s">
        <v>4331</v>
      </c>
      <c r="E3034" s="1217"/>
      <c r="F3034" s="1180"/>
      <c r="G3034" s="1181"/>
      <c r="H3034" s="1182"/>
    </row>
    <row r="3035" spans="1:8" x14ac:dyDescent="0.3">
      <c r="A3035" s="1187"/>
      <c r="B3035" s="1188"/>
      <c r="C3035" s="1185"/>
      <c r="D3035" s="1189" t="s">
        <v>4331</v>
      </c>
      <c r="E3035" s="1291"/>
      <c r="F3035" s="1180"/>
      <c r="G3035" s="1181"/>
      <c r="H3035" s="1182"/>
    </row>
    <row r="3036" spans="1:8" x14ac:dyDescent="0.3">
      <c r="A3036" s="1225" t="s">
        <v>2739</v>
      </c>
      <c r="B3036" s="1235" t="s">
        <v>2713</v>
      </c>
      <c r="C3036" s="1185" t="s">
        <v>88</v>
      </c>
      <c r="D3036" s="1189">
        <v>8</v>
      </c>
      <c r="E3036" s="1286"/>
      <c r="F3036" s="1180">
        <f>ROUND(D3036*(ROUND(E3036,2)),2)</f>
        <v>0</v>
      </c>
      <c r="G3036" s="1181"/>
      <c r="H3036" s="1182"/>
    </row>
    <row r="3037" spans="1:8" x14ac:dyDescent="0.3">
      <c r="A3037" s="1187"/>
      <c r="B3037" s="1235"/>
      <c r="C3037" s="1185"/>
      <c r="D3037" s="1189" t="s">
        <v>4331</v>
      </c>
      <c r="E3037" s="1258"/>
      <c r="F3037" s="1180"/>
      <c r="G3037" s="1181"/>
      <c r="H3037" s="1182"/>
    </row>
    <row r="3038" spans="1:8" x14ac:dyDescent="0.3">
      <c r="A3038" s="1187" t="s">
        <v>2740</v>
      </c>
      <c r="B3038" s="1235" t="s">
        <v>2715</v>
      </c>
      <c r="C3038" s="1185" t="s">
        <v>88</v>
      </c>
      <c r="D3038" s="1189">
        <v>20</v>
      </c>
      <c r="E3038" s="1286"/>
      <c r="F3038" s="1180">
        <f>ROUND(D3038*(ROUND(E3038,2)),2)</f>
        <v>0</v>
      </c>
      <c r="G3038" s="1181"/>
      <c r="H3038" s="1182"/>
    </row>
    <row r="3039" spans="1:8" x14ac:dyDescent="0.3">
      <c r="A3039" s="1225"/>
      <c r="B3039" s="1235"/>
      <c r="C3039" s="1185"/>
      <c r="D3039" s="1189" t="s">
        <v>4331</v>
      </c>
      <c r="E3039" s="1258"/>
      <c r="F3039" s="1180"/>
      <c r="G3039" s="1181"/>
      <c r="H3039" s="1182"/>
    </row>
    <row r="3040" spans="1:8" x14ac:dyDescent="0.3">
      <c r="A3040" s="1225" t="s">
        <v>2741</v>
      </c>
      <c r="B3040" s="1235" t="s">
        <v>2717</v>
      </c>
      <c r="C3040" s="1185" t="s">
        <v>88</v>
      </c>
      <c r="D3040" s="1189">
        <v>8</v>
      </c>
      <c r="E3040" s="1286"/>
      <c r="F3040" s="1180">
        <f>ROUND(D3040*(ROUND(E3040,2)),2)</f>
        <v>0</v>
      </c>
      <c r="G3040" s="1181"/>
      <c r="H3040" s="1182"/>
    </row>
    <row r="3041" spans="1:8" x14ac:dyDescent="0.3">
      <c r="A3041" s="1225"/>
      <c r="B3041" s="1235"/>
      <c r="C3041" s="1185"/>
      <c r="D3041" s="1189" t="s">
        <v>4331</v>
      </c>
      <c r="E3041" s="1258"/>
      <c r="F3041" s="1180"/>
      <c r="G3041" s="1181"/>
      <c r="H3041" s="1182"/>
    </row>
    <row r="3042" spans="1:8" x14ac:dyDescent="0.3">
      <c r="A3042" s="1225" t="s">
        <v>2742</v>
      </c>
      <c r="B3042" s="1235" t="s">
        <v>3694</v>
      </c>
      <c r="C3042" s="1185" t="s">
        <v>88</v>
      </c>
      <c r="D3042" s="1189">
        <v>20</v>
      </c>
      <c r="E3042" s="1286"/>
      <c r="F3042" s="1180">
        <f>ROUND(D3042*(ROUND(E3042,2)),2)</f>
        <v>0</v>
      </c>
      <c r="G3042" s="1181"/>
      <c r="H3042" s="1182"/>
    </row>
    <row r="3043" spans="1:8" x14ac:dyDescent="0.3">
      <c r="A3043" s="1225"/>
      <c r="B3043" s="1235"/>
      <c r="C3043" s="1185"/>
      <c r="D3043" s="1189" t="s">
        <v>4331</v>
      </c>
      <c r="E3043" s="1258"/>
      <c r="F3043" s="1180"/>
      <c r="G3043" s="1181"/>
      <c r="H3043" s="1182"/>
    </row>
    <row r="3044" spans="1:8" x14ac:dyDescent="0.3">
      <c r="A3044" s="1187" t="s">
        <v>2743</v>
      </c>
      <c r="B3044" s="1235" t="s">
        <v>2721</v>
      </c>
      <c r="C3044" s="1185" t="s">
        <v>88</v>
      </c>
      <c r="D3044" s="1189">
        <v>50</v>
      </c>
      <c r="E3044" s="1286"/>
      <c r="F3044" s="1180">
        <f>ROUND(D3044*(ROUND(E3044,2)),2)</f>
        <v>0</v>
      </c>
      <c r="G3044" s="1181"/>
      <c r="H3044" s="1182"/>
    </row>
    <row r="3045" spans="1:8" x14ac:dyDescent="0.3">
      <c r="A3045" s="1187"/>
      <c r="B3045" s="1188"/>
      <c r="C3045" s="1185"/>
      <c r="D3045" s="1189" t="s">
        <v>4331</v>
      </c>
      <c r="E3045" s="1207"/>
      <c r="F3045" s="1180"/>
      <c r="G3045" s="1181"/>
      <c r="H3045" s="1182"/>
    </row>
    <row r="3046" spans="1:8" x14ac:dyDescent="0.3">
      <c r="A3046" s="1225" t="s">
        <v>2745</v>
      </c>
      <c r="B3046" s="1188" t="s">
        <v>3821</v>
      </c>
      <c r="C3046" s="1185"/>
      <c r="D3046" s="1189" t="s">
        <v>4331</v>
      </c>
      <c r="E3046" s="1217"/>
      <c r="F3046" s="1180"/>
      <c r="G3046" s="1181"/>
      <c r="H3046" s="1182"/>
    </row>
    <row r="3047" spans="1:8" x14ac:dyDescent="0.3">
      <c r="A3047" s="1166"/>
      <c r="B3047" s="1188"/>
      <c r="C3047" s="1185"/>
      <c r="D3047" s="1189" t="s">
        <v>4331</v>
      </c>
      <c r="E3047" s="1217"/>
      <c r="F3047" s="1180"/>
      <c r="G3047" s="1181"/>
      <c r="H3047" s="1182"/>
    </row>
    <row r="3048" spans="1:8" x14ac:dyDescent="0.3">
      <c r="A3048" s="1225" t="s">
        <v>2747</v>
      </c>
      <c r="B3048" s="1188" t="s">
        <v>2748</v>
      </c>
      <c r="C3048" s="1185"/>
      <c r="D3048" s="1189" t="s">
        <v>4331</v>
      </c>
      <c r="E3048" s="1217"/>
      <c r="F3048" s="1180"/>
      <c r="G3048" s="1181"/>
      <c r="H3048" s="1182"/>
    </row>
    <row r="3049" spans="1:8" x14ac:dyDescent="0.3">
      <c r="A3049" s="1187"/>
      <c r="B3049" s="1188"/>
      <c r="C3049" s="1185"/>
      <c r="D3049" s="1189" t="s">
        <v>4331</v>
      </c>
      <c r="E3049" s="1291"/>
      <c r="F3049" s="1180"/>
      <c r="G3049" s="1181"/>
      <c r="H3049" s="1182"/>
    </row>
    <row r="3050" spans="1:8" x14ac:dyDescent="0.3">
      <c r="A3050" s="1225" t="s">
        <v>2749</v>
      </c>
      <c r="B3050" s="1235" t="s">
        <v>2750</v>
      </c>
      <c r="C3050" s="1185" t="s">
        <v>88</v>
      </c>
      <c r="D3050" s="1189">
        <v>25</v>
      </c>
      <c r="E3050" s="1286"/>
      <c r="F3050" s="1180">
        <f>ROUND(D3050*(ROUND(E3050,2)),2)</f>
        <v>0</v>
      </c>
      <c r="G3050" s="1181"/>
      <c r="H3050" s="1182"/>
    </row>
    <row r="3051" spans="1:8" x14ac:dyDescent="0.3">
      <c r="A3051" s="1187"/>
      <c r="B3051" s="1235"/>
      <c r="C3051" s="1185"/>
      <c r="D3051" s="1189" t="s">
        <v>4331</v>
      </c>
      <c r="E3051" s="1258"/>
      <c r="F3051" s="1180"/>
      <c r="G3051" s="1181"/>
      <c r="H3051" s="1182"/>
    </row>
    <row r="3052" spans="1:8" x14ac:dyDescent="0.3">
      <c r="A3052" s="1187" t="s">
        <v>2751</v>
      </c>
      <c r="B3052" s="1235" t="s">
        <v>2752</v>
      </c>
      <c r="C3052" s="1185" t="s">
        <v>88</v>
      </c>
      <c r="D3052" s="1189">
        <v>25</v>
      </c>
      <c r="E3052" s="1286"/>
      <c r="F3052" s="1180">
        <f>ROUND(D3052*(ROUND(E3052,2)),2)</f>
        <v>0</v>
      </c>
      <c r="G3052" s="1181"/>
      <c r="H3052" s="1182"/>
    </row>
    <row r="3053" spans="1:8" x14ac:dyDescent="0.3">
      <c r="A3053" s="1225"/>
      <c r="B3053" s="1188"/>
      <c r="C3053" s="1185"/>
      <c r="D3053" s="1189" t="s">
        <v>4331</v>
      </c>
      <c r="E3053" s="1207"/>
      <c r="F3053" s="1180"/>
      <c r="G3053" s="1181"/>
      <c r="H3053" s="1182"/>
    </row>
    <row r="3054" spans="1:8" x14ac:dyDescent="0.3">
      <c r="A3054" s="1225" t="s">
        <v>2753</v>
      </c>
      <c r="B3054" s="1188" t="s">
        <v>2754</v>
      </c>
      <c r="C3054" s="1185" t="s">
        <v>88</v>
      </c>
      <c r="D3054" s="1189">
        <v>8</v>
      </c>
      <c r="E3054" s="1286"/>
      <c r="F3054" s="1180">
        <f>ROUND(D3054*(ROUND(E3054,2)),2)</f>
        <v>0</v>
      </c>
      <c r="G3054" s="1181"/>
      <c r="H3054" s="1182"/>
    </row>
    <row r="3055" spans="1:8" x14ac:dyDescent="0.3">
      <c r="A3055" s="1187"/>
      <c r="B3055" s="1188"/>
      <c r="C3055" s="1185"/>
      <c r="D3055" s="1189" t="s">
        <v>4331</v>
      </c>
      <c r="E3055" s="1207"/>
      <c r="F3055" s="1180" t="s">
        <v>4128</v>
      </c>
      <c r="G3055" s="1181"/>
      <c r="H3055" s="1182"/>
    </row>
    <row r="3056" spans="1:8" x14ac:dyDescent="0.3">
      <c r="A3056" s="1187" t="s">
        <v>2755</v>
      </c>
      <c r="B3056" s="1188" t="s">
        <v>2756</v>
      </c>
      <c r="C3056" s="1185" t="s">
        <v>88</v>
      </c>
      <c r="D3056" s="1246">
        <v>8</v>
      </c>
      <c r="E3056" s="1286"/>
      <c r="F3056" s="1180">
        <f>ROUND(D3056*(ROUND(E3056,2)),2)</f>
        <v>0</v>
      </c>
      <c r="G3056" s="1181"/>
      <c r="H3056" s="1182"/>
    </row>
    <row r="3057" spans="1:8" x14ac:dyDescent="0.3">
      <c r="A3057" s="1187"/>
      <c r="B3057" s="1236"/>
      <c r="C3057" s="1253"/>
      <c r="D3057" s="1189"/>
      <c r="E3057" s="1306"/>
      <c r="F3057" s="1180"/>
      <c r="G3057" s="1181"/>
      <c r="H3057" s="1182"/>
    </row>
    <row r="3058" spans="1:8" x14ac:dyDescent="0.3">
      <c r="A3058" s="1187"/>
      <c r="B3058" s="1236"/>
      <c r="C3058" s="1253"/>
      <c r="D3058" s="1189"/>
      <c r="E3058" s="1306"/>
      <c r="F3058" s="1180"/>
      <c r="G3058" s="1181"/>
      <c r="H3058" s="1182"/>
    </row>
    <row r="3059" spans="1:8" x14ac:dyDescent="0.3">
      <c r="A3059" s="1187"/>
      <c r="B3059" s="1236"/>
      <c r="C3059" s="1253"/>
      <c r="D3059" s="1189"/>
      <c r="E3059" s="1306"/>
      <c r="F3059" s="1180"/>
      <c r="G3059" s="1181"/>
      <c r="H3059" s="1182"/>
    </row>
    <row r="3060" spans="1:8" x14ac:dyDescent="0.3">
      <c r="A3060" s="1187"/>
      <c r="B3060" s="1266"/>
      <c r="C3060" s="1320"/>
      <c r="D3060" s="1267"/>
      <c r="E3060" s="1306"/>
      <c r="F3060" s="1180"/>
      <c r="G3060" s="1181"/>
      <c r="H3060" s="1182"/>
    </row>
    <row r="3061" spans="1:8" x14ac:dyDescent="0.3">
      <c r="A3061" s="1178"/>
      <c r="B3061" s="1203"/>
      <c r="C3061" s="1204"/>
      <c r="D3061" s="1204"/>
      <c r="E3061" s="1204"/>
      <c r="F3061" s="1210"/>
      <c r="G3061" s="1181"/>
      <c r="H3061" s="1182"/>
    </row>
    <row r="3062" spans="1:8" x14ac:dyDescent="0.3">
      <c r="A3062" s="1205"/>
      <c r="B3062" s="1158" t="s">
        <v>4450</v>
      </c>
      <c r="C3062" s="1159"/>
      <c r="D3062" s="1159"/>
      <c r="E3062" s="1159"/>
      <c r="F3062" s="1175">
        <f>SUM(F3005:F3056)</f>
        <v>0</v>
      </c>
      <c r="G3062" s="1181"/>
      <c r="H3062" s="1151"/>
    </row>
    <row r="3063" spans="1:8" x14ac:dyDescent="0.3">
      <c r="A3063" s="1148" t="str">
        <f>A1</f>
        <v>CONTRACT  SANRAL NRA 2024/1323</v>
      </c>
      <c r="B3063" s="1206"/>
      <c r="C3063" s="1150"/>
      <c r="D3063" s="1150"/>
      <c r="E3063" s="1150"/>
      <c r="F3063" s="1151"/>
      <c r="G3063" s="1181"/>
      <c r="H3063" s="1151"/>
    </row>
    <row r="3064" spans="1:8" x14ac:dyDescent="0.3">
      <c r="A3064" s="1148" t="str">
        <f>A2</f>
        <v>ROUTINE ROAD MAINTENANCE ON NATIONAL ROUTES IN THE NORTHWEST PROVINCE</v>
      </c>
      <c r="B3064" s="1149"/>
      <c r="C3064" s="1150"/>
      <c r="D3064" s="1150"/>
      <c r="E3064" s="1150"/>
      <c r="F3064" s="1155" t="s">
        <v>4568</v>
      </c>
      <c r="G3064" s="1181"/>
      <c r="H3064" s="1155"/>
    </row>
    <row r="3065" spans="1:8" x14ac:dyDescent="0.3">
      <c r="A3065" s="1157" t="s">
        <v>4457</v>
      </c>
      <c r="B3065" s="1149"/>
      <c r="C3065" s="1159"/>
      <c r="D3065" s="1159"/>
      <c r="E3065" s="1159"/>
      <c r="F3065" s="1151"/>
      <c r="G3065" s="1181"/>
      <c r="H3065" s="1151"/>
    </row>
    <row r="3066" spans="1:8" x14ac:dyDescent="0.3">
      <c r="A3066" s="1162"/>
      <c r="B3066" s="1163"/>
      <c r="C3066" s="1164"/>
      <c r="D3066" s="1164"/>
      <c r="E3066" s="1165"/>
      <c r="F3066" s="1165"/>
      <c r="G3066" s="1181"/>
      <c r="H3066" s="1151"/>
    </row>
    <row r="3067" spans="1:8" x14ac:dyDescent="0.3">
      <c r="A3067" s="1166" t="s">
        <v>4111</v>
      </c>
      <c r="B3067" s="1167" t="s">
        <v>4035</v>
      </c>
      <c r="C3067" s="1168" t="s">
        <v>4112</v>
      </c>
      <c r="D3067" s="1168" t="s">
        <v>4113</v>
      </c>
      <c r="E3067" s="1169" t="s">
        <v>4114</v>
      </c>
      <c r="F3067" s="1169" t="s">
        <v>4036</v>
      </c>
      <c r="G3067" s="1181"/>
      <c r="H3067" s="1170"/>
    </row>
    <row r="3068" spans="1:8" x14ac:dyDescent="0.3">
      <c r="A3068" s="1172"/>
      <c r="B3068" s="1173"/>
      <c r="C3068" s="1174"/>
      <c r="D3068" s="1174"/>
      <c r="E3068" s="1175"/>
      <c r="F3068" s="1175"/>
      <c r="G3068" s="1181"/>
      <c r="H3068" s="1151"/>
    </row>
    <row r="3069" spans="1:8" x14ac:dyDescent="0.3">
      <c r="A3069" s="1178"/>
      <c r="B3069" s="1203"/>
      <c r="C3069" s="1204"/>
      <c r="D3069" s="1204"/>
      <c r="E3069" s="1204"/>
      <c r="F3069" s="1165"/>
      <c r="G3069" s="1181"/>
      <c r="H3069" s="1151"/>
    </row>
    <row r="3070" spans="1:8" x14ac:dyDescent="0.3">
      <c r="A3070" s="1205"/>
      <c r="B3070" s="1158" t="s">
        <v>4451</v>
      </c>
      <c r="C3070" s="1159"/>
      <c r="D3070" s="1159"/>
      <c r="E3070" s="1159"/>
      <c r="F3070" s="1175">
        <f>F3062</f>
        <v>0</v>
      </c>
      <c r="G3070" s="1181"/>
      <c r="H3070" s="1151"/>
    </row>
    <row r="3071" spans="1:8" x14ac:dyDescent="0.3">
      <c r="A3071" s="1187"/>
      <c r="B3071" s="1188"/>
      <c r="C3071" s="1185"/>
      <c r="D3071" s="1189" t="s">
        <v>4331</v>
      </c>
      <c r="E3071" s="1258"/>
      <c r="F3071" s="1180"/>
      <c r="G3071" s="1181"/>
      <c r="H3071" s="1182"/>
    </row>
    <row r="3072" spans="1:8" x14ac:dyDescent="0.3">
      <c r="A3072" s="1187" t="s">
        <v>2757</v>
      </c>
      <c r="B3072" s="1188" t="s">
        <v>2758</v>
      </c>
      <c r="C3072" s="1185" t="s">
        <v>88</v>
      </c>
      <c r="D3072" s="1189">
        <v>8</v>
      </c>
      <c r="E3072" s="1286"/>
      <c r="F3072" s="1180">
        <f>ROUND(D3072*(ROUND(E3072,2)),2)</f>
        <v>0</v>
      </c>
      <c r="G3072" s="1181"/>
      <c r="H3072" s="1182"/>
    </row>
    <row r="3073" spans="1:8" x14ac:dyDescent="0.3">
      <c r="A3073" s="1187"/>
      <c r="B3073" s="1188"/>
      <c r="C3073" s="1185"/>
      <c r="D3073" s="1189" t="s">
        <v>4331</v>
      </c>
      <c r="E3073" s="1207"/>
      <c r="F3073" s="1180" t="s">
        <v>4128</v>
      </c>
      <c r="G3073" s="1181"/>
      <c r="H3073" s="1182"/>
    </row>
    <row r="3074" spans="1:8" x14ac:dyDescent="0.3">
      <c r="A3074" s="1187" t="s">
        <v>2759</v>
      </c>
      <c r="B3074" s="1188" t="s">
        <v>2760</v>
      </c>
      <c r="C3074" s="1185" t="s">
        <v>88</v>
      </c>
      <c r="D3074" s="1189">
        <v>8</v>
      </c>
      <c r="E3074" s="1286"/>
      <c r="F3074" s="1180">
        <f>ROUND(D3074*(ROUND(E3074,2)),2)</f>
        <v>0</v>
      </c>
      <c r="G3074" s="1181"/>
      <c r="H3074" s="1182"/>
    </row>
    <row r="3075" spans="1:8" x14ac:dyDescent="0.3">
      <c r="A3075" s="1187"/>
      <c r="B3075" s="1188"/>
      <c r="C3075" s="1185"/>
      <c r="D3075" s="1189" t="s">
        <v>4331</v>
      </c>
      <c r="E3075" s="1207"/>
      <c r="F3075" s="1180"/>
      <c r="G3075" s="1181"/>
      <c r="H3075" s="1182"/>
    </row>
    <row r="3076" spans="1:8" x14ac:dyDescent="0.3">
      <c r="A3076" s="1187" t="s">
        <v>2761</v>
      </c>
      <c r="B3076" s="1188" t="s">
        <v>2762</v>
      </c>
      <c r="C3076" s="1185" t="s">
        <v>88</v>
      </c>
      <c r="D3076" s="1189">
        <v>8</v>
      </c>
      <c r="E3076" s="1286"/>
      <c r="F3076" s="1180">
        <f>ROUND(D3076*(ROUND(E3076,2)),2)</f>
        <v>0</v>
      </c>
      <c r="G3076" s="1181"/>
      <c r="H3076" s="1182"/>
    </row>
    <row r="3077" spans="1:8" x14ac:dyDescent="0.3">
      <c r="A3077" s="1187"/>
      <c r="B3077" s="1188"/>
      <c r="C3077" s="1185"/>
      <c r="D3077" s="1189" t="s">
        <v>4331</v>
      </c>
      <c r="E3077" s="1258"/>
      <c r="F3077" s="1180"/>
      <c r="G3077" s="1181"/>
      <c r="H3077" s="1182"/>
    </row>
    <row r="3078" spans="1:8" x14ac:dyDescent="0.3">
      <c r="A3078" s="1187" t="s">
        <v>2763</v>
      </c>
      <c r="B3078" s="1188" t="s">
        <v>2764</v>
      </c>
      <c r="C3078" s="1185" t="s">
        <v>88</v>
      </c>
      <c r="D3078" s="1189">
        <v>8</v>
      </c>
      <c r="E3078" s="1286"/>
      <c r="F3078" s="1180">
        <f>ROUND(D3078*(ROUND(E3078,2)),2)</f>
        <v>0</v>
      </c>
      <c r="G3078" s="1181"/>
      <c r="H3078" s="1182"/>
    </row>
    <row r="3079" spans="1:8" x14ac:dyDescent="0.3">
      <c r="A3079" s="1225"/>
      <c r="B3079" s="1188"/>
      <c r="C3079" s="1185"/>
      <c r="D3079" s="1189" t="s">
        <v>4331</v>
      </c>
      <c r="E3079" s="1207"/>
      <c r="F3079" s="1180"/>
      <c r="G3079" s="1181"/>
      <c r="H3079" s="1182"/>
    </row>
    <row r="3080" spans="1:8" ht="22.8" x14ac:dyDescent="0.3">
      <c r="A3080" s="1187" t="s">
        <v>2765</v>
      </c>
      <c r="B3080" s="1188" t="s">
        <v>4569</v>
      </c>
      <c r="C3080" s="1185" t="s">
        <v>88</v>
      </c>
      <c r="D3080" s="1189">
        <v>8</v>
      </c>
      <c r="E3080" s="1286"/>
      <c r="F3080" s="1180">
        <f>ROUND(D3080*(ROUND(E3080,2)),2)</f>
        <v>0</v>
      </c>
      <c r="G3080" s="1181"/>
      <c r="H3080" s="1182"/>
    </row>
    <row r="3081" spans="1:8" x14ac:dyDescent="0.3">
      <c r="A3081" s="1225"/>
      <c r="B3081" s="1188"/>
      <c r="C3081" s="1185"/>
      <c r="D3081" s="1189" t="s">
        <v>4331</v>
      </c>
      <c r="E3081" s="1217"/>
      <c r="F3081" s="1180"/>
      <c r="G3081" s="1181"/>
      <c r="H3081" s="1182"/>
    </row>
    <row r="3082" spans="1:8" x14ac:dyDescent="0.3">
      <c r="A3082" s="1187" t="s">
        <v>2767</v>
      </c>
      <c r="B3082" s="1188" t="s">
        <v>2768</v>
      </c>
      <c r="C3082" s="1185" t="s">
        <v>88</v>
      </c>
      <c r="D3082" s="1189">
        <v>8</v>
      </c>
      <c r="E3082" s="1286"/>
      <c r="F3082" s="1180">
        <f>ROUND(D3082*(ROUND(E3082,2)),2)</f>
        <v>0</v>
      </c>
      <c r="G3082" s="1181"/>
      <c r="H3082" s="1182"/>
    </row>
    <row r="3083" spans="1:8" x14ac:dyDescent="0.3">
      <c r="A3083" s="1225"/>
      <c r="B3083" s="1188"/>
      <c r="C3083" s="1185"/>
      <c r="D3083" s="1189" t="s">
        <v>4331</v>
      </c>
      <c r="E3083" s="1207"/>
      <c r="F3083" s="1180"/>
      <c r="G3083" s="1181"/>
      <c r="H3083" s="1182"/>
    </row>
    <row r="3084" spans="1:8" ht="24.6" x14ac:dyDescent="0.3">
      <c r="A3084" s="1187" t="s">
        <v>2769</v>
      </c>
      <c r="B3084" s="1188" t="s">
        <v>4570</v>
      </c>
      <c r="C3084" s="1185" t="s">
        <v>88</v>
      </c>
      <c r="D3084" s="1189">
        <v>8</v>
      </c>
      <c r="E3084" s="1286"/>
      <c r="F3084" s="1180">
        <f>ROUND(D3084*(ROUND(E3084,2)),2)</f>
        <v>0</v>
      </c>
      <c r="G3084" s="1181"/>
      <c r="H3084" s="1182"/>
    </row>
    <row r="3085" spans="1:8" x14ac:dyDescent="0.3">
      <c r="A3085" s="1225"/>
      <c r="B3085" s="1188"/>
      <c r="C3085" s="1185"/>
      <c r="D3085" s="1189" t="s">
        <v>4331</v>
      </c>
      <c r="E3085" s="1217"/>
      <c r="F3085" s="1180"/>
      <c r="G3085" s="1181"/>
      <c r="H3085" s="1182"/>
    </row>
    <row r="3086" spans="1:8" ht="22.8" x14ac:dyDescent="0.3">
      <c r="A3086" s="1187" t="s">
        <v>2771</v>
      </c>
      <c r="B3086" s="1188" t="s">
        <v>4571</v>
      </c>
      <c r="C3086" s="1185" t="s">
        <v>88</v>
      </c>
      <c r="D3086" s="1189">
        <v>8</v>
      </c>
      <c r="E3086" s="1286"/>
      <c r="F3086" s="1180">
        <f>ROUND(D3086*(ROUND(E3086,2)),2)</f>
        <v>0</v>
      </c>
      <c r="G3086" s="1181"/>
      <c r="H3086" s="1182"/>
    </row>
    <row r="3087" spans="1:8" x14ac:dyDescent="0.3">
      <c r="A3087" s="1187"/>
      <c r="B3087" s="1188"/>
      <c r="C3087" s="1185"/>
      <c r="D3087" s="1189" t="s">
        <v>4331</v>
      </c>
      <c r="E3087" s="1207"/>
      <c r="F3087" s="1180"/>
      <c r="G3087" s="1181"/>
      <c r="H3087" s="1182"/>
    </row>
    <row r="3088" spans="1:8" ht="22.8" x14ac:dyDescent="0.3">
      <c r="A3088" s="1187" t="s">
        <v>2773</v>
      </c>
      <c r="B3088" s="1188" t="s">
        <v>4572</v>
      </c>
      <c r="C3088" s="1185" t="s">
        <v>88</v>
      </c>
      <c r="D3088" s="1189">
        <v>8</v>
      </c>
      <c r="E3088" s="1286"/>
      <c r="F3088" s="1180">
        <f>ROUND(D3088*(ROUND(E3088,2)),2)</f>
        <v>0</v>
      </c>
      <c r="G3088" s="1181"/>
      <c r="H3088" s="1182"/>
    </row>
    <row r="3089" spans="1:8" x14ac:dyDescent="0.3">
      <c r="A3089" s="1187"/>
      <c r="B3089" s="1188"/>
      <c r="C3089" s="1185"/>
      <c r="D3089" s="1189" t="s">
        <v>4331</v>
      </c>
      <c r="E3089" s="1207"/>
      <c r="F3089" s="1180"/>
      <c r="G3089" s="1181"/>
      <c r="H3089" s="1182"/>
    </row>
    <row r="3090" spans="1:8" ht="22.8" x14ac:dyDescent="0.3">
      <c r="A3090" s="1187" t="s">
        <v>2775</v>
      </c>
      <c r="B3090" s="1188" t="s">
        <v>2776</v>
      </c>
      <c r="C3090" s="1185" t="s">
        <v>88</v>
      </c>
      <c r="D3090" s="1189">
        <v>8</v>
      </c>
      <c r="E3090" s="1286"/>
      <c r="F3090" s="1180">
        <f>ROUND(D3090*(ROUND(E3090,2)),2)</f>
        <v>0</v>
      </c>
      <c r="G3090" s="1181"/>
      <c r="H3090" s="1182"/>
    </row>
    <row r="3091" spans="1:8" x14ac:dyDescent="0.3">
      <c r="A3091" s="1187"/>
      <c r="B3091" s="1188"/>
      <c r="C3091" s="1185"/>
      <c r="D3091" s="1189" t="s">
        <v>4331</v>
      </c>
      <c r="E3091" s="1207"/>
      <c r="F3091" s="1180"/>
      <c r="G3091" s="1181"/>
      <c r="H3091" s="1182"/>
    </row>
    <row r="3092" spans="1:8" x14ac:dyDescent="0.3">
      <c r="A3092" s="1187" t="s">
        <v>2777</v>
      </c>
      <c r="B3092" s="1188" t="s">
        <v>4573</v>
      </c>
      <c r="C3092" s="1185" t="s">
        <v>88</v>
      </c>
      <c r="D3092" s="1189">
        <v>8</v>
      </c>
      <c r="E3092" s="1286"/>
      <c r="F3092" s="1180">
        <f>ROUND(D3092*(ROUND(E3092,2)),2)</f>
        <v>0</v>
      </c>
      <c r="G3092" s="1181"/>
      <c r="H3092" s="1182"/>
    </row>
    <row r="3093" spans="1:8" x14ac:dyDescent="0.3">
      <c r="A3093" s="1187"/>
      <c r="B3093" s="1188"/>
      <c r="C3093" s="1185"/>
      <c r="D3093" s="1189" t="s">
        <v>4331</v>
      </c>
      <c r="E3093" s="1217"/>
      <c r="F3093" s="1180"/>
      <c r="G3093" s="1181"/>
      <c r="H3093" s="1182"/>
    </row>
    <row r="3094" spans="1:8" x14ac:dyDescent="0.3">
      <c r="A3094" s="1187" t="s">
        <v>2779</v>
      </c>
      <c r="B3094" s="1188" t="s">
        <v>2780</v>
      </c>
      <c r="C3094" s="1185"/>
      <c r="D3094" s="1189" t="s">
        <v>4331</v>
      </c>
      <c r="E3094" s="1258"/>
      <c r="F3094" s="1180"/>
      <c r="G3094" s="1181"/>
      <c r="H3094" s="1182"/>
    </row>
    <row r="3095" spans="1:8" x14ac:dyDescent="0.3">
      <c r="A3095" s="1187"/>
      <c r="B3095" s="1188"/>
      <c r="C3095" s="1185"/>
      <c r="D3095" s="1189" t="s">
        <v>4331</v>
      </c>
      <c r="E3095" s="1258"/>
      <c r="F3095" s="1180"/>
      <c r="G3095" s="1181"/>
      <c r="H3095" s="1182"/>
    </row>
    <row r="3096" spans="1:8" x14ac:dyDescent="0.3">
      <c r="A3096" s="1187" t="s">
        <v>4574</v>
      </c>
      <c r="B3096" s="1188" t="s">
        <v>4575</v>
      </c>
      <c r="C3096" s="1185" t="s">
        <v>88</v>
      </c>
      <c r="D3096" s="1189">
        <v>8</v>
      </c>
      <c r="E3096" s="1286"/>
      <c r="F3096" s="1180">
        <f>ROUND(D3096*(ROUND(E3096,2)),2)</f>
        <v>0</v>
      </c>
      <c r="G3096" s="1181"/>
      <c r="H3096" s="1182"/>
    </row>
    <row r="3097" spans="1:8" x14ac:dyDescent="0.3">
      <c r="A3097" s="1187"/>
      <c r="B3097" s="1188"/>
      <c r="C3097" s="1185"/>
      <c r="D3097" s="1189" t="s">
        <v>4331</v>
      </c>
      <c r="E3097" s="1258"/>
      <c r="F3097" s="1180"/>
      <c r="G3097" s="1181"/>
      <c r="H3097" s="1182"/>
    </row>
    <row r="3098" spans="1:8" x14ac:dyDescent="0.3">
      <c r="A3098" s="1187" t="s">
        <v>4576</v>
      </c>
      <c r="B3098" s="1188" t="s">
        <v>4577</v>
      </c>
      <c r="C3098" s="1185" t="s">
        <v>88</v>
      </c>
      <c r="D3098" s="1189">
        <v>8</v>
      </c>
      <c r="E3098" s="1286"/>
      <c r="F3098" s="1180">
        <f>ROUND(D3098*(ROUND(E3098,2)),2)</f>
        <v>0</v>
      </c>
      <c r="G3098" s="1181"/>
      <c r="H3098" s="1182"/>
    </row>
    <row r="3099" spans="1:8" x14ac:dyDescent="0.3">
      <c r="A3099" s="1187"/>
      <c r="B3099" s="1188"/>
      <c r="C3099" s="1185"/>
      <c r="D3099" s="1189" t="s">
        <v>4331</v>
      </c>
      <c r="E3099" s="1217"/>
      <c r="F3099" s="1180"/>
      <c r="G3099" s="1181"/>
      <c r="H3099" s="1182"/>
    </row>
    <row r="3100" spans="1:8" x14ac:dyDescent="0.3">
      <c r="A3100" s="1187" t="s">
        <v>2781</v>
      </c>
      <c r="B3100" s="1188" t="s">
        <v>2782</v>
      </c>
      <c r="C3100" s="1185" t="s">
        <v>88</v>
      </c>
      <c r="D3100" s="1189">
        <v>60</v>
      </c>
      <c r="E3100" s="1286"/>
      <c r="F3100" s="1180">
        <f>ROUND(D3100*(ROUND(E3100,2)),2)</f>
        <v>0</v>
      </c>
      <c r="G3100" s="1181"/>
      <c r="H3100" s="1182"/>
    </row>
    <row r="3101" spans="1:8" x14ac:dyDescent="0.3">
      <c r="A3101" s="1225"/>
      <c r="B3101" s="1188"/>
      <c r="C3101" s="1185"/>
      <c r="D3101" s="1189" t="s">
        <v>4331</v>
      </c>
      <c r="E3101" s="1217"/>
      <c r="F3101" s="1180"/>
      <c r="G3101" s="1181"/>
      <c r="H3101" s="1182"/>
    </row>
    <row r="3102" spans="1:8" x14ac:dyDescent="0.3">
      <c r="A3102" s="1187" t="s">
        <v>2783</v>
      </c>
      <c r="B3102" s="1188" t="s">
        <v>4578</v>
      </c>
      <c r="C3102" s="1185" t="s">
        <v>88</v>
      </c>
      <c r="D3102" s="1189">
        <v>8</v>
      </c>
      <c r="E3102" s="1286"/>
      <c r="F3102" s="1180">
        <f>ROUND(D3102*(ROUND(E3102,2)),2)</f>
        <v>0</v>
      </c>
      <c r="G3102" s="1181"/>
      <c r="H3102" s="1182"/>
    </row>
    <row r="3103" spans="1:8" x14ac:dyDescent="0.3">
      <c r="A3103" s="1225"/>
      <c r="B3103" s="1188"/>
      <c r="C3103" s="1185"/>
      <c r="D3103" s="1189" t="s">
        <v>4331</v>
      </c>
      <c r="E3103" s="1217"/>
      <c r="F3103" s="1180"/>
      <c r="G3103" s="1181"/>
      <c r="H3103" s="1182"/>
    </row>
    <row r="3104" spans="1:8" x14ac:dyDescent="0.3">
      <c r="A3104" s="1187" t="s">
        <v>2785</v>
      </c>
      <c r="B3104" s="1188" t="s">
        <v>2786</v>
      </c>
      <c r="C3104" s="1185" t="s">
        <v>88</v>
      </c>
      <c r="D3104" s="1189">
        <v>200</v>
      </c>
      <c r="E3104" s="1286"/>
      <c r="F3104" s="1180">
        <f>ROUND(D3104*(ROUND(E3104,2)),2)</f>
        <v>0</v>
      </c>
      <c r="G3104" s="1181"/>
      <c r="H3104" s="1182"/>
    </row>
    <row r="3105" spans="1:8" x14ac:dyDescent="0.3">
      <c r="A3105" s="1187"/>
      <c r="B3105" s="1188"/>
      <c r="C3105" s="1185"/>
      <c r="D3105" s="1189" t="s">
        <v>4331</v>
      </c>
      <c r="E3105" s="1217"/>
      <c r="F3105" s="1180"/>
      <c r="G3105" s="1181"/>
      <c r="H3105" s="1182"/>
    </row>
    <row r="3106" spans="1:8" x14ac:dyDescent="0.3">
      <c r="A3106" s="1187" t="s">
        <v>2787</v>
      </c>
      <c r="B3106" s="1188" t="s">
        <v>2792</v>
      </c>
      <c r="C3106" s="1185" t="s">
        <v>88</v>
      </c>
      <c r="D3106" s="1189">
        <v>50</v>
      </c>
      <c r="E3106" s="1286"/>
      <c r="F3106" s="1180">
        <f>ROUND(D3106*(ROUND(E3106,2)),2)</f>
        <v>0</v>
      </c>
      <c r="G3106" s="1181"/>
      <c r="H3106" s="1182"/>
    </row>
    <row r="3107" spans="1:8" x14ac:dyDescent="0.3">
      <c r="A3107" s="1187"/>
      <c r="B3107" s="1188"/>
      <c r="C3107" s="1185"/>
      <c r="D3107" s="1189" t="s">
        <v>4331</v>
      </c>
      <c r="E3107" s="1258"/>
      <c r="F3107" s="1180"/>
      <c r="G3107" s="1181"/>
      <c r="H3107" s="1182"/>
    </row>
    <row r="3108" spans="1:8" x14ac:dyDescent="0.3">
      <c r="A3108" s="1187" t="s">
        <v>2789</v>
      </c>
      <c r="B3108" s="1188" t="s">
        <v>2794</v>
      </c>
      <c r="C3108" s="1185" t="s">
        <v>88</v>
      </c>
      <c r="D3108" s="1189">
        <v>8</v>
      </c>
      <c r="E3108" s="1286"/>
      <c r="F3108" s="1180">
        <f>ROUND(D3108*(ROUND(E3108,2)),2)</f>
        <v>0</v>
      </c>
      <c r="G3108" s="1181"/>
      <c r="H3108" s="1182"/>
    </row>
    <row r="3109" spans="1:8" x14ac:dyDescent="0.3">
      <c r="A3109" s="1187"/>
      <c r="B3109" s="1188"/>
      <c r="C3109" s="1185"/>
      <c r="D3109" s="1189"/>
      <c r="E3109" s="1258"/>
      <c r="F3109" s="1180"/>
      <c r="G3109" s="1181"/>
      <c r="H3109" s="1182"/>
    </row>
    <row r="3110" spans="1:8" x14ac:dyDescent="0.3">
      <c r="A3110" s="1187" t="s">
        <v>2793</v>
      </c>
      <c r="B3110" s="1188" t="s">
        <v>3823</v>
      </c>
      <c r="C3110" s="1185" t="s">
        <v>88</v>
      </c>
      <c r="D3110" s="1189">
        <v>8</v>
      </c>
      <c r="E3110" s="1286"/>
      <c r="F3110" s="1180">
        <f>ROUND(D3110*(ROUND(E3110,2)),2)</f>
        <v>0</v>
      </c>
      <c r="G3110" s="1181"/>
      <c r="H3110" s="1182"/>
    </row>
    <row r="3111" spans="1:8" x14ac:dyDescent="0.3">
      <c r="A3111" s="1187"/>
      <c r="B3111" s="1188"/>
      <c r="C3111" s="1185"/>
      <c r="D3111" s="1189" t="s">
        <v>4331</v>
      </c>
      <c r="E3111" s="1258"/>
      <c r="F3111" s="1180"/>
      <c r="G3111" s="1181"/>
      <c r="H3111" s="1182"/>
    </row>
    <row r="3112" spans="1:8" ht="22.8" x14ac:dyDescent="0.3">
      <c r="A3112" s="1187" t="s">
        <v>2797</v>
      </c>
      <c r="B3112" s="1188" t="s">
        <v>3825</v>
      </c>
      <c r="C3112" s="1185" t="s">
        <v>9</v>
      </c>
      <c r="D3112" s="1189">
        <v>2</v>
      </c>
      <c r="E3112" s="1286"/>
      <c r="F3112" s="1180">
        <f>ROUND(D3112*(ROUND(E3112,2)),2)</f>
        <v>0</v>
      </c>
      <c r="G3112" s="1181"/>
      <c r="H3112" s="1182"/>
    </row>
    <row r="3113" spans="1:8" x14ac:dyDescent="0.3">
      <c r="A3113" s="1187"/>
      <c r="B3113" s="1188"/>
      <c r="C3113" s="1185"/>
      <c r="D3113" s="1189" t="s">
        <v>4331</v>
      </c>
      <c r="E3113" s="1207"/>
      <c r="F3113" s="1180"/>
      <c r="G3113" s="1181"/>
      <c r="H3113" s="1182"/>
    </row>
    <row r="3114" spans="1:8" x14ac:dyDescent="0.3">
      <c r="A3114" s="1187" t="s">
        <v>3674</v>
      </c>
      <c r="B3114" s="1188" t="s">
        <v>3669</v>
      </c>
      <c r="C3114" s="1185" t="s">
        <v>9</v>
      </c>
      <c r="D3114" s="1189">
        <v>2</v>
      </c>
      <c r="E3114" s="1286"/>
      <c r="F3114" s="1180">
        <f>ROUND(D3114*(ROUND(E3114,2)),2)</f>
        <v>0</v>
      </c>
      <c r="G3114" s="1181"/>
      <c r="H3114" s="1182"/>
    </row>
    <row r="3115" spans="1:8" x14ac:dyDescent="0.3">
      <c r="A3115" s="1225"/>
      <c r="B3115" s="1236"/>
      <c r="C3115" s="1185"/>
      <c r="D3115" s="1189" t="s">
        <v>4331</v>
      </c>
      <c r="E3115" s="1321"/>
      <c r="F3115" s="1180"/>
      <c r="G3115" s="1181"/>
      <c r="H3115" s="1182"/>
    </row>
    <row r="3116" spans="1:8" x14ac:dyDescent="0.3">
      <c r="A3116" s="1225" t="s">
        <v>3676</v>
      </c>
      <c r="B3116" s="1188" t="s">
        <v>3826</v>
      </c>
      <c r="C3116" s="1185" t="s">
        <v>9</v>
      </c>
      <c r="D3116" s="1189">
        <v>2</v>
      </c>
      <c r="E3116" s="1286"/>
      <c r="F3116" s="1180">
        <f>ROUND(D3116*(ROUND(E3116,2)),2)</f>
        <v>0</v>
      </c>
      <c r="G3116" s="1181"/>
      <c r="H3116" s="1182"/>
    </row>
    <row r="3117" spans="1:8" x14ac:dyDescent="0.3">
      <c r="A3117" s="1225"/>
      <c r="B3117" s="1322"/>
      <c r="C3117" s="1320"/>
      <c r="D3117" s="1323"/>
      <c r="E3117" s="1306"/>
      <c r="F3117" s="1180"/>
      <c r="G3117" s="1181"/>
      <c r="H3117" s="1182"/>
    </row>
    <row r="3118" spans="1:8" x14ac:dyDescent="0.3">
      <c r="A3118" s="1178"/>
      <c r="B3118" s="1203"/>
      <c r="C3118" s="1204"/>
      <c r="D3118" s="1204"/>
      <c r="E3118" s="1204"/>
      <c r="F3118" s="1210"/>
      <c r="G3118" s="1181"/>
      <c r="H3118" s="1182"/>
    </row>
    <row r="3119" spans="1:8" x14ac:dyDescent="0.3">
      <c r="A3119" s="1205"/>
      <c r="B3119" s="1158" t="s">
        <v>4450</v>
      </c>
      <c r="C3119" s="1159"/>
      <c r="D3119" s="1159"/>
      <c r="E3119" s="1159"/>
      <c r="F3119" s="1175">
        <f>SUM(F3069:F3116)</f>
        <v>0</v>
      </c>
      <c r="G3119" s="1181"/>
      <c r="H3119" s="1151"/>
    </row>
    <row r="3120" spans="1:8" x14ac:dyDescent="0.3">
      <c r="A3120" s="1148" t="str">
        <f>A1</f>
        <v>CONTRACT  SANRAL NRA 2024/1323</v>
      </c>
      <c r="B3120" s="1206"/>
      <c r="C3120" s="1150"/>
      <c r="D3120" s="1150"/>
      <c r="E3120" s="1150"/>
      <c r="F3120" s="1151"/>
      <c r="G3120" s="1181"/>
      <c r="H3120" s="1151"/>
    </row>
    <row r="3121" spans="1:8" x14ac:dyDescent="0.3">
      <c r="A3121" s="1148" t="str">
        <f>A2</f>
        <v>ROUTINE ROAD MAINTENANCE ON NATIONAL ROUTES IN THE NORTHWEST PROVINCE</v>
      </c>
      <c r="B3121" s="1149"/>
      <c r="C3121" s="1150"/>
      <c r="D3121" s="1150"/>
      <c r="E3121" s="1150"/>
      <c r="F3121" s="1155" t="s">
        <v>4568</v>
      </c>
      <c r="G3121" s="1181"/>
      <c r="H3121" s="1155"/>
    </row>
    <row r="3122" spans="1:8" x14ac:dyDescent="0.3">
      <c r="A3122" s="1157" t="s">
        <v>4457</v>
      </c>
      <c r="B3122" s="1149"/>
      <c r="C3122" s="1159"/>
      <c r="D3122" s="1159"/>
      <c r="E3122" s="1159"/>
      <c r="F3122" s="1151"/>
      <c r="G3122" s="1181"/>
      <c r="H3122" s="1151"/>
    </row>
    <row r="3123" spans="1:8" x14ac:dyDescent="0.3">
      <c r="A3123" s="1162"/>
      <c r="B3123" s="1163"/>
      <c r="C3123" s="1164"/>
      <c r="D3123" s="1164"/>
      <c r="E3123" s="1165"/>
      <c r="F3123" s="1165"/>
      <c r="G3123" s="1181"/>
      <c r="H3123" s="1151"/>
    </row>
    <row r="3124" spans="1:8" x14ac:dyDescent="0.3">
      <c r="A3124" s="1166" t="s">
        <v>4111</v>
      </c>
      <c r="B3124" s="1167" t="s">
        <v>4035</v>
      </c>
      <c r="C3124" s="1168" t="s">
        <v>4112</v>
      </c>
      <c r="D3124" s="1168" t="s">
        <v>4113</v>
      </c>
      <c r="E3124" s="1169" t="s">
        <v>4114</v>
      </c>
      <c r="F3124" s="1169" t="s">
        <v>4036</v>
      </c>
      <c r="G3124" s="1181"/>
      <c r="H3124" s="1170"/>
    </row>
    <row r="3125" spans="1:8" x14ac:dyDescent="0.3">
      <c r="A3125" s="1172"/>
      <c r="B3125" s="1173"/>
      <c r="C3125" s="1174"/>
      <c r="D3125" s="1174"/>
      <c r="E3125" s="1175"/>
      <c r="F3125" s="1175"/>
      <c r="G3125" s="1181"/>
      <c r="H3125" s="1151"/>
    </row>
    <row r="3126" spans="1:8" x14ac:dyDescent="0.3">
      <c r="A3126" s="1178"/>
      <c r="B3126" s="1203"/>
      <c r="C3126" s="1204"/>
      <c r="D3126" s="1204"/>
      <c r="E3126" s="1204"/>
      <c r="F3126" s="1165"/>
      <c r="G3126" s="1181"/>
      <c r="H3126" s="1151"/>
    </row>
    <row r="3127" spans="1:8" x14ac:dyDescent="0.3">
      <c r="A3127" s="1205"/>
      <c r="B3127" s="1158" t="s">
        <v>4451</v>
      </c>
      <c r="C3127" s="1159"/>
      <c r="D3127" s="1159"/>
      <c r="E3127" s="1159"/>
      <c r="F3127" s="1175">
        <f>F3119</f>
        <v>0</v>
      </c>
      <c r="G3127" s="1181"/>
      <c r="H3127" s="1151"/>
    </row>
    <row r="3128" spans="1:8" x14ac:dyDescent="0.3">
      <c r="A3128" s="1225"/>
      <c r="B3128" s="1188"/>
      <c r="C3128" s="1185"/>
      <c r="D3128" s="1189" t="s">
        <v>4331</v>
      </c>
      <c r="E3128" s="1217"/>
      <c r="F3128" s="1180"/>
      <c r="G3128" s="1181"/>
      <c r="H3128" s="1182"/>
    </row>
    <row r="3129" spans="1:8" x14ac:dyDescent="0.3">
      <c r="A3129" s="1225" t="s">
        <v>2811</v>
      </c>
      <c r="B3129" s="1188" t="s">
        <v>2691</v>
      </c>
      <c r="C3129" s="1185"/>
      <c r="D3129" s="1189" t="s">
        <v>4331</v>
      </c>
      <c r="E3129" s="1217"/>
      <c r="F3129" s="1180"/>
      <c r="G3129" s="1181"/>
      <c r="H3129" s="1182"/>
    </row>
    <row r="3130" spans="1:8" x14ac:dyDescent="0.3">
      <c r="A3130" s="1225"/>
      <c r="B3130" s="1188"/>
      <c r="C3130" s="1185"/>
      <c r="D3130" s="1189" t="s">
        <v>4331</v>
      </c>
      <c r="E3130" s="1207"/>
      <c r="F3130" s="1180"/>
      <c r="G3130" s="1181"/>
      <c r="H3130" s="1182"/>
    </row>
    <row r="3131" spans="1:8" x14ac:dyDescent="0.3">
      <c r="A3131" s="1225" t="s">
        <v>2812</v>
      </c>
      <c r="B3131" s="1188" t="s">
        <v>2691</v>
      </c>
      <c r="C3131" s="1185" t="s">
        <v>16</v>
      </c>
      <c r="D3131" s="1189">
        <v>1</v>
      </c>
      <c r="E3131" s="1207">
        <v>600000</v>
      </c>
      <c r="F3131" s="1180">
        <f>ROUND(D3131*(ROUND(E3131,2)),2)</f>
        <v>600000</v>
      </c>
      <c r="G3131" s="1181"/>
      <c r="H3131" s="1182"/>
    </row>
    <row r="3132" spans="1:8" x14ac:dyDescent="0.3">
      <c r="A3132" s="1187"/>
      <c r="B3132" s="1188"/>
      <c r="C3132" s="1185"/>
      <c r="D3132" s="1189" t="s">
        <v>4331</v>
      </c>
      <c r="E3132" s="1207"/>
      <c r="F3132" s="1180"/>
      <c r="G3132" s="1181"/>
      <c r="H3132" s="1182"/>
    </row>
    <row r="3133" spans="1:8" ht="22.8" x14ac:dyDescent="0.3">
      <c r="A3133" s="1187" t="s">
        <v>2814</v>
      </c>
      <c r="B3133" s="1188" t="s">
        <v>3979</v>
      </c>
      <c r="C3133" s="1185" t="s">
        <v>21</v>
      </c>
      <c r="D3133" s="1189">
        <f>E3131</f>
        <v>600000</v>
      </c>
      <c r="E3133" s="1208"/>
      <c r="F3133" s="1180">
        <f>ROUND(D3133*(ROUND(E3133,4)),2)</f>
        <v>0</v>
      </c>
      <c r="G3133" s="1181"/>
      <c r="H3133" s="1182"/>
    </row>
    <row r="3134" spans="1:8" x14ac:dyDescent="0.3">
      <c r="A3134" s="1187"/>
      <c r="B3134" s="1188"/>
      <c r="C3134" s="1185"/>
      <c r="D3134" s="1189" t="s">
        <v>4331</v>
      </c>
      <c r="E3134" s="1207"/>
      <c r="F3134" s="1180"/>
      <c r="G3134" s="1181"/>
      <c r="H3134" s="1182"/>
    </row>
    <row r="3135" spans="1:8" ht="22.8" x14ac:dyDescent="0.3">
      <c r="A3135" s="1225" t="s">
        <v>2816</v>
      </c>
      <c r="B3135" s="1188" t="s">
        <v>2817</v>
      </c>
      <c r="C3135" s="1185"/>
      <c r="D3135" s="1189" t="s">
        <v>4331</v>
      </c>
      <c r="E3135" s="1207"/>
      <c r="F3135" s="1180"/>
      <c r="G3135" s="1181"/>
      <c r="H3135" s="1182"/>
    </row>
    <row r="3136" spans="1:8" x14ac:dyDescent="0.3">
      <c r="A3136" s="1187"/>
      <c r="B3136" s="1188"/>
      <c r="C3136" s="1185"/>
      <c r="D3136" s="1189" t="s">
        <v>4331</v>
      </c>
      <c r="E3136" s="1207"/>
      <c r="F3136" s="1180"/>
      <c r="G3136" s="1181"/>
      <c r="H3136" s="1182"/>
    </row>
    <row r="3137" spans="1:8" x14ac:dyDescent="0.3">
      <c r="A3137" s="1225" t="s">
        <v>2818</v>
      </c>
      <c r="B3137" s="1188" t="s">
        <v>4579</v>
      </c>
      <c r="C3137" s="1185"/>
      <c r="D3137" s="1189" t="s">
        <v>4331</v>
      </c>
      <c r="E3137" s="1207"/>
      <c r="F3137" s="1180"/>
      <c r="G3137" s="1181"/>
      <c r="H3137" s="1182"/>
    </row>
    <row r="3138" spans="1:8" x14ac:dyDescent="0.3">
      <c r="A3138" s="1187"/>
      <c r="B3138" s="1188"/>
      <c r="C3138" s="1185"/>
      <c r="D3138" s="1189" t="s">
        <v>4331</v>
      </c>
      <c r="E3138" s="1258"/>
      <c r="F3138" s="1180"/>
      <c r="G3138" s="1181"/>
      <c r="H3138" s="1182"/>
    </row>
    <row r="3139" spans="1:8" x14ac:dyDescent="0.3">
      <c r="A3139" s="1225" t="s">
        <v>2819</v>
      </c>
      <c r="B3139" s="1235" t="s">
        <v>2750</v>
      </c>
      <c r="C3139" s="1185" t="s">
        <v>9</v>
      </c>
      <c r="D3139" s="1189">
        <v>2</v>
      </c>
      <c r="E3139" s="1286"/>
      <c r="F3139" s="1180">
        <f>ROUND(D3139*(ROUND(E3139,4)),2)</f>
        <v>0</v>
      </c>
      <c r="G3139" s="1181"/>
      <c r="H3139" s="1182"/>
    </row>
    <row r="3140" spans="1:8" x14ac:dyDescent="0.3">
      <c r="A3140" s="1187"/>
      <c r="B3140" s="1235"/>
      <c r="C3140" s="1185"/>
      <c r="D3140" s="1189" t="s">
        <v>4331</v>
      </c>
      <c r="E3140" s="1258"/>
      <c r="F3140" s="1180"/>
      <c r="G3140" s="1181"/>
      <c r="H3140" s="1182"/>
    </row>
    <row r="3141" spans="1:8" x14ac:dyDescent="0.3">
      <c r="A3141" s="1225" t="s">
        <v>2820</v>
      </c>
      <c r="B3141" s="1235" t="s">
        <v>2752</v>
      </c>
      <c r="C3141" s="1185" t="s">
        <v>9</v>
      </c>
      <c r="D3141" s="1189">
        <v>2</v>
      </c>
      <c r="E3141" s="1286"/>
      <c r="F3141" s="1180">
        <f>ROUND(D3141*(ROUND(E3141,4)),2)</f>
        <v>0</v>
      </c>
      <c r="G3141" s="1181"/>
      <c r="H3141" s="1182"/>
    </row>
    <row r="3142" spans="1:8" x14ac:dyDescent="0.3">
      <c r="A3142" s="1225"/>
      <c r="B3142" s="1188"/>
      <c r="C3142" s="1185"/>
      <c r="D3142" s="1189"/>
      <c r="E3142" s="1285"/>
      <c r="F3142" s="1180"/>
      <c r="G3142" s="1181"/>
      <c r="H3142" s="1182"/>
    </row>
    <row r="3143" spans="1:8" ht="22.8" x14ac:dyDescent="0.3">
      <c r="A3143" s="1225" t="s">
        <v>2821</v>
      </c>
      <c r="B3143" s="1188" t="s">
        <v>4580</v>
      </c>
      <c r="C3143" s="1185" t="s">
        <v>9</v>
      </c>
      <c r="D3143" s="1189">
        <v>2</v>
      </c>
      <c r="E3143" s="1286"/>
      <c r="F3143" s="1180">
        <f>ROUND(D3143*(ROUND(E3143,4)),2)</f>
        <v>0</v>
      </c>
      <c r="G3143" s="1181"/>
      <c r="H3143" s="1182"/>
    </row>
    <row r="3144" spans="1:8" x14ac:dyDescent="0.3">
      <c r="A3144" s="1187"/>
      <c r="B3144" s="1188"/>
      <c r="C3144" s="1185"/>
      <c r="D3144" s="1189" t="s">
        <v>4331</v>
      </c>
      <c r="E3144" s="1207"/>
      <c r="F3144" s="1180"/>
      <c r="G3144" s="1181"/>
      <c r="H3144" s="1182"/>
    </row>
    <row r="3145" spans="1:8" x14ac:dyDescent="0.3">
      <c r="A3145" s="1225" t="s">
        <v>2822</v>
      </c>
      <c r="B3145" s="1188" t="s">
        <v>2760</v>
      </c>
      <c r="C3145" s="1185" t="s">
        <v>9</v>
      </c>
      <c r="D3145" s="1189">
        <v>2</v>
      </c>
      <c r="E3145" s="1286"/>
      <c r="F3145" s="1180">
        <f>ROUND(D3145*(ROUND(E3145,4)),2)</f>
        <v>0</v>
      </c>
      <c r="G3145" s="1181"/>
      <c r="H3145" s="1182"/>
    </row>
    <row r="3146" spans="1:8" x14ac:dyDescent="0.3">
      <c r="A3146" s="1187"/>
      <c r="B3146" s="1188"/>
      <c r="C3146" s="1185"/>
      <c r="D3146" s="1189" t="s">
        <v>4331</v>
      </c>
      <c r="E3146" s="1207"/>
      <c r="F3146" s="1180"/>
      <c r="G3146" s="1181"/>
      <c r="H3146" s="1182"/>
    </row>
    <row r="3147" spans="1:8" x14ac:dyDescent="0.3">
      <c r="A3147" s="1225" t="s">
        <v>2823</v>
      </c>
      <c r="B3147" s="1188" t="s">
        <v>2792</v>
      </c>
      <c r="C3147" s="1185" t="s">
        <v>9</v>
      </c>
      <c r="D3147" s="1189">
        <v>6</v>
      </c>
      <c r="E3147" s="1286"/>
      <c r="F3147" s="1180">
        <f>ROUND(D3147*(ROUND(E3147,4)),2)</f>
        <v>0</v>
      </c>
      <c r="G3147" s="1181"/>
      <c r="H3147" s="1182"/>
    </row>
    <row r="3148" spans="1:8" x14ac:dyDescent="0.3">
      <c r="A3148" s="1187"/>
      <c r="B3148" s="1188"/>
      <c r="C3148" s="1185"/>
      <c r="D3148" s="1189" t="s">
        <v>4331</v>
      </c>
      <c r="E3148" s="1258"/>
      <c r="F3148" s="1180"/>
      <c r="G3148" s="1181"/>
      <c r="H3148" s="1182"/>
    </row>
    <row r="3149" spans="1:8" x14ac:dyDescent="0.3">
      <c r="A3149" s="1225" t="s">
        <v>2824</v>
      </c>
      <c r="B3149" s="1188" t="s">
        <v>2794</v>
      </c>
      <c r="C3149" s="1185" t="s">
        <v>9</v>
      </c>
      <c r="D3149" s="1189">
        <v>6</v>
      </c>
      <c r="E3149" s="1286"/>
      <c r="F3149" s="1180">
        <f>ROUND(D3149*(ROUND(E3149,4)),2)</f>
        <v>0</v>
      </c>
      <c r="G3149" s="1181"/>
      <c r="H3149" s="1182"/>
    </row>
    <row r="3150" spans="1:8" x14ac:dyDescent="0.3">
      <c r="A3150" s="1187"/>
      <c r="B3150" s="1188"/>
      <c r="C3150" s="1185"/>
      <c r="D3150" s="1189" t="s">
        <v>4331</v>
      </c>
      <c r="E3150" s="1217"/>
      <c r="F3150" s="1180"/>
      <c r="G3150" s="1181"/>
      <c r="H3150" s="1182"/>
    </row>
    <row r="3151" spans="1:8" x14ac:dyDescent="0.3">
      <c r="A3151" s="1225" t="s">
        <v>2828</v>
      </c>
      <c r="B3151" s="1188" t="s">
        <v>2829</v>
      </c>
      <c r="C3151" s="1185"/>
      <c r="D3151" s="1189" t="s">
        <v>4331</v>
      </c>
      <c r="E3151" s="1217"/>
      <c r="F3151" s="1180"/>
      <c r="G3151" s="1181"/>
      <c r="H3151" s="1182"/>
    </row>
    <row r="3152" spans="1:8" x14ac:dyDescent="0.3">
      <c r="A3152" s="1225"/>
      <c r="B3152" s="1188"/>
      <c r="C3152" s="1185"/>
      <c r="D3152" s="1189" t="s">
        <v>4331</v>
      </c>
      <c r="E3152" s="1207"/>
      <c r="F3152" s="1180" t="s">
        <v>4128</v>
      </c>
      <c r="G3152" s="1181"/>
      <c r="H3152" s="1182"/>
    </row>
    <row r="3153" spans="1:8" x14ac:dyDescent="0.3">
      <c r="A3153" s="1225" t="s">
        <v>2830</v>
      </c>
      <c r="B3153" s="1188" t="s">
        <v>2831</v>
      </c>
      <c r="C3153" s="1185" t="s">
        <v>16</v>
      </c>
      <c r="D3153" s="1189">
        <v>1</v>
      </c>
      <c r="E3153" s="1207">
        <v>10000000</v>
      </c>
      <c r="F3153" s="1180">
        <f>ROUND(D3153*(ROUND(E3153,4)),2)</f>
        <v>10000000</v>
      </c>
      <c r="G3153" s="1181"/>
      <c r="H3153" s="1182"/>
    </row>
    <row r="3154" spans="1:8" x14ac:dyDescent="0.3">
      <c r="A3154" s="1187"/>
      <c r="B3154" s="1188"/>
      <c r="C3154" s="1185"/>
      <c r="D3154" s="1189" t="s">
        <v>4331</v>
      </c>
      <c r="E3154" s="1207"/>
      <c r="F3154" s="1180"/>
      <c r="G3154" s="1181"/>
      <c r="H3154" s="1182"/>
    </row>
    <row r="3155" spans="1:8" ht="22.8" x14ac:dyDescent="0.3">
      <c r="A3155" s="1187" t="s">
        <v>2833</v>
      </c>
      <c r="B3155" s="1188" t="s">
        <v>2834</v>
      </c>
      <c r="C3155" s="1185" t="s">
        <v>21</v>
      </c>
      <c r="D3155" s="1189">
        <f>F3153</f>
        <v>10000000</v>
      </c>
      <c r="E3155" s="1208"/>
      <c r="F3155" s="1180">
        <f>ROUND(D3155*(ROUND(E3155,4)),2)</f>
        <v>0</v>
      </c>
      <c r="G3155" s="1181"/>
      <c r="H3155" s="1182"/>
    </row>
    <row r="3156" spans="1:8" x14ac:dyDescent="0.3">
      <c r="A3156" s="1187"/>
      <c r="B3156" s="1188"/>
      <c r="C3156" s="1185"/>
      <c r="D3156" s="1189"/>
      <c r="E3156" s="1209"/>
      <c r="F3156" s="1180"/>
      <c r="G3156" s="1181"/>
      <c r="H3156" s="1182"/>
    </row>
    <row r="3157" spans="1:8" x14ac:dyDescent="0.3">
      <c r="A3157" s="1225" t="s">
        <v>2835</v>
      </c>
      <c r="B3157" s="1188" t="s">
        <v>2836</v>
      </c>
      <c r="C3157" s="1185"/>
      <c r="D3157" s="1189"/>
      <c r="E3157" s="1217"/>
      <c r="F3157" s="1180"/>
      <c r="G3157" s="1181"/>
      <c r="H3157" s="1182"/>
    </row>
    <row r="3158" spans="1:8" x14ac:dyDescent="0.3">
      <c r="A3158" s="1225"/>
      <c r="B3158" s="1188"/>
      <c r="C3158" s="1185"/>
      <c r="D3158" s="1189"/>
      <c r="E3158" s="1207"/>
      <c r="F3158" s="1180"/>
      <c r="G3158" s="1181"/>
      <c r="H3158" s="1182"/>
    </row>
    <row r="3159" spans="1:8" x14ac:dyDescent="0.3">
      <c r="A3159" s="1225" t="s">
        <v>2837</v>
      </c>
      <c r="B3159" s="1188" t="s">
        <v>2838</v>
      </c>
      <c r="C3159" s="1185" t="s">
        <v>16</v>
      </c>
      <c r="D3159" s="1189">
        <v>1</v>
      </c>
      <c r="E3159" s="1207">
        <v>500000</v>
      </c>
      <c r="F3159" s="1180">
        <f>ROUND(D3159*(ROUND(E3159,4)),2)</f>
        <v>500000</v>
      </c>
      <c r="G3159" s="1181"/>
      <c r="H3159" s="1182"/>
    </row>
    <row r="3160" spans="1:8" x14ac:dyDescent="0.3">
      <c r="A3160" s="1187"/>
      <c r="B3160" s="1188"/>
      <c r="C3160" s="1185"/>
      <c r="D3160" s="1189"/>
      <c r="E3160" s="1207"/>
      <c r="F3160" s="1180"/>
      <c r="G3160" s="1181"/>
      <c r="H3160" s="1182"/>
    </row>
    <row r="3161" spans="1:8" ht="22.8" x14ac:dyDescent="0.3">
      <c r="A3161" s="1187" t="s">
        <v>2840</v>
      </c>
      <c r="B3161" s="1188" t="s">
        <v>2841</v>
      </c>
      <c r="C3161" s="1185" t="s">
        <v>21</v>
      </c>
      <c r="D3161" s="1189">
        <f>F3159</f>
        <v>500000</v>
      </c>
      <c r="E3161" s="1208"/>
      <c r="F3161" s="1180">
        <f>ROUND(D3161*(ROUND(E3161,4)),2)</f>
        <v>0</v>
      </c>
      <c r="G3161" s="1181"/>
      <c r="H3161" s="1182"/>
    </row>
    <row r="3162" spans="1:8" x14ac:dyDescent="0.3">
      <c r="A3162" s="1187"/>
      <c r="B3162" s="1188"/>
      <c r="C3162" s="1185"/>
      <c r="D3162" s="1189"/>
      <c r="E3162" s="1209"/>
      <c r="F3162" s="1180"/>
      <c r="G3162" s="1181"/>
      <c r="H3162" s="1182"/>
    </row>
    <row r="3163" spans="1:8" x14ac:dyDescent="0.3">
      <c r="A3163" s="1187"/>
      <c r="B3163" s="1188"/>
      <c r="C3163" s="1185"/>
      <c r="D3163" s="1189"/>
      <c r="E3163" s="1209"/>
      <c r="F3163" s="1180"/>
      <c r="G3163" s="1181"/>
      <c r="H3163" s="1182"/>
    </row>
    <row r="3164" spans="1:8" x14ac:dyDescent="0.3">
      <c r="A3164" s="1187"/>
      <c r="B3164" s="1158" t="s">
        <v>4116</v>
      </c>
      <c r="C3164" s="1185"/>
      <c r="D3164" s="1189"/>
      <c r="E3164" s="1209"/>
      <c r="F3164" s="1180">
        <f>SUM(F3127:F3163)</f>
        <v>11100000</v>
      </c>
      <c r="G3164" s="1181"/>
      <c r="H3164" s="1182"/>
    </row>
    <row r="3165" spans="1:8" x14ac:dyDescent="0.3">
      <c r="A3165" s="1222" t="str">
        <f>A1</f>
        <v>CONTRACT  SANRAL NRA 2024/1323</v>
      </c>
      <c r="B3165" s="1203"/>
      <c r="C3165" s="1204"/>
      <c r="D3165" s="1204"/>
      <c r="E3165" s="1204"/>
      <c r="F3165" s="1261"/>
      <c r="G3165" s="1181"/>
      <c r="H3165" s="1151"/>
    </row>
    <row r="3166" spans="1:8" x14ac:dyDescent="0.3">
      <c r="A3166" s="1211" t="str">
        <f>A2</f>
        <v>ROUTINE ROAD MAINTENANCE ON NATIONAL ROUTES IN THE NORTHWEST PROVINCE</v>
      </c>
      <c r="B3166" s="1173"/>
      <c r="C3166" s="1159"/>
      <c r="D3166" s="1159"/>
      <c r="E3166" s="1159"/>
      <c r="F3166" s="1324" t="s">
        <v>4581</v>
      </c>
      <c r="G3166" s="1181"/>
      <c r="H3166" s="1155"/>
    </row>
    <row r="3167" spans="1:8" x14ac:dyDescent="0.3">
      <c r="A3167" s="1157" t="s">
        <v>4582</v>
      </c>
      <c r="B3167" s="1149"/>
      <c r="C3167" s="1159"/>
      <c r="D3167" s="1159"/>
      <c r="E3167" s="1159"/>
      <c r="F3167" s="1151"/>
      <c r="G3167" s="1181"/>
      <c r="H3167" s="1151"/>
    </row>
    <row r="3168" spans="1:8" x14ac:dyDescent="0.3">
      <c r="A3168" s="1162"/>
      <c r="B3168" s="1163"/>
      <c r="C3168" s="1164"/>
      <c r="D3168" s="1164"/>
      <c r="E3168" s="1165"/>
      <c r="F3168" s="1165"/>
      <c r="G3168" s="1181"/>
      <c r="H3168" s="1182"/>
    </row>
    <row r="3169" spans="1:8" x14ac:dyDescent="0.3">
      <c r="A3169" s="1166" t="s">
        <v>4111</v>
      </c>
      <c r="B3169" s="1167" t="s">
        <v>4035</v>
      </c>
      <c r="C3169" s="1168" t="s">
        <v>4112</v>
      </c>
      <c r="D3169" s="1168" t="s">
        <v>4113</v>
      </c>
      <c r="E3169" s="1169" t="s">
        <v>4114</v>
      </c>
      <c r="F3169" s="1169" t="s">
        <v>4036</v>
      </c>
      <c r="G3169" s="1181"/>
      <c r="H3169" s="1182"/>
    </row>
    <row r="3170" spans="1:8" x14ac:dyDescent="0.3">
      <c r="A3170" s="1172"/>
      <c r="B3170" s="1173"/>
      <c r="C3170" s="1174"/>
      <c r="D3170" s="1174"/>
      <c r="E3170" s="1175"/>
      <c r="F3170" s="1175"/>
      <c r="G3170" s="1181"/>
      <c r="H3170" s="1182"/>
    </row>
    <row r="3171" spans="1:8" x14ac:dyDescent="0.3">
      <c r="A3171" s="1183" t="s">
        <v>4583</v>
      </c>
      <c r="B3171" s="1188"/>
      <c r="C3171" s="1185"/>
      <c r="D3171" s="1189"/>
      <c r="E3171" s="1209"/>
      <c r="F3171" s="1180"/>
      <c r="G3171" s="1181"/>
      <c r="H3171" s="1182"/>
    </row>
    <row r="3172" spans="1:8" x14ac:dyDescent="0.3">
      <c r="A3172" s="1183" t="s">
        <v>4018</v>
      </c>
      <c r="B3172" s="1186" t="s">
        <v>113</v>
      </c>
      <c r="C3172" s="1185"/>
      <c r="D3172" s="1189"/>
      <c r="E3172" s="1197"/>
      <c r="F3172" s="1180"/>
      <c r="G3172" s="1181"/>
      <c r="H3172" s="1182"/>
    </row>
    <row r="3173" spans="1:8" x14ac:dyDescent="0.3">
      <c r="A3173" s="1187"/>
      <c r="B3173" s="1188"/>
      <c r="C3173" s="1185"/>
      <c r="D3173" s="1189"/>
      <c r="E3173" s="1180"/>
      <c r="F3173" s="1180"/>
      <c r="G3173" s="1181"/>
      <c r="H3173" s="1182"/>
    </row>
    <row r="3174" spans="1:8" ht="22.8" x14ac:dyDescent="0.3">
      <c r="A3174" s="1187" t="s">
        <v>4584</v>
      </c>
      <c r="B3174" s="1188" t="s">
        <v>115</v>
      </c>
      <c r="C3174" s="1185" t="s">
        <v>16</v>
      </c>
      <c r="D3174" s="1189">
        <v>1</v>
      </c>
      <c r="E3174" s="1180">
        <f>D3178*15%</f>
        <v>3597075</v>
      </c>
      <c r="F3174" s="1180">
        <f>ROUND(D3174*(ROUND(E3174,2)),2)</f>
        <v>3597075</v>
      </c>
      <c r="G3174" s="1181"/>
      <c r="H3174" s="1182"/>
    </row>
    <row r="3175" spans="1:8" x14ac:dyDescent="0.3">
      <c r="A3175" s="1187"/>
      <c r="B3175" s="1188"/>
      <c r="C3175" s="1185"/>
      <c r="D3175" s="1189"/>
      <c r="E3175" s="1180"/>
      <c r="F3175" s="1180"/>
      <c r="G3175" s="1181"/>
      <c r="H3175" s="1182"/>
    </row>
    <row r="3176" spans="1:8" ht="24" x14ac:dyDescent="0.3">
      <c r="A3176" s="1183" t="s">
        <v>4020</v>
      </c>
      <c r="B3176" s="1186" t="s">
        <v>3970</v>
      </c>
      <c r="C3176" s="1185"/>
      <c r="D3176" s="1189"/>
      <c r="E3176" s="1285"/>
      <c r="F3176" s="1180"/>
      <c r="G3176" s="1181"/>
      <c r="H3176" s="1182"/>
    </row>
    <row r="3177" spans="1:8" x14ac:dyDescent="0.3">
      <c r="A3177" s="1187"/>
      <c r="B3177" s="1188"/>
      <c r="C3177" s="1185"/>
      <c r="D3177" s="1189"/>
      <c r="E3177" s="1207"/>
      <c r="F3177" s="1180"/>
      <c r="G3177" s="1181"/>
      <c r="H3177" s="1182"/>
    </row>
    <row r="3178" spans="1:8" ht="57" x14ac:dyDescent="0.3">
      <c r="A3178" s="1187" t="s">
        <v>4021</v>
      </c>
      <c r="B3178" s="1188" t="s">
        <v>4023</v>
      </c>
      <c r="C3178" s="1185" t="s">
        <v>3971</v>
      </c>
      <c r="D3178" s="1189">
        <f>(F3196+F3233)*0.3</f>
        <v>23980500</v>
      </c>
      <c r="E3178" s="1207">
        <v>1</v>
      </c>
      <c r="F3178" s="1180">
        <f>E3178*D3178</f>
        <v>23980500</v>
      </c>
      <c r="G3178" s="1181"/>
      <c r="H3178" s="1182"/>
    </row>
    <row r="3179" spans="1:8" x14ac:dyDescent="0.3">
      <c r="A3179" s="1187"/>
      <c r="B3179" s="1188"/>
      <c r="C3179" s="1185"/>
      <c r="D3179" s="1189"/>
      <c r="E3179" s="1207"/>
      <c r="F3179" s="1180"/>
      <c r="G3179" s="1181"/>
      <c r="H3179" s="1182"/>
    </row>
    <row r="3180" spans="1:8" ht="22.8" x14ac:dyDescent="0.3">
      <c r="A3180" s="1187" t="s">
        <v>4022</v>
      </c>
      <c r="B3180" s="1188" t="s">
        <v>4024</v>
      </c>
      <c r="C3180" s="1185" t="s">
        <v>21</v>
      </c>
      <c r="D3180" s="1189">
        <f>F3178</f>
        <v>23980500</v>
      </c>
      <c r="E3180" s="1304"/>
      <c r="F3180" s="1180">
        <f>E3180*D3180</f>
        <v>0</v>
      </c>
      <c r="G3180" s="1181"/>
      <c r="H3180" s="1182"/>
    </row>
    <row r="3181" spans="1:8" x14ac:dyDescent="0.3">
      <c r="A3181" s="1187"/>
      <c r="B3181" s="1188"/>
      <c r="C3181" s="1185"/>
      <c r="D3181" s="1189"/>
      <c r="E3181" s="1207"/>
      <c r="F3181" s="1180"/>
      <c r="G3181" s="1181"/>
      <c r="H3181" s="1182"/>
    </row>
    <row r="3182" spans="1:8" x14ac:dyDescent="0.3">
      <c r="A3182" s="1187"/>
      <c r="B3182" s="1206" t="s">
        <v>4116</v>
      </c>
      <c r="C3182" s="1185"/>
      <c r="D3182" s="1189"/>
      <c r="E3182" s="1209"/>
      <c r="F3182" s="1207">
        <f>SUM(F3174:F3181)</f>
        <v>27577575</v>
      </c>
      <c r="G3182" s="1152"/>
      <c r="H3182" s="1151"/>
    </row>
    <row r="3183" spans="1:8" x14ac:dyDescent="0.3">
      <c r="A3183" s="1325" t="s">
        <v>4585</v>
      </c>
      <c r="B3183" s="1163"/>
      <c r="C3183" s="1204"/>
      <c r="D3183" s="1204"/>
      <c r="E3183" s="1326"/>
      <c r="F3183" s="1261"/>
      <c r="G3183" s="1152"/>
      <c r="H3183" s="1151"/>
    </row>
    <row r="3184" spans="1:8" x14ac:dyDescent="0.3">
      <c r="A3184" s="1183" t="str">
        <f>A1</f>
        <v>CONTRACT  SANRAL NRA 2024/1323</v>
      </c>
      <c r="B3184" s="1149"/>
      <c r="C3184" s="1150"/>
      <c r="D3184" s="1150"/>
      <c r="E3184" s="1151"/>
      <c r="F3184" s="1258"/>
      <c r="G3184" s="1152"/>
      <c r="H3184" s="1151"/>
    </row>
    <row r="3185" spans="1:8" x14ac:dyDescent="0.3">
      <c r="A3185" s="1211" t="str">
        <f>A2</f>
        <v>ROUTINE ROAD MAINTENANCE ON NATIONAL ROUTES IN THE NORTHWEST PROVINCE</v>
      </c>
      <c r="B3185" s="1173"/>
      <c r="C3185" s="1159"/>
      <c r="D3185" s="1159"/>
      <c r="E3185" s="1160"/>
      <c r="F3185" s="1324"/>
      <c r="G3185" s="1156"/>
      <c r="H3185" s="1155"/>
    </row>
    <row r="3186" spans="1:8" x14ac:dyDescent="0.3">
      <c r="A3186" s="1327"/>
      <c r="B3186" s="1163"/>
      <c r="C3186" s="1328"/>
      <c r="D3186" s="1328"/>
      <c r="E3186" s="1329"/>
      <c r="F3186" s="1165"/>
      <c r="G3186" s="1152"/>
      <c r="H3186" s="1151"/>
    </row>
    <row r="3187" spans="1:8" x14ac:dyDescent="0.3">
      <c r="A3187" s="1166" t="s">
        <v>4034</v>
      </c>
      <c r="B3187" s="1206" t="s">
        <v>4035</v>
      </c>
      <c r="C3187" s="1167"/>
      <c r="D3187" s="1167"/>
      <c r="E3187" s="1262"/>
      <c r="F3187" s="1240" t="s">
        <v>4036</v>
      </c>
      <c r="G3187" s="1156"/>
      <c r="H3187" s="1155"/>
    </row>
    <row r="3188" spans="1:8" x14ac:dyDescent="0.3">
      <c r="A3188" s="1330"/>
      <c r="B3188" s="1173"/>
      <c r="C3188" s="1331"/>
      <c r="D3188" s="1331"/>
      <c r="E3188" s="1324"/>
      <c r="F3188" s="1175"/>
      <c r="G3188" s="1152"/>
      <c r="H3188" s="1151"/>
    </row>
    <row r="3189" spans="1:8" x14ac:dyDescent="0.3">
      <c r="A3189" s="1332"/>
      <c r="B3189" s="1333" t="s">
        <v>4352</v>
      </c>
      <c r="C3189" s="1334"/>
      <c r="D3189" s="1334"/>
      <c r="E3189" s="1335"/>
      <c r="F3189" s="1336"/>
      <c r="G3189" s="1181"/>
      <c r="H3189" s="1182"/>
    </row>
    <row r="3190" spans="1:8" x14ac:dyDescent="0.3">
      <c r="A3190" s="1332" t="s">
        <v>4037</v>
      </c>
      <c r="B3190" s="1337" t="s">
        <v>4038</v>
      </c>
      <c r="C3190" s="1334"/>
      <c r="D3190" s="1334"/>
      <c r="E3190" s="1335"/>
      <c r="F3190" s="1336">
        <f>F184</f>
        <v>10910000</v>
      </c>
      <c r="G3190" s="1181"/>
      <c r="H3190" s="1182"/>
    </row>
    <row r="3191" spans="1:8" x14ac:dyDescent="0.3">
      <c r="A3191" s="1332" t="s">
        <v>4039</v>
      </c>
      <c r="B3191" s="1337" t="s">
        <v>4040</v>
      </c>
      <c r="C3191" s="1334"/>
      <c r="D3191" s="1334"/>
      <c r="E3191" s="1335"/>
      <c r="F3191" s="1210">
        <f>F91</f>
        <v>150000</v>
      </c>
      <c r="G3191" s="1181"/>
      <c r="H3191" s="1182"/>
    </row>
    <row r="3192" spans="1:8" x14ac:dyDescent="0.3">
      <c r="A3192" s="1332" t="s">
        <v>4041</v>
      </c>
      <c r="B3192" s="1337" t="s">
        <v>4455</v>
      </c>
      <c r="C3192" s="1334"/>
      <c r="D3192" s="1334"/>
      <c r="E3192" s="1335"/>
      <c r="F3192" s="1336">
        <f>F208</f>
        <v>0</v>
      </c>
      <c r="G3192" s="1181"/>
      <c r="H3192" s="1182"/>
    </row>
    <row r="3193" spans="1:8" x14ac:dyDescent="0.3">
      <c r="A3193" s="1332" t="s">
        <v>4044</v>
      </c>
      <c r="B3193" s="1337" t="s">
        <v>4462</v>
      </c>
      <c r="C3193" s="1334"/>
      <c r="D3193" s="1334"/>
      <c r="E3193" s="1335"/>
      <c r="F3193" s="1336">
        <f>F310</f>
        <v>1200000</v>
      </c>
      <c r="G3193" s="1181"/>
      <c r="H3193" s="1182"/>
    </row>
    <row r="3194" spans="1:8" x14ac:dyDescent="0.3">
      <c r="A3194" s="1332" t="s">
        <v>4046</v>
      </c>
      <c r="B3194" s="1337" t="s">
        <v>4047</v>
      </c>
      <c r="C3194" s="1334"/>
      <c r="D3194" s="1334"/>
      <c r="E3194" s="1335"/>
      <c r="F3194" s="1336">
        <f>F2872</f>
        <v>0</v>
      </c>
      <c r="G3194" s="1181"/>
      <c r="H3194" s="1182"/>
    </row>
    <row r="3195" spans="1:8" ht="13.8" thickBot="1" x14ac:dyDescent="0.35">
      <c r="A3195" s="1332" t="s">
        <v>4048</v>
      </c>
      <c r="B3195" s="1337" t="s">
        <v>4049</v>
      </c>
      <c r="C3195" s="1334"/>
      <c r="D3195" s="1334"/>
      <c r="E3195" s="1335"/>
      <c r="F3195" s="1336">
        <f>F2935</f>
        <v>500000</v>
      </c>
      <c r="G3195" s="1181"/>
      <c r="H3195" s="1182"/>
    </row>
    <row r="3196" spans="1:8" ht="13.8" thickBot="1" x14ac:dyDescent="0.35">
      <c r="A3196" s="1332"/>
      <c r="B3196" s="1163"/>
      <c r="C3196" s="1204"/>
      <c r="D3196" s="1204"/>
      <c r="E3196" s="1155" t="s">
        <v>4353</v>
      </c>
      <c r="F3196" s="1338">
        <f>SUM(F3190:F3195)</f>
        <v>12760000</v>
      </c>
      <c r="G3196" s="1181"/>
      <c r="H3196" s="1182"/>
    </row>
    <row r="3197" spans="1:8" x14ac:dyDescent="0.3">
      <c r="A3197" s="1332"/>
      <c r="B3197" s="1337"/>
      <c r="C3197" s="1334"/>
      <c r="D3197" s="1334"/>
      <c r="E3197" s="1339"/>
      <c r="F3197" s="1180"/>
      <c r="G3197" s="1181"/>
      <c r="H3197" s="1182"/>
    </row>
    <row r="3198" spans="1:8" x14ac:dyDescent="0.3">
      <c r="A3198" s="1340"/>
      <c r="B3198" s="1333" t="s">
        <v>4354</v>
      </c>
      <c r="C3198" s="1334"/>
      <c r="D3198" s="1334"/>
      <c r="E3198" s="1335"/>
      <c r="F3198" s="1336"/>
      <c r="G3198" s="1181"/>
      <c r="H3198" s="1182"/>
    </row>
    <row r="3199" spans="1:8" x14ac:dyDescent="0.3">
      <c r="A3199" s="1332" t="s">
        <v>4042</v>
      </c>
      <c r="B3199" s="1337" t="s">
        <v>4043</v>
      </c>
      <c r="C3199" s="1334"/>
      <c r="D3199" s="1334"/>
      <c r="E3199" s="1335"/>
      <c r="F3199" s="1336">
        <f>F266</f>
        <v>0</v>
      </c>
    </row>
    <row r="3200" spans="1:8" x14ac:dyDescent="0.3">
      <c r="A3200" s="1332" t="s">
        <v>4050</v>
      </c>
      <c r="B3200" s="1337" t="s">
        <v>4051</v>
      </c>
      <c r="C3200" s="1334"/>
      <c r="D3200" s="1334"/>
      <c r="E3200" s="1335"/>
      <c r="F3200" s="1336">
        <f>F490</f>
        <v>40000000</v>
      </c>
    </row>
    <row r="3201" spans="1:8" x14ac:dyDescent="0.3">
      <c r="A3201" s="1332" t="s">
        <v>4117</v>
      </c>
      <c r="B3201" s="1337" t="s">
        <v>4045</v>
      </c>
      <c r="C3201" s="1334"/>
      <c r="D3201" s="1334"/>
      <c r="E3201" s="1335"/>
      <c r="F3201" s="1336">
        <f>F554</f>
        <v>0</v>
      </c>
      <c r="G3201" s="1181"/>
      <c r="H3201" s="1182"/>
    </row>
    <row r="3202" spans="1:8" x14ac:dyDescent="0.3">
      <c r="A3202" s="1332" t="s">
        <v>4052</v>
      </c>
      <c r="B3202" s="1337" t="s">
        <v>4053</v>
      </c>
      <c r="C3202" s="1334"/>
      <c r="D3202" s="1334"/>
      <c r="E3202" s="1335"/>
      <c r="F3202" s="1336">
        <f>F675</f>
        <v>0</v>
      </c>
      <c r="G3202" s="1181"/>
      <c r="H3202" s="1182"/>
    </row>
    <row r="3203" spans="1:8" x14ac:dyDescent="0.3">
      <c r="A3203" s="1332" t="s">
        <v>4054</v>
      </c>
      <c r="B3203" s="1337" t="s">
        <v>4055</v>
      </c>
      <c r="C3203" s="1334"/>
      <c r="D3203" s="1334"/>
      <c r="E3203" s="1335"/>
      <c r="F3203" s="1336">
        <f>F741</f>
        <v>650000</v>
      </c>
      <c r="G3203" s="1181"/>
      <c r="H3203" s="1182"/>
    </row>
    <row r="3204" spans="1:8" ht="34.200000000000003" x14ac:dyDescent="0.3">
      <c r="A3204" s="1332" t="s">
        <v>4198</v>
      </c>
      <c r="B3204" s="1342" t="s">
        <v>4586</v>
      </c>
      <c r="C3204" s="1334"/>
      <c r="D3204" s="1334"/>
      <c r="E3204" s="1335"/>
      <c r="F3204" s="1343">
        <f>F757</f>
        <v>700000</v>
      </c>
      <c r="G3204" s="1344"/>
      <c r="H3204" s="1182"/>
    </row>
    <row r="3205" spans="1:8" x14ac:dyDescent="0.3">
      <c r="A3205" s="1332" t="s">
        <v>4056</v>
      </c>
      <c r="B3205" s="1337" t="s">
        <v>4057</v>
      </c>
      <c r="C3205" s="1334"/>
      <c r="D3205" s="1334"/>
      <c r="E3205" s="1335"/>
      <c r="F3205" s="1336">
        <f>F809</f>
        <v>0</v>
      </c>
      <c r="G3205" s="1181"/>
      <c r="H3205" s="1182"/>
    </row>
    <row r="3206" spans="1:8" x14ac:dyDescent="0.3">
      <c r="A3206" s="1332" t="s">
        <v>4058</v>
      </c>
      <c r="B3206" s="1337" t="s">
        <v>4059</v>
      </c>
      <c r="C3206" s="1334"/>
      <c r="D3206" s="1334"/>
      <c r="E3206" s="1335"/>
      <c r="F3206" s="1336">
        <f>F850</f>
        <v>1000000</v>
      </c>
      <c r="G3206" s="1181"/>
      <c r="H3206" s="1182"/>
    </row>
    <row r="3207" spans="1:8" x14ac:dyDescent="0.3">
      <c r="A3207" s="1332" t="s">
        <v>4060</v>
      </c>
      <c r="B3207" s="1337" t="s">
        <v>4061</v>
      </c>
      <c r="C3207" s="1334"/>
      <c r="D3207" s="1334"/>
      <c r="E3207" s="1335"/>
      <c r="F3207" s="1336">
        <f>F904</f>
        <v>0</v>
      </c>
      <c r="G3207" s="1181"/>
      <c r="H3207" s="1182"/>
    </row>
    <row r="3208" spans="1:8" x14ac:dyDescent="0.3">
      <c r="A3208" s="1332" t="s">
        <v>4062</v>
      </c>
      <c r="B3208" s="1337" t="s">
        <v>4063</v>
      </c>
      <c r="C3208" s="1334"/>
      <c r="D3208" s="1334"/>
      <c r="E3208" s="1335"/>
      <c r="F3208" s="1336">
        <f>F967</f>
        <v>0</v>
      </c>
      <c r="G3208" s="1181"/>
      <c r="H3208" s="1182"/>
    </row>
    <row r="3209" spans="1:8" x14ac:dyDescent="0.3">
      <c r="A3209" s="1332" t="s">
        <v>4064</v>
      </c>
      <c r="B3209" s="1337" t="s">
        <v>4065</v>
      </c>
      <c r="C3209" s="1334"/>
      <c r="D3209" s="1334"/>
      <c r="E3209" s="1335"/>
      <c r="F3209" s="1336">
        <f>F1025</f>
        <v>500000</v>
      </c>
      <c r="G3209" s="1181"/>
      <c r="H3209" s="1182"/>
    </row>
    <row r="3210" spans="1:8" x14ac:dyDescent="0.3">
      <c r="A3210" s="1332" t="s">
        <v>4066</v>
      </c>
      <c r="B3210" s="1337" t="s">
        <v>4067</v>
      </c>
      <c r="C3210" s="1334"/>
      <c r="D3210" s="1334"/>
      <c r="E3210" s="1335"/>
      <c r="F3210" s="1336">
        <f>F1061</f>
        <v>0</v>
      </c>
      <c r="G3210" s="1181"/>
      <c r="H3210" s="1182"/>
    </row>
    <row r="3211" spans="1:8" x14ac:dyDescent="0.3">
      <c r="A3211" s="1332" t="s">
        <v>4068</v>
      </c>
      <c r="B3211" s="1337" t="s">
        <v>4069</v>
      </c>
      <c r="C3211" s="1334"/>
      <c r="D3211" s="1334"/>
      <c r="E3211" s="1335"/>
      <c r="F3211" s="1336">
        <f>F1118</f>
        <v>0</v>
      </c>
      <c r="G3211" s="1181"/>
      <c r="H3211" s="1182"/>
    </row>
    <row r="3212" spans="1:8" x14ac:dyDescent="0.3">
      <c r="A3212" s="1332" t="s">
        <v>4070</v>
      </c>
      <c r="B3212" s="1337" t="s">
        <v>4505</v>
      </c>
      <c r="C3212" s="1334"/>
      <c r="D3212" s="1334"/>
      <c r="E3212" s="1335"/>
      <c r="F3212" s="1336">
        <f>F1180</f>
        <v>0</v>
      </c>
      <c r="G3212" s="1181"/>
      <c r="H3212" s="1182"/>
    </row>
    <row r="3213" spans="1:8" x14ac:dyDescent="0.3">
      <c r="A3213" s="1332" t="s">
        <v>4071</v>
      </c>
      <c r="B3213" s="1337" t="s">
        <v>4072</v>
      </c>
      <c r="C3213" s="1334"/>
      <c r="D3213" s="1334"/>
      <c r="E3213" s="1335"/>
      <c r="F3213" s="1336">
        <f>F1240</f>
        <v>0</v>
      </c>
      <c r="G3213" s="1181"/>
      <c r="H3213" s="1182"/>
    </row>
    <row r="3214" spans="1:8" x14ac:dyDescent="0.3">
      <c r="A3214" s="1332" t="s">
        <v>4073</v>
      </c>
      <c r="B3214" s="1337" t="s">
        <v>4587</v>
      </c>
      <c r="C3214" s="1334"/>
      <c r="D3214" s="1334"/>
      <c r="E3214" s="1335"/>
      <c r="F3214" s="1336">
        <f>F1363</f>
        <v>0</v>
      </c>
      <c r="G3214" s="1181"/>
      <c r="H3214" s="1182"/>
    </row>
    <row r="3215" spans="1:8" x14ac:dyDescent="0.3">
      <c r="A3215" s="1332" t="s">
        <v>4074</v>
      </c>
      <c r="B3215" s="1337" t="s">
        <v>4075</v>
      </c>
      <c r="C3215" s="1334"/>
      <c r="D3215" s="1334"/>
      <c r="E3215" s="1335"/>
      <c r="F3215" s="1336">
        <f>F1467</f>
        <v>1100000</v>
      </c>
      <c r="G3215" s="1181"/>
      <c r="H3215" s="1182"/>
    </row>
    <row r="3216" spans="1:8" x14ac:dyDescent="0.3">
      <c r="A3216" s="1332" t="s">
        <v>4076</v>
      </c>
      <c r="B3216" s="1337" t="s">
        <v>4077</v>
      </c>
      <c r="C3216" s="1334"/>
      <c r="D3216" s="1334"/>
      <c r="E3216" s="1335"/>
      <c r="F3216" s="1336">
        <f>F1518</f>
        <v>0</v>
      </c>
      <c r="G3216" s="1181"/>
      <c r="H3216" s="1182"/>
    </row>
    <row r="3217" spans="1:8" x14ac:dyDescent="0.3">
      <c r="A3217" s="1332" t="s">
        <v>4078</v>
      </c>
      <c r="B3217" s="1337" t="s">
        <v>4079</v>
      </c>
      <c r="C3217" s="1334"/>
      <c r="D3217" s="1334"/>
      <c r="E3217" s="1335"/>
      <c r="F3217" s="1336">
        <f>F1577</f>
        <v>0</v>
      </c>
      <c r="G3217" s="1181"/>
      <c r="H3217" s="1182"/>
    </row>
    <row r="3218" spans="1:8" x14ac:dyDescent="0.3">
      <c r="A3218" s="1332" t="s">
        <v>4132</v>
      </c>
      <c r="B3218" s="1337" t="s">
        <v>4133</v>
      </c>
      <c r="C3218" s="1334"/>
      <c r="D3218" s="1334"/>
      <c r="E3218" s="1335"/>
      <c r="F3218" s="1336">
        <f>F1595</f>
        <v>250000</v>
      </c>
      <c r="G3218" s="1181"/>
      <c r="H3218" s="1182"/>
    </row>
    <row r="3219" spans="1:8" x14ac:dyDescent="0.3">
      <c r="A3219" s="1332" t="s">
        <v>4082</v>
      </c>
      <c r="B3219" s="1337" t="s">
        <v>4083</v>
      </c>
      <c r="C3219" s="1334"/>
      <c r="D3219" s="1334"/>
      <c r="E3219" s="1335"/>
      <c r="F3219" s="1336">
        <f>F1785</f>
        <v>5250000</v>
      </c>
      <c r="G3219" s="1181"/>
      <c r="H3219" s="1182"/>
    </row>
    <row r="3220" spans="1:8" x14ac:dyDescent="0.3">
      <c r="A3220" s="1332" t="s">
        <v>4084</v>
      </c>
      <c r="B3220" s="1337" t="s">
        <v>4085</v>
      </c>
      <c r="C3220" s="1334"/>
      <c r="D3220" s="1334"/>
      <c r="E3220" s="1335"/>
      <c r="F3220" s="1336">
        <f>F1850</f>
        <v>250000</v>
      </c>
      <c r="G3220" s="1181"/>
      <c r="H3220" s="1182"/>
    </row>
    <row r="3221" spans="1:8" x14ac:dyDescent="0.3">
      <c r="A3221" s="1332" t="s">
        <v>4086</v>
      </c>
      <c r="B3221" s="1337" t="s">
        <v>4087</v>
      </c>
      <c r="C3221" s="1334"/>
      <c r="D3221" s="1334"/>
      <c r="E3221" s="1335"/>
      <c r="F3221" s="1336">
        <f>F1919</f>
        <v>1200000</v>
      </c>
      <c r="G3221" s="1181"/>
      <c r="H3221" s="1182"/>
    </row>
    <row r="3222" spans="1:8" x14ac:dyDescent="0.3">
      <c r="A3222" s="1332" t="s">
        <v>4088</v>
      </c>
      <c r="B3222" s="1337" t="s">
        <v>4089</v>
      </c>
      <c r="C3222" s="1334"/>
      <c r="D3222" s="1334"/>
      <c r="E3222" s="1335"/>
      <c r="F3222" s="1336">
        <f>F2089</f>
        <v>2400000</v>
      </c>
      <c r="G3222" s="1181"/>
      <c r="H3222" s="1182"/>
    </row>
    <row r="3223" spans="1:8" x14ac:dyDescent="0.3">
      <c r="A3223" s="1332" t="s">
        <v>4090</v>
      </c>
      <c r="B3223" s="1337" t="s">
        <v>4091</v>
      </c>
      <c r="C3223" s="1334"/>
      <c r="D3223" s="1334"/>
      <c r="E3223" s="1335"/>
      <c r="F3223" s="1336">
        <f>F2199</f>
        <v>1500000</v>
      </c>
      <c r="G3223" s="1181"/>
      <c r="H3223" s="1182"/>
    </row>
    <row r="3224" spans="1:8" x14ac:dyDescent="0.3">
      <c r="A3224" s="1332" t="s">
        <v>4092</v>
      </c>
      <c r="B3224" s="1337" t="s">
        <v>4093</v>
      </c>
      <c r="C3224" s="1334"/>
      <c r="D3224" s="1334"/>
      <c r="E3224" s="1335"/>
      <c r="F3224" s="1336">
        <f>F2261</f>
        <v>250000</v>
      </c>
      <c r="G3224" s="1181"/>
      <c r="H3224" s="1182"/>
    </row>
    <row r="3225" spans="1:8" x14ac:dyDescent="0.3">
      <c r="A3225" s="1332" t="s">
        <v>4096</v>
      </c>
      <c r="B3225" s="1337" t="s">
        <v>4097</v>
      </c>
      <c r="C3225" s="1334"/>
      <c r="D3225" s="1334"/>
      <c r="E3225" s="1335"/>
      <c r="F3225" s="1336">
        <f>F2382</f>
        <v>0</v>
      </c>
      <c r="G3225" s="1181"/>
      <c r="H3225" s="1182"/>
    </row>
    <row r="3226" spans="1:8" x14ac:dyDescent="0.3">
      <c r="A3226" s="1332" t="s">
        <v>4098</v>
      </c>
      <c r="B3226" s="1337" t="s">
        <v>4099</v>
      </c>
      <c r="C3226" s="1334"/>
      <c r="D3226" s="1334"/>
      <c r="E3226" s="1335"/>
      <c r="F3226" s="1336">
        <f>F2440</f>
        <v>0</v>
      </c>
      <c r="G3226" s="1181"/>
      <c r="H3226" s="1182"/>
    </row>
    <row r="3227" spans="1:8" x14ac:dyDescent="0.3">
      <c r="A3227" s="1332" t="s">
        <v>4100</v>
      </c>
      <c r="B3227" s="1337" t="s">
        <v>4101</v>
      </c>
      <c r="C3227" s="1334"/>
      <c r="D3227" s="1334"/>
      <c r="E3227" s="1335"/>
      <c r="F3227" s="1336">
        <f>F2587</f>
        <v>0</v>
      </c>
      <c r="G3227" s="1181"/>
      <c r="H3227" s="1182"/>
    </row>
    <row r="3228" spans="1:8" x14ac:dyDescent="0.3">
      <c r="A3228" s="1332" t="s">
        <v>4102</v>
      </c>
      <c r="B3228" s="1337" t="s">
        <v>4588</v>
      </c>
      <c r="C3228" s="1334"/>
      <c r="D3228" s="1334"/>
      <c r="E3228" s="1335"/>
      <c r="F3228" s="1336">
        <f>F2672</f>
        <v>0</v>
      </c>
      <c r="G3228" s="1181"/>
      <c r="H3228" s="1182"/>
    </row>
    <row r="3229" spans="1:8" x14ac:dyDescent="0.3">
      <c r="A3229" s="1332" t="s">
        <v>4103</v>
      </c>
      <c r="B3229" s="1337" t="s">
        <v>4104</v>
      </c>
      <c r="C3229" s="1334"/>
      <c r="D3229" s="1334"/>
      <c r="E3229" s="1335"/>
      <c r="F3229" s="1336">
        <f>F2762</f>
        <v>0</v>
      </c>
      <c r="G3229" s="1181"/>
      <c r="H3229" s="1182"/>
    </row>
    <row r="3230" spans="1:8" x14ac:dyDescent="0.3">
      <c r="A3230" s="1332" t="s">
        <v>4311</v>
      </c>
      <c r="B3230" s="1337" t="s">
        <v>4316</v>
      </c>
      <c r="C3230" s="1334"/>
      <c r="D3230" s="1334"/>
      <c r="E3230" s="1335"/>
      <c r="F3230" s="1336">
        <f>F2808</f>
        <v>25000</v>
      </c>
      <c r="G3230" s="1181"/>
      <c r="H3230" s="1182"/>
    </row>
    <row r="3231" spans="1:8" x14ac:dyDescent="0.3">
      <c r="A3231" s="1332" t="s">
        <v>4105</v>
      </c>
      <c r="B3231" s="1337" t="s">
        <v>4106</v>
      </c>
      <c r="C3231" s="1334"/>
      <c r="D3231" s="1334"/>
      <c r="E3231" s="1335"/>
      <c r="F3231" s="1336">
        <f>F2998</f>
        <v>1000000</v>
      </c>
      <c r="G3231" s="1181"/>
      <c r="H3231" s="1182"/>
    </row>
    <row r="3232" spans="1:8" ht="13.8" thickBot="1" x14ac:dyDescent="0.35">
      <c r="A3232" s="1332" t="s">
        <v>4107</v>
      </c>
      <c r="B3232" s="1337" t="s">
        <v>4108</v>
      </c>
      <c r="C3232" s="1334"/>
      <c r="D3232" s="1334"/>
      <c r="E3232" s="1335"/>
      <c r="F3232" s="1210">
        <f>F3164</f>
        <v>11100000</v>
      </c>
      <c r="G3232" s="1181"/>
      <c r="H3232" s="1182"/>
    </row>
    <row r="3233" spans="1:8" ht="13.8" thickBot="1" x14ac:dyDescent="0.35">
      <c r="A3233" s="1332"/>
      <c r="B3233" s="1337"/>
      <c r="C3233" s="1334"/>
      <c r="D3233" s="1334"/>
      <c r="E3233" s="1155" t="s">
        <v>4355</v>
      </c>
      <c r="F3233" s="1338">
        <f>SUM(F3199:F3232)</f>
        <v>67175000</v>
      </c>
      <c r="G3233" s="1181"/>
      <c r="H3233" s="1182"/>
    </row>
    <row r="3234" spans="1:8" x14ac:dyDescent="0.3">
      <c r="A3234" s="1332"/>
      <c r="B3234" s="1337"/>
      <c r="C3234" s="1334"/>
      <c r="D3234" s="1334"/>
      <c r="E3234" s="1335"/>
      <c r="F3234" s="1210"/>
      <c r="G3234" s="1181"/>
      <c r="H3234" s="1182"/>
    </row>
    <row r="3235" spans="1:8" x14ac:dyDescent="0.3">
      <c r="A3235" s="1340"/>
      <c r="B3235" s="1333" t="s">
        <v>4589</v>
      </c>
      <c r="C3235" s="1334"/>
      <c r="D3235" s="1334"/>
      <c r="E3235" s="1335"/>
      <c r="F3235" s="1336"/>
      <c r="G3235" s="1181"/>
      <c r="H3235" s="1182"/>
    </row>
    <row r="3236" spans="1:8" ht="13.8" thickBot="1" x14ac:dyDescent="0.35">
      <c r="A3236" s="1332" t="s">
        <v>4109</v>
      </c>
      <c r="B3236" s="1337" t="s">
        <v>4108</v>
      </c>
      <c r="C3236" s="1334"/>
      <c r="D3236" s="1334"/>
      <c r="E3236" s="1335"/>
      <c r="F3236" s="1210">
        <f>F3182</f>
        <v>27577575</v>
      </c>
      <c r="G3236" s="1181"/>
      <c r="H3236" s="1182"/>
    </row>
    <row r="3237" spans="1:8" ht="13.8" thickBot="1" x14ac:dyDescent="0.35">
      <c r="A3237" s="1332"/>
      <c r="B3237" s="1337"/>
      <c r="C3237" s="1334"/>
      <c r="D3237" s="1334"/>
      <c r="E3237" s="1155" t="s">
        <v>4590</v>
      </c>
      <c r="F3237" s="1338">
        <f>SUM(F3236)</f>
        <v>27577575</v>
      </c>
      <c r="G3237" s="1181"/>
      <c r="H3237" s="1182"/>
    </row>
    <row r="3238" spans="1:8" ht="13.8" thickBot="1" x14ac:dyDescent="0.35">
      <c r="A3238" s="1332"/>
      <c r="B3238" s="1337"/>
      <c r="C3238" s="1334"/>
      <c r="D3238" s="1334"/>
      <c r="E3238" s="1339" t="s">
        <v>4591</v>
      </c>
      <c r="F3238" s="1338">
        <f>F3196+F3233+F3237</f>
        <v>107512575</v>
      </c>
      <c r="G3238" s="1181"/>
      <c r="H3238" s="1182"/>
    </row>
    <row r="3239" spans="1:8" x14ac:dyDescent="0.3">
      <c r="A3239" s="1263"/>
      <c r="B3239" s="1149"/>
      <c r="C3239" s="1150"/>
      <c r="D3239" s="1150"/>
      <c r="E3239" s="1155"/>
      <c r="F3239" s="1182"/>
      <c r="G3239" s="1181"/>
      <c r="H3239" s="1182"/>
    </row>
    <row r="3240" spans="1:8" x14ac:dyDescent="0.3">
      <c r="A3240" s="1263"/>
      <c r="B3240" s="1149"/>
      <c r="C3240" s="1150"/>
      <c r="D3240" s="1150"/>
      <c r="E3240" s="1155"/>
      <c r="F3240" s="1182"/>
      <c r="G3240" s="1181"/>
      <c r="H3240" s="1182"/>
    </row>
    <row r="3241" spans="1:8" x14ac:dyDescent="0.3">
      <c r="A3241" s="1263"/>
      <c r="B3241" s="1149"/>
      <c r="C3241" s="1150"/>
      <c r="D3241" s="1150"/>
      <c r="E3241" s="1155"/>
      <c r="F3241" s="1182"/>
      <c r="G3241" s="1181"/>
      <c r="H3241" s="1182"/>
    </row>
    <row r="3242" spans="1:8" x14ac:dyDescent="0.3">
      <c r="A3242" s="1263"/>
      <c r="B3242" s="1149"/>
      <c r="C3242" s="1150"/>
      <c r="D3242" s="1150"/>
      <c r="E3242" s="1155"/>
      <c r="F3242" s="1182"/>
      <c r="G3242" s="1181"/>
      <c r="H3242" s="1182"/>
    </row>
    <row r="3243" spans="1:8" x14ac:dyDescent="0.3">
      <c r="A3243" s="1263"/>
      <c r="B3243" s="1149"/>
      <c r="C3243" s="1150"/>
      <c r="D3243" s="1150"/>
      <c r="E3243" s="1155"/>
      <c r="F3243" s="1182"/>
      <c r="G3243" s="1181"/>
      <c r="H3243" s="1182"/>
    </row>
    <row r="3244" spans="1:8" x14ac:dyDescent="0.3">
      <c r="A3244" s="1345" t="s">
        <v>4125</v>
      </c>
      <c r="B3244" s="1149"/>
      <c r="C3244" s="1150"/>
      <c r="D3244" s="1150"/>
      <c r="E3244" s="1151"/>
      <c r="F3244" s="1151"/>
      <c r="G3244" s="1152"/>
      <c r="H3244" s="1151"/>
    </row>
    <row r="3245" spans="1:8" x14ac:dyDescent="0.3">
      <c r="A3245" s="1263"/>
      <c r="B3245" s="1149"/>
      <c r="C3245" s="1150"/>
      <c r="D3245" s="1150"/>
      <c r="E3245" s="1151"/>
      <c r="F3245" s="1151"/>
      <c r="G3245" s="1152"/>
      <c r="H3245" s="1151"/>
    </row>
    <row r="3246" spans="1:8" x14ac:dyDescent="0.3">
      <c r="A3246" s="1263"/>
      <c r="B3246" s="1149"/>
      <c r="C3246" s="1150"/>
      <c r="D3246" s="1150"/>
      <c r="E3246" s="1151"/>
      <c r="F3246" s="1151"/>
      <c r="G3246" s="1152"/>
      <c r="H3246" s="1151"/>
    </row>
    <row r="3247" spans="1:8" x14ac:dyDescent="0.3">
      <c r="A3247" s="1327"/>
      <c r="B3247" s="1163"/>
      <c r="C3247" s="1328"/>
      <c r="D3247" s="1328"/>
      <c r="E3247" s="1329"/>
      <c r="F3247" s="1165"/>
      <c r="G3247" s="1152"/>
      <c r="H3247" s="1151"/>
    </row>
    <row r="3248" spans="1:8" x14ac:dyDescent="0.3">
      <c r="A3248" s="1346"/>
      <c r="B3248" s="1149"/>
      <c r="C3248" s="1167"/>
      <c r="D3248" s="1167"/>
      <c r="E3248" s="1262"/>
      <c r="F3248" s="1240" t="s">
        <v>4036</v>
      </c>
      <c r="G3248" s="1156"/>
      <c r="H3248" s="1155"/>
    </row>
    <row r="3249" spans="1:8" x14ac:dyDescent="0.3">
      <c r="A3249" s="1330"/>
      <c r="B3249" s="1173"/>
      <c r="C3249" s="1331"/>
      <c r="D3249" s="1331"/>
      <c r="E3249" s="1324"/>
      <c r="F3249" s="1175"/>
      <c r="G3249" s="1152"/>
      <c r="H3249" s="1151"/>
    </row>
    <row r="3250" spans="1:8" x14ac:dyDescent="0.3">
      <c r="A3250" s="1222"/>
      <c r="B3250" s="1163"/>
      <c r="C3250" s="1204"/>
      <c r="D3250" s="1204"/>
      <c r="E3250" s="1261"/>
      <c r="F3250" s="1180"/>
      <c r="G3250" s="1181"/>
      <c r="H3250" s="1182"/>
    </row>
    <row r="3251" spans="1:8" x14ac:dyDescent="0.3">
      <c r="A3251" s="1183" t="s">
        <v>4598</v>
      </c>
      <c r="B3251" s="1149"/>
      <c r="C3251" s="1150"/>
      <c r="D3251" s="1150"/>
      <c r="E3251" s="1258"/>
      <c r="F3251" s="1180"/>
      <c r="G3251" s="1181"/>
      <c r="H3251" s="1182"/>
    </row>
    <row r="3252" spans="1:8" x14ac:dyDescent="0.3">
      <c r="A3252" s="1187"/>
      <c r="B3252" s="1149"/>
      <c r="C3252" s="1150"/>
      <c r="D3252" s="1150"/>
      <c r="E3252" s="1258"/>
      <c r="F3252" s="1180"/>
      <c r="G3252" s="1181"/>
      <c r="H3252" s="1182"/>
    </row>
    <row r="3253" spans="1:8" x14ac:dyDescent="0.3">
      <c r="A3253" s="1187"/>
      <c r="C3253" s="1150"/>
      <c r="D3253" s="1150"/>
      <c r="E3253" s="1258"/>
      <c r="F3253" s="1348">
        <f>F3196</f>
        <v>12760000</v>
      </c>
      <c r="G3253" s="1181"/>
      <c r="H3253" s="1182"/>
    </row>
    <row r="3254" spans="1:8" x14ac:dyDescent="0.3">
      <c r="A3254" s="1187"/>
      <c r="C3254" s="1150"/>
      <c r="D3254" s="1150"/>
      <c r="E3254" s="1258"/>
      <c r="F3254" s="1180"/>
      <c r="G3254" s="1181"/>
      <c r="H3254" s="1182"/>
    </row>
    <row r="3255" spans="1:8" x14ac:dyDescent="0.3">
      <c r="A3255" s="1187"/>
      <c r="C3255" s="1150"/>
      <c r="D3255" s="1349"/>
      <c r="E3255" s="1291"/>
      <c r="F3255" s="1348">
        <f>F3233</f>
        <v>67175000</v>
      </c>
      <c r="G3255" s="1181"/>
      <c r="H3255" s="1182"/>
    </row>
    <row r="3256" spans="1:8" x14ac:dyDescent="0.3">
      <c r="A3256" s="1187"/>
      <c r="C3256" s="1150"/>
      <c r="D3256" s="1349"/>
      <c r="E3256" s="1291"/>
      <c r="F3256" s="1180"/>
      <c r="G3256" s="1181"/>
      <c r="H3256" s="1182"/>
    </row>
    <row r="3257" spans="1:8" x14ac:dyDescent="0.3">
      <c r="A3257" s="1187"/>
      <c r="C3257" s="1150"/>
      <c r="D3257" s="1349"/>
      <c r="E3257" s="1291"/>
      <c r="F3257" s="1348">
        <f>F3237</f>
        <v>27577575</v>
      </c>
      <c r="G3257" s="1181"/>
      <c r="H3257" s="1182"/>
    </row>
    <row r="3258" spans="1:8" x14ac:dyDescent="0.3">
      <c r="A3258" s="1187"/>
      <c r="C3258" s="1150"/>
      <c r="D3258" s="1349"/>
      <c r="E3258" s="1291"/>
      <c r="F3258" s="1180"/>
      <c r="G3258" s="1181"/>
      <c r="H3258" s="1182"/>
    </row>
    <row r="3259" spans="1:8" ht="13.8" thickBot="1" x14ac:dyDescent="0.35">
      <c r="A3259" s="1187"/>
      <c r="C3259" s="1150"/>
      <c r="D3259" s="1349"/>
      <c r="E3259" s="1291"/>
      <c r="F3259" s="1350">
        <f>F3253+F3255+F3257</f>
        <v>107512575</v>
      </c>
      <c r="G3259" s="1181"/>
      <c r="H3259" s="1182"/>
    </row>
    <row r="3260" spans="1:8" x14ac:dyDescent="0.3">
      <c r="A3260" s="1187"/>
      <c r="B3260" s="1149"/>
      <c r="C3260" s="1150"/>
      <c r="D3260" s="1349"/>
      <c r="E3260" s="1291"/>
      <c r="F3260" s="1180"/>
      <c r="G3260" s="1181"/>
      <c r="H3260" s="1182"/>
    </row>
    <row r="3261" spans="1:8" x14ac:dyDescent="0.3">
      <c r="A3261" s="1187"/>
      <c r="B3261" s="1149"/>
      <c r="C3261" s="1150"/>
      <c r="D3261" s="1349"/>
      <c r="E3261" s="1291"/>
      <c r="F3261" s="1180"/>
      <c r="G3261" s="1181"/>
      <c r="H3261" s="1182"/>
    </row>
    <row r="3262" spans="1:8" x14ac:dyDescent="0.3">
      <c r="A3262" s="1187"/>
      <c r="B3262" s="1149"/>
      <c r="C3262" s="1150"/>
      <c r="D3262" s="1349"/>
      <c r="E3262" s="1291"/>
      <c r="F3262" s="1180"/>
      <c r="G3262" s="1181"/>
      <c r="H3262" s="1182"/>
    </row>
    <row r="3263" spans="1:8" x14ac:dyDescent="0.3">
      <c r="A3263" s="1187"/>
      <c r="B3263" s="1149"/>
      <c r="C3263" s="1150"/>
      <c r="D3263" s="1349"/>
      <c r="E3263" s="1291"/>
      <c r="F3263" s="1180"/>
      <c r="G3263" s="1181"/>
      <c r="H3263" s="1182"/>
    </row>
    <row r="3264" spans="1:8" x14ac:dyDescent="0.3">
      <c r="A3264" s="1183" t="s">
        <v>4596</v>
      </c>
      <c r="B3264" s="1149"/>
      <c r="C3264" s="1150"/>
      <c r="D3264" s="1349"/>
      <c r="E3264" s="1291"/>
      <c r="F3264" s="1348">
        <f>F3259</f>
        <v>107512575</v>
      </c>
      <c r="G3264" s="1181"/>
      <c r="H3264" s="1182"/>
    </row>
    <row r="3265" spans="1:8" x14ac:dyDescent="0.3">
      <c r="A3265" s="1187"/>
      <c r="B3265" s="1149"/>
      <c r="C3265" s="1150"/>
      <c r="D3265" s="1349"/>
      <c r="E3265" s="1291"/>
      <c r="F3265" s="1180"/>
      <c r="G3265" s="1181"/>
      <c r="H3265" s="1182"/>
    </row>
    <row r="3266" spans="1:8" x14ac:dyDescent="0.3">
      <c r="A3266" s="1187"/>
      <c r="B3266" s="1206" t="s">
        <v>4126</v>
      </c>
      <c r="C3266" s="1150"/>
      <c r="D3266" s="1349"/>
      <c r="E3266" s="1291"/>
      <c r="F3266" s="1348">
        <f>ROUND(F3264*0.15,2)</f>
        <v>16126886.25</v>
      </c>
      <c r="G3266" s="1181"/>
      <c r="H3266" s="1182"/>
    </row>
    <row r="3267" spans="1:8" x14ac:dyDescent="0.3">
      <c r="A3267" s="1187"/>
      <c r="B3267" s="1149"/>
      <c r="C3267" s="1150"/>
      <c r="D3267" s="1349"/>
      <c r="E3267" s="1291"/>
      <c r="F3267" s="1180"/>
      <c r="G3267" s="1181"/>
      <c r="H3267" s="1182"/>
    </row>
    <row r="3268" spans="1:8" ht="13.8" thickBot="1" x14ac:dyDescent="0.35">
      <c r="A3268" s="1183" t="s">
        <v>4110</v>
      </c>
      <c r="B3268" s="1149"/>
      <c r="C3268" s="1150"/>
      <c r="D3268" s="1349"/>
      <c r="E3268" s="1291"/>
      <c r="F3268" s="1350">
        <f>F3264+F3266</f>
        <v>123639461.25</v>
      </c>
      <c r="G3268" s="1181"/>
      <c r="H3268" s="1182"/>
    </row>
    <row r="3269" spans="1:8" x14ac:dyDescent="0.3">
      <c r="A3269" s="1187"/>
      <c r="B3269" s="1149"/>
      <c r="C3269" s="1150"/>
      <c r="D3269" s="1349"/>
      <c r="E3269" s="1291"/>
      <c r="F3269" s="1180"/>
      <c r="G3269" s="1181"/>
      <c r="H3269" s="1182"/>
    </row>
    <row r="3270" spans="1:8" x14ac:dyDescent="0.3">
      <c r="A3270" s="1187"/>
      <c r="B3270" s="1149"/>
      <c r="C3270" s="1150"/>
      <c r="D3270" s="1349"/>
      <c r="E3270" s="1291"/>
      <c r="F3270" s="1180"/>
      <c r="G3270" s="1181"/>
      <c r="H3270" s="1182"/>
    </row>
    <row r="3271" spans="1:8" x14ac:dyDescent="0.3">
      <c r="A3271" s="1187"/>
      <c r="B3271" s="1149"/>
      <c r="C3271" s="1150"/>
      <c r="D3271" s="1349"/>
      <c r="E3271" s="1291"/>
      <c r="F3271" s="1180"/>
      <c r="G3271" s="1181"/>
      <c r="H3271" s="1182"/>
    </row>
    <row r="3272" spans="1:8" x14ac:dyDescent="0.3">
      <c r="A3272" s="1187"/>
      <c r="B3272" s="1149"/>
      <c r="C3272" s="1150"/>
      <c r="D3272" s="1349"/>
      <c r="E3272" s="1291"/>
      <c r="F3272" s="1180"/>
      <c r="G3272" s="1181"/>
      <c r="H3272" s="1182"/>
    </row>
    <row r="3273" spans="1:8" x14ac:dyDescent="0.3">
      <c r="A3273" s="1187"/>
      <c r="B3273" s="1149"/>
      <c r="C3273" s="1150"/>
      <c r="D3273" s="1349"/>
      <c r="E3273" s="1291"/>
      <c r="F3273" s="1180"/>
      <c r="G3273" s="1181"/>
      <c r="H3273" s="1182"/>
    </row>
    <row r="3274" spans="1:8" x14ac:dyDescent="0.3">
      <c r="A3274" s="1187"/>
      <c r="B3274" s="1149"/>
      <c r="C3274" s="1150"/>
      <c r="D3274" s="1349"/>
      <c r="E3274" s="1291"/>
      <c r="F3274" s="1180"/>
      <c r="G3274" s="1181"/>
      <c r="H3274" s="1182"/>
    </row>
    <row r="3275" spans="1:8" x14ac:dyDescent="0.3">
      <c r="A3275" s="1187"/>
      <c r="B3275" s="1149"/>
      <c r="C3275" s="1150"/>
      <c r="D3275" s="1349"/>
      <c r="E3275" s="1291"/>
      <c r="F3275" s="1180"/>
      <c r="G3275" s="1181"/>
      <c r="H3275" s="1182"/>
    </row>
    <row r="3276" spans="1:8" x14ac:dyDescent="0.3">
      <c r="A3276" s="1187"/>
      <c r="B3276" s="1149"/>
      <c r="C3276" s="1150"/>
      <c r="D3276" s="1349"/>
      <c r="E3276" s="1291"/>
      <c r="F3276" s="1180"/>
      <c r="G3276" s="1181"/>
      <c r="H3276" s="1182"/>
    </row>
    <row r="3277" spans="1:8" x14ac:dyDescent="0.3">
      <c r="A3277" s="1187"/>
      <c r="B3277" s="1149"/>
      <c r="C3277" s="1150"/>
      <c r="D3277" s="1349"/>
      <c r="E3277" s="1291"/>
      <c r="F3277" s="1180"/>
      <c r="G3277" s="1181"/>
      <c r="H3277" s="1182"/>
    </row>
    <row r="3278" spans="1:8" x14ac:dyDescent="0.3">
      <c r="A3278" s="1187"/>
      <c r="B3278" s="1149"/>
      <c r="C3278" s="1150"/>
      <c r="D3278" s="1349"/>
      <c r="E3278" s="1291"/>
      <c r="F3278" s="1180"/>
      <c r="G3278" s="1181"/>
      <c r="H3278" s="1182"/>
    </row>
    <row r="3279" spans="1:8" x14ac:dyDescent="0.3">
      <c r="A3279" s="1187"/>
      <c r="B3279" s="1149"/>
      <c r="C3279" s="1150"/>
      <c r="D3279" s="1349"/>
      <c r="E3279" s="1291"/>
      <c r="F3279" s="1180"/>
      <c r="G3279" s="1181"/>
      <c r="H3279" s="1182"/>
    </row>
    <row r="3280" spans="1:8" ht="24" x14ac:dyDescent="0.3">
      <c r="A3280" s="1187"/>
      <c r="B3280" s="1186" t="s">
        <v>4592</v>
      </c>
      <c r="C3280" s="1150"/>
      <c r="D3280" s="1349"/>
      <c r="E3280" s="1291"/>
      <c r="F3280" s="1180"/>
      <c r="G3280" s="1181"/>
      <c r="H3280" s="1182"/>
    </row>
    <row r="3281" spans="1:8" x14ac:dyDescent="0.3">
      <c r="A3281" s="1225"/>
      <c r="B3281" s="1149"/>
      <c r="C3281" s="1150"/>
      <c r="D3281" s="1349"/>
      <c r="E3281" s="1351"/>
      <c r="F3281" s="1180"/>
      <c r="G3281" s="1181"/>
      <c r="H3281" s="1182"/>
    </row>
    <row r="3282" spans="1:8" x14ac:dyDescent="0.3">
      <c r="A3282" s="1225"/>
      <c r="B3282" s="1149"/>
      <c r="C3282" s="1150"/>
      <c r="D3282" s="1349"/>
      <c r="E3282" s="1291"/>
      <c r="F3282" s="1180"/>
      <c r="G3282" s="1181"/>
      <c r="H3282" s="1182"/>
    </row>
    <row r="3283" spans="1:8" x14ac:dyDescent="0.3">
      <c r="A3283" s="1225"/>
      <c r="B3283" s="1149"/>
      <c r="C3283" s="1150"/>
      <c r="D3283" s="1349"/>
      <c r="E3283" s="1291"/>
      <c r="F3283" s="1180"/>
      <c r="G3283" s="1181"/>
      <c r="H3283" s="1182"/>
    </row>
    <row r="3284" spans="1:8" x14ac:dyDescent="0.3">
      <c r="A3284" s="1356" t="s">
        <v>4593</v>
      </c>
      <c r="B3284" s="1357"/>
      <c r="C3284" s="1358"/>
      <c r="D3284" s="1358"/>
      <c r="E3284" s="1359"/>
      <c r="F3284" s="1197" t="s">
        <v>4128</v>
      </c>
      <c r="G3284" s="1181"/>
      <c r="H3284" s="1182"/>
    </row>
    <row r="3285" spans="1:8" x14ac:dyDescent="0.3">
      <c r="A3285" s="1360"/>
      <c r="B3285" s="1357"/>
      <c r="C3285" s="1361"/>
      <c r="D3285" s="1362"/>
      <c r="E3285" s="1363"/>
      <c r="F3285" s="1197"/>
      <c r="G3285" s="1181"/>
      <c r="H3285" s="1182"/>
    </row>
    <row r="3286" spans="1:8" x14ac:dyDescent="0.3">
      <c r="A3286" s="1356" t="s">
        <v>4129</v>
      </c>
      <c r="B3286" s="1357"/>
      <c r="C3286" s="1361"/>
      <c r="D3286" s="1362"/>
      <c r="E3286" s="1364"/>
      <c r="F3286" s="1197"/>
      <c r="G3286" s="1181"/>
      <c r="H3286" s="1182"/>
    </row>
    <row r="3287" spans="1:8" x14ac:dyDescent="0.3">
      <c r="A3287" s="1205"/>
      <c r="B3287" s="1173"/>
      <c r="C3287" s="1159"/>
      <c r="D3287" s="1352"/>
      <c r="E3287" s="1353"/>
      <c r="F3287" s="1212"/>
      <c r="G3287" s="1181"/>
      <c r="H3287" s="1182"/>
    </row>
  </sheetData>
  <sheetProtection algorithmName="SHA-512" hashValue="Rd9ioybUv5gDqqA+RB1HwPplYf6ITseOUqP/gFGvLzJzxdgGDAiMoo+OS1D8ulxzDzg/8C2liKraifEEZnT4KA==" saltValue="xbftiRJH+EZKFcjQd33HjA==" spinCount="100000" sheet="1" objects="1" scenarios="1" selectLockedCells="1"/>
  <mergeCells count="1">
    <mergeCell ref="C3284:E3284"/>
  </mergeCells>
  <conditionalFormatting sqref="A484">
    <cfRule type="duplicateValues" dxfId="508" priority="2"/>
  </conditionalFormatting>
  <conditionalFormatting sqref="A2636:A2638">
    <cfRule type="duplicateValues" dxfId="507" priority="4"/>
  </conditionalFormatting>
  <conditionalFormatting sqref="C484">
    <cfRule type="cellIs" dxfId="506" priority="1" operator="equal">
      <formula>$C$13</formula>
    </cfRule>
  </conditionalFormatting>
  <conditionalFormatting sqref="C1505">
    <cfRule type="cellIs" dxfId="505" priority="10" operator="equal">
      <formula>$C$13</formula>
    </cfRule>
  </conditionalFormatting>
  <conditionalFormatting sqref="C1507">
    <cfRule type="cellIs" dxfId="504" priority="9" operator="equal">
      <formula>$C$13</formula>
    </cfRule>
  </conditionalFormatting>
  <conditionalFormatting sqref="C1585">
    <cfRule type="cellIs" dxfId="503" priority="8" operator="equal">
      <formula>$C$13</formula>
    </cfRule>
  </conditionalFormatting>
  <conditionalFormatting sqref="C1587">
    <cfRule type="cellIs" dxfId="502" priority="6" operator="equal">
      <formula>$C$13</formula>
    </cfRule>
  </conditionalFormatting>
  <conditionalFormatting sqref="C1591">
    <cfRule type="cellIs" dxfId="501" priority="7" operator="equal">
      <formula>$C$13</formula>
    </cfRule>
  </conditionalFormatting>
  <conditionalFormatting sqref="C2616">
    <cfRule type="cellIs" dxfId="500" priority="5" operator="equal">
      <formula>$C$13</formula>
    </cfRule>
  </conditionalFormatting>
  <conditionalFormatting sqref="C2636:C2638">
    <cfRule type="cellIs" dxfId="499" priority="3" operator="equal">
      <formula>$C$13</formula>
    </cfRule>
  </conditionalFormatting>
  <dataValidations count="2">
    <dataValidation type="decimal" operator="lessThanOrEqual" allowBlank="1" showInputMessage="1" showErrorMessage="1" error="Maximum markup 3%_x000a_" sqref="E488" xr:uid="{9146F79E-E6CA-45FE-9E4C-93A91605FB6E}">
      <formula1>0.03</formula1>
    </dataValidation>
    <dataValidation type="decimal" operator="lessThanOrEqual" allowBlank="1" showInputMessage="1" showErrorMessage="1" error="Maximum markup 5%_x000a_" sqref="E3155:E3158 E3171 E3160:E3164" xr:uid="{C868FDD6-FAEC-4074-97C0-A891DBE9D64F}">
      <formula1>0.05</formula1>
    </dataValidation>
  </dataValidations>
  <pageMargins left="0.7" right="0.7" top="0.75" bottom="0.75" header="0.3" footer="0.3"/>
  <pageSetup paperSize="9" scale="89" fitToHeight="0" orientation="portrait" r:id="rId1"/>
  <rowBreaks count="46" manualBreakCount="46">
    <brk id="44" max="6" man="1"/>
    <brk id="91" max="6" man="1"/>
    <brk id="149" max="6" man="1"/>
    <brk id="208" max="6" man="1"/>
    <brk id="266" max="6" man="1"/>
    <brk id="310" max="6" man="1"/>
    <brk id="369" max="6" man="1"/>
    <brk id="428" max="6" man="1"/>
    <brk id="490" max="6" man="1"/>
    <brk id="554" max="6" man="1"/>
    <brk id="614" max="6" man="1"/>
    <brk id="675" max="6" man="1"/>
    <brk id="757" max="6" man="1"/>
    <brk id="809" max="6" man="1"/>
    <brk id="850" max="6" man="1"/>
    <brk id="904" max="6" man="1"/>
    <brk id="967" max="6" man="1"/>
    <brk id="1025" max="6" man="1"/>
    <brk id="1061" max="6" man="1"/>
    <brk id="1240" max="6" man="1"/>
    <brk id="1424" max="6" man="1"/>
    <brk id="1467" max="6" man="1"/>
    <brk id="1518" max="6" man="1"/>
    <brk id="1596" max="6" man="1"/>
    <brk id="1665" max="6" man="1"/>
    <brk id="1725" max="6" man="1"/>
    <brk id="1785" max="6" man="1"/>
    <brk id="1850" max="6" man="1"/>
    <brk id="2036" max="6" man="1"/>
    <brk id="2089" max="6" man="1"/>
    <brk id="2199" max="6" man="1"/>
    <brk id="2261" max="6" man="1"/>
    <brk id="2321" max="6" man="1"/>
    <brk id="2382" max="6" man="1"/>
    <brk id="2440" max="6" man="1"/>
    <brk id="2528" max="6" man="1"/>
    <brk id="2587" max="6" man="1"/>
    <brk id="2620" max="6" man="1"/>
    <brk id="2672" max="6" man="1"/>
    <brk id="2682" max="6" man="1"/>
    <brk id="2762" max="6" man="1"/>
    <brk id="2808" max="6" man="1"/>
    <brk id="3119" max="6" man="1"/>
    <brk id="3164" max="6" man="1"/>
    <brk id="3182" max="6" man="1"/>
    <brk id="3241" max="6"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954AC-D36D-46DA-BA10-EE699F09183D}">
  <sheetPr>
    <pageSetUpPr fitToPage="1"/>
  </sheetPr>
  <dimension ref="A1:N3287"/>
  <sheetViews>
    <sheetView view="pageBreakPreview" zoomScaleNormal="100" zoomScaleSheetLayoutView="100" workbookViewId="0">
      <selection activeCell="E11" sqref="E11"/>
    </sheetView>
  </sheetViews>
  <sheetFormatPr defaultColWidth="15" defaultRowHeight="13.2" x14ac:dyDescent="0.3"/>
  <cols>
    <col min="1" max="1" width="12.77734375" style="1154" customWidth="1"/>
    <col min="2" max="2" width="35.77734375" style="1347" customWidth="1"/>
    <col min="3" max="3" width="9.77734375" style="1354" bestFit="1" customWidth="1"/>
    <col min="4" max="4" width="11.109375" style="1355" bestFit="1" customWidth="1"/>
    <col min="5" max="5" width="11.6640625" style="1289" customWidth="1"/>
    <col min="6" max="6" width="16.33203125" style="1289" bestFit="1" customWidth="1"/>
    <col min="7" max="7" width="19" style="1341" bestFit="1" customWidth="1"/>
    <col min="8" max="8" width="14.44140625" style="1289" bestFit="1" customWidth="1"/>
    <col min="9" max="9" width="9.88671875" style="1154" bestFit="1" customWidth="1"/>
    <col min="10" max="10" width="7" style="1154" bestFit="1" customWidth="1"/>
    <col min="11" max="11" width="17.109375" style="1154" bestFit="1" customWidth="1"/>
    <col min="12" max="12" width="16.21875" style="1154" customWidth="1"/>
    <col min="13" max="13" width="16.21875" style="1154" bestFit="1" customWidth="1"/>
    <col min="14" max="16384" width="15" style="1154"/>
  </cols>
  <sheetData>
    <row r="1" spans="1:14" x14ac:dyDescent="0.3">
      <c r="A1" s="1148" t="s">
        <v>4440</v>
      </c>
      <c r="B1" s="1149"/>
      <c r="C1" s="1150"/>
      <c r="D1" s="1150"/>
      <c r="E1" s="1151"/>
      <c r="F1" s="1151"/>
      <c r="G1" s="1152"/>
      <c r="H1" s="1151"/>
      <c r="I1" s="1153"/>
    </row>
    <row r="2" spans="1:14" x14ac:dyDescent="0.3">
      <c r="A2" s="1148" t="s">
        <v>4441</v>
      </c>
      <c r="B2" s="1149"/>
      <c r="C2" s="1150"/>
      <c r="D2" s="1150"/>
      <c r="E2" s="1151"/>
      <c r="F2" s="1155" t="s">
        <v>4442</v>
      </c>
      <c r="G2" s="1156"/>
      <c r="H2" s="1155"/>
    </row>
    <row r="3" spans="1:14" x14ac:dyDescent="0.3">
      <c r="A3" s="1148" t="s">
        <v>4443</v>
      </c>
      <c r="B3" s="1149"/>
      <c r="C3" s="1150"/>
      <c r="D3" s="1150"/>
      <c r="E3" s="1151"/>
      <c r="F3" s="1155"/>
      <c r="G3" s="1156"/>
      <c r="H3" s="1155"/>
    </row>
    <row r="4" spans="1:14" x14ac:dyDescent="0.3">
      <c r="A4" s="1157" t="s">
        <v>4444</v>
      </c>
      <c r="B4" s="1158"/>
      <c r="C4" s="1159"/>
      <c r="D4" s="1159"/>
      <c r="E4" s="1160"/>
      <c r="F4" s="1161"/>
      <c r="G4" s="1156"/>
      <c r="H4" s="1155"/>
    </row>
    <row r="5" spans="1:14" x14ac:dyDescent="0.3">
      <c r="A5" s="1162"/>
      <c r="B5" s="1163"/>
      <c r="C5" s="1164"/>
      <c r="D5" s="1164"/>
      <c r="E5" s="1165"/>
      <c r="F5" s="1165"/>
      <c r="G5" s="1152"/>
      <c r="H5" s="1151"/>
    </row>
    <row r="6" spans="1:14" x14ac:dyDescent="0.3">
      <c r="A6" s="1166" t="s">
        <v>4111</v>
      </c>
      <c r="B6" s="1167" t="s">
        <v>4035</v>
      </c>
      <c r="C6" s="1168" t="s">
        <v>4112</v>
      </c>
      <c r="D6" s="1168" t="s">
        <v>4113</v>
      </c>
      <c r="E6" s="1169" t="s">
        <v>4114</v>
      </c>
      <c r="F6" s="1169" t="s">
        <v>4036</v>
      </c>
      <c r="G6" s="1156"/>
      <c r="H6" s="1170"/>
      <c r="K6" s="1171"/>
      <c r="L6" s="1153"/>
      <c r="M6" s="1171"/>
    </row>
    <row r="7" spans="1:14" x14ac:dyDescent="0.3">
      <c r="A7" s="1172"/>
      <c r="B7" s="1173"/>
      <c r="C7" s="1174"/>
      <c r="D7" s="1174"/>
      <c r="E7" s="1175"/>
      <c r="F7" s="1175"/>
      <c r="G7" s="1152"/>
      <c r="H7" s="1151"/>
      <c r="K7" s="1176"/>
      <c r="M7" s="1177"/>
    </row>
    <row r="8" spans="1:14" x14ac:dyDescent="0.3">
      <c r="A8" s="1178"/>
      <c r="B8" s="1163"/>
      <c r="C8" s="1164"/>
      <c r="D8" s="1179"/>
      <c r="E8" s="1180"/>
      <c r="F8" s="1180"/>
      <c r="G8" s="1181"/>
      <c r="H8" s="1182"/>
      <c r="M8" s="1177"/>
    </row>
    <row r="9" spans="1:14" ht="24" x14ac:dyDescent="0.3">
      <c r="A9" s="1183" t="s">
        <v>4039</v>
      </c>
      <c r="B9" s="1184" t="s">
        <v>4040</v>
      </c>
      <c r="C9" s="1185"/>
      <c r="D9" s="1179"/>
      <c r="E9" s="1180"/>
      <c r="F9" s="1180"/>
      <c r="G9" s="1181"/>
      <c r="H9" s="1182"/>
      <c r="M9" s="1177"/>
    </row>
    <row r="10" spans="1:14" x14ac:dyDescent="0.3">
      <c r="A10" s="1183"/>
      <c r="B10" s="1186"/>
      <c r="C10" s="1185"/>
      <c r="D10" s="1179"/>
      <c r="E10" s="1180"/>
      <c r="F10" s="1180"/>
      <c r="G10" s="1181"/>
      <c r="H10" s="1182"/>
    </row>
    <row r="11" spans="1:14" x14ac:dyDescent="0.25">
      <c r="A11" s="1187" t="s">
        <v>98</v>
      </c>
      <c r="B11" s="1188" t="s">
        <v>99</v>
      </c>
      <c r="C11" s="1185" t="s">
        <v>18</v>
      </c>
      <c r="D11" s="1189">
        <v>1</v>
      </c>
      <c r="E11" s="1190"/>
      <c r="F11" s="1180">
        <f>ROUND(D11*(ROUND(E11,2)),2)</f>
        <v>0</v>
      </c>
      <c r="G11" s="1181"/>
      <c r="H11" s="1182"/>
      <c r="K11" s="1191"/>
      <c r="L11" s="1191"/>
      <c r="M11" s="1192"/>
      <c r="N11" s="1193"/>
    </row>
    <row r="12" spans="1:14" x14ac:dyDescent="0.25">
      <c r="A12" s="1183"/>
      <c r="B12" s="1188"/>
      <c r="C12" s="1185"/>
      <c r="D12" s="1189" t="s">
        <v>4331</v>
      </c>
      <c r="E12" s="1180"/>
      <c r="F12" s="1180"/>
      <c r="G12" s="1181"/>
      <c r="H12" s="1182"/>
      <c r="K12" s="1191"/>
      <c r="L12" s="1191"/>
      <c r="M12" s="1192"/>
      <c r="N12" s="1193"/>
    </row>
    <row r="13" spans="1:14" x14ac:dyDescent="0.25">
      <c r="A13" s="1187" t="s">
        <v>100</v>
      </c>
      <c r="B13" s="1188" t="s">
        <v>3981</v>
      </c>
      <c r="C13" s="1185" t="s">
        <v>18</v>
      </c>
      <c r="D13" s="1189">
        <v>1</v>
      </c>
      <c r="E13" s="1190"/>
      <c r="F13" s="1180">
        <f>ROUND(D13*(ROUND(E13,2)),2)</f>
        <v>0</v>
      </c>
      <c r="G13" s="1181"/>
      <c r="H13" s="1182"/>
      <c r="K13" s="1191"/>
      <c r="L13" s="1191"/>
      <c r="M13" s="1192"/>
      <c r="N13" s="1193"/>
    </row>
    <row r="14" spans="1:14" x14ac:dyDescent="0.25">
      <c r="A14" s="1183"/>
      <c r="B14" s="1186"/>
      <c r="C14" s="1185"/>
      <c r="D14" s="1189" t="s">
        <v>4331</v>
      </c>
      <c r="E14" s="1180"/>
      <c r="F14" s="1180"/>
      <c r="G14" s="1181"/>
      <c r="H14" s="1182"/>
      <c r="K14" s="1194"/>
      <c r="L14" s="1191"/>
      <c r="M14" s="1195"/>
      <c r="N14" s="1194"/>
    </row>
    <row r="15" spans="1:14" x14ac:dyDescent="0.3">
      <c r="A15" s="1187" t="s">
        <v>102</v>
      </c>
      <c r="B15" s="1188" t="s">
        <v>103</v>
      </c>
      <c r="C15" s="1185"/>
      <c r="D15" s="1189" t="s">
        <v>4331</v>
      </c>
      <c r="E15" s="1180"/>
      <c r="F15" s="1180"/>
      <c r="G15" s="1181"/>
      <c r="H15" s="1182"/>
    </row>
    <row r="16" spans="1:14" x14ac:dyDescent="0.3">
      <c r="A16" s="1183"/>
      <c r="B16" s="1188"/>
      <c r="C16" s="1185"/>
      <c r="D16" s="1189" t="s">
        <v>4331</v>
      </c>
      <c r="E16" s="1180"/>
      <c r="F16" s="1180"/>
      <c r="G16" s="1181"/>
      <c r="H16" s="1182"/>
    </row>
    <row r="17" spans="1:8" x14ac:dyDescent="0.3">
      <c r="A17" s="1187" t="s">
        <v>104</v>
      </c>
      <c r="B17" s="1188" t="s">
        <v>105</v>
      </c>
      <c r="C17" s="1185" t="s">
        <v>64</v>
      </c>
      <c r="D17" s="1189">
        <v>60</v>
      </c>
      <c r="E17" s="1190"/>
      <c r="F17" s="1180">
        <f>ROUND(D17*(ROUND(E17,2)),2)</f>
        <v>0</v>
      </c>
      <c r="G17" s="1181"/>
      <c r="H17" s="1182"/>
    </row>
    <row r="18" spans="1:8" x14ac:dyDescent="0.3">
      <c r="A18" s="1196"/>
      <c r="B18" s="1188"/>
      <c r="C18" s="1185"/>
      <c r="D18" s="1189" t="s">
        <v>4331</v>
      </c>
      <c r="E18" s="1180"/>
      <c r="F18" s="1180"/>
      <c r="G18" s="1181"/>
      <c r="H18" s="1182"/>
    </row>
    <row r="19" spans="1:8" x14ac:dyDescent="0.3">
      <c r="A19" s="1187" t="s">
        <v>106</v>
      </c>
      <c r="B19" s="1188" t="s">
        <v>107</v>
      </c>
      <c r="C19" s="1185" t="s">
        <v>64</v>
      </c>
      <c r="D19" s="1189">
        <v>60</v>
      </c>
      <c r="E19" s="1190"/>
      <c r="F19" s="1180">
        <f>ROUND(D19*(ROUND(E19,2)),2)</f>
        <v>0</v>
      </c>
      <c r="G19" s="1181"/>
      <c r="H19" s="1182"/>
    </row>
    <row r="20" spans="1:8" x14ac:dyDescent="0.3">
      <c r="A20" s="1196"/>
      <c r="B20" s="1188"/>
      <c r="C20" s="1185"/>
      <c r="D20" s="1189" t="s">
        <v>4331</v>
      </c>
      <c r="E20" s="1180"/>
      <c r="F20" s="1180"/>
      <c r="G20" s="1181"/>
      <c r="H20" s="1182"/>
    </row>
    <row r="21" spans="1:8" x14ac:dyDescent="0.3">
      <c r="A21" s="1187" t="s">
        <v>108</v>
      </c>
      <c r="B21" s="1188" t="s">
        <v>4445</v>
      </c>
      <c r="C21" s="1185" t="s">
        <v>64</v>
      </c>
      <c r="D21" s="1189">
        <v>60</v>
      </c>
      <c r="E21" s="1190"/>
      <c r="F21" s="1180">
        <f>ROUND(D21*(ROUND(E21,2)),2)</f>
        <v>0</v>
      </c>
      <c r="G21" s="1181"/>
      <c r="H21" s="1182"/>
    </row>
    <row r="22" spans="1:8" x14ac:dyDescent="0.3">
      <c r="A22" s="1196"/>
      <c r="B22" s="1188"/>
      <c r="C22" s="1185"/>
      <c r="D22" s="1189" t="s">
        <v>4331</v>
      </c>
      <c r="E22" s="1180"/>
      <c r="F22" s="1180"/>
      <c r="G22" s="1181"/>
      <c r="H22" s="1182"/>
    </row>
    <row r="23" spans="1:8" x14ac:dyDescent="0.3">
      <c r="A23" s="1187" t="s">
        <v>110</v>
      </c>
      <c r="B23" s="1188" t="s">
        <v>4446</v>
      </c>
      <c r="C23" s="1185" t="s">
        <v>64</v>
      </c>
      <c r="D23" s="1189">
        <v>60</v>
      </c>
      <c r="E23" s="1190"/>
      <c r="F23" s="1180">
        <f>ROUND(D23*(ROUND(E23,2)),2)</f>
        <v>0</v>
      </c>
      <c r="G23" s="1181"/>
      <c r="H23" s="1182"/>
    </row>
    <row r="24" spans="1:8" x14ac:dyDescent="0.3">
      <c r="A24" s="1187"/>
      <c r="B24" s="1188"/>
      <c r="C24" s="1185"/>
      <c r="D24" s="1189"/>
      <c r="E24" s="1180"/>
      <c r="F24" s="1180"/>
      <c r="G24" s="1181"/>
      <c r="H24" s="1182"/>
    </row>
    <row r="25" spans="1:8" x14ac:dyDescent="0.3">
      <c r="A25" s="1183" t="s">
        <v>119</v>
      </c>
      <c r="B25" s="1186" t="s">
        <v>3965</v>
      </c>
      <c r="C25" s="1185"/>
      <c r="D25" s="1189"/>
      <c r="E25" s="1197"/>
      <c r="F25" s="1180"/>
      <c r="G25" s="1181"/>
      <c r="H25" s="1182"/>
    </row>
    <row r="26" spans="1:8" x14ac:dyDescent="0.3">
      <c r="A26" s="1187"/>
      <c r="B26" s="1188"/>
      <c r="C26" s="1185"/>
      <c r="D26" s="1189"/>
      <c r="E26" s="1197"/>
      <c r="F26" s="1180"/>
      <c r="G26" s="1181"/>
      <c r="H26" s="1182"/>
    </row>
    <row r="27" spans="1:8" ht="34.200000000000003" x14ac:dyDescent="0.3">
      <c r="A27" s="1187" t="s">
        <v>121</v>
      </c>
      <c r="B27" s="1188" t="s">
        <v>3966</v>
      </c>
      <c r="C27" s="1185"/>
      <c r="D27" s="1189"/>
      <c r="E27" s="1197"/>
      <c r="F27" s="1180"/>
      <c r="G27" s="1181"/>
      <c r="H27" s="1182"/>
    </row>
    <row r="28" spans="1:8" x14ac:dyDescent="0.3">
      <c r="A28" s="1187"/>
      <c r="B28" s="1188"/>
      <c r="C28" s="1185"/>
      <c r="D28" s="1189"/>
      <c r="E28" s="1197"/>
      <c r="F28" s="1180"/>
      <c r="G28" s="1181"/>
      <c r="H28" s="1182"/>
    </row>
    <row r="29" spans="1:8" ht="45.6" x14ac:dyDescent="0.3">
      <c r="A29" s="1187" t="s">
        <v>4447</v>
      </c>
      <c r="B29" s="1188" t="s">
        <v>3982</v>
      </c>
      <c r="C29" s="1185" t="s">
        <v>9</v>
      </c>
      <c r="D29" s="1189">
        <v>20</v>
      </c>
      <c r="E29" s="1190"/>
      <c r="F29" s="1180">
        <f>E29*D29</f>
        <v>0</v>
      </c>
      <c r="G29" s="1181"/>
      <c r="H29" s="1182"/>
    </row>
    <row r="30" spans="1:8" x14ac:dyDescent="0.3">
      <c r="A30" s="1187"/>
      <c r="B30" s="1188"/>
      <c r="C30" s="1185"/>
      <c r="D30" s="1189"/>
      <c r="E30" s="1197"/>
      <c r="F30" s="1180"/>
      <c r="G30" s="1181"/>
      <c r="H30" s="1182"/>
    </row>
    <row r="31" spans="1:8" ht="45.6" x14ac:dyDescent="0.3">
      <c r="A31" s="1187" t="s">
        <v>4448</v>
      </c>
      <c r="B31" s="1188" t="s">
        <v>3983</v>
      </c>
      <c r="C31" s="1185" t="s">
        <v>9</v>
      </c>
      <c r="D31" s="1189">
        <v>6</v>
      </c>
      <c r="E31" s="1190"/>
      <c r="F31" s="1180">
        <f>E31*D31</f>
        <v>0</v>
      </c>
      <c r="G31" s="1181"/>
      <c r="H31" s="1182"/>
    </row>
    <row r="32" spans="1:8" x14ac:dyDescent="0.3">
      <c r="A32" s="1187"/>
      <c r="B32" s="1188"/>
      <c r="C32" s="1185"/>
      <c r="D32" s="1189"/>
      <c r="E32" s="1197"/>
      <c r="F32" s="1180"/>
      <c r="G32" s="1181"/>
      <c r="H32" s="1182"/>
    </row>
    <row r="33" spans="1:8" ht="45.6" x14ac:dyDescent="0.3">
      <c r="A33" s="1187" t="s">
        <v>4449</v>
      </c>
      <c r="B33" s="1188" t="s">
        <v>3984</v>
      </c>
      <c r="C33" s="1185" t="s">
        <v>9</v>
      </c>
      <c r="D33" s="1189">
        <v>2</v>
      </c>
      <c r="E33" s="1190"/>
      <c r="F33" s="1180">
        <f>E33*D33</f>
        <v>0</v>
      </c>
      <c r="G33" s="1181"/>
      <c r="H33" s="1182"/>
    </row>
    <row r="34" spans="1:8" x14ac:dyDescent="0.3">
      <c r="A34" s="1187"/>
      <c r="B34" s="1188"/>
      <c r="C34" s="1185"/>
      <c r="D34" s="1189"/>
      <c r="E34" s="1197"/>
      <c r="F34" s="1180"/>
      <c r="G34" s="1181"/>
      <c r="H34" s="1182"/>
    </row>
    <row r="35" spans="1:8" x14ac:dyDescent="0.3">
      <c r="A35" s="1187"/>
      <c r="B35" s="1188"/>
      <c r="C35" s="1185"/>
      <c r="D35" s="1189"/>
      <c r="E35" s="1197"/>
      <c r="F35" s="1180"/>
      <c r="G35" s="1181"/>
      <c r="H35" s="1182"/>
    </row>
    <row r="36" spans="1:8" x14ac:dyDescent="0.3">
      <c r="A36" s="1187"/>
      <c r="B36" s="1188"/>
      <c r="C36" s="1185"/>
      <c r="D36" s="1189"/>
      <c r="E36" s="1197"/>
      <c r="F36" s="1180"/>
      <c r="G36" s="1181"/>
      <c r="H36" s="1182"/>
    </row>
    <row r="37" spans="1:8" x14ac:dyDescent="0.3">
      <c r="A37" s="1187"/>
      <c r="B37" s="1188"/>
      <c r="C37" s="1185"/>
      <c r="D37" s="1189"/>
      <c r="E37" s="1197"/>
      <c r="F37" s="1180"/>
      <c r="G37" s="1181"/>
      <c r="H37" s="1182"/>
    </row>
    <row r="38" spans="1:8" x14ac:dyDescent="0.3">
      <c r="A38" s="1187"/>
      <c r="B38" s="1188"/>
      <c r="C38" s="1185"/>
      <c r="D38" s="1189"/>
      <c r="E38" s="1197"/>
      <c r="F38" s="1180"/>
      <c r="G38" s="1181"/>
      <c r="H38" s="1182"/>
    </row>
    <row r="39" spans="1:8" x14ac:dyDescent="0.3">
      <c r="A39" s="1187"/>
      <c r="B39" s="1188"/>
      <c r="C39" s="1185"/>
      <c r="D39" s="1189"/>
      <c r="E39" s="1197"/>
      <c r="F39" s="1180"/>
      <c r="G39" s="1181"/>
      <c r="H39" s="1182"/>
    </row>
    <row r="40" spans="1:8" x14ac:dyDescent="0.3">
      <c r="A40" s="1187"/>
      <c r="B40" s="1198"/>
      <c r="C40" s="1199"/>
      <c r="D40" s="1200"/>
      <c r="E40" s="1201"/>
      <c r="F40" s="1202"/>
      <c r="G40" s="1181"/>
      <c r="H40" s="1182"/>
    </row>
    <row r="41" spans="1:8" x14ac:dyDescent="0.3">
      <c r="A41" s="1187"/>
      <c r="B41" s="1198"/>
      <c r="C41" s="1199"/>
      <c r="D41" s="1200"/>
      <c r="E41" s="1201"/>
      <c r="F41" s="1202"/>
      <c r="G41" s="1181"/>
      <c r="H41" s="1182"/>
    </row>
    <row r="42" spans="1:8" x14ac:dyDescent="0.3">
      <c r="A42" s="1187"/>
      <c r="B42" s="1198"/>
      <c r="C42" s="1199"/>
      <c r="D42" s="1200"/>
      <c r="E42" s="1201"/>
      <c r="F42" s="1202"/>
      <c r="G42" s="1181"/>
      <c r="H42" s="1182"/>
    </row>
    <row r="43" spans="1:8" x14ac:dyDescent="0.3">
      <c r="A43" s="1178"/>
      <c r="B43" s="1203"/>
      <c r="C43" s="1204"/>
      <c r="D43" s="1204"/>
      <c r="E43" s="1204"/>
      <c r="F43" s="1165"/>
      <c r="G43" s="1181"/>
      <c r="H43" s="1182"/>
    </row>
    <row r="44" spans="1:8" x14ac:dyDescent="0.3">
      <c r="A44" s="1205"/>
      <c r="B44" s="1158" t="s">
        <v>4450</v>
      </c>
      <c r="C44" s="1159"/>
      <c r="D44" s="1159"/>
      <c r="E44" s="1159"/>
      <c r="F44" s="1175">
        <f>SUM(F11:F42)</f>
        <v>0</v>
      </c>
      <c r="G44" s="1181"/>
      <c r="H44" s="1182"/>
    </row>
    <row r="45" spans="1:8" x14ac:dyDescent="0.3">
      <c r="A45" s="1148" t="str">
        <f>A1</f>
        <v>CONTRACT  SANRAL NRA 2024/1323</v>
      </c>
      <c r="B45" s="1206"/>
      <c r="C45" s="1150"/>
      <c r="D45" s="1150"/>
      <c r="E45" s="1150"/>
      <c r="F45" s="1151"/>
      <c r="G45" s="1181"/>
      <c r="H45" s="1182"/>
    </row>
    <row r="46" spans="1:8" x14ac:dyDescent="0.3">
      <c r="A46" s="1148" t="str">
        <f>A2</f>
        <v>ROUTINE ROAD MAINTENANCE ON NATIONAL ROUTES IN THE MPUMALANGA PROVINCE</v>
      </c>
      <c r="B46" s="1206"/>
      <c r="C46" s="1150"/>
      <c r="D46" s="1150"/>
      <c r="E46" s="1150"/>
      <c r="F46" s="1155" t="s">
        <v>4442</v>
      </c>
      <c r="G46" s="1181"/>
      <c r="H46" s="1182"/>
    </row>
    <row r="47" spans="1:8" x14ac:dyDescent="0.3">
      <c r="A47" s="1157" t="s">
        <v>4444</v>
      </c>
      <c r="B47" s="1149"/>
      <c r="C47" s="1159"/>
      <c r="D47" s="1159"/>
      <c r="E47" s="1159"/>
      <c r="F47" s="1151"/>
      <c r="G47" s="1181"/>
      <c r="H47" s="1182"/>
    </row>
    <row r="48" spans="1:8" x14ac:dyDescent="0.3">
      <c r="A48" s="1162"/>
      <c r="B48" s="1163"/>
      <c r="C48" s="1164"/>
      <c r="D48" s="1164"/>
      <c r="E48" s="1165"/>
      <c r="F48" s="1165"/>
      <c r="G48" s="1181"/>
      <c r="H48" s="1182"/>
    </row>
    <row r="49" spans="1:8" x14ac:dyDescent="0.3">
      <c r="A49" s="1166" t="s">
        <v>4111</v>
      </c>
      <c r="B49" s="1167" t="s">
        <v>4035</v>
      </c>
      <c r="C49" s="1168" t="s">
        <v>4112</v>
      </c>
      <c r="D49" s="1168" t="s">
        <v>4113</v>
      </c>
      <c r="E49" s="1169" t="s">
        <v>4114</v>
      </c>
      <c r="F49" s="1169" t="s">
        <v>4036</v>
      </c>
      <c r="G49" s="1181"/>
      <c r="H49" s="1182"/>
    </row>
    <row r="50" spans="1:8" x14ac:dyDescent="0.3">
      <c r="A50" s="1172"/>
      <c r="B50" s="1173"/>
      <c r="C50" s="1174"/>
      <c r="D50" s="1174"/>
      <c r="E50" s="1175"/>
      <c r="F50" s="1175"/>
      <c r="G50" s="1181"/>
      <c r="H50" s="1182"/>
    </row>
    <row r="51" spans="1:8" x14ac:dyDescent="0.3">
      <c r="A51" s="1178"/>
      <c r="B51" s="1203"/>
      <c r="C51" s="1204"/>
      <c r="D51" s="1204"/>
      <c r="E51" s="1204"/>
      <c r="F51" s="1165"/>
      <c r="G51" s="1181"/>
      <c r="H51" s="1182"/>
    </row>
    <row r="52" spans="1:8" x14ac:dyDescent="0.3">
      <c r="A52" s="1205"/>
      <c r="B52" s="1158" t="s">
        <v>4451</v>
      </c>
      <c r="C52" s="1159"/>
      <c r="D52" s="1159"/>
      <c r="E52" s="1159"/>
      <c r="F52" s="1175">
        <f>F44</f>
        <v>0</v>
      </c>
      <c r="G52" s="1181"/>
      <c r="H52" s="1182"/>
    </row>
    <row r="53" spans="1:8" x14ac:dyDescent="0.3">
      <c r="A53" s="1187"/>
      <c r="B53" s="1188"/>
      <c r="C53" s="1185"/>
      <c r="D53" s="1189" t="s">
        <v>4331</v>
      </c>
      <c r="E53" s="1207"/>
      <c r="F53" s="1180"/>
      <c r="G53" s="1181"/>
      <c r="H53" s="1182"/>
    </row>
    <row r="54" spans="1:8" ht="24" x14ac:dyDescent="0.3">
      <c r="A54" s="1183" t="s">
        <v>125</v>
      </c>
      <c r="B54" s="1186" t="s">
        <v>3985</v>
      </c>
      <c r="C54" s="1185"/>
      <c r="D54" s="1189"/>
      <c r="E54" s="1207"/>
      <c r="F54" s="1180"/>
      <c r="G54" s="1181"/>
      <c r="H54" s="1182"/>
    </row>
    <row r="55" spans="1:8" x14ac:dyDescent="0.3">
      <c r="A55" s="1187"/>
      <c r="B55" s="1188"/>
      <c r="C55" s="1185"/>
      <c r="D55" s="1189"/>
      <c r="E55" s="1207"/>
      <c r="F55" s="1180"/>
      <c r="G55" s="1181"/>
      <c r="H55" s="1182"/>
    </row>
    <row r="56" spans="1:8" ht="45.6" x14ac:dyDescent="0.3">
      <c r="A56" s="1187" t="s">
        <v>3986</v>
      </c>
      <c r="B56" s="1188" t="s">
        <v>3987</v>
      </c>
      <c r="C56" s="1185" t="s">
        <v>64</v>
      </c>
      <c r="D56" s="1189">
        <v>60</v>
      </c>
      <c r="E56" s="1190"/>
      <c r="F56" s="1180">
        <f>E56*D56</f>
        <v>0</v>
      </c>
      <c r="G56" s="1181"/>
      <c r="H56" s="1182"/>
    </row>
    <row r="57" spans="1:8" x14ac:dyDescent="0.3">
      <c r="A57" s="1187"/>
      <c r="B57" s="1188"/>
      <c r="C57" s="1185"/>
      <c r="D57" s="1189"/>
      <c r="E57" s="1207"/>
      <c r="F57" s="1180"/>
      <c r="G57" s="1181"/>
      <c r="H57" s="1182"/>
    </row>
    <row r="58" spans="1:8" ht="22.8" x14ac:dyDescent="0.3">
      <c r="A58" s="1187" t="s">
        <v>133</v>
      </c>
      <c r="B58" s="1188" t="s">
        <v>147</v>
      </c>
      <c r="C58" s="1185"/>
      <c r="D58" s="1189" t="s">
        <v>4331</v>
      </c>
      <c r="E58" s="1180"/>
      <c r="F58" s="1180"/>
      <c r="G58" s="1181"/>
      <c r="H58" s="1182"/>
    </row>
    <row r="59" spans="1:8" x14ac:dyDescent="0.3">
      <c r="A59" s="1187"/>
      <c r="B59" s="1188"/>
      <c r="C59" s="1185"/>
      <c r="D59" s="1189" t="s">
        <v>4331</v>
      </c>
      <c r="E59" s="1180"/>
      <c r="F59" s="1180"/>
      <c r="G59" s="1181"/>
      <c r="H59" s="1182"/>
    </row>
    <row r="60" spans="1:8" ht="22.8" x14ac:dyDescent="0.3">
      <c r="A60" s="1187" t="s">
        <v>3917</v>
      </c>
      <c r="B60" s="1188" t="s">
        <v>149</v>
      </c>
      <c r="C60" s="1185" t="s">
        <v>16</v>
      </c>
      <c r="D60" s="1189">
        <v>1</v>
      </c>
      <c r="E60" s="1180">
        <v>150000</v>
      </c>
      <c r="F60" s="1180">
        <f>ROUND(D60*(ROUND(E60,2)),2)</f>
        <v>150000</v>
      </c>
      <c r="G60" s="1181"/>
      <c r="H60" s="1182"/>
    </row>
    <row r="61" spans="1:8" x14ac:dyDescent="0.3">
      <c r="A61" s="1187"/>
      <c r="B61" s="1188"/>
      <c r="C61" s="1185"/>
      <c r="D61" s="1189" t="s">
        <v>4331</v>
      </c>
      <c r="E61" s="1180"/>
      <c r="F61" s="1180"/>
      <c r="G61" s="1181"/>
      <c r="H61" s="1182"/>
    </row>
    <row r="62" spans="1:8" ht="22.8" x14ac:dyDescent="0.3">
      <c r="A62" s="1187" t="s">
        <v>3918</v>
      </c>
      <c r="B62" s="1188" t="s">
        <v>3919</v>
      </c>
      <c r="C62" s="1185" t="s">
        <v>21</v>
      </c>
      <c r="D62" s="1189">
        <f>F60</f>
        <v>150000</v>
      </c>
      <c r="E62" s="1208"/>
      <c r="F62" s="1180">
        <f>ROUND(D62*(ROUND(E62,2)),2)</f>
        <v>0</v>
      </c>
      <c r="G62" s="1181"/>
      <c r="H62" s="1182"/>
    </row>
    <row r="63" spans="1:8" x14ac:dyDescent="0.3">
      <c r="A63" s="1187"/>
      <c r="B63" s="1188"/>
      <c r="C63" s="1185"/>
      <c r="D63" s="1189"/>
      <c r="E63" s="1209"/>
      <c r="F63" s="1180"/>
      <c r="G63" s="1181"/>
      <c r="H63" s="1182"/>
    </row>
    <row r="64" spans="1:8" x14ac:dyDescent="0.3">
      <c r="A64" s="1187"/>
      <c r="B64" s="1188"/>
      <c r="C64" s="1185"/>
      <c r="D64" s="1189"/>
      <c r="E64" s="1209"/>
      <c r="F64" s="1180"/>
      <c r="G64" s="1181"/>
      <c r="H64" s="1182"/>
    </row>
    <row r="65" spans="1:8" x14ac:dyDescent="0.3">
      <c r="A65" s="1187"/>
      <c r="B65" s="1188"/>
      <c r="C65" s="1185"/>
      <c r="D65" s="1189"/>
      <c r="E65" s="1209"/>
      <c r="F65" s="1180"/>
      <c r="G65" s="1181"/>
      <c r="H65" s="1182"/>
    </row>
    <row r="66" spans="1:8" x14ac:dyDescent="0.3">
      <c r="A66" s="1187"/>
      <c r="B66" s="1188"/>
      <c r="C66" s="1185"/>
      <c r="D66" s="1189"/>
      <c r="E66" s="1209"/>
      <c r="F66" s="1180"/>
      <c r="G66" s="1181"/>
      <c r="H66" s="1182"/>
    </row>
    <row r="67" spans="1:8" x14ac:dyDescent="0.3">
      <c r="A67" s="1187"/>
      <c r="B67" s="1188"/>
      <c r="C67" s="1185"/>
      <c r="D67" s="1189"/>
      <c r="E67" s="1209"/>
      <c r="F67" s="1180"/>
      <c r="G67" s="1181"/>
      <c r="H67" s="1182"/>
    </row>
    <row r="68" spans="1:8" x14ac:dyDescent="0.3">
      <c r="A68" s="1187"/>
      <c r="B68" s="1188"/>
      <c r="C68" s="1185"/>
      <c r="D68" s="1189"/>
      <c r="E68" s="1209"/>
      <c r="F68" s="1180"/>
      <c r="G68" s="1181"/>
      <c r="H68" s="1182"/>
    </row>
    <row r="69" spans="1:8" x14ac:dyDescent="0.3">
      <c r="A69" s="1187"/>
      <c r="B69" s="1188"/>
      <c r="C69" s="1185"/>
      <c r="D69" s="1189"/>
      <c r="E69" s="1209"/>
      <c r="F69" s="1180"/>
      <c r="G69" s="1181"/>
      <c r="H69" s="1182"/>
    </row>
    <row r="70" spans="1:8" x14ac:dyDescent="0.3">
      <c r="A70" s="1187"/>
      <c r="B70" s="1188"/>
      <c r="C70" s="1185"/>
      <c r="D70" s="1189"/>
      <c r="E70" s="1209"/>
      <c r="F70" s="1180"/>
      <c r="G70" s="1181"/>
      <c r="H70" s="1182"/>
    </row>
    <row r="71" spans="1:8" x14ac:dyDescent="0.3">
      <c r="A71" s="1187"/>
      <c r="B71" s="1188"/>
      <c r="C71" s="1185"/>
      <c r="D71" s="1189"/>
      <c r="E71" s="1209"/>
      <c r="F71" s="1180"/>
      <c r="G71" s="1181"/>
      <c r="H71" s="1182"/>
    </row>
    <row r="72" spans="1:8" x14ac:dyDescent="0.3">
      <c r="A72" s="1187"/>
      <c r="B72" s="1188"/>
      <c r="C72" s="1185"/>
      <c r="D72" s="1189"/>
      <c r="E72" s="1209"/>
      <c r="F72" s="1180"/>
      <c r="G72" s="1181"/>
      <c r="H72" s="1182"/>
    </row>
    <row r="73" spans="1:8" x14ac:dyDescent="0.3">
      <c r="A73" s="1187"/>
      <c r="B73" s="1188"/>
      <c r="C73" s="1185"/>
      <c r="D73" s="1189"/>
      <c r="E73" s="1209"/>
      <c r="F73" s="1180"/>
      <c r="G73" s="1181"/>
      <c r="H73" s="1182"/>
    </row>
    <row r="74" spans="1:8" x14ac:dyDescent="0.3">
      <c r="A74" s="1187"/>
      <c r="B74" s="1188"/>
      <c r="C74" s="1185"/>
      <c r="D74" s="1189"/>
      <c r="E74" s="1209"/>
      <c r="F74" s="1180"/>
      <c r="G74" s="1181"/>
      <c r="H74" s="1182"/>
    </row>
    <row r="75" spans="1:8" x14ac:dyDescent="0.3">
      <c r="A75" s="1187"/>
      <c r="B75" s="1188"/>
      <c r="C75" s="1185"/>
      <c r="D75" s="1189"/>
      <c r="E75" s="1209"/>
      <c r="F75" s="1180"/>
      <c r="G75" s="1181"/>
      <c r="H75" s="1182"/>
    </row>
    <row r="76" spans="1:8" x14ac:dyDescent="0.3">
      <c r="A76" s="1187"/>
      <c r="B76" s="1188"/>
      <c r="C76" s="1185"/>
      <c r="D76" s="1189"/>
      <c r="E76" s="1209"/>
      <c r="F76" s="1180"/>
      <c r="G76" s="1181"/>
      <c r="H76" s="1182"/>
    </row>
    <row r="77" spans="1:8" x14ac:dyDescent="0.3">
      <c r="A77" s="1187"/>
      <c r="B77" s="1188"/>
      <c r="C77" s="1185"/>
      <c r="D77" s="1189"/>
      <c r="E77" s="1209"/>
      <c r="F77" s="1180"/>
      <c r="G77" s="1181"/>
      <c r="H77" s="1182"/>
    </row>
    <row r="78" spans="1:8" x14ac:dyDescent="0.3">
      <c r="A78" s="1187"/>
      <c r="B78" s="1188"/>
      <c r="C78" s="1185"/>
      <c r="D78" s="1189"/>
      <c r="E78" s="1209"/>
      <c r="F78" s="1180"/>
      <c r="G78" s="1181"/>
      <c r="H78" s="1182"/>
    </row>
    <row r="79" spans="1:8" x14ac:dyDescent="0.3">
      <c r="A79" s="1187"/>
      <c r="B79" s="1188"/>
      <c r="C79" s="1185"/>
      <c r="D79" s="1189"/>
      <c r="E79" s="1209"/>
      <c r="F79" s="1180"/>
      <c r="G79" s="1181"/>
      <c r="H79" s="1182"/>
    </row>
    <row r="80" spans="1:8" x14ac:dyDescent="0.3">
      <c r="A80" s="1187"/>
      <c r="B80" s="1188"/>
      <c r="C80" s="1185"/>
      <c r="D80" s="1189"/>
      <c r="E80" s="1209"/>
      <c r="F80" s="1180"/>
      <c r="G80" s="1181"/>
      <c r="H80" s="1182"/>
    </row>
    <row r="81" spans="1:8" x14ac:dyDescent="0.3">
      <c r="A81" s="1187"/>
      <c r="B81" s="1188"/>
      <c r="C81" s="1185"/>
      <c r="D81" s="1189"/>
      <c r="E81" s="1209"/>
      <c r="F81" s="1180"/>
      <c r="G81" s="1181"/>
      <c r="H81" s="1182"/>
    </row>
    <row r="82" spans="1:8" x14ac:dyDescent="0.3">
      <c r="A82" s="1187"/>
      <c r="B82" s="1188"/>
      <c r="C82" s="1185"/>
      <c r="D82" s="1189"/>
      <c r="E82" s="1209"/>
      <c r="F82" s="1180"/>
      <c r="G82" s="1181"/>
      <c r="H82" s="1182"/>
    </row>
    <row r="83" spans="1:8" x14ac:dyDescent="0.3">
      <c r="A83" s="1187"/>
      <c r="B83" s="1188"/>
      <c r="C83" s="1185"/>
      <c r="D83" s="1189"/>
      <c r="E83" s="1209"/>
      <c r="F83" s="1180"/>
      <c r="G83" s="1181"/>
      <c r="H83" s="1182"/>
    </row>
    <row r="84" spans="1:8" x14ac:dyDescent="0.3">
      <c r="A84" s="1187"/>
      <c r="B84" s="1188"/>
      <c r="C84" s="1185"/>
      <c r="D84" s="1189"/>
      <c r="E84" s="1209"/>
      <c r="F84" s="1180"/>
      <c r="G84" s="1181"/>
      <c r="H84" s="1182"/>
    </row>
    <row r="85" spans="1:8" x14ac:dyDescent="0.3">
      <c r="A85" s="1187"/>
      <c r="B85" s="1188"/>
      <c r="C85" s="1185"/>
      <c r="D85" s="1189"/>
      <c r="E85" s="1209"/>
      <c r="F85" s="1180"/>
      <c r="G85" s="1181"/>
      <c r="H85" s="1182"/>
    </row>
    <row r="86" spans="1:8" x14ac:dyDescent="0.3">
      <c r="A86" s="1187"/>
      <c r="B86" s="1188"/>
      <c r="C86" s="1185"/>
      <c r="D86" s="1189"/>
      <c r="E86" s="1209"/>
      <c r="F86" s="1180"/>
      <c r="G86" s="1181"/>
      <c r="H86" s="1182"/>
    </row>
    <row r="87" spans="1:8" x14ac:dyDescent="0.3">
      <c r="A87" s="1187"/>
      <c r="B87" s="1188"/>
      <c r="C87" s="1185"/>
      <c r="D87" s="1189"/>
      <c r="E87" s="1209"/>
      <c r="F87" s="1180"/>
      <c r="G87" s="1181"/>
      <c r="H87" s="1182"/>
    </row>
    <row r="88" spans="1:8" x14ac:dyDescent="0.3">
      <c r="A88" s="1187"/>
      <c r="B88" s="1188"/>
      <c r="C88" s="1185"/>
      <c r="D88" s="1189"/>
      <c r="E88" s="1209"/>
      <c r="F88" s="1180"/>
      <c r="G88" s="1181"/>
      <c r="H88" s="1182"/>
    </row>
    <row r="89" spans="1:8" x14ac:dyDescent="0.3">
      <c r="A89" s="1187"/>
      <c r="B89" s="1188"/>
      <c r="C89" s="1185"/>
      <c r="D89" s="1189"/>
      <c r="E89" s="1209"/>
      <c r="F89" s="1180"/>
      <c r="G89" s="1181"/>
      <c r="H89" s="1182"/>
    </row>
    <row r="90" spans="1:8" x14ac:dyDescent="0.3">
      <c r="A90" s="1178"/>
      <c r="B90" s="1203"/>
      <c r="C90" s="1204"/>
      <c r="D90" s="1204"/>
      <c r="E90" s="1204"/>
      <c r="F90" s="1210"/>
      <c r="G90" s="1181"/>
      <c r="H90" s="1182"/>
    </row>
    <row r="91" spans="1:8" x14ac:dyDescent="0.3">
      <c r="A91" s="1211" t="s">
        <v>4039</v>
      </c>
      <c r="B91" s="1158" t="s">
        <v>4116</v>
      </c>
      <c r="C91" s="1159"/>
      <c r="D91" s="1159"/>
      <c r="E91" s="1159"/>
      <c r="F91" s="1212">
        <f>SUM(F52:F89)</f>
        <v>150000</v>
      </c>
      <c r="G91" s="1181"/>
      <c r="H91" s="1182"/>
    </row>
    <row r="92" spans="1:8" x14ac:dyDescent="0.3">
      <c r="A92" s="1213" t="str">
        <f>A1</f>
        <v>CONTRACT  SANRAL NRA 2024/1323</v>
      </c>
      <c r="B92" s="1206"/>
      <c r="C92" s="1150"/>
      <c r="D92" s="1150"/>
      <c r="E92" s="1150"/>
      <c r="F92" s="1182"/>
      <c r="G92" s="1181"/>
      <c r="H92" s="1182"/>
    </row>
    <row r="93" spans="1:8" x14ac:dyDescent="0.3">
      <c r="A93" s="1148" t="str">
        <f>A2</f>
        <v>ROUTINE ROAD MAINTENANCE ON NATIONAL ROUTES IN THE MPUMALANGA PROVINCE</v>
      </c>
      <c r="B93" s="1149"/>
      <c r="C93" s="1150"/>
      <c r="D93" s="1150"/>
      <c r="E93" s="1150"/>
      <c r="F93" s="1155" t="s">
        <v>4452</v>
      </c>
      <c r="G93" s="1181"/>
      <c r="H93" s="1155"/>
    </row>
    <row r="94" spans="1:8" x14ac:dyDescent="0.3">
      <c r="A94" s="1157"/>
      <c r="B94" s="1158"/>
      <c r="C94" s="1159"/>
      <c r="D94" s="1159"/>
      <c r="E94" s="1159"/>
      <c r="F94" s="1161"/>
      <c r="G94" s="1181"/>
      <c r="H94" s="1155"/>
    </row>
    <row r="95" spans="1:8" x14ac:dyDescent="0.3">
      <c r="A95" s="1162"/>
      <c r="B95" s="1163"/>
      <c r="C95" s="1164"/>
      <c r="D95" s="1164"/>
      <c r="E95" s="1165"/>
      <c r="F95" s="1165"/>
      <c r="G95" s="1181"/>
      <c r="H95" s="1151"/>
    </row>
    <row r="96" spans="1:8" x14ac:dyDescent="0.3">
      <c r="A96" s="1166" t="s">
        <v>4111</v>
      </c>
      <c r="B96" s="1167" t="s">
        <v>4035</v>
      </c>
      <c r="C96" s="1168" t="s">
        <v>4112</v>
      </c>
      <c r="D96" s="1168" t="s">
        <v>4113</v>
      </c>
      <c r="E96" s="1169" t="s">
        <v>4114</v>
      </c>
      <c r="F96" s="1169" t="s">
        <v>4036</v>
      </c>
      <c r="G96" s="1181"/>
      <c r="H96" s="1170"/>
    </row>
    <row r="97" spans="1:8" x14ac:dyDescent="0.3">
      <c r="A97" s="1172"/>
      <c r="B97" s="1173"/>
      <c r="C97" s="1174"/>
      <c r="D97" s="1174"/>
      <c r="E97" s="1175"/>
      <c r="F97" s="1175"/>
      <c r="G97" s="1181"/>
      <c r="H97" s="1151"/>
    </row>
    <row r="98" spans="1:8" x14ac:dyDescent="0.3">
      <c r="A98" s="1178"/>
      <c r="B98" s="1163"/>
      <c r="C98" s="1164"/>
      <c r="D98" s="1189" t="s">
        <v>4331</v>
      </c>
      <c r="E98" s="1165"/>
      <c r="F98" s="1180"/>
      <c r="G98" s="1181"/>
      <c r="H98" s="1182"/>
    </row>
    <row r="99" spans="1:8" ht="24" x14ac:dyDescent="0.3">
      <c r="A99" s="1183" t="s">
        <v>4037</v>
      </c>
      <c r="B99" s="1184" t="s">
        <v>4038</v>
      </c>
      <c r="C99" s="1185"/>
      <c r="D99" s="1189" t="s">
        <v>4331</v>
      </c>
      <c r="E99" s="1207"/>
      <c r="F99" s="1180"/>
      <c r="G99" s="1181"/>
      <c r="H99" s="1182"/>
    </row>
    <row r="100" spans="1:8" x14ac:dyDescent="0.3">
      <c r="A100" s="1187"/>
      <c r="B100" s="1184"/>
      <c r="C100" s="1185"/>
      <c r="D100" s="1189" t="s">
        <v>4331</v>
      </c>
      <c r="E100" s="1207"/>
      <c r="F100" s="1180"/>
      <c r="G100" s="1181"/>
      <c r="H100" s="1182"/>
    </row>
    <row r="101" spans="1:8" x14ac:dyDescent="0.3">
      <c r="A101" s="1166" t="s">
        <v>5</v>
      </c>
      <c r="B101" s="1214" t="s">
        <v>6</v>
      </c>
      <c r="C101" s="1150"/>
      <c r="D101" s="1189" t="s">
        <v>4331</v>
      </c>
      <c r="E101" s="1207"/>
      <c r="F101" s="1180"/>
      <c r="G101" s="1181"/>
      <c r="H101" s="1182"/>
    </row>
    <row r="102" spans="1:8" x14ac:dyDescent="0.3">
      <c r="A102" s="1183"/>
      <c r="B102" s="1188"/>
      <c r="C102" s="1185"/>
      <c r="D102" s="1189" t="s">
        <v>4331</v>
      </c>
      <c r="E102" s="1207"/>
      <c r="F102" s="1180"/>
      <c r="G102" s="1181"/>
      <c r="H102" s="1182"/>
    </row>
    <row r="103" spans="1:8" x14ac:dyDescent="0.3">
      <c r="A103" s="1187" t="s">
        <v>7</v>
      </c>
      <c r="B103" s="1188" t="s">
        <v>8</v>
      </c>
      <c r="C103" s="1185" t="s">
        <v>9</v>
      </c>
      <c r="D103" s="1189">
        <v>12</v>
      </c>
      <c r="E103" s="1215"/>
      <c r="F103" s="1180">
        <f>ROUND(D103*(ROUND(E103,2)),2)</f>
        <v>0</v>
      </c>
      <c r="G103" s="1181"/>
      <c r="H103" s="1182"/>
    </row>
    <row r="104" spans="1:8" x14ac:dyDescent="0.3">
      <c r="A104" s="1183"/>
      <c r="B104" s="1188"/>
      <c r="C104" s="1185"/>
      <c r="D104" s="1189" t="s">
        <v>4331</v>
      </c>
      <c r="E104" s="1207"/>
      <c r="F104" s="1180"/>
      <c r="G104" s="1181"/>
      <c r="H104" s="1182"/>
    </row>
    <row r="105" spans="1:8" x14ac:dyDescent="0.3">
      <c r="A105" s="1187" t="s">
        <v>10</v>
      </c>
      <c r="B105" s="1188" t="s">
        <v>11</v>
      </c>
      <c r="C105" s="1185" t="s">
        <v>9</v>
      </c>
      <c r="D105" s="1189">
        <v>18</v>
      </c>
      <c r="E105" s="1216"/>
      <c r="F105" s="1180">
        <f>ROUND(D105*(ROUND(E105,2)),2)</f>
        <v>0</v>
      </c>
      <c r="G105" s="1181"/>
      <c r="H105" s="1182"/>
    </row>
    <row r="106" spans="1:8" x14ac:dyDescent="0.3">
      <c r="A106" s="1183"/>
      <c r="B106" s="1188"/>
      <c r="C106" s="1185"/>
      <c r="D106" s="1189" t="s">
        <v>4331</v>
      </c>
      <c r="E106" s="1207"/>
      <c r="F106" s="1180"/>
      <c r="G106" s="1181"/>
      <c r="H106" s="1182"/>
    </row>
    <row r="107" spans="1:8" x14ac:dyDescent="0.3">
      <c r="A107" s="1187" t="s">
        <v>12</v>
      </c>
      <c r="B107" s="1188" t="s">
        <v>13</v>
      </c>
      <c r="C107" s="1185"/>
      <c r="D107" s="1189" t="s">
        <v>4331</v>
      </c>
      <c r="E107" s="1207"/>
      <c r="F107" s="1180"/>
      <c r="G107" s="1181"/>
      <c r="H107" s="1182"/>
    </row>
    <row r="108" spans="1:8" x14ac:dyDescent="0.3">
      <c r="A108" s="1183"/>
      <c r="B108" s="1188"/>
      <c r="C108" s="1185"/>
      <c r="D108" s="1189" t="s">
        <v>4331</v>
      </c>
      <c r="E108" s="1207"/>
      <c r="F108" s="1180"/>
      <c r="G108" s="1181"/>
      <c r="H108" s="1182"/>
    </row>
    <row r="109" spans="1:8" x14ac:dyDescent="0.3">
      <c r="A109" s="1187" t="s">
        <v>14</v>
      </c>
      <c r="B109" s="1188" t="s">
        <v>13</v>
      </c>
      <c r="C109" s="1185" t="s">
        <v>16</v>
      </c>
      <c r="D109" s="1189">
        <v>1</v>
      </c>
      <c r="E109" s="1207">
        <v>150000</v>
      </c>
      <c r="F109" s="1180">
        <f>ROUND(D109*(ROUND(E109,2)),2)</f>
        <v>150000</v>
      </c>
      <c r="G109" s="1181"/>
      <c r="H109" s="1182"/>
    </row>
    <row r="110" spans="1:8" x14ac:dyDescent="0.3">
      <c r="A110" s="1183"/>
      <c r="B110" s="1188"/>
      <c r="C110" s="1185"/>
      <c r="D110" s="1189" t="s">
        <v>4331</v>
      </c>
      <c r="E110" s="1207"/>
      <c r="F110" s="1180"/>
      <c r="G110" s="1181"/>
      <c r="H110" s="1182"/>
    </row>
    <row r="111" spans="1:8" ht="22.8" x14ac:dyDescent="0.3">
      <c r="A111" s="1187" t="s">
        <v>19</v>
      </c>
      <c r="B111" s="1188" t="s">
        <v>4165</v>
      </c>
      <c r="C111" s="1185" t="s">
        <v>21</v>
      </c>
      <c r="D111" s="1189">
        <f>F109</f>
        <v>150000</v>
      </c>
      <c r="E111" s="1208"/>
      <c r="F111" s="1180">
        <f>ROUND(D111*(ROUND(E111,2)),2)</f>
        <v>0</v>
      </c>
      <c r="G111" s="1181"/>
      <c r="H111" s="1182"/>
    </row>
    <row r="112" spans="1:8" x14ac:dyDescent="0.3">
      <c r="A112" s="1183"/>
      <c r="B112" s="1188"/>
      <c r="C112" s="1185"/>
      <c r="D112" s="1189" t="s">
        <v>4331</v>
      </c>
      <c r="E112" s="1207"/>
      <c r="F112" s="1180"/>
      <c r="G112" s="1181"/>
      <c r="H112" s="1182"/>
    </row>
    <row r="113" spans="1:8" x14ac:dyDescent="0.3">
      <c r="A113" s="1183" t="s">
        <v>22</v>
      </c>
      <c r="B113" s="1186" t="s">
        <v>23</v>
      </c>
      <c r="C113" s="1185"/>
      <c r="D113" s="1189" t="s">
        <v>4331</v>
      </c>
      <c r="E113" s="1207"/>
      <c r="F113" s="1180"/>
      <c r="G113" s="1181"/>
      <c r="H113" s="1182"/>
    </row>
    <row r="114" spans="1:8" x14ac:dyDescent="0.3">
      <c r="A114" s="1187"/>
      <c r="B114" s="1188"/>
      <c r="C114" s="1185"/>
      <c r="D114" s="1189" t="s">
        <v>4331</v>
      </c>
      <c r="E114" s="1207"/>
      <c r="F114" s="1180"/>
      <c r="G114" s="1181"/>
      <c r="H114" s="1182"/>
    </row>
    <row r="115" spans="1:8" x14ac:dyDescent="0.3">
      <c r="A115" s="1187" t="s">
        <v>24</v>
      </c>
      <c r="B115" s="1188" t="s">
        <v>23</v>
      </c>
      <c r="C115" s="1185" t="s">
        <v>16</v>
      </c>
      <c r="D115" s="1189">
        <v>1</v>
      </c>
      <c r="E115" s="1207">
        <v>80000</v>
      </c>
      <c r="F115" s="1180">
        <f>ROUND(D115*(ROUND(E115,2)),2)</f>
        <v>80000</v>
      </c>
      <c r="G115" s="1181"/>
      <c r="H115" s="1182"/>
    </row>
    <row r="116" spans="1:8" x14ac:dyDescent="0.3">
      <c r="A116" s="1187"/>
      <c r="B116" s="1188"/>
      <c r="C116" s="1185"/>
      <c r="D116" s="1189" t="s">
        <v>4331</v>
      </c>
      <c r="E116" s="1207"/>
      <c r="F116" s="1180"/>
      <c r="G116" s="1181"/>
      <c r="H116" s="1182"/>
    </row>
    <row r="117" spans="1:8" ht="22.8" x14ac:dyDescent="0.3">
      <c r="A117" s="1187" t="s">
        <v>28</v>
      </c>
      <c r="B117" s="1188" t="s">
        <v>3920</v>
      </c>
      <c r="C117" s="1185" t="s">
        <v>21</v>
      </c>
      <c r="D117" s="1189">
        <f>F115</f>
        <v>80000</v>
      </c>
      <c r="E117" s="1208"/>
      <c r="F117" s="1180">
        <f>ROUND(D117*(ROUND(E117,2)),2)</f>
        <v>0</v>
      </c>
      <c r="G117" s="1181"/>
      <c r="H117" s="1182"/>
    </row>
    <row r="118" spans="1:8" x14ac:dyDescent="0.3">
      <c r="A118" s="1187"/>
      <c r="B118" s="1188"/>
      <c r="C118" s="1185"/>
      <c r="D118" s="1189" t="s">
        <v>4331</v>
      </c>
      <c r="E118" s="1207"/>
      <c r="F118" s="1180"/>
      <c r="G118" s="1181"/>
      <c r="H118" s="1182"/>
    </row>
    <row r="119" spans="1:8" ht="24" x14ac:dyDescent="0.3">
      <c r="A119" s="1183" t="s">
        <v>3921</v>
      </c>
      <c r="B119" s="1186" t="s">
        <v>3962</v>
      </c>
      <c r="C119" s="1185"/>
      <c r="D119" s="1189" t="s">
        <v>4331</v>
      </c>
      <c r="E119" s="1207"/>
      <c r="F119" s="1180"/>
      <c r="G119" s="1181"/>
      <c r="H119" s="1182"/>
    </row>
    <row r="120" spans="1:8" x14ac:dyDescent="0.3">
      <c r="A120" s="1187"/>
      <c r="B120" s="1188"/>
      <c r="C120" s="1185"/>
      <c r="D120" s="1189" t="s">
        <v>4331</v>
      </c>
      <c r="E120" s="1207"/>
      <c r="F120" s="1180"/>
      <c r="G120" s="1181"/>
      <c r="H120" s="1182"/>
    </row>
    <row r="121" spans="1:8" ht="22.8" x14ac:dyDescent="0.3">
      <c r="A121" s="1187" t="s">
        <v>3922</v>
      </c>
      <c r="B121" s="1188" t="s">
        <v>3963</v>
      </c>
      <c r="C121" s="1185" t="s">
        <v>16</v>
      </c>
      <c r="D121" s="1189">
        <v>1</v>
      </c>
      <c r="E121" s="1207">
        <v>850000</v>
      </c>
      <c r="F121" s="1180">
        <f>ROUND(D121*(ROUND(E121,2)),2)</f>
        <v>850000</v>
      </c>
      <c r="G121" s="1181"/>
      <c r="H121" s="1182"/>
    </row>
    <row r="122" spans="1:8" x14ac:dyDescent="0.3">
      <c r="A122" s="1187"/>
      <c r="B122" s="1188"/>
      <c r="C122" s="1185"/>
      <c r="D122" s="1189" t="s">
        <v>4331</v>
      </c>
      <c r="E122" s="1207"/>
      <c r="F122" s="1180"/>
      <c r="G122" s="1181"/>
      <c r="H122" s="1182"/>
    </row>
    <row r="123" spans="1:8" ht="22.8" x14ac:dyDescent="0.3">
      <c r="A123" s="1187" t="s">
        <v>3923</v>
      </c>
      <c r="B123" s="1188" t="s">
        <v>3964</v>
      </c>
      <c r="C123" s="1185" t="s">
        <v>21</v>
      </c>
      <c r="D123" s="1189">
        <f>F121</f>
        <v>850000</v>
      </c>
      <c r="E123" s="1208"/>
      <c r="F123" s="1180">
        <f>ROUND(D123*(ROUND(E123,2)),2)</f>
        <v>0</v>
      </c>
      <c r="G123" s="1181"/>
      <c r="H123" s="1182"/>
    </row>
    <row r="124" spans="1:8" x14ac:dyDescent="0.3">
      <c r="A124" s="1187"/>
      <c r="B124" s="1188"/>
      <c r="C124" s="1185"/>
      <c r="D124" s="1189" t="s">
        <v>4331</v>
      </c>
      <c r="E124" s="1207"/>
      <c r="F124" s="1180"/>
      <c r="G124" s="1181"/>
      <c r="H124" s="1182"/>
    </row>
    <row r="125" spans="1:8" x14ac:dyDescent="0.3">
      <c r="A125" s="1187" t="s">
        <v>30</v>
      </c>
      <c r="B125" s="1188" t="s">
        <v>3960</v>
      </c>
      <c r="C125" s="1185"/>
      <c r="D125" s="1189" t="s">
        <v>4331</v>
      </c>
      <c r="E125" s="1207"/>
      <c r="F125" s="1180"/>
      <c r="G125" s="1181"/>
      <c r="H125" s="1182"/>
    </row>
    <row r="126" spans="1:8" x14ac:dyDescent="0.3">
      <c r="A126" s="1187"/>
      <c r="B126" s="1188"/>
      <c r="C126" s="1185"/>
      <c r="D126" s="1189" t="s">
        <v>4331</v>
      </c>
      <c r="E126" s="1207"/>
      <c r="F126" s="1180"/>
      <c r="G126" s="1181"/>
      <c r="H126" s="1182"/>
    </row>
    <row r="127" spans="1:8" x14ac:dyDescent="0.3">
      <c r="A127" s="1187" t="s">
        <v>32</v>
      </c>
      <c r="B127" s="1188" t="s">
        <v>3961</v>
      </c>
      <c r="C127" s="1185" t="s">
        <v>16</v>
      </c>
      <c r="D127" s="1189">
        <v>1</v>
      </c>
      <c r="E127" s="1207">
        <v>400000</v>
      </c>
      <c r="F127" s="1180">
        <f>ROUND(D127*(ROUND(E127,2)),2)</f>
        <v>400000</v>
      </c>
      <c r="G127" s="1181"/>
      <c r="H127" s="1182"/>
    </row>
    <row r="128" spans="1:8" x14ac:dyDescent="0.3">
      <c r="A128" s="1187"/>
      <c r="B128" s="1188"/>
      <c r="C128" s="1185"/>
      <c r="D128" s="1189" t="s">
        <v>4331</v>
      </c>
      <c r="E128" s="1207"/>
      <c r="F128" s="1180"/>
      <c r="G128" s="1181"/>
      <c r="H128" s="1182"/>
    </row>
    <row r="129" spans="1:8" ht="24" x14ac:dyDescent="0.3">
      <c r="A129" s="1183" t="s">
        <v>38</v>
      </c>
      <c r="B129" s="1186" t="s">
        <v>3972</v>
      </c>
      <c r="C129" s="1185"/>
      <c r="D129" s="1189" t="s">
        <v>4331</v>
      </c>
      <c r="E129" s="1207"/>
      <c r="F129" s="1180"/>
      <c r="G129" s="1181"/>
      <c r="H129" s="1182"/>
    </row>
    <row r="130" spans="1:8" x14ac:dyDescent="0.3">
      <c r="A130" s="1187"/>
      <c r="B130" s="1188"/>
      <c r="C130" s="1185"/>
      <c r="D130" s="1189" t="s">
        <v>4331</v>
      </c>
      <c r="E130" s="1207"/>
      <c r="F130" s="1180"/>
      <c r="G130" s="1181"/>
      <c r="H130" s="1182"/>
    </row>
    <row r="131" spans="1:8" x14ac:dyDescent="0.3">
      <c r="A131" s="1187" t="s">
        <v>40</v>
      </c>
      <c r="B131" s="1188" t="s">
        <v>3975</v>
      </c>
      <c r="C131" s="1185"/>
      <c r="D131" s="1189" t="s">
        <v>4331</v>
      </c>
      <c r="E131" s="1207"/>
      <c r="F131" s="1180"/>
      <c r="G131" s="1181"/>
      <c r="H131" s="1182"/>
    </row>
    <row r="132" spans="1:8" x14ac:dyDescent="0.3">
      <c r="A132" s="1187"/>
      <c r="B132" s="1188"/>
      <c r="C132" s="1185"/>
      <c r="D132" s="1189" t="s">
        <v>4331</v>
      </c>
      <c r="E132" s="1207"/>
      <c r="F132" s="1180"/>
      <c r="G132" s="1181"/>
      <c r="H132" s="1182"/>
    </row>
    <row r="133" spans="1:8" x14ac:dyDescent="0.3">
      <c r="A133" s="1187" t="s">
        <v>42</v>
      </c>
      <c r="B133" s="1188" t="s">
        <v>3973</v>
      </c>
      <c r="C133" s="1185" t="s">
        <v>3971</v>
      </c>
      <c r="D133" s="1189">
        <v>1</v>
      </c>
      <c r="E133" s="1207">
        <v>2600000</v>
      </c>
      <c r="F133" s="1180">
        <f>ROUND(D133*(ROUND(E133,2)),2)</f>
        <v>2600000</v>
      </c>
      <c r="G133" s="1181"/>
      <c r="H133" s="1182"/>
    </row>
    <row r="134" spans="1:8" x14ac:dyDescent="0.3">
      <c r="A134" s="1187"/>
      <c r="B134" s="1188"/>
      <c r="C134" s="1185"/>
      <c r="D134" s="1189" t="s">
        <v>4331</v>
      </c>
      <c r="E134" s="1217"/>
      <c r="F134" s="1180"/>
      <c r="G134" s="1181"/>
      <c r="H134" s="1182"/>
    </row>
    <row r="135" spans="1:8" x14ac:dyDescent="0.3">
      <c r="A135" s="1187" t="s">
        <v>3977</v>
      </c>
      <c r="B135" s="1188" t="s">
        <v>3974</v>
      </c>
      <c r="C135" s="1185" t="s">
        <v>3971</v>
      </c>
      <c r="D135" s="1189">
        <v>1</v>
      </c>
      <c r="E135" s="1217">
        <v>1400000</v>
      </c>
      <c r="F135" s="1180">
        <f>ROUND(D135*(ROUND(E135,2)),2)</f>
        <v>1400000</v>
      </c>
      <c r="G135" s="1181"/>
      <c r="H135" s="1182"/>
    </row>
    <row r="136" spans="1:8" x14ac:dyDescent="0.3">
      <c r="A136" s="1187"/>
      <c r="B136" s="1188"/>
      <c r="C136" s="1185"/>
      <c r="D136" s="1189" t="s">
        <v>4331</v>
      </c>
      <c r="E136" s="1207"/>
      <c r="F136" s="1180"/>
      <c r="G136" s="1181"/>
      <c r="H136" s="1182"/>
    </row>
    <row r="137" spans="1:8" ht="22.8" x14ac:dyDescent="0.3">
      <c r="A137" s="1187" t="s">
        <v>3978</v>
      </c>
      <c r="B137" s="1188" t="s">
        <v>4453</v>
      </c>
      <c r="C137" s="1185" t="s">
        <v>21</v>
      </c>
      <c r="D137" s="1189">
        <f>SUM(F133:F135)</f>
        <v>4000000</v>
      </c>
      <c r="E137" s="1208"/>
      <c r="F137" s="1180">
        <f>ROUND(D137*(ROUND(E137,2)),2)</f>
        <v>0</v>
      </c>
      <c r="G137" s="1181"/>
      <c r="H137" s="1182"/>
    </row>
    <row r="138" spans="1:8" x14ac:dyDescent="0.3">
      <c r="A138" s="1187"/>
      <c r="B138" s="1188"/>
      <c r="C138" s="1185"/>
      <c r="D138" s="1189"/>
      <c r="E138" s="1207"/>
      <c r="F138" s="1180"/>
      <c r="G138" s="1181"/>
      <c r="H138" s="1182"/>
    </row>
    <row r="139" spans="1:8" x14ac:dyDescent="0.3">
      <c r="A139" s="1187" t="s">
        <v>44</v>
      </c>
      <c r="B139" s="1188" t="s">
        <v>2861</v>
      </c>
      <c r="C139" s="1185" t="s">
        <v>16</v>
      </c>
      <c r="D139" s="1189">
        <v>1</v>
      </c>
      <c r="E139" s="1217">
        <v>250000</v>
      </c>
      <c r="F139" s="1180">
        <f>ROUND(D139*(ROUND(E139,2)),2)</f>
        <v>250000</v>
      </c>
      <c r="G139" s="1181"/>
      <c r="H139" s="1182"/>
    </row>
    <row r="140" spans="1:8" x14ac:dyDescent="0.3">
      <c r="A140" s="1187"/>
      <c r="B140" s="1188"/>
      <c r="C140" s="1185"/>
      <c r="D140" s="1189"/>
      <c r="E140" s="1207"/>
      <c r="F140" s="1180"/>
      <c r="G140" s="1181"/>
      <c r="H140" s="1182"/>
    </row>
    <row r="141" spans="1:8" x14ac:dyDescent="0.3">
      <c r="A141" s="1187"/>
      <c r="B141" s="1188"/>
      <c r="C141" s="1185"/>
      <c r="D141" s="1189"/>
      <c r="E141" s="1207"/>
      <c r="F141" s="1180"/>
      <c r="G141" s="1181"/>
      <c r="H141" s="1182"/>
    </row>
    <row r="142" spans="1:8" x14ac:dyDescent="0.3">
      <c r="A142" s="1187"/>
      <c r="B142" s="1188"/>
      <c r="C142" s="1185"/>
      <c r="D142" s="1189"/>
      <c r="E142" s="1207"/>
      <c r="F142" s="1180"/>
      <c r="G142" s="1181"/>
      <c r="H142" s="1182"/>
    </row>
    <row r="143" spans="1:8" x14ac:dyDescent="0.3">
      <c r="A143" s="1187"/>
      <c r="B143" s="1188"/>
      <c r="C143" s="1185"/>
      <c r="D143" s="1189"/>
      <c r="E143" s="1207"/>
      <c r="F143" s="1180"/>
      <c r="G143" s="1181"/>
      <c r="H143" s="1182"/>
    </row>
    <row r="144" spans="1:8" x14ac:dyDescent="0.3">
      <c r="A144" s="1187"/>
      <c r="B144" s="1188"/>
      <c r="C144" s="1185"/>
      <c r="D144" s="1189"/>
      <c r="E144" s="1207"/>
      <c r="F144" s="1180"/>
      <c r="G144" s="1181"/>
      <c r="H144" s="1182"/>
    </row>
    <row r="145" spans="1:8" x14ac:dyDescent="0.3">
      <c r="A145" s="1187"/>
      <c r="B145" s="1188"/>
      <c r="C145" s="1185"/>
      <c r="D145" s="1189"/>
      <c r="E145" s="1207"/>
      <c r="F145" s="1180"/>
      <c r="G145" s="1181"/>
      <c r="H145" s="1182"/>
    </row>
    <row r="146" spans="1:8" x14ac:dyDescent="0.3">
      <c r="A146" s="1187"/>
      <c r="B146" s="1188"/>
      <c r="C146" s="1185"/>
      <c r="D146" s="1189"/>
      <c r="E146" s="1207"/>
      <c r="F146" s="1180"/>
      <c r="G146" s="1181"/>
      <c r="H146" s="1182"/>
    </row>
    <row r="147" spans="1:8" x14ac:dyDescent="0.3">
      <c r="A147" s="1187"/>
      <c r="B147" s="1188"/>
      <c r="C147" s="1185"/>
      <c r="D147" s="1189" t="s">
        <v>4331</v>
      </c>
      <c r="E147" s="1207"/>
      <c r="F147" s="1180"/>
      <c r="G147" s="1181"/>
      <c r="H147" s="1182"/>
    </row>
    <row r="148" spans="1:8" x14ac:dyDescent="0.3">
      <c r="A148" s="1178"/>
      <c r="B148" s="1203"/>
      <c r="C148" s="1204"/>
      <c r="D148" s="1204"/>
      <c r="E148" s="1204"/>
      <c r="F148" s="1165"/>
      <c r="G148" s="1181"/>
      <c r="H148" s="1151"/>
    </row>
    <row r="149" spans="1:8" x14ac:dyDescent="0.3">
      <c r="A149" s="1205"/>
      <c r="B149" s="1158" t="s">
        <v>4450</v>
      </c>
      <c r="C149" s="1159"/>
      <c r="D149" s="1159"/>
      <c r="E149" s="1159"/>
      <c r="F149" s="1175">
        <f>SUM(F98:F147)</f>
        <v>5730000</v>
      </c>
      <c r="G149" s="1181"/>
      <c r="H149" s="1151"/>
    </row>
    <row r="150" spans="1:8" x14ac:dyDescent="0.3">
      <c r="A150" s="1148" t="str">
        <f>A1</f>
        <v>CONTRACT  SANRAL NRA 2024/1323</v>
      </c>
      <c r="B150" s="1206"/>
      <c r="C150" s="1150"/>
      <c r="D150" s="1150"/>
      <c r="E150" s="1150"/>
      <c r="F150" s="1151"/>
      <c r="G150" s="1181"/>
      <c r="H150" s="1151"/>
    </row>
    <row r="151" spans="1:8" x14ac:dyDescent="0.3">
      <c r="A151" s="1148" t="str">
        <f>A2</f>
        <v>ROUTINE ROAD MAINTENANCE ON NATIONAL ROUTES IN THE MPUMALANGA PROVINCE</v>
      </c>
      <c r="B151" s="1206"/>
      <c r="C151" s="1150"/>
      <c r="D151" s="1150"/>
      <c r="E151" s="1150"/>
      <c r="F151" s="1155" t="s">
        <v>4452</v>
      </c>
      <c r="G151" s="1181"/>
      <c r="H151" s="1155"/>
    </row>
    <row r="152" spans="1:8" x14ac:dyDescent="0.3">
      <c r="A152" s="1157" t="s">
        <v>4444</v>
      </c>
      <c r="B152" s="1149"/>
      <c r="C152" s="1159"/>
      <c r="D152" s="1159"/>
      <c r="E152" s="1159"/>
      <c r="F152" s="1151"/>
      <c r="G152" s="1181"/>
      <c r="H152" s="1151"/>
    </row>
    <row r="153" spans="1:8" x14ac:dyDescent="0.3">
      <c r="A153" s="1162"/>
      <c r="B153" s="1163"/>
      <c r="C153" s="1164"/>
      <c r="D153" s="1164"/>
      <c r="E153" s="1165"/>
      <c r="F153" s="1165"/>
      <c r="G153" s="1181"/>
      <c r="H153" s="1151"/>
    </row>
    <row r="154" spans="1:8" x14ac:dyDescent="0.3">
      <c r="A154" s="1166" t="s">
        <v>4111</v>
      </c>
      <c r="B154" s="1167" t="s">
        <v>4035</v>
      </c>
      <c r="C154" s="1168" t="s">
        <v>4112</v>
      </c>
      <c r="D154" s="1168" t="s">
        <v>4113</v>
      </c>
      <c r="E154" s="1169" t="s">
        <v>4114</v>
      </c>
      <c r="F154" s="1169" t="s">
        <v>4036</v>
      </c>
      <c r="G154" s="1181"/>
      <c r="H154" s="1170"/>
    </row>
    <row r="155" spans="1:8" x14ac:dyDescent="0.3">
      <c r="A155" s="1172"/>
      <c r="B155" s="1173"/>
      <c r="C155" s="1174"/>
      <c r="D155" s="1174"/>
      <c r="E155" s="1175"/>
      <c r="F155" s="1175"/>
      <c r="G155" s="1181"/>
      <c r="H155" s="1151"/>
    </row>
    <row r="156" spans="1:8" x14ac:dyDescent="0.3">
      <c r="A156" s="1178"/>
      <c r="B156" s="1203"/>
      <c r="C156" s="1204"/>
      <c r="D156" s="1204"/>
      <c r="E156" s="1204"/>
      <c r="F156" s="1165"/>
      <c r="G156" s="1181"/>
      <c r="H156" s="1151"/>
    </row>
    <row r="157" spans="1:8" x14ac:dyDescent="0.3">
      <c r="A157" s="1205"/>
      <c r="B157" s="1158" t="s">
        <v>4451</v>
      </c>
      <c r="C157" s="1159"/>
      <c r="D157" s="1159"/>
      <c r="E157" s="1159"/>
      <c r="F157" s="1175">
        <f>F149</f>
        <v>5730000</v>
      </c>
      <c r="G157" s="1181"/>
      <c r="H157" s="1151"/>
    </row>
    <row r="158" spans="1:8" x14ac:dyDescent="0.3">
      <c r="A158" s="1187"/>
      <c r="B158" s="1188"/>
      <c r="C158" s="1185"/>
      <c r="D158" s="1189" t="s">
        <v>4331</v>
      </c>
      <c r="E158" s="1207"/>
      <c r="F158" s="1180"/>
      <c r="G158" s="1181"/>
      <c r="H158" s="1182"/>
    </row>
    <row r="159" spans="1:8" x14ac:dyDescent="0.3">
      <c r="A159" s="1187" t="s">
        <v>3924</v>
      </c>
      <c r="B159" s="1188" t="s">
        <v>53</v>
      </c>
      <c r="C159" s="1185" t="s">
        <v>16</v>
      </c>
      <c r="D159" s="1189">
        <v>1</v>
      </c>
      <c r="E159" s="1217">
        <v>80000</v>
      </c>
      <c r="F159" s="1180">
        <f>ROUND(D159*(ROUND(E159,2)),2)</f>
        <v>80000</v>
      </c>
      <c r="G159" s="1181"/>
      <c r="H159" s="1182"/>
    </row>
    <row r="160" spans="1:8" x14ac:dyDescent="0.3">
      <c r="A160" s="1187"/>
      <c r="B160" s="1188"/>
      <c r="C160" s="1185"/>
      <c r="D160" s="1189" t="s">
        <v>4331</v>
      </c>
      <c r="E160" s="1217"/>
      <c r="F160" s="1180"/>
      <c r="G160" s="1181"/>
      <c r="H160" s="1182"/>
    </row>
    <row r="161" spans="1:8" x14ac:dyDescent="0.3">
      <c r="A161" s="1183" t="s">
        <v>60</v>
      </c>
      <c r="B161" s="1186" t="s">
        <v>61</v>
      </c>
      <c r="C161" s="1185"/>
      <c r="D161" s="1189" t="s">
        <v>4331</v>
      </c>
      <c r="E161" s="1209"/>
      <c r="F161" s="1180"/>
      <c r="G161" s="1181"/>
      <c r="H161" s="1182"/>
    </row>
    <row r="162" spans="1:8" x14ac:dyDescent="0.3">
      <c r="A162" s="1187"/>
      <c r="B162" s="1188"/>
      <c r="C162" s="1185"/>
      <c r="D162" s="1189" t="s">
        <v>4331</v>
      </c>
      <c r="E162" s="1209"/>
      <c r="F162" s="1180"/>
      <c r="G162" s="1181"/>
      <c r="H162" s="1182"/>
    </row>
    <row r="163" spans="1:8" x14ac:dyDescent="0.3">
      <c r="A163" s="1187" t="s">
        <v>62</v>
      </c>
      <c r="B163" s="1188" t="s">
        <v>63</v>
      </c>
      <c r="C163" s="1185" t="s">
        <v>64</v>
      </c>
      <c r="D163" s="1189">
        <v>60</v>
      </c>
      <c r="E163" s="1218"/>
      <c r="F163" s="1180">
        <f>ROUND(D163*(ROUND(E163,2)),2)</f>
        <v>0</v>
      </c>
      <c r="G163" s="1181"/>
      <c r="H163" s="1182"/>
    </row>
    <row r="164" spans="1:8" x14ac:dyDescent="0.3">
      <c r="A164" s="1187"/>
      <c r="B164" s="1188"/>
      <c r="C164" s="1185"/>
      <c r="D164" s="1189" t="s">
        <v>4331</v>
      </c>
      <c r="E164" s="1207"/>
      <c r="F164" s="1180"/>
      <c r="G164" s="1181"/>
      <c r="H164" s="1182"/>
    </row>
    <row r="165" spans="1:8" x14ac:dyDescent="0.3">
      <c r="A165" s="1187" t="s">
        <v>65</v>
      </c>
      <c r="B165" s="1188" t="s">
        <v>66</v>
      </c>
      <c r="C165" s="1185" t="s">
        <v>16</v>
      </c>
      <c r="D165" s="1189">
        <v>1</v>
      </c>
      <c r="E165" s="1207">
        <v>2800000</v>
      </c>
      <c r="F165" s="1180">
        <f>ROUND(D165*(ROUND(E165,2)),2)</f>
        <v>2800000</v>
      </c>
      <c r="G165" s="1181"/>
      <c r="H165" s="1182"/>
    </row>
    <row r="166" spans="1:8" x14ac:dyDescent="0.3">
      <c r="A166" s="1187"/>
      <c r="B166" s="1188"/>
      <c r="C166" s="1185"/>
      <c r="D166" s="1189" t="s">
        <v>4331</v>
      </c>
      <c r="E166" s="1207"/>
      <c r="F166" s="1180"/>
      <c r="G166" s="1181"/>
      <c r="H166" s="1182"/>
    </row>
    <row r="167" spans="1:8" x14ac:dyDescent="0.3">
      <c r="A167" s="1187" t="s">
        <v>67</v>
      </c>
      <c r="B167" s="1188" t="s">
        <v>68</v>
      </c>
      <c r="C167" s="1185" t="s">
        <v>16</v>
      </c>
      <c r="D167" s="1189">
        <v>1</v>
      </c>
      <c r="E167" s="1207">
        <v>150000</v>
      </c>
      <c r="F167" s="1180">
        <f>ROUND(D167*(ROUND(E167,2)),2)</f>
        <v>150000</v>
      </c>
      <c r="G167" s="1181"/>
      <c r="H167" s="1182"/>
    </row>
    <row r="168" spans="1:8" x14ac:dyDescent="0.3">
      <c r="A168" s="1187"/>
      <c r="B168" s="1188"/>
      <c r="C168" s="1185"/>
      <c r="D168" s="1189" t="s">
        <v>4331</v>
      </c>
      <c r="E168" s="1207"/>
      <c r="F168" s="1180"/>
      <c r="G168" s="1181"/>
      <c r="H168" s="1182"/>
    </row>
    <row r="169" spans="1:8" ht="22.8" x14ac:dyDescent="0.3">
      <c r="A169" s="1187" t="s">
        <v>69</v>
      </c>
      <c r="B169" s="1188" t="s">
        <v>70</v>
      </c>
      <c r="C169" s="1185" t="s">
        <v>16</v>
      </c>
      <c r="D169" s="1189">
        <v>1</v>
      </c>
      <c r="E169" s="1207">
        <v>150000</v>
      </c>
      <c r="F169" s="1180">
        <f>ROUND(D169*(ROUND(E169,2)),2)</f>
        <v>150000</v>
      </c>
      <c r="G169" s="1181"/>
      <c r="H169" s="1182"/>
    </row>
    <row r="170" spans="1:8" x14ac:dyDescent="0.3">
      <c r="A170" s="1187"/>
      <c r="B170" s="1188"/>
      <c r="C170" s="1185"/>
      <c r="D170" s="1189" t="s">
        <v>4331</v>
      </c>
      <c r="E170" s="1207"/>
      <c r="F170" s="1180"/>
      <c r="G170" s="1181"/>
      <c r="H170" s="1182"/>
    </row>
    <row r="171" spans="1:8" ht="14.25" customHeight="1" x14ac:dyDescent="0.3">
      <c r="A171" s="1187" t="s">
        <v>71</v>
      </c>
      <c r="B171" s="1188" t="s">
        <v>72</v>
      </c>
      <c r="C171" s="1185" t="s">
        <v>16</v>
      </c>
      <c r="D171" s="1189">
        <v>1</v>
      </c>
      <c r="E171" s="1207">
        <v>500000</v>
      </c>
      <c r="F171" s="1180">
        <f>ROUND(D171*(ROUND(E171,2)),2)</f>
        <v>500000</v>
      </c>
      <c r="G171" s="1181"/>
      <c r="H171" s="1182"/>
    </row>
    <row r="172" spans="1:8" x14ac:dyDescent="0.3">
      <c r="A172" s="1187"/>
      <c r="B172" s="1188"/>
      <c r="C172" s="1185"/>
      <c r="D172" s="1189" t="s">
        <v>4331</v>
      </c>
      <c r="E172" s="1207"/>
      <c r="F172" s="1180"/>
      <c r="G172" s="1181"/>
      <c r="H172" s="1182"/>
    </row>
    <row r="173" spans="1:8" ht="22.8" x14ac:dyDescent="0.3">
      <c r="A173" s="1187" t="s">
        <v>73</v>
      </c>
      <c r="B173" s="1188" t="s">
        <v>74</v>
      </c>
      <c r="C173" s="1185" t="s">
        <v>21</v>
      </c>
      <c r="D173" s="1189">
        <f>SUM(F165:F171)</f>
        <v>3600000</v>
      </c>
      <c r="E173" s="1208"/>
      <c r="F173" s="1180">
        <f>ROUND(D173*(ROUND(E173,2)),2)</f>
        <v>0</v>
      </c>
      <c r="G173" s="1181"/>
      <c r="H173" s="1182"/>
    </row>
    <row r="174" spans="1:8" x14ac:dyDescent="0.3">
      <c r="A174" s="1187"/>
      <c r="B174" s="1188"/>
      <c r="C174" s="1185"/>
      <c r="D174" s="1189" t="s">
        <v>4331</v>
      </c>
      <c r="E174" s="1207"/>
      <c r="F174" s="1180"/>
      <c r="G174" s="1181"/>
      <c r="H174" s="1182"/>
    </row>
    <row r="175" spans="1:8" x14ac:dyDescent="0.3">
      <c r="A175" s="1187" t="s">
        <v>75</v>
      </c>
      <c r="B175" s="1188" t="s">
        <v>76</v>
      </c>
      <c r="C175" s="1185"/>
      <c r="D175" s="1189" t="s">
        <v>4331</v>
      </c>
      <c r="E175" s="1207"/>
      <c r="F175" s="1180"/>
      <c r="G175" s="1181"/>
      <c r="H175" s="1182"/>
    </row>
    <row r="176" spans="1:8" x14ac:dyDescent="0.3">
      <c r="A176" s="1187"/>
      <c r="B176" s="1188"/>
      <c r="C176" s="1185"/>
      <c r="D176" s="1189" t="s">
        <v>4331</v>
      </c>
      <c r="E176" s="1207"/>
      <c r="F176" s="1180"/>
      <c r="G176" s="1181"/>
      <c r="H176" s="1182"/>
    </row>
    <row r="177" spans="1:8" x14ac:dyDescent="0.3">
      <c r="A177" s="1187" t="s">
        <v>3109</v>
      </c>
      <c r="B177" s="1188" t="s">
        <v>76</v>
      </c>
      <c r="C177" s="1185" t="s">
        <v>16</v>
      </c>
      <c r="D177" s="1189">
        <v>1</v>
      </c>
      <c r="E177" s="1207">
        <v>1500000</v>
      </c>
      <c r="F177" s="1180">
        <f>ROUND(D177*(ROUND(E177,2)),2)</f>
        <v>1500000</v>
      </c>
      <c r="G177" s="1181"/>
      <c r="H177" s="1182"/>
    </row>
    <row r="178" spans="1:8" x14ac:dyDescent="0.3">
      <c r="A178" s="1187"/>
      <c r="B178" s="1188"/>
      <c r="C178" s="1185"/>
      <c r="D178" s="1189" t="s">
        <v>4331</v>
      </c>
      <c r="E178" s="1207"/>
      <c r="F178" s="1180"/>
      <c r="G178" s="1181"/>
      <c r="H178" s="1182"/>
    </row>
    <row r="179" spans="1:8" ht="22.8" x14ac:dyDescent="0.3">
      <c r="A179" s="1187" t="s">
        <v>3830</v>
      </c>
      <c r="B179" s="1188" t="s">
        <v>3829</v>
      </c>
      <c r="C179" s="1185" t="s">
        <v>21</v>
      </c>
      <c r="D179" s="1189">
        <f>F177</f>
        <v>1500000</v>
      </c>
      <c r="E179" s="1208"/>
      <c r="F179" s="1180">
        <f>ROUND(D179*(ROUND(E179,2)),2)</f>
        <v>0</v>
      </c>
      <c r="G179" s="1181"/>
      <c r="H179" s="1182"/>
    </row>
    <row r="180" spans="1:8" x14ac:dyDescent="0.3">
      <c r="A180" s="1187"/>
      <c r="B180" s="1188"/>
      <c r="C180" s="1185"/>
      <c r="D180" s="1189" t="s">
        <v>4331</v>
      </c>
      <c r="E180" s="1207"/>
      <c r="F180" s="1180"/>
      <c r="G180" s="1181"/>
      <c r="H180" s="1182"/>
    </row>
    <row r="181" spans="1:8" x14ac:dyDescent="0.3">
      <c r="A181" s="1219"/>
      <c r="B181" s="1198"/>
      <c r="C181" s="1199"/>
      <c r="D181" s="1200"/>
      <c r="E181" s="1220"/>
      <c r="F181" s="1202"/>
      <c r="G181" s="1181"/>
      <c r="H181" s="1182"/>
    </row>
    <row r="182" spans="1:8" x14ac:dyDescent="0.3">
      <c r="A182" s="1219"/>
      <c r="B182" s="1198"/>
      <c r="C182" s="1199"/>
      <c r="D182" s="1200"/>
      <c r="E182" s="1221"/>
      <c r="F182" s="1202"/>
      <c r="G182" s="1181"/>
      <c r="H182" s="1182"/>
    </row>
    <row r="183" spans="1:8" x14ac:dyDescent="0.3">
      <c r="A183" s="1222"/>
      <c r="B183" s="1203"/>
      <c r="C183" s="1204"/>
      <c r="D183" s="1204"/>
      <c r="E183" s="1204"/>
      <c r="F183" s="1210"/>
      <c r="G183" s="1181"/>
      <c r="H183" s="1182"/>
    </row>
    <row r="184" spans="1:8" x14ac:dyDescent="0.3">
      <c r="A184" s="1211" t="s">
        <v>4037</v>
      </c>
      <c r="B184" s="1158" t="s">
        <v>4116</v>
      </c>
      <c r="C184" s="1159"/>
      <c r="D184" s="1159"/>
      <c r="E184" s="1159"/>
      <c r="F184" s="1175">
        <f>SUM(F156:F182)</f>
        <v>10910000</v>
      </c>
      <c r="G184" s="1181"/>
      <c r="H184" s="1151"/>
    </row>
    <row r="185" spans="1:8" x14ac:dyDescent="0.3">
      <c r="A185" s="1148" t="str">
        <f>A1</f>
        <v>CONTRACT  SANRAL NRA 2024/1323</v>
      </c>
      <c r="B185" s="1206"/>
      <c r="C185" s="1150"/>
      <c r="D185" s="1150"/>
      <c r="E185" s="1150"/>
      <c r="F185" s="1151"/>
      <c r="G185" s="1181"/>
      <c r="H185" s="1151"/>
    </row>
    <row r="186" spans="1:8" x14ac:dyDescent="0.3">
      <c r="A186" s="1148" t="str">
        <f>A2</f>
        <v>ROUTINE ROAD MAINTENANCE ON NATIONAL ROUTES IN THE MPUMALANGA PROVINCE</v>
      </c>
      <c r="B186" s="1149"/>
      <c r="C186" s="1150"/>
      <c r="D186" s="1150"/>
      <c r="E186" s="1150"/>
      <c r="F186" s="1155" t="s">
        <v>4454</v>
      </c>
      <c r="G186" s="1181"/>
      <c r="H186" s="1155"/>
    </row>
    <row r="187" spans="1:8" x14ac:dyDescent="0.3">
      <c r="A187" s="1157" t="s">
        <v>4444</v>
      </c>
      <c r="B187" s="1149"/>
      <c r="C187" s="1159"/>
      <c r="D187" s="1159"/>
      <c r="E187" s="1159"/>
      <c r="F187" s="1151"/>
      <c r="G187" s="1181"/>
      <c r="H187" s="1151"/>
    </row>
    <row r="188" spans="1:8" x14ac:dyDescent="0.3">
      <c r="A188" s="1162"/>
      <c r="B188" s="1163"/>
      <c r="C188" s="1164"/>
      <c r="D188" s="1164"/>
      <c r="E188" s="1165"/>
      <c r="F188" s="1165"/>
      <c r="G188" s="1181"/>
      <c r="H188" s="1151"/>
    </row>
    <row r="189" spans="1:8" x14ac:dyDescent="0.3">
      <c r="A189" s="1166" t="s">
        <v>4111</v>
      </c>
      <c r="B189" s="1167" t="s">
        <v>4035</v>
      </c>
      <c r="C189" s="1168" t="s">
        <v>4112</v>
      </c>
      <c r="D189" s="1168" t="s">
        <v>4113</v>
      </c>
      <c r="E189" s="1169" t="s">
        <v>4114</v>
      </c>
      <c r="F189" s="1169" t="s">
        <v>4036</v>
      </c>
      <c r="G189" s="1181"/>
      <c r="H189" s="1170"/>
    </row>
    <row r="190" spans="1:8" x14ac:dyDescent="0.3">
      <c r="A190" s="1172"/>
      <c r="B190" s="1173"/>
      <c r="C190" s="1174"/>
      <c r="D190" s="1174"/>
      <c r="E190" s="1175"/>
      <c r="F190" s="1175"/>
      <c r="G190" s="1181"/>
      <c r="H190" s="1151"/>
    </row>
    <row r="191" spans="1:8" x14ac:dyDescent="0.3">
      <c r="A191" s="1222"/>
      <c r="B191" s="1223"/>
      <c r="C191" s="1164"/>
      <c r="D191" s="1189" t="s">
        <v>4331</v>
      </c>
      <c r="E191" s="1165"/>
      <c r="F191" s="1180"/>
      <c r="G191" s="1181"/>
      <c r="H191" s="1182"/>
    </row>
    <row r="192" spans="1:8" x14ac:dyDescent="0.3">
      <c r="A192" s="1183" t="s">
        <v>4041</v>
      </c>
      <c r="B192" s="1184" t="s">
        <v>4455</v>
      </c>
      <c r="C192" s="1185"/>
      <c r="D192" s="1189" t="s">
        <v>4331</v>
      </c>
      <c r="E192" s="1207"/>
      <c r="F192" s="1180"/>
      <c r="G192" s="1181"/>
      <c r="H192" s="1182"/>
    </row>
    <row r="193" spans="1:8" x14ac:dyDescent="0.3">
      <c r="A193" s="1183"/>
      <c r="B193" s="1184"/>
      <c r="C193" s="1185"/>
      <c r="D193" s="1189" t="s">
        <v>4331</v>
      </c>
      <c r="E193" s="1207"/>
      <c r="F193" s="1180"/>
      <c r="G193" s="1181"/>
      <c r="H193" s="1182"/>
    </row>
    <row r="194" spans="1:8" x14ac:dyDescent="0.3">
      <c r="A194" s="1187" t="s">
        <v>153</v>
      </c>
      <c r="B194" s="1188" t="s">
        <v>3988</v>
      </c>
      <c r="C194" s="1185" t="s">
        <v>955</v>
      </c>
      <c r="D194" s="1189">
        <v>230</v>
      </c>
      <c r="E194" s="1224"/>
      <c r="F194" s="1180">
        <f>ROUND(D194*(ROUND(E194,2)),2)</f>
        <v>0</v>
      </c>
      <c r="G194" s="1181"/>
      <c r="H194" s="1182"/>
    </row>
    <row r="195" spans="1:8" x14ac:dyDescent="0.3">
      <c r="A195" s="1187"/>
      <c r="B195" s="1188"/>
      <c r="C195" s="1185"/>
      <c r="D195" s="1189" t="s">
        <v>4331</v>
      </c>
      <c r="E195" s="1217"/>
      <c r="F195" s="1180"/>
      <c r="G195" s="1181"/>
      <c r="H195" s="1182"/>
    </row>
    <row r="196" spans="1:8" x14ac:dyDescent="0.3">
      <c r="A196" s="1187" t="s">
        <v>157</v>
      </c>
      <c r="B196" s="1188" t="s">
        <v>3950</v>
      </c>
      <c r="C196" s="1185" t="s">
        <v>64</v>
      </c>
      <c r="D196" s="1189">
        <v>60</v>
      </c>
      <c r="E196" s="1224"/>
      <c r="F196" s="1180">
        <f>ROUND(D196*(ROUND(E196,2)),2)</f>
        <v>0</v>
      </c>
      <c r="G196" s="1181"/>
      <c r="H196" s="1182"/>
    </row>
    <row r="197" spans="1:8" x14ac:dyDescent="0.3">
      <c r="A197" s="1187"/>
      <c r="B197" s="1188"/>
      <c r="C197" s="1185"/>
      <c r="D197" s="1189"/>
      <c r="E197" s="1217"/>
      <c r="F197" s="1180"/>
      <c r="G197" s="1181"/>
      <c r="H197" s="1182"/>
    </row>
    <row r="198" spans="1:8" x14ac:dyDescent="0.3">
      <c r="A198" s="1183"/>
      <c r="B198" s="1186"/>
      <c r="C198" s="1185"/>
      <c r="D198" s="1189"/>
      <c r="E198" s="1217"/>
      <c r="F198" s="1180"/>
      <c r="G198" s="1181"/>
      <c r="H198" s="1182"/>
    </row>
    <row r="199" spans="1:8" x14ac:dyDescent="0.3">
      <c r="A199" s="1187"/>
      <c r="B199" s="1188"/>
      <c r="C199" s="1185"/>
      <c r="D199" s="1189"/>
      <c r="E199" s="1217"/>
      <c r="F199" s="1180"/>
      <c r="G199" s="1181"/>
      <c r="H199" s="1182"/>
    </row>
    <row r="200" spans="1:8" x14ac:dyDescent="0.3">
      <c r="A200" s="1187"/>
      <c r="B200" s="1188"/>
      <c r="C200" s="1185"/>
      <c r="D200" s="1189"/>
      <c r="E200" s="1207"/>
      <c r="F200" s="1180"/>
      <c r="G200" s="1181"/>
      <c r="H200" s="1182"/>
    </row>
    <row r="201" spans="1:8" x14ac:dyDescent="0.3">
      <c r="A201" s="1187"/>
      <c r="B201" s="1188"/>
      <c r="C201" s="1185"/>
      <c r="D201" s="1189"/>
      <c r="E201" s="1207"/>
      <c r="F201" s="1180"/>
      <c r="G201" s="1181"/>
      <c r="H201" s="1182"/>
    </row>
    <row r="202" spans="1:8" x14ac:dyDescent="0.3">
      <c r="A202" s="1187"/>
      <c r="B202" s="1188"/>
      <c r="C202" s="1185"/>
      <c r="D202" s="1189"/>
      <c r="E202" s="1209"/>
      <c r="F202" s="1180"/>
      <c r="G202" s="1181"/>
      <c r="H202" s="1182"/>
    </row>
    <row r="203" spans="1:8" x14ac:dyDescent="0.3">
      <c r="A203" s="1183"/>
      <c r="B203" s="1188"/>
      <c r="C203" s="1185"/>
      <c r="D203" s="1189" t="s">
        <v>4331</v>
      </c>
      <c r="E203" s="1217"/>
      <c r="F203" s="1180"/>
      <c r="G203" s="1181"/>
      <c r="H203" s="1182"/>
    </row>
    <row r="204" spans="1:8" x14ac:dyDescent="0.3">
      <c r="A204" s="1183"/>
      <c r="B204" s="1188"/>
      <c r="C204" s="1185"/>
      <c r="D204" s="1189" t="s">
        <v>4331</v>
      </c>
      <c r="E204" s="1207"/>
      <c r="F204" s="1180"/>
      <c r="G204" s="1181"/>
      <c r="H204" s="1182"/>
    </row>
    <row r="205" spans="1:8" x14ac:dyDescent="0.3">
      <c r="A205" s="1183"/>
      <c r="B205" s="1188"/>
      <c r="C205" s="1185"/>
      <c r="D205" s="1189" t="s">
        <v>4331</v>
      </c>
      <c r="E205" s="1207"/>
      <c r="F205" s="1180"/>
      <c r="G205" s="1181"/>
      <c r="H205" s="1182"/>
    </row>
    <row r="206" spans="1:8" x14ac:dyDescent="0.3">
      <c r="A206" s="1183"/>
      <c r="B206" s="1188"/>
      <c r="C206" s="1185"/>
      <c r="D206" s="1189" t="s">
        <v>4331</v>
      </c>
      <c r="E206" s="1207"/>
      <c r="F206" s="1180"/>
      <c r="G206" s="1181"/>
      <c r="H206" s="1182"/>
    </row>
    <row r="207" spans="1:8" x14ac:dyDescent="0.3">
      <c r="A207" s="1178"/>
      <c r="B207" s="1203"/>
      <c r="C207" s="1204"/>
      <c r="D207" s="1204"/>
      <c r="E207" s="1204"/>
      <c r="F207" s="1210"/>
      <c r="G207" s="1181"/>
      <c r="H207" s="1182"/>
    </row>
    <row r="208" spans="1:8" x14ac:dyDescent="0.3">
      <c r="A208" s="1211" t="s">
        <v>4041</v>
      </c>
      <c r="B208" s="1158" t="s">
        <v>4116</v>
      </c>
      <c r="C208" s="1159"/>
      <c r="D208" s="1159"/>
      <c r="E208" s="1159"/>
      <c r="F208" s="1175">
        <f>SUM(F191:F206)</f>
        <v>0</v>
      </c>
      <c r="G208" s="1181"/>
      <c r="H208" s="1151"/>
    </row>
    <row r="209" spans="1:8" x14ac:dyDescent="0.3">
      <c r="A209" s="1148" t="str">
        <f>A1</f>
        <v>CONTRACT  SANRAL NRA 2024/1323</v>
      </c>
      <c r="B209" s="1206"/>
      <c r="C209" s="1150"/>
      <c r="D209" s="1150"/>
      <c r="E209" s="1150"/>
      <c r="F209" s="1151"/>
      <c r="G209" s="1181"/>
      <c r="H209" s="1151"/>
    </row>
    <row r="210" spans="1:8" x14ac:dyDescent="0.3">
      <c r="A210" s="1148" t="str">
        <f>A2</f>
        <v>ROUTINE ROAD MAINTENANCE ON NATIONAL ROUTES IN THE MPUMALANGA PROVINCE</v>
      </c>
      <c r="B210" s="1149"/>
      <c r="C210" s="1150"/>
      <c r="D210" s="1150"/>
      <c r="E210" s="1150"/>
      <c r="F210" s="1155" t="s">
        <v>4456</v>
      </c>
      <c r="G210" s="1181"/>
      <c r="H210" s="1155"/>
    </row>
    <row r="211" spans="1:8" x14ac:dyDescent="0.3">
      <c r="A211" s="1157" t="s">
        <v>4457</v>
      </c>
      <c r="B211" s="1149"/>
      <c r="C211" s="1159"/>
      <c r="D211" s="1159"/>
      <c r="E211" s="1159"/>
      <c r="F211" s="1151"/>
      <c r="G211" s="1181"/>
      <c r="H211" s="1151"/>
    </row>
    <row r="212" spans="1:8" x14ac:dyDescent="0.3">
      <c r="A212" s="1162"/>
      <c r="B212" s="1163"/>
      <c r="C212" s="1164"/>
      <c r="D212" s="1164"/>
      <c r="E212" s="1165"/>
      <c r="F212" s="1165"/>
      <c r="G212" s="1181"/>
      <c r="H212" s="1151"/>
    </row>
    <row r="213" spans="1:8" x14ac:dyDescent="0.3">
      <c r="A213" s="1166" t="s">
        <v>4111</v>
      </c>
      <c r="B213" s="1167" t="s">
        <v>4035</v>
      </c>
      <c r="C213" s="1168" t="s">
        <v>4112</v>
      </c>
      <c r="D213" s="1168" t="s">
        <v>4113</v>
      </c>
      <c r="E213" s="1169" t="s">
        <v>4114</v>
      </c>
      <c r="F213" s="1169" t="s">
        <v>4036</v>
      </c>
      <c r="G213" s="1181"/>
      <c r="H213" s="1170"/>
    </row>
    <row r="214" spans="1:8" x14ac:dyDescent="0.3">
      <c r="A214" s="1172"/>
      <c r="B214" s="1173"/>
      <c r="C214" s="1174"/>
      <c r="D214" s="1174"/>
      <c r="E214" s="1175"/>
      <c r="F214" s="1175"/>
      <c r="G214" s="1181"/>
      <c r="H214" s="1151"/>
    </row>
    <row r="215" spans="1:8" x14ac:dyDescent="0.3">
      <c r="A215" s="1222"/>
      <c r="B215" s="1223"/>
      <c r="C215" s="1164"/>
      <c r="D215" s="1189" t="s">
        <v>4331</v>
      </c>
      <c r="E215" s="1165"/>
      <c r="F215" s="1180"/>
      <c r="G215" s="1181"/>
      <c r="H215" s="1182"/>
    </row>
    <row r="216" spans="1:8" x14ac:dyDescent="0.3">
      <c r="A216" s="1166" t="s">
        <v>4042</v>
      </c>
      <c r="B216" s="1184" t="s">
        <v>4043</v>
      </c>
      <c r="C216" s="1185"/>
      <c r="D216" s="1189" t="s">
        <v>4331</v>
      </c>
      <c r="E216" s="1207"/>
      <c r="F216" s="1180"/>
      <c r="G216" s="1181"/>
      <c r="H216" s="1182"/>
    </row>
    <row r="217" spans="1:8" x14ac:dyDescent="0.3">
      <c r="A217" s="1183"/>
      <c r="B217" s="1184"/>
      <c r="C217" s="1185"/>
      <c r="D217" s="1189" t="s">
        <v>4331</v>
      </c>
      <c r="E217" s="1207"/>
      <c r="F217" s="1180"/>
      <c r="G217" s="1181"/>
      <c r="H217" s="1182"/>
    </row>
    <row r="218" spans="1:8" x14ac:dyDescent="0.3">
      <c r="A218" s="1225" t="s">
        <v>164</v>
      </c>
      <c r="B218" s="1188" t="s">
        <v>165</v>
      </c>
      <c r="C218" s="1185"/>
      <c r="D218" s="1189" t="s">
        <v>4331</v>
      </c>
      <c r="E218" s="1207"/>
      <c r="F218" s="1180"/>
      <c r="G218" s="1181"/>
      <c r="H218" s="1182"/>
    </row>
    <row r="219" spans="1:8" x14ac:dyDescent="0.3">
      <c r="A219" s="1225"/>
      <c r="B219" s="1188"/>
      <c r="C219" s="1185"/>
      <c r="D219" s="1189" t="s">
        <v>4331</v>
      </c>
      <c r="E219" s="1207"/>
      <c r="F219" s="1180"/>
      <c r="G219" s="1181"/>
      <c r="H219" s="1182"/>
    </row>
    <row r="220" spans="1:8" x14ac:dyDescent="0.3">
      <c r="A220" s="1225" t="s">
        <v>166</v>
      </c>
      <c r="B220" s="1188" t="s">
        <v>167</v>
      </c>
      <c r="C220" s="1185" t="s">
        <v>9</v>
      </c>
      <c r="D220" s="1189">
        <v>60</v>
      </c>
      <c r="E220" s="1215"/>
      <c r="F220" s="1180">
        <f>ROUND(D220*(ROUND(E220,2)),2)</f>
        <v>0</v>
      </c>
      <c r="G220" s="1181"/>
      <c r="H220" s="1182"/>
    </row>
    <row r="221" spans="1:8" x14ac:dyDescent="0.3">
      <c r="A221" s="1225"/>
      <c r="B221" s="1188"/>
      <c r="C221" s="1185"/>
      <c r="D221" s="1189" t="s">
        <v>4331</v>
      </c>
      <c r="E221" s="1207"/>
      <c r="F221" s="1180"/>
      <c r="G221" s="1181"/>
      <c r="H221" s="1182"/>
    </row>
    <row r="222" spans="1:8" x14ac:dyDescent="0.3">
      <c r="A222" s="1225" t="s">
        <v>168</v>
      </c>
      <c r="B222" s="1188" t="s">
        <v>169</v>
      </c>
      <c r="C222" s="1185"/>
      <c r="D222" s="1189" t="s">
        <v>4331</v>
      </c>
      <c r="E222" s="1207"/>
      <c r="F222" s="1180"/>
      <c r="G222" s="1181"/>
      <c r="H222" s="1182"/>
    </row>
    <row r="223" spans="1:8" x14ac:dyDescent="0.3">
      <c r="A223" s="1225"/>
      <c r="B223" s="1188"/>
      <c r="C223" s="1185"/>
      <c r="D223" s="1189" t="s">
        <v>4331</v>
      </c>
      <c r="E223" s="1207"/>
      <c r="F223" s="1180"/>
      <c r="G223" s="1181"/>
      <c r="H223" s="1182"/>
    </row>
    <row r="224" spans="1:8" x14ac:dyDescent="0.3">
      <c r="A224" s="1225" t="s">
        <v>170</v>
      </c>
      <c r="B224" s="1188" t="s">
        <v>171</v>
      </c>
      <c r="C224" s="1185" t="s">
        <v>9</v>
      </c>
      <c r="D224" s="1189">
        <v>50</v>
      </c>
      <c r="E224" s="1215"/>
      <c r="F224" s="1180">
        <f>ROUND(D224*(ROUND(E224,2)),2)</f>
        <v>0</v>
      </c>
      <c r="G224" s="1181"/>
      <c r="H224" s="1182"/>
    </row>
    <row r="225" spans="1:8" x14ac:dyDescent="0.3">
      <c r="A225" s="1225"/>
      <c r="B225" s="1188"/>
      <c r="C225" s="1185"/>
      <c r="D225" s="1189" t="s">
        <v>4331</v>
      </c>
      <c r="E225" s="1226"/>
      <c r="F225" s="1180"/>
      <c r="G225" s="1181"/>
      <c r="H225" s="1182"/>
    </row>
    <row r="226" spans="1:8" x14ac:dyDescent="0.3">
      <c r="A226" s="1225" t="s">
        <v>172</v>
      </c>
      <c r="B226" s="1188" t="s">
        <v>173</v>
      </c>
      <c r="C226" s="1185" t="s">
        <v>9</v>
      </c>
      <c r="D226" s="1189">
        <v>25</v>
      </c>
      <c r="E226" s="1215"/>
      <c r="F226" s="1180">
        <f>ROUND(D226*(ROUND(E226,2)),2)</f>
        <v>0</v>
      </c>
      <c r="G226" s="1181"/>
      <c r="H226" s="1182"/>
    </row>
    <row r="227" spans="1:8" x14ac:dyDescent="0.3">
      <c r="A227" s="1187"/>
      <c r="B227" s="1188"/>
      <c r="C227" s="1185"/>
      <c r="D227" s="1189" t="s">
        <v>4331</v>
      </c>
      <c r="E227" s="1207"/>
      <c r="F227" s="1180"/>
      <c r="G227" s="1181"/>
      <c r="H227" s="1182"/>
    </row>
    <row r="228" spans="1:8" x14ac:dyDescent="0.3">
      <c r="A228" s="1225" t="s">
        <v>174</v>
      </c>
      <c r="B228" s="1188" t="s">
        <v>175</v>
      </c>
      <c r="C228" s="1185"/>
      <c r="D228" s="1189" t="s">
        <v>4331</v>
      </c>
      <c r="E228" s="1207"/>
      <c r="F228" s="1180"/>
      <c r="G228" s="1181"/>
      <c r="H228" s="1182"/>
    </row>
    <row r="229" spans="1:8" x14ac:dyDescent="0.3">
      <c r="A229" s="1187"/>
      <c r="B229" s="1188"/>
      <c r="C229" s="1185"/>
      <c r="D229" s="1189" t="s">
        <v>4331</v>
      </c>
      <c r="E229" s="1207"/>
      <c r="F229" s="1180"/>
      <c r="G229" s="1181"/>
      <c r="H229" s="1182"/>
    </row>
    <row r="230" spans="1:8" x14ac:dyDescent="0.3">
      <c r="A230" s="1225" t="s">
        <v>176</v>
      </c>
      <c r="B230" s="1188" t="s">
        <v>177</v>
      </c>
      <c r="C230" s="1185" t="s">
        <v>9</v>
      </c>
      <c r="D230" s="1189">
        <v>55</v>
      </c>
      <c r="E230" s="1215"/>
      <c r="F230" s="1180">
        <f>ROUND(D230*(ROUND(E230,2)),2)</f>
        <v>0</v>
      </c>
      <c r="G230" s="1181"/>
      <c r="H230" s="1182"/>
    </row>
    <row r="231" spans="1:8" x14ac:dyDescent="0.3">
      <c r="A231" s="1187"/>
      <c r="B231" s="1188"/>
      <c r="C231" s="1185"/>
      <c r="D231" s="1189" t="s">
        <v>4331</v>
      </c>
      <c r="E231" s="1207"/>
      <c r="F231" s="1180"/>
      <c r="G231" s="1181"/>
      <c r="H231" s="1182"/>
    </row>
    <row r="232" spans="1:8" x14ac:dyDescent="0.3">
      <c r="A232" s="1225" t="s">
        <v>178</v>
      </c>
      <c r="B232" s="1188" t="s">
        <v>171</v>
      </c>
      <c r="C232" s="1185" t="s">
        <v>9</v>
      </c>
      <c r="D232" s="1189">
        <v>15</v>
      </c>
      <c r="E232" s="1215"/>
      <c r="F232" s="1180">
        <f>ROUND(D232*(ROUND(E232,2)),2)</f>
        <v>0</v>
      </c>
      <c r="G232" s="1181"/>
      <c r="H232" s="1182"/>
    </row>
    <row r="233" spans="1:8" x14ac:dyDescent="0.3">
      <c r="A233" s="1187"/>
      <c r="B233" s="1188"/>
      <c r="C233" s="1185"/>
      <c r="D233" s="1189" t="s">
        <v>4331</v>
      </c>
      <c r="E233" s="1207"/>
      <c r="F233" s="1180"/>
      <c r="G233" s="1181"/>
      <c r="H233" s="1182"/>
    </row>
    <row r="234" spans="1:8" ht="22.8" x14ac:dyDescent="0.3">
      <c r="A234" s="1225" t="s">
        <v>179</v>
      </c>
      <c r="B234" s="1188" t="s">
        <v>180</v>
      </c>
      <c r="C234" s="1185" t="s">
        <v>181</v>
      </c>
      <c r="D234" s="1189">
        <v>80</v>
      </c>
      <c r="E234" s="1215"/>
      <c r="F234" s="1180">
        <f>ROUND(D234*(ROUND(E234,2)),2)</f>
        <v>0</v>
      </c>
      <c r="G234" s="1181"/>
      <c r="H234" s="1182"/>
    </row>
    <row r="235" spans="1:8" x14ac:dyDescent="0.3">
      <c r="A235" s="1187"/>
      <c r="B235" s="1188"/>
      <c r="C235" s="1185"/>
      <c r="D235" s="1189" t="s">
        <v>4331</v>
      </c>
      <c r="E235" s="1207"/>
      <c r="F235" s="1180"/>
      <c r="G235" s="1181"/>
      <c r="H235" s="1182"/>
    </row>
    <row r="236" spans="1:8" x14ac:dyDescent="0.3">
      <c r="A236" s="1225" t="s">
        <v>182</v>
      </c>
      <c r="B236" s="1188" t="s">
        <v>183</v>
      </c>
      <c r="C236" s="1185"/>
      <c r="D236" s="1189" t="s">
        <v>4331</v>
      </c>
      <c r="E236" s="1207"/>
      <c r="F236" s="1180"/>
      <c r="G236" s="1181"/>
      <c r="H236" s="1182"/>
    </row>
    <row r="237" spans="1:8" x14ac:dyDescent="0.3">
      <c r="A237" s="1187"/>
      <c r="B237" s="1188"/>
      <c r="C237" s="1185"/>
      <c r="D237" s="1189" t="s">
        <v>4331</v>
      </c>
      <c r="E237" s="1207"/>
      <c r="F237" s="1180"/>
      <c r="G237" s="1181"/>
      <c r="H237" s="1182"/>
    </row>
    <row r="238" spans="1:8" s="1228" customFormat="1" x14ac:dyDescent="0.3">
      <c r="A238" s="1225" t="s">
        <v>184</v>
      </c>
      <c r="B238" s="1188" t="s">
        <v>185</v>
      </c>
      <c r="C238" s="1185" t="s">
        <v>9</v>
      </c>
      <c r="D238" s="1189">
        <v>200</v>
      </c>
      <c r="E238" s="1224"/>
      <c r="F238" s="1180">
        <f>ROUND(D238*(ROUND(E238,2)),2)</f>
        <v>0</v>
      </c>
      <c r="G238" s="1181"/>
      <c r="H238" s="1227"/>
    </row>
    <row r="239" spans="1:8" s="1228" customFormat="1" x14ac:dyDescent="0.3">
      <c r="A239" s="1187"/>
      <c r="B239" s="1188"/>
      <c r="C239" s="1185"/>
      <c r="D239" s="1189" t="s">
        <v>4331</v>
      </c>
      <c r="E239" s="1207"/>
      <c r="F239" s="1180"/>
      <c r="G239" s="1181"/>
      <c r="H239" s="1227"/>
    </row>
    <row r="240" spans="1:8" s="1228" customFormat="1" x14ac:dyDescent="0.3">
      <c r="A240" s="1225" t="s">
        <v>186</v>
      </c>
      <c r="B240" s="1188" t="s">
        <v>187</v>
      </c>
      <c r="C240" s="1185" t="s">
        <v>9</v>
      </c>
      <c r="D240" s="1189">
        <v>1000</v>
      </c>
      <c r="E240" s="1224"/>
      <c r="F240" s="1180">
        <f>ROUND(D240*(ROUND(E240,2)),2)</f>
        <v>0</v>
      </c>
      <c r="G240" s="1181"/>
      <c r="H240" s="1227"/>
    </row>
    <row r="241" spans="1:8" x14ac:dyDescent="0.3">
      <c r="A241" s="1187"/>
      <c r="B241" s="1188"/>
      <c r="C241" s="1185"/>
      <c r="D241" s="1189" t="s">
        <v>4331</v>
      </c>
      <c r="E241" s="1207"/>
      <c r="F241" s="1180"/>
      <c r="G241" s="1181"/>
      <c r="H241" s="1182"/>
    </row>
    <row r="242" spans="1:8" ht="22.8" x14ac:dyDescent="0.3">
      <c r="A242" s="1225" t="s">
        <v>188</v>
      </c>
      <c r="B242" s="1188" t="s">
        <v>189</v>
      </c>
      <c r="C242" s="1185" t="s">
        <v>9</v>
      </c>
      <c r="D242" s="1189">
        <v>100</v>
      </c>
      <c r="E242" s="1215"/>
      <c r="F242" s="1180">
        <f>ROUND(D242*(ROUND(E242,2)),2)</f>
        <v>0</v>
      </c>
      <c r="G242" s="1181"/>
      <c r="H242" s="1182"/>
    </row>
    <row r="243" spans="1:8" x14ac:dyDescent="0.3">
      <c r="A243" s="1187"/>
      <c r="B243" s="1188"/>
      <c r="C243" s="1185"/>
      <c r="D243" s="1189" t="s">
        <v>4331</v>
      </c>
      <c r="E243" s="1207"/>
      <c r="F243" s="1180"/>
      <c r="G243" s="1181"/>
      <c r="H243" s="1182"/>
    </row>
    <row r="244" spans="1:8" ht="22.8" x14ac:dyDescent="0.3">
      <c r="A244" s="1225" t="s">
        <v>190</v>
      </c>
      <c r="B244" s="1188" t="s">
        <v>191</v>
      </c>
      <c r="C244" s="1185" t="s">
        <v>9</v>
      </c>
      <c r="D244" s="1189">
        <v>800</v>
      </c>
      <c r="E244" s="1215"/>
      <c r="F244" s="1180">
        <f>ROUND(D244*(ROUND(E244,2)),2)</f>
        <v>0</v>
      </c>
      <c r="G244" s="1181"/>
      <c r="H244" s="1182"/>
    </row>
    <row r="245" spans="1:8" x14ac:dyDescent="0.3">
      <c r="A245" s="1187"/>
      <c r="B245" s="1188"/>
      <c r="C245" s="1185"/>
      <c r="D245" s="1189" t="s">
        <v>4331</v>
      </c>
      <c r="E245" s="1207"/>
      <c r="F245" s="1180"/>
      <c r="G245" s="1181"/>
      <c r="H245" s="1182"/>
    </row>
    <row r="246" spans="1:8" x14ac:dyDescent="0.3">
      <c r="A246" s="1225" t="s">
        <v>192</v>
      </c>
      <c r="B246" s="1188" t="s">
        <v>193</v>
      </c>
      <c r="C246" s="1185"/>
      <c r="D246" s="1189" t="s">
        <v>4331</v>
      </c>
      <c r="E246" s="1207"/>
      <c r="F246" s="1180"/>
      <c r="G246" s="1181"/>
      <c r="H246" s="1182"/>
    </row>
    <row r="247" spans="1:8" x14ac:dyDescent="0.3">
      <c r="A247" s="1187"/>
      <c r="B247" s="1188"/>
      <c r="C247" s="1185"/>
      <c r="D247" s="1189" t="s">
        <v>4331</v>
      </c>
      <c r="E247" s="1207"/>
      <c r="F247" s="1180"/>
      <c r="G247" s="1181"/>
      <c r="H247" s="1182"/>
    </row>
    <row r="248" spans="1:8" x14ac:dyDescent="0.3">
      <c r="A248" s="1225" t="s">
        <v>194</v>
      </c>
      <c r="B248" s="1188" t="s">
        <v>195</v>
      </c>
      <c r="C248" s="1185" t="s">
        <v>9</v>
      </c>
      <c r="D248" s="1189">
        <v>20</v>
      </c>
      <c r="E248" s="1215"/>
      <c r="F248" s="1180">
        <f>ROUND(D248*(ROUND(E248,2)),2)</f>
        <v>0</v>
      </c>
      <c r="G248" s="1181"/>
      <c r="H248" s="1182"/>
    </row>
    <row r="249" spans="1:8" x14ac:dyDescent="0.3">
      <c r="A249" s="1187"/>
      <c r="B249" s="1188"/>
      <c r="C249" s="1185"/>
      <c r="D249" s="1189" t="s">
        <v>4331</v>
      </c>
      <c r="E249" s="1207"/>
      <c r="F249" s="1180"/>
      <c r="G249" s="1181"/>
      <c r="H249" s="1182"/>
    </row>
    <row r="250" spans="1:8" x14ac:dyDescent="0.3">
      <c r="A250" s="1225" t="s">
        <v>196</v>
      </c>
      <c r="B250" s="1188" t="s">
        <v>197</v>
      </c>
      <c r="C250" s="1185" t="s">
        <v>9</v>
      </c>
      <c r="D250" s="1189">
        <v>20</v>
      </c>
      <c r="E250" s="1215"/>
      <c r="F250" s="1180">
        <f>ROUND(D250*(ROUND(E250,2)),2)</f>
        <v>0</v>
      </c>
      <c r="G250" s="1181"/>
      <c r="H250" s="1182"/>
    </row>
    <row r="251" spans="1:8" x14ac:dyDescent="0.3">
      <c r="A251" s="1187"/>
      <c r="B251" s="1188"/>
      <c r="C251" s="1185"/>
      <c r="D251" s="1189" t="s">
        <v>4331</v>
      </c>
      <c r="E251" s="1207"/>
      <c r="F251" s="1180"/>
      <c r="G251" s="1181"/>
      <c r="H251" s="1182"/>
    </row>
    <row r="252" spans="1:8" x14ac:dyDescent="0.3">
      <c r="A252" s="1225" t="s">
        <v>198</v>
      </c>
      <c r="B252" s="1188" t="s">
        <v>4458</v>
      </c>
      <c r="C252" s="1185" t="s">
        <v>9</v>
      </c>
      <c r="D252" s="1189">
        <v>100</v>
      </c>
      <c r="E252" s="1215"/>
      <c r="F252" s="1180">
        <f>ROUND(D252*(ROUND(E252,2)),2)</f>
        <v>0</v>
      </c>
      <c r="G252" s="1181"/>
      <c r="H252" s="1182"/>
    </row>
    <row r="253" spans="1:8" x14ac:dyDescent="0.3">
      <c r="A253" s="1187"/>
      <c r="B253" s="1188"/>
      <c r="C253" s="1185"/>
      <c r="D253" s="1189" t="s">
        <v>4331</v>
      </c>
      <c r="E253" s="1207"/>
      <c r="F253" s="1180"/>
      <c r="G253" s="1181"/>
      <c r="H253" s="1182"/>
    </row>
    <row r="254" spans="1:8" ht="24" x14ac:dyDescent="0.3">
      <c r="A254" s="1183" t="s">
        <v>200</v>
      </c>
      <c r="B254" s="1186" t="s">
        <v>203</v>
      </c>
      <c r="C254" s="1185"/>
      <c r="D254" s="1189"/>
      <c r="E254" s="1229"/>
      <c r="F254" s="1180"/>
      <c r="G254" s="1181"/>
      <c r="H254" s="1182"/>
    </row>
    <row r="255" spans="1:8" x14ac:dyDescent="0.3">
      <c r="A255" s="1187"/>
      <c r="B255" s="1188"/>
      <c r="C255" s="1185"/>
      <c r="D255" s="1189" t="s">
        <v>4331</v>
      </c>
      <c r="E255" s="1217"/>
      <c r="F255" s="1180"/>
      <c r="G255" s="1181"/>
      <c r="H255" s="1182"/>
    </row>
    <row r="256" spans="1:8" x14ac:dyDescent="0.3">
      <c r="A256" s="1225" t="s">
        <v>3176</v>
      </c>
      <c r="B256" s="1188" t="s">
        <v>205</v>
      </c>
      <c r="C256" s="1185" t="s">
        <v>64</v>
      </c>
      <c r="D256" s="1189">
        <v>60</v>
      </c>
      <c r="E256" s="1215"/>
      <c r="F256" s="1180">
        <f>ROUND(D256*(ROUND(E256,2)),2)</f>
        <v>0</v>
      </c>
      <c r="G256" s="1181"/>
      <c r="H256" s="1182"/>
    </row>
    <row r="257" spans="1:8" x14ac:dyDescent="0.3">
      <c r="A257" s="1187"/>
      <c r="B257" s="1188"/>
      <c r="C257" s="1185"/>
      <c r="D257" s="1189" t="s">
        <v>4331</v>
      </c>
      <c r="E257" s="1217"/>
      <c r="F257" s="1180"/>
      <c r="G257" s="1181"/>
      <c r="H257" s="1182"/>
    </row>
    <row r="258" spans="1:8" x14ac:dyDescent="0.3">
      <c r="A258" s="1225" t="s">
        <v>3178</v>
      </c>
      <c r="B258" s="1188" t="s">
        <v>4459</v>
      </c>
      <c r="C258" s="1185" t="s">
        <v>64</v>
      </c>
      <c r="D258" s="1189">
        <v>60</v>
      </c>
      <c r="E258" s="1215"/>
      <c r="F258" s="1180">
        <f>ROUND(D258*(ROUND(E258,2)),2)</f>
        <v>0</v>
      </c>
      <c r="G258" s="1181"/>
      <c r="H258" s="1182"/>
    </row>
    <row r="259" spans="1:8" x14ac:dyDescent="0.3">
      <c r="A259" s="1183"/>
      <c r="B259" s="1188"/>
      <c r="C259" s="1185"/>
      <c r="D259" s="1189" t="s">
        <v>4331</v>
      </c>
      <c r="E259" s="1217"/>
      <c r="F259" s="1180"/>
      <c r="G259" s="1181"/>
      <c r="H259" s="1182"/>
    </row>
    <row r="260" spans="1:8" x14ac:dyDescent="0.3">
      <c r="A260" s="1225" t="s">
        <v>3180</v>
      </c>
      <c r="B260" s="1188" t="s">
        <v>4460</v>
      </c>
      <c r="C260" s="1185" t="s">
        <v>64</v>
      </c>
      <c r="D260" s="1189">
        <v>60</v>
      </c>
      <c r="E260" s="1216"/>
      <c r="F260" s="1180">
        <f>ROUND(D260*(ROUND(E260,2)),2)</f>
        <v>0</v>
      </c>
      <c r="G260" s="1181"/>
      <c r="H260" s="1182"/>
    </row>
    <row r="261" spans="1:8" x14ac:dyDescent="0.3">
      <c r="A261" s="1183"/>
      <c r="B261" s="1188"/>
      <c r="C261" s="1185"/>
      <c r="D261" s="1189" t="s">
        <v>4331</v>
      </c>
      <c r="E261" s="1207"/>
      <c r="F261" s="1180"/>
      <c r="G261" s="1181"/>
      <c r="H261" s="1182"/>
    </row>
    <row r="262" spans="1:8" x14ac:dyDescent="0.3">
      <c r="A262" s="1225" t="s">
        <v>3989</v>
      </c>
      <c r="B262" s="1188" t="s">
        <v>212</v>
      </c>
      <c r="C262" s="1185" t="s">
        <v>64</v>
      </c>
      <c r="D262" s="1189">
        <v>60</v>
      </c>
      <c r="E262" s="1216"/>
      <c r="F262" s="1180">
        <f>ROUND(D262*(ROUND(E262,2)),2)</f>
        <v>0</v>
      </c>
      <c r="G262" s="1181"/>
      <c r="H262" s="1182"/>
    </row>
    <row r="263" spans="1:8" x14ac:dyDescent="0.3">
      <c r="A263" s="1183"/>
      <c r="B263" s="1188"/>
      <c r="C263" s="1185"/>
      <c r="D263" s="1189" t="s">
        <v>4331</v>
      </c>
      <c r="E263" s="1207"/>
      <c r="F263" s="1180"/>
      <c r="G263" s="1181"/>
      <c r="H263" s="1182"/>
    </row>
    <row r="264" spans="1:8" x14ac:dyDescent="0.3">
      <c r="A264" s="1187"/>
      <c r="B264" s="1188"/>
      <c r="C264" s="1185"/>
      <c r="D264" s="1189"/>
      <c r="E264" s="1229"/>
      <c r="F264" s="1230"/>
      <c r="G264" s="1181"/>
      <c r="H264" s="1182"/>
    </row>
    <row r="265" spans="1:8" x14ac:dyDescent="0.3">
      <c r="A265" s="1178"/>
      <c r="B265" s="1203"/>
      <c r="C265" s="1164"/>
      <c r="D265" s="1164"/>
      <c r="E265" s="1164"/>
      <c r="F265" s="1231"/>
      <c r="G265" s="1181"/>
      <c r="H265" s="1182"/>
    </row>
    <row r="266" spans="1:8" x14ac:dyDescent="0.3">
      <c r="A266" s="1211" t="s">
        <v>4042</v>
      </c>
      <c r="B266" s="1158" t="s">
        <v>4116</v>
      </c>
      <c r="C266" s="1174"/>
      <c r="D266" s="1174"/>
      <c r="E266" s="1174"/>
      <c r="F266" s="1232">
        <f>SUM(F215:F263)</f>
        <v>0</v>
      </c>
      <c r="G266" s="1181"/>
      <c r="H266" s="1151"/>
    </row>
    <row r="267" spans="1:8" x14ac:dyDescent="0.3">
      <c r="A267" s="1213" t="str">
        <f>A1</f>
        <v>CONTRACT  SANRAL NRA 2024/1323</v>
      </c>
      <c r="B267" s="1206"/>
      <c r="C267" s="1150"/>
      <c r="D267" s="1150"/>
      <c r="E267" s="1150"/>
      <c r="F267" s="1151"/>
      <c r="G267" s="1181"/>
      <c r="H267" s="1151"/>
    </row>
    <row r="268" spans="1:8" x14ac:dyDescent="0.3">
      <c r="A268" s="1148" t="str">
        <f>A2</f>
        <v>ROUTINE ROAD MAINTENANCE ON NATIONAL ROUTES IN THE MPUMALANGA PROVINCE</v>
      </c>
      <c r="B268" s="1149"/>
      <c r="C268" s="1150"/>
      <c r="D268" s="1150"/>
      <c r="E268" s="1150"/>
      <c r="F268" s="1155" t="s">
        <v>4461</v>
      </c>
      <c r="G268" s="1181"/>
      <c r="H268" s="1151"/>
    </row>
    <row r="269" spans="1:8" x14ac:dyDescent="0.3">
      <c r="A269" s="1157" t="s">
        <v>4444</v>
      </c>
      <c r="B269" s="1149"/>
      <c r="C269" s="1159"/>
      <c r="D269" s="1159"/>
      <c r="E269" s="1159"/>
      <c r="F269" s="1151"/>
      <c r="G269" s="1181"/>
      <c r="H269" s="1151"/>
    </row>
    <row r="270" spans="1:8" x14ac:dyDescent="0.3">
      <c r="A270" s="1162"/>
      <c r="B270" s="1163"/>
      <c r="C270" s="1164"/>
      <c r="D270" s="1164"/>
      <c r="E270" s="1165"/>
      <c r="F270" s="1165"/>
      <c r="G270" s="1181"/>
      <c r="H270" s="1151"/>
    </row>
    <row r="271" spans="1:8" x14ac:dyDescent="0.3">
      <c r="A271" s="1166" t="s">
        <v>4111</v>
      </c>
      <c r="B271" s="1167" t="s">
        <v>4035</v>
      </c>
      <c r="C271" s="1168" t="s">
        <v>4112</v>
      </c>
      <c r="D271" s="1168" t="s">
        <v>4113</v>
      </c>
      <c r="E271" s="1169" t="s">
        <v>4114</v>
      </c>
      <c r="F271" s="1169" t="s">
        <v>4036</v>
      </c>
      <c r="G271" s="1181"/>
      <c r="H271" s="1151"/>
    </row>
    <row r="272" spans="1:8" x14ac:dyDescent="0.3">
      <c r="A272" s="1172"/>
      <c r="B272" s="1173"/>
      <c r="C272" s="1174"/>
      <c r="D272" s="1174"/>
      <c r="E272" s="1175"/>
      <c r="F272" s="1175"/>
      <c r="G272" s="1181"/>
      <c r="H272" s="1151"/>
    </row>
    <row r="273" spans="1:8" x14ac:dyDescent="0.3">
      <c r="A273" s="1222"/>
      <c r="B273" s="1223"/>
      <c r="C273" s="1164"/>
      <c r="D273" s="1189" t="s">
        <v>4331</v>
      </c>
      <c r="E273" s="1165"/>
      <c r="F273" s="1180"/>
      <c r="G273" s="1181"/>
      <c r="H273" s="1151"/>
    </row>
    <row r="274" spans="1:8" x14ac:dyDescent="0.3">
      <c r="A274" s="1166" t="s">
        <v>4044</v>
      </c>
      <c r="B274" s="1233" t="s">
        <v>4462</v>
      </c>
      <c r="C274" s="1185"/>
      <c r="D274" s="1189" t="s">
        <v>4331</v>
      </c>
      <c r="E274" s="1207"/>
      <c r="F274" s="1180"/>
      <c r="G274" s="1181"/>
      <c r="H274" s="1151"/>
    </row>
    <row r="275" spans="1:8" x14ac:dyDescent="0.3">
      <c r="A275" s="1166"/>
      <c r="B275" s="1188"/>
      <c r="C275" s="1185"/>
      <c r="D275" s="1189" t="s">
        <v>4331</v>
      </c>
      <c r="E275" s="1207"/>
      <c r="F275" s="1180"/>
      <c r="G275" s="1181"/>
      <c r="H275" s="1151"/>
    </row>
    <row r="276" spans="1:8" x14ac:dyDescent="0.3">
      <c r="A276" s="1187" t="s">
        <v>3998</v>
      </c>
      <c r="B276" s="1188" t="s">
        <v>4000</v>
      </c>
      <c r="C276" s="1185"/>
      <c r="D276" s="1189"/>
      <c r="E276" s="1207"/>
      <c r="F276" s="1180"/>
      <c r="G276" s="1181"/>
      <c r="H276" s="1151"/>
    </row>
    <row r="277" spans="1:8" x14ac:dyDescent="0.3">
      <c r="A277" s="1187"/>
      <c r="B277" s="1188"/>
      <c r="C277" s="1185"/>
      <c r="D277" s="1189"/>
      <c r="E277" s="1207"/>
      <c r="F277" s="1180"/>
      <c r="G277" s="1181"/>
      <c r="H277" s="1151"/>
    </row>
    <row r="278" spans="1:8" ht="34.200000000000003" x14ac:dyDescent="0.3">
      <c r="A278" s="1187" t="s">
        <v>3999</v>
      </c>
      <c r="B278" s="1188" t="s">
        <v>4463</v>
      </c>
      <c r="C278" s="1185" t="s">
        <v>3971</v>
      </c>
      <c r="D278" s="1189">
        <v>1</v>
      </c>
      <c r="E278" s="1207">
        <v>1200000</v>
      </c>
      <c r="F278" s="1180">
        <f>E278*D278</f>
        <v>1200000</v>
      </c>
      <c r="G278" s="1181"/>
      <c r="H278" s="1151"/>
    </row>
    <row r="279" spans="1:8" x14ac:dyDescent="0.3">
      <c r="A279" s="1234"/>
      <c r="B279" s="1198"/>
      <c r="C279" s="1199"/>
      <c r="D279" s="1200"/>
      <c r="E279" s="1220"/>
      <c r="F279" s="1202"/>
      <c r="G279" s="1181"/>
      <c r="H279" s="1151"/>
    </row>
    <row r="280" spans="1:8" x14ac:dyDescent="0.3">
      <c r="A280" s="1234"/>
      <c r="B280" s="1198"/>
      <c r="C280" s="1199"/>
      <c r="D280" s="1200"/>
      <c r="E280" s="1220"/>
      <c r="F280" s="1202"/>
      <c r="G280" s="1181"/>
      <c r="H280" s="1151"/>
    </row>
    <row r="281" spans="1:8" x14ac:dyDescent="0.3">
      <c r="A281" s="1225"/>
      <c r="B281" s="1235"/>
      <c r="C281" s="1185"/>
      <c r="D281" s="1200"/>
      <c r="E281" s="1207"/>
      <c r="F281" s="1180"/>
      <c r="G281" s="1181"/>
      <c r="H281" s="1151"/>
    </row>
    <row r="282" spans="1:8" x14ac:dyDescent="0.3">
      <c r="A282" s="1166"/>
      <c r="B282" s="1188"/>
      <c r="C282" s="1185"/>
      <c r="D282" s="1189"/>
      <c r="E282" s="1207"/>
      <c r="F282" s="1180"/>
      <c r="G282" s="1181"/>
      <c r="H282" s="1151"/>
    </row>
    <row r="283" spans="1:8" x14ac:dyDescent="0.3">
      <c r="A283" s="1225"/>
      <c r="B283" s="1188"/>
      <c r="C283" s="1185"/>
      <c r="D283" s="1200"/>
      <c r="E283" s="1207"/>
      <c r="F283" s="1180"/>
      <c r="G283" s="1181"/>
      <c r="H283" s="1151"/>
    </row>
    <row r="284" spans="1:8" x14ac:dyDescent="0.3">
      <c r="A284" s="1166"/>
      <c r="B284" s="1188"/>
      <c r="C284" s="1185"/>
      <c r="D284" s="1189"/>
      <c r="E284" s="1207"/>
      <c r="F284" s="1180"/>
      <c r="G284" s="1181"/>
      <c r="H284" s="1151"/>
    </row>
    <row r="285" spans="1:8" x14ac:dyDescent="0.3">
      <c r="A285" s="1225"/>
      <c r="B285" s="1188"/>
      <c r="C285" s="1185"/>
      <c r="D285" s="1189"/>
      <c r="E285" s="1207"/>
      <c r="F285" s="1180"/>
      <c r="G285" s="1181"/>
      <c r="H285" s="1151"/>
    </row>
    <row r="286" spans="1:8" x14ac:dyDescent="0.3">
      <c r="A286" s="1225"/>
      <c r="B286" s="1188"/>
      <c r="C286" s="1185"/>
      <c r="D286" s="1189"/>
      <c r="E286" s="1207"/>
      <c r="F286" s="1180"/>
      <c r="G286" s="1181"/>
      <c r="H286" s="1151"/>
    </row>
    <row r="287" spans="1:8" x14ac:dyDescent="0.3">
      <c r="A287" s="1225"/>
      <c r="B287" s="1188"/>
      <c r="C287" s="1185"/>
      <c r="D287" s="1200"/>
      <c r="E287" s="1207"/>
      <c r="F287" s="1180"/>
      <c r="G287" s="1181"/>
      <c r="H287" s="1151"/>
    </row>
    <row r="288" spans="1:8" x14ac:dyDescent="0.3">
      <c r="A288" s="1225"/>
      <c r="B288" s="1188"/>
      <c r="C288" s="1185"/>
      <c r="D288" s="1189"/>
      <c r="E288" s="1207"/>
      <c r="F288" s="1180"/>
      <c r="G288" s="1181"/>
      <c r="H288" s="1151"/>
    </row>
    <row r="289" spans="1:8" x14ac:dyDescent="0.3">
      <c r="A289" s="1225"/>
      <c r="B289" s="1188"/>
      <c r="C289" s="1185"/>
      <c r="D289" s="1200"/>
      <c r="E289" s="1207"/>
      <c r="F289" s="1180"/>
      <c r="G289" s="1181"/>
      <c r="H289" s="1151"/>
    </row>
    <row r="290" spans="1:8" x14ac:dyDescent="0.3">
      <c r="A290" s="1225"/>
      <c r="B290" s="1188"/>
      <c r="C290" s="1185"/>
      <c r="D290" s="1200"/>
      <c r="E290" s="1207"/>
      <c r="F290" s="1180"/>
      <c r="G290" s="1181"/>
      <c r="H290" s="1151"/>
    </row>
    <row r="291" spans="1:8" x14ac:dyDescent="0.3">
      <c r="A291" s="1225"/>
      <c r="B291" s="1188"/>
      <c r="C291" s="1185"/>
      <c r="D291" s="1200"/>
      <c r="E291" s="1207"/>
      <c r="F291" s="1180"/>
      <c r="G291" s="1181"/>
      <c r="H291" s="1151"/>
    </row>
    <row r="292" spans="1:8" x14ac:dyDescent="0.3">
      <c r="A292" s="1225"/>
      <c r="B292" s="1188"/>
      <c r="C292" s="1185"/>
      <c r="D292" s="1200"/>
      <c r="E292" s="1207"/>
      <c r="F292" s="1180"/>
      <c r="G292" s="1181"/>
      <c r="H292" s="1151"/>
    </row>
    <row r="293" spans="1:8" x14ac:dyDescent="0.3">
      <c r="A293" s="1225"/>
      <c r="B293" s="1188"/>
      <c r="C293" s="1185"/>
      <c r="D293" s="1200"/>
      <c r="E293" s="1207"/>
      <c r="F293" s="1180"/>
      <c r="G293" s="1181"/>
      <c r="H293" s="1151"/>
    </row>
    <row r="294" spans="1:8" x14ac:dyDescent="0.3">
      <c r="A294" s="1225"/>
      <c r="B294" s="1188"/>
      <c r="C294" s="1185"/>
      <c r="D294" s="1200"/>
      <c r="E294" s="1207"/>
      <c r="F294" s="1180"/>
      <c r="G294" s="1181"/>
      <c r="H294" s="1151"/>
    </row>
    <row r="295" spans="1:8" x14ac:dyDescent="0.3">
      <c r="A295" s="1225"/>
      <c r="B295" s="1188"/>
      <c r="C295" s="1185"/>
      <c r="D295" s="1200"/>
      <c r="E295" s="1207"/>
      <c r="F295" s="1180"/>
      <c r="G295" s="1181"/>
      <c r="H295" s="1151"/>
    </row>
    <row r="296" spans="1:8" x14ac:dyDescent="0.3">
      <c r="A296" s="1225"/>
      <c r="B296" s="1188"/>
      <c r="C296" s="1185"/>
      <c r="D296" s="1189"/>
      <c r="E296" s="1207"/>
      <c r="F296" s="1180"/>
      <c r="G296" s="1181"/>
      <c r="H296" s="1151"/>
    </row>
    <row r="297" spans="1:8" x14ac:dyDescent="0.3">
      <c r="A297" s="1225"/>
      <c r="B297" s="1188"/>
      <c r="C297" s="1185"/>
      <c r="D297" s="1189"/>
      <c r="E297" s="1207"/>
      <c r="F297" s="1180"/>
      <c r="G297" s="1181"/>
      <c r="H297" s="1151"/>
    </row>
    <row r="298" spans="1:8" x14ac:dyDescent="0.3">
      <c r="A298" s="1225"/>
      <c r="B298" s="1188"/>
      <c r="C298" s="1185"/>
      <c r="D298" s="1189"/>
      <c r="E298" s="1207"/>
      <c r="F298" s="1180"/>
      <c r="G298" s="1181"/>
      <c r="H298" s="1151"/>
    </row>
    <row r="299" spans="1:8" x14ac:dyDescent="0.3">
      <c r="A299" s="1225"/>
      <c r="B299" s="1188"/>
      <c r="C299" s="1185"/>
      <c r="D299" s="1189"/>
      <c r="E299" s="1207"/>
      <c r="F299" s="1180"/>
      <c r="G299" s="1181"/>
      <c r="H299" s="1151"/>
    </row>
    <row r="300" spans="1:8" x14ac:dyDescent="0.3">
      <c r="A300" s="1166"/>
      <c r="B300" s="1188"/>
      <c r="C300" s="1185"/>
      <c r="D300" s="1189"/>
      <c r="E300" s="1207"/>
      <c r="F300" s="1180"/>
      <c r="G300" s="1181"/>
      <c r="H300" s="1151"/>
    </row>
    <row r="301" spans="1:8" x14ac:dyDescent="0.3">
      <c r="A301" s="1225"/>
      <c r="B301" s="1188"/>
      <c r="C301" s="1185"/>
      <c r="D301" s="1189"/>
      <c r="E301" s="1207"/>
      <c r="F301" s="1180"/>
      <c r="G301" s="1181"/>
      <c r="H301" s="1151"/>
    </row>
    <row r="302" spans="1:8" x14ac:dyDescent="0.3">
      <c r="A302" s="1187"/>
      <c r="B302" s="1188"/>
      <c r="C302" s="1185"/>
      <c r="D302" s="1189"/>
      <c r="E302" s="1207"/>
      <c r="F302" s="1180"/>
      <c r="G302" s="1181"/>
      <c r="H302" s="1151"/>
    </row>
    <row r="303" spans="1:8" x14ac:dyDescent="0.3">
      <c r="A303" s="1225"/>
      <c r="B303" s="1188"/>
      <c r="C303" s="1185"/>
      <c r="D303" s="1189"/>
      <c r="E303" s="1217"/>
      <c r="F303" s="1180"/>
      <c r="G303" s="1181"/>
      <c r="H303" s="1151"/>
    </row>
    <row r="304" spans="1:8" x14ac:dyDescent="0.3">
      <c r="A304" s="1183"/>
      <c r="B304" s="1188"/>
      <c r="C304" s="1185"/>
      <c r="D304" s="1189"/>
      <c r="E304" s="1207"/>
      <c r="F304" s="1180"/>
      <c r="G304" s="1181"/>
      <c r="H304" s="1151"/>
    </row>
    <row r="305" spans="1:8" x14ac:dyDescent="0.3">
      <c r="A305" s="1225"/>
      <c r="B305" s="1235"/>
      <c r="C305" s="1185"/>
      <c r="D305" s="1200"/>
      <c r="E305" s="1207"/>
      <c r="F305" s="1180"/>
      <c r="G305" s="1181"/>
      <c r="H305" s="1151"/>
    </row>
    <row r="306" spans="1:8" x14ac:dyDescent="0.3">
      <c r="A306" s="1183"/>
      <c r="B306" s="1188"/>
      <c r="C306" s="1185"/>
      <c r="D306" s="1200"/>
      <c r="E306" s="1207"/>
      <c r="F306" s="1180"/>
      <c r="G306" s="1181"/>
      <c r="H306" s="1151"/>
    </row>
    <row r="307" spans="1:8" x14ac:dyDescent="0.3">
      <c r="A307" s="1225"/>
      <c r="B307" s="1236"/>
      <c r="C307" s="1185"/>
      <c r="D307" s="1189"/>
      <c r="E307" s="1189"/>
      <c r="F307" s="1180"/>
      <c r="G307" s="1181"/>
      <c r="H307" s="1151"/>
    </row>
    <row r="308" spans="1:8" x14ac:dyDescent="0.3">
      <c r="A308" s="1225"/>
      <c r="B308" s="1236"/>
      <c r="C308" s="1185"/>
      <c r="D308" s="1189"/>
      <c r="E308" s="1189"/>
      <c r="F308" s="1180"/>
      <c r="G308" s="1181"/>
      <c r="H308" s="1151"/>
    </row>
    <row r="309" spans="1:8" x14ac:dyDescent="0.3">
      <c r="A309" s="1178"/>
      <c r="B309" s="1237"/>
      <c r="C309" s="1164"/>
      <c r="D309" s="1164"/>
      <c r="E309" s="1164"/>
      <c r="F309" s="1210"/>
      <c r="G309" s="1181"/>
      <c r="H309" s="1151"/>
    </row>
    <row r="310" spans="1:8" x14ac:dyDescent="0.3">
      <c r="A310" s="1205"/>
      <c r="B310" s="1238" t="s">
        <v>4116</v>
      </c>
      <c r="C310" s="1174"/>
      <c r="D310" s="1174"/>
      <c r="E310" s="1174"/>
      <c r="F310" s="1175">
        <f>SUM(F273:F308)</f>
        <v>1200000</v>
      </c>
      <c r="G310" s="1181"/>
      <c r="H310" s="1151"/>
    </row>
    <row r="311" spans="1:8" x14ac:dyDescent="0.3">
      <c r="A311" s="1213" t="str">
        <f>A1</f>
        <v>CONTRACT  SANRAL NRA 2024/1323</v>
      </c>
      <c r="B311" s="1206"/>
      <c r="C311" s="1150"/>
      <c r="D311" s="1150"/>
      <c r="E311" s="1150"/>
      <c r="F311" s="1151"/>
      <c r="G311" s="1181"/>
      <c r="H311" s="1151"/>
    </row>
    <row r="312" spans="1:8" x14ac:dyDescent="0.3">
      <c r="A312" s="1148" t="str">
        <f>A2</f>
        <v>ROUTINE ROAD MAINTENANCE ON NATIONAL ROUTES IN THE MPUMALANGA PROVINCE</v>
      </c>
      <c r="B312" s="1149"/>
      <c r="C312" s="1150"/>
      <c r="D312" s="1150"/>
      <c r="E312" s="1150"/>
      <c r="F312" s="1155" t="s">
        <v>4464</v>
      </c>
      <c r="G312" s="1181"/>
      <c r="H312" s="1155"/>
    </row>
    <row r="313" spans="1:8" x14ac:dyDescent="0.3">
      <c r="A313" s="1157" t="s">
        <v>4457</v>
      </c>
      <c r="B313" s="1149"/>
      <c r="C313" s="1159"/>
      <c r="D313" s="1159"/>
      <c r="E313" s="1159"/>
      <c r="F313" s="1151"/>
      <c r="G313" s="1181"/>
      <c r="H313" s="1151"/>
    </row>
    <row r="314" spans="1:8" x14ac:dyDescent="0.3">
      <c r="A314" s="1162"/>
      <c r="B314" s="1163"/>
      <c r="C314" s="1164"/>
      <c r="D314" s="1164"/>
      <c r="E314" s="1165"/>
      <c r="F314" s="1165"/>
      <c r="G314" s="1181"/>
      <c r="H314" s="1151"/>
    </row>
    <row r="315" spans="1:8" x14ac:dyDescent="0.3">
      <c r="A315" s="1166" t="s">
        <v>4111</v>
      </c>
      <c r="B315" s="1167" t="s">
        <v>4035</v>
      </c>
      <c r="C315" s="1168" t="s">
        <v>4112</v>
      </c>
      <c r="D315" s="1168" t="s">
        <v>4113</v>
      </c>
      <c r="E315" s="1169" t="s">
        <v>4114</v>
      </c>
      <c r="F315" s="1169" t="s">
        <v>4036</v>
      </c>
      <c r="G315" s="1181"/>
      <c r="H315" s="1170"/>
    </row>
    <row r="316" spans="1:8" x14ac:dyDescent="0.3">
      <c r="A316" s="1172"/>
      <c r="B316" s="1173"/>
      <c r="C316" s="1174"/>
      <c r="D316" s="1174"/>
      <c r="E316" s="1175"/>
      <c r="F316" s="1175"/>
      <c r="G316" s="1181"/>
      <c r="H316" s="1151"/>
    </row>
    <row r="317" spans="1:8" x14ac:dyDescent="0.3">
      <c r="A317" s="1222"/>
      <c r="B317" s="1223"/>
      <c r="C317" s="1164"/>
      <c r="D317" s="1189" t="s">
        <v>4331</v>
      </c>
      <c r="E317" s="1165"/>
      <c r="F317" s="1180"/>
      <c r="G317" s="1181"/>
      <c r="H317" s="1182"/>
    </row>
    <row r="318" spans="1:8" x14ac:dyDescent="0.3">
      <c r="A318" s="1166" t="s">
        <v>4050</v>
      </c>
      <c r="B318" s="1233" t="s">
        <v>4051</v>
      </c>
      <c r="C318" s="1185"/>
      <c r="D318" s="1189" t="s">
        <v>4331</v>
      </c>
      <c r="E318" s="1207"/>
      <c r="F318" s="1180"/>
      <c r="G318" s="1181"/>
      <c r="H318" s="1182"/>
    </row>
    <row r="319" spans="1:8" x14ac:dyDescent="0.3">
      <c r="A319" s="1166"/>
      <c r="B319" s="1188"/>
      <c r="C319" s="1185"/>
      <c r="D319" s="1189" t="s">
        <v>4331</v>
      </c>
      <c r="E319" s="1207"/>
      <c r="F319" s="1180"/>
      <c r="G319" s="1181"/>
      <c r="H319" s="1182"/>
    </row>
    <row r="320" spans="1:8" ht="22.8" x14ac:dyDescent="0.3">
      <c r="A320" s="1225" t="s">
        <v>217</v>
      </c>
      <c r="B320" s="1188" t="s">
        <v>218</v>
      </c>
      <c r="C320" s="1185"/>
      <c r="D320" s="1189" t="s">
        <v>4331</v>
      </c>
      <c r="E320" s="1207"/>
      <c r="F320" s="1180"/>
      <c r="G320" s="1181"/>
      <c r="H320" s="1182"/>
    </row>
    <row r="321" spans="1:8" x14ac:dyDescent="0.3">
      <c r="A321" s="1225"/>
      <c r="B321" s="1188"/>
      <c r="C321" s="1185"/>
      <c r="D321" s="1189" t="s">
        <v>4331</v>
      </c>
      <c r="E321" s="1207"/>
      <c r="F321" s="1180"/>
      <c r="G321" s="1181"/>
      <c r="H321" s="1182"/>
    </row>
    <row r="322" spans="1:8" x14ac:dyDescent="0.3">
      <c r="A322" s="1225" t="s">
        <v>219</v>
      </c>
      <c r="B322" s="1188" t="s">
        <v>3889</v>
      </c>
      <c r="C322" s="1185" t="s">
        <v>221</v>
      </c>
      <c r="D322" s="1189">
        <v>2500</v>
      </c>
      <c r="E322" s="1216"/>
      <c r="F322" s="1180">
        <f>ROUND(D322*(ROUND(E322,2)),2)</f>
        <v>0</v>
      </c>
      <c r="G322" s="1181"/>
      <c r="H322" s="1182"/>
    </row>
    <row r="323" spans="1:8" x14ac:dyDescent="0.3">
      <c r="A323" s="1225"/>
      <c r="B323" s="1188"/>
      <c r="C323" s="1185"/>
      <c r="D323" s="1189" t="s">
        <v>4331</v>
      </c>
      <c r="E323" s="1207"/>
      <c r="F323" s="1180"/>
      <c r="G323" s="1181"/>
      <c r="H323" s="1182"/>
    </row>
    <row r="324" spans="1:8" x14ac:dyDescent="0.3">
      <c r="A324" s="1225" t="s">
        <v>222</v>
      </c>
      <c r="B324" s="1235" t="s">
        <v>3890</v>
      </c>
      <c r="C324" s="1185" t="s">
        <v>221</v>
      </c>
      <c r="D324" s="1189">
        <v>3000</v>
      </c>
      <c r="E324" s="1215"/>
      <c r="F324" s="1180">
        <f>ROUND(D324*(ROUND(E324,2)),2)</f>
        <v>0</v>
      </c>
      <c r="G324" s="1181"/>
      <c r="H324" s="1182"/>
    </row>
    <row r="325" spans="1:8" x14ac:dyDescent="0.3">
      <c r="A325" s="1166"/>
      <c r="B325" s="1188"/>
      <c r="C325" s="1185"/>
      <c r="D325" s="1189" t="s">
        <v>4331</v>
      </c>
      <c r="E325" s="1217"/>
      <c r="F325" s="1180"/>
      <c r="G325" s="1181"/>
      <c r="H325" s="1182"/>
    </row>
    <row r="326" spans="1:8" x14ac:dyDescent="0.3">
      <c r="A326" s="1225" t="s">
        <v>224</v>
      </c>
      <c r="B326" s="1188" t="s">
        <v>3891</v>
      </c>
      <c r="C326" s="1185" t="s">
        <v>221</v>
      </c>
      <c r="D326" s="1189">
        <v>2500</v>
      </c>
      <c r="E326" s="1216"/>
      <c r="F326" s="1180">
        <f>ROUND(D326*(ROUND(E326,2)),2)</f>
        <v>0</v>
      </c>
      <c r="G326" s="1181"/>
      <c r="H326" s="1182"/>
    </row>
    <row r="327" spans="1:8" x14ac:dyDescent="0.3">
      <c r="A327" s="1166"/>
      <c r="B327" s="1188"/>
      <c r="C327" s="1185"/>
      <c r="D327" s="1189" t="s">
        <v>4331</v>
      </c>
      <c r="E327" s="1217"/>
      <c r="F327" s="1180"/>
      <c r="G327" s="1181"/>
      <c r="H327" s="1182"/>
    </row>
    <row r="328" spans="1:8" x14ac:dyDescent="0.3">
      <c r="A328" s="1225" t="s">
        <v>226</v>
      </c>
      <c r="B328" s="1188" t="s">
        <v>227</v>
      </c>
      <c r="C328" s="1185"/>
      <c r="D328" s="1189"/>
      <c r="E328" s="1217"/>
      <c r="F328" s="1180"/>
      <c r="G328" s="1181"/>
      <c r="H328" s="1182"/>
    </row>
    <row r="329" spans="1:8" x14ac:dyDescent="0.3">
      <c r="A329" s="1225"/>
      <c r="B329" s="1188"/>
      <c r="C329" s="1185"/>
      <c r="D329" s="1189"/>
      <c r="E329" s="1217"/>
      <c r="F329" s="1180"/>
      <c r="G329" s="1181"/>
      <c r="H329" s="1182"/>
    </row>
    <row r="330" spans="1:8" x14ac:dyDescent="0.3">
      <c r="A330" s="1225" t="s">
        <v>228</v>
      </c>
      <c r="B330" s="1188" t="s">
        <v>235</v>
      </c>
      <c r="C330" s="1185" t="s">
        <v>221</v>
      </c>
      <c r="D330" s="1189">
        <v>3000</v>
      </c>
      <c r="E330" s="1216"/>
      <c r="F330" s="1180">
        <f>ROUND(D330*(ROUND(E330,2)),2)</f>
        <v>0</v>
      </c>
      <c r="G330" s="1181"/>
      <c r="H330" s="1182"/>
    </row>
    <row r="331" spans="1:8" x14ac:dyDescent="0.3">
      <c r="A331" s="1225"/>
      <c r="B331" s="1188"/>
      <c r="C331" s="1185"/>
      <c r="D331" s="1189"/>
      <c r="E331" s="1217"/>
      <c r="F331" s="1180"/>
      <c r="G331" s="1181"/>
      <c r="H331" s="1182"/>
    </row>
    <row r="332" spans="1:8" x14ac:dyDescent="0.3">
      <c r="A332" s="1225" t="s">
        <v>230</v>
      </c>
      <c r="B332" s="1188" t="s">
        <v>237</v>
      </c>
      <c r="C332" s="1185" t="s">
        <v>221</v>
      </c>
      <c r="D332" s="1189">
        <v>3000</v>
      </c>
      <c r="E332" s="1216"/>
      <c r="F332" s="1180">
        <f>ROUND(D332*(ROUND(E332,2)),2)</f>
        <v>0</v>
      </c>
      <c r="G332" s="1181"/>
      <c r="H332" s="1182"/>
    </row>
    <row r="333" spans="1:8" x14ac:dyDescent="0.3">
      <c r="A333" s="1225"/>
      <c r="B333" s="1188"/>
      <c r="C333" s="1185"/>
      <c r="D333" s="1189"/>
      <c r="E333" s="1217"/>
      <c r="F333" s="1180"/>
      <c r="G333" s="1181"/>
      <c r="H333" s="1182"/>
    </row>
    <row r="334" spans="1:8" x14ac:dyDescent="0.3">
      <c r="A334" s="1225" t="s">
        <v>232</v>
      </c>
      <c r="B334" s="1188" t="s">
        <v>3709</v>
      </c>
      <c r="C334" s="1185" t="s">
        <v>221</v>
      </c>
      <c r="D334" s="1189">
        <v>2500</v>
      </c>
      <c r="E334" s="1216"/>
      <c r="F334" s="1180">
        <f>ROUND(D334*(ROUND(E334,2)),2)</f>
        <v>0</v>
      </c>
      <c r="G334" s="1181"/>
      <c r="H334" s="1182"/>
    </row>
    <row r="335" spans="1:8" x14ac:dyDescent="0.3">
      <c r="A335" s="1225"/>
      <c r="B335" s="1188"/>
      <c r="C335" s="1185"/>
      <c r="D335" s="1189"/>
      <c r="E335" s="1217"/>
      <c r="F335" s="1180"/>
      <c r="G335" s="1181"/>
      <c r="H335" s="1182"/>
    </row>
    <row r="336" spans="1:8" x14ac:dyDescent="0.3">
      <c r="A336" s="1225" t="s">
        <v>234</v>
      </c>
      <c r="B336" s="1188" t="s">
        <v>3710</v>
      </c>
      <c r="C336" s="1185" t="s">
        <v>221</v>
      </c>
      <c r="D336" s="1189">
        <v>500</v>
      </c>
      <c r="E336" s="1216"/>
      <c r="F336" s="1180">
        <f>ROUND(D336*(ROUND(E336,2)),2)</f>
        <v>0</v>
      </c>
      <c r="G336" s="1181"/>
      <c r="H336" s="1182"/>
    </row>
    <row r="337" spans="1:8" x14ac:dyDescent="0.3">
      <c r="A337" s="1225"/>
      <c r="B337" s="1188"/>
      <c r="C337" s="1185"/>
      <c r="D337" s="1189"/>
      <c r="E337" s="1217"/>
      <c r="F337" s="1180"/>
      <c r="G337" s="1181"/>
      <c r="H337" s="1182"/>
    </row>
    <row r="338" spans="1:8" x14ac:dyDescent="0.3">
      <c r="A338" s="1225" t="s">
        <v>236</v>
      </c>
      <c r="B338" s="1188" t="s">
        <v>3711</v>
      </c>
      <c r="C338" s="1185" t="s">
        <v>221</v>
      </c>
      <c r="D338" s="1189">
        <v>1000</v>
      </c>
      <c r="E338" s="1216"/>
      <c r="F338" s="1180">
        <f>ROUND(D338*(ROUND(E338,2)),2)</f>
        <v>0</v>
      </c>
      <c r="G338" s="1181"/>
      <c r="H338" s="1182"/>
    </row>
    <row r="339" spans="1:8" x14ac:dyDescent="0.3">
      <c r="A339" s="1225"/>
      <c r="B339" s="1188"/>
      <c r="C339" s="1185"/>
      <c r="D339" s="1189"/>
      <c r="E339" s="1217"/>
      <c r="F339" s="1180"/>
      <c r="G339" s="1181"/>
      <c r="H339" s="1182"/>
    </row>
    <row r="340" spans="1:8" x14ac:dyDescent="0.3">
      <c r="A340" s="1225" t="s">
        <v>238</v>
      </c>
      <c r="B340" s="1188" t="s">
        <v>241</v>
      </c>
      <c r="C340" s="1185" t="s">
        <v>9</v>
      </c>
      <c r="D340" s="1189">
        <v>6</v>
      </c>
      <c r="E340" s="1216"/>
      <c r="F340" s="1180">
        <f>ROUND(D340*(ROUND(E340,2)),2)</f>
        <v>0</v>
      </c>
      <c r="G340" s="1181"/>
      <c r="H340" s="1182"/>
    </row>
    <row r="341" spans="1:8" x14ac:dyDescent="0.3">
      <c r="A341" s="1225"/>
      <c r="B341" s="1188"/>
      <c r="C341" s="1185"/>
      <c r="D341" s="1189"/>
      <c r="E341" s="1217"/>
      <c r="F341" s="1180"/>
      <c r="G341" s="1181"/>
      <c r="H341" s="1182"/>
    </row>
    <row r="342" spans="1:8" ht="22.8" x14ac:dyDescent="0.3">
      <c r="A342" s="1225" t="s">
        <v>240</v>
      </c>
      <c r="B342" s="1188" t="s">
        <v>4002</v>
      </c>
      <c r="C342" s="1185" t="s">
        <v>9</v>
      </c>
      <c r="D342" s="1189">
        <v>6</v>
      </c>
      <c r="E342" s="1216"/>
      <c r="F342" s="1180">
        <f>ROUND(D342*(ROUND(E342,2)),2)</f>
        <v>0</v>
      </c>
      <c r="G342" s="1181"/>
      <c r="H342" s="1182"/>
    </row>
    <row r="343" spans="1:8" x14ac:dyDescent="0.3">
      <c r="A343" s="1166"/>
      <c r="B343" s="1188"/>
      <c r="C343" s="1185"/>
      <c r="D343" s="1189"/>
      <c r="E343" s="1217"/>
      <c r="F343" s="1180"/>
      <c r="G343" s="1181"/>
      <c r="H343" s="1182"/>
    </row>
    <row r="344" spans="1:8" ht="22.8" x14ac:dyDescent="0.3">
      <c r="A344" s="1225" t="s">
        <v>243</v>
      </c>
      <c r="B344" s="1188" t="s">
        <v>4465</v>
      </c>
      <c r="C344" s="1185"/>
      <c r="D344" s="1189" t="s">
        <v>4331</v>
      </c>
      <c r="E344" s="1207"/>
      <c r="F344" s="1180"/>
      <c r="G344" s="1181"/>
      <c r="H344" s="1182"/>
    </row>
    <row r="345" spans="1:8" x14ac:dyDescent="0.3">
      <c r="A345" s="1187"/>
      <c r="B345" s="1188"/>
      <c r="C345" s="1185"/>
      <c r="D345" s="1189" t="s">
        <v>4331</v>
      </c>
      <c r="E345" s="1207"/>
      <c r="F345" s="1180"/>
      <c r="G345" s="1181"/>
      <c r="H345" s="1182"/>
    </row>
    <row r="346" spans="1:8" ht="22.8" x14ac:dyDescent="0.3">
      <c r="A346" s="1225" t="s">
        <v>245</v>
      </c>
      <c r="B346" s="1188" t="s">
        <v>246</v>
      </c>
      <c r="C346" s="1185"/>
      <c r="D346" s="1189" t="s">
        <v>4331</v>
      </c>
      <c r="E346" s="1217"/>
      <c r="F346" s="1180"/>
      <c r="G346" s="1181"/>
      <c r="H346" s="1182"/>
    </row>
    <row r="347" spans="1:8" x14ac:dyDescent="0.3">
      <c r="A347" s="1183"/>
      <c r="B347" s="1188"/>
      <c r="C347" s="1185"/>
      <c r="D347" s="1189" t="s">
        <v>4331</v>
      </c>
      <c r="E347" s="1217"/>
      <c r="F347" s="1180"/>
      <c r="G347" s="1181"/>
      <c r="H347" s="1182"/>
    </row>
    <row r="348" spans="1:8" x14ac:dyDescent="0.3">
      <c r="A348" s="1225" t="s">
        <v>247</v>
      </c>
      <c r="B348" s="1235" t="s">
        <v>220</v>
      </c>
      <c r="C348" s="1185" t="s">
        <v>221</v>
      </c>
      <c r="D348" s="1189">
        <v>800</v>
      </c>
      <c r="E348" s="1216"/>
      <c r="F348" s="1180">
        <f>ROUND(D348*(ROUND(E348,2)),2)</f>
        <v>0</v>
      </c>
      <c r="G348" s="1181"/>
      <c r="H348" s="1182"/>
    </row>
    <row r="349" spans="1:8" x14ac:dyDescent="0.3">
      <c r="A349" s="1183"/>
      <c r="B349" s="1188"/>
      <c r="C349" s="1185"/>
      <c r="D349" s="1189" t="s">
        <v>4331</v>
      </c>
      <c r="E349" s="1217"/>
      <c r="F349" s="1180"/>
      <c r="G349" s="1181"/>
      <c r="H349" s="1182"/>
    </row>
    <row r="350" spans="1:8" x14ac:dyDescent="0.3">
      <c r="A350" s="1225" t="s">
        <v>248</v>
      </c>
      <c r="B350" s="1188" t="s">
        <v>3712</v>
      </c>
      <c r="C350" s="1185" t="s">
        <v>221</v>
      </c>
      <c r="D350" s="1189">
        <v>700</v>
      </c>
      <c r="E350" s="1216"/>
      <c r="F350" s="1180">
        <f>ROUND(D350*(ROUND(E350,2)),2)</f>
        <v>0</v>
      </c>
      <c r="G350" s="1181"/>
      <c r="H350" s="1182"/>
    </row>
    <row r="351" spans="1:8" x14ac:dyDescent="0.3">
      <c r="A351" s="1183"/>
      <c r="B351" s="1188"/>
      <c r="C351" s="1185"/>
      <c r="D351" s="1189" t="s">
        <v>4331</v>
      </c>
      <c r="E351" s="1217"/>
      <c r="F351" s="1180"/>
      <c r="G351" s="1181"/>
      <c r="H351" s="1182"/>
    </row>
    <row r="352" spans="1:8" x14ac:dyDescent="0.3">
      <c r="A352" s="1225" t="s">
        <v>249</v>
      </c>
      <c r="B352" s="1188" t="s">
        <v>3708</v>
      </c>
      <c r="C352" s="1185" t="s">
        <v>221</v>
      </c>
      <c r="D352" s="1189">
        <v>600</v>
      </c>
      <c r="E352" s="1216"/>
      <c r="F352" s="1180">
        <f>ROUND(D352*(ROUND(E352,2)),2)</f>
        <v>0</v>
      </c>
      <c r="G352" s="1181"/>
      <c r="H352" s="1182"/>
    </row>
    <row r="353" spans="1:8" x14ac:dyDescent="0.3">
      <c r="A353" s="1183"/>
      <c r="B353" s="1188"/>
      <c r="C353" s="1185"/>
      <c r="D353" s="1189" t="s">
        <v>4331</v>
      </c>
      <c r="E353" s="1217"/>
      <c r="F353" s="1180"/>
      <c r="G353" s="1181"/>
      <c r="H353" s="1182"/>
    </row>
    <row r="354" spans="1:8" ht="22.8" x14ac:dyDescent="0.3">
      <c r="A354" s="1225" t="s">
        <v>250</v>
      </c>
      <c r="B354" s="1236" t="s">
        <v>251</v>
      </c>
      <c r="C354" s="1185" t="s">
        <v>221</v>
      </c>
      <c r="D354" s="1189">
        <v>1000</v>
      </c>
      <c r="E354" s="1216"/>
      <c r="F354" s="1180">
        <f>ROUND(D354*(ROUND(E354,2)),2)</f>
        <v>0</v>
      </c>
      <c r="G354" s="1181"/>
      <c r="H354" s="1182"/>
    </row>
    <row r="355" spans="1:8" x14ac:dyDescent="0.3">
      <c r="A355" s="1225"/>
      <c r="B355" s="1236"/>
      <c r="C355" s="1185"/>
      <c r="D355" s="1189"/>
      <c r="E355" s="1189"/>
      <c r="F355" s="1180"/>
      <c r="G355" s="1181"/>
      <c r="H355" s="1182"/>
    </row>
    <row r="356" spans="1:8" x14ac:dyDescent="0.3">
      <c r="A356" s="1225"/>
      <c r="B356" s="1236"/>
      <c r="C356" s="1185"/>
      <c r="D356" s="1189"/>
      <c r="E356" s="1189"/>
      <c r="F356" s="1180"/>
      <c r="G356" s="1181"/>
      <c r="H356" s="1182"/>
    </row>
    <row r="357" spans="1:8" x14ac:dyDescent="0.3">
      <c r="A357" s="1225"/>
      <c r="B357" s="1236"/>
      <c r="C357" s="1185"/>
      <c r="D357" s="1189"/>
      <c r="E357" s="1189"/>
      <c r="F357" s="1180"/>
      <c r="G357" s="1181"/>
      <c r="H357" s="1182"/>
    </row>
    <row r="358" spans="1:8" x14ac:dyDescent="0.3">
      <c r="A358" s="1225"/>
      <c r="B358" s="1236"/>
      <c r="C358" s="1185"/>
      <c r="D358" s="1189"/>
      <c r="E358" s="1189"/>
      <c r="F358" s="1180"/>
      <c r="G358" s="1181"/>
      <c r="H358" s="1182"/>
    </row>
    <row r="359" spans="1:8" x14ac:dyDescent="0.3">
      <c r="A359" s="1225"/>
      <c r="B359" s="1236"/>
      <c r="C359" s="1185"/>
      <c r="D359" s="1189"/>
      <c r="E359" s="1189"/>
      <c r="F359" s="1180"/>
      <c r="G359" s="1181"/>
      <c r="H359" s="1182"/>
    </row>
    <row r="360" spans="1:8" x14ac:dyDescent="0.3">
      <c r="A360" s="1225"/>
      <c r="B360" s="1236"/>
      <c r="C360" s="1185"/>
      <c r="D360" s="1189"/>
      <c r="E360" s="1189"/>
      <c r="F360" s="1180"/>
      <c r="G360" s="1181"/>
      <c r="H360" s="1182"/>
    </row>
    <row r="361" spans="1:8" x14ac:dyDescent="0.3">
      <c r="A361" s="1225"/>
      <c r="B361" s="1236"/>
      <c r="C361" s="1185"/>
      <c r="D361" s="1189"/>
      <c r="E361" s="1189"/>
      <c r="F361" s="1180"/>
      <c r="G361" s="1181"/>
      <c r="H361" s="1182"/>
    </row>
    <row r="362" spans="1:8" x14ac:dyDescent="0.3">
      <c r="A362" s="1225"/>
      <c r="B362" s="1236"/>
      <c r="C362" s="1185"/>
      <c r="D362" s="1189"/>
      <c r="E362" s="1189"/>
      <c r="F362" s="1180"/>
      <c r="G362" s="1181"/>
      <c r="H362" s="1182"/>
    </row>
    <row r="363" spans="1:8" x14ac:dyDescent="0.3">
      <c r="A363" s="1225"/>
      <c r="B363" s="1236"/>
      <c r="C363" s="1185"/>
      <c r="D363" s="1189"/>
      <c r="E363" s="1189"/>
      <c r="F363" s="1180"/>
      <c r="G363" s="1181"/>
      <c r="H363" s="1182"/>
    </row>
    <row r="364" spans="1:8" x14ac:dyDescent="0.3">
      <c r="A364" s="1225"/>
      <c r="B364" s="1236"/>
      <c r="C364" s="1185"/>
      <c r="D364" s="1189"/>
      <c r="E364" s="1189"/>
      <c r="F364" s="1180"/>
      <c r="G364" s="1181"/>
      <c r="H364" s="1182"/>
    </row>
    <row r="365" spans="1:8" x14ac:dyDescent="0.3">
      <c r="A365" s="1225"/>
      <c r="B365" s="1236"/>
      <c r="C365" s="1185"/>
      <c r="D365" s="1189"/>
      <c r="E365" s="1189"/>
      <c r="F365" s="1180"/>
      <c r="G365" s="1181"/>
      <c r="H365" s="1182"/>
    </row>
    <row r="366" spans="1:8" x14ac:dyDescent="0.3">
      <c r="A366" s="1225"/>
      <c r="B366" s="1236"/>
      <c r="C366" s="1185"/>
      <c r="D366" s="1189"/>
      <c r="E366" s="1189"/>
      <c r="F366" s="1180"/>
      <c r="G366" s="1181"/>
      <c r="H366" s="1182"/>
    </row>
    <row r="367" spans="1:8" x14ac:dyDescent="0.3">
      <c r="A367" s="1239"/>
      <c r="B367" s="1236"/>
      <c r="C367" s="1185"/>
      <c r="D367" s="1189"/>
      <c r="E367" s="1189"/>
      <c r="F367" s="1180"/>
      <c r="G367" s="1181"/>
      <c r="H367" s="1182"/>
    </row>
    <row r="368" spans="1:8" x14ac:dyDescent="0.3">
      <c r="A368" s="1178"/>
      <c r="B368" s="1237"/>
      <c r="C368" s="1164"/>
      <c r="D368" s="1164"/>
      <c r="E368" s="1164"/>
      <c r="F368" s="1210"/>
      <c r="G368" s="1181"/>
      <c r="H368" s="1182"/>
    </row>
    <row r="369" spans="1:8" x14ac:dyDescent="0.3">
      <c r="A369" s="1205"/>
      <c r="B369" s="1238" t="s">
        <v>4450</v>
      </c>
      <c r="C369" s="1174"/>
      <c r="D369" s="1174"/>
      <c r="E369" s="1174"/>
      <c r="F369" s="1175">
        <f>SUM(F317:F354)</f>
        <v>0</v>
      </c>
      <c r="G369" s="1181"/>
      <c r="H369" s="1151"/>
    </row>
    <row r="370" spans="1:8" x14ac:dyDescent="0.3">
      <c r="A370" s="1148" t="str">
        <f>A1</f>
        <v>CONTRACT  SANRAL NRA 2024/1323</v>
      </c>
      <c r="B370" s="1206"/>
      <c r="C370" s="1150"/>
      <c r="D370" s="1150"/>
      <c r="E370" s="1150"/>
      <c r="F370" s="1151"/>
      <c r="G370" s="1181"/>
      <c r="H370" s="1151"/>
    </row>
    <row r="371" spans="1:8" x14ac:dyDescent="0.3">
      <c r="A371" s="1148" t="str">
        <f>A2</f>
        <v>ROUTINE ROAD MAINTENANCE ON NATIONAL ROUTES IN THE MPUMALANGA PROVINCE</v>
      </c>
      <c r="B371" s="1149"/>
      <c r="C371" s="1150"/>
      <c r="D371" s="1150"/>
      <c r="E371" s="1150"/>
      <c r="F371" s="1155" t="s">
        <v>4464</v>
      </c>
      <c r="G371" s="1181"/>
      <c r="H371" s="1155"/>
    </row>
    <row r="372" spans="1:8" x14ac:dyDescent="0.3">
      <c r="A372" s="1157" t="s">
        <v>4444</v>
      </c>
      <c r="B372" s="1149"/>
      <c r="C372" s="1159"/>
      <c r="D372" s="1159"/>
      <c r="E372" s="1159"/>
      <c r="F372" s="1151"/>
      <c r="G372" s="1181"/>
      <c r="H372" s="1151"/>
    </row>
    <row r="373" spans="1:8" x14ac:dyDescent="0.3">
      <c r="A373" s="1162"/>
      <c r="B373" s="1163"/>
      <c r="C373" s="1164"/>
      <c r="D373" s="1164"/>
      <c r="E373" s="1165"/>
      <c r="F373" s="1165"/>
      <c r="G373" s="1181"/>
      <c r="H373" s="1151"/>
    </row>
    <row r="374" spans="1:8" x14ac:dyDescent="0.3">
      <c r="A374" s="1166" t="s">
        <v>4111</v>
      </c>
      <c r="B374" s="1167" t="s">
        <v>4035</v>
      </c>
      <c r="C374" s="1168" t="s">
        <v>4112</v>
      </c>
      <c r="D374" s="1168" t="s">
        <v>4113</v>
      </c>
      <c r="E374" s="1169" t="s">
        <v>4114</v>
      </c>
      <c r="F374" s="1169" t="s">
        <v>4036</v>
      </c>
      <c r="G374" s="1181"/>
      <c r="H374" s="1170"/>
    </row>
    <row r="375" spans="1:8" x14ac:dyDescent="0.3">
      <c r="A375" s="1172"/>
      <c r="B375" s="1173"/>
      <c r="C375" s="1174"/>
      <c r="D375" s="1174"/>
      <c r="E375" s="1175"/>
      <c r="F375" s="1175"/>
      <c r="G375" s="1181"/>
      <c r="H375" s="1151"/>
    </row>
    <row r="376" spans="1:8" x14ac:dyDescent="0.3">
      <c r="A376" s="1178"/>
      <c r="B376" s="1203"/>
      <c r="C376" s="1204"/>
      <c r="D376" s="1204"/>
      <c r="E376" s="1204"/>
      <c r="F376" s="1165"/>
      <c r="G376" s="1181"/>
      <c r="H376" s="1151"/>
    </row>
    <row r="377" spans="1:8" x14ac:dyDescent="0.3">
      <c r="A377" s="1205"/>
      <c r="B377" s="1158" t="s">
        <v>4451</v>
      </c>
      <c r="C377" s="1159"/>
      <c r="D377" s="1159"/>
      <c r="E377" s="1159"/>
      <c r="F377" s="1175">
        <f>F369</f>
        <v>0</v>
      </c>
      <c r="G377" s="1181"/>
      <c r="H377" s="1151"/>
    </row>
    <row r="378" spans="1:8" x14ac:dyDescent="0.3">
      <c r="A378" s="1222"/>
      <c r="B378" s="1188"/>
      <c r="C378" s="1185"/>
      <c r="D378" s="1189"/>
      <c r="E378" s="1217"/>
      <c r="F378" s="1180"/>
      <c r="G378" s="1181"/>
      <c r="H378" s="1182"/>
    </row>
    <row r="379" spans="1:8" x14ac:dyDescent="0.3">
      <c r="A379" s="1225" t="s">
        <v>252</v>
      </c>
      <c r="B379" s="1188" t="s">
        <v>253</v>
      </c>
      <c r="C379" s="1185"/>
      <c r="D379" s="1189" t="s">
        <v>4331</v>
      </c>
      <c r="E379" s="1217"/>
      <c r="F379" s="1180"/>
      <c r="G379" s="1181"/>
      <c r="H379" s="1182"/>
    </row>
    <row r="380" spans="1:8" x14ac:dyDescent="0.3">
      <c r="A380" s="1183"/>
      <c r="B380" s="1188"/>
      <c r="C380" s="1185"/>
      <c r="D380" s="1189" t="s">
        <v>4331</v>
      </c>
      <c r="E380" s="1217"/>
      <c r="F380" s="1180"/>
      <c r="G380" s="1181"/>
      <c r="H380" s="1182"/>
    </row>
    <row r="381" spans="1:8" x14ac:dyDescent="0.3">
      <c r="A381" s="1225" t="s">
        <v>254</v>
      </c>
      <c r="B381" s="1235" t="s">
        <v>220</v>
      </c>
      <c r="C381" s="1185" t="s">
        <v>221</v>
      </c>
      <c r="D381" s="1189">
        <v>900</v>
      </c>
      <c r="E381" s="1216"/>
      <c r="F381" s="1180">
        <f>ROUND(D381*(ROUND(E381,2)),2)</f>
        <v>0</v>
      </c>
      <c r="G381" s="1181"/>
      <c r="H381" s="1182"/>
    </row>
    <row r="382" spans="1:8" x14ac:dyDescent="0.3">
      <c r="A382" s="1183"/>
      <c r="B382" s="1188" t="s">
        <v>4331</v>
      </c>
      <c r="C382" s="1185"/>
      <c r="D382" s="1189"/>
      <c r="E382" s="1217"/>
      <c r="F382" s="1180"/>
      <c r="G382" s="1181"/>
      <c r="H382" s="1182"/>
    </row>
    <row r="383" spans="1:8" x14ac:dyDescent="0.3">
      <c r="A383" s="1225" t="s">
        <v>255</v>
      </c>
      <c r="B383" s="1188" t="s">
        <v>3712</v>
      </c>
      <c r="C383" s="1185" t="s">
        <v>221</v>
      </c>
      <c r="D383" s="1189">
        <v>800</v>
      </c>
      <c r="E383" s="1216"/>
      <c r="F383" s="1180">
        <f>ROUND(D383*(ROUND(E383,2)),2)</f>
        <v>0</v>
      </c>
      <c r="G383" s="1181"/>
      <c r="H383" s="1182"/>
    </row>
    <row r="384" spans="1:8" x14ac:dyDescent="0.3">
      <c r="A384" s="1183"/>
      <c r="B384" s="1188" t="s">
        <v>4331</v>
      </c>
      <c r="C384" s="1185"/>
      <c r="D384" s="1189" t="s">
        <v>4331</v>
      </c>
      <c r="E384" s="1217"/>
      <c r="F384" s="1180"/>
      <c r="G384" s="1181"/>
      <c r="H384" s="1182"/>
    </row>
    <row r="385" spans="1:8" x14ac:dyDescent="0.3">
      <c r="A385" s="1225" t="s">
        <v>256</v>
      </c>
      <c r="B385" s="1235" t="s">
        <v>3708</v>
      </c>
      <c r="C385" s="1185" t="s">
        <v>221</v>
      </c>
      <c r="D385" s="1189">
        <v>800</v>
      </c>
      <c r="E385" s="1216"/>
      <c r="F385" s="1180">
        <f>ROUND(D385*(ROUND(E385,2)),2)</f>
        <v>0</v>
      </c>
      <c r="G385" s="1181"/>
      <c r="H385" s="1182"/>
    </row>
    <row r="386" spans="1:8" x14ac:dyDescent="0.3">
      <c r="A386" s="1183"/>
      <c r="B386" s="1235" t="s">
        <v>4331</v>
      </c>
      <c r="C386" s="1185"/>
      <c r="D386" s="1189" t="s">
        <v>4331</v>
      </c>
      <c r="E386" s="1217"/>
      <c r="F386" s="1180"/>
      <c r="G386" s="1181"/>
      <c r="H386" s="1182"/>
    </row>
    <row r="387" spans="1:8" ht="22.8" x14ac:dyDescent="0.3">
      <c r="A387" s="1225" t="s">
        <v>257</v>
      </c>
      <c r="B387" s="1235" t="s">
        <v>258</v>
      </c>
      <c r="C387" s="1185" t="s">
        <v>221</v>
      </c>
      <c r="D387" s="1189">
        <v>800</v>
      </c>
      <c r="E387" s="1216"/>
      <c r="F387" s="1180">
        <f>ROUND(D387*(ROUND(E387,2)),2)</f>
        <v>0</v>
      </c>
      <c r="G387" s="1181"/>
      <c r="H387" s="1182"/>
    </row>
    <row r="388" spans="1:8" x14ac:dyDescent="0.3">
      <c r="A388" s="1187"/>
      <c r="B388" s="1188"/>
      <c r="C388" s="1185"/>
      <c r="D388" s="1189" t="s">
        <v>4331</v>
      </c>
      <c r="E388" s="1217"/>
      <c r="F388" s="1180"/>
      <c r="G388" s="1181"/>
      <c r="H388" s="1182"/>
    </row>
    <row r="389" spans="1:8" ht="22.8" x14ac:dyDescent="0.3">
      <c r="A389" s="1225" t="s">
        <v>259</v>
      </c>
      <c r="B389" s="1188" t="s">
        <v>3926</v>
      </c>
      <c r="C389" s="1185"/>
      <c r="D389" s="1189" t="s">
        <v>4331</v>
      </c>
      <c r="E389" s="1207"/>
      <c r="F389" s="1180"/>
      <c r="G389" s="1181"/>
      <c r="H389" s="1182"/>
    </row>
    <row r="390" spans="1:8" x14ac:dyDescent="0.3">
      <c r="A390" s="1187"/>
      <c r="B390" s="1188"/>
      <c r="C390" s="1185"/>
      <c r="D390" s="1189" t="s">
        <v>4331</v>
      </c>
      <c r="E390" s="1207"/>
      <c r="F390" s="1180"/>
      <c r="G390" s="1181"/>
      <c r="H390" s="1182"/>
    </row>
    <row r="391" spans="1:8" x14ac:dyDescent="0.3">
      <c r="A391" s="1225" t="s">
        <v>261</v>
      </c>
      <c r="B391" s="1235" t="s">
        <v>220</v>
      </c>
      <c r="C391" s="1185" t="s">
        <v>262</v>
      </c>
      <c r="D391" s="1189">
        <v>3250</v>
      </c>
      <c r="E391" s="1216"/>
      <c r="F391" s="1180">
        <f>ROUND(D391*(ROUND(E391,2)),2)</f>
        <v>0</v>
      </c>
      <c r="G391" s="1181"/>
      <c r="H391" s="1182"/>
    </row>
    <row r="392" spans="1:8" x14ac:dyDescent="0.3">
      <c r="A392" s="1183"/>
      <c r="B392" s="1188"/>
      <c r="C392" s="1185"/>
      <c r="D392" s="1189" t="s">
        <v>4331</v>
      </c>
      <c r="E392" s="1217"/>
      <c r="F392" s="1180"/>
      <c r="G392" s="1181"/>
      <c r="H392" s="1182"/>
    </row>
    <row r="393" spans="1:8" x14ac:dyDescent="0.3">
      <c r="A393" s="1225" t="s">
        <v>263</v>
      </c>
      <c r="B393" s="1188" t="s">
        <v>3712</v>
      </c>
      <c r="C393" s="1185" t="s">
        <v>262</v>
      </c>
      <c r="D393" s="1189">
        <v>2500</v>
      </c>
      <c r="E393" s="1216"/>
      <c r="F393" s="1180">
        <f>ROUND(D393*(ROUND(E393,2)),2)</f>
        <v>0</v>
      </c>
      <c r="G393" s="1181"/>
      <c r="H393" s="1182"/>
    </row>
    <row r="394" spans="1:8" x14ac:dyDescent="0.3">
      <c r="A394" s="1187"/>
      <c r="B394" s="1188"/>
      <c r="C394" s="1185"/>
      <c r="D394" s="1189"/>
      <c r="E394" s="1217"/>
      <c r="F394" s="1180"/>
      <c r="G394" s="1181"/>
      <c r="H394" s="1182"/>
    </row>
    <row r="395" spans="1:8" x14ac:dyDescent="0.3">
      <c r="A395" s="1225" t="s">
        <v>264</v>
      </c>
      <c r="B395" s="1235" t="s">
        <v>3708</v>
      </c>
      <c r="C395" s="1185" t="s">
        <v>262</v>
      </c>
      <c r="D395" s="1189">
        <v>2200</v>
      </c>
      <c r="E395" s="1216"/>
      <c r="F395" s="1180">
        <f>ROUND(D395*(ROUND(E395,2)),2)</f>
        <v>0</v>
      </c>
      <c r="G395" s="1181"/>
      <c r="H395" s="1182"/>
    </row>
    <row r="396" spans="1:8" x14ac:dyDescent="0.3">
      <c r="A396" s="1183"/>
      <c r="B396" s="1188"/>
      <c r="C396" s="1185"/>
      <c r="D396" s="1189" t="s">
        <v>4331</v>
      </c>
      <c r="E396" s="1217"/>
      <c r="F396" s="1180"/>
      <c r="G396" s="1181"/>
      <c r="H396" s="1182"/>
    </row>
    <row r="397" spans="1:8" x14ac:dyDescent="0.3">
      <c r="A397" s="1225" t="s">
        <v>277</v>
      </c>
      <c r="B397" s="1149" t="s">
        <v>3713</v>
      </c>
      <c r="C397" s="1185"/>
      <c r="D397" s="1189" t="s">
        <v>4331</v>
      </c>
      <c r="E397" s="1240"/>
      <c r="F397" s="1207"/>
      <c r="G397" s="1181"/>
      <c r="H397" s="1151"/>
    </row>
    <row r="398" spans="1:8" x14ac:dyDescent="0.3">
      <c r="A398" s="1187"/>
      <c r="B398" s="1206"/>
      <c r="C398" s="1185"/>
      <c r="D398" s="1189" t="s">
        <v>4331</v>
      </c>
      <c r="E398" s="1240"/>
      <c r="F398" s="1207"/>
      <c r="G398" s="1181"/>
      <c r="H398" s="1151"/>
    </row>
    <row r="399" spans="1:8" ht="22.8" x14ac:dyDescent="0.3">
      <c r="A399" s="1225" t="s">
        <v>279</v>
      </c>
      <c r="B399" s="1188" t="s">
        <v>3714</v>
      </c>
      <c r="C399" s="1185"/>
      <c r="D399" s="1189" t="s">
        <v>4331</v>
      </c>
      <c r="E399" s="1217"/>
      <c r="F399" s="1180"/>
      <c r="G399" s="1181"/>
      <c r="H399" s="1182"/>
    </row>
    <row r="400" spans="1:8" x14ac:dyDescent="0.3">
      <c r="A400" s="1187"/>
      <c r="B400" s="1188"/>
      <c r="C400" s="1185"/>
      <c r="D400" s="1189" t="s">
        <v>4331</v>
      </c>
      <c r="E400" s="1217"/>
      <c r="F400" s="1180"/>
      <c r="G400" s="1181"/>
      <c r="H400" s="1182"/>
    </row>
    <row r="401" spans="1:14" x14ac:dyDescent="0.3">
      <c r="A401" s="1187" t="s">
        <v>281</v>
      </c>
      <c r="B401" s="1235" t="s">
        <v>220</v>
      </c>
      <c r="C401" s="1185" t="s">
        <v>262</v>
      </c>
      <c r="D401" s="1189">
        <v>3000</v>
      </c>
      <c r="E401" s="1216"/>
      <c r="F401" s="1180">
        <f>ROUND(D401*(ROUND(E401,2)),2)</f>
        <v>0</v>
      </c>
      <c r="G401" s="1181"/>
      <c r="H401" s="1182"/>
    </row>
    <row r="402" spans="1:14" x14ac:dyDescent="0.3">
      <c r="A402" s="1187"/>
      <c r="B402" s="1188"/>
      <c r="C402" s="1185"/>
      <c r="D402" s="1189" t="s">
        <v>4331</v>
      </c>
      <c r="E402" s="1217"/>
      <c r="F402" s="1180"/>
      <c r="G402" s="1181"/>
      <c r="H402" s="1182"/>
      <c r="L402" s="1241"/>
      <c r="M402" s="1242"/>
      <c r="N402" s="1182"/>
    </row>
    <row r="403" spans="1:14" x14ac:dyDescent="0.3">
      <c r="A403" s="1187" t="s">
        <v>282</v>
      </c>
      <c r="B403" s="1188" t="s">
        <v>3712</v>
      </c>
      <c r="C403" s="1185" t="s">
        <v>262</v>
      </c>
      <c r="D403" s="1189">
        <v>3100</v>
      </c>
      <c r="E403" s="1216"/>
      <c r="F403" s="1180">
        <f>ROUND(D403*(ROUND(E403,2)),2)</f>
        <v>0</v>
      </c>
      <c r="G403" s="1181"/>
      <c r="H403" s="1182"/>
      <c r="L403" s="1241"/>
      <c r="M403" s="1243"/>
      <c r="N403" s="1182"/>
    </row>
    <row r="404" spans="1:14" x14ac:dyDescent="0.3">
      <c r="A404" s="1187"/>
      <c r="B404" s="1188"/>
      <c r="C404" s="1185"/>
      <c r="D404" s="1189"/>
      <c r="E404" s="1217"/>
      <c r="F404" s="1180"/>
      <c r="G404" s="1181"/>
      <c r="H404" s="1182"/>
      <c r="L404" s="1241"/>
      <c r="M404" s="1242"/>
      <c r="N404" s="1182"/>
    </row>
    <row r="405" spans="1:14" x14ac:dyDescent="0.3">
      <c r="A405" s="1187" t="s">
        <v>283</v>
      </c>
      <c r="B405" s="1235" t="s">
        <v>3708</v>
      </c>
      <c r="C405" s="1185" t="s">
        <v>262</v>
      </c>
      <c r="D405" s="1189">
        <v>2500</v>
      </c>
      <c r="E405" s="1216"/>
      <c r="F405" s="1180">
        <f>ROUND(D405*(ROUND(E405,2)),2)</f>
        <v>0</v>
      </c>
      <c r="G405" s="1181"/>
      <c r="H405" s="1182"/>
      <c r="L405" s="1241"/>
      <c r="M405" s="1243"/>
      <c r="N405" s="1182"/>
    </row>
    <row r="406" spans="1:14" x14ac:dyDescent="0.3">
      <c r="A406" s="1183"/>
      <c r="B406" s="1188"/>
      <c r="C406" s="1185"/>
      <c r="D406" s="1189"/>
      <c r="E406" s="1217"/>
      <c r="F406" s="1180"/>
      <c r="G406" s="1181"/>
      <c r="H406" s="1182"/>
      <c r="L406" s="1241"/>
      <c r="M406" s="1242"/>
      <c r="N406" s="1182"/>
    </row>
    <row r="407" spans="1:14" x14ac:dyDescent="0.3">
      <c r="A407" s="1187" t="s">
        <v>284</v>
      </c>
      <c r="B407" s="1188" t="s">
        <v>4167</v>
      </c>
      <c r="C407" s="1185"/>
      <c r="D407" s="1189"/>
      <c r="E407" s="1217"/>
      <c r="F407" s="1180"/>
      <c r="G407" s="1181"/>
      <c r="H407" s="1182"/>
      <c r="L407" s="1241"/>
      <c r="M407" s="1243"/>
      <c r="N407" s="1182"/>
    </row>
    <row r="408" spans="1:14" x14ac:dyDescent="0.3">
      <c r="A408" s="1187"/>
      <c r="B408" s="1188"/>
      <c r="C408" s="1185"/>
      <c r="D408" s="1189"/>
      <c r="E408" s="1217"/>
      <c r="F408" s="1180"/>
      <c r="G408" s="1181"/>
      <c r="H408" s="1182"/>
      <c r="L408" s="1241"/>
      <c r="M408" s="1243"/>
      <c r="N408" s="1182"/>
    </row>
    <row r="409" spans="1:14" x14ac:dyDescent="0.3">
      <c r="A409" s="1187" t="s">
        <v>286</v>
      </c>
      <c r="B409" s="1188" t="s">
        <v>220</v>
      </c>
      <c r="C409" s="1185" t="s">
        <v>262</v>
      </c>
      <c r="D409" s="1189">
        <v>400</v>
      </c>
      <c r="E409" s="1216"/>
      <c r="F409" s="1180">
        <f>ROUND(D409*(ROUND(E409,2)),2)</f>
        <v>0</v>
      </c>
      <c r="G409" s="1181"/>
      <c r="H409" s="1182"/>
      <c r="L409" s="1241"/>
      <c r="M409" s="1243"/>
      <c r="N409" s="1182"/>
    </row>
    <row r="410" spans="1:14" x14ac:dyDescent="0.3">
      <c r="A410" s="1187"/>
      <c r="B410" s="1188"/>
      <c r="C410" s="1185"/>
      <c r="D410" s="1189"/>
      <c r="E410" s="1217"/>
      <c r="F410" s="1180"/>
      <c r="G410" s="1181"/>
      <c r="H410" s="1182"/>
      <c r="L410" s="1241"/>
      <c r="M410" s="1242"/>
      <c r="N410" s="1182"/>
    </row>
    <row r="411" spans="1:14" x14ac:dyDescent="0.3">
      <c r="A411" s="1187" t="s">
        <v>287</v>
      </c>
      <c r="B411" s="1188" t="s">
        <v>3712</v>
      </c>
      <c r="C411" s="1185" t="s">
        <v>262</v>
      </c>
      <c r="D411" s="1189">
        <v>300</v>
      </c>
      <c r="E411" s="1216"/>
      <c r="F411" s="1180">
        <f>ROUND(D411*(ROUND(E411,2)),2)</f>
        <v>0</v>
      </c>
      <c r="G411" s="1181"/>
      <c r="H411" s="1182"/>
      <c r="L411" s="1241"/>
      <c r="M411" s="1243"/>
      <c r="N411" s="1182"/>
    </row>
    <row r="412" spans="1:14" x14ac:dyDescent="0.3">
      <c r="A412" s="1187"/>
      <c r="B412" s="1188"/>
      <c r="C412" s="1185"/>
      <c r="D412" s="1189"/>
      <c r="E412" s="1217"/>
      <c r="F412" s="1180"/>
      <c r="G412" s="1181"/>
      <c r="H412" s="1182"/>
      <c r="L412" s="1241"/>
      <c r="M412" s="1242"/>
      <c r="N412" s="1182"/>
    </row>
    <row r="413" spans="1:14" x14ac:dyDescent="0.3">
      <c r="A413" s="1187" t="s">
        <v>288</v>
      </c>
      <c r="B413" s="1188" t="s">
        <v>3708</v>
      </c>
      <c r="C413" s="1185" t="s">
        <v>262</v>
      </c>
      <c r="D413" s="1189">
        <v>200</v>
      </c>
      <c r="E413" s="1216"/>
      <c r="F413" s="1180">
        <f>ROUND(D413*(ROUND(E413,2)),2)</f>
        <v>0</v>
      </c>
      <c r="G413" s="1181"/>
      <c r="H413" s="1182"/>
      <c r="L413" s="1241"/>
      <c r="M413" s="1243"/>
      <c r="N413" s="1182"/>
    </row>
    <row r="414" spans="1:14" x14ac:dyDescent="0.3">
      <c r="A414" s="1183"/>
      <c r="B414" s="1188"/>
      <c r="C414" s="1185"/>
      <c r="D414" s="1189"/>
      <c r="E414" s="1217"/>
      <c r="F414" s="1180"/>
      <c r="G414" s="1181"/>
      <c r="H414" s="1182"/>
      <c r="L414" s="1241"/>
      <c r="M414" s="1242"/>
      <c r="N414" s="1182"/>
    </row>
    <row r="415" spans="1:14" ht="22.8" x14ac:dyDescent="0.3">
      <c r="A415" s="1187" t="s">
        <v>294</v>
      </c>
      <c r="B415" s="1188" t="s">
        <v>3715</v>
      </c>
      <c r="C415" s="1185"/>
      <c r="D415" s="1189" t="s">
        <v>4331</v>
      </c>
      <c r="E415" s="1217"/>
      <c r="F415" s="1180"/>
      <c r="G415" s="1181"/>
      <c r="H415" s="1182"/>
      <c r="K415" s="1171"/>
      <c r="N415" s="1244"/>
    </row>
    <row r="416" spans="1:14" x14ac:dyDescent="0.3">
      <c r="A416" s="1187"/>
      <c r="B416" s="1188"/>
      <c r="C416" s="1185"/>
      <c r="D416" s="1189" t="s">
        <v>4331</v>
      </c>
      <c r="E416" s="1217"/>
      <c r="F416" s="1180"/>
      <c r="G416" s="1181"/>
      <c r="H416" s="1182"/>
    </row>
    <row r="417" spans="1:8" x14ac:dyDescent="0.3">
      <c r="A417" s="1225" t="s">
        <v>296</v>
      </c>
      <c r="B417" s="1188" t="s">
        <v>3716</v>
      </c>
      <c r="C417" s="1185" t="s">
        <v>955</v>
      </c>
      <c r="D417" s="1189">
        <v>440</v>
      </c>
      <c r="E417" s="1216"/>
      <c r="F417" s="1180">
        <f>ROUND(D417*(ROUND(E417,2)),2)</f>
        <v>0</v>
      </c>
      <c r="G417" s="1181"/>
      <c r="H417" s="1182"/>
    </row>
    <row r="418" spans="1:8" x14ac:dyDescent="0.3">
      <c r="A418" s="1183"/>
      <c r="B418" s="1188"/>
      <c r="C418" s="1185"/>
      <c r="D418" s="1189" t="s">
        <v>4331</v>
      </c>
      <c r="E418" s="1217"/>
      <c r="F418" s="1180"/>
      <c r="G418" s="1181"/>
      <c r="H418" s="1182"/>
    </row>
    <row r="419" spans="1:8" ht="22.8" x14ac:dyDescent="0.3">
      <c r="A419" s="1225" t="s">
        <v>298</v>
      </c>
      <c r="B419" s="1188" t="s">
        <v>3717</v>
      </c>
      <c r="C419" s="1185" t="s">
        <v>9</v>
      </c>
      <c r="D419" s="1189">
        <v>6</v>
      </c>
      <c r="E419" s="1216"/>
      <c r="F419" s="1180">
        <f>ROUND(D419*(ROUND(E419,2)),2)</f>
        <v>0</v>
      </c>
      <c r="G419" s="1181"/>
      <c r="H419" s="1182"/>
    </row>
    <row r="420" spans="1:8" x14ac:dyDescent="0.3">
      <c r="A420" s="1225"/>
      <c r="B420" s="1188"/>
      <c r="C420" s="1185"/>
      <c r="D420" s="1189"/>
      <c r="E420" s="1189"/>
      <c r="F420" s="1180"/>
      <c r="G420" s="1181"/>
      <c r="H420" s="1182"/>
    </row>
    <row r="421" spans="1:8" x14ac:dyDescent="0.3">
      <c r="A421" s="1225" t="s">
        <v>306</v>
      </c>
      <c r="B421" s="1188" t="s">
        <v>3718</v>
      </c>
      <c r="C421" s="1185"/>
      <c r="D421" s="1189" t="s">
        <v>4331</v>
      </c>
      <c r="E421" s="1207"/>
      <c r="F421" s="1180"/>
      <c r="G421" s="1181"/>
      <c r="H421" s="1182"/>
    </row>
    <row r="422" spans="1:8" x14ac:dyDescent="0.3">
      <c r="A422" s="1166"/>
      <c r="B422" s="1188"/>
      <c r="C422" s="1185"/>
      <c r="D422" s="1189" t="s">
        <v>4331</v>
      </c>
      <c r="E422" s="1207"/>
      <c r="F422" s="1180"/>
      <c r="G422" s="1181"/>
      <c r="H422" s="1182"/>
    </row>
    <row r="423" spans="1:8" x14ac:dyDescent="0.3">
      <c r="A423" s="1225" t="s">
        <v>308</v>
      </c>
      <c r="B423" s="1188" t="s">
        <v>3719</v>
      </c>
      <c r="C423" s="1185"/>
      <c r="D423" s="1189" t="s">
        <v>4331</v>
      </c>
      <c r="E423" s="1207"/>
      <c r="F423" s="1180"/>
      <c r="G423" s="1181"/>
      <c r="H423" s="1182"/>
    </row>
    <row r="424" spans="1:8" x14ac:dyDescent="0.3">
      <c r="A424" s="1166"/>
      <c r="B424" s="1188"/>
      <c r="C424" s="1185"/>
      <c r="D424" s="1189" t="s">
        <v>4331</v>
      </c>
      <c r="E424" s="1207"/>
      <c r="F424" s="1180"/>
      <c r="G424" s="1181"/>
      <c r="H424" s="1182"/>
    </row>
    <row r="425" spans="1:8" x14ac:dyDescent="0.3">
      <c r="A425" s="1225" t="s">
        <v>3720</v>
      </c>
      <c r="B425" s="1235" t="s">
        <v>220</v>
      </c>
      <c r="C425" s="1185" t="s">
        <v>221</v>
      </c>
      <c r="D425" s="1189">
        <v>2000</v>
      </c>
      <c r="E425" s="1216"/>
      <c r="F425" s="1180">
        <f>ROUND(D425*(ROUND(E425,2)),2)</f>
        <v>0</v>
      </c>
      <c r="G425" s="1181"/>
      <c r="H425" s="1182"/>
    </row>
    <row r="426" spans="1:8" x14ac:dyDescent="0.3">
      <c r="A426" s="1239"/>
      <c r="B426" s="1188"/>
      <c r="C426" s="1185"/>
      <c r="D426" s="1189"/>
      <c r="E426" s="1189"/>
      <c r="F426" s="1180"/>
      <c r="G426" s="1181"/>
      <c r="H426" s="1182"/>
    </row>
    <row r="427" spans="1:8" x14ac:dyDescent="0.3">
      <c r="A427" s="1178"/>
      <c r="B427" s="1237"/>
      <c r="C427" s="1164"/>
      <c r="D427" s="1164"/>
      <c r="E427" s="1164"/>
      <c r="F427" s="1210"/>
      <c r="G427" s="1181"/>
      <c r="H427" s="1182"/>
    </row>
    <row r="428" spans="1:8" x14ac:dyDescent="0.3">
      <c r="A428" s="1205"/>
      <c r="B428" s="1238" t="s">
        <v>4450</v>
      </c>
      <c r="C428" s="1174"/>
      <c r="D428" s="1174"/>
      <c r="E428" s="1174"/>
      <c r="F428" s="1175">
        <f>SUM(F377:F426)</f>
        <v>0</v>
      </c>
      <c r="G428" s="1181"/>
      <c r="H428" s="1151"/>
    </row>
    <row r="429" spans="1:8" x14ac:dyDescent="0.3">
      <c r="A429" s="1148" t="str">
        <f>A1</f>
        <v>CONTRACT  SANRAL NRA 2024/1323</v>
      </c>
      <c r="B429" s="1206"/>
      <c r="C429" s="1150"/>
      <c r="D429" s="1150"/>
      <c r="E429" s="1150"/>
      <c r="F429" s="1151"/>
      <c r="G429" s="1181"/>
      <c r="H429" s="1151"/>
    </row>
    <row r="430" spans="1:8" x14ac:dyDescent="0.3">
      <c r="A430" s="1148" t="str">
        <f>A2</f>
        <v>ROUTINE ROAD MAINTENANCE ON NATIONAL ROUTES IN THE MPUMALANGA PROVINCE</v>
      </c>
      <c r="B430" s="1149"/>
      <c r="C430" s="1150"/>
      <c r="D430" s="1150"/>
      <c r="E430" s="1150"/>
      <c r="F430" s="1155" t="s">
        <v>4464</v>
      </c>
      <c r="G430" s="1181"/>
      <c r="H430" s="1155"/>
    </row>
    <row r="431" spans="1:8" x14ac:dyDescent="0.3">
      <c r="A431" s="1157" t="s">
        <v>4444</v>
      </c>
      <c r="B431" s="1149"/>
      <c r="C431" s="1159"/>
      <c r="D431" s="1159"/>
      <c r="E431" s="1159"/>
      <c r="F431" s="1151"/>
      <c r="G431" s="1181"/>
      <c r="H431" s="1151"/>
    </row>
    <row r="432" spans="1:8" x14ac:dyDescent="0.3">
      <c r="A432" s="1162"/>
      <c r="B432" s="1163"/>
      <c r="C432" s="1164"/>
      <c r="D432" s="1164"/>
      <c r="E432" s="1165"/>
      <c r="F432" s="1165"/>
      <c r="G432" s="1181"/>
      <c r="H432" s="1151"/>
    </row>
    <row r="433" spans="1:13" x14ac:dyDescent="0.3">
      <c r="A433" s="1166" t="s">
        <v>4111</v>
      </c>
      <c r="B433" s="1167" t="s">
        <v>4035</v>
      </c>
      <c r="C433" s="1168" t="s">
        <v>4112</v>
      </c>
      <c r="D433" s="1168" t="s">
        <v>4113</v>
      </c>
      <c r="E433" s="1169" t="s">
        <v>4114</v>
      </c>
      <c r="F433" s="1169" t="s">
        <v>4036</v>
      </c>
      <c r="G433" s="1181"/>
      <c r="H433" s="1170"/>
    </row>
    <row r="434" spans="1:13" x14ac:dyDescent="0.3">
      <c r="A434" s="1172"/>
      <c r="B434" s="1173"/>
      <c r="C434" s="1174"/>
      <c r="D434" s="1174"/>
      <c r="E434" s="1175"/>
      <c r="F434" s="1175"/>
      <c r="G434" s="1181"/>
      <c r="H434" s="1151"/>
    </row>
    <row r="435" spans="1:13" x14ac:dyDescent="0.3">
      <c r="A435" s="1178"/>
      <c r="B435" s="1203"/>
      <c r="C435" s="1204"/>
      <c r="D435" s="1204"/>
      <c r="E435" s="1204"/>
      <c r="F435" s="1165"/>
      <c r="G435" s="1181"/>
      <c r="H435" s="1151"/>
    </row>
    <row r="436" spans="1:13" x14ac:dyDescent="0.3">
      <c r="A436" s="1205"/>
      <c r="B436" s="1158" t="s">
        <v>4451</v>
      </c>
      <c r="C436" s="1159"/>
      <c r="D436" s="1159"/>
      <c r="E436" s="1159"/>
      <c r="F436" s="1175">
        <f>F428</f>
        <v>0</v>
      </c>
      <c r="G436" s="1181"/>
      <c r="H436" s="1151"/>
    </row>
    <row r="437" spans="1:13" x14ac:dyDescent="0.3">
      <c r="A437" s="1183"/>
      <c r="B437" s="1188"/>
      <c r="C437" s="1185"/>
      <c r="D437" s="1189"/>
      <c r="E437" s="1217"/>
      <c r="F437" s="1180"/>
      <c r="G437" s="1181"/>
      <c r="H437" s="1182"/>
    </row>
    <row r="438" spans="1:13" x14ac:dyDescent="0.3">
      <c r="A438" s="1225" t="s">
        <v>3721</v>
      </c>
      <c r="B438" s="1188" t="s">
        <v>3712</v>
      </c>
      <c r="C438" s="1185" t="s">
        <v>221</v>
      </c>
      <c r="D438" s="1189">
        <v>2000</v>
      </c>
      <c r="E438" s="1216"/>
      <c r="F438" s="1180">
        <f>ROUND(D438*(ROUND(E438,2)),2)</f>
        <v>0</v>
      </c>
      <c r="G438" s="1181"/>
      <c r="H438" s="1182"/>
    </row>
    <row r="439" spans="1:13" x14ac:dyDescent="0.3">
      <c r="A439" s="1225"/>
      <c r="B439" s="1188"/>
      <c r="C439" s="1185"/>
      <c r="D439" s="1189" t="s">
        <v>4331</v>
      </c>
      <c r="E439" s="1217"/>
      <c r="F439" s="1180"/>
      <c r="G439" s="1181"/>
      <c r="H439" s="1182"/>
    </row>
    <row r="440" spans="1:13" x14ac:dyDescent="0.3">
      <c r="A440" s="1225" t="s">
        <v>3722</v>
      </c>
      <c r="B440" s="1235" t="s">
        <v>3708</v>
      </c>
      <c r="C440" s="1185" t="s">
        <v>221</v>
      </c>
      <c r="D440" s="1189">
        <v>2000</v>
      </c>
      <c r="E440" s="1216"/>
      <c r="F440" s="1180">
        <f>ROUND(D440*(ROUND(E440,2)),2)</f>
        <v>0</v>
      </c>
      <c r="G440" s="1181"/>
      <c r="H440" s="1182"/>
    </row>
    <row r="441" spans="1:13" x14ac:dyDescent="0.3">
      <c r="A441" s="1166"/>
      <c r="B441" s="1188"/>
      <c r="C441" s="1185"/>
      <c r="D441" s="1189" t="s">
        <v>4331</v>
      </c>
      <c r="E441" s="1207"/>
      <c r="F441" s="1180"/>
      <c r="G441" s="1181"/>
      <c r="H441" s="1182"/>
    </row>
    <row r="442" spans="1:13" x14ac:dyDescent="0.3">
      <c r="A442" s="1225" t="s">
        <v>310</v>
      </c>
      <c r="B442" s="1188" t="s">
        <v>3726</v>
      </c>
      <c r="C442" s="1185"/>
      <c r="D442" s="1189" t="s">
        <v>4331</v>
      </c>
      <c r="E442" s="1217"/>
      <c r="F442" s="1180"/>
      <c r="G442" s="1181"/>
      <c r="H442" s="1182"/>
    </row>
    <row r="443" spans="1:13" x14ac:dyDescent="0.3">
      <c r="A443" s="1225"/>
      <c r="B443" s="1188"/>
      <c r="C443" s="1185"/>
      <c r="D443" s="1189" t="s">
        <v>4331</v>
      </c>
      <c r="E443" s="1217"/>
      <c r="F443" s="1180"/>
      <c r="G443" s="1181"/>
      <c r="H443" s="1182"/>
    </row>
    <row r="444" spans="1:13" x14ac:dyDescent="0.3">
      <c r="A444" s="1225" t="s">
        <v>3723</v>
      </c>
      <c r="B444" s="1235" t="s">
        <v>220</v>
      </c>
      <c r="C444" s="1185" t="s">
        <v>221</v>
      </c>
      <c r="D444" s="1189">
        <v>400</v>
      </c>
      <c r="E444" s="1216"/>
      <c r="F444" s="1180">
        <f>ROUND(D444*(ROUND(E444,2)),2)</f>
        <v>0</v>
      </c>
      <c r="G444" s="1181"/>
      <c r="H444" s="1182"/>
      <c r="K444" s="1241"/>
      <c r="L444" s="1242"/>
      <c r="M444" s="1182"/>
    </row>
    <row r="445" spans="1:13" x14ac:dyDescent="0.3">
      <c r="A445" s="1225"/>
      <c r="B445" s="1188"/>
      <c r="C445" s="1185"/>
      <c r="D445" s="1189" t="s">
        <v>4331</v>
      </c>
      <c r="E445" s="1217"/>
      <c r="F445" s="1180"/>
      <c r="G445" s="1181"/>
      <c r="H445" s="1182"/>
      <c r="K445" s="1241"/>
      <c r="L445" s="1243"/>
      <c r="M445" s="1182"/>
    </row>
    <row r="446" spans="1:13" x14ac:dyDescent="0.3">
      <c r="A446" s="1225" t="s">
        <v>3724</v>
      </c>
      <c r="B446" s="1188" t="s">
        <v>3712</v>
      </c>
      <c r="C446" s="1185" t="s">
        <v>221</v>
      </c>
      <c r="D446" s="1189">
        <v>400</v>
      </c>
      <c r="E446" s="1216"/>
      <c r="F446" s="1180">
        <f>ROUND(D446*(ROUND(E446,2)),2)</f>
        <v>0</v>
      </c>
      <c r="G446" s="1181"/>
      <c r="H446" s="1182"/>
      <c r="K446" s="1241"/>
      <c r="L446" s="1242"/>
      <c r="M446" s="1182"/>
    </row>
    <row r="447" spans="1:13" x14ac:dyDescent="0.3">
      <c r="A447" s="1225"/>
      <c r="B447" s="1188"/>
      <c r="C447" s="1185"/>
      <c r="D447" s="1189" t="s">
        <v>4331</v>
      </c>
      <c r="E447" s="1217"/>
      <c r="F447" s="1180"/>
      <c r="G447" s="1181"/>
      <c r="H447" s="1182"/>
      <c r="K447" s="1241"/>
      <c r="L447" s="1243"/>
      <c r="M447" s="1182"/>
    </row>
    <row r="448" spans="1:13" x14ac:dyDescent="0.3">
      <c r="A448" s="1225" t="s">
        <v>3725</v>
      </c>
      <c r="B448" s="1235" t="s">
        <v>3708</v>
      </c>
      <c r="C448" s="1185" t="s">
        <v>221</v>
      </c>
      <c r="D448" s="1189">
        <v>400</v>
      </c>
      <c r="E448" s="1216"/>
      <c r="F448" s="1180">
        <f>ROUND(D448*(ROUND(E448,2)),2)</f>
        <v>0</v>
      </c>
      <c r="G448" s="1181"/>
      <c r="H448" s="1182"/>
      <c r="K448" s="1241"/>
      <c r="L448" s="1242"/>
      <c r="M448" s="1182"/>
    </row>
    <row r="449" spans="1:13" x14ac:dyDescent="0.3">
      <c r="A449" s="1187"/>
      <c r="B449" s="1188"/>
      <c r="C449" s="1185"/>
      <c r="D449" s="1189" t="s">
        <v>4331</v>
      </c>
      <c r="E449" s="1217"/>
      <c r="F449" s="1180"/>
      <c r="G449" s="1181"/>
      <c r="H449" s="1182"/>
      <c r="K449" s="1241"/>
      <c r="L449" s="1243"/>
      <c r="M449" s="1182"/>
    </row>
    <row r="450" spans="1:13" x14ac:dyDescent="0.3">
      <c r="A450" s="1225" t="s">
        <v>4466</v>
      </c>
      <c r="B450" s="1188" t="s">
        <v>4170</v>
      </c>
      <c r="C450" s="1185"/>
      <c r="D450" s="1189" t="s">
        <v>4331</v>
      </c>
      <c r="E450" s="1207"/>
      <c r="F450" s="1180"/>
      <c r="G450" s="1181"/>
      <c r="H450" s="1182"/>
      <c r="K450" s="1241"/>
      <c r="L450" s="1151"/>
      <c r="M450" s="1182"/>
    </row>
    <row r="451" spans="1:13" x14ac:dyDescent="0.3">
      <c r="A451" s="1187"/>
      <c r="B451" s="1188"/>
      <c r="C451" s="1185"/>
      <c r="D451" s="1189" t="s">
        <v>4331</v>
      </c>
      <c r="E451" s="1207"/>
      <c r="F451" s="1180"/>
      <c r="G451" s="1181"/>
      <c r="H451" s="1182"/>
      <c r="K451" s="1241"/>
      <c r="L451" s="1151"/>
      <c r="M451" s="1182"/>
    </row>
    <row r="452" spans="1:13" x14ac:dyDescent="0.3">
      <c r="A452" s="1187" t="s">
        <v>4171</v>
      </c>
      <c r="B452" s="1235" t="s">
        <v>220</v>
      </c>
      <c r="C452" s="1185" t="s">
        <v>221</v>
      </c>
      <c r="D452" s="1189">
        <v>150</v>
      </c>
      <c r="E452" s="1216"/>
      <c r="F452" s="1180">
        <f>ROUND(D452*(ROUND(E452,2)),2)</f>
        <v>0</v>
      </c>
      <c r="G452" s="1181"/>
      <c r="H452" s="1182"/>
      <c r="K452" s="1241"/>
      <c r="L452" s="1242"/>
      <c r="M452" s="1182"/>
    </row>
    <row r="453" spans="1:13" x14ac:dyDescent="0.3">
      <c r="A453" s="1187"/>
      <c r="B453" s="1188"/>
      <c r="C453" s="1185"/>
      <c r="D453" s="1189"/>
      <c r="E453" s="1217"/>
      <c r="F453" s="1180"/>
      <c r="G453" s="1181"/>
      <c r="H453" s="1182"/>
      <c r="K453" s="1241"/>
      <c r="L453" s="1243"/>
      <c r="M453" s="1182"/>
    </row>
    <row r="454" spans="1:13" x14ac:dyDescent="0.3">
      <c r="A454" s="1187" t="s">
        <v>4172</v>
      </c>
      <c r="B454" s="1188" t="s">
        <v>3712</v>
      </c>
      <c r="C454" s="1185" t="s">
        <v>221</v>
      </c>
      <c r="D454" s="1189">
        <v>150</v>
      </c>
      <c r="E454" s="1216"/>
      <c r="F454" s="1180">
        <f>ROUND(D454*(ROUND(E454,2)),2)</f>
        <v>0</v>
      </c>
      <c r="G454" s="1181"/>
      <c r="H454" s="1182"/>
      <c r="K454" s="1241"/>
      <c r="L454" s="1242"/>
      <c r="M454" s="1182"/>
    </row>
    <row r="455" spans="1:13" x14ac:dyDescent="0.3">
      <c r="A455" s="1183"/>
      <c r="B455" s="1188"/>
      <c r="C455" s="1185"/>
      <c r="D455" s="1189" t="s">
        <v>4331</v>
      </c>
      <c r="E455" s="1217"/>
      <c r="F455" s="1180"/>
      <c r="G455" s="1181"/>
      <c r="H455" s="1182"/>
      <c r="K455" s="1241"/>
      <c r="L455" s="1243"/>
      <c r="M455" s="1182"/>
    </row>
    <row r="456" spans="1:13" x14ac:dyDescent="0.3">
      <c r="A456" s="1187" t="s">
        <v>4173</v>
      </c>
      <c r="B456" s="1235" t="s">
        <v>3708</v>
      </c>
      <c r="C456" s="1185" t="s">
        <v>221</v>
      </c>
      <c r="D456" s="1189">
        <v>150</v>
      </c>
      <c r="E456" s="1216"/>
      <c r="F456" s="1180">
        <f>ROUND(D456*(ROUND(E456,2)),2)</f>
        <v>0</v>
      </c>
      <c r="G456" s="1181"/>
      <c r="H456" s="1182"/>
      <c r="K456" s="1241"/>
      <c r="L456" s="1242"/>
      <c r="M456" s="1182"/>
    </row>
    <row r="457" spans="1:13" x14ac:dyDescent="0.3">
      <c r="A457" s="1183"/>
      <c r="B457" s="1188"/>
      <c r="C457" s="1185"/>
      <c r="D457" s="1189" t="s">
        <v>4331</v>
      </c>
      <c r="E457" s="1245"/>
      <c r="F457" s="1180"/>
      <c r="G457" s="1181"/>
      <c r="H457" s="1182"/>
      <c r="M457" s="1244"/>
    </row>
    <row r="458" spans="1:13" x14ac:dyDescent="0.3">
      <c r="A458" s="1183" t="s">
        <v>312</v>
      </c>
      <c r="B458" s="1186" t="s">
        <v>3727</v>
      </c>
      <c r="C458" s="1185"/>
      <c r="D458" s="1189" t="s">
        <v>4331</v>
      </c>
      <c r="E458" s="1217"/>
      <c r="F458" s="1180"/>
      <c r="G458" s="1181"/>
      <c r="H458" s="1182"/>
    </row>
    <row r="459" spans="1:13" x14ac:dyDescent="0.3">
      <c r="A459" s="1183"/>
      <c r="B459" s="1188"/>
      <c r="C459" s="1185"/>
      <c r="D459" s="1189"/>
      <c r="E459" s="1207"/>
      <c r="F459" s="1180"/>
      <c r="G459" s="1181"/>
      <c r="H459" s="1182"/>
    </row>
    <row r="460" spans="1:13" x14ac:dyDescent="0.3">
      <c r="A460" s="1225" t="s">
        <v>314</v>
      </c>
      <c r="B460" s="1188" t="s">
        <v>3728</v>
      </c>
      <c r="C460" s="1185" t="s">
        <v>262</v>
      </c>
      <c r="D460" s="1189"/>
      <c r="E460" s="1216"/>
      <c r="F460" s="1180" t="s">
        <v>2347</v>
      </c>
      <c r="G460" s="1181"/>
      <c r="H460" s="1182"/>
    </row>
    <row r="461" spans="1:13" x14ac:dyDescent="0.3">
      <c r="A461" s="1183"/>
      <c r="B461" s="1188"/>
      <c r="C461" s="1185"/>
      <c r="D461" s="1189"/>
      <c r="E461" s="1217"/>
      <c r="F461" s="1180"/>
      <c r="G461" s="1181"/>
      <c r="H461" s="1182"/>
    </row>
    <row r="462" spans="1:13" x14ac:dyDescent="0.3">
      <c r="A462" s="1187" t="s">
        <v>3729</v>
      </c>
      <c r="B462" s="1188" t="s">
        <v>3732</v>
      </c>
      <c r="C462" s="1185" t="s">
        <v>300</v>
      </c>
      <c r="D462" s="1189"/>
      <c r="E462" s="1216"/>
      <c r="F462" s="1180" t="s">
        <v>2347</v>
      </c>
      <c r="G462" s="1181"/>
      <c r="H462" s="1182"/>
    </row>
    <row r="463" spans="1:13" x14ac:dyDescent="0.3">
      <c r="A463" s="1187"/>
      <c r="B463" s="1188"/>
      <c r="C463" s="1185"/>
      <c r="D463" s="1189"/>
      <c r="E463" s="1217"/>
      <c r="F463" s="1180"/>
      <c r="G463" s="1181"/>
      <c r="H463" s="1182"/>
    </row>
    <row r="464" spans="1:13" x14ac:dyDescent="0.3">
      <c r="A464" s="1187" t="s">
        <v>4467</v>
      </c>
      <c r="B464" s="1188" t="s">
        <v>3733</v>
      </c>
      <c r="C464" s="1185" t="s">
        <v>300</v>
      </c>
      <c r="D464" s="1189"/>
      <c r="E464" s="1216"/>
      <c r="F464" s="1180" t="s">
        <v>2347</v>
      </c>
      <c r="G464" s="1181"/>
      <c r="H464" s="1182"/>
    </row>
    <row r="465" spans="1:13" x14ac:dyDescent="0.3">
      <c r="A465" s="1187"/>
      <c r="B465" s="1188"/>
      <c r="C465" s="1185"/>
      <c r="D465" s="1189"/>
      <c r="E465" s="1217"/>
      <c r="F465" s="1180"/>
      <c r="G465" s="1181"/>
      <c r="H465" s="1182"/>
    </row>
    <row r="466" spans="1:13" x14ac:dyDescent="0.3">
      <c r="A466" s="1187" t="s">
        <v>3730</v>
      </c>
      <c r="B466" s="1188" t="s">
        <v>3734</v>
      </c>
      <c r="C466" s="1185" t="s">
        <v>300</v>
      </c>
      <c r="D466" s="1189"/>
      <c r="E466" s="1216"/>
      <c r="F466" s="1180" t="s">
        <v>2347</v>
      </c>
      <c r="G466" s="1181"/>
      <c r="H466" s="1182"/>
    </row>
    <row r="467" spans="1:13" x14ac:dyDescent="0.3">
      <c r="A467" s="1183"/>
      <c r="B467" s="1188"/>
      <c r="C467" s="1185"/>
      <c r="D467" s="1189"/>
      <c r="E467" s="1217"/>
      <c r="F467" s="1180"/>
      <c r="G467" s="1181"/>
      <c r="H467" s="1182"/>
    </row>
    <row r="468" spans="1:13" x14ac:dyDescent="0.3">
      <c r="A468" s="1183" t="s">
        <v>317</v>
      </c>
      <c r="B468" s="1186" t="s">
        <v>307</v>
      </c>
      <c r="C468" s="1185"/>
      <c r="D468" s="1189" t="s">
        <v>4331</v>
      </c>
      <c r="E468" s="1217"/>
      <c r="F468" s="1180"/>
      <c r="G468" s="1181"/>
      <c r="H468" s="1182"/>
    </row>
    <row r="469" spans="1:13" x14ac:dyDescent="0.3">
      <c r="A469" s="1183"/>
      <c r="B469" s="1188"/>
      <c r="C469" s="1185"/>
      <c r="D469" s="1189" t="s">
        <v>4331</v>
      </c>
      <c r="E469" s="1217"/>
      <c r="F469" s="1180"/>
      <c r="G469" s="1181"/>
      <c r="H469" s="1182"/>
    </row>
    <row r="470" spans="1:13" x14ac:dyDescent="0.3">
      <c r="A470" s="1225" t="s">
        <v>319</v>
      </c>
      <c r="B470" s="1188" t="s">
        <v>309</v>
      </c>
      <c r="C470" s="1185" t="s">
        <v>262</v>
      </c>
      <c r="D470" s="1189">
        <v>2</v>
      </c>
      <c r="E470" s="1216"/>
      <c r="F470" s="1180" t="s">
        <v>2347</v>
      </c>
      <c r="G470" s="1181"/>
      <c r="H470" s="1182"/>
    </row>
    <row r="471" spans="1:13" x14ac:dyDescent="0.3">
      <c r="A471" s="1183"/>
      <c r="B471" s="1188"/>
      <c r="C471" s="1185"/>
      <c r="D471" s="1189" t="s">
        <v>4331</v>
      </c>
      <c r="E471" s="1217"/>
      <c r="F471" s="1180"/>
      <c r="G471" s="1181"/>
      <c r="H471" s="1182"/>
    </row>
    <row r="472" spans="1:13" x14ac:dyDescent="0.3">
      <c r="A472" s="1225" t="s">
        <v>327</v>
      </c>
      <c r="B472" s="1188" t="s">
        <v>311</v>
      </c>
      <c r="C472" s="1185" t="s">
        <v>262</v>
      </c>
      <c r="D472" s="1189">
        <v>2</v>
      </c>
      <c r="E472" s="1216"/>
      <c r="F472" s="1180" t="s">
        <v>2347</v>
      </c>
      <c r="G472" s="1181"/>
      <c r="H472" s="1182"/>
    </row>
    <row r="473" spans="1:13" x14ac:dyDescent="0.3">
      <c r="A473" s="1183"/>
      <c r="B473" s="1188"/>
      <c r="C473" s="1185"/>
      <c r="D473" s="1189" t="s">
        <v>4331</v>
      </c>
      <c r="E473" s="1217"/>
      <c r="F473" s="1180"/>
      <c r="G473" s="1181"/>
      <c r="H473" s="1182"/>
    </row>
    <row r="474" spans="1:13" x14ac:dyDescent="0.3">
      <c r="A474" s="1187" t="s">
        <v>336</v>
      </c>
      <c r="B474" s="1188" t="s">
        <v>3735</v>
      </c>
      <c r="C474" s="1185" t="s">
        <v>316</v>
      </c>
      <c r="D474" s="1189">
        <v>9000</v>
      </c>
      <c r="E474" s="1216"/>
      <c r="F474" s="1180">
        <f>ROUND(D474*(ROUND(E474,2)),2)</f>
        <v>0</v>
      </c>
      <c r="G474" s="1181"/>
      <c r="H474" s="1182"/>
      <c r="K474" s="1241"/>
      <c r="L474" s="1242"/>
      <c r="M474" s="1182"/>
    </row>
    <row r="475" spans="1:13" x14ac:dyDescent="0.3">
      <c r="A475" s="1187"/>
      <c r="B475" s="1188"/>
      <c r="C475" s="1185"/>
      <c r="D475" s="1189"/>
      <c r="E475" s="1217"/>
      <c r="F475" s="1180"/>
      <c r="G475" s="1181"/>
      <c r="H475" s="1182"/>
    </row>
    <row r="476" spans="1:13" x14ac:dyDescent="0.3">
      <c r="A476" s="1187" t="s">
        <v>342</v>
      </c>
      <c r="B476" s="1188" t="s">
        <v>337</v>
      </c>
      <c r="C476" s="1185"/>
      <c r="D476" s="1189"/>
      <c r="E476" s="1217"/>
      <c r="F476" s="1180"/>
      <c r="G476" s="1181"/>
      <c r="H476" s="1182"/>
    </row>
    <row r="477" spans="1:13" x14ac:dyDescent="0.3">
      <c r="A477" s="1187"/>
      <c r="B477" s="1188"/>
      <c r="C477" s="1185"/>
      <c r="D477" s="1189"/>
      <c r="E477" s="1217"/>
      <c r="F477" s="1180"/>
      <c r="G477" s="1181"/>
      <c r="H477" s="1182"/>
    </row>
    <row r="478" spans="1:13" s="1228" customFormat="1" x14ac:dyDescent="0.3">
      <c r="A478" s="1187" t="s">
        <v>3927</v>
      </c>
      <c r="B478" s="1188" t="s">
        <v>337</v>
      </c>
      <c r="C478" s="1185" t="s">
        <v>3737</v>
      </c>
      <c r="D478" s="1189">
        <v>1</v>
      </c>
      <c r="E478" s="1207">
        <v>40000000</v>
      </c>
      <c r="F478" s="1180">
        <f>ROUND(D478*(ROUND(E478,2)),2)</f>
        <v>40000000</v>
      </c>
      <c r="G478" s="1181"/>
      <c r="H478" s="1227"/>
    </row>
    <row r="479" spans="1:13" s="1228" customFormat="1" x14ac:dyDescent="0.3">
      <c r="A479" s="1187"/>
      <c r="B479" s="1188"/>
      <c r="C479" s="1185"/>
      <c r="D479" s="1189"/>
      <c r="E479" s="1217"/>
      <c r="F479" s="1180"/>
      <c r="G479" s="1181"/>
      <c r="H479" s="1227"/>
    </row>
    <row r="480" spans="1:13" s="1228" customFormat="1" ht="22.8" x14ac:dyDescent="0.3">
      <c r="A480" s="1187" t="s">
        <v>3928</v>
      </c>
      <c r="B480" s="1188" t="s">
        <v>3929</v>
      </c>
      <c r="C480" s="1185" t="s">
        <v>3738</v>
      </c>
      <c r="D480" s="1189">
        <f>F478</f>
        <v>40000000</v>
      </c>
      <c r="E480" s="1208"/>
      <c r="F480" s="1180">
        <f>ROUND(D480*(ROUND(E480,2)),2)</f>
        <v>0</v>
      </c>
      <c r="G480" s="1181"/>
      <c r="H480" s="1227"/>
    </row>
    <row r="481" spans="1:8" x14ac:dyDescent="0.3">
      <c r="A481" s="1183"/>
      <c r="B481" s="1188"/>
      <c r="C481" s="1185"/>
      <c r="D481" s="1189" t="s">
        <v>4331</v>
      </c>
      <c r="E481" s="1217"/>
      <c r="F481" s="1180"/>
      <c r="G481" s="1181"/>
      <c r="H481" s="1182"/>
    </row>
    <row r="482" spans="1:8" x14ac:dyDescent="0.3">
      <c r="A482" s="1225" t="s">
        <v>344</v>
      </c>
      <c r="B482" s="1188" t="s">
        <v>343</v>
      </c>
      <c r="C482" s="1185" t="s">
        <v>9</v>
      </c>
      <c r="D482" s="1189">
        <v>800</v>
      </c>
      <c r="E482" s="1218"/>
      <c r="F482" s="1180">
        <f>ROUND(D482*(ROUND(E482,2)),2)</f>
        <v>0</v>
      </c>
      <c r="G482" s="1181"/>
      <c r="H482" s="1182"/>
    </row>
    <row r="483" spans="1:8" x14ac:dyDescent="0.3">
      <c r="A483" s="1225"/>
      <c r="B483" s="1188"/>
      <c r="C483" s="1185"/>
      <c r="D483" s="1246"/>
      <c r="E483" s="1207"/>
      <c r="F483" s="1180"/>
      <c r="G483" s="1181"/>
      <c r="H483" s="1182"/>
    </row>
    <row r="484" spans="1:8" ht="22.8" x14ac:dyDescent="0.3">
      <c r="A484" s="1247" t="s">
        <v>348</v>
      </c>
      <c r="B484" s="1248" t="s">
        <v>4027</v>
      </c>
      <c r="C484" s="1249" t="s">
        <v>4026</v>
      </c>
      <c r="D484" s="1189">
        <v>17500</v>
      </c>
      <c r="E484" s="1218"/>
      <c r="F484" s="1180">
        <f>ROUND(D484*(ROUND(E484,2)),2)</f>
        <v>0</v>
      </c>
      <c r="G484" s="1181"/>
      <c r="H484" s="1182"/>
    </row>
    <row r="485" spans="1:8" x14ac:dyDescent="0.3">
      <c r="A485" s="1225"/>
      <c r="B485" s="1188"/>
      <c r="C485" s="1185"/>
      <c r="D485" s="1189"/>
      <c r="E485" s="1207"/>
      <c r="F485" s="1180"/>
      <c r="G485" s="1181"/>
      <c r="H485" s="1182"/>
    </row>
    <row r="486" spans="1:8" x14ac:dyDescent="0.3">
      <c r="A486" s="1225"/>
      <c r="B486" s="1188"/>
      <c r="C486" s="1185"/>
      <c r="D486" s="1189"/>
      <c r="E486" s="1207"/>
      <c r="F486" s="1180"/>
      <c r="G486" s="1181"/>
      <c r="H486" s="1182"/>
    </row>
    <row r="487" spans="1:8" x14ac:dyDescent="0.3">
      <c r="A487" s="1225"/>
      <c r="B487" s="1188"/>
      <c r="C487" s="1185"/>
      <c r="D487" s="1189"/>
      <c r="E487" s="1207"/>
      <c r="F487" s="1180"/>
      <c r="G487" s="1181"/>
      <c r="H487" s="1182"/>
    </row>
    <row r="488" spans="1:8" x14ac:dyDescent="0.3">
      <c r="A488" s="1211"/>
      <c r="B488" s="1188"/>
      <c r="C488" s="1185"/>
      <c r="D488" s="1189" t="s">
        <v>4331</v>
      </c>
      <c r="E488" s="1207"/>
      <c r="F488" s="1180"/>
      <c r="G488" s="1181"/>
      <c r="H488" s="1182"/>
    </row>
    <row r="489" spans="1:8" x14ac:dyDescent="0.3">
      <c r="A489" s="1178"/>
      <c r="B489" s="1203"/>
      <c r="C489" s="1204"/>
      <c r="D489" s="1204"/>
      <c r="E489" s="1204"/>
      <c r="F489" s="1210"/>
      <c r="G489" s="1181"/>
      <c r="H489" s="1182"/>
    </row>
    <row r="490" spans="1:8" x14ac:dyDescent="0.3">
      <c r="A490" s="1211" t="s">
        <v>4050</v>
      </c>
      <c r="B490" s="1158" t="s">
        <v>4116</v>
      </c>
      <c r="C490" s="1159"/>
      <c r="D490" s="1159"/>
      <c r="E490" s="1159"/>
      <c r="F490" s="1175">
        <f>SUM(F436:F488)</f>
        <v>40000000</v>
      </c>
      <c r="G490" s="1181"/>
      <c r="H490" s="1151"/>
    </row>
    <row r="491" spans="1:8" x14ac:dyDescent="0.3">
      <c r="A491" s="1148" t="str">
        <f>A1</f>
        <v>CONTRACT  SANRAL NRA 2024/1323</v>
      </c>
      <c r="B491" s="1206"/>
      <c r="C491" s="1150"/>
      <c r="D491" s="1150"/>
      <c r="E491" s="1150"/>
      <c r="F491" s="1151"/>
      <c r="G491" s="1181"/>
      <c r="H491" s="1151"/>
    </row>
    <row r="492" spans="1:8" x14ac:dyDescent="0.3">
      <c r="A492" s="1148" t="str">
        <f>A2</f>
        <v>ROUTINE ROAD MAINTENANCE ON NATIONAL ROUTES IN THE MPUMALANGA PROVINCE</v>
      </c>
      <c r="B492" s="1149"/>
      <c r="C492" s="1150"/>
      <c r="D492" s="1150"/>
      <c r="E492" s="1150"/>
      <c r="F492" s="1155" t="s">
        <v>4468</v>
      </c>
      <c r="G492" s="1181"/>
      <c r="H492" s="1155"/>
    </row>
    <row r="493" spans="1:8" x14ac:dyDescent="0.3">
      <c r="A493" s="1157" t="s">
        <v>4457</v>
      </c>
      <c r="B493" s="1149"/>
      <c r="C493" s="1159"/>
      <c r="D493" s="1159"/>
      <c r="E493" s="1159"/>
      <c r="F493" s="1151"/>
      <c r="G493" s="1181"/>
      <c r="H493" s="1151"/>
    </row>
    <row r="494" spans="1:8" x14ac:dyDescent="0.3">
      <c r="A494" s="1162"/>
      <c r="B494" s="1163"/>
      <c r="C494" s="1164"/>
      <c r="D494" s="1164"/>
      <c r="E494" s="1165"/>
      <c r="F494" s="1165"/>
      <c r="G494" s="1181"/>
      <c r="H494" s="1151"/>
    </row>
    <row r="495" spans="1:8" x14ac:dyDescent="0.3">
      <c r="A495" s="1166" t="s">
        <v>4111</v>
      </c>
      <c r="B495" s="1167" t="s">
        <v>4035</v>
      </c>
      <c r="C495" s="1168" t="s">
        <v>4112</v>
      </c>
      <c r="D495" s="1168" t="s">
        <v>4113</v>
      </c>
      <c r="E495" s="1169" t="s">
        <v>4114</v>
      </c>
      <c r="F495" s="1169" t="s">
        <v>4036</v>
      </c>
      <c r="G495" s="1181"/>
      <c r="H495" s="1170"/>
    </row>
    <row r="496" spans="1:8" x14ac:dyDescent="0.3">
      <c r="A496" s="1172"/>
      <c r="B496" s="1173"/>
      <c r="C496" s="1174"/>
      <c r="D496" s="1174"/>
      <c r="E496" s="1175"/>
      <c r="F496" s="1175"/>
      <c r="G496" s="1181"/>
      <c r="H496" s="1151"/>
    </row>
    <row r="497" spans="1:8" x14ac:dyDescent="0.3">
      <c r="A497" s="1222"/>
      <c r="B497" s="1250"/>
      <c r="C497" s="1251"/>
      <c r="D497" s="1189" t="s">
        <v>4331</v>
      </c>
      <c r="E497" s="1165"/>
      <c r="F497" s="1180"/>
      <c r="G497" s="1181"/>
      <c r="H497" s="1182"/>
    </row>
    <row r="498" spans="1:8" x14ac:dyDescent="0.3">
      <c r="A498" s="1166" t="s">
        <v>4117</v>
      </c>
      <c r="B498" s="1252" t="s">
        <v>4469</v>
      </c>
      <c r="C498" s="1253"/>
      <c r="D498" s="1189" t="s">
        <v>4331</v>
      </c>
      <c r="E498" s="1207"/>
      <c r="F498" s="1180"/>
      <c r="G498" s="1181"/>
      <c r="H498" s="1182"/>
    </row>
    <row r="499" spans="1:8" x14ac:dyDescent="0.3">
      <c r="A499" s="1166"/>
      <c r="B499" s="1252"/>
      <c r="C499" s="1253"/>
      <c r="D499" s="1189" t="s">
        <v>4331</v>
      </c>
      <c r="E499" s="1207"/>
      <c r="F499" s="1180"/>
      <c r="G499" s="1181"/>
      <c r="H499" s="1182"/>
    </row>
    <row r="500" spans="1:8" x14ac:dyDescent="0.3">
      <c r="A500" s="1225" t="s">
        <v>356</v>
      </c>
      <c r="B500" s="1236" t="s">
        <v>3741</v>
      </c>
      <c r="C500" s="1253"/>
      <c r="D500" s="1189" t="s">
        <v>4331</v>
      </c>
      <c r="E500" s="1226"/>
      <c r="F500" s="1180"/>
      <c r="G500" s="1181"/>
      <c r="H500" s="1182"/>
    </row>
    <row r="501" spans="1:8" x14ac:dyDescent="0.3">
      <c r="A501" s="1225"/>
      <c r="B501" s="1236"/>
      <c r="C501" s="1253"/>
      <c r="D501" s="1189" t="s">
        <v>4331</v>
      </c>
      <c r="E501" s="1226"/>
      <c r="F501" s="1180"/>
      <c r="G501" s="1181"/>
      <c r="H501" s="1182"/>
    </row>
    <row r="502" spans="1:8" x14ac:dyDescent="0.3">
      <c r="A502" s="1225" t="s">
        <v>3739</v>
      </c>
      <c r="B502" s="1236" t="s">
        <v>362</v>
      </c>
      <c r="C502" s="1253" t="s">
        <v>9</v>
      </c>
      <c r="D502" s="1189">
        <v>3000</v>
      </c>
      <c r="E502" s="1215"/>
      <c r="F502" s="1180">
        <f>ROUND(D502*(ROUND(E502,2)),2)</f>
        <v>0</v>
      </c>
      <c r="G502" s="1181"/>
      <c r="H502" s="1182"/>
    </row>
    <row r="503" spans="1:8" x14ac:dyDescent="0.3">
      <c r="A503" s="1225"/>
      <c r="B503" s="1236"/>
      <c r="C503" s="1253"/>
      <c r="D503" s="1189" t="s">
        <v>4331</v>
      </c>
      <c r="E503" s="1226"/>
      <c r="F503" s="1180"/>
      <c r="G503" s="1181"/>
      <c r="H503" s="1182"/>
    </row>
    <row r="504" spans="1:8" s="1228" customFormat="1" x14ac:dyDescent="0.3">
      <c r="A504" s="1225" t="s">
        <v>3740</v>
      </c>
      <c r="B504" s="1236" t="s">
        <v>3742</v>
      </c>
      <c r="C504" s="1253" t="s">
        <v>9</v>
      </c>
      <c r="D504" s="1189">
        <v>5000</v>
      </c>
      <c r="E504" s="1215"/>
      <c r="F504" s="1180">
        <f>ROUND(D504*(ROUND(E504,2)),2)</f>
        <v>0</v>
      </c>
      <c r="G504" s="1181"/>
      <c r="H504" s="1227"/>
    </row>
    <row r="505" spans="1:8" x14ac:dyDescent="0.3">
      <c r="A505" s="1225"/>
      <c r="B505" s="1236"/>
      <c r="C505" s="1253"/>
      <c r="D505" s="1189"/>
      <c r="E505" s="1226"/>
      <c r="F505" s="1180"/>
      <c r="G505" s="1181"/>
      <c r="H505" s="1182"/>
    </row>
    <row r="506" spans="1:8" ht="22.8" x14ac:dyDescent="0.3">
      <c r="A506" s="1225" t="s">
        <v>2929</v>
      </c>
      <c r="B506" s="1236" t="s">
        <v>2930</v>
      </c>
      <c r="C506" s="1253"/>
      <c r="D506" s="1189"/>
      <c r="E506" s="1226"/>
      <c r="F506" s="1180"/>
      <c r="G506" s="1181"/>
      <c r="H506" s="1182"/>
    </row>
    <row r="507" spans="1:8" x14ac:dyDescent="0.3">
      <c r="A507" s="1225"/>
      <c r="B507" s="1236"/>
      <c r="C507" s="1253"/>
      <c r="D507" s="1189"/>
      <c r="E507" s="1226"/>
      <c r="F507" s="1180"/>
      <c r="G507" s="1181"/>
      <c r="H507" s="1182"/>
    </row>
    <row r="508" spans="1:8" x14ac:dyDescent="0.3">
      <c r="A508" s="1225" t="s">
        <v>2931</v>
      </c>
      <c r="B508" s="1236" t="s">
        <v>3742</v>
      </c>
      <c r="C508" s="1253" t="s">
        <v>721</v>
      </c>
      <c r="D508" s="1189">
        <v>200000</v>
      </c>
      <c r="E508" s="1215"/>
      <c r="F508" s="1180">
        <f>ROUND(D508*(ROUND(E508,2)),2)</f>
        <v>0</v>
      </c>
      <c r="G508" s="1181"/>
      <c r="H508" s="1182"/>
    </row>
    <row r="509" spans="1:8" x14ac:dyDescent="0.3">
      <c r="A509" s="1225"/>
      <c r="B509" s="1236"/>
      <c r="C509" s="1253"/>
      <c r="D509" s="1189" t="s">
        <v>4331</v>
      </c>
      <c r="E509" s="1217"/>
      <c r="F509" s="1180"/>
      <c r="G509" s="1181"/>
      <c r="H509" s="1182"/>
    </row>
    <row r="510" spans="1:8" x14ac:dyDescent="0.3">
      <c r="A510" s="1166" t="s">
        <v>4470</v>
      </c>
      <c r="B510" s="1252" t="s">
        <v>4471</v>
      </c>
      <c r="C510" s="1253"/>
      <c r="D510" s="1189" t="s">
        <v>4331</v>
      </c>
      <c r="E510" s="1207"/>
      <c r="F510" s="1180"/>
      <c r="G510" s="1181"/>
      <c r="H510" s="1182"/>
    </row>
    <row r="511" spans="1:8" x14ac:dyDescent="0.3">
      <c r="A511" s="1225"/>
      <c r="B511" s="1252"/>
      <c r="C511" s="1253"/>
      <c r="D511" s="1189" t="s">
        <v>4331</v>
      </c>
      <c r="E511" s="1207"/>
      <c r="F511" s="1180"/>
      <c r="G511" s="1181"/>
      <c r="H511" s="1182"/>
    </row>
    <row r="512" spans="1:8" ht="22.8" x14ac:dyDescent="0.3">
      <c r="A512" s="1225" t="s">
        <v>359</v>
      </c>
      <c r="B512" s="1236" t="s">
        <v>3959</v>
      </c>
      <c r="C512" s="1253"/>
      <c r="D512" s="1189" t="s">
        <v>4331</v>
      </c>
      <c r="E512" s="1229"/>
      <c r="F512" s="1180"/>
      <c r="G512" s="1181"/>
      <c r="H512" s="1182"/>
    </row>
    <row r="513" spans="1:8" x14ac:dyDescent="0.3">
      <c r="A513" s="1225"/>
      <c r="B513" s="1236"/>
      <c r="C513" s="1253"/>
      <c r="D513" s="1189" t="s">
        <v>4331</v>
      </c>
      <c r="E513" s="1229"/>
      <c r="F513" s="1180"/>
      <c r="G513" s="1181"/>
      <c r="H513" s="1182"/>
    </row>
    <row r="514" spans="1:8" x14ac:dyDescent="0.3">
      <c r="A514" s="1225" t="s">
        <v>3743</v>
      </c>
      <c r="B514" s="1236" t="s">
        <v>362</v>
      </c>
      <c r="C514" s="1253" t="s">
        <v>363</v>
      </c>
      <c r="D514" s="1189">
        <v>6000</v>
      </c>
      <c r="E514" s="1216"/>
      <c r="F514" s="1180">
        <f>ROUND(D514*(ROUND(E514,2)),2)</f>
        <v>0</v>
      </c>
      <c r="G514" s="1181"/>
      <c r="H514" s="1182"/>
    </row>
    <row r="515" spans="1:8" x14ac:dyDescent="0.3">
      <c r="A515" s="1225"/>
      <c r="B515" s="1236"/>
      <c r="C515" s="1253"/>
      <c r="D515" s="1189"/>
      <c r="E515" s="1216"/>
      <c r="F515" s="1180"/>
      <c r="G515" s="1181"/>
      <c r="H515" s="1182"/>
    </row>
    <row r="516" spans="1:8" x14ac:dyDescent="0.3">
      <c r="A516" s="1225" t="s">
        <v>3744</v>
      </c>
      <c r="B516" s="1236" t="s">
        <v>3742</v>
      </c>
      <c r="C516" s="1253" t="s">
        <v>363</v>
      </c>
      <c r="D516" s="1189">
        <v>500</v>
      </c>
      <c r="E516" s="1216"/>
      <c r="F516" s="1180">
        <f>ROUND(D516*(ROUND(E516,2)),2)</f>
        <v>0</v>
      </c>
      <c r="G516" s="1181"/>
      <c r="H516" s="1182"/>
    </row>
    <row r="517" spans="1:8" x14ac:dyDescent="0.3">
      <c r="A517" s="1225"/>
      <c r="B517" s="1236"/>
      <c r="C517" s="1253"/>
      <c r="D517" s="1189" t="s">
        <v>4331</v>
      </c>
      <c r="E517" s="1229"/>
      <c r="F517" s="1180"/>
      <c r="G517" s="1181"/>
      <c r="H517" s="1182"/>
    </row>
    <row r="518" spans="1:8" ht="22.8" x14ac:dyDescent="0.3">
      <c r="A518" s="1225" t="s">
        <v>4029</v>
      </c>
      <c r="B518" s="1236" t="s">
        <v>4160</v>
      </c>
      <c r="C518" s="1253" t="s">
        <v>4026</v>
      </c>
      <c r="D518" s="1189">
        <v>6500</v>
      </c>
      <c r="E518" s="1229"/>
      <c r="F518" s="1180">
        <f>ROUND(D518*(ROUND(E518,2)),2)</f>
        <v>0</v>
      </c>
      <c r="G518" s="1181"/>
      <c r="H518" s="1182"/>
    </row>
    <row r="519" spans="1:8" x14ac:dyDescent="0.3">
      <c r="A519" s="1225"/>
      <c r="B519" s="1236"/>
      <c r="C519" s="1253"/>
      <c r="D519" s="1189"/>
      <c r="E519" s="1229"/>
      <c r="F519" s="1180"/>
      <c r="G519" s="1181"/>
      <c r="H519" s="1182"/>
    </row>
    <row r="520" spans="1:8" x14ac:dyDescent="0.3">
      <c r="A520" s="1225"/>
      <c r="B520" s="1236"/>
      <c r="C520" s="1253"/>
      <c r="D520" s="1189"/>
      <c r="E520" s="1229"/>
      <c r="F520" s="1180"/>
      <c r="G520" s="1181"/>
      <c r="H520" s="1182"/>
    </row>
    <row r="521" spans="1:8" x14ac:dyDescent="0.3">
      <c r="A521" s="1166" t="s">
        <v>4472</v>
      </c>
      <c r="B521" s="1252" t="s">
        <v>4473</v>
      </c>
      <c r="C521" s="1253"/>
      <c r="D521" s="1189" t="s">
        <v>4331</v>
      </c>
      <c r="E521" s="1207"/>
      <c r="F521" s="1180"/>
      <c r="G521" s="1181"/>
      <c r="H521" s="1182"/>
    </row>
    <row r="522" spans="1:8" x14ac:dyDescent="0.3">
      <c r="A522" s="1225"/>
      <c r="B522" s="1252"/>
      <c r="C522" s="1253"/>
      <c r="D522" s="1189" t="s">
        <v>4331</v>
      </c>
      <c r="E522" s="1207"/>
      <c r="F522" s="1180"/>
      <c r="G522" s="1181"/>
      <c r="H522" s="1182"/>
    </row>
    <row r="523" spans="1:8" ht="22.8" x14ac:dyDescent="0.3">
      <c r="A523" s="1225" t="s">
        <v>365</v>
      </c>
      <c r="B523" s="1236" t="s">
        <v>4174</v>
      </c>
      <c r="C523" s="1253"/>
      <c r="D523" s="1189" t="s">
        <v>4331</v>
      </c>
      <c r="E523" s="1226"/>
      <c r="F523" s="1180"/>
      <c r="G523" s="1181"/>
      <c r="H523" s="1182"/>
    </row>
    <row r="524" spans="1:8" x14ac:dyDescent="0.3">
      <c r="A524" s="1187"/>
      <c r="B524" s="1236"/>
      <c r="C524" s="1253"/>
      <c r="D524" s="1189" t="s">
        <v>4331</v>
      </c>
      <c r="E524" s="1207"/>
      <c r="F524" s="1180"/>
      <c r="G524" s="1181"/>
      <c r="H524" s="1182"/>
    </row>
    <row r="525" spans="1:8" x14ac:dyDescent="0.3">
      <c r="A525" s="1187" t="s">
        <v>4175</v>
      </c>
      <c r="B525" s="1236" t="s">
        <v>362</v>
      </c>
      <c r="C525" s="1253" t="s">
        <v>9</v>
      </c>
      <c r="D525" s="1189">
        <v>500</v>
      </c>
      <c r="E525" s="1215"/>
      <c r="F525" s="1180">
        <f>ROUND(D525*(ROUND(E525,2)),2)</f>
        <v>0</v>
      </c>
      <c r="G525" s="1181"/>
      <c r="H525" s="1182"/>
    </row>
    <row r="526" spans="1:8" x14ac:dyDescent="0.3">
      <c r="A526" s="1187"/>
      <c r="B526" s="1236"/>
      <c r="C526" s="1253"/>
      <c r="D526" s="1189" t="s">
        <v>4331</v>
      </c>
      <c r="E526" s="1226"/>
      <c r="F526" s="1180"/>
      <c r="G526" s="1181"/>
      <c r="H526" s="1182"/>
    </row>
    <row r="527" spans="1:8" x14ac:dyDescent="0.3">
      <c r="A527" s="1187" t="s">
        <v>4176</v>
      </c>
      <c r="B527" s="1236" t="s">
        <v>3742</v>
      </c>
      <c r="C527" s="1253" t="s">
        <v>9</v>
      </c>
      <c r="D527" s="1189">
        <v>1000</v>
      </c>
      <c r="E527" s="1215"/>
      <c r="F527" s="1180">
        <f>ROUND(D527*(ROUND(E527,2)),2)</f>
        <v>0</v>
      </c>
      <c r="G527" s="1181"/>
      <c r="H527" s="1182"/>
    </row>
    <row r="528" spans="1:8" x14ac:dyDescent="0.3">
      <c r="A528" s="1187"/>
      <c r="B528" s="1236"/>
      <c r="C528" s="1253"/>
      <c r="D528" s="1189" t="s">
        <v>4331</v>
      </c>
      <c r="E528" s="1226"/>
      <c r="F528" s="1180"/>
      <c r="G528" s="1181"/>
      <c r="H528" s="1182"/>
    </row>
    <row r="529" spans="1:8" ht="22.8" x14ac:dyDescent="0.3">
      <c r="A529" s="1187" t="s">
        <v>4177</v>
      </c>
      <c r="B529" s="1236" t="s">
        <v>4178</v>
      </c>
      <c r="C529" s="1253" t="s">
        <v>4026</v>
      </c>
      <c r="D529" s="1189">
        <v>1500</v>
      </c>
      <c r="E529" s="1224"/>
      <c r="F529" s="1180">
        <f>ROUND(D529*(ROUND(E529,2)),2)</f>
        <v>0</v>
      </c>
      <c r="G529" s="1181"/>
      <c r="H529" s="1182"/>
    </row>
    <row r="530" spans="1:8" x14ac:dyDescent="0.3">
      <c r="A530" s="1187"/>
      <c r="B530" s="1236"/>
      <c r="C530" s="1253"/>
      <c r="D530" s="1189" t="s">
        <v>4331</v>
      </c>
      <c r="E530" s="1207"/>
      <c r="F530" s="1180"/>
      <c r="G530" s="1181"/>
      <c r="H530" s="1182"/>
    </row>
    <row r="531" spans="1:8" x14ac:dyDescent="0.3">
      <c r="A531" s="1225"/>
      <c r="B531" s="1236"/>
      <c r="C531" s="1253"/>
      <c r="D531" s="1189" t="s">
        <v>4331</v>
      </c>
      <c r="E531" s="1217"/>
      <c r="F531" s="1180"/>
      <c r="G531" s="1181"/>
      <c r="H531" s="1182"/>
    </row>
    <row r="532" spans="1:8" x14ac:dyDescent="0.3">
      <c r="A532" s="1254"/>
      <c r="B532" s="1255"/>
      <c r="C532" s="1256"/>
      <c r="D532" s="1189" t="s">
        <v>4331</v>
      </c>
      <c r="E532" s="1207"/>
      <c r="F532" s="1180"/>
      <c r="G532" s="1181"/>
      <c r="H532" s="1182"/>
    </row>
    <row r="533" spans="1:8" x14ac:dyDescent="0.3">
      <c r="A533" s="1225"/>
      <c r="B533" s="1214"/>
      <c r="C533" s="1253"/>
      <c r="D533" s="1189" t="s">
        <v>4331</v>
      </c>
      <c r="E533" s="1207"/>
      <c r="F533" s="1180"/>
      <c r="G533" s="1181"/>
      <c r="H533" s="1182"/>
    </row>
    <row r="534" spans="1:8" x14ac:dyDescent="0.3">
      <c r="A534" s="1254"/>
      <c r="B534" s="1255"/>
      <c r="C534" s="1256"/>
      <c r="D534" s="1189" t="s">
        <v>4331</v>
      </c>
      <c r="E534" s="1207"/>
      <c r="F534" s="1180"/>
      <c r="G534" s="1181"/>
      <c r="H534" s="1182"/>
    </row>
    <row r="535" spans="1:8" x14ac:dyDescent="0.3">
      <c r="A535" s="1187"/>
      <c r="B535" s="1236"/>
      <c r="C535" s="1253"/>
      <c r="D535" s="1189" t="s">
        <v>4331</v>
      </c>
      <c r="E535" s="1207"/>
      <c r="F535" s="1180"/>
      <c r="G535" s="1181"/>
      <c r="H535" s="1182"/>
    </row>
    <row r="536" spans="1:8" x14ac:dyDescent="0.3">
      <c r="A536" s="1254"/>
      <c r="B536" s="1255"/>
      <c r="C536" s="1256"/>
      <c r="D536" s="1189" t="s">
        <v>4331</v>
      </c>
      <c r="E536" s="1207"/>
      <c r="F536" s="1180"/>
      <c r="G536" s="1181"/>
      <c r="H536" s="1182"/>
    </row>
    <row r="537" spans="1:8" x14ac:dyDescent="0.3">
      <c r="A537" s="1254"/>
      <c r="B537" s="1255"/>
      <c r="C537" s="1256"/>
      <c r="D537" s="1189" t="s">
        <v>4331</v>
      </c>
      <c r="E537" s="1207"/>
      <c r="F537" s="1180"/>
      <c r="G537" s="1181"/>
      <c r="H537" s="1182"/>
    </row>
    <row r="538" spans="1:8" x14ac:dyDescent="0.3">
      <c r="A538" s="1254"/>
      <c r="B538" s="1255"/>
      <c r="C538" s="1256"/>
      <c r="D538" s="1189" t="s">
        <v>4331</v>
      </c>
      <c r="E538" s="1207"/>
      <c r="F538" s="1180"/>
      <c r="G538" s="1181"/>
      <c r="H538" s="1182"/>
    </row>
    <row r="539" spans="1:8" x14ac:dyDescent="0.3">
      <c r="A539" s="1254"/>
      <c r="B539" s="1255"/>
      <c r="C539" s="1256"/>
      <c r="D539" s="1189" t="s">
        <v>4331</v>
      </c>
      <c r="E539" s="1207"/>
      <c r="F539" s="1180"/>
      <c r="G539" s="1181"/>
      <c r="H539" s="1182"/>
    </row>
    <row r="540" spans="1:8" x14ac:dyDescent="0.3">
      <c r="A540" s="1254"/>
      <c r="B540" s="1255"/>
      <c r="C540" s="1256"/>
      <c r="D540" s="1189" t="s">
        <v>4331</v>
      </c>
      <c r="E540" s="1207"/>
      <c r="F540" s="1180"/>
      <c r="G540" s="1181"/>
      <c r="H540" s="1182"/>
    </row>
    <row r="541" spans="1:8" x14ac:dyDescent="0.3">
      <c r="A541" s="1254"/>
      <c r="B541" s="1255"/>
      <c r="C541" s="1256"/>
      <c r="D541" s="1189" t="s">
        <v>4331</v>
      </c>
      <c r="E541" s="1207"/>
      <c r="F541" s="1180"/>
      <c r="G541" s="1181"/>
      <c r="H541" s="1182"/>
    </row>
    <row r="542" spans="1:8" x14ac:dyDescent="0.3">
      <c r="A542" s="1254"/>
      <c r="B542" s="1255"/>
      <c r="C542" s="1256"/>
      <c r="D542" s="1189" t="s">
        <v>4331</v>
      </c>
      <c r="E542" s="1207"/>
      <c r="F542" s="1180"/>
      <c r="G542" s="1181"/>
      <c r="H542" s="1182"/>
    </row>
    <row r="543" spans="1:8" x14ac:dyDescent="0.3">
      <c r="A543" s="1254"/>
      <c r="B543" s="1255"/>
      <c r="C543" s="1256"/>
      <c r="D543" s="1189" t="s">
        <v>4331</v>
      </c>
      <c r="E543" s="1207"/>
      <c r="F543" s="1180"/>
      <c r="G543" s="1181"/>
      <c r="H543" s="1182"/>
    </row>
    <row r="544" spans="1:8" x14ac:dyDescent="0.3">
      <c r="A544" s="1254"/>
      <c r="B544" s="1255"/>
      <c r="C544" s="1256"/>
      <c r="D544" s="1189"/>
      <c r="E544" s="1207"/>
      <c r="F544" s="1180"/>
      <c r="G544" s="1181"/>
      <c r="H544" s="1182"/>
    </row>
    <row r="545" spans="1:8" x14ac:dyDescent="0.3">
      <c r="A545" s="1254"/>
      <c r="B545" s="1255"/>
      <c r="C545" s="1256"/>
      <c r="D545" s="1189"/>
      <c r="E545" s="1207"/>
      <c r="F545" s="1180"/>
      <c r="G545" s="1181"/>
      <c r="H545" s="1182"/>
    </row>
    <row r="546" spans="1:8" x14ac:dyDescent="0.3">
      <c r="A546" s="1254"/>
      <c r="B546" s="1255"/>
      <c r="C546" s="1256"/>
      <c r="D546" s="1189"/>
      <c r="E546" s="1207"/>
      <c r="F546" s="1180"/>
      <c r="G546" s="1181"/>
      <c r="H546" s="1182"/>
    </row>
    <row r="547" spans="1:8" x14ac:dyDescent="0.3">
      <c r="A547" s="1254"/>
      <c r="B547" s="1255"/>
      <c r="C547" s="1256"/>
      <c r="D547" s="1189"/>
      <c r="E547" s="1207"/>
      <c r="F547" s="1180"/>
      <c r="G547" s="1181"/>
      <c r="H547" s="1182"/>
    </row>
    <row r="548" spans="1:8" x14ac:dyDescent="0.3">
      <c r="A548" s="1254"/>
      <c r="B548" s="1255"/>
      <c r="C548" s="1256"/>
      <c r="D548" s="1189" t="s">
        <v>4331</v>
      </c>
      <c r="E548" s="1207"/>
      <c r="F548" s="1180"/>
      <c r="G548" s="1181"/>
      <c r="H548" s="1182"/>
    </row>
    <row r="549" spans="1:8" x14ac:dyDescent="0.3">
      <c r="A549" s="1254"/>
      <c r="B549" s="1255"/>
      <c r="C549" s="1256"/>
      <c r="D549" s="1189"/>
      <c r="E549" s="1207"/>
      <c r="F549" s="1180"/>
      <c r="G549" s="1181"/>
      <c r="H549" s="1182"/>
    </row>
    <row r="550" spans="1:8" x14ac:dyDescent="0.3">
      <c r="A550" s="1254"/>
      <c r="B550" s="1255"/>
      <c r="C550" s="1256"/>
      <c r="D550" s="1189"/>
      <c r="E550" s="1207"/>
      <c r="F550" s="1180"/>
      <c r="G550" s="1181"/>
      <c r="H550" s="1182"/>
    </row>
    <row r="551" spans="1:8" x14ac:dyDescent="0.3">
      <c r="A551" s="1254"/>
      <c r="B551" s="1255"/>
      <c r="C551" s="1256"/>
      <c r="D551" s="1189"/>
      <c r="E551" s="1207"/>
      <c r="F551" s="1180"/>
      <c r="G551" s="1181"/>
      <c r="H551" s="1182"/>
    </row>
    <row r="552" spans="1:8" x14ac:dyDescent="0.3">
      <c r="A552" s="1254"/>
      <c r="B552" s="1255"/>
      <c r="C552" s="1256"/>
      <c r="D552" s="1189" t="s">
        <v>4331</v>
      </c>
      <c r="E552" s="1207"/>
      <c r="F552" s="1180"/>
      <c r="G552" s="1181"/>
      <c r="H552" s="1182"/>
    </row>
    <row r="553" spans="1:8" x14ac:dyDescent="0.3">
      <c r="A553" s="1178"/>
      <c r="B553" s="1203"/>
      <c r="C553" s="1204"/>
      <c r="D553" s="1204"/>
      <c r="E553" s="1204"/>
      <c r="F553" s="1210"/>
      <c r="G553" s="1181"/>
      <c r="H553" s="1182"/>
    </row>
    <row r="554" spans="1:8" x14ac:dyDescent="0.3">
      <c r="A554" s="1211" t="s">
        <v>4117</v>
      </c>
      <c r="B554" s="1158" t="s">
        <v>4116</v>
      </c>
      <c r="C554" s="1159"/>
      <c r="D554" s="1159"/>
      <c r="E554" s="1159"/>
      <c r="F554" s="1175">
        <f>SUM(F497:F552)</f>
        <v>0</v>
      </c>
      <c r="G554" s="1181"/>
      <c r="H554" s="1151"/>
    </row>
    <row r="555" spans="1:8" x14ac:dyDescent="0.3">
      <c r="A555" s="1148" t="str">
        <f>A1</f>
        <v>CONTRACT  SANRAL NRA 2024/1323</v>
      </c>
      <c r="B555" s="1206"/>
      <c r="C555" s="1150"/>
      <c r="D555" s="1150"/>
      <c r="E555" s="1150"/>
      <c r="F555" s="1151"/>
      <c r="G555" s="1181"/>
      <c r="H555" s="1151"/>
    </row>
    <row r="556" spans="1:8" x14ac:dyDescent="0.3">
      <c r="A556" s="1148" t="str">
        <f>A2</f>
        <v>ROUTINE ROAD MAINTENANCE ON NATIONAL ROUTES IN THE MPUMALANGA PROVINCE</v>
      </c>
      <c r="B556" s="1149"/>
      <c r="C556" s="1150"/>
      <c r="D556" s="1150"/>
      <c r="E556" s="1150"/>
      <c r="F556" s="1155" t="s">
        <v>4474</v>
      </c>
      <c r="G556" s="1181"/>
      <c r="H556" s="1155"/>
    </row>
    <row r="557" spans="1:8" x14ac:dyDescent="0.3">
      <c r="A557" s="1157" t="s">
        <v>4457</v>
      </c>
      <c r="B557" s="1149"/>
      <c r="C557" s="1159"/>
      <c r="D557" s="1159"/>
      <c r="E557" s="1159"/>
      <c r="F557" s="1151"/>
      <c r="G557" s="1181"/>
      <c r="H557" s="1151"/>
    </row>
    <row r="558" spans="1:8" x14ac:dyDescent="0.3">
      <c r="A558" s="1162"/>
      <c r="B558" s="1163"/>
      <c r="C558" s="1164"/>
      <c r="D558" s="1164"/>
      <c r="E558" s="1165"/>
      <c r="F558" s="1165"/>
      <c r="G558" s="1181"/>
      <c r="H558" s="1151"/>
    </row>
    <row r="559" spans="1:8" x14ac:dyDescent="0.3">
      <c r="A559" s="1166" t="s">
        <v>4111</v>
      </c>
      <c r="B559" s="1167" t="s">
        <v>4035</v>
      </c>
      <c r="C559" s="1168" t="s">
        <v>4112</v>
      </c>
      <c r="D559" s="1168" t="s">
        <v>4113</v>
      </c>
      <c r="E559" s="1169" t="s">
        <v>4114</v>
      </c>
      <c r="F559" s="1169" t="s">
        <v>4036</v>
      </c>
      <c r="G559" s="1181"/>
      <c r="H559" s="1170"/>
    </row>
    <row r="560" spans="1:8" x14ac:dyDescent="0.3">
      <c r="A560" s="1172"/>
      <c r="B560" s="1173"/>
      <c r="C560" s="1174"/>
      <c r="D560" s="1174"/>
      <c r="E560" s="1175"/>
      <c r="F560" s="1175"/>
      <c r="G560" s="1181"/>
      <c r="H560" s="1151"/>
    </row>
    <row r="561" spans="1:8" x14ac:dyDescent="0.3">
      <c r="A561" s="1222"/>
      <c r="B561" s="1223"/>
      <c r="C561" s="1164"/>
      <c r="D561" s="1189" t="s">
        <v>4331</v>
      </c>
      <c r="E561" s="1165"/>
      <c r="F561" s="1180"/>
      <c r="G561" s="1181"/>
      <c r="H561" s="1182"/>
    </row>
    <row r="562" spans="1:8" x14ac:dyDescent="0.3">
      <c r="A562" s="1166" t="s">
        <v>4052</v>
      </c>
      <c r="B562" s="1184" t="s">
        <v>4053</v>
      </c>
      <c r="C562" s="1185"/>
      <c r="D562" s="1189" t="s">
        <v>4331</v>
      </c>
      <c r="E562" s="1207"/>
      <c r="F562" s="1180"/>
      <c r="G562" s="1181"/>
      <c r="H562" s="1182"/>
    </row>
    <row r="563" spans="1:8" x14ac:dyDescent="0.3">
      <c r="A563" s="1166"/>
      <c r="B563" s="1186"/>
      <c r="C563" s="1185"/>
      <c r="D563" s="1189" t="s">
        <v>4331</v>
      </c>
      <c r="E563" s="1207"/>
      <c r="F563" s="1180"/>
      <c r="G563" s="1181"/>
      <c r="H563" s="1182"/>
    </row>
    <row r="564" spans="1:8" x14ac:dyDescent="0.3">
      <c r="A564" s="1225" t="s">
        <v>389</v>
      </c>
      <c r="B564" s="1188" t="s">
        <v>3745</v>
      </c>
      <c r="C564" s="1185"/>
      <c r="D564" s="1189" t="s">
        <v>4331</v>
      </c>
      <c r="E564" s="1207"/>
      <c r="F564" s="1180"/>
      <c r="G564" s="1181"/>
      <c r="H564" s="1182"/>
    </row>
    <row r="565" spans="1:8" x14ac:dyDescent="0.3">
      <c r="A565" s="1225"/>
      <c r="B565" s="1188"/>
      <c r="C565" s="1185"/>
      <c r="D565" s="1189" t="s">
        <v>4331</v>
      </c>
      <c r="E565" s="1217"/>
      <c r="F565" s="1180"/>
      <c r="G565" s="1181"/>
      <c r="H565" s="1182"/>
    </row>
    <row r="566" spans="1:8" x14ac:dyDescent="0.3">
      <c r="A566" s="1225" t="s">
        <v>391</v>
      </c>
      <c r="B566" s="1188" t="s">
        <v>3746</v>
      </c>
      <c r="C566" s="1185"/>
      <c r="D566" s="1189" t="s">
        <v>4331</v>
      </c>
      <c r="E566" s="1217"/>
      <c r="F566" s="1180"/>
      <c r="G566" s="1181"/>
      <c r="H566" s="1182"/>
    </row>
    <row r="567" spans="1:8" x14ac:dyDescent="0.3">
      <c r="A567" s="1225"/>
      <c r="B567" s="1188"/>
      <c r="C567" s="1185"/>
      <c r="D567" s="1189" t="s">
        <v>4331</v>
      </c>
      <c r="E567" s="1217"/>
      <c r="F567" s="1180"/>
      <c r="G567" s="1181"/>
      <c r="H567" s="1182"/>
    </row>
    <row r="568" spans="1:8" x14ac:dyDescent="0.3">
      <c r="A568" s="1225" t="s">
        <v>393</v>
      </c>
      <c r="B568" s="1235" t="s">
        <v>3747</v>
      </c>
      <c r="C568" s="1185" t="s">
        <v>363</v>
      </c>
      <c r="D568" s="1189">
        <v>2000</v>
      </c>
      <c r="E568" s="1215"/>
      <c r="F568" s="1180">
        <f>ROUND(D568*(ROUND(E568,2)),2)</f>
        <v>0</v>
      </c>
      <c r="G568" s="1181"/>
      <c r="H568" s="1182"/>
    </row>
    <row r="569" spans="1:8" x14ac:dyDescent="0.3">
      <c r="A569" s="1225"/>
      <c r="B569" s="1235"/>
      <c r="C569" s="1185"/>
      <c r="D569" s="1189" t="s">
        <v>4331</v>
      </c>
      <c r="E569" s="1207"/>
      <c r="F569" s="1180"/>
      <c r="G569" s="1181"/>
      <c r="H569" s="1182"/>
    </row>
    <row r="570" spans="1:8" x14ac:dyDescent="0.3">
      <c r="A570" s="1225" t="s">
        <v>397</v>
      </c>
      <c r="B570" s="1188" t="s">
        <v>3748</v>
      </c>
      <c r="C570" s="1185"/>
      <c r="D570" s="1189" t="s">
        <v>4331</v>
      </c>
      <c r="E570" s="1229"/>
      <c r="F570" s="1180"/>
      <c r="G570" s="1181"/>
      <c r="H570" s="1182"/>
    </row>
    <row r="571" spans="1:8" x14ac:dyDescent="0.3">
      <c r="A571" s="1225"/>
      <c r="B571" s="1188"/>
      <c r="C571" s="1185"/>
      <c r="D571" s="1189" t="s">
        <v>4331</v>
      </c>
      <c r="E571" s="1217"/>
      <c r="F571" s="1180"/>
      <c r="G571" s="1181"/>
      <c r="H571" s="1182"/>
    </row>
    <row r="572" spans="1:8" x14ac:dyDescent="0.3">
      <c r="A572" s="1225" t="s">
        <v>3749</v>
      </c>
      <c r="B572" s="1188" t="s">
        <v>3747</v>
      </c>
      <c r="C572" s="1185" t="s">
        <v>181</v>
      </c>
      <c r="D572" s="1189">
        <v>100</v>
      </c>
      <c r="E572" s="1216"/>
      <c r="F572" s="1180">
        <f>ROUND(D572*(ROUND(E572,2)),2)</f>
        <v>0</v>
      </c>
      <c r="G572" s="1181"/>
      <c r="H572" s="1182"/>
    </row>
    <row r="573" spans="1:8" x14ac:dyDescent="0.3">
      <c r="A573" s="1187"/>
      <c r="B573" s="1188"/>
      <c r="C573" s="1185"/>
      <c r="D573" s="1189" t="s">
        <v>4331</v>
      </c>
      <c r="E573" s="1226"/>
      <c r="F573" s="1180"/>
      <c r="G573" s="1181"/>
      <c r="H573" s="1182"/>
    </row>
    <row r="574" spans="1:8" x14ac:dyDescent="0.3">
      <c r="A574" s="1225" t="s">
        <v>399</v>
      </c>
      <c r="B574" s="1188" t="s">
        <v>3750</v>
      </c>
      <c r="C574" s="1185" t="s">
        <v>300</v>
      </c>
      <c r="D574" s="1189">
        <v>100</v>
      </c>
      <c r="E574" s="1215"/>
      <c r="F574" s="1180">
        <f>ROUND(D574*(ROUND(E574,2)),2)</f>
        <v>0</v>
      </c>
      <c r="G574" s="1181"/>
      <c r="H574" s="1182"/>
    </row>
    <row r="575" spans="1:8" x14ac:dyDescent="0.3">
      <c r="A575" s="1187"/>
      <c r="B575" s="1188"/>
      <c r="C575" s="1185"/>
      <c r="D575" s="1189" t="s">
        <v>4331</v>
      </c>
      <c r="E575" s="1226"/>
      <c r="F575" s="1180"/>
      <c r="G575" s="1181"/>
      <c r="H575" s="1182"/>
    </row>
    <row r="576" spans="1:8" x14ac:dyDescent="0.3">
      <c r="A576" s="1225" t="s">
        <v>401</v>
      </c>
      <c r="B576" s="1188" t="s">
        <v>3751</v>
      </c>
      <c r="C576" s="1185" t="s">
        <v>363</v>
      </c>
      <c r="D576" s="1189">
        <v>1000</v>
      </c>
      <c r="E576" s="1215"/>
      <c r="F576" s="1180">
        <f>ROUND(D576*(ROUND(E576,2)),2)</f>
        <v>0</v>
      </c>
      <c r="G576" s="1181"/>
      <c r="H576" s="1182"/>
    </row>
    <row r="577" spans="1:8" x14ac:dyDescent="0.3">
      <c r="A577" s="1187"/>
      <c r="B577" s="1188"/>
      <c r="C577" s="1185"/>
      <c r="D577" s="1189" t="s">
        <v>4331</v>
      </c>
      <c r="E577" s="1226"/>
      <c r="F577" s="1180"/>
      <c r="G577" s="1181"/>
      <c r="H577" s="1182"/>
    </row>
    <row r="578" spans="1:8" x14ac:dyDescent="0.3">
      <c r="A578" s="1225" t="s">
        <v>4475</v>
      </c>
      <c r="B578" s="1188" t="s">
        <v>3756</v>
      </c>
      <c r="C578" s="1185"/>
      <c r="D578" s="1189" t="s">
        <v>4331</v>
      </c>
      <c r="E578" s="1226"/>
      <c r="F578" s="1180"/>
      <c r="G578" s="1181"/>
      <c r="H578" s="1182"/>
    </row>
    <row r="579" spans="1:8" x14ac:dyDescent="0.3">
      <c r="A579" s="1187"/>
      <c r="B579" s="1188"/>
      <c r="C579" s="1185"/>
      <c r="D579" s="1189" t="s">
        <v>4331</v>
      </c>
      <c r="E579" s="1226"/>
      <c r="F579" s="1180"/>
      <c r="G579" s="1181"/>
      <c r="H579" s="1182"/>
    </row>
    <row r="580" spans="1:8" x14ac:dyDescent="0.3">
      <c r="A580" s="1225" t="s">
        <v>4476</v>
      </c>
      <c r="B580" s="1188" t="s">
        <v>3757</v>
      </c>
      <c r="C580" s="1185" t="s">
        <v>363</v>
      </c>
      <c r="D580" s="1189">
        <v>725</v>
      </c>
      <c r="E580" s="1215"/>
      <c r="F580" s="1180">
        <f>ROUND(D580*(ROUND(E580,2)),2)</f>
        <v>0</v>
      </c>
      <c r="G580" s="1181"/>
      <c r="H580" s="1182"/>
    </row>
    <row r="581" spans="1:8" x14ac:dyDescent="0.3">
      <c r="A581" s="1187"/>
      <c r="B581" s="1188"/>
      <c r="C581" s="1185"/>
      <c r="D581" s="1189"/>
      <c r="E581" s="1226"/>
      <c r="F581" s="1180"/>
      <c r="G581" s="1181"/>
      <c r="H581" s="1182"/>
    </row>
    <row r="582" spans="1:8" x14ac:dyDescent="0.3">
      <c r="A582" s="1225" t="s">
        <v>4477</v>
      </c>
      <c r="B582" s="1188" t="s">
        <v>3758</v>
      </c>
      <c r="C582" s="1185" t="s">
        <v>363</v>
      </c>
      <c r="D582" s="1189">
        <v>725</v>
      </c>
      <c r="E582" s="1215"/>
      <c r="F582" s="1180">
        <f>ROUND(D582*(ROUND(E582,2)),2)</f>
        <v>0</v>
      </c>
      <c r="G582" s="1181"/>
      <c r="H582" s="1182"/>
    </row>
    <row r="583" spans="1:8" x14ac:dyDescent="0.3">
      <c r="A583" s="1187"/>
      <c r="B583" s="1188"/>
      <c r="C583" s="1185"/>
      <c r="D583" s="1189" t="s">
        <v>4331</v>
      </c>
      <c r="E583" s="1226"/>
      <c r="F583" s="1180"/>
      <c r="G583" s="1181"/>
      <c r="H583" s="1182"/>
    </row>
    <row r="584" spans="1:8" x14ac:dyDescent="0.3">
      <c r="A584" s="1225" t="s">
        <v>4478</v>
      </c>
      <c r="B584" s="1188" t="s">
        <v>3759</v>
      </c>
      <c r="C584" s="1185" t="s">
        <v>363</v>
      </c>
      <c r="D584" s="1189">
        <v>725</v>
      </c>
      <c r="E584" s="1215"/>
      <c r="F584" s="1180">
        <f>ROUND(D584*(ROUND(E584,2)),2)</f>
        <v>0</v>
      </c>
      <c r="G584" s="1181"/>
      <c r="H584" s="1182"/>
    </row>
    <row r="585" spans="1:8" x14ac:dyDescent="0.3">
      <c r="A585" s="1187"/>
      <c r="B585" s="1188"/>
      <c r="C585" s="1185"/>
      <c r="D585" s="1189" t="s">
        <v>4331</v>
      </c>
      <c r="E585" s="1226"/>
      <c r="F585" s="1180"/>
      <c r="G585" s="1181"/>
      <c r="H585" s="1182"/>
    </row>
    <row r="586" spans="1:8" ht="34.200000000000003" x14ac:dyDescent="0.3">
      <c r="A586" s="1225" t="s">
        <v>3760</v>
      </c>
      <c r="B586" s="1188" t="s">
        <v>3763</v>
      </c>
      <c r="C586" s="1185" t="s">
        <v>363</v>
      </c>
      <c r="D586" s="1189">
        <v>205</v>
      </c>
      <c r="E586" s="1215"/>
      <c r="F586" s="1180">
        <f>ROUND(D586*(ROUND(E586,2)),2)</f>
        <v>0</v>
      </c>
      <c r="G586" s="1181"/>
      <c r="H586" s="1182"/>
    </row>
    <row r="587" spans="1:8" x14ac:dyDescent="0.3">
      <c r="A587" s="1187"/>
      <c r="B587" s="1188"/>
      <c r="C587" s="1185"/>
      <c r="D587" s="1189" t="s">
        <v>4331</v>
      </c>
      <c r="E587" s="1226"/>
      <c r="F587" s="1180"/>
      <c r="G587" s="1181"/>
      <c r="H587" s="1182"/>
    </row>
    <row r="588" spans="1:8" x14ac:dyDescent="0.3">
      <c r="A588" s="1225" t="s">
        <v>3761</v>
      </c>
      <c r="B588" s="1188" t="s">
        <v>3764</v>
      </c>
      <c r="C588" s="1185" t="s">
        <v>363</v>
      </c>
      <c r="D588" s="1189">
        <v>205</v>
      </c>
      <c r="E588" s="1215"/>
      <c r="F588" s="1180">
        <f>ROUND(D588*(ROUND(E588,2)),2)</f>
        <v>0</v>
      </c>
      <c r="G588" s="1181"/>
      <c r="H588" s="1182"/>
    </row>
    <row r="589" spans="1:8" x14ac:dyDescent="0.3">
      <c r="A589" s="1187"/>
      <c r="B589" s="1188"/>
      <c r="C589" s="1185"/>
      <c r="D589" s="1189" t="s">
        <v>4331</v>
      </c>
      <c r="E589" s="1226"/>
      <c r="F589" s="1180"/>
      <c r="G589" s="1181"/>
      <c r="H589" s="1182"/>
    </row>
    <row r="590" spans="1:8" x14ac:dyDescent="0.3">
      <c r="A590" s="1225" t="s">
        <v>3762</v>
      </c>
      <c r="B590" s="1188" t="s">
        <v>3765</v>
      </c>
      <c r="C590" s="1185" t="s">
        <v>363</v>
      </c>
      <c r="D590" s="1189">
        <v>150</v>
      </c>
      <c r="E590" s="1215"/>
      <c r="F590" s="1180">
        <f>ROUND(D590*(ROUND(E590,2)),2)</f>
        <v>0</v>
      </c>
      <c r="G590" s="1181"/>
      <c r="H590" s="1182"/>
    </row>
    <row r="591" spans="1:8" x14ac:dyDescent="0.3">
      <c r="A591" s="1187"/>
      <c r="B591" s="1188"/>
      <c r="C591" s="1185"/>
      <c r="D591" s="1189" t="s">
        <v>4331</v>
      </c>
      <c r="E591" s="1226"/>
      <c r="F591" s="1180"/>
      <c r="G591" s="1181"/>
      <c r="H591" s="1182"/>
    </row>
    <row r="592" spans="1:8" x14ac:dyDescent="0.3">
      <c r="A592" s="1183" t="s">
        <v>403</v>
      </c>
      <c r="B592" s="1186" t="s">
        <v>3766</v>
      </c>
      <c r="C592" s="1185"/>
      <c r="D592" s="1189" t="s">
        <v>4331</v>
      </c>
      <c r="E592" s="1226"/>
      <c r="F592" s="1180"/>
      <c r="G592" s="1181"/>
      <c r="H592" s="1182"/>
    </row>
    <row r="593" spans="1:8" x14ac:dyDescent="0.3">
      <c r="A593" s="1187"/>
      <c r="B593" s="1188"/>
      <c r="C593" s="1185"/>
      <c r="D593" s="1189" t="s">
        <v>4331</v>
      </c>
      <c r="E593" s="1226"/>
      <c r="F593" s="1180"/>
      <c r="G593" s="1181"/>
      <c r="H593" s="1182"/>
    </row>
    <row r="594" spans="1:8" ht="22.8" x14ac:dyDescent="0.3">
      <c r="A594" s="1187" t="s">
        <v>405</v>
      </c>
      <c r="B594" s="1188" t="s">
        <v>3767</v>
      </c>
      <c r="C594" s="1185"/>
      <c r="D594" s="1189" t="s">
        <v>4331</v>
      </c>
      <c r="E594" s="1226"/>
      <c r="F594" s="1180"/>
      <c r="G594" s="1181"/>
      <c r="H594" s="1182"/>
    </row>
    <row r="595" spans="1:8" x14ac:dyDescent="0.3">
      <c r="A595" s="1187"/>
      <c r="B595" s="1188"/>
      <c r="C595" s="1185"/>
      <c r="D595" s="1189" t="s">
        <v>4331</v>
      </c>
      <c r="E595" s="1226"/>
      <c r="F595" s="1180"/>
      <c r="G595" s="1181"/>
      <c r="H595" s="1182"/>
    </row>
    <row r="596" spans="1:8" ht="22.8" x14ac:dyDescent="0.3">
      <c r="A596" s="1187" t="s">
        <v>406</v>
      </c>
      <c r="B596" s="1188" t="s">
        <v>3768</v>
      </c>
      <c r="C596" s="1185" t="s">
        <v>363</v>
      </c>
      <c r="D596" s="1189">
        <v>95</v>
      </c>
      <c r="E596" s="1215"/>
      <c r="F596" s="1180">
        <f>ROUND(D596*(ROUND(E596,2)),2)</f>
        <v>0</v>
      </c>
      <c r="G596" s="1181"/>
      <c r="H596" s="1182"/>
    </row>
    <row r="597" spans="1:8" x14ac:dyDescent="0.3">
      <c r="A597" s="1187"/>
      <c r="B597" s="1188"/>
      <c r="C597" s="1185"/>
      <c r="D597" s="1189" t="s">
        <v>4331</v>
      </c>
      <c r="E597" s="1226"/>
      <c r="F597" s="1180"/>
      <c r="G597" s="1181"/>
      <c r="H597" s="1182"/>
    </row>
    <row r="598" spans="1:8" x14ac:dyDescent="0.3">
      <c r="A598" s="1187" t="s">
        <v>407</v>
      </c>
      <c r="B598" s="1188" t="s">
        <v>3769</v>
      </c>
      <c r="C598" s="1185" t="s">
        <v>363</v>
      </c>
      <c r="D598" s="1189">
        <v>35</v>
      </c>
      <c r="E598" s="1215"/>
      <c r="F598" s="1180">
        <f>ROUND(D598*(ROUND(E598,2)),2)</f>
        <v>0</v>
      </c>
      <c r="G598" s="1181"/>
      <c r="H598" s="1182"/>
    </row>
    <row r="599" spans="1:8" x14ac:dyDescent="0.3">
      <c r="A599" s="1187"/>
      <c r="B599" s="1188"/>
      <c r="C599" s="1185"/>
      <c r="D599" s="1189" t="s">
        <v>4331</v>
      </c>
      <c r="E599" s="1226"/>
      <c r="F599" s="1180"/>
      <c r="G599" s="1181"/>
      <c r="H599" s="1182"/>
    </row>
    <row r="600" spans="1:8" x14ac:dyDescent="0.3">
      <c r="A600" s="1187" t="s">
        <v>4181</v>
      </c>
      <c r="B600" s="1188" t="s">
        <v>4182</v>
      </c>
      <c r="C600" s="1185" t="s">
        <v>363</v>
      </c>
      <c r="D600" s="1189">
        <v>500</v>
      </c>
      <c r="E600" s="1215"/>
      <c r="F600" s="1180">
        <f>ROUND(D600*(ROUND(E600,2)),2)</f>
        <v>0</v>
      </c>
      <c r="G600" s="1181"/>
      <c r="H600" s="1182"/>
    </row>
    <row r="601" spans="1:8" x14ac:dyDescent="0.3">
      <c r="A601" s="1187"/>
      <c r="B601" s="1188"/>
      <c r="C601" s="1185"/>
      <c r="D601" s="1189" t="s">
        <v>4331</v>
      </c>
      <c r="E601" s="1226"/>
      <c r="F601" s="1180"/>
      <c r="G601" s="1181"/>
      <c r="H601" s="1182"/>
    </row>
    <row r="602" spans="1:8" x14ac:dyDescent="0.3">
      <c r="A602" s="1187"/>
      <c r="B602" s="1188"/>
      <c r="C602" s="1185"/>
      <c r="D602" s="1189" t="s">
        <v>4331</v>
      </c>
      <c r="E602" s="1226"/>
      <c r="F602" s="1180"/>
      <c r="G602" s="1181"/>
      <c r="H602" s="1182"/>
    </row>
    <row r="603" spans="1:8" x14ac:dyDescent="0.3">
      <c r="A603" s="1187"/>
      <c r="B603" s="1188"/>
      <c r="C603" s="1185"/>
      <c r="D603" s="1189" t="s">
        <v>4331</v>
      </c>
      <c r="E603" s="1226"/>
      <c r="F603" s="1180"/>
      <c r="G603" s="1181"/>
      <c r="H603" s="1182"/>
    </row>
    <row r="604" spans="1:8" x14ac:dyDescent="0.3">
      <c r="A604" s="1187"/>
      <c r="B604" s="1188"/>
      <c r="C604" s="1185"/>
      <c r="D604" s="1189" t="s">
        <v>4331</v>
      </c>
      <c r="E604" s="1226"/>
      <c r="F604" s="1180"/>
      <c r="G604" s="1181"/>
      <c r="H604" s="1182"/>
    </row>
    <row r="605" spans="1:8" x14ac:dyDescent="0.3">
      <c r="A605" s="1187"/>
      <c r="B605" s="1188"/>
      <c r="C605" s="1185"/>
      <c r="D605" s="1189" t="s">
        <v>4331</v>
      </c>
      <c r="E605" s="1226"/>
      <c r="F605" s="1180"/>
      <c r="G605" s="1181"/>
      <c r="H605" s="1182"/>
    </row>
    <row r="606" spans="1:8" x14ac:dyDescent="0.3">
      <c r="A606" s="1187"/>
      <c r="B606" s="1188"/>
      <c r="C606" s="1185"/>
      <c r="D606" s="1189"/>
      <c r="E606" s="1226"/>
      <c r="F606" s="1180"/>
      <c r="G606" s="1181"/>
      <c r="H606" s="1182"/>
    </row>
    <row r="607" spans="1:8" x14ac:dyDescent="0.3">
      <c r="A607" s="1187"/>
      <c r="B607" s="1188"/>
      <c r="C607" s="1185"/>
      <c r="D607" s="1189"/>
      <c r="E607" s="1226"/>
      <c r="F607" s="1180"/>
      <c r="G607" s="1181"/>
      <c r="H607" s="1182"/>
    </row>
    <row r="608" spans="1:8" x14ac:dyDescent="0.3">
      <c r="A608" s="1187"/>
      <c r="B608" s="1188"/>
      <c r="C608" s="1185"/>
      <c r="D608" s="1189"/>
      <c r="E608" s="1226"/>
      <c r="F608" s="1180"/>
      <c r="G608" s="1181"/>
      <c r="H608" s="1182"/>
    </row>
    <row r="609" spans="1:8" x14ac:dyDescent="0.3">
      <c r="A609" s="1187"/>
      <c r="B609" s="1188"/>
      <c r="C609" s="1185"/>
      <c r="D609" s="1189"/>
      <c r="E609" s="1226"/>
      <c r="F609" s="1180"/>
      <c r="G609" s="1181"/>
      <c r="H609" s="1182"/>
    </row>
    <row r="610" spans="1:8" x14ac:dyDescent="0.3">
      <c r="A610" s="1187"/>
      <c r="B610" s="1188"/>
      <c r="C610" s="1185"/>
      <c r="D610" s="1189"/>
      <c r="E610" s="1226"/>
      <c r="F610" s="1180"/>
      <c r="G610" s="1181"/>
      <c r="H610" s="1182"/>
    </row>
    <row r="611" spans="1:8" x14ac:dyDescent="0.3">
      <c r="A611" s="1187"/>
      <c r="B611" s="1188"/>
      <c r="C611" s="1185"/>
      <c r="D611" s="1189"/>
      <c r="E611" s="1226"/>
      <c r="F611" s="1180"/>
      <c r="G611" s="1181"/>
      <c r="H611" s="1182"/>
    </row>
    <row r="612" spans="1:8" x14ac:dyDescent="0.3">
      <c r="A612" s="1187"/>
      <c r="B612" s="1188"/>
      <c r="C612" s="1185"/>
      <c r="D612" s="1189" t="s">
        <v>4331</v>
      </c>
      <c r="E612" s="1226"/>
      <c r="F612" s="1180"/>
      <c r="G612" s="1181"/>
      <c r="H612" s="1182"/>
    </row>
    <row r="613" spans="1:8" x14ac:dyDescent="0.3">
      <c r="A613" s="1178"/>
      <c r="B613" s="1203"/>
      <c r="C613" s="1204"/>
      <c r="D613" s="1204"/>
      <c r="E613" s="1204"/>
      <c r="F613" s="1210"/>
      <c r="G613" s="1181"/>
      <c r="H613" s="1182"/>
    </row>
    <row r="614" spans="1:8" x14ac:dyDescent="0.3">
      <c r="A614" s="1211" t="s">
        <v>4052</v>
      </c>
      <c r="B614" s="1158" t="s">
        <v>4450</v>
      </c>
      <c r="C614" s="1159"/>
      <c r="D614" s="1159"/>
      <c r="E614" s="1159"/>
      <c r="F614" s="1175">
        <f>SUM(F561:F612)</f>
        <v>0</v>
      </c>
      <c r="G614" s="1181"/>
      <c r="H614" s="1151"/>
    </row>
    <row r="615" spans="1:8" x14ac:dyDescent="0.3">
      <c r="A615" s="1148" t="str">
        <f>A1</f>
        <v>CONTRACT  SANRAL NRA 2024/1323</v>
      </c>
      <c r="B615" s="1206"/>
      <c r="C615" s="1150"/>
      <c r="D615" s="1150"/>
      <c r="E615" s="1150"/>
      <c r="F615" s="1151"/>
      <c r="G615" s="1181"/>
      <c r="H615" s="1151"/>
    </row>
    <row r="616" spans="1:8" x14ac:dyDescent="0.3">
      <c r="A616" s="1148" t="str">
        <f>A2</f>
        <v>ROUTINE ROAD MAINTENANCE ON NATIONAL ROUTES IN THE MPUMALANGA PROVINCE</v>
      </c>
      <c r="B616" s="1149"/>
      <c r="C616" s="1150"/>
      <c r="D616" s="1150"/>
      <c r="E616" s="1150"/>
      <c r="F616" s="1155" t="s">
        <v>4474</v>
      </c>
      <c r="G616" s="1181"/>
      <c r="H616" s="1155"/>
    </row>
    <row r="617" spans="1:8" x14ac:dyDescent="0.3">
      <c r="A617" s="1157" t="s">
        <v>4457</v>
      </c>
      <c r="B617" s="1149"/>
      <c r="C617" s="1159"/>
      <c r="D617" s="1159"/>
      <c r="E617" s="1159"/>
      <c r="F617" s="1151"/>
      <c r="G617" s="1181"/>
      <c r="H617" s="1151"/>
    </row>
    <row r="618" spans="1:8" x14ac:dyDescent="0.3">
      <c r="A618" s="1162"/>
      <c r="B618" s="1163"/>
      <c r="C618" s="1164"/>
      <c r="D618" s="1164"/>
      <c r="E618" s="1165"/>
      <c r="F618" s="1165"/>
      <c r="G618" s="1181"/>
      <c r="H618" s="1151"/>
    </row>
    <row r="619" spans="1:8" x14ac:dyDescent="0.3">
      <c r="A619" s="1166" t="s">
        <v>4111</v>
      </c>
      <c r="B619" s="1167" t="s">
        <v>4035</v>
      </c>
      <c r="C619" s="1168" t="s">
        <v>4112</v>
      </c>
      <c r="D619" s="1168" t="s">
        <v>4113</v>
      </c>
      <c r="E619" s="1169" t="s">
        <v>4114</v>
      </c>
      <c r="F619" s="1169" t="s">
        <v>4036</v>
      </c>
      <c r="G619" s="1181"/>
      <c r="H619" s="1170"/>
    </row>
    <row r="620" spans="1:8" x14ac:dyDescent="0.3">
      <c r="A620" s="1172"/>
      <c r="B620" s="1173"/>
      <c r="C620" s="1174"/>
      <c r="D620" s="1174"/>
      <c r="E620" s="1175"/>
      <c r="F620" s="1175"/>
      <c r="G620" s="1181"/>
      <c r="H620" s="1151"/>
    </row>
    <row r="621" spans="1:8" x14ac:dyDescent="0.3">
      <c r="A621" s="1178"/>
      <c r="B621" s="1203"/>
      <c r="C621" s="1204"/>
      <c r="D621" s="1204"/>
      <c r="E621" s="1204"/>
      <c r="F621" s="1165"/>
      <c r="G621" s="1181"/>
      <c r="H621" s="1151"/>
    </row>
    <row r="622" spans="1:8" x14ac:dyDescent="0.3">
      <c r="A622" s="1205"/>
      <c r="B622" s="1158" t="s">
        <v>4451</v>
      </c>
      <c r="C622" s="1159"/>
      <c r="D622" s="1159"/>
      <c r="E622" s="1159"/>
      <c r="F622" s="1175">
        <f>F614</f>
        <v>0</v>
      </c>
      <c r="G622" s="1181"/>
      <c r="H622" s="1151"/>
    </row>
    <row r="623" spans="1:8" x14ac:dyDescent="0.3">
      <c r="A623" s="1187"/>
      <c r="B623" s="1188"/>
      <c r="C623" s="1185"/>
      <c r="D623" s="1189" t="s">
        <v>4331</v>
      </c>
      <c r="E623" s="1226"/>
      <c r="F623" s="1180"/>
      <c r="G623" s="1181"/>
      <c r="H623" s="1182"/>
    </row>
    <row r="624" spans="1:8" ht="22.8" x14ac:dyDescent="0.3">
      <c r="A624" s="1187" t="s">
        <v>409</v>
      </c>
      <c r="B624" s="1188" t="s">
        <v>3770</v>
      </c>
      <c r="C624" s="1185"/>
      <c r="D624" s="1189" t="s">
        <v>4331</v>
      </c>
      <c r="E624" s="1226"/>
      <c r="F624" s="1180"/>
      <c r="G624" s="1181"/>
      <c r="H624" s="1182"/>
    </row>
    <row r="625" spans="1:8" x14ac:dyDescent="0.3">
      <c r="A625" s="1187"/>
      <c r="B625" s="1188"/>
      <c r="C625" s="1185"/>
      <c r="D625" s="1189" t="s">
        <v>4331</v>
      </c>
      <c r="E625" s="1226"/>
      <c r="F625" s="1180"/>
      <c r="G625" s="1181"/>
      <c r="H625" s="1182"/>
    </row>
    <row r="626" spans="1:8" ht="22.8" x14ac:dyDescent="0.3">
      <c r="A626" s="1187" t="s">
        <v>3771</v>
      </c>
      <c r="B626" s="1188" t="s">
        <v>3768</v>
      </c>
      <c r="C626" s="1185" t="s">
        <v>181</v>
      </c>
      <c r="D626" s="1189">
        <v>100</v>
      </c>
      <c r="E626" s="1215"/>
      <c r="F626" s="1180">
        <f>ROUND(D626*(ROUND(E626,2)),2)</f>
        <v>0</v>
      </c>
      <c r="G626" s="1181"/>
      <c r="H626" s="1182"/>
    </row>
    <row r="627" spans="1:8" x14ac:dyDescent="0.3">
      <c r="A627" s="1187"/>
      <c r="B627" s="1188"/>
      <c r="C627" s="1185"/>
      <c r="D627" s="1189"/>
      <c r="E627" s="1226"/>
      <c r="F627" s="1180"/>
      <c r="G627" s="1181"/>
      <c r="H627" s="1182"/>
    </row>
    <row r="628" spans="1:8" x14ac:dyDescent="0.3">
      <c r="A628" s="1187" t="s">
        <v>3772</v>
      </c>
      <c r="B628" s="1188" t="s">
        <v>3769</v>
      </c>
      <c r="C628" s="1185" t="s">
        <v>181</v>
      </c>
      <c r="D628" s="1189">
        <v>100</v>
      </c>
      <c r="E628" s="1215"/>
      <c r="F628" s="1180">
        <f>ROUND(D628*(ROUND(E628,2)),2)</f>
        <v>0</v>
      </c>
      <c r="G628" s="1181"/>
      <c r="H628" s="1182"/>
    </row>
    <row r="629" spans="1:8" x14ac:dyDescent="0.3">
      <c r="A629" s="1187"/>
      <c r="B629" s="1188"/>
      <c r="C629" s="1185"/>
      <c r="D629" s="1189" t="s">
        <v>4331</v>
      </c>
      <c r="E629" s="1226"/>
      <c r="F629" s="1180"/>
      <c r="G629" s="1181"/>
      <c r="H629" s="1182"/>
    </row>
    <row r="630" spans="1:8" x14ac:dyDescent="0.3">
      <c r="A630" s="1187" t="s">
        <v>4479</v>
      </c>
      <c r="B630" s="1188" t="s">
        <v>4480</v>
      </c>
      <c r="C630" s="1185"/>
      <c r="D630" s="1189" t="s">
        <v>4331</v>
      </c>
      <c r="E630" s="1226"/>
      <c r="F630" s="1180"/>
      <c r="G630" s="1181"/>
      <c r="H630" s="1182"/>
    </row>
    <row r="631" spans="1:8" x14ac:dyDescent="0.3">
      <c r="A631" s="1187"/>
      <c r="B631" s="1188"/>
      <c r="C631" s="1185"/>
      <c r="D631" s="1189" t="s">
        <v>4331</v>
      </c>
      <c r="E631" s="1226"/>
      <c r="F631" s="1180"/>
      <c r="G631" s="1181"/>
      <c r="H631" s="1182"/>
    </row>
    <row r="632" spans="1:8" ht="22.8" x14ac:dyDescent="0.3">
      <c r="A632" s="1187" t="s">
        <v>4481</v>
      </c>
      <c r="B632" s="1188" t="s">
        <v>4482</v>
      </c>
      <c r="C632" s="1185"/>
      <c r="D632" s="1189" t="s">
        <v>4331</v>
      </c>
      <c r="E632" s="1226"/>
      <c r="F632" s="1180"/>
      <c r="G632" s="1181"/>
      <c r="H632" s="1182"/>
    </row>
    <row r="633" spans="1:8" x14ac:dyDescent="0.3">
      <c r="A633" s="1187"/>
      <c r="B633" s="1188"/>
      <c r="C633" s="1185"/>
      <c r="D633" s="1189" t="s">
        <v>4331</v>
      </c>
      <c r="E633" s="1226"/>
      <c r="F633" s="1180"/>
      <c r="G633" s="1181"/>
      <c r="H633" s="1182"/>
    </row>
    <row r="634" spans="1:8" x14ac:dyDescent="0.3">
      <c r="A634" s="1187" t="s">
        <v>4483</v>
      </c>
      <c r="B634" s="1188" t="s">
        <v>4484</v>
      </c>
      <c r="C634" s="1185" t="s">
        <v>181</v>
      </c>
      <c r="D634" s="1189">
        <v>1000</v>
      </c>
      <c r="E634" s="1215"/>
      <c r="F634" s="1180">
        <f t="shared" ref="F634" si="0">ROUND(D634*(ROUND(E634,2)),2)</f>
        <v>0</v>
      </c>
      <c r="G634" s="1181"/>
      <c r="H634" s="1182"/>
    </row>
    <row r="635" spans="1:8" x14ac:dyDescent="0.3">
      <c r="A635" s="1187"/>
      <c r="B635" s="1188"/>
      <c r="C635" s="1185"/>
      <c r="D635" s="1189" t="s">
        <v>4331</v>
      </c>
      <c r="E635" s="1226"/>
      <c r="F635" s="1180"/>
      <c r="G635" s="1181"/>
      <c r="H635" s="1182"/>
    </row>
    <row r="636" spans="1:8" x14ac:dyDescent="0.3">
      <c r="A636" s="1187" t="s">
        <v>4485</v>
      </c>
      <c r="B636" s="1188" t="s">
        <v>4486</v>
      </c>
      <c r="C636" s="1185" t="s">
        <v>181</v>
      </c>
      <c r="D636" s="1189">
        <v>500</v>
      </c>
      <c r="E636" s="1215"/>
      <c r="F636" s="1180">
        <f>ROUND(D636*(ROUND(E636,2)),2)</f>
        <v>0</v>
      </c>
      <c r="G636" s="1181"/>
      <c r="H636" s="1182"/>
    </row>
    <row r="637" spans="1:8" x14ac:dyDescent="0.3">
      <c r="A637" s="1187"/>
      <c r="B637" s="1188"/>
      <c r="C637" s="1185"/>
      <c r="D637" s="1189" t="s">
        <v>4331</v>
      </c>
      <c r="E637" s="1226"/>
      <c r="F637" s="1180"/>
      <c r="G637" s="1181"/>
      <c r="H637" s="1182"/>
    </row>
    <row r="638" spans="1:8" x14ac:dyDescent="0.3">
      <c r="A638" s="1187"/>
      <c r="B638" s="1188"/>
      <c r="C638" s="1185"/>
      <c r="D638" s="1189" t="s">
        <v>4331</v>
      </c>
      <c r="E638" s="1226"/>
      <c r="F638" s="1180"/>
      <c r="G638" s="1181"/>
      <c r="H638" s="1182"/>
    </row>
    <row r="639" spans="1:8" x14ac:dyDescent="0.3">
      <c r="A639" s="1187"/>
      <c r="B639" s="1188"/>
      <c r="C639" s="1185"/>
      <c r="D639" s="1189" t="s">
        <v>4331</v>
      </c>
      <c r="E639" s="1226"/>
      <c r="F639" s="1180"/>
      <c r="G639" s="1181"/>
      <c r="H639" s="1182"/>
    </row>
    <row r="640" spans="1:8" x14ac:dyDescent="0.3">
      <c r="A640" s="1187"/>
      <c r="B640" s="1188"/>
      <c r="C640" s="1185"/>
      <c r="D640" s="1189" t="s">
        <v>4331</v>
      </c>
      <c r="E640" s="1226"/>
      <c r="F640" s="1180"/>
      <c r="G640" s="1181"/>
      <c r="H640" s="1182"/>
    </row>
    <row r="641" spans="1:8" x14ac:dyDescent="0.3">
      <c r="A641" s="1187"/>
      <c r="B641" s="1188"/>
      <c r="C641" s="1185"/>
      <c r="D641" s="1189" t="s">
        <v>4331</v>
      </c>
      <c r="E641" s="1226"/>
      <c r="F641" s="1180"/>
      <c r="G641" s="1181"/>
      <c r="H641" s="1182"/>
    </row>
    <row r="642" spans="1:8" x14ac:dyDescent="0.3">
      <c r="A642" s="1187"/>
      <c r="B642" s="1188"/>
      <c r="C642" s="1185"/>
      <c r="D642" s="1189" t="s">
        <v>4331</v>
      </c>
      <c r="E642" s="1226"/>
      <c r="F642" s="1180"/>
      <c r="G642" s="1181"/>
      <c r="H642" s="1182"/>
    </row>
    <row r="643" spans="1:8" x14ac:dyDescent="0.3">
      <c r="A643" s="1187"/>
      <c r="B643" s="1188"/>
      <c r="C643" s="1185"/>
      <c r="D643" s="1189" t="s">
        <v>4331</v>
      </c>
      <c r="E643" s="1226"/>
      <c r="F643" s="1180"/>
      <c r="G643" s="1181"/>
      <c r="H643" s="1182"/>
    </row>
    <row r="644" spans="1:8" x14ac:dyDescent="0.3">
      <c r="A644" s="1187"/>
      <c r="B644" s="1188"/>
      <c r="C644" s="1185"/>
      <c r="D644" s="1189" t="s">
        <v>4331</v>
      </c>
      <c r="E644" s="1226"/>
      <c r="F644" s="1180"/>
      <c r="G644" s="1181"/>
      <c r="H644" s="1182"/>
    </row>
    <row r="645" spans="1:8" x14ac:dyDescent="0.3">
      <c r="A645" s="1187"/>
      <c r="B645" s="1188"/>
      <c r="C645" s="1185"/>
      <c r="D645" s="1189" t="s">
        <v>4331</v>
      </c>
      <c r="E645" s="1226"/>
      <c r="F645" s="1180"/>
      <c r="G645" s="1181"/>
      <c r="H645" s="1182"/>
    </row>
    <row r="646" spans="1:8" x14ac:dyDescent="0.3">
      <c r="A646" s="1187"/>
      <c r="B646" s="1188"/>
      <c r="C646" s="1185"/>
      <c r="D646" s="1189" t="s">
        <v>4331</v>
      </c>
      <c r="E646" s="1226"/>
      <c r="F646" s="1180"/>
      <c r="G646" s="1181"/>
      <c r="H646" s="1182"/>
    </row>
    <row r="647" spans="1:8" x14ac:dyDescent="0.3">
      <c r="A647" s="1187"/>
      <c r="B647" s="1188"/>
      <c r="C647" s="1185"/>
      <c r="D647" s="1189" t="s">
        <v>4331</v>
      </c>
      <c r="E647" s="1226"/>
      <c r="F647" s="1180"/>
      <c r="G647" s="1181"/>
      <c r="H647" s="1182"/>
    </row>
    <row r="648" spans="1:8" x14ac:dyDescent="0.3">
      <c r="A648" s="1187"/>
      <c r="B648" s="1188"/>
      <c r="C648" s="1185"/>
      <c r="D648" s="1189" t="s">
        <v>4331</v>
      </c>
      <c r="E648" s="1226"/>
      <c r="F648" s="1180"/>
      <c r="G648" s="1181"/>
      <c r="H648" s="1182"/>
    </row>
    <row r="649" spans="1:8" x14ac:dyDescent="0.3">
      <c r="A649" s="1187"/>
      <c r="B649" s="1188"/>
      <c r="C649" s="1185"/>
      <c r="D649" s="1189" t="s">
        <v>4331</v>
      </c>
      <c r="E649" s="1226"/>
      <c r="F649" s="1180"/>
      <c r="G649" s="1181"/>
      <c r="H649" s="1182"/>
    </row>
    <row r="650" spans="1:8" x14ac:dyDescent="0.3">
      <c r="A650" s="1187"/>
      <c r="B650" s="1188"/>
      <c r="C650" s="1185"/>
      <c r="D650" s="1189" t="s">
        <v>4331</v>
      </c>
      <c r="E650" s="1226"/>
      <c r="F650" s="1180"/>
      <c r="G650" s="1181"/>
      <c r="H650" s="1182"/>
    </row>
    <row r="651" spans="1:8" x14ac:dyDescent="0.3">
      <c r="A651" s="1187"/>
      <c r="B651" s="1188"/>
      <c r="C651" s="1185"/>
      <c r="D651" s="1189" t="s">
        <v>4331</v>
      </c>
      <c r="E651" s="1226"/>
      <c r="F651" s="1180"/>
      <c r="G651" s="1181"/>
      <c r="H651" s="1182"/>
    </row>
    <row r="652" spans="1:8" x14ac:dyDescent="0.3">
      <c r="A652" s="1187"/>
      <c r="B652" s="1188"/>
      <c r="C652" s="1185"/>
      <c r="D652" s="1189" t="s">
        <v>4331</v>
      </c>
      <c r="E652" s="1226"/>
      <c r="F652" s="1180"/>
      <c r="G652" s="1181"/>
      <c r="H652" s="1182"/>
    </row>
    <row r="653" spans="1:8" x14ac:dyDescent="0.3">
      <c r="A653" s="1187"/>
      <c r="B653" s="1188"/>
      <c r="C653" s="1185"/>
      <c r="D653" s="1189" t="s">
        <v>4331</v>
      </c>
      <c r="E653" s="1226"/>
      <c r="F653" s="1180"/>
      <c r="G653" s="1181"/>
      <c r="H653" s="1182"/>
    </row>
    <row r="654" spans="1:8" x14ac:dyDescent="0.3">
      <c r="A654" s="1187"/>
      <c r="B654" s="1188"/>
      <c r="C654" s="1185"/>
      <c r="D654" s="1189" t="s">
        <v>4331</v>
      </c>
      <c r="E654" s="1226"/>
      <c r="F654" s="1180"/>
      <c r="G654" s="1181"/>
      <c r="H654" s="1182"/>
    </row>
    <row r="655" spans="1:8" x14ac:dyDescent="0.3">
      <c r="A655" s="1187"/>
      <c r="B655" s="1188"/>
      <c r="C655" s="1185"/>
      <c r="D655" s="1189" t="s">
        <v>4331</v>
      </c>
      <c r="E655" s="1226"/>
      <c r="F655" s="1180"/>
      <c r="G655" s="1181"/>
      <c r="H655" s="1182"/>
    </row>
    <row r="656" spans="1:8" x14ac:dyDescent="0.3">
      <c r="A656" s="1187"/>
      <c r="B656" s="1188"/>
      <c r="C656" s="1185"/>
      <c r="D656" s="1189" t="s">
        <v>4331</v>
      </c>
      <c r="E656" s="1226"/>
      <c r="F656" s="1180"/>
      <c r="G656" s="1181"/>
      <c r="H656" s="1182"/>
    </row>
    <row r="657" spans="1:8" x14ac:dyDescent="0.3">
      <c r="A657" s="1187"/>
      <c r="B657" s="1188"/>
      <c r="C657" s="1185"/>
      <c r="D657" s="1189" t="s">
        <v>4331</v>
      </c>
      <c r="E657" s="1226"/>
      <c r="F657" s="1180"/>
      <c r="G657" s="1181"/>
      <c r="H657" s="1182"/>
    </row>
    <row r="658" spans="1:8" x14ac:dyDescent="0.3">
      <c r="A658" s="1187"/>
      <c r="B658" s="1188"/>
      <c r="C658" s="1185"/>
      <c r="D658" s="1189" t="s">
        <v>4331</v>
      </c>
      <c r="E658" s="1226"/>
      <c r="F658" s="1180"/>
      <c r="G658" s="1181"/>
      <c r="H658" s="1182"/>
    </row>
    <row r="659" spans="1:8" x14ac:dyDescent="0.3">
      <c r="A659" s="1187"/>
      <c r="B659" s="1188"/>
      <c r="C659" s="1185"/>
      <c r="D659" s="1189" t="s">
        <v>4331</v>
      </c>
      <c r="E659" s="1226"/>
      <c r="F659" s="1180"/>
      <c r="G659" s="1181"/>
      <c r="H659" s="1182"/>
    </row>
    <row r="660" spans="1:8" x14ac:dyDescent="0.3">
      <c r="A660" s="1187"/>
      <c r="B660" s="1188"/>
      <c r="C660" s="1185"/>
      <c r="D660" s="1189"/>
      <c r="E660" s="1226"/>
      <c r="F660" s="1180"/>
      <c r="G660" s="1181"/>
      <c r="H660" s="1182"/>
    </row>
    <row r="661" spans="1:8" x14ac:dyDescent="0.3">
      <c r="A661" s="1187"/>
      <c r="B661" s="1188"/>
      <c r="C661" s="1185"/>
      <c r="D661" s="1189"/>
      <c r="E661" s="1226"/>
      <c r="F661" s="1180"/>
      <c r="G661" s="1181"/>
      <c r="H661" s="1182"/>
    </row>
    <row r="662" spans="1:8" x14ac:dyDescent="0.3">
      <c r="A662" s="1187"/>
      <c r="B662" s="1188"/>
      <c r="C662" s="1185"/>
      <c r="D662" s="1189"/>
      <c r="E662" s="1226"/>
      <c r="F662" s="1180"/>
      <c r="G662" s="1181"/>
      <c r="H662" s="1182"/>
    </row>
    <row r="663" spans="1:8" x14ac:dyDescent="0.3">
      <c r="A663" s="1187"/>
      <c r="B663" s="1188"/>
      <c r="C663" s="1185"/>
      <c r="D663" s="1189" t="s">
        <v>4331</v>
      </c>
      <c r="E663" s="1226"/>
      <c r="F663" s="1180"/>
      <c r="G663" s="1181"/>
      <c r="H663" s="1182"/>
    </row>
    <row r="664" spans="1:8" x14ac:dyDescent="0.3">
      <c r="A664" s="1187"/>
      <c r="B664" s="1188"/>
      <c r="C664" s="1185"/>
      <c r="D664" s="1189" t="s">
        <v>4331</v>
      </c>
      <c r="E664" s="1226"/>
      <c r="F664" s="1180"/>
      <c r="G664" s="1181"/>
      <c r="H664" s="1182"/>
    </row>
    <row r="665" spans="1:8" x14ac:dyDescent="0.3">
      <c r="A665" s="1187"/>
      <c r="B665" s="1188"/>
      <c r="C665" s="1185"/>
      <c r="D665" s="1189" t="s">
        <v>4331</v>
      </c>
      <c r="E665" s="1226"/>
      <c r="F665" s="1180"/>
      <c r="G665" s="1181"/>
      <c r="H665" s="1182"/>
    </row>
    <row r="666" spans="1:8" x14ac:dyDescent="0.3">
      <c r="A666" s="1187"/>
      <c r="B666" s="1188"/>
      <c r="C666" s="1185"/>
      <c r="D666" s="1189" t="s">
        <v>4331</v>
      </c>
      <c r="E666" s="1226"/>
      <c r="F666" s="1180"/>
      <c r="G666" s="1181"/>
      <c r="H666" s="1182"/>
    </row>
    <row r="667" spans="1:8" x14ac:dyDescent="0.3">
      <c r="A667" s="1187"/>
      <c r="B667" s="1188"/>
      <c r="C667" s="1185"/>
      <c r="D667" s="1189"/>
      <c r="E667" s="1226"/>
      <c r="F667" s="1180"/>
      <c r="G667" s="1181"/>
      <c r="H667" s="1182"/>
    </row>
    <row r="668" spans="1:8" x14ac:dyDescent="0.3">
      <c r="A668" s="1187"/>
      <c r="B668" s="1188"/>
      <c r="C668" s="1185"/>
      <c r="D668" s="1189"/>
      <c r="E668" s="1226"/>
      <c r="F668" s="1180"/>
      <c r="G668" s="1181"/>
      <c r="H668" s="1182"/>
    </row>
    <row r="669" spans="1:8" x14ac:dyDescent="0.3">
      <c r="A669" s="1187"/>
      <c r="B669" s="1188"/>
      <c r="C669" s="1185"/>
      <c r="D669" s="1189"/>
      <c r="E669" s="1226"/>
      <c r="F669" s="1180"/>
      <c r="G669" s="1181"/>
      <c r="H669" s="1182"/>
    </row>
    <row r="670" spans="1:8" x14ac:dyDescent="0.3">
      <c r="A670" s="1187"/>
      <c r="B670" s="1188"/>
      <c r="C670" s="1185"/>
      <c r="D670" s="1189"/>
      <c r="E670" s="1226"/>
      <c r="F670" s="1180"/>
      <c r="G670" s="1181"/>
      <c r="H670" s="1182"/>
    </row>
    <row r="671" spans="1:8" x14ac:dyDescent="0.3">
      <c r="A671" s="1187"/>
      <c r="B671" s="1188"/>
      <c r="C671" s="1185"/>
      <c r="D671" s="1189" t="s">
        <v>4331</v>
      </c>
      <c r="E671" s="1226"/>
      <c r="F671" s="1180"/>
      <c r="G671" s="1181"/>
      <c r="H671" s="1182"/>
    </row>
    <row r="672" spans="1:8" x14ac:dyDescent="0.3">
      <c r="A672" s="1187"/>
      <c r="B672" s="1188"/>
      <c r="C672" s="1185"/>
      <c r="D672" s="1189" t="s">
        <v>4331</v>
      </c>
      <c r="E672" s="1226"/>
      <c r="F672" s="1180"/>
      <c r="G672" s="1181"/>
      <c r="H672" s="1182"/>
    </row>
    <row r="673" spans="1:8" x14ac:dyDescent="0.3">
      <c r="A673" s="1187"/>
      <c r="B673" s="1188"/>
      <c r="C673" s="1185"/>
      <c r="D673" s="1189" t="s">
        <v>4331</v>
      </c>
      <c r="E673" s="1226"/>
      <c r="F673" s="1180"/>
      <c r="G673" s="1181"/>
      <c r="H673" s="1182"/>
    </row>
    <row r="674" spans="1:8" x14ac:dyDescent="0.3">
      <c r="A674" s="1178"/>
      <c r="B674" s="1203"/>
      <c r="C674" s="1204"/>
      <c r="D674" s="1204"/>
      <c r="E674" s="1204"/>
      <c r="F674" s="1210"/>
      <c r="G674" s="1181"/>
      <c r="H674" s="1182"/>
    </row>
    <row r="675" spans="1:8" x14ac:dyDescent="0.3">
      <c r="A675" s="1257" t="s">
        <v>4052</v>
      </c>
      <c r="B675" s="1158" t="s">
        <v>4116</v>
      </c>
      <c r="C675" s="1159"/>
      <c r="D675" s="1159"/>
      <c r="E675" s="1159"/>
      <c r="F675" s="1175">
        <f>SUM(F621:F673)</f>
        <v>0</v>
      </c>
      <c r="G675" s="1181"/>
      <c r="H675" s="1151"/>
    </row>
    <row r="676" spans="1:8" ht="12" customHeight="1" x14ac:dyDescent="0.3">
      <c r="A676" s="1148" t="str">
        <f>A1</f>
        <v>CONTRACT  SANRAL NRA 2024/1323</v>
      </c>
      <c r="B676" s="1206"/>
      <c r="C676" s="1150"/>
      <c r="D676" s="1150"/>
      <c r="E676" s="1150"/>
      <c r="F676" s="1151"/>
      <c r="G676" s="1181"/>
      <c r="H676" s="1151"/>
    </row>
    <row r="677" spans="1:8" ht="12" customHeight="1" x14ac:dyDescent="0.3">
      <c r="A677" s="1148" t="str">
        <f>A2</f>
        <v>ROUTINE ROAD MAINTENANCE ON NATIONAL ROUTES IN THE MPUMALANGA PROVINCE</v>
      </c>
      <c r="B677" s="1149"/>
      <c r="C677" s="1150"/>
      <c r="D677" s="1150"/>
      <c r="E677" s="1150"/>
      <c r="F677" s="1155" t="s">
        <v>4487</v>
      </c>
      <c r="G677" s="1181"/>
      <c r="H677" s="1155"/>
    </row>
    <row r="678" spans="1:8" ht="12" customHeight="1" x14ac:dyDescent="0.3">
      <c r="A678" s="1157" t="s">
        <v>4457</v>
      </c>
      <c r="B678" s="1149"/>
      <c r="C678" s="1159"/>
      <c r="D678" s="1159"/>
      <c r="E678" s="1159"/>
      <c r="F678" s="1151"/>
      <c r="G678" s="1181"/>
      <c r="H678" s="1151"/>
    </row>
    <row r="679" spans="1:8" ht="12" customHeight="1" x14ac:dyDescent="0.3">
      <c r="A679" s="1162"/>
      <c r="B679" s="1163"/>
      <c r="C679" s="1164"/>
      <c r="D679" s="1164"/>
      <c r="E679" s="1165"/>
      <c r="F679" s="1165"/>
      <c r="G679" s="1181"/>
      <c r="H679" s="1151"/>
    </row>
    <row r="680" spans="1:8" ht="12" customHeight="1" x14ac:dyDescent="0.3">
      <c r="A680" s="1166" t="s">
        <v>4111</v>
      </c>
      <c r="B680" s="1167" t="s">
        <v>4035</v>
      </c>
      <c r="C680" s="1168" t="s">
        <v>4112</v>
      </c>
      <c r="D680" s="1168" t="s">
        <v>4113</v>
      </c>
      <c r="E680" s="1169" t="s">
        <v>4114</v>
      </c>
      <c r="F680" s="1169" t="s">
        <v>4036</v>
      </c>
      <c r="G680" s="1181"/>
      <c r="H680" s="1170"/>
    </row>
    <row r="681" spans="1:8" ht="12" customHeight="1" x14ac:dyDescent="0.3">
      <c r="A681" s="1172"/>
      <c r="B681" s="1173"/>
      <c r="C681" s="1174"/>
      <c r="D681" s="1174"/>
      <c r="E681" s="1175"/>
      <c r="F681" s="1175"/>
      <c r="G681" s="1181"/>
      <c r="H681" s="1151"/>
    </row>
    <row r="682" spans="1:8" ht="9" customHeight="1" x14ac:dyDescent="0.3">
      <c r="A682" s="1187"/>
      <c r="B682" s="1188"/>
      <c r="C682" s="1185"/>
      <c r="D682" s="1189" t="s">
        <v>4331</v>
      </c>
      <c r="E682" s="1207"/>
      <c r="F682" s="1180"/>
      <c r="G682" s="1181"/>
      <c r="H682" s="1182"/>
    </row>
    <row r="683" spans="1:8" x14ac:dyDescent="0.3">
      <c r="A683" s="1166" t="s">
        <v>4054</v>
      </c>
      <c r="B683" s="1184" t="s">
        <v>4055</v>
      </c>
      <c r="C683" s="1185"/>
      <c r="D683" s="1189" t="s">
        <v>4331</v>
      </c>
      <c r="E683" s="1207"/>
      <c r="F683" s="1180"/>
      <c r="G683" s="1181"/>
      <c r="H683" s="1182"/>
    </row>
    <row r="684" spans="1:8" ht="9" customHeight="1" x14ac:dyDescent="0.3">
      <c r="A684" s="1166"/>
      <c r="B684" s="1186"/>
      <c r="C684" s="1185"/>
      <c r="D684" s="1189" t="s">
        <v>4331</v>
      </c>
      <c r="E684" s="1207"/>
      <c r="F684" s="1180"/>
      <c r="G684" s="1181"/>
      <c r="H684" s="1182"/>
    </row>
    <row r="685" spans="1:8" x14ac:dyDescent="0.3">
      <c r="A685" s="1183" t="s">
        <v>464</v>
      </c>
      <c r="B685" s="1186" t="s">
        <v>3211</v>
      </c>
      <c r="C685" s="1185"/>
      <c r="D685" s="1189" t="s">
        <v>4331</v>
      </c>
      <c r="E685" s="1207"/>
      <c r="F685" s="1180"/>
      <c r="G685" s="1181"/>
      <c r="H685" s="1182"/>
    </row>
    <row r="686" spans="1:8" ht="9" customHeight="1" x14ac:dyDescent="0.3">
      <c r="A686" s="1166"/>
      <c r="B686" s="1186"/>
      <c r="C686" s="1185"/>
      <c r="D686" s="1189" t="s">
        <v>4331</v>
      </c>
      <c r="E686" s="1207"/>
      <c r="F686" s="1180"/>
      <c r="G686" s="1181"/>
      <c r="H686" s="1182"/>
    </row>
    <row r="687" spans="1:8" x14ac:dyDescent="0.3">
      <c r="A687" s="1225" t="s">
        <v>466</v>
      </c>
      <c r="B687" s="1188" t="s">
        <v>3773</v>
      </c>
      <c r="C687" s="1185" t="s">
        <v>181</v>
      </c>
      <c r="D687" s="1189">
        <v>50</v>
      </c>
      <c r="E687" s="1216"/>
      <c r="F687" s="1180">
        <f>ROUND(D687*(ROUND(E687,2)),2)</f>
        <v>0</v>
      </c>
      <c r="G687" s="1181"/>
      <c r="H687" s="1182"/>
    </row>
    <row r="688" spans="1:8" ht="9" customHeight="1" x14ac:dyDescent="0.3">
      <c r="A688" s="1225"/>
      <c r="B688" s="1188"/>
      <c r="C688" s="1185"/>
      <c r="D688" s="1189" t="s">
        <v>4331</v>
      </c>
      <c r="E688" s="1207"/>
      <c r="F688" s="1180"/>
      <c r="G688" s="1181"/>
      <c r="H688" s="1182"/>
    </row>
    <row r="689" spans="1:8" x14ac:dyDescent="0.3">
      <c r="A689" s="1225" t="s">
        <v>468</v>
      </c>
      <c r="B689" s="1188" t="s">
        <v>3774</v>
      </c>
      <c r="C689" s="1185" t="s">
        <v>181</v>
      </c>
      <c r="D689" s="1189">
        <v>10</v>
      </c>
      <c r="E689" s="1216"/>
      <c r="F689" s="1180">
        <f>ROUND(D689*(ROUND(E689,2)),2)</f>
        <v>0</v>
      </c>
      <c r="G689" s="1181"/>
      <c r="H689" s="1182"/>
    </row>
    <row r="690" spans="1:8" ht="9" customHeight="1" x14ac:dyDescent="0.3">
      <c r="A690" s="1225"/>
      <c r="B690" s="1188"/>
      <c r="C690" s="1185"/>
      <c r="D690" s="1189" t="s">
        <v>4331</v>
      </c>
      <c r="E690" s="1217"/>
      <c r="F690" s="1180"/>
      <c r="G690" s="1181"/>
      <c r="H690" s="1182"/>
    </row>
    <row r="691" spans="1:8" x14ac:dyDescent="0.3">
      <c r="A691" s="1225" t="s">
        <v>470</v>
      </c>
      <c r="B691" s="1188" t="s">
        <v>3775</v>
      </c>
      <c r="C691" s="1185" t="s">
        <v>181</v>
      </c>
      <c r="D691" s="1189">
        <v>140</v>
      </c>
      <c r="E691" s="1216"/>
      <c r="F691" s="1180">
        <f>ROUND(D691*(ROUND(E691,2)),2)</f>
        <v>0</v>
      </c>
      <c r="G691" s="1181"/>
      <c r="H691" s="1182"/>
    </row>
    <row r="692" spans="1:8" ht="9" customHeight="1" x14ac:dyDescent="0.3">
      <c r="A692" s="1225"/>
      <c r="B692" s="1188"/>
      <c r="C692" s="1185"/>
      <c r="D692" s="1189"/>
      <c r="E692" s="1229"/>
      <c r="F692" s="1180"/>
      <c r="G692" s="1181"/>
      <c r="H692" s="1182"/>
    </row>
    <row r="693" spans="1:8" x14ac:dyDescent="0.3">
      <c r="A693" s="1225" t="s">
        <v>4183</v>
      </c>
      <c r="B693" s="1188" t="s">
        <v>3776</v>
      </c>
      <c r="C693" s="1185" t="s">
        <v>181</v>
      </c>
      <c r="D693" s="1189">
        <v>140</v>
      </c>
      <c r="E693" s="1216"/>
      <c r="F693" s="1180">
        <f>ROUND(D693*(ROUND(E693,2)),2)</f>
        <v>0</v>
      </c>
      <c r="G693" s="1181"/>
      <c r="H693" s="1182"/>
    </row>
    <row r="694" spans="1:8" ht="9" customHeight="1" x14ac:dyDescent="0.3">
      <c r="A694" s="1187"/>
      <c r="B694" s="1188"/>
      <c r="C694" s="1185"/>
      <c r="D694" s="1189" t="s">
        <v>4331</v>
      </c>
      <c r="E694" s="1217"/>
      <c r="F694" s="1180"/>
      <c r="G694" s="1181"/>
      <c r="H694" s="1182"/>
    </row>
    <row r="695" spans="1:8" x14ac:dyDescent="0.3">
      <c r="A695" s="1166" t="s">
        <v>472</v>
      </c>
      <c r="B695" s="1186" t="s">
        <v>3778</v>
      </c>
      <c r="C695" s="1185"/>
      <c r="D695" s="1189" t="s">
        <v>4331</v>
      </c>
      <c r="E695" s="1217"/>
      <c r="F695" s="1180"/>
      <c r="G695" s="1181"/>
      <c r="H695" s="1182"/>
    </row>
    <row r="696" spans="1:8" ht="9" customHeight="1" x14ac:dyDescent="0.3">
      <c r="A696" s="1187"/>
      <c r="B696" s="1188"/>
      <c r="C696" s="1185"/>
      <c r="D696" s="1189" t="s">
        <v>4331</v>
      </c>
      <c r="E696" s="1207"/>
      <c r="F696" s="1180"/>
      <c r="G696" s="1181"/>
      <c r="H696" s="1182"/>
    </row>
    <row r="697" spans="1:8" x14ac:dyDescent="0.3">
      <c r="A697" s="1225" t="s">
        <v>474</v>
      </c>
      <c r="B697" s="1188" t="s">
        <v>3773</v>
      </c>
      <c r="C697" s="1185" t="s">
        <v>181</v>
      </c>
      <c r="D697" s="1189">
        <v>50</v>
      </c>
      <c r="E697" s="1216"/>
      <c r="F697" s="1180">
        <f>ROUND(D697*(ROUND(E697,2)),2)</f>
        <v>0</v>
      </c>
      <c r="G697" s="1181"/>
      <c r="H697" s="1182"/>
    </row>
    <row r="698" spans="1:8" ht="9" customHeight="1" x14ac:dyDescent="0.3">
      <c r="A698" s="1187"/>
      <c r="B698" s="1188"/>
      <c r="C698" s="1185"/>
      <c r="D698" s="1189" t="s">
        <v>4331</v>
      </c>
      <c r="E698" s="1245"/>
      <c r="F698" s="1180"/>
      <c r="G698" s="1181"/>
      <c r="H698" s="1182"/>
    </row>
    <row r="699" spans="1:8" x14ac:dyDescent="0.3">
      <c r="A699" s="1225" t="s">
        <v>475</v>
      </c>
      <c r="B699" s="1188" t="s">
        <v>3774</v>
      </c>
      <c r="C699" s="1185" t="s">
        <v>181</v>
      </c>
      <c r="D699" s="1189">
        <v>10</v>
      </c>
      <c r="E699" s="1216"/>
      <c r="F699" s="1180">
        <f>ROUND(D699*(ROUND(E699,2)),2)</f>
        <v>0</v>
      </c>
      <c r="G699" s="1181"/>
      <c r="H699" s="1182"/>
    </row>
    <row r="700" spans="1:8" ht="9" customHeight="1" x14ac:dyDescent="0.3">
      <c r="A700" s="1187"/>
      <c r="B700" s="1188"/>
      <c r="C700" s="1185"/>
      <c r="D700" s="1189" t="s">
        <v>4331</v>
      </c>
      <c r="E700" s="1207"/>
      <c r="F700" s="1180"/>
      <c r="G700" s="1181"/>
      <c r="H700" s="1182"/>
    </row>
    <row r="701" spans="1:8" x14ac:dyDescent="0.3">
      <c r="A701" s="1225" t="s">
        <v>476</v>
      </c>
      <c r="B701" s="1188" t="s">
        <v>3775</v>
      </c>
      <c r="C701" s="1185" t="s">
        <v>181</v>
      </c>
      <c r="D701" s="1189">
        <v>140</v>
      </c>
      <c r="E701" s="1216"/>
      <c r="F701" s="1180">
        <f>ROUND(D701*(ROUND(E701,2)),2)</f>
        <v>0</v>
      </c>
      <c r="G701" s="1181"/>
      <c r="H701" s="1182"/>
    </row>
    <row r="702" spans="1:8" ht="9" customHeight="1" x14ac:dyDescent="0.3">
      <c r="A702" s="1225"/>
      <c r="B702" s="1188"/>
      <c r="C702" s="1185"/>
      <c r="D702" s="1189" t="s">
        <v>4331</v>
      </c>
      <c r="E702" s="1207"/>
      <c r="F702" s="1180"/>
      <c r="G702" s="1181"/>
      <c r="H702" s="1182"/>
    </row>
    <row r="703" spans="1:8" x14ac:dyDescent="0.3">
      <c r="A703" s="1187" t="s">
        <v>477</v>
      </c>
      <c r="B703" s="1186" t="s">
        <v>4184</v>
      </c>
      <c r="C703" s="1185"/>
      <c r="D703" s="1189" t="s">
        <v>4331</v>
      </c>
      <c r="E703" s="1217"/>
      <c r="F703" s="1180"/>
      <c r="G703" s="1181"/>
      <c r="H703" s="1182"/>
    </row>
    <row r="704" spans="1:8" ht="9" customHeight="1" x14ac:dyDescent="0.3">
      <c r="A704" s="1225"/>
      <c r="B704" s="1188"/>
      <c r="C704" s="1185"/>
      <c r="D704" s="1189" t="s">
        <v>4331</v>
      </c>
      <c r="E704" s="1207"/>
      <c r="F704" s="1180"/>
      <c r="G704" s="1181"/>
      <c r="H704" s="1182"/>
    </row>
    <row r="705" spans="1:8" x14ac:dyDescent="0.3">
      <c r="A705" s="1225" t="s">
        <v>4185</v>
      </c>
      <c r="B705" s="1188" t="s">
        <v>3773</v>
      </c>
      <c r="C705" s="1185" t="s">
        <v>181</v>
      </c>
      <c r="D705" s="1189">
        <v>50</v>
      </c>
      <c r="E705" s="1216"/>
      <c r="F705" s="1180">
        <f>ROUND(D705*(ROUND(E705,2)),2)</f>
        <v>0</v>
      </c>
      <c r="G705" s="1181"/>
      <c r="H705" s="1182"/>
    </row>
    <row r="706" spans="1:8" ht="9" customHeight="1" x14ac:dyDescent="0.3">
      <c r="A706" s="1187"/>
      <c r="B706" s="1188"/>
      <c r="C706" s="1185"/>
      <c r="D706" s="1189" t="s">
        <v>4331</v>
      </c>
      <c r="E706" s="1245"/>
      <c r="F706" s="1180"/>
      <c r="G706" s="1181"/>
      <c r="H706" s="1182"/>
    </row>
    <row r="707" spans="1:8" x14ac:dyDescent="0.3">
      <c r="A707" s="1225" t="s">
        <v>4186</v>
      </c>
      <c r="B707" s="1188" t="s">
        <v>3774</v>
      </c>
      <c r="C707" s="1185" t="s">
        <v>181</v>
      </c>
      <c r="D707" s="1189">
        <v>10</v>
      </c>
      <c r="E707" s="1216"/>
      <c r="F707" s="1180">
        <f>ROUND(D707*(ROUND(E707,2)),2)</f>
        <v>0</v>
      </c>
      <c r="G707" s="1181"/>
      <c r="H707" s="1182"/>
    </row>
    <row r="708" spans="1:8" ht="9" customHeight="1" x14ac:dyDescent="0.3">
      <c r="A708" s="1187"/>
      <c r="B708" s="1188"/>
      <c r="C708" s="1185"/>
      <c r="D708" s="1189" t="s">
        <v>4331</v>
      </c>
      <c r="E708" s="1207"/>
      <c r="F708" s="1180"/>
      <c r="G708" s="1181"/>
      <c r="H708" s="1182"/>
    </row>
    <row r="709" spans="1:8" x14ac:dyDescent="0.3">
      <c r="A709" s="1225" t="s">
        <v>4187</v>
      </c>
      <c r="B709" s="1188" t="s">
        <v>3775</v>
      </c>
      <c r="C709" s="1185" t="s">
        <v>181</v>
      </c>
      <c r="D709" s="1189">
        <v>140</v>
      </c>
      <c r="E709" s="1216"/>
      <c r="F709" s="1180">
        <f>ROUND(D709*(ROUND(E709,2)),2)</f>
        <v>0</v>
      </c>
      <c r="G709" s="1181"/>
      <c r="H709" s="1182"/>
    </row>
    <row r="710" spans="1:8" ht="9" customHeight="1" x14ac:dyDescent="0.3">
      <c r="A710" s="1187"/>
      <c r="B710" s="1188"/>
      <c r="C710" s="1185"/>
      <c r="D710" s="1189" t="s">
        <v>4331</v>
      </c>
      <c r="E710" s="1217"/>
      <c r="F710" s="1180"/>
      <c r="G710" s="1181"/>
      <c r="H710" s="1182"/>
    </row>
    <row r="711" spans="1:8" x14ac:dyDescent="0.3">
      <c r="A711" s="1225" t="s">
        <v>479</v>
      </c>
      <c r="B711" s="1188" t="s">
        <v>4189</v>
      </c>
      <c r="C711" s="1185" t="s">
        <v>221</v>
      </c>
      <c r="D711" s="1189">
        <v>10</v>
      </c>
      <c r="E711" s="1216"/>
      <c r="F711" s="1180">
        <f>ROUND(D711*(ROUND(E711,2)),2)</f>
        <v>0</v>
      </c>
      <c r="G711" s="1181"/>
      <c r="H711" s="1182"/>
    </row>
    <row r="712" spans="1:8" ht="9" customHeight="1" x14ac:dyDescent="0.3">
      <c r="A712" s="1225"/>
      <c r="B712" s="1188"/>
      <c r="C712" s="1185"/>
      <c r="D712" s="1189" t="s">
        <v>4331</v>
      </c>
      <c r="E712" s="1217"/>
      <c r="F712" s="1180"/>
      <c r="G712" s="1181"/>
      <c r="H712" s="1182"/>
    </row>
    <row r="713" spans="1:8" x14ac:dyDescent="0.3">
      <c r="A713" s="1166" t="s">
        <v>485</v>
      </c>
      <c r="B713" s="1186" t="s">
        <v>3779</v>
      </c>
      <c r="C713" s="1185"/>
      <c r="D713" s="1189" t="s">
        <v>4331</v>
      </c>
      <c r="E713" s="1217"/>
      <c r="F713" s="1180"/>
      <c r="G713" s="1181"/>
      <c r="H713" s="1182"/>
    </row>
    <row r="714" spans="1:8" ht="9" customHeight="1" x14ac:dyDescent="0.3">
      <c r="A714" s="1225"/>
      <c r="B714" s="1188"/>
      <c r="C714" s="1185"/>
      <c r="D714" s="1189" t="s">
        <v>4331</v>
      </c>
      <c r="E714" s="1207"/>
      <c r="F714" s="1180"/>
      <c r="G714" s="1181"/>
      <c r="H714" s="1182"/>
    </row>
    <row r="715" spans="1:8" x14ac:dyDescent="0.3">
      <c r="A715" s="1225" t="s">
        <v>487</v>
      </c>
      <c r="B715" s="1188" t="s">
        <v>3781</v>
      </c>
      <c r="C715" s="1185" t="s">
        <v>221</v>
      </c>
      <c r="D715" s="1189">
        <v>10</v>
      </c>
      <c r="E715" s="1216"/>
      <c r="F715" s="1180" t="s">
        <v>2347</v>
      </c>
      <c r="G715" s="1181"/>
      <c r="H715" s="1182"/>
    </row>
    <row r="716" spans="1:8" ht="9" customHeight="1" x14ac:dyDescent="0.3">
      <c r="A716" s="1225"/>
      <c r="B716" s="1188" t="s">
        <v>4331</v>
      </c>
      <c r="C716" s="1185"/>
      <c r="D716" s="1189" t="s">
        <v>4331</v>
      </c>
      <c r="E716" s="1207"/>
      <c r="F716" s="1180"/>
      <c r="G716" s="1181"/>
      <c r="H716" s="1182"/>
    </row>
    <row r="717" spans="1:8" x14ac:dyDescent="0.3">
      <c r="A717" s="1225" t="s">
        <v>490</v>
      </c>
      <c r="B717" s="1188" t="s">
        <v>3782</v>
      </c>
      <c r="C717" s="1185" t="s">
        <v>221</v>
      </c>
      <c r="D717" s="1189">
        <v>10</v>
      </c>
      <c r="E717" s="1216"/>
      <c r="F717" s="1180" t="s">
        <v>2347</v>
      </c>
      <c r="G717" s="1181"/>
      <c r="H717" s="1182"/>
    </row>
    <row r="718" spans="1:8" ht="9" customHeight="1" x14ac:dyDescent="0.3">
      <c r="A718" s="1187"/>
      <c r="B718" s="1188" t="s">
        <v>4331</v>
      </c>
      <c r="C718" s="1185"/>
      <c r="D718" s="1189" t="s">
        <v>4331</v>
      </c>
      <c r="E718" s="1217"/>
      <c r="F718" s="1180"/>
      <c r="G718" s="1181"/>
      <c r="H718" s="1182"/>
    </row>
    <row r="719" spans="1:8" x14ac:dyDescent="0.3">
      <c r="A719" s="1225" t="s">
        <v>491</v>
      </c>
      <c r="B719" s="1188" t="s">
        <v>3783</v>
      </c>
      <c r="C719" s="1185" t="s">
        <v>221</v>
      </c>
      <c r="D719" s="1189">
        <v>10</v>
      </c>
      <c r="E719" s="1216"/>
      <c r="F719" s="1180" t="s">
        <v>2347</v>
      </c>
      <c r="G719" s="1181"/>
      <c r="H719" s="1182"/>
    </row>
    <row r="720" spans="1:8" ht="9" customHeight="1" x14ac:dyDescent="0.3">
      <c r="A720" s="1225"/>
      <c r="B720" s="1188"/>
      <c r="C720" s="1185"/>
      <c r="D720" s="1189" t="s">
        <v>4331</v>
      </c>
      <c r="E720" s="1207"/>
      <c r="F720" s="1180"/>
      <c r="G720" s="1181"/>
      <c r="H720" s="1182"/>
    </row>
    <row r="721" spans="1:8" ht="9" customHeight="1" x14ac:dyDescent="0.3">
      <c r="A721" s="1225"/>
      <c r="B721" s="1188"/>
      <c r="C721" s="1185"/>
      <c r="D721" s="1189"/>
      <c r="E721" s="1207"/>
      <c r="F721" s="1180"/>
      <c r="G721" s="1181"/>
      <c r="H721" s="1182"/>
    </row>
    <row r="722" spans="1:8" ht="13.5" customHeight="1" x14ac:dyDescent="0.3">
      <c r="A722" s="1166" t="s">
        <v>498</v>
      </c>
      <c r="B722" s="1186" t="s">
        <v>493</v>
      </c>
      <c r="C722" s="1185"/>
      <c r="D722" s="1189" t="s">
        <v>4331</v>
      </c>
      <c r="E722" s="1217"/>
      <c r="F722" s="1180"/>
      <c r="G722" s="1181"/>
      <c r="H722" s="1182"/>
    </row>
    <row r="723" spans="1:8" ht="9" customHeight="1" x14ac:dyDescent="0.3">
      <c r="A723" s="1225"/>
      <c r="B723" s="1188"/>
      <c r="C723" s="1185"/>
      <c r="D723" s="1189" t="s">
        <v>4331</v>
      </c>
      <c r="E723" s="1207"/>
      <c r="F723" s="1180"/>
      <c r="G723" s="1181"/>
      <c r="H723" s="1182"/>
    </row>
    <row r="724" spans="1:8" x14ac:dyDescent="0.3">
      <c r="A724" s="1187" t="s">
        <v>500</v>
      </c>
      <c r="B724" s="1188" t="s">
        <v>495</v>
      </c>
      <c r="C724" s="1185" t="s">
        <v>489</v>
      </c>
      <c r="D724" s="1189">
        <v>10000</v>
      </c>
      <c r="E724" s="1216"/>
      <c r="F724" s="1180">
        <f>ROUND(D724*(ROUND(E724,2)),2)</f>
        <v>0</v>
      </c>
      <c r="G724" s="1181"/>
      <c r="H724" s="1182"/>
    </row>
    <row r="725" spans="1:8" ht="9" customHeight="1" x14ac:dyDescent="0.3">
      <c r="A725" s="1187"/>
      <c r="B725" s="1188"/>
      <c r="C725" s="1185"/>
      <c r="D725" s="1189" t="s">
        <v>4331</v>
      </c>
      <c r="E725" s="1207"/>
      <c r="F725" s="1180"/>
      <c r="G725" s="1181"/>
      <c r="H725" s="1182"/>
    </row>
    <row r="726" spans="1:8" x14ac:dyDescent="0.3">
      <c r="A726" s="1187" t="s">
        <v>502</v>
      </c>
      <c r="B726" s="1188" t="s">
        <v>497</v>
      </c>
      <c r="C726" s="1185" t="s">
        <v>489</v>
      </c>
      <c r="D726" s="1189">
        <v>5000</v>
      </c>
      <c r="E726" s="1216"/>
      <c r="F726" s="1180">
        <f>ROUND(D726*(ROUND(E726,2)),2)</f>
        <v>0</v>
      </c>
      <c r="G726" s="1181"/>
      <c r="H726" s="1182"/>
    </row>
    <row r="727" spans="1:8" ht="9" customHeight="1" x14ac:dyDescent="0.3">
      <c r="A727" s="1225"/>
      <c r="B727" s="1188"/>
      <c r="C727" s="1185"/>
      <c r="D727" s="1189" t="s">
        <v>4331</v>
      </c>
      <c r="E727" s="1207"/>
      <c r="F727" s="1180"/>
      <c r="G727" s="1181"/>
      <c r="H727" s="1182"/>
    </row>
    <row r="728" spans="1:8" x14ac:dyDescent="0.3">
      <c r="A728" s="1166" t="s">
        <v>506</v>
      </c>
      <c r="B728" s="1186" t="s">
        <v>499</v>
      </c>
      <c r="C728" s="1185"/>
      <c r="D728" s="1189" t="s">
        <v>4331</v>
      </c>
      <c r="E728" s="1207"/>
      <c r="F728" s="1180"/>
      <c r="G728" s="1181"/>
      <c r="H728" s="1182"/>
    </row>
    <row r="729" spans="1:8" ht="9" customHeight="1" x14ac:dyDescent="0.3">
      <c r="A729" s="1187"/>
      <c r="B729" s="1188"/>
      <c r="C729" s="1185"/>
      <c r="D729" s="1189" t="s">
        <v>4331</v>
      </c>
      <c r="E729" s="1207"/>
      <c r="F729" s="1180"/>
      <c r="G729" s="1181"/>
      <c r="H729" s="1182"/>
    </row>
    <row r="730" spans="1:8" x14ac:dyDescent="0.3">
      <c r="A730" s="1187" t="s">
        <v>508</v>
      </c>
      <c r="B730" s="1188" t="s">
        <v>501</v>
      </c>
      <c r="C730" s="1185" t="s">
        <v>221</v>
      </c>
      <c r="D730" s="1189">
        <v>50</v>
      </c>
      <c r="E730" s="1216"/>
      <c r="F730" s="1180">
        <f>ROUND(D730*(ROUND(E730,2)),2)</f>
        <v>0</v>
      </c>
      <c r="G730" s="1181"/>
      <c r="H730" s="1182"/>
    </row>
    <row r="731" spans="1:8" ht="9" customHeight="1" x14ac:dyDescent="0.3">
      <c r="A731" s="1187"/>
      <c r="B731" s="1188"/>
      <c r="C731" s="1185"/>
      <c r="D731" s="1189" t="s">
        <v>4331</v>
      </c>
      <c r="E731" s="1207"/>
      <c r="F731" s="1180"/>
      <c r="G731" s="1181"/>
      <c r="H731" s="1182"/>
    </row>
    <row r="732" spans="1:8" x14ac:dyDescent="0.3">
      <c r="A732" s="1187" t="s">
        <v>510</v>
      </c>
      <c r="B732" s="1188" t="s">
        <v>503</v>
      </c>
      <c r="C732" s="1185" t="s">
        <v>221</v>
      </c>
      <c r="D732" s="1189">
        <v>50</v>
      </c>
      <c r="E732" s="1216"/>
      <c r="F732" s="1180">
        <f>ROUND(D732*(ROUND(E732,2)),2)</f>
        <v>0</v>
      </c>
      <c r="G732" s="1181"/>
      <c r="H732" s="1182"/>
    </row>
    <row r="733" spans="1:8" ht="9" customHeight="1" x14ac:dyDescent="0.3">
      <c r="A733" s="1225"/>
      <c r="B733" s="1188"/>
      <c r="C733" s="1185"/>
      <c r="D733" s="1189" t="s">
        <v>4331</v>
      </c>
      <c r="E733" s="1207"/>
      <c r="F733" s="1180"/>
      <c r="G733" s="1181"/>
      <c r="H733" s="1182"/>
    </row>
    <row r="734" spans="1:8" x14ac:dyDescent="0.3">
      <c r="A734" s="1183" t="s">
        <v>3785</v>
      </c>
      <c r="B734" s="1186" t="s">
        <v>3786</v>
      </c>
      <c r="C734" s="1185"/>
      <c r="D734" s="1189"/>
      <c r="E734" s="1207"/>
      <c r="F734" s="1180"/>
      <c r="G734" s="1181"/>
      <c r="H734" s="1182"/>
    </row>
    <row r="735" spans="1:8" ht="9" customHeight="1" x14ac:dyDescent="0.3">
      <c r="A735" s="1187"/>
      <c r="B735" s="1188"/>
      <c r="C735" s="1185"/>
      <c r="D735" s="1189"/>
      <c r="E735" s="1207"/>
      <c r="F735" s="1180"/>
      <c r="G735" s="1181"/>
      <c r="H735" s="1182"/>
    </row>
    <row r="736" spans="1:8" x14ac:dyDescent="0.3">
      <c r="A736" s="1187" t="s">
        <v>3787</v>
      </c>
      <c r="B736" s="1188" t="s">
        <v>3786</v>
      </c>
      <c r="C736" s="1185" t="s">
        <v>16</v>
      </c>
      <c r="D736" s="1189">
        <v>1</v>
      </c>
      <c r="E736" s="1229">
        <v>650000</v>
      </c>
      <c r="F736" s="1180">
        <f>ROUND(D736*(ROUND(E736,2)),2)</f>
        <v>650000</v>
      </c>
      <c r="G736" s="1181"/>
      <c r="H736" s="1182"/>
    </row>
    <row r="737" spans="1:8" ht="9" customHeight="1" x14ac:dyDescent="0.3">
      <c r="A737" s="1187"/>
      <c r="B737" s="1188"/>
      <c r="C737" s="1185"/>
      <c r="D737" s="1189"/>
      <c r="E737" s="1258"/>
      <c r="F737" s="1180"/>
      <c r="G737" s="1181"/>
      <c r="H737" s="1182"/>
    </row>
    <row r="738" spans="1:8" ht="22.8" x14ac:dyDescent="0.3">
      <c r="A738" s="1187" t="s">
        <v>3788</v>
      </c>
      <c r="B738" s="1188" t="s">
        <v>4488</v>
      </c>
      <c r="C738" s="1185" t="s">
        <v>21</v>
      </c>
      <c r="D738" s="1189">
        <f>E736</f>
        <v>650000</v>
      </c>
      <c r="E738" s="1259"/>
      <c r="F738" s="1180">
        <f>ROUND(D738*(ROUND(E738,2)),2)</f>
        <v>0</v>
      </c>
      <c r="G738" s="1181"/>
      <c r="H738" s="1182"/>
    </row>
    <row r="739" spans="1:8" ht="9" customHeight="1" x14ac:dyDescent="0.3">
      <c r="A739" s="1187"/>
      <c r="B739" s="1236"/>
      <c r="C739" s="1185"/>
      <c r="D739" s="1189"/>
      <c r="E739" s="1260"/>
      <c r="F739" s="1180"/>
      <c r="G739" s="1181"/>
      <c r="H739" s="1182"/>
    </row>
    <row r="740" spans="1:8" ht="12" customHeight="1" x14ac:dyDescent="0.3">
      <c r="A740" s="1178"/>
      <c r="B740" s="1203"/>
      <c r="C740" s="1204"/>
      <c r="D740" s="1204"/>
      <c r="E740" s="1204"/>
      <c r="F740" s="1210"/>
      <c r="G740" s="1181"/>
      <c r="H740" s="1182"/>
    </row>
    <row r="741" spans="1:8" ht="12" customHeight="1" x14ac:dyDescent="0.3">
      <c r="A741" s="1211" t="s">
        <v>4054</v>
      </c>
      <c r="B741" s="1158" t="s">
        <v>4116</v>
      </c>
      <c r="C741" s="1159"/>
      <c r="D741" s="1159"/>
      <c r="E741" s="1159"/>
      <c r="F741" s="1175">
        <f>SUM(F682:F738)</f>
        <v>650000</v>
      </c>
      <c r="G741" s="1181"/>
      <c r="H741" s="1151"/>
    </row>
    <row r="742" spans="1:8" ht="12" customHeight="1" x14ac:dyDescent="0.3">
      <c r="A742" s="1222" t="str">
        <f>A1</f>
        <v>CONTRACT  SANRAL NRA 2024/1323</v>
      </c>
      <c r="B742" s="1203"/>
      <c r="C742" s="1204"/>
      <c r="D742" s="1204"/>
      <c r="E742" s="1204"/>
      <c r="F742" s="1261"/>
      <c r="G742" s="1181"/>
      <c r="H742" s="1151"/>
    </row>
    <row r="743" spans="1:8" ht="12" customHeight="1" x14ac:dyDescent="0.3">
      <c r="A743" s="1183" t="str">
        <f>A2</f>
        <v>ROUTINE ROAD MAINTENANCE ON NATIONAL ROUTES IN THE MPUMALANGA PROVINCE</v>
      </c>
      <c r="B743" s="1149"/>
      <c r="C743" s="1150"/>
      <c r="D743" s="1150"/>
      <c r="E743" s="1150"/>
      <c r="F743" s="1262" t="s">
        <v>4489</v>
      </c>
      <c r="G743" s="1181"/>
      <c r="H743" s="1151"/>
    </row>
    <row r="744" spans="1:8" ht="12" customHeight="1" x14ac:dyDescent="0.3">
      <c r="A744" s="1183" t="s">
        <v>4457</v>
      </c>
      <c r="B744" s="1149"/>
      <c r="C744" s="1150"/>
      <c r="D744" s="1150"/>
      <c r="E744" s="1150"/>
      <c r="F744" s="1258"/>
      <c r="G744" s="1181"/>
      <c r="H744" s="1151"/>
    </row>
    <row r="745" spans="1:8" ht="12" customHeight="1" x14ac:dyDescent="0.3">
      <c r="A745" s="1211"/>
      <c r="B745" s="1158"/>
      <c r="C745" s="1159"/>
      <c r="D745" s="1159"/>
      <c r="E745" s="1159"/>
      <c r="F745" s="1232"/>
      <c r="G745" s="1181"/>
      <c r="H745" s="1151"/>
    </row>
    <row r="746" spans="1:8" ht="12" customHeight="1" x14ac:dyDescent="0.3">
      <c r="A746" s="1148"/>
      <c r="B746" s="1206"/>
      <c r="C746" s="1150"/>
      <c r="D746" s="1150"/>
      <c r="E746" s="1150"/>
      <c r="F746" s="1151"/>
      <c r="G746" s="1181"/>
      <c r="H746" s="1151"/>
    </row>
    <row r="747" spans="1:8" ht="12" customHeight="1" x14ac:dyDescent="0.3">
      <c r="A747" s="1148" t="s">
        <v>3219</v>
      </c>
      <c r="B747" s="1206" t="s">
        <v>537</v>
      </c>
      <c r="C747" s="1150"/>
      <c r="D747" s="1150"/>
      <c r="E747" s="1150"/>
      <c r="F747" s="1151"/>
      <c r="G747" s="1181"/>
      <c r="H747" s="1151"/>
    </row>
    <row r="748" spans="1:8" ht="12" customHeight="1" x14ac:dyDescent="0.3">
      <c r="A748" s="1148"/>
      <c r="B748" s="1206"/>
      <c r="C748" s="1150"/>
      <c r="D748" s="1150"/>
      <c r="E748" s="1150"/>
      <c r="F748" s="1151"/>
      <c r="G748" s="1181"/>
      <c r="H748" s="1151"/>
    </row>
    <row r="749" spans="1:8" ht="12" customHeight="1" x14ac:dyDescent="0.3">
      <c r="A749" s="1148"/>
      <c r="B749" s="1206"/>
      <c r="C749" s="1150"/>
      <c r="D749" s="1150"/>
      <c r="E749" s="1150"/>
      <c r="F749" s="1151"/>
      <c r="G749" s="1181"/>
      <c r="H749" s="1151"/>
    </row>
    <row r="750" spans="1:8" ht="12" customHeight="1" x14ac:dyDescent="0.3">
      <c r="A750" s="1263" t="s">
        <v>4193</v>
      </c>
      <c r="B750" s="1188" t="s">
        <v>537</v>
      </c>
      <c r="C750" s="1185" t="s">
        <v>16</v>
      </c>
      <c r="D750" s="1246">
        <v>1</v>
      </c>
      <c r="E750" s="1229">
        <v>700000</v>
      </c>
      <c r="F750" s="1180">
        <f>ROUND(D750*(ROUND(E750,2)),2)</f>
        <v>700000</v>
      </c>
      <c r="G750" s="1181"/>
      <c r="H750" s="1151"/>
    </row>
    <row r="751" spans="1:8" ht="12" customHeight="1" x14ac:dyDescent="0.3">
      <c r="A751" s="1263"/>
      <c r="B751" s="1188"/>
      <c r="C751" s="1185"/>
      <c r="D751" s="1246"/>
      <c r="E751" s="1258"/>
      <c r="F751" s="1180"/>
      <c r="G751" s="1181"/>
      <c r="H751" s="1151"/>
    </row>
    <row r="752" spans="1:8" ht="12" customHeight="1" x14ac:dyDescent="0.3">
      <c r="A752" s="1263" t="s">
        <v>4194</v>
      </c>
      <c r="B752" s="1188" t="s">
        <v>4195</v>
      </c>
      <c r="C752" s="1185" t="s">
        <v>21</v>
      </c>
      <c r="D752" s="1246">
        <f>E750</f>
        <v>700000</v>
      </c>
      <c r="E752" s="1264"/>
      <c r="F752" s="1180">
        <f>ROUND(D752*(ROUND(E752,2)),2)</f>
        <v>0</v>
      </c>
      <c r="G752" s="1181"/>
      <c r="H752" s="1151"/>
    </row>
    <row r="753" spans="1:8" ht="12" customHeight="1" x14ac:dyDescent="0.3">
      <c r="A753" s="1263"/>
      <c r="B753" s="1188"/>
      <c r="C753" s="1185"/>
      <c r="D753" s="1185"/>
      <c r="E753" s="1185"/>
      <c r="F753" s="1151"/>
      <c r="G753" s="1181"/>
      <c r="H753" s="1151"/>
    </row>
    <row r="754" spans="1:8" ht="12" customHeight="1" x14ac:dyDescent="0.3">
      <c r="A754" s="1263" t="s">
        <v>4196</v>
      </c>
      <c r="B754" s="1188" t="s">
        <v>4197</v>
      </c>
      <c r="C754" s="1185" t="s">
        <v>4026</v>
      </c>
      <c r="D754" s="1185"/>
      <c r="E754" s="1185"/>
      <c r="F754" s="1151" t="s">
        <v>4331</v>
      </c>
      <c r="G754" s="1181"/>
      <c r="H754" s="1151"/>
    </row>
    <row r="755" spans="1:8" ht="12" customHeight="1" x14ac:dyDescent="0.3">
      <c r="A755" s="1148"/>
      <c r="B755" s="1206"/>
      <c r="C755" s="1185"/>
      <c r="D755" s="1185"/>
      <c r="E755" s="1185"/>
      <c r="F755" s="1151"/>
      <c r="G755" s="1181"/>
      <c r="H755" s="1151"/>
    </row>
    <row r="756" spans="1:8" ht="12" customHeight="1" x14ac:dyDescent="0.3">
      <c r="A756" s="1148"/>
      <c r="B756" s="1206"/>
      <c r="C756" s="1185"/>
      <c r="D756" s="1185"/>
      <c r="E756" s="1185"/>
      <c r="F756" s="1151"/>
      <c r="G756" s="1181"/>
      <c r="H756" s="1151"/>
    </row>
    <row r="757" spans="1:8" ht="12" customHeight="1" x14ac:dyDescent="0.3">
      <c r="A757" s="1211" t="s">
        <v>4198</v>
      </c>
      <c r="B757" s="1158" t="s">
        <v>4116</v>
      </c>
      <c r="C757" s="1174"/>
      <c r="D757" s="1174"/>
      <c r="E757" s="1174"/>
      <c r="F757" s="1232">
        <f>SUM(F750:F754)</f>
        <v>700000</v>
      </c>
      <c r="G757" s="1181"/>
      <c r="H757" s="1151"/>
    </row>
    <row r="758" spans="1:8" x14ac:dyDescent="0.3">
      <c r="A758" s="1148" t="str">
        <f>A1</f>
        <v>CONTRACT  SANRAL NRA 2024/1323</v>
      </c>
      <c r="B758" s="1206"/>
      <c r="C758" s="1150"/>
      <c r="D758" s="1150"/>
      <c r="E758" s="1150"/>
      <c r="F758" s="1151"/>
      <c r="G758" s="1181"/>
      <c r="H758" s="1151"/>
    </row>
    <row r="759" spans="1:8" x14ac:dyDescent="0.3">
      <c r="A759" s="1148" t="str">
        <f>A2</f>
        <v>ROUTINE ROAD MAINTENANCE ON NATIONAL ROUTES IN THE MPUMALANGA PROVINCE</v>
      </c>
      <c r="B759" s="1149"/>
      <c r="C759" s="1150"/>
      <c r="D759" s="1150"/>
      <c r="E759" s="1150"/>
      <c r="F759" s="1155" t="s">
        <v>4490</v>
      </c>
      <c r="G759" s="1181"/>
      <c r="H759" s="1155"/>
    </row>
    <row r="760" spans="1:8" x14ac:dyDescent="0.3">
      <c r="A760" s="1157" t="s">
        <v>4457</v>
      </c>
      <c r="B760" s="1149"/>
      <c r="C760" s="1159"/>
      <c r="D760" s="1159"/>
      <c r="E760" s="1159"/>
      <c r="F760" s="1151"/>
      <c r="G760" s="1181"/>
      <c r="H760" s="1151"/>
    </row>
    <row r="761" spans="1:8" x14ac:dyDescent="0.3">
      <c r="A761" s="1162"/>
      <c r="B761" s="1163"/>
      <c r="C761" s="1164"/>
      <c r="D761" s="1164"/>
      <c r="E761" s="1165"/>
      <c r="F761" s="1165"/>
      <c r="G761" s="1181"/>
      <c r="H761" s="1151"/>
    </row>
    <row r="762" spans="1:8" x14ac:dyDescent="0.3">
      <c r="A762" s="1166" t="s">
        <v>4111</v>
      </c>
      <c r="B762" s="1167" t="s">
        <v>4035</v>
      </c>
      <c r="C762" s="1168" t="s">
        <v>4112</v>
      </c>
      <c r="D762" s="1168" t="s">
        <v>4113</v>
      </c>
      <c r="E762" s="1169" t="s">
        <v>4114</v>
      </c>
      <c r="F762" s="1169" t="s">
        <v>4036</v>
      </c>
      <c r="G762" s="1181"/>
      <c r="H762" s="1170"/>
    </row>
    <row r="763" spans="1:8" x14ac:dyDescent="0.3">
      <c r="A763" s="1172"/>
      <c r="B763" s="1173"/>
      <c r="C763" s="1174"/>
      <c r="D763" s="1174"/>
      <c r="E763" s="1175"/>
      <c r="F763" s="1175"/>
      <c r="G763" s="1181"/>
      <c r="H763" s="1151"/>
    </row>
    <row r="764" spans="1:8" x14ac:dyDescent="0.3">
      <c r="A764" s="1222"/>
      <c r="B764" s="1223"/>
      <c r="C764" s="1164"/>
      <c r="D764" s="1189" t="s">
        <v>4331</v>
      </c>
      <c r="E764" s="1165"/>
      <c r="F764" s="1180"/>
      <c r="G764" s="1181"/>
      <c r="H764" s="1182"/>
    </row>
    <row r="765" spans="1:8" ht="24" x14ac:dyDescent="0.3">
      <c r="A765" s="1166" t="s">
        <v>4056</v>
      </c>
      <c r="B765" s="1184" t="s">
        <v>4491</v>
      </c>
      <c r="C765" s="1185"/>
      <c r="D765" s="1189" t="s">
        <v>4331</v>
      </c>
      <c r="E765" s="1207"/>
      <c r="F765" s="1180"/>
      <c r="G765" s="1181"/>
      <c r="H765" s="1182"/>
    </row>
    <row r="766" spans="1:8" x14ac:dyDescent="0.3">
      <c r="A766" s="1166"/>
      <c r="B766" s="1186"/>
      <c r="C766" s="1185"/>
      <c r="D766" s="1189" t="s">
        <v>4331</v>
      </c>
      <c r="E766" s="1207"/>
      <c r="F766" s="1180"/>
      <c r="G766" s="1181"/>
      <c r="H766" s="1182"/>
    </row>
    <row r="767" spans="1:8" x14ac:dyDescent="0.3">
      <c r="A767" s="1225" t="s">
        <v>549</v>
      </c>
      <c r="B767" s="1188" t="s">
        <v>550</v>
      </c>
      <c r="C767" s="1185"/>
      <c r="D767" s="1189" t="s">
        <v>4331</v>
      </c>
      <c r="E767" s="1207"/>
      <c r="F767" s="1180"/>
      <c r="G767" s="1181"/>
      <c r="H767" s="1182"/>
    </row>
    <row r="768" spans="1:8" x14ac:dyDescent="0.3">
      <c r="A768" s="1225"/>
      <c r="B768" s="1188"/>
      <c r="C768" s="1185"/>
      <c r="D768" s="1189" t="s">
        <v>4331</v>
      </c>
      <c r="E768" s="1207"/>
      <c r="F768" s="1180"/>
      <c r="G768" s="1181"/>
      <c r="H768" s="1182"/>
    </row>
    <row r="769" spans="1:8" ht="22.8" x14ac:dyDescent="0.3">
      <c r="A769" s="1187" t="s">
        <v>551</v>
      </c>
      <c r="B769" s="1188" t="s">
        <v>564</v>
      </c>
      <c r="C769" s="1185" t="s">
        <v>489</v>
      </c>
      <c r="D769" s="1189">
        <v>5000</v>
      </c>
      <c r="E769" s="1216"/>
      <c r="F769" s="1180">
        <f>ROUND(D769*(ROUND(E769,2)),2)</f>
        <v>0</v>
      </c>
      <c r="G769" s="1181"/>
      <c r="H769" s="1182"/>
    </row>
    <row r="770" spans="1:8" x14ac:dyDescent="0.3">
      <c r="A770" s="1187"/>
      <c r="B770" s="1188"/>
      <c r="C770" s="1185"/>
      <c r="D770" s="1189" t="s">
        <v>4331</v>
      </c>
      <c r="E770" s="1217"/>
      <c r="F770" s="1180"/>
      <c r="G770" s="1181"/>
      <c r="H770" s="1182"/>
    </row>
    <row r="771" spans="1:8" ht="34.200000000000003" x14ac:dyDescent="0.3">
      <c r="A771" s="1187" t="s">
        <v>553</v>
      </c>
      <c r="B771" s="1188" t="s">
        <v>4320</v>
      </c>
      <c r="C771" s="1185"/>
      <c r="D771" s="1189" t="s">
        <v>4331</v>
      </c>
      <c r="E771" s="1207"/>
      <c r="F771" s="1180"/>
      <c r="G771" s="1181"/>
      <c r="H771" s="1182"/>
    </row>
    <row r="772" spans="1:8" x14ac:dyDescent="0.3">
      <c r="A772" s="1225"/>
      <c r="B772" s="1188"/>
      <c r="C772" s="1185"/>
      <c r="D772" s="1189" t="s">
        <v>4331</v>
      </c>
      <c r="E772" s="1207"/>
      <c r="F772" s="1180"/>
      <c r="G772" s="1181"/>
      <c r="H772" s="1182"/>
    </row>
    <row r="773" spans="1:8" x14ac:dyDescent="0.3">
      <c r="A773" s="1225" t="s">
        <v>555</v>
      </c>
      <c r="B773" s="1235" t="s">
        <v>3893</v>
      </c>
      <c r="C773" s="1185" t="s">
        <v>221</v>
      </c>
      <c r="D773" s="1189">
        <v>280</v>
      </c>
      <c r="E773" s="1216"/>
      <c r="F773" s="1180">
        <f>ROUND(D773*(ROUND(E773,2)),2)</f>
        <v>0</v>
      </c>
      <c r="G773" s="1181"/>
      <c r="H773" s="1182"/>
    </row>
    <row r="774" spans="1:8" x14ac:dyDescent="0.3">
      <c r="A774" s="1225"/>
      <c r="B774" s="1235"/>
      <c r="C774" s="1185"/>
      <c r="D774" s="1189" t="s">
        <v>4331</v>
      </c>
      <c r="E774" s="1217"/>
      <c r="F774" s="1180"/>
      <c r="G774" s="1181"/>
      <c r="H774" s="1182"/>
    </row>
    <row r="775" spans="1:8" ht="34.200000000000003" x14ac:dyDescent="0.3">
      <c r="A775" s="1225" t="s">
        <v>3951</v>
      </c>
      <c r="B775" s="1188" t="s">
        <v>3953</v>
      </c>
      <c r="C775" s="1185"/>
      <c r="D775" s="1189"/>
      <c r="E775" s="1207"/>
      <c r="F775" s="1180"/>
      <c r="G775" s="1181"/>
      <c r="H775" s="1182"/>
    </row>
    <row r="776" spans="1:8" x14ac:dyDescent="0.3">
      <c r="A776" s="1225"/>
      <c r="B776" s="1188"/>
      <c r="C776" s="1185"/>
      <c r="D776" s="1189"/>
      <c r="E776" s="1207"/>
      <c r="F776" s="1180"/>
      <c r="G776" s="1181"/>
      <c r="H776" s="1182"/>
    </row>
    <row r="777" spans="1:8" x14ac:dyDescent="0.3">
      <c r="A777" s="1225" t="s">
        <v>3952</v>
      </c>
      <c r="B777" s="1235" t="s">
        <v>3893</v>
      </c>
      <c r="C777" s="1185" t="s">
        <v>221</v>
      </c>
      <c r="D777" s="1189">
        <v>100</v>
      </c>
      <c r="E777" s="1216"/>
      <c r="F777" s="1180">
        <f>ROUND(D777*(ROUND(E777,2)),2)</f>
        <v>0</v>
      </c>
      <c r="G777" s="1181"/>
      <c r="H777" s="1182"/>
    </row>
    <row r="778" spans="1:8" x14ac:dyDescent="0.3">
      <c r="A778" s="1225"/>
      <c r="B778" s="1235"/>
      <c r="C778" s="1185"/>
      <c r="D778" s="1189"/>
      <c r="E778" s="1217"/>
      <c r="F778" s="1180"/>
      <c r="G778" s="1181"/>
      <c r="H778" s="1182"/>
    </row>
    <row r="779" spans="1:8" x14ac:dyDescent="0.3">
      <c r="A779" s="1225" t="s">
        <v>4203</v>
      </c>
      <c r="B779" s="1235" t="s">
        <v>558</v>
      </c>
      <c r="C779" s="1185" t="s">
        <v>221</v>
      </c>
      <c r="D779" s="1189"/>
      <c r="E779" s="1216"/>
      <c r="F779" s="1180" t="s">
        <v>2347</v>
      </c>
      <c r="G779" s="1181"/>
      <c r="H779" s="1182"/>
    </row>
    <row r="780" spans="1:8" x14ac:dyDescent="0.3">
      <c r="A780" s="1187"/>
      <c r="B780" s="1188"/>
      <c r="C780" s="1185"/>
      <c r="D780" s="1189"/>
      <c r="E780" s="1217"/>
      <c r="F780" s="1180"/>
      <c r="G780" s="1181"/>
      <c r="H780" s="1182"/>
    </row>
    <row r="781" spans="1:8" x14ac:dyDescent="0.3">
      <c r="A781" s="1225" t="s">
        <v>561</v>
      </c>
      <c r="B781" s="1188" t="s">
        <v>562</v>
      </c>
      <c r="C781" s="1185"/>
      <c r="D781" s="1189"/>
      <c r="E781" s="1217"/>
      <c r="F781" s="1180"/>
      <c r="G781" s="1181"/>
      <c r="H781" s="1182"/>
    </row>
    <row r="782" spans="1:8" x14ac:dyDescent="0.3">
      <c r="A782" s="1225"/>
      <c r="B782" s="1188"/>
      <c r="C782" s="1185"/>
      <c r="D782" s="1189"/>
      <c r="E782" s="1207"/>
      <c r="F782" s="1180"/>
      <c r="G782" s="1181"/>
      <c r="H782" s="1182"/>
    </row>
    <row r="783" spans="1:8" ht="22.8" x14ac:dyDescent="0.3">
      <c r="A783" s="1187" t="s">
        <v>563</v>
      </c>
      <c r="B783" s="1188" t="s">
        <v>564</v>
      </c>
      <c r="C783" s="1185" t="s">
        <v>489</v>
      </c>
      <c r="D783" s="1189"/>
      <c r="E783" s="1216"/>
      <c r="F783" s="1180" t="s">
        <v>2347</v>
      </c>
      <c r="G783" s="1181"/>
      <c r="H783" s="1182"/>
    </row>
    <row r="784" spans="1:8" x14ac:dyDescent="0.3">
      <c r="A784" s="1187"/>
      <c r="B784" s="1188"/>
      <c r="C784" s="1185"/>
      <c r="D784" s="1189"/>
      <c r="E784" s="1207"/>
      <c r="F784" s="1180"/>
      <c r="G784" s="1181"/>
      <c r="H784" s="1182"/>
    </row>
    <row r="785" spans="1:8" ht="34.200000000000003" x14ac:dyDescent="0.3">
      <c r="A785" s="1187" t="s">
        <v>565</v>
      </c>
      <c r="B785" s="1188" t="s">
        <v>4492</v>
      </c>
      <c r="C785" s="1185"/>
      <c r="D785" s="1189"/>
      <c r="E785" s="1245"/>
      <c r="F785" s="1180"/>
      <c r="G785" s="1181"/>
      <c r="H785" s="1182"/>
    </row>
    <row r="786" spans="1:8" x14ac:dyDescent="0.3">
      <c r="A786" s="1225"/>
      <c r="B786" s="1188"/>
      <c r="C786" s="1185"/>
      <c r="D786" s="1189"/>
      <c r="E786" s="1245"/>
      <c r="F786" s="1180"/>
      <c r="G786" s="1181"/>
      <c r="H786" s="1182"/>
    </row>
    <row r="787" spans="1:8" x14ac:dyDescent="0.3">
      <c r="A787" s="1225" t="s">
        <v>566</v>
      </c>
      <c r="B787" s="1235" t="s">
        <v>3893</v>
      </c>
      <c r="C787" s="1185" t="s">
        <v>221</v>
      </c>
      <c r="D787" s="1189"/>
      <c r="E787" s="1216"/>
      <c r="F787" s="1180" t="s">
        <v>2347</v>
      </c>
      <c r="G787" s="1181"/>
      <c r="H787" s="1182"/>
    </row>
    <row r="788" spans="1:8" x14ac:dyDescent="0.3">
      <c r="A788" s="1225"/>
      <c r="B788" s="1235"/>
      <c r="C788" s="1185"/>
      <c r="D788" s="1189"/>
      <c r="E788" s="1217"/>
      <c r="F788" s="1180"/>
      <c r="G788" s="1181"/>
      <c r="H788" s="1182"/>
    </row>
    <row r="789" spans="1:8" x14ac:dyDescent="0.3">
      <c r="A789" s="1225" t="s">
        <v>567</v>
      </c>
      <c r="B789" s="1235" t="s">
        <v>568</v>
      </c>
      <c r="C789" s="1185" t="s">
        <v>221</v>
      </c>
      <c r="D789" s="1189"/>
      <c r="E789" s="1216"/>
      <c r="F789" s="1180" t="s">
        <v>2347</v>
      </c>
      <c r="G789" s="1181"/>
      <c r="H789" s="1182"/>
    </row>
    <row r="790" spans="1:8" x14ac:dyDescent="0.3">
      <c r="A790" s="1187"/>
      <c r="B790" s="1188"/>
      <c r="C790" s="1185"/>
      <c r="D790" s="1189" t="s">
        <v>4331</v>
      </c>
      <c r="E790" s="1217"/>
      <c r="F790" s="1180"/>
      <c r="G790" s="1181"/>
      <c r="H790" s="1182"/>
    </row>
    <row r="791" spans="1:8" x14ac:dyDescent="0.3">
      <c r="A791" s="1187"/>
      <c r="B791" s="1188"/>
      <c r="C791" s="1185"/>
      <c r="D791" s="1189" t="s">
        <v>4331</v>
      </c>
      <c r="E791" s="1217"/>
      <c r="F791" s="1180"/>
      <c r="G791" s="1181"/>
      <c r="H791" s="1182"/>
    </row>
    <row r="792" spans="1:8" x14ac:dyDescent="0.3">
      <c r="A792" s="1187"/>
      <c r="B792" s="1188"/>
      <c r="C792" s="1185"/>
      <c r="D792" s="1189" t="s">
        <v>4331</v>
      </c>
      <c r="E792" s="1217"/>
      <c r="F792" s="1180"/>
      <c r="G792" s="1181"/>
      <c r="H792" s="1182"/>
    </row>
    <row r="793" spans="1:8" x14ac:dyDescent="0.3">
      <c r="A793" s="1187"/>
      <c r="B793" s="1188"/>
      <c r="C793" s="1185"/>
      <c r="D793" s="1189" t="s">
        <v>4331</v>
      </c>
      <c r="E793" s="1217"/>
      <c r="F793" s="1180"/>
      <c r="G793" s="1181"/>
      <c r="H793" s="1182"/>
    </row>
    <row r="794" spans="1:8" x14ac:dyDescent="0.3">
      <c r="A794" s="1187"/>
      <c r="B794" s="1188"/>
      <c r="C794" s="1185"/>
      <c r="D794" s="1189" t="s">
        <v>4331</v>
      </c>
      <c r="E794" s="1217"/>
      <c r="F794" s="1180"/>
      <c r="G794" s="1181"/>
      <c r="H794" s="1182"/>
    </row>
    <row r="795" spans="1:8" x14ac:dyDescent="0.3">
      <c r="A795" s="1187"/>
      <c r="B795" s="1188"/>
      <c r="C795" s="1185"/>
      <c r="D795" s="1189" t="s">
        <v>4331</v>
      </c>
      <c r="E795" s="1217"/>
      <c r="F795" s="1180"/>
      <c r="G795" s="1181"/>
      <c r="H795" s="1182"/>
    </row>
    <row r="796" spans="1:8" x14ac:dyDescent="0.3">
      <c r="A796" s="1187"/>
      <c r="B796" s="1188"/>
      <c r="C796" s="1185"/>
      <c r="D796" s="1189"/>
      <c r="E796" s="1217"/>
      <c r="F796" s="1180"/>
      <c r="G796" s="1181"/>
      <c r="H796" s="1182"/>
    </row>
    <row r="797" spans="1:8" x14ac:dyDescent="0.3">
      <c r="A797" s="1187"/>
      <c r="B797" s="1188"/>
      <c r="C797" s="1185"/>
      <c r="D797" s="1189"/>
      <c r="E797" s="1217"/>
      <c r="F797" s="1180"/>
      <c r="G797" s="1181"/>
      <c r="H797" s="1182"/>
    </row>
    <row r="798" spans="1:8" x14ac:dyDescent="0.3">
      <c r="A798" s="1187"/>
      <c r="B798" s="1188"/>
      <c r="C798" s="1185"/>
      <c r="D798" s="1189"/>
      <c r="E798" s="1217"/>
      <c r="F798" s="1180"/>
      <c r="G798" s="1181"/>
      <c r="H798" s="1182"/>
    </row>
    <row r="799" spans="1:8" x14ac:dyDescent="0.3">
      <c r="A799" s="1187"/>
      <c r="B799" s="1188"/>
      <c r="C799" s="1185"/>
      <c r="D799" s="1189"/>
      <c r="E799" s="1217"/>
      <c r="F799" s="1180"/>
      <c r="G799" s="1181"/>
      <c r="H799" s="1182"/>
    </row>
    <row r="800" spans="1:8" x14ac:dyDescent="0.3">
      <c r="A800" s="1187"/>
      <c r="B800" s="1188"/>
      <c r="C800" s="1185"/>
      <c r="D800" s="1189"/>
      <c r="E800" s="1217"/>
      <c r="F800" s="1180"/>
      <c r="G800" s="1181"/>
      <c r="H800" s="1182"/>
    </row>
    <row r="801" spans="1:8" x14ac:dyDescent="0.3">
      <c r="A801" s="1187"/>
      <c r="B801" s="1188"/>
      <c r="C801" s="1185"/>
      <c r="D801" s="1189"/>
      <c r="E801" s="1217"/>
      <c r="F801" s="1180"/>
      <c r="G801" s="1181"/>
      <c r="H801" s="1182"/>
    </row>
    <row r="802" spans="1:8" x14ac:dyDescent="0.3">
      <c r="A802" s="1187"/>
      <c r="B802" s="1188"/>
      <c r="C802" s="1185"/>
      <c r="D802" s="1189"/>
      <c r="E802" s="1217"/>
      <c r="F802" s="1180"/>
      <c r="G802" s="1181"/>
      <c r="H802" s="1182"/>
    </row>
    <row r="803" spans="1:8" x14ac:dyDescent="0.3">
      <c r="A803" s="1187"/>
      <c r="B803" s="1188"/>
      <c r="C803" s="1185"/>
      <c r="D803" s="1189"/>
      <c r="E803" s="1217"/>
      <c r="F803" s="1180"/>
      <c r="G803" s="1181"/>
      <c r="H803" s="1182"/>
    </row>
    <row r="804" spans="1:8" x14ac:dyDescent="0.3">
      <c r="A804" s="1187"/>
      <c r="B804" s="1188"/>
      <c r="C804" s="1185"/>
      <c r="D804" s="1189" t="s">
        <v>4331</v>
      </c>
      <c r="E804" s="1217"/>
      <c r="F804" s="1180"/>
      <c r="G804" s="1181"/>
      <c r="H804" s="1182"/>
    </row>
    <row r="805" spans="1:8" x14ac:dyDescent="0.3">
      <c r="A805" s="1187"/>
      <c r="B805" s="1188"/>
      <c r="C805" s="1185"/>
      <c r="D805" s="1189" t="s">
        <v>4331</v>
      </c>
      <c r="E805" s="1217"/>
      <c r="F805" s="1180"/>
      <c r="G805" s="1181"/>
      <c r="H805" s="1182"/>
    </row>
    <row r="806" spans="1:8" x14ac:dyDescent="0.3">
      <c r="A806" s="1187"/>
      <c r="B806" s="1188"/>
      <c r="C806" s="1185"/>
      <c r="D806" s="1189" t="s">
        <v>4331</v>
      </c>
      <c r="E806" s="1217"/>
      <c r="F806" s="1180"/>
      <c r="G806" s="1181"/>
      <c r="H806" s="1182"/>
    </row>
    <row r="807" spans="1:8" x14ac:dyDescent="0.3">
      <c r="A807" s="1187"/>
      <c r="B807" s="1188"/>
      <c r="C807" s="1185"/>
      <c r="D807" s="1189"/>
      <c r="E807" s="1217"/>
      <c r="F807" s="1180"/>
      <c r="G807" s="1181"/>
      <c r="H807" s="1182"/>
    </row>
    <row r="808" spans="1:8" x14ac:dyDescent="0.3">
      <c r="A808" s="1178"/>
      <c r="B808" s="1203"/>
      <c r="C808" s="1204"/>
      <c r="D808" s="1204"/>
      <c r="E808" s="1204"/>
      <c r="F808" s="1210"/>
      <c r="G808" s="1181"/>
      <c r="H808" s="1182"/>
    </row>
    <row r="809" spans="1:8" x14ac:dyDescent="0.3">
      <c r="A809" s="1211" t="s">
        <v>4056</v>
      </c>
      <c r="B809" s="1158" t="s">
        <v>4116</v>
      </c>
      <c r="C809" s="1159"/>
      <c r="D809" s="1159"/>
      <c r="E809" s="1159"/>
      <c r="F809" s="1175">
        <f>SUM(F765:F807)</f>
        <v>0</v>
      </c>
      <c r="G809" s="1181"/>
      <c r="H809" s="1151"/>
    </row>
    <row r="810" spans="1:8" ht="12" customHeight="1" x14ac:dyDescent="0.3">
      <c r="A810" s="1148" t="str">
        <f>A1</f>
        <v>CONTRACT  SANRAL NRA 2024/1323</v>
      </c>
      <c r="B810" s="1206"/>
      <c r="C810" s="1150"/>
      <c r="D810" s="1150"/>
      <c r="E810" s="1150"/>
      <c r="F810" s="1151"/>
      <c r="G810" s="1181"/>
      <c r="H810" s="1151"/>
    </row>
    <row r="811" spans="1:8" ht="12" customHeight="1" x14ac:dyDescent="0.3">
      <c r="A811" s="1148" t="str">
        <f>A2</f>
        <v>ROUTINE ROAD MAINTENANCE ON NATIONAL ROUTES IN THE MPUMALANGA PROVINCE</v>
      </c>
      <c r="B811" s="1149"/>
      <c r="C811" s="1150"/>
      <c r="D811" s="1150"/>
      <c r="E811" s="1150"/>
      <c r="F811" s="1155" t="s">
        <v>4493</v>
      </c>
      <c r="G811" s="1181"/>
      <c r="H811" s="1155"/>
    </row>
    <row r="812" spans="1:8" ht="12" customHeight="1" x14ac:dyDescent="0.3">
      <c r="A812" s="1157" t="s">
        <v>4457</v>
      </c>
      <c r="B812" s="1149"/>
      <c r="C812" s="1159"/>
      <c r="D812" s="1159"/>
      <c r="E812" s="1159"/>
      <c r="F812" s="1151"/>
      <c r="G812" s="1181"/>
      <c r="H812" s="1151"/>
    </row>
    <row r="813" spans="1:8" ht="12" customHeight="1" x14ac:dyDescent="0.3">
      <c r="A813" s="1162"/>
      <c r="B813" s="1163"/>
      <c r="C813" s="1164"/>
      <c r="D813" s="1164"/>
      <c r="E813" s="1165"/>
      <c r="F813" s="1165"/>
      <c r="G813" s="1181"/>
      <c r="H813" s="1151"/>
    </row>
    <row r="814" spans="1:8" ht="12" customHeight="1" x14ac:dyDescent="0.3">
      <c r="A814" s="1166" t="s">
        <v>4111</v>
      </c>
      <c r="B814" s="1167" t="s">
        <v>4035</v>
      </c>
      <c r="C814" s="1168" t="s">
        <v>4112</v>
      </c>
      <c r="D814" s="1168" t="s">
        <v>4113</v>
      </c>
      <c r="E814" s="1169" t="s">
        <v>4114</v>
      </c>
      <c r="F814" s="1169" t="s">
        <v>4036</v>
      </c>
      <c r="G814" s="1181"/>
      <c r="H814" s="1170"/>
    </row>
    <row r="815" spans="1:8" ht="12" customHeight="1" x14ac:dyDescent="0.3">
      <c r="A815" s="1172"/>
      <c r="B815" s="1173"/>
      <c r="C815" s="1174"/>
      <c r="D815" s="1174"/>
      <c r="E815" s="1175"/>
      <c r="F815" s="1175"/>
      <c r="G815" s="1181"/>
      <c r="H815" s="1151"/>
    </row>
    <row r="816" spans="1:8" ht="12" customHeight="1" x14ac:dyDescent="0.3">
      <c r="A816" s="1222"/>
      <c r="B816" s="1223"/>
      <c r="C816" s="1164"/>
      <c r="D816" s="1189" t="s">
        <v>4331</v>
      </c>
      <c r="E816" s="1165"/>
      <c r="F816" s="1180"/>
      <c r="G816" s="1181"/>
      <c r="H816" s="1182"/>
    </row>
    <row r="817" spans="1:8" ht="24" x14ac:dyDescent="0.3">
      <c r="A817" s="1166" t="s">
        <v>4058</v>
      </c>
      <c r="B817" s="1184" t="s">
        <v>4059</v>
      </c>
      <c r="C817" s="1185"/>
      <c r="D817" s="1189" t="s">
        <v>4331</v>
      </c>
      <c r="E817" s="1207"/>
      <c r="F817" s="1180"/>
      <c r="G817" s="1181"/>
      <c r="H817" s="1182"/>
    </row>
    <row r="818" spans="1:8" ht="12" customHeight="1" x14ac:dyDescent="0.3">
      <c r="A818" s="1166"/>
      <c r="B818" s="1186"/>
      <c r="C818" s="1185"/>
      <c r="D818" s="1189" t="s">
        <v>4331</v>
      </c>
      <c r="E818" s="1207"/>
      <c r="F818" s="1180"/>
      <c r="G818" s="1181"/>
      <c r="H818" s="1182"/>
    </row>
    <row r="819" spans="1:8" ht="12" customHeight="1" x14ac:dyDescent="0.3">
      <c r="A819" s="1225"/>
      <c r="B819" s="1188"/>
      <c r="C819" s="1185"/>
      <c r="D819" s="1189"/>
      <c r="E819" s="1207"/>
      <c r="F819" s="1180"/>
      <c r="G819" s="1181"/>
      <c r="H819" s="1182"/>
    </row>
    <row r="820" spans="1:8" ht="22.8" x14ac:dyDescent="0.3">
      <c r="A820" s="1225" t="s">
        <v>648</v>
      </c>
      <c r="B820" s="1188" t="s">
        <v>649</v>
      </c>
      <c r="C820" s="1185" t="s">
        <v>16</v>
      </c>
      <c r="D820" s="1189">
        <v>1</v>
      </c>
      <c r="E820" s="1229">
        <v>1000000</v>
      </c>
      <c r="F820" s="1180">
        <f t="shared" ref="F820" si="1">ROUND(D820*(ROUND(E820,2)),2)</f>
        <v>1000000</v>
      </c>
      <c r="G820" s="1181"/>
      <c r="H820" s="1182"/>
    </row>
    <row r="821" spans="1:8" ht="12" customHeight="1" x14ac:dyDescent="0.3">
      <c r="A821" s="1225"/>
      <c r="B821" s="1188"/>
      <c r="C821" s="1185"/>
      <c r="D821" s="1189" t="s">
        <v>4331</v>
      </c>
      <c r="E821" s="1207"/>
      <c r="F821" s="1180"/>
      <c r="G821" s="1181"/>
      <c r="H821" s="1182"/>
    </row>
    <row r="822" spans="1:8" ht="22.8" x14ac:dyDescent="0.3">
      <c r="A822" s="1187" t="s">
        <v>651</v>
      </c>
      <c r="B822" s="1188" t="s">
        <v>652</v>
      </c>
      <c r="C822" s="1185" t="s">
        <v>21</v>
      </c>
      <c r="D822" s="1189">
        <f>F820</f>
        <v>1000000</v>
      </c>
      <c r="E822" s="1208"/>
      <c r="F822" s="1180">
        <f t="shared" ref="F822" si="2">ROUND(D822*(ROUND(E822,2)),2)</f>
        <v>0</v>
      </c>
      <c r="G822" s="1181"/>
      <c r="H822" s="1182"/>
    </row>
    <row r="823" spans="1:8" ht="12" customHeight="1" x14ac:dyDescent="0.3">
      <c r="A823" s="1225"/>
      <c r="B823" s="1188"/>
      <c r="C823" s="1185"/>
      <c r="D823" s="1189"/>
      <c r="E823" s="1207"/>
      <c r="F823" s="1180"/>
      <c r="G823" s="1181"/>
      <c r="H823" s="1182"/>
    </row>
    <row r="824" spans="1:8" ht="12" customHeight="1" x14ac:dyDescent="0.3">
      <c r="A824" s="1225"/>
      <c r="B824" s="1188"/>
      <c r="C824" s="1185"/>
      <c r="D824" s="1189"/>
      <c r="E824" s="1207"/>
      <c r="F824" s="1180"/>
      <c r="G824" s="1181"/>
      <c r="H824" s="1182"/>
    </row>
    <row r="825" spans="1:8" ht="12" customHeight="1" x14ac:dyDescent="0.3">
      <c r="A825" s="1225"/>
      <c r="B825" s="1188"/>
      <c r="C825" s="1185"/>
      <c r="D825" s="1189"/>
      <c r="E825" s="1207"/>
      <c r="F825" s="1180"/>
      <c r="G825" s="1181"/>
      <c r="H825" s="1182"/>
    </row>
    <row r="826" spans="1:8" ht="12" customHeight="1" x14ac:dyDescent="0.3">
      <c r="A826" s="1225"/>
      <c r="B826" s="1188"/>
      <c r="C826" s="1185"/>
      <c r="D826" s="1189"/>
      <c r="E826" s="1207"/>
      <c r="F826" s="1180"/>
      <c r="G826" s="1181"/>
      <c r="H826" s="1182"/>
    </row>
    <row r="827" spans="1:8" ht="12" customHeight="1" x14ac:dyDescent="0.3">
      <c r="A827" s="1225"/>
      <c r="B827" s="1188"/>
      <c r="C827" s="1185"/>
      <c r="D827" s="1189"/>
      <c r="E827" s="1207"/>
      <c r="F827" s="1180"/>
      <c r="G827" s="1181"/>
      <c r="H827" s="1182"/>
    </row>
    <row r="828" spans="1:8" ht="12" customHeight="1" x14ac:dyDescent="0.3">
      <c r="A828" s="1225"/>
      <c r="B828" s="1188"/>
      <c r="C828" s="1185"/>
      <c r="D828" s="1189"/>
      <c r="E828" s="1207"/>
      <c r="F828" s="1180"/>
      <c r="G828" s="1181"/>
      <c r="H828" s="1182"/>
    </row>
    <row r="829" spans="1:8" ht="12" customHeight="1" x14ac:dyDescent="0.3">
      <c r="A829" s="1225"/>
      <c r="B829" s="1188"/>
      <c r="C829" s="1185"/>
      <c r="D829" s="1189"/>
      <c r="E829" s="1207"/>
      <c r="F829" s="1180"/>
      <c r="G829" s="1181"/>
      <c r="H829" s="1182"/>
    </row>
    <row r="830" spans="1:8" ht="12" customHeight="1" x14ac:dyDescent="0.3">
      <c r="A830" s="1225"/>
      <c r="B830" s="1188"/>
      <c r="C830" s="1185"/>
      <c r="D830" s="1189"/>
      <c r="E830" s="1207"/>
      <c r="F830" s="1180"/>
      <c r="G830" s="1181"/>
      <c r="H830" s="1182"/>
    </row>
    <row r="831" spans="1:8" ht="12" customHeight="1" x14ac:dyDescent="0.3">
      <c r="A831" s="1225"/>
      <c r="B831" s="1188"/>
      <c r="C831" s="1185"/>
      <c r="D831" s="1189"/>
      <c r="E831" s="1207"/>
      <c r="F831" s="1180"/>
      <c r="G831" s="1181"/>
      <c r="H831" s="1182"/>
    </row>
    <row r="832" spans="1:8" ht="12" customHeight="1" x14ac:dyDescent="0.3">
      <c r="A832" s="1225"/>
      <c r="B832" s="1188"/>
      <c r="C832" s="1185"/>
      <c r="D832" s="1189"/>
      <c r="E832" s="1207"/>
      <c r="F832" s="1180"/>
      <c r="G832" s="1181"/>
      <c r="H832" s="1182"/>
    </row>
    <row r="833" spans="1:8" ht="12" customHeight="1" x14ac:dyDescent="0.3">
      <c r="A833" s="1225"/>
      <c r="B833" s="1188"/>
      <c r="C833" s="1185"/>
      <c r="D833" s="1189"/>
      <c r="E833" s="1207"/>
      <c r="F833" s="1180"/>
      <c r="G833" s="1181"/>
      <c r="H833" s="1182"/>
    </row>
    <row r="834" spans="1:8" ht="12" customHeight="1" x14ac:dyDescent="0.3">
      <c r="A834" s="1225"/>
      <c r="B834" s="1188"/>
      <c r="C834" s="1185"/>
      <c r="D834" s="1189"/>
      <c r="E834" s="1207"/>
      <c r="F834" s="1180"/>
      <c r="G834" s="1181"/>
      <c r="H834" s="1182"/>
    </row>
    <row r="835" spans="1:8" ht="12" customHeight="1" x14ac:dyDescent="0.3">
      <c r="A835" s="1225"/>
      <c r="B835" s="1188"/>
      <c r="C835" s="1185"/>
      <c r="D835" s="1189"/>
      <c r="E835" s="1207"/>
      <c r="F835" s="1180"/>
      <c r="G835" s="1181"/>
      <c r="H835" s="1182"/>
    </row>
    <row r="836" spans="1:8" ht="12" customHeight="1" x14ac:dyDescent="0.3">
      <c r="A836" s="1225"/>
      <c r="B836" s="1188"/>
      <c r="C836" s="1185"/>
      <c r="D836" s="1189"/>
      <c r="E836" s="1207"/>
      <c r="F836" s="1180"/>
      <c r="G836" s="1181"/>
      <c r="H836" s="1182"/>
    </row>
    <row r="837" spans="1:8" ht="12" customHeight="1" x14ac:dyDescent="0.3">
      <c r="A837" s="1225"/>
      <c r="B837" s="1188"/>
      <c r="C837" s="1185"/>
      <c r="D837" s="1189"/>
      <c r="E837" s="1207"/>
      <c r="F837" s="1180"/>
      <c r="G837" s="1181"/>
      <c r="H837" s="1182"/>
    </row>
    <row r="838" spans="1:8" ht="12" customHeight="1" x14ac:dyDescent="0.3">
      <c r="A838" s="1225"/>
      <c r="B838" s="1188"/>
      <c r="C838" s="1185"/>
      <c r="D838" s="1189"/>
      <c r="E838" s="1207"/>
      <c r="F838" s="1180"/>
      <c r="G838" s="1181"/>
      <c r="H838" s="1182"/>
    </row>
    <row r="839" spans="1:8" ht="12" customHeight="1" x14ac:dyDescent="0.3">
      <c r="A839" s="1225"/>
      <c r="B839" s="1188"/>
      <c r="C839" s="1185"/>
      <c r="D839" s="1189"/>
      <c r="E839" s="1207"/>
      <c r="F839" s="1180"/>
      <c r="G839" s="1181"/>
      <c r="H839" s="1182"/>
    </row>
    <row r="840" spans="1:8" x14ac:dyDescent="0.3">
      <c r="A840" s="1187"/>
      <c r="B840" s="1188"/>
      <c r="C840" s="1185"/>
      <c r="D840" s="1189"/>
      <c r="E840" s="1229"/>
      <c r="F840" s="1180"/>
      <c r="G840" s="1181"/>
      <c r="H840" s="1182"/>
    </row>
    <row r="841" spans="1:8" ht="12" customHeight="1" x14ac:dyDescent="0.3">
      <c r="A841" s="1225"/>
      <c r="B841" s="1188"/>
      <c r="C841" s="1185"/>
      <c r="D841" s="1189"/>
      <c r="E841" s="1207"/>
      <c r="F841" s="1180"/>
      <c r="G841" s="1181"/>
      <c r="H841" s="1182"/>
    </row>
    <row r="842" spans="1:8" x14ac:dyDescent="0.3">
      <c r="A842" s="1187"/>
      <c r="B842" s="1188"/>
      <c r="C842" s="1185"/>
      <c r="D842" s="1189"/>
      <c r="E842" s="1229"/>
      <c r="F842" s="1180"/>
      <c r="G842" s="1181"/>
      <c r="H842" s="1182"/>
    </row>
    <row r="843" spans="1:8" ht="12" customHeight="1" x14ac:dyDescent="0.3">
      <c r="A843" s="1225"/>
      <c r="B843" s="1188"/>
      <c r="C843" s="1185"/>
      <c r="D843" s="1189"/>
      <c r="E843" s="1207"/>
      <c r="F843" s="1180"/>
      <c r="G843" s="1181"/>
      <c r="H843" s="1182"/>
    </row>
    <row r="844" spans="1:8" x14ac:dyDescent="0.3">
      <c r="A844" s="1187"/>
      <c r="B844" s="1188"/>
      <c r="C844" s="1185"/>
      <c r="D844" s="1189"/>
      <c r="E844" s="1217"/>
      <c r="F844" s="1180"/>
      <c r="G844" s="1181"/>
      <c r="H844" s="1182"/>
    </row>
    <row r="845" spans="1:8" ht="12" customHeight="1" x14ac:dyDescent="0.3">
      <c r="A845" s="1187"/>
      <c r="B845" s="1188"/>
      <c r="C845" s="1185"/>
      <c r="D845" s="1189"/>
      <c r="E845" s="1217"/>
      <c r="F845" s="1180"/>
      <c r="G845" s="1181"/>
      <c r="H845" s="1182"/>
    </row>
    <row r="846" spans="1:8" x14ac:dyDescent="0.3">
      <c r="A846" s="1225"/>
      <c r="B846" s="1188"/>
      <c r="C846" s="1185"/>
      <c r="D846" s="1189"/>
      <c r="E846" s="1229"/>
      <c r="F846" s="1180"/>
      <c r="G846" s="1181"/>
      <c r="H846" s="1182"/>
    </row>
    <row r="847" spans="1:8" ht="12" customHeight="1" x14ac:dyDescent="0.3">
      <c r="A847" s="1225"/>
      <c r="B847" s="1188"/>
      <c r="C847" s="1185"/>
      <c r="D847" s="1189"/>
      <c r="E847" s="1207"/>
      <c r="F847" s="1180"/>
      <c r="G847" s="1181"/>
      <c r="H847" s="1182"/>
    </row>
    <row r="848" spans="1:8" x14ac:dyDescent="0.3">
      <c r="A848" s="1187"/>
      <c r="B848" s="1188"/>
      <c r="C848" s="1185"/>
      <c r="D848" s="1189"/>
      <c r="E848" s="1209"/>
      <c r="F848" s="1180"/>
      <c r="G848" s="1181"/>
      <c r="H848" s="1182"/>
    </row>
    <row r="849" spans="1:8" ht="12" customHeight="1" x14ac:dyDescent="0.3">
      <c r="A849" s="1178"/>
      <c r="B849" s="1203"/>
      <c r="C849" s="1204"/>
      <c r="D849" s="1204"/>
      <c r="E849" s="1204"/>
      <c r="F849" s="1210"/>
      <c r="G849" s="1181"/>
      <c r="H849" s="1182"/>
    </row>
    <row r="850" spans="1:8" ht="12" customHeight="1" x14ac:dyDescent="0.3">
      <c r="A850" s="1211" t="s">
        <v>4058</v>
      </c>
      <c r="B850" s="1158" t="s">
        <v>4116</v>
      </c>
      <c r="C850" s="1159"/>
      <c r="D850" s="1159"/>
      <c r="E850" s="1159"/>
      <c r="F850" s="1175">
        <f>SUM(F816:F848)</f>
        <v>1000000</v>
      </c>
      <c r="G850" s="1181"/>
      <c r="H850" s="1151"/>
    </row>
    <row r="851" spans="1:8" x14ac:dyDescent="0.3">
      <c r="A851" s="1148" t="str">
        <f>A1</f>
        <v>CONTRACT  SANRAL NRA 2024/1323</v>
      </c>
      <c r="B851" s="1206"/>
      <c r="C851" s="1150"/>
      <c r="D851" s="1150"/>
      <c r="E851" s="1150"/>
      <c r="F851" s="1151"/>
      <c r="G851" s="1181"/>
      <c r="H851" s="1151"/>
    </row>
    <row r="852" spans="1:8" x14ac:dyDescent="0.3">
      <c r="A852" s="1148" t="str">
        <f>A2</f>
        <v>ROUTINE ROAD MAINTENANCE ON NATIONAL ROUTES IN THE MPUMALANGA PROVINCE</v>
      </c>
      <c r="B852" s="1149"/>
      <c r="C852" s="1150"/>
      <c r="D852" s="1150"/>
      <c r="E852" s="1150"/>
      <c r="F852" s="1155" t="s">
        <v>4494</v>
      </c>
      <c r="G852" s="1181"/>
      <c r="H852" s="1155"/>
    </row>
    <row r="853" spans="1:8" x14ac:dyDescent="0.3">
      <c r="A853" s="1157" t="s">
        <v>4457</v>
      </c>
      <c r="B853" s="1149"/>
      <c r="C853" s="1159"/>
      <c r="D853" s="1159"/>
      <c r="E853" s="1159"/>
      <c r="F853" s="1151"/>
      <c r="G853" s="1181"/>
      <c r="H853" s="1151"/>
    </row>
    <row r="854" spans="1:8" x14ac:dyDescent="0.3">
      <c r="A854" s="1162"/>
      <c r="B854" s="1163"/>
      <c r="C854" s="1164"/>
      <c r="D854" s="1164"/>
      <c r="E854" s="1165"/>
      <c r="F854" s="1165"/>
      <c r="G854" s="1181"/>
      <c r="H854" s="1151"/>
    </row>
    <row r="855" spans="1:8" x14ac:dyDescent="0.3">
      <c r="A855" s="1166" t="s">
        <v>4111</v>
      </c>
      <c r="B855" s="1167" t="s">
        <v>4035</v>
      </c>
      <c r="C855" s="1168" t="s">
        <v>4112</v>
      </c>
      <c r="D855" s="1168" t="s">
        <v>4113</v>
      </c>
      <c r="E855" s="1169" t="s">
        <v>4114</v>
      </c>
      <c r="F855" s="1169" t="s">
        <v>4036</v>
      </c>
      <c r="G855" s="1181"/>
      <c r="H855" s="1170"/>
    </row>
    <row r="856" spans="1:8" x14ac:dyDescent="0.3">
      <c r="A856" s="1172"/>
      <c r="B856" s="1173"/>
      <c r="C856" s="1174"/>
      <c r="D856" s="1174"/>
      <c r="E856" s="1175"/>
      <c r="F856" s="1175"/>
      <c r="G856" s="1181"/>
      <c r="H856" s="1151"/>
    </row>
    <row r="857" spans="1:8" x14ac:dyDescent="0.3">
      <c r="A857" s="1222"/>
      <c r="B857" s="1250"/>
      <c r="C857" s="1251"/>
      <c r="D857" s="1189" t="s">
        <v>4331</v>
      </c>
      <c r="E857" s="1165"/>
      <c r="F857" s="1180"/>
      <c r="G857" s="1181"/>
      <c r="H857" s="1182"/>
    </row>
    <row r="858" spans="1:8" ht="24" x14ac:dyDescent="0.3">
      <c r="A858" s="1166" t="s">
        <v>4060</v>
      </c>
      <c r="B858" s="1252" t="s">
        <v>4061</v>
      </c>
      <c r="C858" s="1253"/>
      <c r="D858" s="1189" t="s">
        <v>4331</v>
      </c>
      <c r="E858" s="1207"/>
      <c r="F858" s="1180"/>
      <c r="G858" s="1181"/>
      <c r="H858" s="1182"/>
    </row>
    <row r="859" spans="1:8" x14ac:dyDescent="0.3">
      <c r="A859" s="1166"/>
      <c r="B859" s="1252"/>
      <c r="C859" s="1253"/>
      <c r="D859" s="1189" t="s">
        <v>4331</v>
      </c>
      <c r="E859" s="1207"/>
      <c r="F859" s="1180"/>
      <c r="G859" s="1181"/>
      <c r="H859" s="1182"/>
    </row>
    <row r="860" spans="1:8" x14ac:dyDescent="0.3">
      <c r="A860" s="1225" t="s">
        <v>654</v>
      </c>
      <c r="B860" s="1236" t="s">
        <v>655</v>
      </c>
      <c r="C860" s="1253"/>
      <c r="D860" s="1189" t="s">
        <v>4331</v>
      </c>
      <c r="E860" s="1229"/>
      <c r="F860" s="1180"/>
      <c r="G860" s="1181"/>
      <c r="H860" s="1182"/>
    </row>
    <row r="861" spans="1:8" x14ac:dyDescent="0.3">
      <c r="A861" s="1225"/>
      <c r="B861" s="1236"/>
      <c r="C861" s="1253"/>
      <c r="D861" s="1189" t="s">
        <v>4331</v>
      </c>
      <c r="E861" s="1229"/>
      <c r="F861" s="1180"/>
      <c r="G861" s="1181"/>
      <c r="H861" s="1182"/>
    </row>
    <row r="862" spans="1:8" x14ac:dyDescent="0.3">
      <c r="A862" s="1225" t="s">
        <v>656</v>
      </c>
      <c r="B862" s="1236" t="s">
        <v>657</v>
      </c>
      <c r="C862" s="1185" t="s">
        <v>221</v>
      </c>
      <c r="D862" s="1189">
        <v>100</v>
      </c>
      <c r="E862" s="1216"/>
      <c r="F862" s="1180">
        <f>ROUND(D862*(ROUND(E862,2)),2)</f>
        <v>0</v>
      </c>
      <c r="G862" s="1181"/>
      <c r="H862" s="1182"/>
    </row>
    <row r="863" spans="1:8" x14ac:dyDescent="0.3">
      <c r="A863" s="1225"/>
      <c r="B863" s="1236"/>
      <c r="C863" s="1253"/>
      <c r="D863" s="1189" t="s">
        <v>4331</v>
      </c>
      <c r="E863" s="1229"/>
      <c r="F863" s="1180"/>
      <c r="G863" s="1181"/>
      <c r="H863" s="1182"/>
    </row>
    <row r="864" spans="1:8" x14ac:dyDescent="0.3">
      <c r="A864" s="1187" t="s">
        <v>658</v>
      </c>
      <c r="B864" s="1236" t="s">
        <v>659</v>
      </c>
      <c r="C864" s="1185" t="s">
        <v>221</v>
      </c>
      <c r="D864" s="1189">
        <v>100</v>
      </c>
      <c r="E864" s="1216"/>
      <c r="F864" s="1180">
        <f>ROUND(D864*(ROUND(E864,2)),2)</f>
        <v>0</v>
      </c>
      <c r="G864" s="1181"/>
      <c r="H864" s="1182"/>
    </row>
    <row r="865" spans="1:8" x14ac:dyDescent="0.3">
      <c r="A865" s="1225"/>
      <c r="B865" s="1236"/>
      <c r="C865" s="1253"/>
      <c r="D865" s="1189" t="s">
        <v>4331</v>
      </c>
      <c r="E865" s="1217"/>
      <c r="F865" s="1180"/>
      <c r="G865" s="1181"/>
      <c r="H865" s="1182"/>
    </row>
    <row r="866" spans="1:8" x14ac:dyDescent="0.3">
      <c r="A866" s="1225" t="s">
        <v>660</v>
      </c>
      <c r="B866" s="1236" t="s">
        <v>661</v>
      </c>
      <c r="C866" s="1253"/>
      <c r="D866" s="1189" t="s">
        <v>4331</v>
      </c>
      <c r="E866" s="1217"/>
      <c r="F866" s="1180"/>
      <c r="G866" s="1181"/>
      <c r="H866" s="1182"/>
    </row>
    <row r="867" spans="1:8" x14ac:dyDescent="0.3">
      <c r="A867" s="1225"/>
      <c r="B867" s="1236"/>
      <c r="C867" s="1253"/>
      <c r="D867" s="1189" t="s">
        <v>4331</v>
      </c>
      <c r="E867" s="1207"/>
      <c r="F867" s="1180"/>
      <c r="G867" s="1181"/>
      <c r="H867" s="1182"/>
    </row>
    <row r="868" spans="1:8" x14ac:dyDescent="0.3">
      <c r="A868" s="1225" t="s">
        <v>662</v>
      </c>
      <c r="B868" s="1236" t="s">
        <v>663</v>
      </c>
      <c r="C868" s="1185" t="s">
        <v>221</v>
      </c>
      <c r="D868" s="1189">
        <v>100</v>
      </c>
      <c r="E868" s="1216"/>
      <c r="F868" s="1180">
        <f>ROUND(D868*(ROUND(E868,2)),2)</f>
        <v>0</v>
      </c>
      <c r="G868" s="1181"/>
      <c r="H868" s="1182"/>
    </row>
    <row r="869" spans="1:8" x14ac:dyDescent="0.3">
      <c r="A869" s="1225"/>
      <c r="B869" s="1236"/>
      <c r="C869" s="1253"/>
      <c r="D869" s="1189" t="s">
        <v>4331</v>
      </c>
      <c r="E869" s="1217"/>
      <c r="F869" s="1180"/>
      <c r="G869" s="1181"/>
      <c r="H869" s="1182"/>
    </row>
    <row r="870" spans="1:8" x14ac:dyDescent="0.3">
      <c r="A870" s="1187" t="s">
        <v>664</v>
      </c>
      <c r="B870" s="1236" t="s">
        <v>665</v>
      </c>
      <c r="C870" s="1185" t="s">
        <v>221</v>
      </c>
      <c r="D870" s="1189">
        <v>50</v>
      </c>
      <c r="E870" s="1216"/>
      <c r="F870" s="1180">
        <f>ROUND(D870*(ROUND(E870,2)),2)</f>
        <v>0</v>
      </c>
      <c r="G870" s="1181"/>
      <c r="H870" s="1182"/>
    </row>
    <row r="871" spans="1:8" x14ac:dyDescent="0.3">
      <c r="A871" s="1225"/>
      <c r="B871" s="1236"/>
      <c r="C871" s="1253"/>
      <c r="D871" s="1189" t="s">
        <v>4331</v>
      </c>
      <c r="E871" s="1217"/>
      <c r="F871" s="1180"/>
      <c r="G871" s="1181"/>
      <c r="H871" s="1182"/>
    </row>
    <row r="872" spans="1:8" x14ac:dyDescent="0.3">
      <c r="A872" s="1225" t="s">
        <v>666</v>
      </c>
      <c r="B872" s="1236" t="s">
        <v>667</v>
      </c>
      <c r="C872" s="1253"/>
      <c r="D872" s="1189" t="s">
        <v>4331</v>
      </c>
      <c r="E872" s="1217"/>
      <c r="F872" s="1180"/>
      <c r="G872" s="1181"/>
      <c r="H872" s="1182"/>
    </row>
    <row r="873" spans="1:8" x14ac:dyDescent="0.3">
      <c r="A873" s="1187"/>
      <c r="B873" s="1236"/>
      <c r="C873" s="1253"/>
      <c r="D873" s="1189" t="s">
        <v>4331</v>
      </c>
      <c r="E873" s="1207"/>
      <c r="F873" s="1180"/>
      <c r="G873" s="1181"/>
      <c r="H873" s="1182"/>
    </row>
    <row r="874" spans="1:8" x14ac:dyDescent="0.3">
      <c r="A874" s="1225" t="s">
        <v>668</v>
      </c>
      <c r="B874" s="1236" t="s">
        <v>669</v>
      </c>
      <c r="C874" s="1253"/>
      <c r="D874" s="1189" t="s">
        <v>4331</v>
      </c>
      <c r="E874" s="1229"/>
      <c r="F874" s="1180"/>
      <c r="G874" s="1181"/>
      <c r="H874" s="1182"/>
    </row>
    <row r="875" spans="1:8" x14ac:dyDescent="0.3">
      <c r="A875" s="1225"/>
      <c r="B875" s="1236"/>
      <c r="C875" s="1253"/>
      <c r="D875" s="1189" t="s">
        <v>4331</v>
      </c>
      <c r="E875" s="1207"/>
      <c r="F875" s="1180"/>
      <c r="G875" s="1181"/>
      <c r="H875" s="1182"/>
    </row>
    <row r="876" spans="1:8" x14ac:dyDescent="0.3">
      <c r="A876" s="1187" t="s">
        <v>3797</v>
      </c>
      <c r="B876" s="1236" t="s">
        <v>3793</v>
      </c>
      <c r="C876" s="1185" t="s">
        <v>221</v>
      </c>
      <c r="D876" s="1189">
        <v>10</v>
      </c>
      <c r="E876" s="1216"/>
      <c r="F876" s="1180">
        <f>ROUND(D876*(ROUND(E876,2)),2)</f>
        <v>0</v>
      </c>
      <c r="G876" s="1181"/>
      <c r="H876" s="1182"/>
    </row>
    <row r="877" spans="1:8" x14ac:dyDescent="0.3">
      <c r="A877" s="1187"/>
      <c r="B877" s="1236"/>
      <c r="C877" s="1253"/>
      <c r="D877" s="1189" t="s">
        <v>4331</v>
      </c>
      <c r="E877" s="1207"/>
      <c r="F877" s="1180"/>
      <c r="G877" s="1181"/>
      <c r="H877" s="1182"/>
    </row>
    <row r="878" spans="1:8" x14ac:dyDescent="0.3">
      <c r="A878" s="1187" t="s">
        <v>670</v>
      </c>
      <c r="B878" s="1236" t="s">
        <v>671</v>
      </c>
      <c r="C878" s="1185" t="s">
        <v>221</v>
      </c>
      <c r="D878" s="1189">
        <v>10</v>
      </c>
      <c r="E878" s="1216"/>
      <c r="F878" s="1180">
        <f>ROUND(D878*(ROUND(E878,2)),2)</f>
        <v>0</v>
      </c>
      <c r="G878" s="1181"/>
      <c r="H878" s="1182"/>
    </row>
    <row r="879" spans="1:8" x14ac:dyDescent="0.3">
      <c r="A879" s="1187"/>
      <c r="B879" s="1236"/>
      <c r="C879" s="1253"/>
      <c r="D879" s="1189" t="s">
        <v>4331</v>
      </c>
      <c r="E879" s="1217"/>
      <c r="F879" s="1180"/>
      <c r="G879" s="1181"/>
      <c r="H879" s="1182"/>
    </row>
    <row r="880" spans="1:8" x14ac:dyDescent="0.3">
      <c r="A880" s="1187" t="s">
        <v>672</v>
      </c>
      <c r="B880" s="1236" t="s">
        <v>673</v>
      </c>
      <c r="C880" s="1185" t="s">
        <v>181</v>
      </c>
      <c r="D880" s="1189">
        <v>100</v>
      </c>
      <c r="E880" s="1216"/>
      <c r="F880" s="1180">
        <f>ROUND(D880*(ROUND(E880,2)),2)</f>
        <v>0</v>
      </c>
      <c r="G880" s="1181"/>
      <c r="H880" s="1182"/>
    </row>
    <row r="881" spans="1:8" x14ac:dyDescent="0.3">
      <c r="A881" s="1187"/>
      <c r="B881" s="1236"/>
      <c r="C881" s="1253"/>
      <c r="D881" s="1189" t="s">
        <v>4331</v>
      </c>
      <c r="E881" s="1217"/>
      <c r="F881" s="1180"/>
      <c r="G881" s="1181"/>
      <c r="H881" s="1182"/>
    </row>
    <row r="882" spans="1:8" x14ac:dyDescent="0.3">
      <c r="A882" s="1225" t="s">
        <v>691</v>
      </c>
      <c r="B882" s="1236" t="s">
        <v>692</v>
      </c>
      <c r="C882" s="1253"/>
      <c r="D882" s="1189" t="s">
        <v>4331</v>
      </c>
      <c r="E882" s="1217"/>
      <c r="F882" s="1180"/>
      <c r="G882" s="1181"/>
      <c r="H882" s="1182"/>
    </row>
    <row r="883" spans="1:8" x14ac:dyDescent="0.3">
      <c r="A883" s="1187"/>
      <c r="B883" s="1236"/>
      <c r="C883" s="1253"/>
      <c r="D883" s="1189" t="s">
        <v>4331</v>
      </c>
      <c r="E883" s="1217"/>
      <c r="F883" s="1180"/>
      <c r="G883" s="1181"/>
      <c r="H883" s="1182"/>
    </row>
    <row r="884" spans="1:8" x14ac:dyDescent="0.3">
      <c r="A884" s="1225" t="s">
        <v>693</v>
      </c>
      <c r="B884" s="1236" t="s">
        <v>694</v>
      </c>
      <c r="C884" s="1185" t="s">
        <v>221</v>
      </c>
      <c r="D884" s="1189">
        <v>20</v>
      </c>
      <c r="E884" s="1216"/>
      <c r="F884" s="1180">
        <f>ROUND(D884*(ROUND(E884,2)),2)</f>
        <v>0</v>
      </c>
      <c r="G884" s="1181"/>
      <c r="H884" s="1182"/>
    </row>
    <row r="885" spans="1:8" x14ac:dyDescent="0.3">
      <c r="A885" s="1225"/>
      <c r="B885" s="1236"/>
      <c r="C885" s="1253"/>
      <c r="D885" s="1189" t="s">
        <v>4331</v>
      </c>
      <c r="E885" s="1207"/>
      <c r="F885" s="1180"/>
      <c r="G885" s="1181"/>
      <c r="H885" s="1182"/>
    </row>
    <row r="886" spans="1:8" x14ac:dyDescent="0.3">
      <c r="A886" s="1187" t="s">
        <v>695</v>
      </c>
      <c r="B886" s="1236" t="s">
        <v>696</v>
      </c>
      <c r="C886" s="1185" t="s">
        <v>221</v>
      </c>
      <c r="D886" s="1189">
        <v>20</v>
      </c>
      <c r="E886" s="1216"/>
      <c r="F886" s="1180">
        <f>ROUND(D886*(ROUND(E886,2)),2)</f>
        <v>0</v>
      </c>
      <c r="G886" s="1181"/>
      <c r="H886" s="1182"/>
    </row>
    <row r="887" spans="1:8" x14ac:dyDescent="0.3">
      <c r="A887" s="1187"/>
      <c r="B887" s="1236"/>
      <c r="C887" s="1253"/>
      <c r="D887" s="1189" t="s">
        <v>4331</v>
      </c>
      <c r="E887" s="1217"/>
      <c r="F887" s="1180"/>
      <c r="G887" s="1181"/>
      <c r="H887" s="1182"/>
    </row>
    <row r="888" spans="1:8" x14ac:dyDescent="0.3">
      <c r="A888" s="1187" t="s">
        <v>697</v>
      </c>
      <c r="B888" s="1236" t="s">
        <v>698</v>
      </c>
      <c r="C888" s="1185" t="s">
        <v>221</v>
      </c>
      <c r="D888" s="1189">
        <v>20</v>
      </c>
      <c r="E888" s="1216"/>
      <c r="F888" s="1180">
        <f>ROUND(D888*(ROUND(E888,2)),2)</f>
        <v>0</v>
      </c>
      <c r="G888" s="1181"/>
      <c r="H888" s="1182"/>
    </row>
    <row r="889" spans="1:8" x14ac:dyDescent="0.3">
      <c r="A889" s="1187"/>
      <c r="B889" s="1236"/>
      <c r="C889" s="1253"/>
      <c r="D889" s="1189" t="s">
        <v>4331</v>
      </c>
      <c r="E889" s="1217"/>
      <c r="F889" s="1180"/>
      <c r="G889" s="1181"/>
      <c r="H889" s="1182"/>
    </row>
    <row r="890" spans="1:8" x14ac:dyDescent="0.3">
      <c r="A890" s="1187" t="s">
        <v>699</v>
      </c>
      <c r="B890" s="1236" t="s">
        <v>700</v>
      </c>
      <c r="C890" s="1185" t="s">
        <v>221</v>
      </c>
      <c r="D890" s="1189">
        <v>20</v>
      </c>
      <c r="E890" s="1216"/>
      <c r="F890" s="1180">
        <f>ROUND(D890*(ROUND(E890,2)),2)</f>
        <v>0</v>
      </c>
      <c r="G890" s="1181"/>
      <c r="H890" s="1182"/>
    </row>
    <row r="891" spans="1:8" x14ac:dyDescent="0.3">
      <c r="A891" s="1187"/>
      <c r="B891" s="1236"/>
      <c r="C891" s="1253"/>
      <c r="D891" s="1189"/>
      <c r="E891" s="1180"/>
      <c r="F891" s="1180"/>
      <c r="G891" s="1181"/>
      <c r="H891" s="1182"/>
    </row>
    <row r="892" spans="1:8" x14ac:dyDescent="0.3">
      <c r="A892" s="1225" t="s">
        <v>701</v>
      </c>
      <c r="B892" s="1188" t="s">
        <v>702</v>
      </c>
      <c r="C892" s="1185"/>
      <c r="D892" s="1189" t="s">
        <v>4331</v>
      </c>
      <c r="E892" s="1207"/>
      <c r="F892" s="1180"/>
      <c r="G892" s="1181"/>
      <c r="H892" s="1182"/>
    </row>
    <row r="893" spans="1:8" x14ac:dyDescent="0.3">
      <c r="A893" s="1187"/>
      <c r="B893" s="1188"/>
      <c r="C893" s="1185"/>
      <c r="D893" s="1189" t="s">
        <v>4331</v>
      </c>
      <c r="E893" s="1207"/>
      <c r="F893" s="1180"/>
      <c r="G893" s="1181"/>
      <c r="H893" s="1182"/>
    </row>
    <row r="894" spans="1:8" x14ac:dyDescent="0.3">
      <c r="A894" s="1187" t="s">
        <v>712</v>
      </c>
      <c r="B894" s="1188" t="s">
        <v>673</v>
      </c>
      <c r="C894" s="1185" t="s">
        <v>181</v>
      </c>
      <c r="D894" s="1189">
        <v>100</v>
      </c>
      <c r="E894" s="1216"/>
      <c r="F894" s="1180">
        <f>ROUND(D894*(ROUND(E894,2)),2)</f>
        <v>0</v>
      </c>
      <c r="G894" s="1181"/>
      <c r="H894" s="1182"/>
    </row>
    <row r="895" spans="1:8" x14ac:dyDescent="0.3">
      <c r="A895" s="1187"/>
      <c r="B895" s="1236"/>
      <c r="C895" s="1253"/>
      <c r="D895" s="1189"/>
      <c r="E895" s="1217"/>
      <c r="F895" s="1180"/>
      <c r="G895" s="1181"/>
      <c r="H895" s="1182"/>
    </row>
    <row r="896" spans="1:8" x14ac:dyDescent="0.3">
      <c r="A896" s="1187"/>
      <c r="B896" s="1236"/>
      <c r="C896" s="1253"/>
      <c r="D896" s="1189"/>
      <c r="E896" s="1217"/>
      <c r="F896" s="1180"/>
      <c r="G896" s="1154"/>
      <c r="H896" s="1154"/>
    </row>
    <row r="897" spans="1:8" x14ac:dyDescent="0.3">
      <c r="A897" s="1187"/>
      <c r="B897" s="1236"/>
      <c r="C897" s="1253"/>
      <c r="D897" s="1189"/>
      <c r="E897" s="1217"/>
      <c r="F897" s="1180"/>
      <c r="G897" s="1154"/>
      <c r="H897" s="1154"/>
    </row>
    <row r="898" spans="1:8" x14ac:dyDescent="0.3">
      <c r="A898" s="1187"/>
      <c r="B898" s="1236"/>
      <c r="C898" s="1253"/>
      <c r="D898" s="1189"/>
      <c r="E898" s="1217"/>
      <c r="F898" s="1180"/>
      <c r="G898" s="1154"/>
      <c r="H898" s="1154"/>
    </row>
    <row r="899" spans="1:8" x14ac:dyDescent="0.3">
      <c r="A899" s="1187"/>
      <c r="B899" s="1236"/>
      <c r="C899" s="1253"/>
      <c r="D899" s="1189"/>
      <c r="E899" s="1217"/>
      <c r="F899" s="1180"/>
      <c r="G899" s="1154"/>
      <c r="H899" s="1154"/>
    </row>
    <row r="900" spans="1:8" x14ac:dyDescent="0.3">
      <c r="A900" s="1187"/>
      <c r="B900" s="1236"/>
      <c r="C900" s="1253"/>
      <c r="D900" s="1189"/>
      <c r="E900" s="1217"/>
      <c r="F900" s="1180"/>
      <c r="G900" s="1154"/>
      <c r="H900" s="1154"/>
    </row>
    <row r="901" spans="1:8" x14ac:dyDescent="0.3">
      <c r="A901" s="1187"/>
      <c r="B901" s="1236"/>
      <c r="C901" s="1253"/>
      <c r="D901" s="1189"/>
      <c r="E901" s="1217"/>
      <c r="F901" s="1180"/>
      <c r="G901" s="1154"/>
      <c r="H901" s="1154"/>
    </row>
    <row r="902" spans="1:8" x14ac:dyDescent="0.3">
      <c r="A902" s="1187"/>
      <c r="B902" s="1236"/>
      <c r="C902" s="1253"/>
      <c r="D902" s="1189"/>
      <c r="E902" s="1217"/>
      <c r="F902" s="1180"/>
      <c r="G902" s="1154"/>
      <c r="H902" s="1154"/>
    </row>
    <row r="903" spans="1:8" x14ac:dyDescent="0.3">
      <c r="A903" s="1178"/>
      <c r="B903" s="1203"/>
      <c r="C903" s="1204"/>
      <c r="D903" s="1204"/>
      <c r="E903" s="1204"/>
      <c r="F903" s="1210"/>
      <c r="G903" s="1181"/>
      <c r="H903" s="1182"/>
    </row>
    <row r="904" spans="1:8" x14ac:dyDescent="0.3">
      <c r="A904" s="1211" t="s">
        <v>4060</v>
      </c>
      <c r="B904" s="1158" t="s">
        <v>4116</v>
      </c>
      <c r="C904" s="1159"/>
      <c r="D904" s="1159"/>
      <c r="E904" s="1159"/>
      <c r="F904" s="1175">
        <f>SUM(F858:F903)</f>
        <v>0</v>
      </c>
      <c r="G904" s="1181"/>
      <c r="H904" s="1151"/>
    </row>
    <row r="905" spans="1:8" ht="12" customHeight="1" x14ac:dyDescent="0.3">
      <c r="A905" s="1148" t="str">
        <f>A1</f>
        <v>CONTRACT  SANRAL NRA 2024/1323</v>
      </c>
      <c r="B905" s="1206"/>
      <c r="C905" s="1150"/>
      <c r="D905" s="1150"/>
      <c r="E905" s="1150"/>
      <c r="F905" s="1151"/>
      <c r="G905" s="1181"/>
      <c r="H905" s="1151"/>
    </row>
    <row r="906" spans="1:8" ht="12" customHeight="1" x14ac:dyDescent="0.3">
      <c r="A906" s="1148" t="str">
        <f>A2</f>
        <v>ROUTINE ROAD MAINTENANCE ON NATIONAL ROUTES IN THE MPUMALANGA PROVINCE</v>
      </c>
      <c r="B906" s="1149"/>
      <c r="C906" s="1150"/>
      <c r="D906" s="1150"/>
      <c r="E906" s="1150"/>
      <c r="F906" s="1155" t="s">
        <v>4495</v>
      </c>
      <c r="G906" s="1181"/>
      <c r="H906" s="1155"/>
    </row>
    <row r="907" spans="1:8" ht="12" customHeight="1" x14ac:dyDescent="0.3">
      <c r="A907" s="1157" t="s">
        <v>4457</v>
      </c>
      <c r="B907" s="1149"/>
      <c r="C907" s="1159"/>
      <c r="D907" s="1159"/>
      <c r="E907" s="1159"/>
      <c r="F907" s="1151"/>
      <c r="G907" s="1181"/>
      <c r="H907" s="1151"/>
    </row>
    <row r="908" spans="1:8" ht="12" customHeight="1" x14ac:dyDescent="0.3">
      <c r="A908" s="1162"/>
      <c r="B908" s="1163"/>
      <c r="C908" s="1164"/>
      <c r="D908" s="1164"/>
      <c r="E908" s="1165"/>
      <c r="F908" s="1165"/>
      <c r="G908" s="1181"/>
      <c r="H908" s="1151"/>
    </row>
    <row r="909" spans="1:8" ht="12" customHeight="1" x14ac:dyDescent="0.3">
      <c r="A909" s="1166" t="s">
        <v>4111</v>
      </c>
      <c r="B909" s="1167" t="s">
        <v>4035</v>
      </c>
      <c r="C909" s="1168" t="s">
        <v>4112</v>
      </c>
      <c r="D909" s="1168" t="s">
        <v>4113</v>
      </c>
      <c r="E909" s="1169" t="s">
        <v>4114</v>
      </c>
      <c r="F909" s="1169" t="s">
        <v>4036</v>
      </c>
      <c r="G909" s="1181"/>
      <c r="H909" s="1170"/>
    </row>
    <row r="910" spans="1:8" ht="12" customHeight="1" x14ac:dyDescent="0.3">
      <c r="A910" s="1172"/>
      <c r="B910" s="1173"/>
      <c r="C910" s="1174"/>
      <c r="D910" s="1174"/>
      <c r="E910" s="1175"/>
      <c r="F910" s="1175"/>
      <c r="G910" s="1181"/>
      <c r="H910" s="1151"/>
    </row>
    <row r="911" spans="1:8" ht="12" customHeight="1" x14ac:dyDescent="0.3">
      <c r="A911" s="1222"/>
      <c r="B911" s="1223"/>
      <c r="C911" s="1164"/>
      <c r="D911" s="1189" t="s">
        <v>4331</v>
      </c>
      <c r="E911" s="1165"/>
      <c r="F911" s="1180"/>
      <c r="G911" s="1181"/>
      <c r="H911" s="1182"/>
    </row>
    <row r="912" spans="1:8" ht="24" x14ac:dyDescent="0.3">
      <c r="A912" s="1166" t="s">
        <v>4062</v>
      </c>
      <c r="B912" s="1184" t="s">
        <v>4496</v>
      </c>
      <c r="C912" s="1185"/>
      <c r="D912" s="1189" t="s">
        <v>4331</v>
      </c>
      <c r="E912" s="1207"/>
      <c r="F912" s="1180"/>
      <c r="G912" s="1181"/>
      <c r="H912" s="1182"/>
    </row>
    <row r="913" spans="1:8" ht="10.050000000000001" customHeight="1" x14ac:dyDescent="0.3">
      <c r="A913" s="1166"/>
      <c r="B913" s="1186"/>
      <c r="C913" s="1185"/>
      <c r="D913" s="1189" t="s">
        <v>4331</v>
      </c>
      <c r="E913" s="1207"/>
      <c r="F913" s="1180"/>
      <c r="G913" s="1181"/>
      <c r="H913" s="1182"/>
    </row>
    <row r="914" spans="1:8" x14ac:dyDescent="0.3">
      <c r="A914" s="1225" t="s">
        <v>734</v>
      </c>
      <c r="B914" s="1188" t="s">
        <v>655</v>
      </c>
      <c r="C914" s="1185"/>
      <c r="D914" s="1189" t="s">
        <v>4331</v>
      </c>
      <c r="E914" s="1207"/>
      <c r="F914" s="1180"/>
      <c r="G914" s="1181"/>
      <c r="H914" s="1182"/>
    </row>
    <row r="915" spans="1:8" ht="10.050000000000001" customHeight="1" x14ac:dyDescent="0.3">
      <c r="A915" s="1225"/>
      <c r="B915" s="1188"/>
      <c r="C915" s="1185"/>
      <c r="D915" s="1189" t="s">
        <v>4331</v>
      </c>
      <c r="E915" s="1207"/>
      <c r="F915" s="1180"/>
      <c r="G915" s="1181"/>
      <c r="H915" s="1182"/>
    </row>
    <row r="916" spans="1:8" x14ac:dyDescent="0.3">
      <c r="A916" s="1187" t="s">
        <v>735</v>
      </c>
      <c r="B916" s="1188" t="s">
        <v>657</v>
      </c>
      <c r="C916" s="1185" t="s">
        <v>221</v>
      </c>
      <c r="D916" s="1189">
        <v>50</v>
      </c>
      <c r="E916" s="1216"/>
      <c r="F916" s="1180">
        <f>ROUND(D916*(ROUND(E916,2)),2)</f>
        <v>0</v>
      </c>
      <c r="G916" s="1181"/>
      <c r="H916" s="1182"/>
    </row>
    <row r="917" spans="1:8" ht="10.050000000000001" customHeight="1" x14ac:dyDescent="0.3">
      <c r="A917" s="1187"/>
      <c r="B917" s="1188"/>
      <c r="C917" s="1185"/>
      <c r="D917" s="1189" t="s">
        <v>4331</v>
      </c>
      <c r="E917" s="1217"/>
      <c r="F917" s="1180"/>
      <c r="G917" s="1181"/>
      <c r="H917" s="1182"/>
    </row>
    <row r="918" spans="1:8" x14ac:dyDescent="0.3">
      <c r="A918" s="1187" t="s">
        <v>736</v>
      </c>
      <c r="B918" s="1188" t="s">
        <v>659</v>
      </c>
      <c r="C918" s="1185" t="s">
        <v>221</v>
      </c>
      <c r="D918" s="1189">
        <v>25</v>
      </c>
      <c r="E918" s="1216"/>
      <c r="F918" s="1180">
        <f>ROUND(D918*(ROUND(E918,2)),2)</f>
        <v>0</v>
      </c>
      <c r="G918" s="1181"/>
      <c r="H918" s="1182"/>
    </row>
    <row r="919" spans="1:8" ht="10.050000000000001" customHeight="1" x14ac:dyDescent="0.3">
      <c r="A919" s="1225"/>
      <c r="B919" s="1188"/>
      <c r="C919" s="1185"/>
      <c r="D919" s="1189" t="s">
        <v>4331</v>
      </c>
      <c r="E919" s="1207"/>
      <c r="F919" s="1180"/>
      <c r="G919" s="1181"/>
      <c r="H919" s="1182"/>
    </row>
    <row r="920" spans="1:8" x14ac:dyDescent="0.3">
      <c r="A920" s="1225" t="s">
        <v>737</v>
      </c>
      <c r="B920" s="1188" t="s">
        <v>738</v>
      </c>
      <c r="C920" s="1185" t="s">
        <v>221</v>
      </c>
      <c r="D920" s="1189">
        <v>20</v>
      </c>
      <c r="E920" s="1216"/>
      <c r="F920" s="1180">
        <f>ROUND(D920*(ROUND(E920,2)),2)</f>
        <v>0</v>
      </c>
      <c r="G920" s="1181"/>
      <c r="H920" s="1182"/>
    </row>
    <row r="921" spans="1:8" ht="10.050000000000001" customHeight="1" x14ac:dyDescent="0.3">
      <c r="A921" s="1225"/>
      <c r="B921" s="1188"/>
      <c r="C921" s="1185"/>
      <c r="D921" s="1189" t="s">
        <v>4331</v>
      </c>
      <c r="E921" s="1217"/>
      <c r="F921" s="1180"/>
      <c r="G921" s="1181"/>
      <c r="H921" s="1182"/>
    </row>
    <row r="922" spans="1:8" x14ac:dyDescent="0.3">
      <c r="A922" s="1225" t="s">
        <v>739</v>
      </c>
      <c r="B922" s="1186" t="s">
        <v>740</v>
      </c>
      <c r="C922" s="1185"/>
      <c r="D922" s="1189" t="s">
        <v>4331</v>
      </c>
      <c r="E922" s="1217"/>
      <c r="F922" s="1180"/>
      <c r="G922" s="1181"/>
      <c r="H922" s="1182"/>
    </row>
    <row r="923" spans="1:8" ht="10.050000000000001" customHeight="1" x14ac:dyDescent="0.3">
      <c r="A923" s="1187"/>
      <c r="B923" s="1188"/>
      <c r="C923" s="1185"/>
      <c r="D923" s="1189" t="s">
        <v>4331</v>
      </c>
      <c r="E923" s="1217"/>
      <c r="F923" s="1180"/>
      <c r="G923" s="1181"/>
      <c r="H923" s="1182"/>
    </row>
    <row r="924" spans="1:8" ht="22.8" x14ac:dyDescent="0.3">
      <c r="A924" s="1187" t="s">
        <v>741</v>
      </c>
      <c r="B924" s="1188" t="s">
        <v>742</v>
      </c>
      <c r="C924" s="1185"/>
      <c r="D924" s="1189" t="s">
        <v>4331</v>
      </c>
      <c r="E924" s="1229"/>
      <c r="F924" s="1180"/>
      <c r="G924" s="1181"/>
      <c r="H924" s="1182"/>
    </row>
    <row r="925" spans="1:8" ht="10.050000000000001" customHeight="1" x14ac:dyDescent="0.3">
      <c r="A925" s="1187"/>
      <c r="B925" s="1188"/>
      <c r="C925" s="1185"/>
      <c r="D925" s="1189" t="s">
        <v>4331</v>
      </c>
      <c r="E925" s="1229"/>
      <c r="F925" s="1180"/>
      <c r="G925" s="1181"/>
      <c r="H925" s="1182"/>
    </row>
    <row r="926" spans="1:8" x14ac:dyDescent="0.3">
      <c r="A926" s="1187" t="s">
        <v>745</v>
      </c>
      <c r="B926" s="1188" t="s">
        <v>3805</v>
      </c>
      <c r="C926" s="1185" t="s">
        <v>221</v>
      </c>
      <c r="D926" s="1189">
        <v>10</v>
      </c>
      <c r="E926" s="1216"/>
      <c r="F926" s="1180">
        <f>ROUND(D926*(ROUND(E926,2)),2)</f>
        <v>0</v>
      </c>
      <c r="G926" s="1181"/>
      <c r="H926" s="1182"/>
    </row>
    <row r="927" spans="1:8" ht="10.050000000000001" customHeight="1" x14ac:dyDescent="0.3">
      <c r="A927" s="1187"/>
      <c r="B927" s="1188"/>
      <c r="C927" s="1185"/>
      <c r="D927" s="1189" t="s">
        <v>4331</v>
      </c>
      <c r="E927" s="1207"/>
      <c r="F927" s="1180"/>
      <c r="G927" s="1181"/>
      <c r="H927" s="1182"/>
    </row>
    <row r="928" spans="1:8" x14ac:dyDescent="0.3">
      <c r="A928" s="1187" t="s">
        <v>747</v>
      </c>
      <c r="B928" s="1188" t="s">
        <v>4497</v>
      </c>
      <c r="C928" s="1185"/>
      <c r="D928" s="1189" t="s">
        <v>4331</v>
      </c>
      <c r="E928" s="1229"/>
      <c r="F928" s="1180"/>
      <c r="G928" s="1181"/>
      <c r="H928" s="1182"/>
    </row>
    <row r="929" spans="1:8" ht="10.050000000000001" customHeight="1" x14ac:dyDescent="0.3">
      <c r="A929" s="1187"/>
      <c r="B929" s="1188"/>
      <c r="C929" s="1185"/>
      <c r="D929" s="1189" t="s">
        <v>4331</v>
      </c>
      <c r="E929" s="1229"/>
      <c r="F929" s="1180"/>
      <c r="G929" s="1181"/>
      <c r="H929" s="1182"/>
    </row>
    <row r="930" spans="1:8" x14ac:dyDescent="0.3">
      <c r="A930" s="1187" t="s">
        <v>750</v>
      </c>
      <c r="B930" s="1188" t="s">
        <v>3805</v>
      </c>
      <c r="C930" s="1185" t="s">
        <v>221</v>
      </c>
      <c r="D930" s="1189">
        <v>10</v>
      </c>
      <c r="E930" s="1216"/>
      <c r="F930" s="1180">
        <f>ROUND(D930*(ROUND(E930,2)),2)</f>
        <v>0</v>
      </c>
      <c r="G930" s="1181"/>
      <c r="H930" s="1182"/>
    </row>
    <row r="931" spans="1:8" ht="10.050000000000001" customHeight="1" x14ac:dyDescent="0.3">
      <c r="A931" s="1187"/>
      <c r="B931" s="1188"/>
      <c r="C931" s="1185"/>
      <c r="D931" s="1189" t="s">
        <v>4331</v>
      </c>
      <c r="E931" s="1207"/>
      <c r="F931" s="1180"/>
      <c r="G931" s="1181"/>
      <c r="H931" s="1182"/>
    </row>
    <row r="932" spans="1:8" x14ac:dyDescent="0.3">
      <c r="A932" s="1187" t="s">
        <v>751</v>
      </c>
      <c r="B932" s="1188" t="s">
        <v>4498</v>
      </c>
      <c r="C932" s="1185"/>
      <c r="D932" s="1189" t="s">
        <v>4331</v>
      </c>
      <c r="E932" s="1229"/>
      <c r="F932" s="1180"/>
      <c r="G932" s="1181"/>
      <c r="H932" s="1182"/>
    </row>
    <row r="933" spans="1:8" ht="10.050000000000001" customHeight="1" x14ac:dyDescent="0.3">
      <c r="A933" s="1187"/>
      <c r="B933" s="1188"/>
      <c r="C933" s="1185"/>
      <c r="D933" s="1189" t="s">
        <v>4331</v>
      </c>
      <c r="E933" s="1229"/>
      <c r="F933" s="1180"/>
      <c r="G933" s="1181"/>
      <c r="H933" s="1182"/>
    </row>
    <row r="934" spans="1:8" x14ac:dyDescent="0.3">
      <c r="A934" s="1187" t="s">
        <v>754</v>
      </c>
      <c r="B934" s="1188" t="s">
        <v>3805</v>
      </c>
      <c r="C934" s="1185" t="s">
        <v>221</v>
      </c>
      <c r="D934" s="1189">
        <v>10</v>
      </c>
      <c r="E934" s="1216"/>
      <c r="F934" s="1180">
        <f>ROUND(D934*(ROUND(E934,2)),2)</f>
        <v>0</v>
      </c>
      <c r="G934" s="1181"/>
      <c r="H934" s="1182"/>
    </row>
    <row r="935" spans="1:8" ht="10.050000000000001" customHeight="1" x14ac:dyDescent="0.3">
      <c r="A935" s="1187"/>
      <c r="B935" s="1188"/>
      <c r="C935" s="1185"/>
      <c r="D935" s="1189" t="s">
        <v>4331</v>
      </c>
      <c r="E935" s="1217"/>
      <c r="F935" s="1180"/>
      <c r="G935" s="1181"/>
      <c r="H935" s="1182"/>
    </row>
    <row r="936" spans="1:8" x14ac:dyDescent="0.3">
      <c r="A936" s="1225" t="s">
        <v>755</v>
      </c>
      <c r="B936" s="1186" t="s">
        <v>756</v>
      </c>
      <c r="C936" s="1185"/>
      <c r="D936" s="1189" t="s">
        <v>4331</v>
      </c>
      <c r="E936" s="1217"/>
      <c r="F936" s="1180"/>
      <c r="G936" s="1181"/>
      <c r="H936" s="1182"/>
    </row>
    <row r="937" spans="1:8" ht="10.050000000000001" customHeight="1" x14ac:dyDescent="0.3">
      <c r="A937" s="1187"/>
      <c r="B937" s="1186"/>
      <c r="C937" s="1185"/>
      <c r="D937" s="1189" t="s">
        <v>4331</v>
      </c>
      <c r="E937" s="1217"/>
      <c r="F937" s="1180"/>
      <c r="G937" s="1181"/>
      <c r="H937" s="1182"/>
    </row>
    <row r="938" spans="1:8" ht="22.8" x14ac:dyDescent="0.3">
      <c r="A938" s="1187" t="s">
        <v>757</v>
      </c>
      <c r="B938" s="1188" t="s">
        <v>3990</v>
      </c>
      <c r="C938" s="1185"/>
      <c r="D938" s="1189" t="s">
        <v>4331</v>
      </c>
      <c r="E938" s="1229"/>
      <c r="F938" s="1180"/>
      <c r="G938" s="1181"/>
      <c r="H938" s="1182"/>
    </row>
    <row r="939" spans="1:8" ht="10.050000000000001" customHeight="1" x14ac:dyDescent="0.3">
      <c r="A939" s="1187"/>
      <c r="B939" s="1188"/>
      <c r="C939" s="1185"/>
      <c r="D939" s="1189" t="s">
        <v>4331</v>
      </c>
      <c r="E939" s="1229"/>
      <c r="F939" s="1180"/>
      <c r="G939" s="1181"/>
      <c r="H939" s="1182"/>
    </row>
    <row r="940" spans="1:8" x14ac:dyDescent="0.3">
      <c r="A940" s="1187" t="s">
        <v>3812</v>
      </c>
      <c r="B940" s="1188" t="s">
        <v>3808</v>
      </c>
      <c r="C940" s="1185" t="s">
        <v>363</v>
      </c>
      <c r="D940" s="1189">
        <v>150</v>
      </c>
      <c r="E940" s="1216"/>
      <c r="F940" s="1180">
        <f>ROUND(D940*(ROUND(E940,2)),2)</f>
        <v>0</v>
      </c>
      <c r="G940" s="1181"/>
      <c r="H940" s="1182"/>
    </row>
    <row r="941" spans="1:8" ht="10.050000000000001" customHeight="1" x14ac:dyDescent="0.3">
      <c r="A941" s="1187"/>
      <c r="B941" s="1154"/>
      <c r="C941" s="1185"/>
      <c r="D941" s="1189" t="s">
        <v>4331</v>
      </c>
      <c r="E941" s="1229"/>
      <c r="F941" s="1180"/>
      <c r="G941" s="1181"/>
      <c r="H941" s="1182"/>
    </row>
    <row r="942" spans="1:8" x14ac:dyDescent="0.3">
      <c r="A942" s="1187" t="s">
        <v>3814</v>
      </c>
      <c r="B942" s="1188" t="s">
        <v>3810</v>
      </c>
      <c r="C942" s="1185" t="s">
        <v>363</v>
      </c>
      <c r="D942" s="1189">
        <v>150</v>
      </c>
      <c r="E942" s="1216"/>
      <c r="F942" s="1180">
        <f>ROUND(D942*(ROUND(E942,2)),2)</f>
        <v>0</v>
      </c>
      <c r="G942" s="1181"/>
      <c r="H942" s="1182"/>
    </row>
    <row r="943" spans="1:8" ht="10.050000000000001" customHeight="1" x14ac:dyDescent="0.3">
      <c r="A943" s="1225"/>
      <c r="B943" s="1188"/>
      <c r="C943" s="1185"/>
      <c r="D943" s="1189"/>
      <c r="E943" s="1217"/>
      <c r="F943" s="1180"/>
      <c r="G943" s="1181"/>
      <c r="H943" s="1182"/>
    </row>
    <row r="944" spans="1:8" ht="45.6" x14ac:dyDescent="0.3">
      <c r="A944" s="1225" t="s">
        <v>759</v>
      </c>
      <c r="B944" s="1188" t="s">
        <v>760</v>
      </c>
      <c r="C944" s="1185"/>
      <c r="D944" s="1189" t="s">
        <v>4331</v>
      </c>
      <c r="E944" s="1229"/>
      <c r="F944" s="1180"/>
      <c r="G944" s="1181"/>
      <c r="H944" s="1182"/>
    </row>
    <row r="945" spans="1:8" ht="10.050000000000001" customHeight="1" x14ac:dyDescent="0.3">
      <c r="A945" s="1225"/>
      <c r="B945" s="1188"/>
      <c r="C945" s="1185"/>
      <c r="D945" s="1189" t="s">
        <v>4331</v>
      </c>
      <c r="E945" s="1229"/>
      <c r="F945" s="1180"/>
      <c r="G945" s="1181"/>
      <c r="H945" s="1182"/>
    </row>
    <row r="946" spans="1:8" x14ac:dyDescent="0.3">
      <c r="A946" s="1225" t="s">
        <v>3818</v>
      </c>
      <c r="B946" s="1188" t="s">
        <v>3816</v>
      </c>
      <c r="C946" s="1185" t="s">
        <v>363</v>
      </c>
      <c r="D946" s="1189">
        <v>5</v>
      </c>
      <c r="E946" s="1216"/>
      <c r="F946" s="1180">
        <f>ROUND(D946*(ROUND(E946,2)),2)</f>
        <v>0</v>
      </c>
      <c r="G946" s="1181"/>
      <c r="H946" s="1182"/>
    </row>
    <row r="947" spans="1:8" ht="10.050000000000001" customHeight="1" x14ac:dyDescent="0.3">
      <c r="A947" s="1225"/>
      <c r="B947" s="1188"/>
      <c r="C947" s="1185"/>
      <c r="D947" s="1189" t="s">
        <v>4331</v>
      </c>
      <c r="E947" s="1217"/>
      <c r="F947" s="1180"/>
      <c r="G947" s="1181"/>
      <c r="H947" s="1182"/>
    </row>
    <row r="948" spans="1:8" x14ac:dyDescent="0.3">
      <c r="A948" s="1225" t="s">
        <v>761</v>
      </c>
      <c r="B948" s="1188" t="s">
        <v>762</v>
      </c>
      <c r="C948" s="1185" t="s">
        <v>181</v>
      </c>
      <c r="D948" s="1189">
        <v>100</v>
      </c>
      <c r="E948" s="1216"/>
      <c r="F948" s="1180">
        <f>ROUND(D948*(ROUND(E948,2)),2)</f>
        <v>0</v>
      </c>
      <c r="G948" s="1181"/>
      <c r="H948" s="1182"/>
    </row>
    <row r="949" spans="1:8" ht="10.050000000000001" customHeight="1" x14ac:dyDescent="0.3">
      <c r="A949" s="1187"/>
      <c r="B949" s="1188"/>
      <c r="C949" s="1185"/>
      <c r="D949" s="1189" t="s">
        <v>4331</v>
      </c>
      <c r="E949" s="1217"/>
      <c r="F949" s="1180"/>
      <c r="G949" s="1181"/>
      <c r="H949" s="1182"/>
    </row>
    <row r="950" spans="1:8" x14ac:dyDescent="0.3">
      <c r="A950" s="1225" t="s">
        <v>763</v>
      </c>
      <c r="B950" s="1188" t="s">
        <v>4499</v>
      </c>
      <c r="C950" s="1185" t="s">
        <v>181</v>
      </c>
      <c r="D950" s="1189">
        <v>100</v>
      </c>
      <c r="E950" s="1216"/>
      <c r="F950" s="1180">
        <f>ROUND(D950*(ROUND(E950,2)),2)</f>
        <v>0</v>
      </c>
      <c r="G950" s="1181"/>
      <c r="H950" s="1182"/>
    </row>
    <row r="951" spans="1:8" ht="10.050000000000001" customHeight="1" x14ac:dyDescent="0.3">
      <c r="A951" s="1187"/>
      <c r="B951" s="1188"/>
      <c r="C951" s="1185"/>
      <c r="D951" s="1189" t="s">
        <v>4331</v>
      </c>
      <c r="E951" s="1207"/>
      <c r="F951" s="1180"/>
      <c r="G951" s="1181"/>
      <c r="H951" s="1182"/>
    </row>
    <row r="952" spans="1:8" ht="22.8" x14ac:dyDescent="0.3">
      <c r="A952" s="1225" t="s">
        <v>769</v>
      </c>
      <c r="B952" s="1188" t="s">
        <v>4500</v>
      </c>
      <c r="C952" s="1185" t="s">
        <v>363</v>
      </c>
      <c r="D952" s="1189">
        <v>5</v>
      </c>
      <c r="E952" s="1216"/>
      <c r="F952" s="1180">
        <f>ROUND(D952*(ROUND(E952,2)),2)</f>
        <v>0</v>
      </c>
      <c r="G952" s="1181"/>
      <c r="H952" s="1182"/>
    </row>
    <row r="953" spans="1:8" ht="10.050000000000001" customHeight="1" x14ac:dyDescent="0.3">
      <c r="A953" s="1187"/>
      <c r="B953" s="1188"/>
      <c r="C953" s="1185"/>
      <c r="D953" s="1189" t="s">
        <v>4331</v>
      </c>
      <c r="E953" s="1207"/>
      <c r="F953" s="1180"/>
      <c r="G953" s="1181"/>
      <c r="H953" s="1182"/>
    </row>
    <row r="954" spans="1:8" x14ac:dyDescent="0.3">
      <c r="A954" s="1225" t="s">
        <v>771</v>
      </c>
      <c r="B954" s="1188" t="s">
        <v>772</v>
      </c>
      <c r="C954" s="1185"/>
      <c r="D954" s="1189" t="s">
        <v>4331</v>
      </c>
      <c r="E954" s="1207"/>
      <c r="F954" s="1180"/>
      <c r="G954" s="1181"/>
      <c r="H954" s="1182"/>
    </row>
    <row r="955" spans="1:8" ht="10.050000000000001" customHeight="1" x14ac:dyDescent="0.3">
      <c r="A955" s="1187"/>
      <c r="B955" s="1188"/>
      <c r="C955" s="1185"/>
      <c r="D955" s="1189" t="s">
        <v>4331</v>
      </c>
      <c r="E955" s="1207"/>
      <c r="F955" s="1180"/>
      <c r="G955" s="1181"/>
      <c r="H955" s="1182"/>
    </row>
    <row r="956" spans="1:8" x14ac:dyDescent="0.3">
      <c r="A956" s="1187" t="s">
        <v>773</v>
      </c>
      <c r="B956" s="1188" t="s">
        <v>774</v>
      </c>
      <c r="C956" s="1185" t="s">
        <v>9</v>
      </c>
      <c r="D956" s="1189">
        <v>5</v>
      </c>
      <c r="E956" s="1216"/>
      <c r="F956" s="1180">
        <f>ROUND(D956*(ROUND(E956,2)),2)</f>
        <v>0</v>
      </c>
      <c r="G956" s="1181"/>
      <c r="H956" s="1182"/>
    </row>
    <row r="957" spans="1:8" ht="10.050000000000001" customHeight="1" x14ac:dyDescent="0.3">
      <c r="A957" s="1187"/>
      <c r="B957" s="1188"/>
      <c r="C957" s="1185"/>
      <c r="D957" s="1189" t="s">
        <v>4331</v>
      </c>
      <c r="E957" s="1207"/>
      <c r="F957" s="1180"/>
      <c r="G957" s="1181"/>
      <c r="H957" s="1182"/>
    </row>
    <row r="958" spans="1:8" x14ac:dyDescent="0.3">
      <c r="A958" s="1187" t="s">
        <v>775</v>
      </c>
      <c r="B958" s="1188" t="s">
        <v>776</v>
      </c>
      <c r="C958" s="1185" t="s">
        <v>9</v>
      </c>
      <c r="D958" s="1189">
        <v>5</v>
      </c>
      <c r="E958" s="1216"/>
      <c r="F958" s="1180">
        <f>ROUND(D958*(ROUND(E958,2)),2)</f>
        <v>0</v>
      </c>
      <c r="G958" s="1181"/>
      <c r="H958" s="1182"/>
    </row>
    <row r="959" spans="1:8" ht="10.050000000000001" customHeight="1" x14ac:dyDescent="0.3">
      <c r="A959" s="1187"/>
      <c r="B959" s="1188"/>
      <c r="C959" s="1185"/>
      <c r="D959" s="1189" t="s">
        <v>4331</v>
      </c>
      <c r="E959" s="1217"/>
      <c r="F959" s="1180"/>
      <c r="G959" s="1181"/>
      <c r="H959" s="1182"/>
    </row>
    <row r="960" spans="1:8" x14ac:dyDescent="0.3">
      <c r="A960" s="1225" t="s">
        <v>777</v>
      </c>
      <c r="B960" s="1188" t="s">
        <v>778</v>
      </c>
      <c r="C960" s="1185" t="s">
        <v>221</v>
      </c>
      <c r="D960" s="1189">
        <v>5</v>
      </c>
      <c r="E960" s="1216"/>
      <c r="F960" s="1180">
        <f>ROUND(D960*(ROUND(E960,2)),2)</f>
        <v>0</v>
      </c>
      <c r="G960" s="1181"/>
      <c r="H960" s="1182"/>
    </row>
    <row r="961" spans="1:8" ht="10.050000000000001" customHeight="1" x14ac:dyDescent="0.3">
      <c r="A961" s="1166"/>
      <c r="B961" s="1186"/>
      <c r="C961" s="1185"/>
      <c r="D961" s="1189" t="s">
        <v>4331</v>
      </c>
      <c r="E961" s="1207"/>
      <c r="F961" s="1180"/>
      <c r="G961" s="1181"/>
      <c r="H961" s="1182"/>
    </row>
    <row r="962" spans="1:8" x14ac:dyDescent="0.3">
      <c r="A962" s="1225" t="s">
        <v>779</v>
      </c>
      <c r="B962" s="1188" t="s">
        <v>780</v>
      </c>
      <c r="C962" s="1185" t="s">
        <v>363</v>
      </c>
      <c r="D962" s="1189">
        <v>300</v>
      </c>
      <c r="E962" s="1216"/>
      <c r="F962" s="1180">
        <f>ROUND(D962*(ROUND(E962,2)),2)</f>
        <v>0</v>
      </c>
      <c r="G962" s="1181"/>
      <c r="H962" s="1182"/>
    </row>
    <row r="963" spans="1:8" ht="10.050000000000001" customHeight="1" x14ac:dyDescent="0.3">
      <c r="A963" s="1187"/>
      <c r="B963" s="1188"/>
      <c r="C963" s="1185"/>
      <c r="D963" s="1189" t="s">
        <v>4331</v>
      </c>
      <c r="E963" s="1217"/>
      <c r="F963" s="1180"/>
      <c r="G963" s="1181"/>
      <c r="H963" s="1182"/>
    </row>
    <row r="964" spans="1:8" ht="22.8" x14ac:dyDescent="0.3">
      <c r="A964" s="1225" t="s">
        <v>781</v>
      </c>
      <c r="B964" s="1236" t="s">
        <v>782</v>
      </c>
      <c r="C964" s="1185" t="s">
        <v>316</v>
      </c>
      <c r="D964" s="1189">
        <v>100</v>
      </c>
      <c r="E964" s="1265"/>
      <c r="F964" s="1180">
        <f>ROUND(D964*(ROUND(E964,2)),2)</f>
        <v>0</v>
      </c>
      <c r="G964" s="1181"/>
      <c r="H964" s="1182"/>
    </row>
    <row r="965" spans="1:8" ht="12" customHeight="1" x14ac:dyDescent="0.3">
      <c r="A965" s="1225"/>
      <c r="B965" s="1266"/>
      <c r="C965" s="1174"/>
      <c r="D965" s="1267"/>
      <c r="E965" s="1268"/>
      <c r="F965" s="1180"/>
      <c r="G965" s="1181"/>
      <c r="H965" s="1182"/>
    </row>
    <row r="966" spans="1:8" ht="12" customHeight="1" x14ac:dyDescent="0.3">
      <c r="A966" s="1178"/>
      <c r="B966" s="1203"/>
      <c r="C966" s="1204"/>
      <c r="D966" s="1204"/>
      <c r="E966" s="1204"/>
      <c r="F966" s="1210"/>
      <c r="G966" s="1181"/>
      <c r="H966" s="1182"/>
    </row>
    <row r="967" spans="1:8" ht="12" customHeight="1" x14ac:dyDescent="0.3">
      <c r="A967" s="1211" t="s">
        <v>4062</v>
      </c>
      <c r="B967" s="1158" t="s">
        <v>4116</v>
      </c>
      <c r="C967" s="1159"/>
      <c r="D967" s="1159"/>
      <c r="E967" s="1159"/>
      <c r="F967" s="1175">
        <f>SUM(F911:F964)</f>
        <v>0</v>
      </c>
      <c r="G967" s="1181"/>
      <c r="H967" s="1151"/>
    </row>
    <row r="968" spans="1:8" x14ac:dyDescent="0.3">
      <c r="A968" s="1148" t="str">
        <f>A1</f>
        <v>CONTRACT  SANRAL NRA 2024/1323</v>
      </c>
      <c r="B968" s="1206"/>
      <c r="C968" s="1150"/>
      <c r="D968" s="1150"/>
      <c r="E968" s="1150"/>
      <c r="F968" s="1151"/>
      <c r="G968" s="1181"/>
      <c r="H968" s="1151"/>
    </row>
    <row r="969" spans="1:8" x14ac:dyDescent="0.3">
      <c r="A969" s="1148" t="str">
        <f>A2</f>
        <v>ROUTINE ROAD MAINTENANCE ON NATIONAL ROUTES IN THE MPUMALANGA PROVINCE</v>
      </c>
      <c r="B969" s="1149"/>
      <c r="C969" s="1150"/>
      <c r="D969" s="1150"/>
      <c r="E969" s="1150"/>
      <c r="F969" s="1155" t="s">
        <v>4501</v>
      </c>
      <c r="G969" s="1181"/>
      <c r="H969" s="1155"/>
    </row>
    <row r="970" spans="1:8" x14ac:dyDescent="0.3">
      <c r="A970" s="1157" t="s">
        <v>4457</v>
      </c>
      <c r="B970" s="1149"/>
      <c r="C970" s="1159"/>
      <c r="D970" s="1159"/>
      <c r="E970" s="1159"/>
      <c r="F970" s="1151"/>
      <c r="G970" s="1181"/>
      <c r="H970" s="1151"/>
    </row>
    <row r="971" spans="1:8" x14ac:dyDescent="0.3">
      <c r="A971" s="1162"/>
      <c r="B971" s="1163"/>
      <c r="C971" s="1164"/>
      <c r="D971" s="1164"/>
      <c r="E971" s="1165"/>
      <c r="F971" s="1165"/>
      <c r="G971" s="1181"/>
      <c r="H971" s="1151"/>
    </row>
    <row r="972" spans="1:8" x14ac:dyDescent="0.3">
      <c r="A972" s="1166" t="s">
        <v>4111</v>
      </c>
      <c r="B972" s="1167" t="s">
        <v>4035</v>
      </c>
      <c r="C972" s="1168" t="s">
        <v>4112</v>
      </c>
      <c r="D972" s="1168" t="s">
        <v>4113</v>
      </c>
      <c r="E972" s="1169" t="s">
        <v>4114</v>
      </c>
      <c r="F972" s="1169" t="s">
        <v>4036</v>
      </c>
      <c r="G972" s="1181"/>
      <c r="H972" s="1170"/>
    </row>
    <row r="973" spans="1:8" x14ac:dyDescent="0.3">
      <c r="A973" s="1172"/>
      <c r="B973" s="1173"/>
      <c r="C973" s="1174"/>
      <c r="D973" s="1174"/>
      <c r="E973" s="1175"/>
      <c r="F973" s="1175"/>
      <c r="G973" s="1181"/>
      <c r="H973" s="1151"/>
    </row>
    <row r="974" spans="1:8" x14ac:dyDescent="0.3">
      <c r="A974" s="1222"/>
      <c r="B974" s="1223"/>
      <c r="C974" s="1164"/>
      <c r="D974" s="1189" t="s">
        <v>4331</v>
      </c>
      <c r="E974" s="1165"/>
      <c r="F974" s="1180"/>
      <c r="G974" s="1181"/>
      <c r="H974" s="1182"/>
    </row>
    <row r="975" spans="1:8" x14ac:dyDescent="0.3">
      <c r="A975" s="1166" t="s">
        <v>4064</v>
      </c>
      <c r="B975" s="1184" t="s">
        <v>4065</v>
      </c>
      <c r="C975" s="1185"/>
      <c r="D975" s="1189" t="s">
        <v>4331</v>
      </c>
      <c r="E975" s="1207"/>
      <c r="F975" s="1180"/>
      <c r="G975" s="1181"/>
      <c r="H975" s="1182"/>
    </row>
    <row r="976" spans="1:8" x14ac:dyDescent="0.3">
      <c r="A976" s="1166"/>
      <c r="B976" s="1186"/>
      <c r="C976" s="1185"/>
      <c r="D976" s="1189" t="s">
        <v>4331</v>
      </c>
      <c r="E976" s="1207"/>
      <c r="F976" s="1180"/>
      <c r="G976" s="1181"/>
      <c r="H976" s="1182"/>
    </row>
    <row r="977" spans="1:8" ht="22.8" x14ac:dyDescent="0.3">
      <c r="A977" s="1225" t="s">
        <v>785</v>
      </c>
      <c r="B977" s="1188" t="s">
        <v>786</v>
      </c>
      <c r="C977" s="1185"/>
      <c r="D977" s="1189" t="s">
        <v>4331</v>
      </c>
      <c r="E977" s="1207"/>
      <c r="F977" s="1180"/>
      <c r="G977" s="1181"/>
      <c r="H977" s="1182"/>
    </row>
    <row r="978" spans="1:8" x14ac:dyDescent="0.3">
      <c r="A978" s="1225"/>
      <c r="B978" s="1188"/>
      <c r="C978" s="1185"/>
      <c r="D978" s="1189" t="s">
        <v>4331</v>
      </c>
      <c r="E978" s="1207"/>
      <c r="F978" s="1180"/>
      <c r="G978" s="1181"/>
      <c r="H978" s="1182"/>
    </row>
    <row r="979" spans="1:8" ht="22.8" x14ac:dyDescent="0.3">
      <c r="A979" s="1225" t="s">
        <v>787</v>
      </c>
      <c r="B979" s="1188" t="s">
        <v>788</v>
      </c>
      <c r="C979" s="1185" t="s">
        <v>16</v>
      </c>
      <c r="D979" s="1189">
        <v>1</v>
      </c>
      <c r="E979" s="1217">
        <v>500000</v>
      </c>
      <c r="F979" s="1180">
        <f>ROUND(D979*(ROUND(E979,2)),2)</f>
        <v>500000</v>
      </c>
      <c r="G979" s="1181"/>
      <c r="H979" s="1182"/>
    </row>
    <row r="980" spans="1:8" x14ac:dyDescent="0.3">
      <c r="A980" s="1225"/>
      <c r="B980" s="1188"/>
      <c r="C980" s="1185"/>
      <c r="D980" s="1189" t="s">
        <v>4331</v>
      </c>
      <c r="E980" s="1207"/>
      <c r="F980" s="1180"/>
      <c r="G980" s="1181"/>
      <c r="H980" s="1182"/>
    </row>
    <row r="981" spans="1:8" ht="22.8" x14ac:dyDescent="0.3">
      <c r="A981" s="1225" t="s">
        <v>794</v>
      </c>
      <c r="B981" s="1188" t="s">
        <v>795</v>
      </c>
      <c r="C981" s="1185" t="s">
        <v>21</v>
      </c>
      <c r="D981" s="1189">
        <f>F979</f>
        <v>500000</v>
      </c>
      <c r="E981" s="1208"/>
      <c r="F981" s="1180">
        <f>ROUND(D981*(ROUND(E981,2)),2)</f>
        <v>0</v>
      </c>
      <c r="G981" s="1181"/>
      <c r="H981" s="1182"/>
    </row>
    <row r="982" spans="1:8" x14ac:dyDescent="0.3">
      <c r="A982" s="1225"/>
      <c r="B982" s="1188"/>
      <c r="C982" s="1185"/>
      <c r="D982" s="1189" t="s">
        <v>4331</v>
      </c>
      <c r="E982" s="1217"/>
      <c r="F982" s="1180"/>
      <c r="G982" s="1181"/>
      <c r="H982" s="1182"/>
    </row>
    <row r="983" spans="1:8" x14ac:dyDescent="0.3">
      <c r="A983" s="1183"/>
      <c r="B983" s="1188"/>
      <c r="C983" s="1185"/>
      <c r="D983" s="1189" t="s">
        <v>4331</v>
      </c>
      <c r="E983" s="1217"/>
      <c r="F983" s="1180"/>
      <c r="G983" s="1181"/>
      <c r="H983" s="1182"/>
    </row>
    <row r="984" spans="1:8" x14ac:dyDescent="0.3">
      <c r="A984" s="1183"/>
      <c r="B984" s="1188"/>
      <c r="C984" s="1185"/>
      <c r="D984" s="1189" t="s">
        <v>4331</v>
      </c>
      <c r="E984" s="1207"/>
      <c r="F984" s="1180"/>
      <c r="G984" s="1181"/>
      <c r="H984" s="1182"/>
    </row>
    <row r="985" spans="1:8" x14ac:dyDescent="0.3">
      <c r="A985" s="1183"/>
      <c r="B985" s="1188"/>
      <c r="C985" s="1185"/>
      <c r="D985" s="1189" t="s">
        <v>4331</v>
      </c>
      <c r="E985" s="1207"/>
      <c r="F985" s="1180"/>
      <c r="G985" s="1181"/>
      <c r="H985" s="1182"/>
    </row>
    <row r="986" spans="1:8" x14ac:dyDescent="0.3">
      <c r="A986" s="1183"/>
      <c r="B986" s="1188"/>
      <c r="C986" s="1185"/>
      <c r="D986" s="1189" t="s">
        <v>4331</v>
      </c>
      <c r="E986" s="1207"/>
      <c r="F986" s="1180"/>
      <c r="G986" s="1181"/>
      <c r="H986" s="1182"/>
    </row>
    <row r="987" spans="1:8" x14ac:dyDescent="0.3">
      <c r="A987" s="1183"/>
      <c r="B987" s="1188"/>
      <c r="C987" s="1185"/>
      <c r="D987" s="1189" t="s">
        <v>4331</v>
      </c>
      <c r="E987" s="1245"/>
      <c r="F987" s="1180"/>
      <c r="G987" s="1181"/>
      <c r="H987" s="1182"/>
    </row>
    <row r="988" spans="1:8" x14ac:dyDescent="0.3">
      <c r="A988" s="1183"/>
      <c r="B988" s="1188"/>
      <c r="C988" s="1185"/>
      <c r="D988" s="1189" t="s">
        <v>4331</v>
      </c>
      <c r="E988" s="1217"/>
      <c r="F988" s="1180"/>
      <c r="G988" s="1181"/>
      <c r="H988" s="1182"/>
    </row>
    <row r="989" spans="1:8" x14ac:dyDescent="0.3">
      <c r="A989" s="1183"/>
      <c r="B989" s="1188"/>
      <c r="C989" s="1185"/>
      <c r="D989" s="1189" t="s">
        <v>4331</v>
      </c>
      <c r="E989" s="1207"/>
      <c r="F989" s="1180"/>
      <c r="G989" s="1181"/>
      <c r="H989" s="1182"/>
    </row>
    <row r="990" spans="1:8" x14ac:dyDescent="0.3">
      <c r="A990" s="1183"/>
      <c r="B990" s="1188"/>
      <c r="C990" s="1185"/>
      <c r="D990" s="1189" t="s">
        <v>4331</v>
      </c>
      <c r="E990" s="1217"/>
      <c r="F990" s="1180"/>
      <c r="G990" s="1181"/>
      <c r="H990" s="1182"/>
    </row>
    <row r="991" spans="1:8" x14ac:dyDescent="0.3">
      <c r="A991" s="1166"/>
      <c r="B991" s="1188"/>
      <c r="C991" s="1185"/>
      <c r="D991" s="1189" t="s">
        <v>4331</v>
      </c>
      <c r="E991" s="1217"/>
      <c r="F991" s="1180"/>
      <c r="G991" s="1181"/>
      <c r="H991" s="1182"/>
    </row>
    <row r="992" spans="1:8" x14ac:dyDescent="0.3">
      <c r="A992" s="1183"/>
      <c r="B992" s="1188"/>
      <c r="C992" s="1185"/>
      <c r="D992" s="1189" t="s">
        <v>4331</v>
      </c>
      <c r="E992" s="1217"/>
      <c r="F992" s="1180"/>
      <c r="G992" s="1181"/>
      <c r="H992" s="1182"/>
    </row>
    <row r="993" spans="1:8" x14ac:dyDescent="0.3">
      <c r="A993" s="1183"/>
      <c r="B993" s="1188"/>
      <c r="C993" s="1185"/>
      <c r="D993" s="1189" t="s">
        <v>4331</v>
      </c>
      <c r="E993" s="1217"/>
      <c r="F993" s="1180"/>
      <c r="G993" s="1181"/>
      <c r="H993" s="1182"/>
    </row>
    <row r="994" spans="1:8" x14ac:dyDescent="0.3">
      <c r="A994" s="1183"/>
      <c r="B994" s="1188"/>
      <c r="C994" s="1185"/>
      <c r="D994" s="1189" t="s">
        <v>4331</v>
      </c>
      <c r="E994" s="1217"/>
      <c r="F994" s="1180"/>
      <c r="G994" s="1181"/>
      <c r="H994" s="1182"/>
    </row>
    <row r="995" spans="1:8" x14ac:dyDescent="0.3">
      <c r="A995" s="1183"/>
      <c r="B995" s="1188"/>
      <c r="C995" s="1185"/>
      <c r="D995" s="1189" t="s">
        <v>4331</v>
      </c>
      <c r="E995" s="1217"/>
      <c r="F995" s="1180"/>
      <c r="G995" s="1181"/>
      <c r="H995" s="1182"/>
    </row>
    <row r="996" spans="1:8" x14ac:dyDescent="0.3">
      <c r="A996" s="1166"/>
      <c r="B996" s="1188"/>
      <c r="C996" s="1185"/>
      <c r="D996" s="1189" t="s">
        <v>4331</v>
      </c>
      <c r="E996" s="1217"/>
      <c r="F996" s="1180"/>
      <c r="G996" s="1181"/>
      <c r="H996" s="1182"/>
    </row>
    <row r="997" spans="1:8" x14ac:dyDescent="0.3">
      <c r="A997" s="1166"/>
      <c r="B997" s="1188"/>
      <c r="C997" s="1185"/>
      <c r="D997" s="1189" t="s">
        <v>4331</v>
      </c>
      <c r="E997" s="1217"/>
      <c r="F997" s="1180"/>
      <c r="G997" s="1181"/>
      <c r="H997" s="1182"/>
    </row>
    <row r="998" spans="1:8" x14ac:dyDescent="0.3">
      <c r="A998" s="1166"/>
      <c r="B998" s="1188"/>
      <c r="C998" s="1185"/>
      <c r="D998" s="1189" t="s">
        <v>4331</v>
      </c>
      <c r="E998" s="1217"/>
      <c r="F998" s="1180"/>
      <c r="G998" s="1181"/>
      <c r="H998" s="1182"/>
    </row>
    <row r="999" spans="1:8" x14ac:dyDescent="0.3">
      <c r="A999" s="1183"/>
      <c r="B999" s="1188"/>
      <c r="C999" s="1185"/>
      <c r="D999" s="1189" t="s">
        <v>4331</v>
      </c>
      <c r="E999" s="1217"/>
      <c r="F999" s="1180"/>
      <c r="G999" s="1181"/>
      <c r="H999" s="1182"/>
    </row>
    <row r="1000" spans="1:8" x14ac:dyDescent="0.3">
      <c r="A1000" s="1183"/>
      <c r="B1000" s="1188"/>
      <c r="C1000" s="1185"/>
      <c r="D1000" s="1189" t="s">
        <v>4331</v>
      </c>
      <c r="E1000" s="1217"/>
      <c r="F1000" s="1180"/>
      <c r="G1000" s="1181"/>
      <c r="H1000" s="1182"/>
    </row>
    <row r="1001" spans="1:8" x14ac:dyDescent="0.3">
      <c r="A1001" s="1166"/>
      <c r="B1001" s="1188"/>
      <c r="C1001" s="1185"/>
      <c r="D1001" s="1189" t="s">
        <v>4331</v>
      </c>
      <c r="E1001" s="1207"/>
      <c r="F1001" s="1180"/>
      <c r="G1001" s="1181"/>
      <c r="H1001" s="1182"/>
    </row>
    <row r="1002" spans="1:8" x14ac:dyDescent="0.3">
      <c r="A1002" s="1183"/>
      <c r="B1002" s="1188"/>
      <c r="C1002" s="1185"/>
      <c r="D1002" s="1189" t="s">
        <v>4331</v>
      </c>
      <c r="E1002" s="1217"/>
      <c r="F1002" s="1180"/>
      <c r="G1002" s="1181"/>
      <c r="H1002" s="1182"/>
    </row>
    <row r="1003" spans="1:8" x14ac:dyDescent="0.3">
      <c r="A1003" s="1183"/>
      <c r="B1003" s="1188"/>
      <c r="C1003" s="1185"/>
      <c r="D1003" s="1189" t="s">
        <v>4331</v>
      </c>
      <c r="E1003" s="1217"/>
      <c r="F1003" s="1180"/>
      <c r="G1003" s="1181"/>
      <c r="H1003" s="1182"/>
    </row>
    <row r="1004" spans="1:8" x14ac:dyDescent="0.3">
      <c r="A1004" s="1183"/>
      <c r="B1004" s="1188"/>
      <c r="C1004" s="1185"/>
      <c r="D1004" s="1189" t="s">
        <v>4331</v>
      </c>
      <c r="E1004" s="1217"/>
      <c r="F1004" s="1180"/>
      <c r="G1004" s="1181"/>
      <c r="H1004" s="1182"/>
    </row>
    <row r="1005" spans="1:8" x14ac:dyDescent="0.3">
      <c r="A1005" s="1183"/>
      <c r="B1005" s="1188"/>
      <c r="C1005" s="1185"/>
      <c r="D1005" s="1189" t="s">
        <v>4331</v>
      </c>
      <c r="E1005" s="1217"/>
      <c r="F1005" s="1180"/>
      <c r="G1005" s="1181"/>
      <c r="H1005" s="1182"/>
    </row>
    <row r="1006" spans="1:8" x14ac:dyDescent="0.3">
      <c r="A1006" s="1183"/>
      <c r="B1006" s="1188"/>
      <c r="C1006" s="1185"/>
      <c r="D1006" s="1189" t="s">
        <v>4331</v>
      </c>
      <c r="E1006" s="1217"/>
      <c r="F1006" s="1180"/>
      <c r="G1006" s="1181"/>
      <c r="H1006" s="1182"/>
    </row>
    <row r="1007" spans="1:8" x14ac:dyDescent="0.3">
      <c r="A1007" s="1183"/>
      <c r="B1007" s="1188"/>
      <c r="C1007" s="1185"/>
      <c r="D1007" s="1189" t="s">
        <v>4331</v>
      </c>
      <c r="E1007" s="1207"/>
      <c r="F1007" s="1180"/>
      <c r="G1007" s="1181"/>
      <c r="H1007" s="1182"/>
    </row>
    <row r="1008" spans="1:8" x14ac:dyDescent="0.3">
      <c r="A1008" s="1183"/>
      <c r="B1008" s="1188"/>
      <c r="C1008" s="1185"/>
      <c r="D1008" s="1189" t="s">
        <v>4331</v>
      </c>
      <c r="E1008" s="1207"/>
      <c r="F1008" s="1180"/>
      <c r="G1008" s="1181"/>
      <c r="H1008" s="1182"/>
    </row>
    <row r="1009" spans="1:8" x14ac:dyDescent="0.3">
      <c r="A1009" s="1183"/>
      <c r="B1009" s="1188"/>
      <c r="C1009" s="1185"/>
      <c r="D1009" s="1189" t="s">
        <v>4331</v>
      </c>
      <c r="E1009" s="1207"/>
      <c r="F1009" s="1180"/>
      <c r="G1009" s="1181"/>
      <c r="H1009" s="1182"/>
    </row>
    <row r="1010" spans="1:8" x14ac:dyDescent="0.3">
      <c r="A1010" s="1183"/>
      <c r="B1010" s="1188"/>
      <c r="C1010" s="1185"/>
      <c r="D1010" s="1189" t="s">
        <v>4331</v>
      </c>
      <c r="E1010" s="1207"/>
      <c r="F1010" s="1180"/>
      <c r="G1010" s="1181"/>
      <c r="H1010" s="1182"/>
    </row>
    <row r="1011" spans="1:8" x14ac:dyDescent="0.3">
      <c r="A1011" s="1183"/>
      <c r="B1011" s="1188"/>
      <c r="C1011" s="1185"/>
      <c r="D1011" s="1189" t="s">
        <v>4331</v>
      </c>
      <c r="E1011" s="1207"/>
      <c r="F1011" s="1180"/>
      <c r="G1011" s="1181"/>
      <c r="H1011" s="1182"/>
    </row>
    <row r="1012" spans="1:8" x14ac:dyDescent="0.3">
      <c r="A1012" s="1183"/>
      <c r="B1012" s="1188"/>
      <c r="C1012" s="1185"/>
      <c r="D1012" s="1189" t="s">
        <v>4331</v>
      </c>
      <c r="E1012" s="1207"/>
      <c r="F1012" s="1180"/>
      <c r="G1012" s="1181"/>
      <c r="H1012" s="1182"/>
    </row>
    <row r="1013" spans="1:8" x14ac:dyDescent="0.3">
      <c r="A1013" s="1183"/>
      <c r="B1013" s="1188"/>
      <c r="C1013" s="1185"/>
      <c r="D1013" s="1189"/>
      <c r="E1013" s="1207"/>
      <c r="F1013" s="1180"/>
      <c r="G1013" s="1181"/>
      <c r="H1013" s="1182"/>
    </row>
    <row r="1014" spans="1:8" x14ac:dyDescent="0.3">
      <c r="A1014" s="1183"/>
      <c r="B1014" s="1188"/>
      <c r="C1014" s="1185"/>
      <c r="D1014" s="1189"/>
      <c r="E1014" s="1207"/>
      <c r="F1014" s="1180"/>
      <c r="G1014" s="1181"/>
      <c r="H1014" s="1182"/>
    </row>
    <row r="1015" spans="1:8" x14ac:dyDescent="0.3">
      <c r="A1015" s="1183"/>
      <c r="B1015" s="1188"/>
      <c r="C1015" s="1185"/>
      <c r="D1015" s="1189"/>
      <c r="E1015" s="1207"/>
      <c r="F1015" s="1180"/>
      <c r="G1015" s="1181"/>
      <c r="H1015" s="1182"/>
    </row>
    <row r="1016" spans="1:8" x14ac:dyDescent="0.3">
      <c r="A1016" s="1183"/>
      <c r="B1016" s="1188"/>
      <c r="C1016" s="1185"/>
      <c r="D1016" s="1189"/>
      <c r="E1016" s="1207"/>
      <c r="F1016" s="1180"/>
      <c r="G1016" s="1181"/>
      <c r="H1016" s="1182"/>
    </row>
    <row r="1017" spans="1:8" x14ac:dyDescent="0.3">
      <c r="A1017" s="1183"/>
      <c r="B1017" s="1188"/>
      <c r="C1017" s="1185"/>
      <c r="D1017" s="1189"/>
      <c r="E1017" s="1207"/>
      <c r="F1017" s="1180"/>
      <c r="G1017" s="1181"/>
      <c r="H1017" s="1182"/>
    </row>
    <row r="1018" spans="1:8" x14ac:dyDescent="0.3">
      <c r="A1018" s="1183"/>
      <c r="B1018" s="1188"/>
      <c r="C1018" s="1185"/>
      <c r="D1018" s="1189" t="s">
        <v>4331</v>
      </c>
      <c r="E1018" s="1207"/>
      <c r="F1018" s="1180"/>
      <c r="G1018" s="1181"/>
      <c r="H1018" s="1182"/>
    </row>
    <row r="1019" spans="1:8" x14ac:dyDescent="0.3">
      <c r="A1019" s="1183"/>
      <c r="B1019" s="1188"/>
      <c r="C1019" s="1185"/>
      <c r="D1019" s="1189" t="s">
        <v>4331</v>
      </c>
      <c r="E1019" s="1207"/>
      <c r="F1019" s="1180"/>
      <c r="G1019" s="1181"/>
      <c r="H1019" s="1182"/>
    </row>
    <row r="1020" spans="1:8" x14ac:dyDescent="0.3">
      <c r="A1020" s="1183"/>
      <c r="B1020" s="1188"/>
      <c r="C1020" s="1185"/>
      <c r="D1020" s="1189"/>
      <c r="E1020" s="1207"/>
      <c r="F1020" s="1180"/>
      <c r="G1020" s="1181"/>
      <c r="H1020" s="1182"/>
    </row>
    <row r="1021" spans="1:8" x14ac:dyDescent="0.3">
      <c r="A1021" s="1183"/>
      <c r="B1021" s="1188"/>
      <c r="C1021" s="1185"/>
      <c r="D1021" s="1189" t="s">
        <v>4331</v>
      </c>
      <c r="E1021" s="1207"/>
      <c r="F1021" s="1180"/>
      <c r="G1021" s="1181"/>
      <c r="H1021" s="1182"/>
    </row>
    <row r="1022" spans="1:8" x14ac:dyDescent="0.3">
      <c r="A1022" s="1183"/>
      <c r="B1022" s="1188"/>
      <c r="C1022" s="1185"/>
      <c r="D1022" s="1189" t="s">
        <v>4331</v>
      </c>
      <c r="E1022" s="1207"/>
      <c r="F1022" s="1180"/>
      <c r="G1022" s="1181"/>
      <c r="H1022" s="1182"/>
    </row>
    <row r="1023" spans="1:8" x14ac:dyDescent="0.3">
      <c r="A1023" s="1183"/>
      <c r="B1023" s="1188"/>
      <c r="C1023" s="1185"/>
      <c r="D1023" s="1189" t="s">
        <v>4331</v>
      </c>
      <c r="E1023" s="1207"/>
      <c r="F1023" s="1180"/>
      <c r="G1023" s="1181"/>
      <c r="H1023" s="1182"/>
    </row>
    <row r="1024" spans="1:8" x14ac:dyDescent="0.3">
      <c r="A1024" s="1178"/>
      <c r="B1024" s="1203"/>
      <c r="C1024" s="1204"/>
      <c r="D1024" s="1204"/>
      <c r="E1024" s="1204"/>
      <c r="F1024" s="1210"/>
      <c r="G1024" s="1181"/>
      <c r="H1024" s="1182"/>
    </row>
    <row r="1025" spans="1:8" x14ac:dyDescent="0.3">
      <c r="A1025" s="1211" t="s">
        <v>4064</v>
      </c>
      <c r="B1025" s="1158" t="s">
        <v>4116</v>
      </c>
      <c r="C1025" s="1159"/>
      <c r="D1025" s="1159"/>
      <c r="E1025" s="1159"/>
      <c r="F1025" s="1175">
        <f>SUM(F974:F1023)</f>
        <v>500000</v>
      </c>
      <c r="G1025" s="1181"/>
      <c r="H1025" s="1151"/>
    </row>
    <row r="1026" spans="1:8" x14ac:dyDescent="0.3">
      <c r="A1026" s="1148" t="str">
        <f>A1</f>
        <v>CONTRACT  SANRAL NRA 2024/1323</v>
      </c>
      <c r="B1026" s="1206"/>
      <c r="C1026" s="1150"/>
      <c r="D1026" s="1150"/>
      <c r="E1026" s="1150"/>
      <c r="F1026" s="1151"/>
      <c r="G1026" s="1181"/>
      <c r="H1026" s="1151"/>
    </row>
    <row r="1027" spans="1:8" x14ac:dyDescent="0.3">
      <c r="A1027" s="1148" t="str">
        <f>A2</f>
        <v>ROUTINE ROAD MAINTENANCE ON NATIONAL ROUTES IN THE MPUMALANGA PROVINCE</v>
      </c>
      <c r="B1027" s="1149"/>
      <c r="C1027" s="1150"/>
      <c r="D1027" s="1150"/>
      <c r="E1027" s="1150"/>
      <c r="F1027" s="1155" t="s">
        <v>4502</v>
      </c>
      <c r="G1027" s="1181"/>
      <c r="H1027" s="1155"/>
    </row>
    <row r="1028" spans="1:8" x14ac:dyDescent="0.3">
      <c r="A1028" s="1157" t="s">
        <v>4457</v>
      </c>
      <c r="B1028" s="1149"/>
      <c r="C1028" s="1159"/>
      <c r="D1028" s="1159"/>
      <c r="E1028" s="1159"/>
      <c r="F1028" s="1151"/>
      <c r="G1028" s="1181"/>
      <c r="H1028" s="1151"/>
    </row>
    <row r="1029" spans="1:8" x14ac:dyDescent="0.3">
      <c r="A1029" s="1162"/>
      <c r="B1029" s="1163"/>
      <c r="C1029" s="1164"/>
      <c r="D1029" s="1164"/>
      <c r="E1029" s="1165"/>
      <c r="F1029" s="1165"/>
      <c r="G1029" s="1181"/>
      <c r="H1029" s="1151"/>
    </row>
    <row r="1030" spans="1:8" x14ac:dyDescent="0.3">
      <c r="A1030" s="1166" t="s">
        <v>4111</v>
      </c>
      <c r="B1030" s="1167" t="s">
        <v>4035</v>
      </c>
      <c r="C1030" s="1168" t="s">
        <v>4112</v>
      </c>
      <c r="D1030" s="1168" t="s">
        <v>4113</v>
      </c>
      <c r="E1030" s="1169" t="s">
        <v>4114</v>
      </c>
      <c r="F1030" s="1169" t="s">
        <v>4036</v>
      </c>
      <c r="G1030" s="1181"/>
      <c r="H1030" s="1170"/>
    </row>
    <row r="1031" spans="1:8" x14ac:dyDescent="0.3">
      <c r="A1031" s="1172"/>
      <c r="B1031" s="1173"/>
      <c r="C1031" s="1174"/>
      <c r="D1031" s="1174"/>
      <c r="E1031" s="1175"/>
      <c r="F1031" s="1175"/>
      <c r="G1031" s="1181"/>
      <c r="H1031" s="1151"/>
    </row>
    <row r="1032" spans="1:8" x14ac:dyDescent="0.3">
      <c r="A1032" s="1222"/>
      <c r="B1032" s="1223"/>
      <c r="C1032" s="1164"/>
      <c r="D1032" s="1189" t="s">
        <v>4331</v>
      </c>
      <c r="E1032" s="1165"/>
      <c r="F1032" s="1180"/>
      <c r="G1032" s="1181"/>
      <c r="H1032" s="1182"/>
    </row>
    <row r="1033" spans="1:8" ht="24" x14ac:dyDescent="0.3">
      <c r="A1033" s="1166" t="s">
        <v>4066</v>
      </c>
      <c r="B1033" s="1184" t="s">
        <v>4067</v>
      </c>
      <c r="C1033" s="1185"/>
      <c r="D1033" s="1189" t="s">
        <v>4331</v>
      </c>
      <c r="E1033" s="1207"/>
      <c r="F1033" s="1180"/>
      <c r="G1033" s="1181"/>
      <c r="H1033" s="1182"/>
    </row>
    <row r="1034" spans="1:8" x14ac:dyDescent="0.3">
      <c r="A1034" s="1166"/>
      <c r="B1034" s="1186"/>
      <c r="C1034" s="1185"/>
      <c r="D1034" s="1189" t="s">
        <v>4331</v>
      </c>
      <c r="E1034" s="1207"/>
      <c r="F1034" s="1180"/>
      <c r="G1034" s="1181"/>
      <c r="H1034" s="1182"/>
    </row>
    <row r="1035" spans="1:8" ht="22.8" x14ac:dyDescent="0.3">
      <c r="A1035" s="1225" t="s">
        <v>799</v>
      </c>
      <c r="B1035" s="1188" t="s">
        <v>800</v>
      </c>
      <c r="C1035" s="1185"/>
      <c r="D1035" s="1189" t="s">
        <v>4331</v>
      </c>
      <c r="E1035" s="1207"/>
      <c r="F1035" s="1180"/>
      <c r="G1035" s="1181"/>
      <c r="H1035" s="1182"/>
    </row>
    <row r="1036" spans="1:8" x14ac:dyDescent="0.3">
      <c r="A1036" s="1225"/>
      <c r="B1036" s="1188"/>
      <c r="C1036" s="1185"/>
      <c r="D1036" s="1189" t="s">
        <v>4331</v>
      </c>
      <c r="E1036" s="1207"/>
      <c r="F1036" s="1180"/>
      <c r="G1036" s="1181"/>
      <c r="H1036" s="1182"/>
    </row>
    <row r="1037" spans="1:8" x14ac:dyDescent="0.3">
      <c r="A1037" s="1225" t="s">
        <v>801</v>
      </c>
      <c r="B1037" s="1188" t="s">
        <v>802</v>
      </c>
      <c r="C1037" s="1185"/>
      <c r="D1037" s="1189"/>
      <c r="E1037" s="1207"/>
      <c r="F1037" s="1180"/>
      <c r="G1037" s="1181"/>
      <c r="H1037" s="1182"/>
    </row>
    <row r="1038" spans="1:8" x14ac:dyDescent="0.3">
      <c r="A1038" s="1225"/>
      <c r="B1038" s="1188"/>
      <c r="C1038" s="1185"/>
      <c r="D1038" s="1189"/>
      <c r="E1038" s="1207"/>
      <c r="F1038" s="1180"/>
      <c r="G1038" s="1181"/>
      <c r="H1038" s="1182"/>
    </row>
    <row r="1039" spans="1:8" ht="22.8" x14ac:dyDescent="0.3">
      <c r="A1039" s="1225" t="s">
        <v>803</v>
      </c>
      <c r="B1039" s="1269" t="s">
        <v>804</v>
      </c>
      <c r="C1039" s="1185" t="s">
        <v>9</v>
      </c>
      <c r="D1039" s="1189">
        <v>15</v>
      </c>
      <c r="E1039" s="1216"/>
      <c r="F1039" s="1180">
        <f>D1039*E1039</f>
        <v>0</v>
      </c>
      <c r="G1039" s="1181"/>
      <c r="H1039" s="1182"/>
    </row>
    <row r="1040" spans="1:8" x14ac:dyDescent="0.3">
      <c r="A1040" s="1225"/>
      <c r="B1040" s="1188"/>
      <c r="C1040" s="1185"/>
      <c r="D1040" s="1189"/>
      <c r="E1040" s="1217"/>
      <c r="F1040" s="1180"/>
      <c r="G1040" s="1181"/>
      <c r="H1040" s="1182"/>
    </row>
    <row r="1041" spans="1:8" ht="22.8" x14ac:dyDescent="0.3">
      <c r="A1041" s="1225" t="s">
        <v>805</v>
      </c>
      <c r="B1041" s="1269" t="s">
        <v>806</v>
      </c>
      <c r="C1041" s="1185" t="s">
        <v>9</v>
      </c>
      <c r="D1041" s="1189">
        <v>10</v>
      </c>
      <c r="E1041" s="1216"/>
      <c r="F1041" s="1180">
        <f>D1041*E1041</f>
        <v>0</v>
      </c>
      <c r="G1041" s="1181"/>
      <c r="H1041" s="1182"/>
    </row>
    <row r="1042" spans="1:8" x14ac:dyDescent="0.3">
      <c r="A1042" s="1225"/>
      <c r="B1042" s="1188"/>
      <c r="C1042" s="1185" t="s">
        <v>9</v>
      </c>
      <c r="D1042" s="1189"/>
      <c r="E1042" s="1217"/>
      <c r="F1042" s="1180"/>
      <c r="G1042" s="1181"/>
      <c r="H1042" s="1182"/>
    </row>
    <row r="1043" spans="1:8" ht="22.8" x14ac:dyDescent="0.3">
      <c r="A1043" s="1225" t="s">
        <v>807</v>
      </c>
      <c r="B1043" s="1269" t="s">
        <v>808</v>
      </c>
      <c r="C1043" s="1185" t="s">
        <v>9</v>
      </c>
      <c r="D1043" s="1189">
        <v>7</v>
      </c>
      <c r="E1043" s="1216"/>
      <c r="F1043" s="1180">
        <f>D1043*E1043</f>
        <v>0</v>
      </c>
      <c r="G1043" s="1181"/>
      <c r="H1043" s="1182"/>
    </row>
    <row r="1044" spans="1:8" x14ac:dyDescent="0.3">
      <c r="A1044" s="1225"/>
      <c r="B1044" s="1188"/>
      <c r="C1044" s="1185" t="s">
        <v>9</v>
      </c>
      <c r="D1044" s="1189"/>
      <c r="E1044" s="1217"/>
      <c r="F1044" s="1180"/>
      <c r="G1044" s="1181"/>
      <c r="H1044" s="1182"/>
    </row>
    <row r="1045" spans="1:8" ht="22.8" x14ac:dyDescent="0.3">
      <c r="A1045" s="1225" t="s">
        <v>809</v>
      </c>
      <c r="B1045" s="1188" t="s">
        <v>3697</v>
      </c>
      <c r="C1045" s="1185" t="s">
        <v>9</v>
      </c>
      <c r="D1045" s="1189">
        <v>5</v>
      </c>
      <c r="E1045" s="1216"/>
      <c r="F1045" s="1180">
        <f>D1045*E1045</f>
        <v>0</v>
      </c>
      <c r="G1045" s="1181"/>
      <c r="H1045" s="1182"/>
    </row>
    <row r="1046" spans="1:8" x14ac:dyDescent="0.3">
      <c r="A1046" s="1225"/>
      <c r="B1046" s="1188"/>
      <c r="C1046" s="1185"/>
      <c r="D1046" s="1189"/>
      <c r="E1046" s="1217"/>
      <c r="F1046" s="1180"/>
      <c r="G1046" s="1181"/>
      <c r="H1046" s="1182"/>
    </row>
    <row r="1047" spans="1:8" x14ac:dyDescent="0.3">
      <c r="A1047" s="1225"/>
      <c r="B1047" s="1188"/>
      <c r="C1047" s="1185"/>
      <c r="D1047" s="1189"/>
      <c r="E1047" s="1229"/>
      <c r="F1047" s="1180"/>
      <c r="G1047" s="1181"/>
      <c r="H1047" s="1182"/>
    </row>
    <row r="1048" spans="1:8" x14ac:dyDescent="0.3">
      <c r="A1048" s="1225"/>
      <c r="B1048" s="1188"/>
      <c r="C1048" s="1185"/>
      <c r="D1048" s="1189"/>
      <c r="E1048" s="1217"/>
      <c r="F1048" s="1180"/>
      <c r="G1048" s="1181"/>
      <c r="H1048" s="1182"/>
    </row>
    <row r="1049" spans="1:8" x14ac:dyDescent="0.3">
      <c r="A1049" s="1225"/>
      <c r="B1049" s="1188"/>
      <c r="C1049" s="1185"/>
      <c r="D1049" s="1189"/>
      <c r="E1049" s="1229"/>
      <c r="F1049" s="1180"/>
      <c r="G1049" s="1181"/>
      <c r="H1049" s="1182"/>
    </row>
    <row r="1050" spans="1:8" x14ac:dyDescent="0.3">
      <c r="A1050" s="1225"/>
      <c r="B1050" s="1188"/>
      <c r="C1050" s="1185"/>
      <c r="D1050" s="1189"/>
      <c r="E1050" s="1217"/>
      <c r="F1050" s="1180"/>
      <c r="G1050" s="1181"/>
      <c r="H1050" s="1182"/>
    </row>
    <row r="1051" spans="1:8" x14ac:dyDescent="0.3">
      <c r="A1051" s="1225"/>
      <c r="B1051" s="1188"/>
      <c r="C1051" s="1185"/>
      <c r="D1051" s="1189"/>
      <c r="E1051" s="1229"/>
      <c r="F1051" s="1180"/>
      <c r="G1051" s="1181"/>
      <c r="H1051" s="1182"/>
    </row>
    <row r="1052" spans="1:8" x14ac:dyDescent="0.3">
      <c r="A1052" s="1225"/>
      <c r="B1052" s="1188"/>
      <c r="C1052" s="1185"/>
      <c r="D1052" s="1189"/>
      <c r="E1052" s="1217"/>
      <c r="F1052" s="1180"/>
      <c r="G1052" s="1181"/>
      <c r="H1052" s="1182"/>
    </row>
    <row r="1053" spans="1:8" x14ac:dyDescent="0.3">
      <c r="A1053" s="1225"/>
      <c r="B1053" s="1188"/>
      <c r="C1053" s="1185"/>
      <c r="D1053" s="1189"/>
      <c r="E1053" s="1229"/>
      <c r="F1053" s="1180"/>
      <c r="G1053" s="1181"/>
      <c r="H1053" s="1182"/>
    </row>
    <row r="1054" spans="1:8" x14ac:dyDescent="0.3">
      <c r="A1054" s="1225"/>
      <c r="B1054" s="1188"/>
      <c r="C1054" s="1185"/>
      <c r="D1054" s="1189"/>
      <c r="E1054" s="1229"/>
      <c r="F1054" s="1180"/>
      <c r="G1054" s="1181"/>
      <c r="H1054" s="1182"/>
    </row>
    <row r="1055" spans="1:8" x14ac:dyDescent="0.3">
      <c r="A1055" s="1225"/>
      <c r="B1055" s="1188"/>
      <c r="C1055" s="1185"/>
      <c r="D1055" s="1189"/>
      <c r="E1055" s="1229"/>
      <c r="F1055" s="1180"/>
      <c r="G1055" s="1181"/>
      <c r="H1055" s="1182"/>
    </row>
    <row r="1056" spans="1:8" x14ac:dyDescent="0.3">
      <c r="A1056" s="1225"/>
      <c r="B1056" s="1188"/>
      <c r="C1056" s="1185"/>
      <c r="D1056" s="1189"/>
      <c r="E1056" s="1229"/>
      <c r="F1056" s="1180"/>
      <c r="G1056" s="1181"/>
      <c r="H1056" s="1182"/>
    </row>
    <row r="1057" spans="1:8" x14ac:dyDescent="0.3">
      <c r="A1057" s="1225"/>
      <c r="B1057" s="1188"/>
      <c r="C1057" s="1185"/>
      <c r="D1057" s="1189"/>
      <c r="E1057" s="1229"/>
      <c r="F1057" s="1180"/>
      <c r="G1057" s="1181"/>
      <c r="H1057" s="1182"/>
    </row>
    <row r="1058" spans="1:8" x14ac:dyDescent="0.3">
      <c r="A1058" s="1225"/>
      <c r="B1058" s="1188"/>
      <c r="C1058" s="1185"/>
      <c r="D1058" s="1189"/>
      <c r="E1058" s="1189"/>
      <c r="F1058" s="1180"/>
      <c r="G1058" s="1181"/>
      <c r="H1058" s="1182"/>
    </row>
    <row r="1059" spans="1:8" x14ac:dyDescent="0.3">
      <c r="A1059" s="1225"/>
      <c r="B1059" s="1188"/>
      <c r="C1059" s="1185"/>
      <c r="D1059" s="1189"/>
      <c r="E1059" s="1189"/>
      <c r="F1059" s="1180"/>
      <c r="G1059" s="1181"/>
      <c r="H1059" s="1182"/>
    </row>
    <row r="1060" spans="1:8" x14ac:dyDescent="0.3">
      <c r="A1060" s="1178"/>
      <c r="B1060" s="1203"/>
      <c r="C1060" s="1204"/>
      <c r="D1060" s="1204"/>
      <c r="E1060" s="1204"/>
      <c r="F1060" s="1210"/>
      <c r="G1060" s="1181"/>
      <c r="H1060" s="1182"/>
    </row>
    <row r="1061" spans="1:8" x14ac:dyDescent="0.3">
      <c r="A1061" s="1257" t="s">
        <v>4066</v>
      </c>
      <c r="B1061" s="1158" t="s">
        <v>4116</v>
      </c>
      <c r="C1061" s="1159"/>
      <c r="D1061" s="1159"/>
      <c r="E1061" s="1159"/>
      <c r="F1061" s="1175">
        <f>SUM(F1032:F1059)</f>
        <v>0</v>
      </c>
      <c r="G1061" s="1181"/>
      <c r="H1061" s="1151"/>
    </row>
    <row r="1062" spans="1:8" x14ac:dyDescent="0.3">
      <c r="A1062" s="1148" t="str">
        <f>A1</f>
        <v>CONTRACT  SANRAL NRA 2024/1323</v>
      </c>
      <c r="B1062" s="1206"/>
      <c r="C1062" s="1150"/>
      <c r="D1062" s="1150"/>
      <c r="E1062" s="1150"/>
      <c r="F1062" s="1151"/>
      <c r="G1062" s="1181"/>
      <c r="H1062" s="1151"/>
    </row>
    <row r="1063" spans="1:8" x14ac:dyDescent="0.3">
      <c r="A1063" s="1148" t="str">
        <f>A2</f>
        <v>ROUTINE ROAD MAINTENANCE ON NATIONAL ROUTES IN THE MPUMALANGA PROVINCE</v>
      </c>
      <c r="B1063" s="1149"/>
      <c r="C1063" s="1150"/>
      <c r="D1063" s="1150"/>
      <c r="E1063" s="1150"/>
      <c r="F1063" s="1155" t="s">
        <v>4503</v>
      </c>
      <c r="G1063" s="1181"/>
      <c r="H1063" s="1155"/>
    </row>
    <row r="1064" spans="1:8" x14ac:dyDescent="0.3">
      <c r="A1064" s="1157" t="s">
        <v>4457</v>
      </c>
      <c r="B1064" s="1149"/>
      <c r="C1064" s="1159"/>
      <c r="D1064" s="1159"/>
      <c r="E1064" s="1159"/>
      <c r="F1064" s="1151"/>
      <c r="G1064" s="1181"/>
      <c r="H1064" s="1151"/>
    </row>
    <row r="1065" spans="1:8" x14ac:dyDescent="0.3">
      <c r="A1065" s="1162"/>
      <c r="B1065" s="1163"/>
      <c r="C1065" s="1164"/>
      <c r="D1065" s="1164"/>
      <c r="E1065" s="1165"/>
      <c r="F1065" s="1165"/>
      <c r="G1065" s="1181"/>
      <c r="H1065" s="1151"/>
    </row>
    <row r="1066" spans="1:8" x14ac:dyDescent="0.3">
      <c r="A1066" s="1166" t="s">
        <v>4111</v>
      </c>
      <c r="B1066" s="1167" t="s">
        <v>4035</v>
      </c>
      <c r="C1066" s="1168" t="s">
        <v>4112</v>
      </c>
      <c r="D1066" s="1168" t="s">
        <v>4113</v>
      </c>
      <c r="E1066" s="1169" t="s">
        <v>4114</v>
      </c>
      <c r="F1066" s="1169" t="s">
        <v>4036</v>
      </c>
      <c r="G1066" s="1181"/>
      <c r="H1066" s="1170"/>
    </row>
    <row r="1067" spans="1:8" x14ac:dyDescent="0.3">
      <c r="A1067" s="1172"/>
      <c r="B1067" s="1173"/>
      <c r="C1067" s="1174"/>
      <c r="D1067" s="1174"/>
      <c r="E1067" s="1175"/>
      <c r="F1067" s="1175"/>
      <c r="G1067" s="1181"/>
      <c r="H1067" s="1151"/>
    </row>
    <row r="1068" spans="1:8" x14ac:dyDescent="0.3">
      <c r="A1068" s="1222"/>
      <c r="B1068" s="1223"/>
      <c r="C1068" s="1164"/>
      <c r="D1068" s="1189" t="s">
        <v>4331</v>
      </c>
      <c r="E1068" s="1165"/>
      <c r="F1068" s="1180"/>
      <c r="G1068" s="1181"/>
      <c r="H1068" s="1182"/>
    </row>
    <row r="1069" spans="1:8" ht="24" x14ac:dyDescent="0.3">
      <c r="A1069" s="1166" t="s">
        <v>4068</v>
      </c>
      <c r="B1069" s="1184" t="s">
        <v>4069</v>
      </c>
      <c r="C1069" s="1185"/>
      <c r="D1069" s="1189" t="s">
        <v>4331</v>
      </c>
      <c r="E1069" s="1207"/>
      <c r="F1069" s="1180"/>
      <c r="G1069" s="1181"/>
      <c r="H1069" s="1182"/>
    </row>
    <row r="1070" spans="1:8" x14ac:dyDescent="0.3">
      <c r="A1070" s="1166"/>
      <c r="B1070" s="1186"/>
      <c r="C1070" s="1185"/>
      <c r="D1070" s="1189" t="s">
        <v>4331</v>
      </c>
      <c r="E1070" s="1207"/>
      <c r="F1070" s="1180"/>
      <c r="G1070" s="1181"/>
      <c r="H1070" s="1182"/>
    </row>
    <row r="1071" spans="1:8" ht="24" x14ac:dyDescent="0.3">
      <c r="A1071" s="1225" t="s">
        <v>848</v>
      </c>
      <c r="B1071" s="1186" t="s">
        <v>849</v>
      </c>
      <c r="C1071" s="1185"/>
      <c r="D1071" s="1189" t="s">
        <v>4331</v>
      </c>
      <c r="E1071" s="1207"/>
      <c r="F1071" s="1180"/>
      <c r="G1071" s="1181"/>
      <c r="H1071" s="1182"/>
    </row>
    <row r="1072" spans="1:8" x14ac:dyDescent="0.3">
      <c r="A1072" s="1225"/>
      <c r="B1072" s="1188"/>
      <c r="C1072" s="1185"/>
      <c r="D1072" s="1189" t="s">
        <v>4331</v>
      </c>
      <c r="E1072" s="1207"/>
      <c r="F1072" s="1180"/>
      <c r="G1072" s="1181"/>
      <c r="H1072" s="1182"/>
    </row>
    <row r="1073" spans="1:8" x14ac:dyDescent="0.3">
      <c r="A1073" s="1225" t="s">
        <v>3686</v>
      </c>
      <c r="B1073" s="1188" t="s">
        <v>3699</v>
      </c>
      <c r="C1073" s="1185" t="s">
        <v>363</v>
      </c>
      <c r="D1073" s="1189">
        <v>250000</v>
      </c>
      <c r="E1073" s="1216"/>
      <c r="F1073" s="1180">
        <f>D1073*E1073</f>
        <v>0</v>
      </c>
      <c r="G1073" s="1181"/>
      <c r="H1073" s="1182"/>
    </row>
    <row r="1074" spans="1:8" x14ac:dyDescent="0.3">
      <c r="A1074" s="1225"/>
      <c r="B1074" s="1188"/>
      <c r="C1074" s="1185"/>
      <c r="D1074" s="1189"/>
      <c r="E1074" s="1207"/>
      <c r="F1074" s="1180"/>
      <c r="G1074" s="1181"/>
      <c r="H1074" s="1182"/>
    </row>
    <row r="1075" spans="1:8" ht="22.8" x14ac:dyDescent="0.3">
      <c r="A1075" s="1225" t="s">
        <v>860</v>
      </c>
      <c r="B1075" s="1269" t="s">
        <v>897</v>
      </c>
      <c r="C1075" s="1185" t="s">
        <v>363</v>
      </c>
      <c r="D1075" s="1189">
        <v>10000</v>
      </c>
      <c r="E1075" s="1216"/>
      <c r="F1075" s="1180">
        <f>D1075*E1075</f>
        <v>0</v>
      </c>
      <c r="G1075" s="1181"/>
      <c r="H1075" s="1182"/>
    </row>
    <row r="1076" spans="1:8" x14ac:dyDescent="0.3">
      <c r="A1076" s="1225"/>
      <c r="B1076" s="1188"/>
      <c r="C1076" s="1185"/>
      <c r="D1076" s="1189" t="s">
        <v>4331</v>
      </c>
      <c r="E1076" s="1217"/>
      <c r="F1076" s="1180"/>
      <c r="G1076" s="1181"/>
      <c r="H1076" s="1182"/>
    </row>
    <row r="1077" spans="1:8" ht="24" x14ac:dyDescent="0.3">
      <c r="A1077" s="1225" t="s">
        <v>873</v>
      </c>
      <c r="B1077" s="1270" t="s">
        <v>3698</v>
      </c>
      <c r="C1077" s="1185"/>
      <c r="D1077" s="1189"/>
      <c r="E1077" s="1229"/>
      <c r="F1077" s="1180"/>
      <c r="G1077" s="1181"/>
      <c r="H1077" s="1182"/>
    </row>
    <row r="1078" spans="1:8" x14ac:dyDescent="0.3">
      <c r="A1078" s="1225"/>
      <c r="B1078" s="1188"/>
      <c r="C1078" s="1185"/>
      <c r="D1078" s="1189"/>
      <c r="E1078" s="1217"/>
      <c r="F1078" s="1180"/>
      <c r="G1078" s="1181"/>
      <c r="H1078" s="1182"/>
    </row>
    <row r="1079" spans="1:8" x14ac:dyDescent="0.3">
      <c r="A1079" s="1225" t="s">
        <v>875</v>
      </c>
      <c r="B1079" s="1269" t="s">
        <v>894</v>
      </c>
      <c r="C1079" s="1185" t="s">
        <v>363</v>
      </c>
      <c r="D1079" s="1189">
        <v>250000</v>
      </c>
      <c r="E1079" s="1216"/>
      <c r="F1079" s="1180">
        <f>D1079*E1079</f>
        <v>0</v>
      </c>
      <c r="G1079" s="1181"/>
      <c r="H1079" s="1182"/>
    </row>
    <row r="1080" spans="1:8" x14ac:dyDescent="0.3">
      <c r="A1080" s="1225"/>
      <c r="B1080" s="1188"/>
      <c r="C1080" s="1185"/>
      <c r="D1080" s="1189"/>
      <c r="E1080" s="1217"/>
      <c r="F1080" s="1180"/>
      <c r="G1080" s="1181"/>
      <c r="H1080" s="1182"/>
    </row>
    <row r="1081" spans="1:8" ht="22.8" x14ac:dyDescent="0.25">
      <c r="A1081" s="1225" t="s">
        <v>883</v>
      </c>
      <c r="B1081" s="1188" t="s">
        <v>4321</v>
      </c>
      <c r="C1081" s="1185" t="s">
        <v>21</v>
      </c>
      <c r="D1081" s="1271">
        <v>250000</v>
      </c>
      <c r="E1081" s="1272"/>
      <c r="F1081" s="1230">
        <f>D1081*E1081</f>
        <v>0</v>
      </c>
      <c r="G1081" s="1181"/>
      <c r="H1081" s="1182"/>
    </row>
    <row r="1082" spans="1:8" x14ac:dyDescent="0.3">
      <c r="A1082" s="1225"/>
      <c r="B1082" s="1188"/>
      <c r="C1082" s="1185"/>
      <c r="D1082" s="1189"/>
      <c r="E1082" s="1217"/>
      <c r="F1082" s="1180"/>
      <c r="G1082" s="1181"/>
      <c r="H1082" s="1182"/>
    </row>
    <row r="1083" spans="1:8" x14ac:dyDescent="0.3">
      <c r="A1083" s="1225" t="s">
        <v>891</v>
      </c>
      <c r="B1083" s="1188" t="s">
        <v>4223</v>
      </c>
      <c r="C1083" s="1185" t="s">
        <v>955</v>
      </c>
      <c r="D1083" s="1189">
        <v>10</v>
      </c>
      <c r="E1083" s="1216"/>
      <c r="F1083" s="1180">
        <f>D1083*E1083</f>
        <v>0</v>
      </c>
      <c r="G1083" s="1181"/>
      <c r="H1083" s="1182"/>
    </row>
    <row r="1084" spans="1:8" x14ac:dyDescent="0.3">
      <c r="A1084" s="1225"/>
      <c r="B1084" s="1188"/>
      <c r="C1084" s="1185"/>
      <c r="D1084" s="1189">
        <v>0</v>
      </c>
      <c r="E1084" s="1217"/>
      <c r="F1084" s="1180"/>
      <c r="G1084" s="1181"/>
      <c r="H1084" s="1182"/>
    </row>
    <row r="1085" spans="1:8" x14ac:dyDescent="0.3">
      <c r="A1085" s="1225" t="s">
        <v>896</v>
      </c>
      <c r="B1085" s="1188" t="s">
        <v>4224</v>
      </c>
      <c r="C1085" s="1185" t="s">
        <v>4225</v>
      </c>
      <c r="D1085" s="1189">
        <v>8</v>
      </c>
      <c r="E1085" s="1216"/>
      <c r="F1085" s="1180">
        <f>D1085*E1085</f>
        <v>0</v>
      </c>
      <c r="G1085" s="1181"/>
      <c r="H1085" s="1182"/>
    </row>
    <row r="1086" spans="1:8" x14ac:dyDescent="0.3">
      <c r="A1086" s="1225"/>
      <c r="B1086" s="1188"/>
      <c r="C1086" s="1185"/>
      <c r="D1086" s="1189"/>
      <c r="E1086" s="1229"/>
      <c r="F1086" s="1180"/>
      <c r="G1086" s="1181"/>
      <c r="H1086" s="1182"/>
    </row>
    <row r="1087" spans="1:8" ht="22.8" x14ac:dyDescent="0.3">
      <c r="A1087" s="1225" t="s">
        <v>4226</v>
      </c>
      <c r="B1087" s="1269" t="s">
        <v>4227</v>
      </c>
      <c r="C1087" s="1185" t="s">
        <v>4225</v>
      </c>
      <c r="D1087" s="1189">
        <v>5</v>
      </c>
      <c r="E1087" s="1216"/>
      <c r="F1087" s="1180">
        <f>D1087*E1087</f>
        <v>0</v>
      </c>
      <c r="G1087" s="1181"/>
      <c r="H1087" s="1182"/>
    </row>
    <row r="1088" spans="1:8" x14ac:dyDescent="0.3">
      <c r="A1088" s="1225"/>
      <c r="B1088" s="1188"/>
      <c r="C1088" s="1185"/>
      <c r="D1088" s="1189"/>
      <c r="E1088" s="1217"/>
      <c r="F1088" s="1180"/>
      <c r="G1088" s="1181"/>
      <c r="H1088" s="1182"/>
    </row>
    <row r="1089" spans="1:8" ht="22.8" x14ac:dyDescent="0.3">
      <c r="A1089" s="1225" t="s">
        <v>4322</v>
      </c>
      <c r="B1089" s="1269" t="s">
        <v>4323</v>
      </c>
      <c r="C1089" s="1185" t="s">
        <v>21</v>
      </c>
      <c r="D1089" s="1189">
        <v>23000</v>
      </c>
      <c r="E1089" s="1273"/>
      <c r="F1089" s="1180">
        <f>D1089*E1089</f>
        <v>0</v>
      </c>
      <c r="G1089" s="1181"/>
      <c r="H1089" s="1182"/>
    </row>
    <row r="1090" spans="1:8" x14ac:dyDescent="0.3">
      <c r="A1090" s="1225"/>
      <c r="B1090" s="1188"/>
      <c r="C1090" s="1185"/>
      <c r="D1090" s="1189"/>
      <c r="E1090" s="1217"/>
      <c r="F1090" s="1180"/>
      <c r="G1090" s="1181"/>
      <c r="H1090" s="1182"/>
    </row>
    <row r="1091" spans="1:8" x14ac:dyDescent="0.3">
      <c r="A1091" s="1225" t="s">
        <v>900</v>
      </c>
      <c r="B1091" s="1270" t="s">
        <v>902</v>
      </c>
      <c r="C1091" s="1185"/>
      <c r="D1091" s="1189"/>
      <c r="E1091" s="1229"/>
      <c r="F1091" s="1180"/>
      <c r="G1091" s="1181"/>
      <c r="H1091" s="1182"/>
    </row>
    <row r="1092" spans="1:8" x14ac:dyDescent="0.3">
      <c r="A1092" s="1225"/>
      <c r="B1092" s="1188"/>
      <c r="C1092" s="1185"/>
      <c r="D1092" s="1189"/>
      <c r="E1092" s="1217"/>
      <c r="F1092" s="1180"/>
      <c r="G1092" s="1181"/>
      <c r="H1092" s="1182"/>
    </row>
    <row r="1093" spans="1:8" ht="22.8" x14ac:dyDescent="0.3">
      <c r="A1093" s="1225" t="s">
        <v>3700</v>
      </c>
      <c r="B1093" s="1188" t="s">
        <v>4003</v>
      </c>
      <c r="C1093" s="1185" t="s">
        <v>363</v>
      </c>
      <c r="D1093" s="1189">
        <v>10000</v>
      </c>
      <c r="E1093" s="1216"/>
      <c r="F1093" s="1180">
        <f>D1093*E1093</f>
        <v>0</v>
      </c>
      <c r="G1093" s="1181"/>
      <c r="H1093" s="1182"/>
    </row>
    <row r="1094" spans="1:8" x14ac:dyDescent="0.3">
      <c r="A1094" s="1225"/>
      <c r="B1094" s="1188"/>
      <c r="C1094" s="1185"/>
      <c r="D1094" s="1189" t="s">
        <v>4331</v>
      </c>
      <c r="E1094" s="1217"/>
      <c r="F1094" s="1180"/>
      <c r="G1094" s="1181"/>
      <c r="H1094" s="1182"/>
    </row>
    <row r="1095" spans="1:8" x14ac:dyDescent="0.3">
      <c r="A1095" s="1225"/>
      <c r="B1095" s="1188"/>
      <c r="C1095" s="1185"/>
      <c r="D1095" s="1189" t="s">
        <v>4331</v>
      </c>
      <c r="E1095" s="1207"/>
      <c r="F1095" s="1180"/>
      <c r="G1095" s="1181"/>
      <c r="H1095" s="1182"/>
    </row>
    <row r="1096" spans="1:8" x14ac:dyDescent="0.3">
      <c r="A1096" s="1225"/>
      <c r="B1096" s="1188"/>
      <c r="C1096" s="1185"/>
      <c r="D1096" s="1189" t="s">
        <v>4331</v>
      </c>
      <c r="E1096" s="1207"/>
      <c r="F1096" s="1180"/>
      <c r="G1096" s="1181"/>
      <c r="H1096" s="1182"/>
    </row>
    <row r="1097" spans="1:8" x14ac:dyDescent="0.3">
      <c r="A1097" s="1225"/>
      <c r="B1097" s="1188"/>
      <c r="C1097" s="1185"/>
      <c r="D1097" s="1189" t="s">
        <v>4331</v>
      </c>
      <c r="E1097" s="1207"/>
      <c r="F1097" s="1180"/>
      <c r="G1097" s="1181"/>
      <c r="H1097" s="1182"/>
    </row>
    <row r="1098" spans="1:8" x14ac:dyDescent="0.3">
      <c r="A1098" s="1187"/>
      <c r="B1098" s="1198"/>
      <c r="C1098" s="1185"/>
      <c r="D1098" s="1189" t="s">
        <v>4331</v>
      </c>
      <c r="E1098" s="1217"/>
      <c r="F1098" s="1180"/>
      <c r="G1098" s="1181"/>
      <c r="H1098" s="1182"/>
    </row>
    <row r="1099" spans="1:8" x14ac:dyDescent="0.3">
      <c r="A1099" s="1187"/>
      <c r="B1099" s="1198"/>
      <c r="C1099" s="1185"/>
      <c r="D1099" s="1189" t="s">
        <v>4331</v>
      </c>
      <c r="E1099" s="1217"/>
      <c r="F1099" s="1180"/>
      <c r="G1099" s="1181"/>
      <c r="H1099" s="1182"/>
    </row>
    <row r="1100" spans="1:8" x14ac:dyDescent="0.3">
      <c r="A1100" s="1187"/>
      <c r="B1100" s="1188"/>
      <c r="C1100" s="1185"/>
      <c r="D1100" s="1189" t="s">
        <v>4331</v>
      </c>
      <c r="E1100" s="1217"/>
      <c r="F1100" s="1180"/>
      <c r="G1100" s="1181"/>
      <c r="H1100" s="1182"/>
    </row>
    <row r="1101" spans="1:8" x14ac:dyDescent="0.3">
      <c r="A1101" s="1234"/>
      <c r="B1101" s="1198"/>
      <c r="C1101" s="1185"/>
      <c r="D1101" s="1189" t="s">
        <v>4331</v>
      </c>
      <c r="E1101" s="1207"/>
      <c r="F1101" s="1180"/>
      <c r="G1101" s="1181"/>
      <c r="H1101" s="1182"/>
    </row>
    <row r="1102" spans="1:8" x14ac:dyDescent="0.3">
      <c r="A1102" s="1234"/>
      <c r="B1102" s="1198"/>
      <c r="C1102" s="1185"/>
      <c r="D1102" s="1189"/>
      <c r="E1102" s="1207"/>
      <c r="F1102" s="1180"/>
      <c r="G1102" s="1181"/>
      <c r="H1102" s="1182"/>
    </row>
    <row r="1103" spans="1:8" x14ac:dyDescent="0.3">
      <c r="A1103" s="1234"/>
      <c r="B1103" s="1198"/>
      <c r="C1103" s="1185"/>
      <c r="D1103" s="1189"/>
      <c r="E1103" s="1207"/>
      <c r="F1103" s="1180"/>
      <c r="G1103" s="1181"/>
      <c r="H1103" s="1182"/>
    </row>
    <row r="1104" spans="1:8" x14ac:dyDescent="0.3">
      <c r="A1104" s="1234"/>
      <c r="B1104" s="1198"/>
      <c r="C1104" s="1185"/>
      <c r="D1104" s="1189"/>
      <c r="E1104" s="1207"/>
      <c r="F1104" s="1180"/>
      <c r="G1104" s="1181"/>
      <c r="H1104" s="1182"/>
    </row>
    <row r="1105" spans="1:8" x14ac:dyDescent="0.3">
      <c r="A1105" s="1234"/>
      <c r="B1105" s="1198"/>
      <c r="C1105" s="1185"/>
      <c r="D1105" s="1189"/>
      <c r="E1105" s="1207"/>
      <c r="F1105" s="1180"/>
      <c r="G1105" s="1181"/>
      <c r="H1105" s="1182"/>
    </row>
    <row r="1106" spans="1:8" x14ac:dyDescent="0.3">
      <c r="A1106" s="1234"/>
      <c r="B1106" s="1198"/>
      <c r="C1106" s="1185"/>
      <c r="D1106" s="1189"/>
      <c r="E1106" s="1207"/>
      <c r="F1106" s="1180"/>
      <c r="G1106" s="1181"/>
      <c r="H1106" s="1182"/>
    </row>
    <row r="1107" spans="1:8" x14ac:dyDescent="0.3">
      <c r="A1107" s="1234"/>
      <c r="B1107" s="1198"/>
      <c r="C1107" s="1185"/>
      <c r="D1107" s="1189"/>
      <c r="E1107" s="1207"/>
      <c r="F1107" s="1180"/>
      <c r="G1107" s="1181"/>
      <c r="H1107" s="1182"/>
    </row>
    <row r="1108" spans="1:8" x14ac:dyDescent="0.3">
      <c r="A1108" s="1234"/>
      <c r="B1108" s="1198"/>
      <c r="C1108" s="1185"/>
      <c r="D1108" s="1189"/>
      <c r="E1108" s="1207"/>
      <c r="F1108" s="1180"/>
      <c r="G1108" s="1181"/>
      <c r="H1108" s="1182"/>
    </row>
    <row r="1109" spans="1:8" x14ac:dyDescent="0.3">
      <c r="A1109" s="1183"/>
      <c r="B1109" s="1198"/>
      <c r="C1109" s="1185"/>
      <c r="D1109" s="1189" t="s">
        <v>4331</v>
      </c>
      <c r="E1109" s="1207"/>
      <c r="F1109" s="1180"/>
      <c r="G1109" s="1181"/>
      <c r="H1109" s="1182"/>
    </row>
    <row r="1110" spans="1:8" x14ac:dyDescent="0.3">
      <c r="A1110" s="1183"/>
      <c r="B1110" s="1198"/>
      <c r="C1110" s="1185"/>
      <c r="D1110" s="1189" t="s">
        <v>4331</v>
      </c>
      <c r="E1110" s="1207"/>
      <c r="F1110" s="1180"/>
      <c r="G1110" s="1181"/>
      <c r="H1110" s="1182"/>
    </row>
    <row r="1111" spans="1:8" x14ac:dyDescent="0.3">
      <c r="A1111" s="1183"/>
      <c r="B1111" s="1188"/>
      <c r="C1111" s="1185"/>
      <c r="D1111" s="1189" t="s">
        <v>4331</v>
      </c>
      <c r="E1111" s="1245"/>
      <c r="F1111" s="1180"/>
      <c r="G1111" s="1181"/>
      <c r="H1111" s="1182"/>
    </row>
    <row r="1112" spans="1:8" x14ac:dyDescent="0.3">
      <c r="A1112" s="1183"/>
      <c r="B1112" s="1188"/>
      <c r="C1112" s="1185"/>
      <c r="D1112" s="1189" t="s">
        <v>4331</v>
      </c>
      <c r="E1112" s="1245"/>
      <c r="F1112" s="1180"/>
      <c r="G1112" s="1181"/>
      <c r="H1112" s="1182"/>
    </row>
    <row r="1113" spans="1:8" x14ac:dyDescent="0.3">
      <c r="A1113" s="1183"/>
      <c r="B1113" s="1188"/>
      <c r="C1113" s="1185"/>
      <c r="D1113" s="1189"/>
      <c r="E1113" s="1245"/>
      <c r="F1113" s="1180"/>
      <c r="G1113" s="1181"/>
      <c r="H1113" s="1182"/>
    </row>
    <row r="1114" spans="1:8" x14ac:dyDescent="0.3">
      <c r="A1114" s="1183"/>
      <c r="B1114" s="1188"/>
      <c r="C1114" s="1185"/>
      <c r="D1114" s="1189"/>
      <c r="E1114" s="1245"/>
      <c r="F1114" s="1180"/>
      <c r="G1114" s="1181"/>
      <c r="H1114" s="1182"/>
    </row>
    <row r="1115" spans="1:8" x14ac:dyDescent="0.3">
      <c r="A1115" s="1183"/>
      <c r="B1115" s="1188"/>
      <c r="C1115" s="1185"/>
      <c r="D1115" s="1189"/>
      <c r="E1115" s="1245"/>
      <c r="F1115" s="1180"/>
      <c r="G1115" s="1181"/>
      <c r="H1115" s="1182"/>
    </row>
    <row r="1116" spans="1:8" x14ac:dyDescent="0.3">
      <c r="A1116" s="1183"/>
      <c r="B1116" s="1188"/>
      <c r="C1116" s="1185"/>
      <c r="D1116" s="1189" t="s">
        <v>4331</v>
      </c>
      <c r="E1116" s="1207"/>
      <c r="F1116" s="1180"/>
      <c r="G1116" s="1181"/>
      <c r="H1116" s="1182"/>
    </row>
    <row r="1117" spans="1:8" x14ac:dyDescent="0.3">
      <c r="A1117" s="1178"/>
      <c r="B1117" s="1203"/>
      <c r="C1117" s="1204"/>
      <c r="D1117" s="1204"/>
      <c r="E1117" s="1204"/>
      <c r="F1117" s="1210"/>
      <c r="G1117" s="1181"/>
      <c r="H1117" s="1182"/>
    </row>
    <row r="1118" spans="1:8" x14ac:dyDescent="0.3">
      <c r="A1118" s="1257" t="s">
        <v>4068</v>
      </c>
      <c r="B1118" s="1158" t="s">
        <v>4116</v>
      </c>
      <c r="C1118" s="1159"/>
      <c r="D1118" s="1159"/>
      <c r="E1118" s="1159"/>
      <c r="F1118" s="1175">
        <f>SUM(F1068:F1116)</f>
        <v>0</v>
      </c>
      <c r="G1118" s="1181"/>
      <c r="H1118" s="1151"/>
    </row>
    <row r="1119" spans="1:8" x14ac:dyDescent="0.3">
      <c r="A1119" s="1148" t="str">
        <f>A1</f>
        <v>CONTRACT  SANRAL NRA 2024/1323</v>
      </c>
      <c r="B1119" s="1206"/>
      <c r="C1119" s="1150"/>
      <c r="D1119" s="1150"/>
      <c r="E1119" s="1150"/>
      <c r="F1119" s="1151"/>
      <c r="G1119" s="1181"/>
      <c r="H1119" s="1151"/>
    </row>
    <row r="1120" spans="1:8" x14ac:dyDescent="0.3">
      <c r="A1120" s="1148" t="str">
        <f>A2</f>
        <v>ROUTINE ROAD MAINTENANCE ON NATIONAL ROUTES IN THE MPUMALANGA PROVINCE</v>
      </c>
      <c r="B1120" s="1149"/>
      <c r="C1120" s="1150"/>
      <c r="D1120" s="1150"/>
      <c r="E1120" s="1150"/>
      <c r="F1120" s="1155" t="s">
        <v>4504</v>
      </c>
      <c r="G1120" s="1181"/>
      <c r="H1120" s="1155"/>
    </row>
    <row r="1121" spans="1:8" x14ac:dyDescent="0.3">
      <c r="A1121" s="1157" t="s">
        <v>4457</v>
      </c>
      <c r="B1121" s="1149"/>
      <c r="C1121" s="1159"/>
      <c r="D1121" s="1159"/>
      <c r="E1121" s="1159"/>
      <c r="F1121" s="1151"/>
      <c r="G1121" s="1181"/>
      <c r="H1121" s="1151"/>
    </row>
    <row r="1122" spans="1:8" x14ac:dyDescent="0.3">
      <c r="A1122" s="1162"/>
      <c r="B1122" s="1163"/>
      <c r="C1122" s="1164"/>
      <c r="D1122" s="1164"/>
      <c r="E1122" s="1165"/>
      <c r="F1122" s="1165"/>
      <c r="G1122" s="1181"/>
      <c r="H1122" s="1151"/>
    </row>
    <row r="1123" spans="1:8" x14ac:dyDescent="0.3">
      <c r="A1123" s="1166" t="s">
        <v>4111</v>
      </c>
      <c r="B1123" s="1167" t="s">
        <v>4035</v>
      </c>
      <c r="C1123" s="1168" t="s">
        <v>4112</v>
      </c>
      <c r="D1123" s="1168" t="s">
        <v>4113</v>
      </c>
      <c r="E1123" s="1169" t="s">
        <v>4114</v>
      </c>
      <c r="F1123" s="1169" t="s">
        <v>4036</v>
      </c>
      <c r="G1123" s="1181"/>
      <c r="H1123" s="1170"/>
    </row>
    <row r="1124" spans="1:8" x14ac:dyDescent="0.3">
      <c r="A1124" s="1172"/>
      <c r="B1124" s="1173"/>
      <c r="C1124" s="1174"/>
      <c r="D1124" s="1174"/>
      <c r="E1124" s="1175"/>
      <c r="F1124" s="1175"/>
      <c r="G1124" s="1181"/>
      <c r="H1124" s="1151"/>
    </row>
    <row r="1125" spans="1:8" x14ac:dyDescent="0.3">
      <c r="A1125" s="1222"/>
      <c r="B1125" s="1223"/>
      <c r="C1125" s="1164"/>
      <c r="D1125" s="1189" t="s">
        <v>4331</v>
      </c>
      <c r="E1125" s="1165"/>
      <c r="F1125" s="1180"/>
      <c r="G1125" s="1181"/>
      <c r="H1125" s="1182"/>
    </row>
    <row r="1126" spans="1:8" ht="24" x14ac:dyDescent="0.3">
      <c r="A1126" s="1166" t="s">
        <v>4070</v>
      </c>
      <c r="B1126" s="1184" t="s">
        <v>4505</v>
      </c>
      <c r="C1126" s="1185"/>
      <c r="D1126" s="1189" t="s">
        <v>4331</v>
      </c>
      <c r="E1126" s="1207"/>
      <c r="F1126" s="1180"/>
      <c r="G1126" s="1181"/>
      <c r="H1126" s="1182"/>
    </row>
    <row r="1127" spans="1:8" x14ac:dyDescent="0.3">
      <c r="A1127" s="1166"/>
      <c r="B1127" s="1186"/>
      <c r="C1127" s="1185"/>
      <c r="D1127" s="1189" t="s">
        <v>4331</v>
      </c>
      <c r="E1127" s="1207"/>
      <c r="F1127" s="1180"/>
      <c r="G1127" s="1181"/>
      <c r="H1127" s="1182"/>
    </row>
    <row r="1128" spans="1:8" x14ac:dyDescent="0.3">
      <c r="A1128" s="1187" t="s">
        <v>927</v>
      </c>
      <c r="B1128" s="1188" t="s">
        <v>928</v>
      </c>
      <c r="C1128" s="1185" t="s">
        <v>221</v>
      </c>
      <c r="D1128" s="1189">
        <v>5000</v>
      </c>
      <c r="E1128" s="1216"/>
      <c r="F1128" s="1180">
        <f>ROUND(D1128*(ROUND(E1128,2)),2)</f>
        <v>0</v>
      </c>
      <c r="G1128" s="1181"/>
      <c r="H1128" s="1182"/>
    </row>
    <row r="1129" spans="1:8" x14ac:dyDescent="0.3">
      <c r="A1129" s="1187"/>
      <c r="B1129" s="1188"/>
      <c r="C1129" s="1185"/>
      <c r="D1129" s="1189"/>
      <c r="E1129" s="1217"/>
      <c r="F1129" s="1180"/>
      <c r="G1129" s="1181"/>
      <c r="H1129" s="1182"/>
    </row>
    <row r="1130" spans="1:8" x14ac:dyDescent="0.3">
      <c r="A1130" s="1187" t="s">
        <v>935</v>
      </c>
      <c r="B1130" s="1188" t="s">
        <v>936</v>
      </c>
      <c r="C1130" s="1185" t="s">
        <v>221</v>
      </c>
      <c r="D1130" s="1189">
        <v>1500</v>
      </c>
      <c r="E1130" s="1216"/>
      <c r="F1130" s="1180">
        <f>ROUND(D1130*(ROUND(E1130,2)),2)</f>
        <v>0</v>
      </c>
      <c r="G1130" s="1181"/>
      <c r="H1130" s="1182"/>
    </row>
    <row r="1131" spans="1:8" x14ac:dyDescent="0.3">
      <c r="A1131" s="1187"/>
      <c r="B1131" s="1188"/>
      <c r="C1131" s="1185"/>
      <c r="D1131" s="1189" t="s">
        <v>4331</v>
      </c>
      <c r="E1131" s="1207"/>
      <c r="F1131" s="1180"/>
      <c r="G1131" s="1181"/>
      <c r="H1131" s="1182"/>
    </row>
    <row r="1132" spans="1:8" x14ac:dyDescent="0.3">
      <c r="A1132" s="1187" t="s">
        <v>937</v>
      </c>
      <c r="B1132" s="1188" t="s">
        <v>938</v>
      </c>
      <c r="C1132" s="1185" t="s">
        <v>221</v>
      </c>
      <c r="D1132" s="1189">
        <v>5000</v>
      </c>
      <c r="E1132" s="1216"/>
      <c r="F1132" s="1180">
        <f>ROUND(D1132*(ROUND(E1132,2)),2)</f>
        <v>0</v>
      </c>
      <c r="G1132" s="1181"/>
      <c r="H1132" s="1182"/>
    </row>
    <row r="1133" spans="1:8" x14ac:dyDescent="0.3">
      <c r="A1133" s="1187"/>
      <c r="B1133" s="1188"/>
      <c r="C1133" s="1185"/>
      <c r="D1133" s="1189" t="s">
        <v>4331</v>
      </c>
      <c r="E1133" s="1229"/>
      <c r="F1133" s="1180"/>
      <c r="G1133" s="1181"/>
      <c r="H1133" s="1182"/>
    </row>
    <row r="1134" spans="1:8" x14ac:dyDescent="0.3">
      <c r="A1134" s="1187" t="s">
        <v>939</v>
      </c>
      <c r="B1134" s="1188" t="s">
        <v>944</v>
      </c>
      <c r="C1134" s="1185" t="s">
        <v>221</v>
      </c>
      <c r="D1134" s="1189">
        <v>1500</v>
      </c>
      <c r="E1134" s="1216"/>
      <c r="F1134" s="1180">
        <f>ROUND(D1134*(ROUND(E1134,2)),2)</f>
        <v>0</v>
      </c>
      <c r="G1134" s="1181"/>
      <c r="H1134" s="1182"/>
    </row>
    <row r="1135" spans="1:8" x14ac:dyDescent="0.3">
      <c r="A1135" s="1187"/>
      <c r="B1135" s="1188"/>
      <c r="C1135" s="1185"/>
      <c r="D1135" s="1189" t="s">
        <v>4331</v>
      </c>
      <c r="E1135" s="1229"/>
      <c r="F1135" s="1180"/>
      <c r="G1135" s="1181"/>
      <c r="H1135" s="1182"/>
    </row>
    <row r="1136" spans="1:8" ht="22.8" x14ac:dyDescent="0.3">
      <c r="A1136" s="1187" t="s">
        <v>943</v>
      </c>
      <c r="B1136" s="1188" t="s">
        <v>940</v>
      </c>
      <c r="C1136" s="1185" t="s">
        <v>316</v>
      </c>
      <c r="D1136" s="1189">
        <v>50000</v>
      </c>
      <c r="E1136" s="1216"/>
      <c r="F1136" s="1180">
        <f>ROUND(D1136*(ROUND(E1136,2)),2)</f>
        <v>0</v>
      </c>
      <c r="G1136" s="1181"/>
      <c r="H1136" s="1182"/>
    </row>
    <row r="1137" spans="1:8" x14ac:dyDescent="0.3">
      <c r="A1137" s="1183"/>
      <c r="B1137" s="1188"/>
      <c r="C1137" s="1185"/>
      <c r="D1137" s="1189" t="s">
        <v>4331</v>
      </c>
      <c r="E1137" s="1217"/>
      <c r="F1137" s="1180"/>
      <c r="G1137" s="1181"/>
      <c r="H1137" s="1182"/>
    </row>
    <row r="1138" spans="1:8" x14ac:dyDescent="0.3">
      <c r="A1138" s="1183"/>
      <c r="B1138" s="1188"/>
      <c r="C1138" s="1185"/>
      <c r="D1138" s="1189" t="s">
        <v>4331</v>
      </c>
      <c r="E1138" s="1217"/>
      <c r="F1138" s="1180"/>
      <c r="G1138" s="1181"/>
      <c r="H1138" s="1182"/>
    </row>
    <row r="1139" spans="1:8" x14ac:dyDescent="0.3">
      <c r="A1139" s="1183"/>
      <c r="B1139" s="1188"/>
      <c r="C1139" s="1185"/>
      <c r="D1139" s="1189" t="s">
        <v>4331</v>
      </c>
      <c r="E1139" s="1207"/>
      <c r="F1139" s="1180"/>
      <c r="G1139" s="1181"/>
      <c r="H1139" s="1182"/>
    </row>
    <row r="1140" spans="1:8" x14ac:dyDescent="0.3">
      <c r="A1140" s="1183"/>
      <c r="B1140" s="1188"/>
      <c r="C1140" s="1185"/>
      <c r="D1140" s="1189" t="s">
        <v>4331</v>
      </c>
      <c r="E1140" s="1207"/>
      <c r="F1140" s="1180"/>
      <c r="G1140" s="1181"/>
      <c r="H1140" s="1182"/>
    </row>
    <row r="1141" spans="1:8" x14ac:dyDescent="0.3">
      <c r="A1141" s="1183"/>
      <c r="B1141" s="1188"/>
      <c r="C1141" s="1185"/>
      <c r="D1141" s="1189" t="s">
        <v>4331</v>
      </c>
      <c r="E1141" s="1207"/>
      <c r="F1141" s="1180"/>
      <c r="G1141" s="1181"/>
      <c r="H1141" s="1182"/>
    </row>
    <row r="1142" spans="1:8" x14ac:dyDescent="0.3">
      <c r="A1142" s="1183"/>
      <c r="B1142" s="1188"/>
      <c r="C1142" s="1185"/>
      <c r="D1142" s="1189" t="s">
        <v>4331</v>
      </c>
      <c r="E1142" s="1245"/>
      <c r="F1142" s="1180"/>
      <c r="G1142" s="1181"/>
      <c r="H1142" s="1182"/>
    </row>
    <row r="1143" spans="1:8" x14ac:dyDescent="0.3">
      <c r="A1143" s="1183"/>
      <c r="B1143" s="1188"/>
      <c r="C1143" s="1185"/>
      <c r="D1143" s="1189" t="s">
        <v>4331</v>
      </c>
      <c r="E1143" s="1217"/>
      <c r="F1143" s="1180"/>
      <c r="G1143" s="1181"/>
      <c r="H1143" s="1182"/>
    </row>
    <row r="1144" spans="1:8" x14ac:dyDescent="0.3">
      <c r="A1144" s="1183"/>
      <c r="B1144" s="1188"/>
      <c r="C1144" s="1185"/>
      <c r="D1144" s="1189" t="s">
        <v>4331</v>
      </c>
      <c r="E1144" s="1207"/>
      <c r="F1144" s="1180"/>
      <c r="G1144" s="1181"/>
      <c r="H1144" s="1182"/>
    </row>
    <row r="1145" spans="1:8" x14ac:dyDescent="0.3">
      <c r="A1145" s="1183"/>
      <c r="B1145" s="1188"/>
      <c r="C1145" s="1185"/>
      <c r="D1145" s="1189" t="s">
        <v>4331</v>
      </c>
      <c r="E1145" s="1217"/>
      <c r="F1145" s="1180"/>
      <c r="G1145" s="1181"/>
      <c r="H1145" s="1182"/>
    </row>
    <row r="1146" spans="1:8" x14ac:dyDescent="0.3">
      <c r="A1146" s="1166"/>
      <c r="B1146" s="1188"/>
      <c r="C1146" s="1185"/>
      <c r="D1146" s="1189" t="s">
        <v>4331</v>
      </c>
      <c r="E1146" s="1217"/>
      <c r="F1146" s="1180"/>
      <c r="G1146" s="1181"/>
      <c r="H1146" s="1182"/>
    </row>
    <row r="1147" spans="1:8" x14ac:dyDescent="0.3">
      <c r="A1147" s="1183"/>
      <c r="B1147" s="1188"/>
      <c r="C1147" s="1185"/>
      <c r="D1147" s="1189" t="s">
        <v>4331</v>
      </c>
      <c r="E1147" s="1217"/>
      <c r="F1147" s="1180"/>
      <c r="G1147" s="1181"/>
      <c r="H1147" s="1182"/>
    </row>
    <row r="1148" spans="1:8" x14ac:dyDescent="0.3">
      <c r="A1148" s="1183"/>
      <c r="B1148" s="1188"/>
      <c r="C1148" s="1185"/>
      <c r="D1148" s="1189" t="s">
        <v>4331</v>
      </c>
      <c r="E1148" s="1217"/>
      <c r="F1148" s="1180"/>
      <c r="G1148" s="1181"/>
      <c r="H1148" s="1182"/>
    </row>
    <row r="1149" spans="1:8" x14ac:dyDescent="0.3">
      <c r="A1149" s="1183"/>
      <c r="B1149" s="1188"/>
      <c r="C1149" s="1185"/>
      <c r="D1149" s="1189" t="s">
        <v>4331</v>
      </c>
      <c r="E1149" s="1217"/>
      <c r="F1149" s="1180"/>
      <c r="G1149" s="1181"/>
      <c r="H1149" s="1182"/>
    </row>
    <row r="1150" spans="1:8" x14ac:dyDescent="0.3">
      <c r="A1150" s="1183"/>
      <c r="B1150" s="1188"/>
      <c r="C1150" s="1185"/>
      <c r="D1150" s="1189" t="s">
        <v>4331</v>
      </c>
      <c r="E1150" s="1217"/>
      <c r="F1150" s="1180"/>
      <c r="G1150" s="1181"/>
      <c r="H1150" s="1182"/>
    </row>
    <row r="1151" spans="1:8" x14ac:dyDescent="0.3">
      <c r="A1151" s="1166"/>
      <c r="B1151" s="1188"/>
      <c r="C1151" s="1185"/>
      <c r="D1151" s="1189" t="s">
        <v>4331</v>
      </c>
      <c r="E1151" s="1217"/>
      <c r="F1151" s="1180"/>
      <c r="G1151" s="1181"/>
      <c r="H1151" s="1182"/>
    </row>
    <row r="1152" spans="1:8" x14ac:dyDescent="0.3">
      <c r="A1152" s="1166"/>
      <c r="B1152" s="1188"/>
      <c r="C1152" s="1185"/>
      <c r="D1152" s="1189" t="s">
        <v>4331</v>
      </c>
      <c r="E1152" s="1217"/>
      <c r="F1152" s="1180"/>
      <c r="G1152" s="1181"/>
      <c r="H1152" s="1182"/>
    </row>
    <row r="1153" spans="1:8" x14ac:dyDescent="0.3">
      <c r="A1153" s="1166"/>
      <c r="B1153" s="1188"/>
      <c r="C1153" s="1185"/>
      <c r="D1153" s="1189" t="s">
        <v>4331</v>
      </c>
      <c r="E1153" s="1217"/>
      <c r="F1153" s="1180"/>
      <c r="G1153" s="1181"/>
      <c r="H1153" s="1182"/>
    </row>
    <row r="1154" spans="1:8" x14ac:dyDescent="0.3">
      <c r="A1154" s="1183"/>
      <c r="B1154" s="1188"/>
      <c r="C1154" s="1185"/>
      <c r="D1154" s="1189" t="s">
        <v>4331</v>
      </c>
      <c r="E1154" s="1217"/>
      <c r="F1154" s="1180"/>
      <c r="G1154" s="1181"/>
      <c r="H1154" s="1182"/>
    </row>
    <row r="1155" spans="1:8" x14ac:dyDescent="0.3">
      <c r="A1155" s="1183"/>
      <c r="B1155" s="1188"/>
      <c r="C1155" s="1185"/>
      <c r="D1155" s="1189" t="s">
        <v>4331</v>
      </c>
      <c r="E1155" s="1217"/>
      <c r="F1155" s="1180"/>
      <c r="G1155" s="1181"/>
      <c r="H1155" s="1182"/>
    </row>
    <row r="1156" spans="1:8" x14ac:dyDescent="0.3">
      <c r="A1156" s="1166"/>
      <c r="B1156" s="1188"/>
      <c r="C1156" s="1185"/>
      <c r="D1156" s="1189" t="s">
        <v>4331</v>
      </c>
      <c r="E1156" s="1207"/>
      <c r="F1156" s="1180"/>
      <c r="G1156" s="1181"/>
      <c r="H1156" s="1182"/>
    </row>
    <row r="1157" spans="1:8" x14ac:dyDescent="0.3">
      <c r="A1157" s="1183"/>
      <c r="B1157" s="1188"/>
      <c r="C1157" s="1185"/>
      <c r="D1157" s="1189" t="s">
        <v>4331</v>
      </c>
      <c r="E1157" s="1217"/>
      <c r="F1157" s="1180"/>
      <c r="G1157" s="1181"/>
      <c r="H1157" s="1182"/>
    </row>
    <row r="1158" spans="1:8" x14ac:dyDescent="0.3">
      <c r="A1158" s="1183"/>
      <c r="B1158" s="1188"/>
      <c r="C1158" s="1185"/>
      <c r="D1158" s="1189" t="s">
        <v>4331</v>
      </c>
      <c r="E1158" s="1217"/>
      <c r="F1158" s="1180"/>
      <c r="G1158" s="1181"/>
      <c r="H1158" s="1182"/>
    </row>
    <row r="1159" spans="1:8" x14ac:dyDescent="0.3">
      <c r="A1159" s="1183"/>
      <c r="B1159" s="1188"/>
      <c r="C1159" s="1185"/>
      <c r="D1159" s="1189" t="s">
        <v>4331</v>
      </c>
      <c r="E1159" s="1217"/>
      <c r="F1159" s="1180"/>
      <c r="G1159" s="1181"/>
      <c r="H1159" s="1182"/>
    </row>
    <row r="1160" spans="1:8" x14ac:dyDescent="0.3">
      <c r="A1160" s="1183"/>
      <c r="B1160" s="1188"/>
      <c r="C1160" s="1185"/>
      <c r="D1160" s="1189" t="s">
        <v>4331</v>
      </c>
      <c r="E1160" s="1217"/>
      <c r="F1160" s="1180"/>
      <c r="G1160" s="1181"/>
      <c r="H1160" s="1182"/>
    </row>
    <row r="1161" spans="1:8" x14ac:dyDescent="0.3">
      <c r="A1161" s="1183"/>
      <c r="B1161" s="1188"/>
      <c r="C1161" s="1185"/>
      <c r="D1161" s="1189" t="s">
        <v>4331</v>
      </c>
      <c r="E1161" s="1217"/>
      <c r="F1161" s="1180"/>
      <c r="G1161" s="1181"/>
      <c r="H1161" s="1182"/>
    </row>
    <row r="1162" spans="1:8" x14ac:dyDescent="0.3">
      <c r="A1162" s="1183"/>
      <c r="B1162" s="1188"/>
      <c r="C1162" s="1185"/>
      <c r="D1162" s="1189" t="s">
        <v>4331</v>
      </c>
      <c r="E1162" s="1217"/>
      <c r="F1162" s="1180"/>
      <c r="G1162" s="1181"/>
      <c r="H1162" s="1182"/>
    </row>
    <row r="1163" spans="1:8" x14ac:dyDescent="0.3">
      <c r="A1163" s="1183"/>
      <c r="B1163" s="1188"/>
      <c r="C1163" s="1185"/>
      <c r="D1163" s="1189" t="s">
        <v>4331</v>
      </c>
      <c r="E1163" s="1207"/>
      <c r="F1163" s="1180"/>
      <c r="G1163" s="1181"/>
      <c r="H1163" s="1182"/>
    </row>
    <row r="1164" spans="1:8" x14ac:dyDescent="0.3">
      <c r="A1164" s="1183"/>
      <c r="B1164" s="1188"/>
      <c r="C1164" s="1185"/>
      <c r="D1164" s="1189" t="s">
        <v>4331</v>
      </c>
      <c r="E1164" s="1207"/>
      <c r="F1164" s="1180"/>
      <c r="G1164" s="1181"/>
      <c r="H1164" s="1182"/>
    </row>
    <row r="1165" spans="1:8" x14ac:dyDescent="0.3">
      <c r="A1165" s="1183"/>
      <c r="B1165" s="1188"/>
      <c r="C1165" s="1185"/>
      <c r="D1165" s="1189" t="s">
        <v>4331</v>
      </c>
      <c r="E1165" s="1207"/>
      <c r="F1165" s="1180"/>
      <c r="G1165" s="1181"/>
      <c r="H1165" s="1182"/>
    </row>
    <row r="1166" spans="1:8" x14ac:dyDescent="0.3">
      <c r="A1166" s="1183"/>
      <c r="B1166" s="1188"/>
      <c r="C1166" s="1185"/>
      <c r="D1166" s="1189" t="s">
        <v>4331</v>
      </c>
      <c r="E1166" s="1207"/>
      <c r="F1166" s="1180"/>
      <c r="G1166" s="1181"/>
      <c r="H1166" s="1182"/>
    </row>
    <row r="1167" spans="1:8" x14ac:dyDescent="0.3">
      <c r="A1167" s="1183"/>
      <c r="B1167" s="1188"/>
      <c r="C1167" s="1185"/>
      <c r="D1167" s="1189" t="s">
        <v>4331</v>
      </c>
      <c r="E1167" s="1207"/>
      <c r="F1167" s="1180"/>
      <c r="G1167" s="1181"/>
      <c r="H1167" s="1182"/>
    </row>
    <row r="1168" spans="1:8" x14ac:dyDescent="0.3">
      <c r="A1168" s="1183"/>
      <c r="B1168" s="1188"/>
      <c r="C1168" s="1185"/>
      <c r="D1168" s="1189" t="s">
        <v>4331</v>
      </c>
      <c r="E1168" s="1207"/>
      <c r="F1168" s="1180"/>
      <c r="G1168" s="1181"/>
      <c r="H1168" s="1182"/>
    </row>
    <row r="1169" spans="1:8" x14ac:dyDescent="0.3">
      <c r="A1169" s="1183"/>
      <c r="B1169" s="1188"/>
      <c r="C1169" s="1185"/>
      <c r="D1169" s="1189"/>
      <c r="E1169" s="1207"/>
      <c r="F1169" s="1180"/>
      <c r="G1169" s="1181"/>
      <c r="H1169" s="1182"/>
    </row>
    <row r="1170" spans="1:8" x14ac:dyDescent="0.3">
      <c r="A1170" s="1183"/>
      <c r="B1170" s="1188"/>
      <c r="C1170" s="1185"/>
      <c r="D1170" s="1189"/>
      <c r="E1170" s="1207"/>
      <c r="F1170" s="1180"/>
      <c r="G1170" s="1181"/>
      <c r="H1170" s="1182"/>
    </row>
    <row r="1171" spans="1:8" x14ac:dyDescent="0.3">
      <c r="A1171" s="1183"/>
      <c r="B1171" s="1188"/>
      <c r="C1171" s="1185"/>
      <c r="D1171" s="1189"/>
      <c r="E1171" s="1207"/>
      <c r="F1171" s="1180"/>
      <c r="G1171" s="1181"/>
      <c r="H1171" s="1182"/>
    </row>
    <row r="1172" spans="1:8" x14ac:dyDescent="0.3">
      <c r="A1172" s="1183"/>
      <c r="B1172" s="1188"/>
      <c r="C1172" s="1185"/>
      <c r="D1172" s="1189"/>
      <c r="E1172" s="1207"/>
      <c r="F1172" s="1180"/>
      <c r="G1172" s="1181"/>
      <c r="H1172" s="1182"/>
    </row>
    <row r="1173" spans="1:8" x14ac:dyDescent="0.3">
      <c r="A1173" s="1183"/>
      <c r="B1173" s="1188"/>
      <c r="C1173" s="1185"/>
      <c r="D1173" s="1189"/>
      <c r="E1173" s="1207"/>
      <c r="F1173" s="1180"/>
      <c r="G1173" s="1181"/>
      <c r="H1173" s="1182"/>
    </row>
    <row r="1174" spans="1:8" x14ac:dyDescent="0.3">
      <c r="A1174" s="1183"/>
      <c r="B1174" s="1188"/>
      <c r="C1174" s="1185"/>
      <c r="D1174" s="1189"/>
      <c r="E1174" s="1207"/>
      <c r="F1174" s="1180"/>
      <c r="G1174" s="1181"/>
      <c r="H1174" s="1182"/>
    </row>
    <row r="1175" spans="1:8" x14ac:dyDescent="0.3">
      <c r="A1175" s="1183"/>
      <c r="B1175" s="1188"/>
      <c r="C1175" s="1185"/>
      <c r="D1175" s="1189"/>
      <c r="E1175" s="1207"/>
      <c r="F1175" s="1180"/>
      <c r="G1175" s="1181"/>
      <c r="H1175" s="1182"/>
    </row>
    <row r="1176" spans="1:8" x14ac:dyDescent="0.3">
      <c r="A1176" s="1183"/>
      <c r="B1176" s="1188"/>
      <c r="C1176" s="1185"/>
      <c r="D1176" s="1189"/>
      <c r="E1176" s="1207"/>
      <c r="F1176" s="1180"/>
      <c r="G1176" s="1181"/>
      <c r="H1176" s="1182"/>
    </row>
    <row r="1177" spans="1:8" x14ac:dyDescent="0.3">
      <c r="A1177" s="1183"/>
      <c r="B1177" s="1188"/>
      <c r="C1177" s="1185"/>
      <c r="D1177" s="1189"/>
      <c r="E1177" s="1207"/>
      <c r="F1177" s="1180"/>
      <c r="G1177" s="1181"/>
      <c r="H1177" s="1182"/>
    </row>
    <row r="1178" spans="1:8" x14ac:dyDescent="0.3">
      <c r="A1178" s="1183"/>
      <c r="B1178" s="1188"/>
      <c r="C1178" s="1185"/>
      <c r="D1178" s="1189"/>
      <c r="E1178" s="1207"/>
      <c r="F1178" s="1180"/>
      <c r="G1178" s="1181"/>
      <c r="H1178" s="1182"/>
    </row>
    <row r="1179" spans="1:8" x14ac:dyDescent="0.3">
      <c r="A1179" s="1178"/>
      <c r="B1179" s="1203"/>
      <c r="C1179" s="1204"/>
      <c r="D1179" s="1204"/>
      <c r="E1179" s="1204"/>
      <c r="F1179" s="1210"/>
      <c r="G1179" s="1181"/>
      <c r="H1179" s="1182"/>
    </row>
    <row r="1180" spans="1:8" x14ac:dyDescent="0.3">
      <c r="A1180" s="1257" t="s">
        <v>4070</v>
      </c>
      <c r="B1180" s="1158" t="s">
        <v>4116</v>
      </c>
      <c r="C1180" s="1159"/>
      <c r="D1180" s="1159"/>
      <c r="E1180" s="1159"/>
      <c r="F1180" s="1175">
        <f>SUM(F1125:F1178)</f>
        <v>0</v>
      </c>
      <c r="G1180" s="1181"/>
      <c r="H1180" s="1151"/>
    </row>
    <row r="1181" spans="1:8" x14ac:dyDescent="0.3">
      <c r="A1181" s="1148" t="str">
        <f>A1</f>
        <v>CONTRACT  SANRAL NRA 2024/1323</v>
      </c>
      <c r="B1181" s="1206"/>
      <c r="C1181" s="1150"/>
      <c r="D1181" s="1150"/>
      <c r="E1181" s="1150"/>
      <c r="F1181" s="1151"/>
      <c r="G1181" s="1181"/>
      <c r="H1181" s="1151"/>
    </row>
    <row r="1182" spans="1:8" x14ac:dyDescent="0.3">
      <c r="A1182" s="1148" t="str">
        <f>A2</f>
        <v>ROUTINE ROAD MAINTENANCE ON NATIONAL ROUTES IN THE MPUMALANGA PROVINCE</v>
      </c>
      <c r="B1182" s="1149"/>
      <c r="C1182" s="1150"/>
      <c r="D1182" s="1150"/>
      <c r="E1182" s="1150"/>
      <c r="F1182" s="1155" t="s">
        <v>4506</v>
      </c>
      <c r="G1182" s="1181"/>
      <c r="H1182" s="1155"/>
    </row>
    <row r="1183" spans="1:8" x14ac:dyDescent="0.3">
      <c r="A1183" s="1157" t="s">
        <v>4457</v>
      </c>
      <c r="B1183" s="1149"/>
      <c r="C1183" s="1159"/>
      <c r="D1183" s="1159"/>
      <c r="E1183" s="1159"/>
      <c r="F1183" s="1151"/>
      <c r="G1183" s="1181"/>
      <c r="H1183" s="1151"/>
    </row>
    <row r="1184" spans="1:8" x14ac:dyDescent="0.3">
      <c r="A1184" s="1162"/>
      <c r="B1184" s="1163"/>
      <c r="C1184" s="1164"/>
      <c r="D1184" s="1164"/>
      <c r="E1184" s="1165"/>
      <c r="F1184" s="1165"/>
      <c r="G1184" s="1181"/>
      <c r="H1184" s="1151"/>
    </row>
    <row r="1185" spans="1:8" x14ac:dyDescent="0.3">
      <c r="A1185" s="1166" t="s">
        <v>4111</v>
      </c>
      <c r="B1185" s="1167" t="s">
        <v>4035</v>
      </c>
      <c r="C1185" s="1168" t="s">
        <v>4112</v>
      </c>
      <c r="D1185" s="1168" t="s">
        <v>4113</v>
      </c>
      <c r="E1185" s="1169" t="s">
        <v>4114</v>
      </c>
      <c r="F1185" s="1169" t="s">
        <v>4036</v>
      </c>
      <c r="G1185" s="1181"/>
      <c r="H1185" s="1170"/>
    </row>
    <row r="1186" spans="1:8" x14ac:dyDescent="0.3">
      <c r="A1186" s="1172"/>
      <c r="B1186" s="1173"/>
      <c r="C1186" s="1174"/>
      <c r="D1186" s="1174"/>
      <c r="E1186" s="1175"/>
      <c r="F1186" s="1175"/>
      <c r="G1186" s="1181"/>
      <c r="H1186" s="1151"/>
    </row>
    <row r="1187" spans="1:8" x14ac:dyDescent="0.3">
      <c r="A1187" s="1222"/>
      <c r="B1187" s="1223"/>
      <c r="C1187" s="1164"/>
      <c r="D1187" s="1189" t="s">
        <v>4331</v>
      </c>
      <c r="E1187" s="1165"/>
      <c r="F1187" s="1180"/>
      <c r="G1187" s="1181"/>
      <c r="H1187" s="1182"/>
    </row>
    <row r="1188" spans="1:8" x14ac:dyDescent="0.3">
      <c r="A1188" s="1166" t="s">
        <v>4071</v>
      </c>
      <c r="B1188" s="1184" t="s">
        <v>4072</v>
      </c>
      <c r="C1188" s="1185"/>
      <c r="D1188" s="1189" t="s">
        <v>4331</v>
      </c>
      <c r="E1188" s="1207"/>
      <c r="F1188" s="1180"/>
      <c r="G1188" s="1181"/>
      <c r="H1188" s="1182"/>
    </row>
    <row r="1189" spans="1:8" x14ac:dyDescent="0.3">
      <c r="A1189" s="1166"/>
      <c r="B1189" s="1186"/>
      <c r="C1189" s="1185"/>
      <c r="D1189" s="1189" t="s">
        <v>4331</v>
      </c>
      <c r="E1189" s="1207"/>
      <c r="F1189" s="1180"/>
      <c r="G1189" s="1181"/>
      <c r="H1189" s="1182"/>
    </row>
    <row r="1190" spans="1:8" x14ac:dyDescent="0.3">
      <c r="A1190" s="1225" t="s">
        <v>946</v>
      </c>
      <c r="B1190" s="1188" t="s">
        <v>947</v>
      </c>
      <c r="C1190" s="1185"/>
      <c r="D1190" s="1189" t="s">
        <v>4331</v>
      </c>
      <c r="E1190" s="1207"/>
      <c r="F1190" s="1180"/>
      <c r="G1190" s="1181"/>
      <c r="H1190" s="1182"/>
    </row>
    <row r="1191" spans="1:8" x14ac:dyDescent="0.3">
      <c r="A1191" s="1225"/>
      <c r="B1191" s="1188"/>
      <c r="C1191" s="1185"/>
      <c r="D1191" s="1189" t="s">
        <v>4331</v>
      </c>
      <c r="E1191" s="1207"/>
      <c r="F1191" s="1180"/>
      <c r="G1191" s="1181"/>
      <c r="H1191" s="1182"/>
    </row>
    <row r="1192" spans="1:8" x14ac:dyDescent="0.3">
      <c r="A1192" s="1225" t="s">
        <v>948</v>
      </c>
      <c r="B1192" s="1188" t="s">
        <v>947</v>
      </c>
      <c r="C1192" s="1185"/>
      <c r="D1192" s="1189" t="s">
        <v>4331</v>
      </c>
      <c r="E1192" s="1207"/>
      <c r="F1192" s="1180"/>
      <c r="G1192" s="1181"/>
      <c r="H1192" s="1182"/>
    </row>
    <row r="1193" spans="1:8" x14ac:dyDescent="0.3">
      <c r="A1193" s="1225"/>
      <c r="B1193" s="1188"/>
      <c r="C1193" s="1185"/>
      <c r="D1193" s="1189" t="s">
        <v>4331</v>
      </c>
      <c r="E1193" s="1207"/>
      <c r="F1193" s="1180"/>
      <c r="G1193" s="1181"/>
      <c r="H1193" s="1182"/>
    </row>
    <row r="1194" spans="1:8" ht="22.8" x14ac:dyDescent="0.3">
      <c r="A1194" s="1225" t="s">
        <v>949</v>
      </c>
      <c r="B1194" s="1188" t="s">
        <v>950</v>
      </c>
      <c r="C1194" s="1185" t="s">
        <v>363</v>
      </c>
      <c r="D1194" s="1189">
        <v>4500</v>
      </c>
      <c r="E1194" s="1216"/>
      <c r="F1194" s="1180">
        <f>ROUND(D1194*(ROUND(E1194,2)),2)</f>
        <v>0</v>
      </c>
      <c r="G1194" s="1181"/>
      <c r="H1194" s="1182"/>
    </row>
    <row r="1195" spans="1:8" x14ac:dyDescent="0.3">
      <c r="A1195" s="1225"/>
      <c r="B1195" s="1188"/>
      <c r="C1195" s="1185"/>
      <c r="D1195" s="1189" t="s">
        <v>4331</v>
      </c>
      <c r="E1195" s="1207"/>
      <c r="F1195" s="1180"/>
      <c r="G1195" s="1181"/>
      <c r="H1195" s="1182"/>
    </row>
    <row r="1196" spans="1:8" x14ac:dyDescent="0.3">
      <c r="A1196" s="1225" t="s">
        <v>951</v>
      </c>
      <c r="B1196" s="1188" t="s">
        <v>952</v>
      </c>
      <c r="C1196" s="1185" t="s">
        <v>363</v>
      </c>
      <c r="D1196" s="1189">
        <v>5000</v>
      </c>
      <c r="E1196" s="1216"/>
      <c r="F1196" s="1180">
        <f>ROUND(D1196*(ROUND(E1196,2)),2)</f>
        <v>0</v>
      </c>
      <c r="G1196" s="1181"/>
      <c r="H1196" s="1182"/>
    </row>
    <row r="1197" spans="1:8" x14ac:dyDescent="0.3">
      <c r="A1197" s="1225"/>
      <c r="B1197" s="1188"/>
      <c r="C1197" s="1185"/>
      <c r="D1197" s="1189" t="s">
        <v>4331</v>
      </c>
      <c r="E1197" s="1217"/>
      <c r="F1197" s="1180"/>
      <c r="G1197" s="1181"/>
      <c r="H1197" s="1182"/>
    </row>
    <row r="1198" spans="1:8" ht="22.8" x14ac:dyDescent="0.3">
      <c r="A1198" s="1225" t="s">
        <v>953</v>
      </c>
      <c r="B1198" s="1188" t="s">
        <v>954</v>
      </c>
      <c r="C1198" s="1185" t="s">
        <v>955</v>
      </c>
      <c r="D1198" s="1189">
        <v>10</v>
      </c>
      <c r="E1198" s="1216"/>
      <c r="F1198" s="1180">
        <f>ROUND(D1198*(ROUND(E1198,2)),2)</f>
        <v>0</v>
      </c>
      <c r="G1198" s="1181"/>
      <c r="H1198" s="1182"/>
    </row>
    <row r="1199" spans="1:8" x14ac:dyDescent="0.3">
      <c r="A1199" s="1166"/>
      <c r="B1199" s="1188"/>
      <c r="C1199" s="1185"/>
      <c r="D1199" s="1189" t="s">
        <v>4331</v>
      </c>
      <c r="E1199" s="1207"/>
      <c r="F1199" s="1180"/>
      <c r="G1199" s="1181"/>
      <c r="H1199" s="1182"/>
    </row>
    <row r="1200" spans="1:8" x14ac:dyDescent="0.3">
      <c r="A1200" s="1225" t="s">
        <v>956</v>
      </c>
      <c r="B1200" s="1188" t="s">
        <v>3701</v>
      </c>
      <c r="C1200" s="1185" t="s">
        <v>955</v>
      </c>
      <c r="D1200" s="1189">
        <v>10</v>
      </c>
      <c r="E1200" s="1216"/>
      <c r="F1200" s="1180">
        <f>ROUND(D1200*(ROUND(E1200,2)),2)</f>
        <v>0</v>
      </c>
      <c r="G1200" s="1181"/>
      <c r="H1200" s="1182"/>
    </row>
    <row r="1201" spans="1:8" x14ac:dyDescent="0.3">
      <c r="A1201" s="1166"/>
      <c r="B1201" s="1188"/>
      <c r="C1201" s="1185"/>
      <c r="D1201" s="1189" t="s">
        <v>4331</v>
      </c>
      <c r="E1201" s="1217"/>
      <c r="F1201" s="1180"/>
      <c r="G1201" s="1181"/>
      <c r="H1201" s="1182"/>
    </row>
    <row r="1202" spans="1:8" ht="22.8" x14ac:dyDescent="0.3">
      <c r="A1202" s="1225" t="s">
        <v>960</v>
      </c>
      <c r="B1202" s="1188" t="s">
        <v>962</v>
      </c>
      <c r="C1202" s="1185" t="s">
        <v>316</v>
      </c>
      <c r="D1202" s="1189">
        <v>5</v>
      </c>
      <c r="E1202" s="1216"/>
      <c r="F1202" s="1180">
        <f>ROUND(D1202*(ROUND(E1202,2)),2)</f>
        <v>0</v>
      </c>
      <c r="G1202" s="1181"/>
      <c r="H1202" s="1182"/>
    </row>
    <row r="1203" spans="1:8" x14ac:dyDescent="0.3">
      <c r="A1203" s="1166"/>
      <c r="B1203" s="1188"/>
      <c r="C1203" s="1185"/>
      <c r="D1203" s="1189" t="s">
        <v>4331</v>
      </c>
      <c r="E1203" s="1217"/>
      <c r="F1203" s="1180"/>
      <c r="G1203" s="1181"/>
      <c r="H1203" s="1182"/>
    </row>
    <row r="1204" spans="1:8" x14ac:dyDescent="0.3">
      <c r="A1204" s="1183"/>
      <c r="B1204" s="1188"/>
      <c r="C1204" s="1185"/>
      <c r="D1204" s="1189" t="s">
        <v>4331</v>
      </c>
      <c r="E1204" s="1207"/>
      <c r="F1204" s="1180"/>
      <c r="G1204" s="1181"/>
      <c r="H1204" s="1182"/>
    </row>
    <row r="1205" spans="1:8" x14ac:dyDescent="0.3">
      <c r="A1205" s="1183"/>
      <c r="B1205" s="1188"/>
      <c r="C1205" s="1185"/>
      <c r="D1205" s="1189" t="s">
        <v>4331</v>
      </c>
      <c r="E1205" s="1207"/>
      <c r="F1205" s="1180"/>
      <c r="G1205" s="1181"/>
      <c r="H1205" s="1182"/>
    </row>
    <row r="1206" spans="1:8" x14ac:dyDescent="0.3">
      <c r="A1206" s="1183"/>
      <c r="B1206" s="1188"/>
      <c r="C1206" s="1185"/>
      <c r="D1206" s="1189" t="s">
        <v>4331</v>
      </c>
      <c r="E1206" s="1245"/>
      <c r="F1206" s="1180"/>
      <c r="G1206" s="1181"/>
      <c r="H1206" s="1182"/>
    </row>
    <row r="1207" spans="1:8" x14ac:dyDescent="0.3">
      <c r="A1207" s="1183"/>
      <c r="B1207" s="1188"/>
      <c r="C1207" s="1185"/>
      <c r="D1207" s="1189" t="s">
        <v>4331</v>
      </c>
      <c r="E1207" s="1217"/>
      <c r="F1207" s="1180"/>
      <c r="G1207" s="1181"/>
      <c r="H1207" s="1182"/>
    </row>
    <row r="1208" spans="1:8" x14ac:dyDescent="0.3">
      <c r="A1208" s="1183"/>
      <c r="B1208" s="1188"/>
      <c r="C1208" s="1185"/>
      <c r="D1208" s="1189" t="s">
        <v>4331</v>
      </c>
      <c r="E1208" s="1207"/>
      <c r="F1208" s="1180"/>
      <c r="G1208" s="1181"/>
      <c r="H1208" s="1182"/>
    </row>
    <row r="1209" spans="1:8" x14ac:dyDescent="0.3">
      <c r="A1209" s="1183"/>
      <c r="B1209" s="1188"/>
      <c r="C1209" s="1185"/>
      <c r="D1209" s="1189" t="s">
        <v>4331</v>
      </c>
      <c r="E1209" s="1207"/>
      <c r="F1209" s="1180"/>
      <c r="G1209" s="1181"/>
      <c r="H1209" s="1182"/>
    </row>
    <row r="1210" spans="1:8" x14ac:dyDescent="0.3">
      <c r="A1210" s="1183"/>
      <c r="B1210" s="1188"/>
      <c r="C1210" s="1185"/>
      <c r="D1210" s="1189" t="s">
        <v>4331</v>
      </c>
      <c r="E1210" s="1207"/>
      <c r="F1210" s="1180"/>
      <c r="G1210" s="1181"/>
      <c r="H1210" s="1182"/>
    </row>
    <row r="1211" spans="1:8" x14ac:dyDescent="0.3">
      <c r="A1211" s="1183"/>
      <c r="B1211" s="1188"/>
      <c r="C1211" s="1185"/>
      <c r="D1211" s="1189" t="s">
        <v>4331</v>
      </c>
      <c r="E1211" s="1217"/>
      <c r="F1211" s="1180"/>
      <c r="G1211" s="1181"/>
      <c r="H1211" s="1182"/>
    </row>
    <row r="1212" spans="1:8" x14ac:dyDescent="0.3">
      <c r="A1212" s="1166"/>
      <c r="B1212" s="1188"/>
      <c r="C1212" s="1185"/>
      <c r="D1212" s="1189" t="s">
        <v>4331</v>
      </c>
      <c r="E1212" s="1217"/>
      <c r="F1212" s="1180"/>
      <c r="G1212" s="1181"/>
      <c r="H1212" s="1182"/>
    </row>
    <row r="1213" spans="1:8" x14ac:dyDescent="0.3">
      <c r="A1213" s="1183"/>
      <c r="B1213" s="1188"/>
      <c r="C1213" s="1185"/>
      <c r="D1213" s="1189" t="s">
        <v>4331</v>
      </c>
      <c r="E1213" s="1207"/>
      <c r="F1213" s="1180"/>
      <c r="G1213" s="1181"/>
      <c r="H1213" s="1182"/>
    </row>
    <row r="1214" spans="1:8" x14ac:dyDescent="0.3">
      <c r="A1214" s="1183"/>
      <c r="B1214" s="1188"/>
      <c r="C1214" s="1185"/>
      <c r="D1214" s="1189" t="s">
        <v>4331</v>
      </c>
      <c r="E1214" s="1207"/>
      <c r="F1214" s="1180"/>
      <c r="G1214" s="1181"/>
      <c r="H1214" s="1182"/>
    </row>
    <row r="1215" spans="1:8" x14ac:dyDescent="0.3">
      <c r="A1215" s="1183"/>
      <c r="B1215" s="1188"/>
      <c r="C1215" s="1185"/>
      <c r="D1215" s="1189" t="s">
        <v>4331</v>
      </c>
      <c r="E1215" s="1207"/>
      <c r="F1215" s="1180"/>
      <c r="G1215" s="1181"/>
      <c r="H1215" s="1182"/>
    </row>
    <row r="1216" spans="1:8" x14ac:dyDescent="0.3">
      <c r="A1216" s="1183"/>
      <c r="B1216" s="1188"/>
      <c r="C1216" s="1185"/>
      <c r="D1216" s="1189" t="s">
        <v>4331</v>
      </c>
      <c r="E1216" s="1207"/>
      <c r="F1216" s="1180"/>
      <c r="G1216" s="1181"/>
      <c r="H1216" s="1182"/>
    </row>
    <row r="1217" spans="1:8" x14ac:dyDescent="0.3">
      <c r="A1217" s="1183"/>
      <c r="B1217" s="1188"/>
      <c r="C1217" s="1185"/>
      <c r="D1217" s="1189" t="s">
        <v>4331</v>
      </c>
      <c r="E1217" s="1207"/>
      <c r="F1217" s="1180"/>
      <c r="G1217" s="1181"/>
      <c r="H1217" s="1182"/>
    </row>
    <row r="1218" spans="1:8" x14ac:dyDescent="0.3">
      <c r="A1218" s="1183"/>
      <c r="B1218" s="1188"/>
      <c r="C1218" s="1185"/>
      <c r="D1218" s="1189" t="s">
        <v>4331</v>
      </c>
      <c r="E1218" s="1207"/>
      <c r="F1218" s="1180"/>
      <c r="G1218" s="1181"/>
      <c r="H1218" s="1182"/>
    </row>
    <row r="1219" spans="1:8" x14ac:dyDescent="0.3">
      <c r="A1219" s="1183"/>
      <c r="B1219" s="1188"/>
      <c r="C1219" s="1185"/>
      <c r="D1219" s="1189" t="s">
        <v>4331</v>
      </c>
      <c r="E1219" s="1207"/>
      <c r="F1219" s="1180"/>
      <c r="G1219" s="1181"/>
      <c r="H1219" s="1182"/>
    </row>
    <row r="1220" spans="1:8" x14ac:dyDescent="0.3">
      <c r="A1220" s="1183"/>
      <c r="B1220" s="1188"/>
      <c r="C1220" s="1185"/>
      <c r="D1220" s="1189" t="s">
        <v>4331</v>
      </c>
      <c r="E1220" s="1207"/>
      <c r="F1220" s="1180"/>
      <c r="G1220" s="1181"/>
      <c r="H1220" s="1182"/>
    </row>
    <row r="1221" spans="1:8" x14ac:dyDescent="0.3">
      <c r="A1221" s="1183"/>
      <c r="B1221" s="1188"/>
      <c r="C1221" s="1185"/>
      <c r="D1221" s="1189" t="s">
        <v>4331</v>
      </c>
      <c r="E1221" s="1207"/>
      <c r="F1221" s="1180"/>
      <c r="G1221" s="1181"/>
      <c r="H1221" s="1182"/>
    </row>
    <row r="1222" spans="1:8" x14ac:dyDescent="0.3">
      <c r="A1222" s="1183"/>
      <c r="B1222" s="1188"/>
      <c r="C1222" s="1185"/>
      <c r="D1222" s="1189" t="s">
        <v>4331</v>
      </c>
      <c r="E1222" s="1207"/>
      <c r="F1222" s="1180"/>
      <c r="G1222" s="1181"/>
      <c r="H1222" s="1182"/>
    </row>
    <row r="1223" spans="1:8" x14ac:dyDescent="0.3">
      <c r="A1223" s="1183"/>
      <c r="B1223" s="1188"/>
      <c r="C1223" s="1185"/>
      <c r="D1223" s="1189" t="s">
        <v>4331</v>
      </c>
      <c r="E1223" s="1207"/>
      <c r="F1223" s="1180"/>
      <c r="G1223" s="1181"/>
      <c r="H1223" s="1182"/>
    </row>
    <row r="1224" spans="1:8" x14ac:dyDescent="0.3">
      <c r="A1224" s="1183"/>
      <c r="B1224" s="1188"/>
      <c r="C1224" s="1185"/>
      <c r="D1224" s="1189" t="s">
        <v>4331</v>
      </c>
      <c r="E1224" s="1207"/>
      <c r="F1224" s="1180"/>
      <c r="G1224" s="1181"/>
      <c r="H1224" s="1182"/>
    </row>
    <row r="1225" spans="1:8" x14ac:dyDescent="0.3">
      <c r="A1225" s="1183"/>
      <c r="B1225" s="1188"/>
      <c r="C1225" s="1185"/>
      <c r="D1225" s="1189" t="s">
        <v>4331</v>
      </c>
      <c r="E1225" s="1207"/>
      <c r="F1225" s="1180"/>
      <c r="G1225" s="1181"/>
      <c r="H1225" s="1182"/>
    </row>
    <row r="1226" spans="1:8" x14ac:dyDescent="0.3">
      <c r="A1226" s="1183"/>
      <c r="B1226" s="1188"/>
      <c r="C1226" s="1185"/>
      <c r="D1226" s="1189" t="s">
        <v>4331</v>
      </c>
      <c r="E1226" s="1217"/>
      <c r="F1226" s="1180"/>
      <c r="G1226" s="1181"/>
      <c r="H1226" s="1182"/>
    </row>
    <row r="1227" spans="1:8" x14ac:dyDescent="0.3">
      <c r="A1227" s="1166"/>
      <c r="B1227" s="1188"/>
      <c r="C1227" s="1185"/>
      <c r="D1227" s="1189" t="s">
        <v>4331</v>
      </c>
      <c r="E1227" s="1217"/>
      <c r="F1227" s="1180"/>
      <c r="G1227" s="1181"/>
      <c r="H1227" s="1182"/>
    </row>
    <row r="1228" spans="1:8" x14ac:dyDescent="0.3">
      <c r="A1228" s="1166"/>
      <c r="B1228" s="1188"/>
      <c r="C1228" s="1185"/>
      <c r="D1228" s="1189"/>
      <c r="E1228" s="1217"/>
      <c r="F1228" s="1180"/>
      <c r="G1228" s="1181"/>
      <c r="H1228" s="1182"/>
    </row>
    <row r="1229" spans="1:8" x14ac:dyDescent="0.3">
      <c r="A1229" s="1166"/>
      <c r="B1229" s="1188"/>
      <c r="C1229" s="1185"/>
      <c r="D1229" s="1189"/>
      <c r="E1229" s="1217"/>
      <c r="F1229" s="1180"/>
      <c r="G1229" s="1181"/>
      <c r="H1229" s="1182"/>
    </row>
    <row r="1230" spans="1:8" x14ac:dyDescent="0.3">
      <c r="A1230" s="1166"/>
      <c r="B1230" s="1188"/>
      <c r="C1230" s="1185"/>
      <c r="D1230" s="1189"/>
      <c r="E1230" s="1217"/>
      <c r="F1230" s="1180"/>
      <c r="G1230" s="1181"/>
      <c r="H1230" s="1182"/>
    </row>
    <row r="1231" spans="1:8" x14ac:dyDescent="0.3">
      <c r="A1231" s="1166"/>
      <c r="B1231" s="1188"/>
      <c r="C1231" s="1185"/>
      <c r="D1231" s="1189"/>
      <c r="E1231" s="1217"/>
      <c r="F1231" s="1180"/>
      <c r="G1231" s="1181"/>
      <c r="H1231" s="1182"/>
    </row>
    <row r="1232" spans="1:8" x14ac:dyDescent="0.3">
      <c r="A1232" s="1166"/>
      <c r="B1232" s="1188"/>
      <c r="C1232" s="1185"/>
      <c r="D1232" s="1189"/>
      <c r="E1232" s="1217"/>
      <c r="F1232" s="1180"/>
      <c r="G1232" s="1181"/>
      <c r="H1232" s="1182"/>
    </row>
    <row r="1233" spans="1:8" x14ac:dyDescent="0.3">
      <c r="A1233" s="1166"/>
      <c r="B1233" s="1188"/>
      <c r="C1233" s="1185"/>
      <c r="D1233" s="1189" t="s">
        <v>4331</v>
      </c>
      <c r="E1233" s="1207"/>
      <c r="F1233" s="1180"/>
      <c r="G1233" s="1181"/>
      <c r="H1233" s="1182"/>
    </row>
    <row r="1234" spans="1:8" x14ac:dyDescent="0.3">
      <c r="A1234" s="1166"/>
      <c r="B1234" s="1188"/>
      <c r="C1234" s="1185"/>
      <c r="D1234" s="1189"/>
      <c r="E1234" s="1207"/>
      <c r="F1234" s="1180"/>
      <c r="G1234" s="1181"/>
      <c r="H1234" s="1182"/>
    </row>
    <row r="1235" spans="1:8" x14ac:dyDescent="0.3">
      <c r="A1235" s="1183"/>
      <c r="B1235" s="1188"/>
      <c r="C1235" s="1185"/>
      <c r="D1235" s="1189" t="s">
        <v>4331</v>
      </c>
      <c r="E1235" s="1207"/>
      <c r="F1235" s="1180"/>
      <c r="G1235" s="1181"/>
      <c r="H1235" s="1182"/>
    </row>
    <row r="1236" spans="1:8" x14ac:dyDescent="0.3">
      <c r="A1236" s="1183"/>
      <c r="B1236" s="1188"/>
      <c r="C1236" s="1185"/>
      <c r="D1236" s="1189"/>
      <c r="E1236" s="1207"/>
      <c r="F1236" s="1180"/>
      <c r="G1236" s="1181"/>
      <c r="H1236" s="1182"/>
    </row>
    <row r="1237" spans="1:8" x14ac:dyDescent="0.3">
      <c r="A1237" s="1183"/>
      <c r="B1237" s="1188"/>
      <c r="C1237" s="1185"/>
      <c r="D1237" s="1189"/>
      <c r="E1237" s="1207"/>
      <c r="F1237" s="1180"/>
      <c r="G1237" s="1181"/>
      <c r="H1237" s="1182"/>
    </row>
    <row r="1238" spans="1:8" x14ac:dyDescent="0.3">
      <c r="A1238" s="1183"/>
      <c r="B1238" s="1188"/>
      <c r="C1238" s="1185"/>
      <c r="D1238" s="1189"/>
      <c r="E1238" s="1207"/>
      <c r="F1238" s="1180"/>
      <c r="G1238" s="1181"/>
      <c r="H1238" s="1182"/>
    </row>
    <row r="1239" spans="1:8" x14ac:dyDescent="0.3">
      <c r="A1239" s="1178"/>
      <c r="B1239" s="1203"/>
      <c r="C1239" s="1204"/>
      <c r="D1239" s="1204"/>
      <c r="E1239" s="1204"/>
      <c r="F1239" s="1210"/>
      <c r="G1239" s="1181"/>
      <c r="H1239" s="1182"/>
    </row>
    <row r="1240" spans="1:8" x14ac:dyDescent="0.3">
      <c r="A1240" s="1257" t="s">
        <v>4071</v>
      </c>
      <c r="B1240" s="1158" t="s">
        <v>4116</v>
      </c>
      <c r="C1240" s="1159"/>
      <c r="D1240" s="1159"/>
      <c r="E1240" s="1159"/>
      <c r="F1240" s="1175">
        <f>SUM(F1187:F1238)</f>
        <v>0</v>
      </c>
      <c r="G1240" s="1181"/>
      <c r="H1240" s="1151"/>
    </row>
    <row r="1241" spans="1:8" x14ac:dyDescent="0.3">
      <c r="A1241" s="1148" t="str">
        <f>A1</f>
        <v>CONTRACT  SANRAL NRA 2024/1323</v>
      </c>
      <c r="B1241" s="1206"/>
      <c r="C1241" s="1150"/>
      <c r="D1241" s="1150"/>
      <c r="E1241" s="1150"/>
      <c r="F1241" s="1151"/>
      <c r="G1241" s="1181"/>
      <c r="H1241" s="1151"/>
    </row>
    <row r="1242" spans="1:8" x14ac:dyDescent="0.3">
      <c r="A1242" s="1148" t="str">
        <f>A2</f>
        <v>ROUTINE ROAD MAINTENANCE ON NATIONAL ROUTES IN THE MPUMALANGA PROVINCE</v>
      </c>
      <c r="B1242" s="1149"/>
      <c r="C1242" s="1150"/>
      <c r="D1242" s="1150"/>
      <c r="E1242" s="1150"/>
      <c r="F1242" s="1155" t="s">
        <v>4507</v>
      </c>
      <c r="G1242" s="1181"/>
      <c r="H1242" s="1155"/>
    </row>
    <row r="1243" spans="1:8" x14ac:dyDescent="0.3">
      <c r="A1243" s="1157" t="s">
        <v>4457</v>
      </c>
      <c r="B1243" s="1149"/>
      <c r="C1243" s="1159"/>
      <c r="D1243" s="1159"/>
      <c r="E1243" s="1159"/>
      <c r="F1243" s="1151"/>
      <c r="G1243" s="1181"/>
      <c r="H1243" s="1151"/>
    </row>
    <row r="1244" spans="1:8" x14ac:dyDescent="0.3">
      <c r="A1244" s="1162"/>
      <c r="B1244" s="1163"/>
      <c r="C1244" s="1164"/>
      <c r="D1244" s="1164"/>
      <c r="E1244" s="1165"/>
      <c r="F1244" s="1165"/>
      <c r="G1244" s="1181"/>
      <c r="H1244" s="1151"/>
    </row>
    <row r="1245" spans="1:8" x14ac:dyDescent="0.3">
      <c r="A1245" s="1166" t="s">
        <v>4111</v>
      </c>
      <c r="B1245" s="1167" t="s">
        <v>4035</v>
      </c>
      <c r="C1245" s="1168" t="s">
        <v>4112</v>
      </c>
      <c r="D1245" s="1168" t="s">
        <v>4113</v>
      </c>
      <c r="E1245" s="1169" t="s">
        <v>4114</v>
      </c>
      <c r="F1245" s="1169" t="s">
        <v>4036</v>
      </c>
      <c r="G1245" s="1181"/>
      <c r="H1245" s="1170"/>
    </row>
    <row r="1246" spans="1:8" x14ac:dyDescent="0.3">
      <c r="A1246" s="1172"/>
      <c r="B1246" s="1173"/>
      <c r="C1246" s="1174"/>
      <c r="D1246" s="1174"/>
      <c r="E1246" s="1175"/>
      <c r="F1246" s="1175"/>
      <c r="G1246" s="1181"/>
      <c r="H1246" s="1151"/>
    </row>
    <row r="1247" spans="1:8" x14ac:dyDescent="0.3">
      <c r="A1247" s="1222"/>
      <c r="B1247" s="1223"/>
      <c r="C1247" s="1164"/>
      <c r="D1247" s="1189" t="s">
        <v>4331</v>
      </c>
      <c r="E1247" s="1165"/>
      <c r="F1247" s="1180"/>
      <c r="G1247" s="1181"/>
      <c r="H1247" s="1182"/>
    </row>
    <row r="1248" spans="1:8" ht="36" x14ac:dyDescent="0.3">
      <c r="A1248" s="1166" t="s">
        <v>4073</v>
      </c>
      <c r="B1248" s="1184" t="s">
        <v>4121</v>
      </c>
      <c r="C1248" s="1185"/>
      <c r="D1248" s="1189" t="s">
        <v>4331</v>
      </c>
      <c r="E1248" s="1207"/>
      <c r="F1248" s="1180"/>
      <c r="G1248" s="1181"/>
      <c r="H1248" s="1182"/>
    </row>
    <row r="1249" spans="1:8" x14ac:dyDescent="0.3">
      <c r="A1249" s="1166"/>
      <c r="B1249" s="1186"/>
      <c r="C1249" s="1185"/>
      <c r="D1249" s="1189" t="s">
        <v>4331</v>
      </c>
      <c r="E1249" s="1207"/>
      <c r="F1249" s="1180"/>
      <c r="G1249" s="1181"/>
      <c r="H1249" s="1182"/>
    </row>
    <row r="1250" spans="1:8" x14ac:dyDescent="0.3">
      <c r="A1250" s="1225" t="s">
        <v>974</v>
      </c>
      <c r="B1250" s="1188" t="s">
        <v>655</v>
      </c>
      <c r="C1250" s="1185"/>
      <c r="D1250" s="1189" t="s">
        <v>4331</v>
      </c>
      <c r="E1250" s="1207"/>
      <c r="F1250" s="1180"/>
      <c r="G1250" s="1181"/>
      <c r="H1250" s="1182"/>
    </row>
    <row r="1251" spans="1:8" x14ac:dyDescent="0.3">
      <c r="A1251" s="1225"/>
      <c r="B1251" s="1188"/>
      <c r="C1251" s="1185"/>
      <c r="D1251" s="1189" t="s">
        <v>4331</v>
      </c>
      <c r="E1251" s="1217"/>
      <c r="F1251" s="1180"/>
      <c r="G1251" s="1181"/>
      <c r="H1251" s="1182"/>
    </row>
    <row r="1252" spans="1:8" x14ac:dyDescent="0.3">
      <c r="A1252" s="1225" t="s">
        <v>975</v>
      </c>
      <c r="B1252" s="1188" t="s">
        <v>976</v>
      </c>
      <c r="C1252" s="1185"/>
      <c r="D1252" s="1189" t="s">
        <v>4331</v>
      </c>
      <c r="E1252" s="1217"/>
      <c r="F1252" s="1180"/>
      <c r="G1252" s="1181"/>
      <c r="H1252" s="1182"/>
    </row>
    <row r="1253" spans="1:8" x14ac:dyDescent="0.3">
      <c r="A1253" s="1225"/>
      <c r="B1253" s="1188"/>
      <c r="C1253" s="1185"/>
      <c r="D1253" s="1189" t="s">
        <v>4331</v>
      </c>
      <c r="E1253" s="1217"/>
      <c r="F1253" s="1180"/>
      <c r="G1253" s="1181"/>
      <c r="H1253" s="1182"/>
    </row>
    <row r="1254" spans="1:8" x14ac:dyDescent="0.3">
      <c r="A1254" s="1225" t="s">
        <v>977</v>
      </c>
      <c r="B1254" s="1235" t="s">
        <v>593</v>
      </c>
      <c r="C1254" s="1185" t="s">
        <v>221</v>
      </c>
      <c r="D1254" s="1189">
        <v>50</v>
      </c>
      <c r="E1254" s="1216"/>
      <c r="F1254" s="1180">
        <f>ROUND(D1254*(ROUND(E1254,2)),2)</f>
        <v>0</v>
      </c>
      <c r="G1254" s="1181"/>
      <c r="H1254" s="1182"/>
    </row>
    <row r="1255" spans="1:8" x14ac:dyDescent="0.3">
      <c r="A1255" s="1225"/>
      <c r="B1255" s="1235"/>
      <c r="C1255" s="1185"/>
      <c r="D1255" s="1189" t="s">
        <v>4331</v>
      </c>
      <c r="E1255" s="1217"/>
      <c r="F1255" s="1180"/>
      <c r="G1255" s="1181"/>
      <c r="H1255" s="1182"/>
    </row>
    <row r="1256" spans="1:8" x14ac:dyDescent="0.3">
      <c r="A1256" s="1225" t="s">
        <v>978</v>
      </c>
      <c r="B1256" s="1235" t="s">
        <v>979</v>
      </c>
      <c r="C1256" s="1185" t="s">
        <v>221</v>
      </c>
      <c r="D1256" s="1189">
        <v>15</v>
      </c>
      <c r="E1256" s="1216"/>
      <c r="F1256" s="1180">
        <f>ROUND(D1256*(ROUND(E1256,2)),2)</f>
        <v>0</v>
      </c>
      <c r="G1256" s="1181"/>
      <c r="H1256" s="1182"/>
    </row>
    <row r="1257" spans="1:8" x14ac:dyDescent="0.3">
      <c r="A1257" s="1225"/>
      <c r="B1257" s="1188"/>
      <c r="C1257" s="1185"/>
      <c r="D1257" s="1189" t="s">
        <v>4331</v>
      </c>
      <c r="E1257" s="1217"/>
      <c r="F1257" s="1180"/>
      <c r="G1257" s="1181"/>
      <c r="H1257" s="1182"/>
    </row>
    <row r="1258" spans="1:8" x14ac:dyDescent="0.3">
      <c r="A1258" s="1225" t="s">
        <v>980</v>
      </c>
      <c r="B1258" s="1188" t="s">
        <v>3932</v>
      </c>
      <c r="C1258" s="1185"/>
      <c r="D1258" s="1189" t="s">
        <v>4331</v>
      </c>
      <c r="E1258" s="1217"/>
      <c r="F1258" s="1180"/>
      <c r="G1258" s="1181"/>
      <c r="H1258" s="1182"/>
    </row>
    <row r="1259" spans="1:8" x14ac:dyDescent="0.3">
      <c r="A1259" s="1187"/>
      <c r="B1259" s="1188"/>
      <c r="C1259" s="1185"/>
      <c r="D1259" s="1189" t="s">
        <v>4331</v>
      </c>
      <c r="E1259" s="1217"/>
      <c r="F1259" s="1180"/>
      <c r="G1259" s="1181"/>
      <c r="H1259" s="1182"/>
    </row>
    <row r="1260" spans="1:8" x14ac:dyDescent="0.3">
      <c r="A1260" s="1187" t="s">
        <v>982</v>
      </c>
      <c r="B1260" s="1235" t="s">
        <v>593</v>
      </c>
      <c r="C1260" s="1185" t="s">
        <v>221</v>
      </c>
      <c r="D1260" s="1189">
        <v>45</v>
      </c>
      <c r="E1260" s="1216"/>
      <c r="F1260" s="1180">
        <f>ROUND(D1260*(ROUND(E1260,2)),2)</f>
        <v>0</v>
      </c>
      <c r="G1260" s="1181"/>
      <c r="H1260" s="1182"/>
    </row>
    <row r="1261" spans="1:8" x14ac:dyDescent="0.3">
      <c r="A1261" s="1187"/>
      <c r="B1261" s="1235"/>
      <c r="C1261" s="1185"/>
      <c r="D1261" s="1189" t="s">
        <v>4331</v>
      </c>
      <c r="E1261" s="1217"/>
      <c r="F1261" s="1180"/>
      <c r="G1261" s="1181"/>
      <c r="H1261" s="1182"/>
    </row>
    <row r="1262" spans="1:8" x14ac:dyDescent="0.3">
      <c r="A1262" s="1187" t="s">
        <v>983</v>
      </c>
      <c r="B1262" s="1235" t="s">
        <v>979</v>
      </c>
      <c r="C1262" s="1185" t="s">
        <v>221</v>
      </c>
      <c r="D1262" s="1189">
        <v>20</v>
      </c>
      <c r="E1262" s="1216"/>
      <c r="F1262" s="1180">
        <f>ROUND(D1262*(ROUND(E1262,2)),2)</f>
        <v>0</v>
      </c>
      <c r="G1262" s="1181"/>
      <c r="H1262" s="1182"/>
    </row>
    <row r="1263" spans="1:8" x14ac:dyDescent="0.3">
      <c r="A1263" s="1187"/>
      <c r="B1263" s="1188"/>
      <c r="C1263" s="1185"/>
      <c r="D1263" s="1189" t="s">
        <v>4331</v>
      </c>
      <c r="E1263" s="1207"/>
      <c r="F1263" s="1180"/>
      <c r="G1263" s="1181"/>
      <c r="H1263" s="1182"/>
    </row>
    <row r="1264" spans="1:8" x14ac:dyDescent="0.3">
      <c r="A1264" s="1225" t="s">
        <v>984</v>
      </c>
      <c r="B1264" s="1188" t="s">
        <v>985</v>
      </c>
      <c r="C1264" s="1185"/>
      <c r="D1264" s="1189" t="s">
        <v>4331</v>
      </c>
      <c r="E1264" s="1207"/>
      <c r="F1264" s="1180"/>
      <c r="G1264" s="1181"/>
      <c r="H1264" s="1182"/>
    </row>
    <row r="1265" spans="1:8" x14ac:dyDescent="0.3">
      <c r="A1265" s="1187"/>
      <c r="B1265" s="1188"/>
      <c r="C1265" s="1185"/>
      <c r="D1265" s="1189" t="s">
        <v>4331</v>
      </c>
      <c r="E1265" s="1207"/>
      <c r="F1265" s="1180"/>
      <c r="G1265" s="1181"/>
      <c r="H1265" s="1182"/>
    </row>
    <row r="1266" spans="1:8" x14ac:dyDescent="0.3">
      <c r="A1266" s="1187" t="s">
        <v>986</v>
      </c>
      <c r="B1266" s="1188" t="s">
        <v>4508</v>
      </c>
      <c r="C1266" s="1185" t="s">
        <v>221</v>
      </c>
      <c r="D1266" s="1189">
        <v>10</v>
      </c>
      <c r="E1266" s="1216"/>
      <c r="F1266" s="1180">
        <f>ROUND(D1266*(ROUND(E1266,2)),2)</f>
        <v>0</v>
      </c>
      <c r="G1266" s="1181"/>
      <c r="H1266" s="1182"/>
    </row>
    <row r="1267" spans="1:8" x14ac:dyDescent="0.3">
      <c r="A1267" s="1225"/>
      <c r="B1267" s="1188"/>
      <c r="C1267" s="1185"/>
      <c r="D1267" s="1189" t="s">
        <v>4331</v>
      </c>
      <c r="E1267" s="1217"/>
      <c r="F1267" s="1180"/>
      <c r="G1267" s="1181"/>
      <c r="H1267" s="1182"/>
    </row>
    <row r="1268" spans="1:8" x14ac:dyDescent="0.3">
      <c r="A1268" s="1187" t="s">
        <v>988</v>
      </c>
      <c r="B1268" s="1188" t="s">
        <v>4509</v>
      </c>
      <c r="C1268" s="1185" t="s">
        <v>221</v>
      </c>
      <c r="D1268" s="1189">
        <v>10</v>
      </c>
      <c r="E1268" s="1216"/>
      <c r="F1268" s="1180">
        <f>ROUND(D1268*(ROUND(E1268,2)),2)</f>
        <v>0</v>
      </c>
      <c r="G1268" s="1181"/>
      <c r="H1268" s="1182"/>
    </row>
    <row r="1269" spans="1:8" x14ac:dyDescent="0.3">
      <c r="A1269" s="1187"/>
      <c r="B1269" s="1188"/>
      <c r="C1269" s="1185"/>
      <c r="D1269" s="1189" t="s">
        <v>4331</v>
      </c>
      <c r="E1269" s="1217"/>
      <c r="F1269" s="1180"/>
      <c r="G1269" s="1181"/>
      <c r="H1269" s="1182"/>
    </row>
    <row r="1270" spans="1:8" x14ac:dyDescent="0.3">
      <c r="A1270" s="1187" t="s">
        <v>990</v>
      </c>
      <c r="B1270" s="1188" t="s">
        <v>4510</v>
      </c>
      <c r="C1270" s="1185" t="s">
        <v>221</v>
      </c>
      <c r="D1270" s="1189">
        <v>10</v>
      </c>
      <c r="E1270" s="1216"/>
      <c r="F1270" s="1180">
        <f>ROUND(D1270*(ROUND(E1270,2)),2)</f>
        <v>0</v>
      </c>
      <c r="G1270" s="1181"/>
      <c r="H1270" s="1182"/>
    </row>
    <row r="1271" spans="1:8" x14ac:dyDescent="0.3">
      <c r="A1271" s="1187"/>
      <c r="B1271" s="1188"/>
      <c r="C1271" s="1185"/>
      <c r="D1271" s="1189" t="s">
        <v>4331</v>
      </c>
      <c r="E1271" s="1217"/>
      <c r="F1271" s="1180"/>
      <c r="G1271" s="1181"/>
      <c r="H1271" s="1182"/>
    </row>
    <row r="1272" spans="1:8" x14ac:dyDescent="0.3">
      <c r="A1272" s="1187" t="s">
        <v>992</v>
      </c>
      <c r="B1272" s="1188" t="s">
        <v>993</v>
      </c>
      <c r="C1272" s="1185" t="s">
        <v>221</v>
      </c>
      <c r="D1272" s="1189">
        <v>5</v>
      </c>
      <c r="E1272" s="1216"/>
      <c r="F1272" s="1180">
        <f>ROUND(D1272*(ROUND(E1272,2)),2)</f>
        <v>0</v>
      </c>
      <c r="G1272" s="1181"/>
      <c r="H1272" s="1182"/>
    </row>
    <row r="1273" spans="1:8" x14ac:dyDescent="0.3">
      <c r="A1273" s="1225"/>
      <c r="B1273" s="1188"/>
      <c r="C1273" s="1185"/>
      <c r="D1273" s="1189" t="s">
        <v>4331</v>
      </c>
      <c r="E1273" s="1217"/>
      <c r="F1273" s="1180"/>
      <c r="G1273" s="1181"/>
      <c r="H1273" s="1182"/>
    </row>
    <row r="1274" spans="1:8" ht="22.8" x14ac:dyDescent="0.3">
      <c r="A1274" s="1225" t="s">
        <v>994</v>
      </c>
      <c r="B1274" s="1188" t="s">
        <v>4511</v>
      </c>
      <c r="C1274" s="1185" t="s">
        <v>221</v>
      </c>
      <c r="D1274" s="1189">
        <v>10</v>
      </c>
      <c r="E1274" s="1216"/>
      <c r="F1274" s="1180">
        <f>ROUND(D1274*(ROUND(E1274,2)),2)</f>
        <v>0</v>
      </c>
      <c r="G1274" s="1181"/>
      <c r="H1274" s="1182"/>
    </row>
    <row r="1275" spans="1:8" x14ac:dyDescent="0.3">
      <c r="A1275" s="1187"/>
      <c r="B1275" s="1188"/>
      <c r="C1275" s="1185"/>
      <c r="D1275" s="1189" t="s">
        <v>4331</v>
      </c>
      <c r="E1275" s="1217"/>
      <c r="F1275" s="1180"/>
      <c r="G1275" s="1181"/>
      <c r="H1275" s="1182"/>
    </row>
    <row r="1276" spans="1:8" x14ac:dyDescent="0.3">
      <c r="A1276" s="1225" t="s">
        <v>996</v>
      </c>
      <c r="B1276" s="1188" t="s">
        <v>4512</v>
      </c>
      <c r="C1276" s="1185"/>
      <c r="D1276" s="1189" t="s">
        <v>4331</v>
      </c>
      <c r="E1276" s="1217"/>
      <c r="F1276" s="1180"/>
      <c r="G1276" s="1181"/>
      <c r="H1276" s="1182"/>
    </row>
    <row r="1277" spans="1:8" x14ac:dyDescent="0.3">
      <c r="A1277" s="1187"/>
      <c r="B1277" s="1188"/>
      <c r="C1277" s="1185"/>
      <c r="D1277" s="1189" t="s">
        <v>4331</v>
      </c>
      <c r="E1277" s="1217"/>
      <c r="F1277" s="1180"/>
      <c r="G1277" s="1181"/>
      <c r="H1277" s="1182"/>
    </row>
    <row r="1278" spans="1:8" x14ac:dyDescent="0.3">
      <c r="A1278" s="1187" t="s">
        <v>998</v>
      </c>
      <c r="B1278" s="1188" t="s">
        <v>4513</v>
      </c>
      <c r="C1278" s="1185" t="s">
        <v>363</v>
      </c>
      <c r="D1278" s="1189">
        <v>100</v>
      </c>
      <c r="E1278" s="1216"/>
      <c r="F1278" s="1180">
        <f>ROUND(D1278*(ROUND(E1278,2)),2)</f>
        <v>0</v>
      </c>
      <c r="G1278" s="1181"/>
      <c r="H1278" s="1182"/>
    </row>
    <row r="1279" spans="1:8" x14ac:dyDescent="0.3">
      <c r="A1279" s="1225"/>
      <c r="B1279" s="1188"/>
      <c r="C1279" s="1185"/>
      <c r="D1279" s="1189" t="s">
        <v>4331</v>
      </c>
      <c r="E1279" s="1217"/>
      <c r="F1279" s="1180"/>
      <c r="G1279" s="1181"/>
      <c r="H1279" s="1182"/>
    </row>
    <row r="1280" spans="1:8" x14ac:dyDescent="0.3">
      <c r="A1280" s="1187" t="s">
        <v>1006</v>
      </c>
      <c r="B1280" s="1188" t="s">
        <v>4514</v>
      </c>
      <c r="C1280" s="1185" t="s">
        <v>363</v>
      </c>
      <c r="D1280" s="1189">
        <v>50</v>
      </c>
      <c r="E1280" s="1216"/>
      <c r="F1280" s="1180">
        <f>ROUND(D1280*(ROUND(E1280,2)),2)</f>
        <v>0</v>
      </c>
      <c r="G1280" s="1181"/>
      <c r="H1280" s="1182"/>
    </row>
    <row r="1281" spans="1:8" x14ac:dyDescent="0.3">
      <c r="A1281" s="1225"/>
      <c r="B1281" s="1188"/>
      <c r="C1281" s="1185"/>
      <c r="D1281" s="1189" t="s">
        <v>4331</v>
      </c>
      <c r="E1281" s="1217"/>
      <c r="F1281" s="1180"/>
      <c r="G1281" s="1181"/>
      <c r="H1281" s="1182"/>
    </row>
    <row r="1282" spans="1:8" x14ac:dyDescent="0.3">
      <c r="A1282" s="1225" t="s">
        <v>1008</v>
      </c>
      <c r="B1282" s="1188" t="s">
        <v>714</v>
      </c>
      <c r="C1282" s="1185"/>
      <c r="D1282" s="1189" t="s">
        <v>4331</v>
      </c>
      <c r="E1282" s="1217"/>
      <c r="F1282" s="1180"/>
      <c r="G1282" s="1181"/>
      <c r="H1282" s="1182"/>
    </row>
    <row r="1283" spans="1:8" x14ac:dyDescent="0.3">
      <c r="A1283" s="1187"/>
      <c r="B1283" s="1188"/>
      <c r="C1283" s="1185"/>
      <c r="D1283" s="1189" t="s">
        <v>4331</v>
      </c>
      <c r="E1283" s="1217"/>
      <c r="F1283" s="1180"/>
      <c r="G1283" s="1181"/>
      <c r="H1283" s="1182"/>
    </row>
    <row r="1284" spans="1:8" x14ac:dyDescent="0.3">
      <c r="A1284" s="1187" t="s">
        <v>1009</v>
      </c>
      <c r="B1284" s="1188" t="s">
        <v>716</v>
      </c>
      <c r="C1284" s="1185" t="s">
        <v>262</v>
      </c>
      <c r="D1284" s="1189">
        <v>1</v>
      </c>
      <c r="E1284" s="1216"/>
      <c r="F1284" s="1180">
        <f>ROUND(D1284*(ROUND(E1284,2)),2)</f>
        <v>0</v>
      </c>
      <c r="G1284" s="1181"/>
      <c r="H1284" s="1182"/>
    </row>
    <row r="1285" spans="1:8" x14ac:dyDescent="0.3">
      <c r="A1285" s="1225"/>
      <c r="B1285" s="1188"/>
      <c r="C1285" s="1185"/>
      <c r="D1285" s="1189" t="s">
        <v>4331</v>
      </c>
      <c r="E1285" s="1217"/>
      <c r="F1285" s="1180"/>
      <c r="G1285" s="1181"/>
      <c r="H1285" s="1182"/>
    </row>
    <row r="1286" spans="1:8" x14ac:dyDescent="0.3">
      <c r="A1286" s="1187" t="s">
        <v>1010</v>
      </c>
      <c r="B1286" s="1188" t="s">
        <v>718</v>
      </c>
      <c r="C1286" s="1185" t="s">
        <v>262</v>
      </c>
      <c r="D1286" s="1189">
        <v>1</v>
      </c>
      <c r="E1286" s="1216"/>
      <c r="F1286" s="1180">
        <f>ROUND(D1286*(ROUND(E1286,2)),2)</f>
        <v>0</v>
      </c>
      <c r="G1286" s="1181"/>
      <c r="H1286" s="1182"/>
    </row>
    <row r="1287" spans="1:8" x14ac:dyDescent="0.3">
      <c r="A1287" s="1187"/>
      <c r="B1287" s="1188"/>
      <c r="C1287" s="1185"/>
      <c r="D1287" s="1189" t="s">
        <v>4331</v>
      </c>
      <c r="E1287" s="1207"/>
      <c r="F1287" s="1180"/>
      <c r="G1287" s="1181"/>
      <c r="H1287" s="1182"/>
    </row>
    <row r="1288" spans="1:8" x14ac:dyDescent="0.3">
      <c r="A1288" s="1187" t="s">
        <v>1011</v>
      </c>
      <c r="B1288" s="1188" t="s">
        <v>720</v>
      </c>
      <c r="C1288" s="1185" t="s">
        <v>721</v>
      </c>
      <c r="D1288" s="1189">
        <v>200</v>
      </c>
      <c r="E1288" s="1216"/>
      <c r="F1288" s="1180">
        <f>ROUND(D1288*(ROUND(E1288,2)),2)</f>
        <v>0</v>
      </c>
      <c r="G1288" s="1181"/>
      <c r="H1288" s="1182"/>
    </row>
    <row r="1289" spans="1:8" x14ac:dyDescent="0.3">
      <c r="A1289" s="1187"/>
      <c r="B1289" s="1188"/>
      <c r="C1289" s="1185"/>
      <c r="D1289" s="1189" t="s">
        <v>4331</v>
      </c>
      <c r="E1289" s="1207"/>
      <c r="F1289" s="1180"/>
      <c r="G1289" s="1181"/>
      <c r="H1289" s="1182"/>
    </row>
    <row r="1290" spans="1:8" ht="22.8" x14ac:dyDescent="0.3">
      <c r="A1290" s="1225" t="s">
        <v>1012</v>
      </c>
      <c r="B1290" s="1188" t="s">
        <v>4515</v>
      </c>
      <c r="C1290" s="1185" t="s">
        <v>363</v>
      </c>
      <c r="D1290" s="1189">
        <v>200</v>
      </c>
      <c r="E1290" s="1216"/>
      <c r="F1290" s="1180">
        <f>ROUND(D1290*(ROUND(E1290,2)),2)</f>
        <v>0</v>
      </c>
      <c r="G1290" s="1181"/>
      <c r="H1290" s="1182"/>
    </row>
    <row r="1291" spans="1:8" x14ac:dyDescent="0.3">
      <c r="A1291" s="1225"/>
      <c r="B1291" s="1188"/>
      <c r="C1291" s="1185"/>
      <c r="D1291" s="1189"/>
      <c r="E1291" s="1217"/>
      <c r="F1291" s="1180"/>
      <c r="G1291" s="1181"/>
      <c r="H1291" s="1182"/>
    </row>
    <row r="1292" spans="1:8" x14ac:dyDescent="0.3">
      <c r="A1292" s="1225"/>
      <c r="B1292" s="1188"/>
      <c r="C1292" s="1185"/>
      <c r="D1292" s="1189"/>
      <c r="E1292" s="1217"/>
      <c r="F1292" s="1180"/>
      <c r="G1292" s="1181"/>
      <c r="H1292" s="1182"/>
    </row>
    <row r="1293" spans="1:8" x14ac:dyDescent="0.3">
      <c r="A1293" s="1225"/>
      <c r="B1293" s="1188"/>
      <c r="C1293" s="1185"/>
      <c r="D1293" s="1189"/>
      <c r="E1293" s="1217"/>
      <c r="F1293" s="1180"/>
      <c r="G1293" s="1181"/>
      <c r="H1293" s="1182"/>
    </row>
    <row r="1294" spans="1:8" x14ac:dyDescent="0.3">
      <c r="A1294" s="1225"/>
      <c r="B1294" s="1188"/>
      <c r="C1294" s="1185"/>
      <c r="D1294" s="1189"/>
      <c r="E1294" s="1217"/>
      <c r="F1294" s="1180"/>
      <c r="G1294" s="1181"/>
      <c r="H1294" s="1182"/>
    </row>
    <row r="1295" spans="1:8" x14ac:dyDescent="0.3">
      <c r="A1295" s="1225"/>
      <c r="B1295" s="1188"/>
      <c r="C1295" s="1185"/>
      <c r="D1295" s="1189"/>
      <c r="E1295" s="1217"/>
      <c r="F1295" s="1180"/>
      <c r="G1295" s="1181"/>
      <c r="H1295" s="1182"/>
    </row>
    <row r="1296" spans="1:8" x14ac:dyDescent="0.3">
      <c r="A1296" s="1225"/>
      <c r="B1296" s="1188"/>
      <c r="C1296" s="1185"/>
      <c r="D1296" s="1189"/>
      <c r="E1296" s="1217"/>
      <c r="F1296" s="1180"/>
      <c r="G1296" s="1181"/>
      <c r="H1296" s="1182"/>
    </row>
    <row r="1297" spans="1:8" x14ac:dyDescent="0.3">
      <c r="A1297" s="1225"/>
      <c r="B1297" s="1188"/>
      <c r="C1297" s="1185"/>
      <c r="D1297" s="1189"/>
      <c r="E1297" s="1217"/>
      <c r="F1297" s="1180"/>
      <c r="G1297" s="1181"/>
      <c r="H1297" s="1182"/>
    </row>
    <row r="1298" spans="1:8" x14ac:dyDescent="0.3">
      <c r="A1298" s="1225"/>
      <c r="B1298" s="1188"/>
      <c r="C1298" s="1185"/>
      <c r="D1298" s="1189"/>
      <c r="E1298" s="1217"/>
      <c r="F1298" s="1180"/>
      <c r="G1298" s="1181"/>
      <c r="H1298" s="1182"/>
    </row>
    <row r="1299" spans="1:8" x14ac:dyDescent="0.3">
      <c r="A1299" s="1187"/>
      <c r="B1299" s="1188"/>
      <c r="C1299" s="1185"/>
      <c r="D1299" s="1189" t="s">
        <v>4331</v>
      </c>
      <c r="E1299" s="1207"/>
      <c r="F1299" s="1180"/>
      <c r="G1299" s="1181"/>
      <c r="H1299" s="1182"/>
    </row>
    <row r="1300" spans="1:8" x14ac:dyDescent="0.3">
      <c r="A1300" s="1178"/>
      <c r="B1300" s="1203"/>
      <c r="C1300" s="1204"/>
      <c r="D1300" s="1204"/>
      <c r="E1300" s="1204"/>
      <c r="F1300" s="1210"/>
      <c r="G1300" s="1181"/>
      <c r="H1300" s="1182"/>
    </row>
    <row r="1301" spans="1:8" x14ac:dyDescent="0.3">
      <c r="A1301" s="1205"/>
      <c r="B1301" s="1158" t="s">
        <v>4450</v>
      </c>
      <c r="C1301" s="1159"/>
      <c r="D1301" s="1159"/>
      <c r="E1301" s="1159"/>
      <c r="F1301" s="1175">
        <f>SUM(F1247:F1299)</f>
        <v>0</v>
      </c>
      <c r="G1301" s="1181"/>
      <c r="H1301" s="1151"/>
    </row>
    <row r="1302" spans="1:8" x14ac:dyDescent="0.3">
      <c r="A1302" s="1148" t="str">
        <f>A1</f>
        <v>CONTRACT  SANRAL NRA 2024/1323</v>
      </c>
      <c r="B1302" s="1206"/>
      <c r="C1302" s="1150"/>
      <c r="D1302" s="1150"/>
      <c r="E1302" s="1150"/>
      <c r="F1302" s="1151"/>
      <c r="G1302" s="1181"/>
      <c r="H1302" s="1151"/>
    </row>
    <row r="1303" spans="1:8" x14ac:dyDescent="0.3">
      <c r="A1303" s="1148" t="str">
        <f>A2</f>
        <v>ROUTINE ROAD MAINTENANCE ON NATIONAL ROUTES IN THE MPUMALANGA PROVINCE</v>
      </c>
      <c r="B1303" s="1149"/>
      <c r="C1303" s="1150"/>
      <c r="D1303" s="1150"/>
      <c r="E1303" s="1150"/>
      <c r="F1303" s="1155" t="s">
        <v>4507</v>
      </c>
      <c r="G1303" s="1181"/>
      <c r="H1303" s="1155"/>
    </row>
    <row r="1304" spans="1:8" x14ac:dyDescent="0.3">
      <c r="A1304" s="1157" t="s">
        <v>4457</v>
      </c>
      <c r="B1304" s="1149"/>
      <c r="C1304" s="1159"/>
      <c r="D1304" s="1159"/>
      <c r="E1304" s="1159"/>
      <c r="F1304" s="1151"/>
      <c r="G1304" s="1181"/>
      <c r="H1304" s="1151"/>
    </row>
    <row r="1305" spans="1:8" x14ac:dyDescent="0.3">
      <c r="A1305" s="1162"/>
      <c r="B1305" s="1163"/>
      <c r="C1305" s="1164"/>
      <c r="D1305" s="1164"/>
      <c r="E1305" s="1165"/>
      <c r="F1305" s="1165"/>
      <c r="G1305" s="1181"/>
      <c r="H1305" s="1151"/>
    </row>
    <row r="1306" spans="1:8" x14ac:dyDescent="0.3">
      <c r="A1306" s="1166" t="s">
        <v>4111</v>
      </c>
      <c r="B1306" s="1167" t="s">
        <v>4035</v>
      </c>
      <c r="C1306" s="1168" t="s">
        <v>4112</v>
      </c>
      <c r="D1306" s="1168" t="s">
        <v>4113</v>
      </c>
      <c r="E1306" s="1169" t="s">
        <v>4114</v>
      </c>
      <c r="F1306" s="1169" t="s">
        <v>4036</v>
      </c>
      <c r="G1306" s="1181"/>
      <c r="H1306" s="1170"/>
    </row>
    <row r="1307" spans="1:8" x14ac:dyDescent="0.3">
      <c r="A1307" s="1172"/>
      <c r="B1307" s="1173"/>
      <c r="C1307" s="1174"/>
      <c r="D1307" s="1174"/>
      <c r="E1307" s="1175"/>
      <c r="F1307" s="1175"/>
      <c r="G1307" s="1181"/>
      <c r="H1307" s="1151"/>
    </row>
    <row r="1308" spans="1:8" x14ac:dyDescent="0.3">
      <c r="A1308" s="1178"/>
      <c r="B1308" s="1203"/>
      <c r="C1308" s="1204"/>
      <c r="D1308" s="1204"/>
      <c r="E1308" s="1204"/>
      <c r="F1308" s="1165"/>
      <c r="G1308" s="1181"/>
      <c r="H1308" s="1151"/>
    </row>
    <row r="1309" spans="1:8" x14ac:dyDescent="0.3">
      <c r="A1309" s="1205"/>
      <c r="B1309" s="1158" t="s">
        <v>4451</v>
      </c>
      <c r="C1309" s="1159"/>
      <c r="D1309" s="1159"/>
      <c r="E1309" s="1159"/>
      <c r="F1309" s="1175">
        <f>F1301</f>
        <v>0</v>
      </c>
      <c r="G1309" s="1181"/>
      <c r="H1309" s="1151"/>
    </row>
    <row r="1310" spans="1:8" x14ac:dyDescent="0.3">
      <c r="A1310" s="1222"/>
      <c r="B1310" s="1188"/>
      <c r="C1310" s="1185"/>
      <c r="D1310" s="1189" t="s">
        <v>4331</v>
      </c>
      <c r="E1310" s="1207"/>
      <c r="F1310" s="1180"/>
      <c r="G1310" s="1181"/>
      <c r="H1310" s="1182"/>
    </row>
    <row r="1311" spans="1:8" ht="22.8" x14ac:dyDescent="0.3">
      <c r="A1311" s="1225" t="s">
        <v>1014</v>
      </c>
      <c r="B1311" s="1188" t="s">
        <v>1015</v>
      </c>
      <c r="C1311" s="1185"/>
      <c r="D1311" s="1189" t="s">
        <v>4331</v>
      </c>
      <c r="E1311" s="1207"/>
      <c r="F1311" s="1180"/>
      <c r="G1311" s="1181"/>
      <c r="H1311" s="1182"/>
    </row>
    <row r="1312" spans="1:8" x14ac:dyDescent="0.3">
      <c r="A1312" s="1187"/>
      <c r="B1312" s="1188"/>
      <c r="C1312" s="1185"/>
      <c r="D1312" s="1189" t="s">
        <v>4331</v>
      </c>
      <c r="E1312" s="1207"/>
      <c r="F1312" s="1180"/>
      <c r="G1312" s="1181"/>
      <c r="H1312" s="1182"/>
    </row>
    <row r="1313" spans="1:8" x14ac:dyDescent="0.3">
      <c r="A1313" s="1187" t="s">
        <v>1016</v>
      </c>
      <c r="B1313" s="1188" t="s">
        <v>694</v>
      </c>
      <c r="C1313" s="1185" t="s">
        <v>221</v>
      </c>
      <c r="D1313" s="1189">
        <v>10</v>
      </c>
      <c r="E1313" s="1216"/>
      <c r="F1313" s="1180">
        <f>ROUND(D1313*(ROUND(E1313,2)),2)</f>
        <v>0</v>
      </c>
      <c r="G1313" s="1181"/>
      <c r="H1313" s="1182"/>
    </row>
    <row r="1314" spans="1:8" x14ac:dyDescent="0.3">
      <c r="A1314" s="1225"/>
      <c r="B1314" s="1188"/>
      <c r="C1314" s="1185"/>
      <c r="D1314" s="1189" t="s">
        <v>4331</v>
      </c>
      <c r="E1314" s="1217"/>
      <c r="F1314" s="1180"/>
      <c r="G1314" s="1181"/>
      <c r="H1314" s="1182"/>
    </row>
    <row r="1315" spans="1:8" x14ac:dyDescent="0.3">
      <c r="A1315" s="1187" t="s">
        <v>1017</v>
      </c>
      <c r="B1315" s="1188" t="s">
        <v>696</v>
      </c>
      <c r="C1315" s="1185" t="s">
        <v>221</v>
      </c>
      <c r="D1315" s="1189">
        <v>10</v>
      </c>
      <c r="E1315" s="1216"/>
      <c r="F1315" s="1180">
        <f>ROUND(D1315*(ROUND(E1315,2)),2)</f>
        <v>0</v>
      </c>
      <c r="G1315" s="1181"/>
      <c r="H1315" s="1182"/>
    </row>
    <row r="1316" spans="1:8" x14ac:dyDescent="0.3">
      <c r="A1316" s="1187"/>
      <c r="B1316" s="1188"/>
      <c r="C1316" s="1185"/>
      <c r="D1316" s="1189" t="s">
        <v>4331</v>
      </c>
      <c r="E1316" s="1207"/>
      <c r="F1316" s="1180"/>
      <c r="G1316" s="1181"/>
      <c r="H1316" s="1182"/>
    </row>
    <row r="1317" spans="1:8" x14ac:dyDescent="0.3">
      <c r="A1317" s="1187" t="s">
        <v>1018</v>
      </c>
      <c r="B1317" s="1188" t="s">
        <v>1019</v>
      </c>
      <c r="C1317" s="1185" t="s">
        <v>221</v>
      </c>
      <c r="D1317" s="1189">
        <v>10</v>
      </c>
      <c r="E1317" s="1216"/>
      <c r="F1317" s="1180">
        <f>ROUND(D1317*(ROUND(E1317,2)),2)</f>
        <v>0</v>
      </c>
      <c r="G1317" s="1181"/>
      <c r="H1317" s="1182"/>
    </row>
    <row r="1318" spans="1:8" x14ac:dyDescent="0.3">
      <c r="A1318" s="1166"/>
      <c r="B1318" s="1188"/>
      <c r="C1318" s="1185"/>
      <c r="D1318" s="1189" t="s">
        <v>4331</v>
      </c>
      <c r="E1318" s="1217"/>
      <c r="F1318" s="1180"/>
      <c r="G1318" s="1181"/>
      <c r="H1318" s="1182"/>
    </row>
    <row r="1319" spans="1:8" x14ac:dyDescent="0.3">
      <c r="A1319" s="1225" t="s">
        <v>1020</v>
      </c>
      <c r="B1319" s="1188" t="s">
        <v>1021</v>
      </c>
      <c r="C1319" s="1185"/>
      <c r="D1319" s="1189" t="s">
        <v>4331</v>
      </c>
      <c r="E1319" s="1217"/>
      <c r="F1319" s="1180"/>
      <c r="G1319" s="1181"/>
      <c r="H1319" s="1182"/>
    </row>
    <row r="1320" spans="1:8" x14ac:dyDescent="0.3">
      <c r="A1320" s="1225"/>
      <c r="B1320" s="1188"/>
      <c r="C1320" s="1185"/>
      <c r="D1320" s="1189" t="s">
        <v>4331</v>
      </c>
      <c r="E1320" s="1217"/>
      <c r="F1320" s="1180"/>
      <c r="G1320" s="1181"/>
      <c r="H1320" s="1182"/>
    </row>
    <row r="1321" spans="1:8" x14ac:dyDescent="0.3">
      <c r="A1321" s="1187" t="s">
        <v>1022</v>
      </c>
      <c r="B1321" s="1188" t="s">
        <v>4516</v>
      </c>
      <c r="C1321" s="1185" t="s">
        <v>363</v>
      </c>
      <c r="D1321" s="1189">
        <v>10</v>
      </c>
      <c r="E1321" s="1216"/>
      <c r="F1321" s="1180">
        <f>ROUND(D1321*(ROUND(E1321,2)),2)</f>
        <v>0</v>
      </c>
      <c r="G1321" s="1181"/>
      <c r="H1321" s="1182"/>
    </row>
    <row r="1322" spans="1:8" x14ac:dyDescent="0.3">
      <c r="A1322" s="1225"/>
      <c r="B1322" s="1188"/>
      <c r="C1322" s="1185"/>
      <c r="D1322" s="1189" t="s">
        <v>4331</v>
      </c>
      <c r="E1322" s="1217"/>
      <c r="F1322" s="1180"/>
      <c r="G1322" s="1181"/>
      <c r="H1322" s="1182"/>
    </row>
    <row r="1323" spans="1:8" x14ac:dyDescent="0.3">
      <c r="A1323" s="1187" t="s">
        <v>1024</v>
      </c>
      <c r="B1323" s="1188" t="s">
        <v>4517</v>
      </c>
      <c r="C1323" s="1185" t="s">
        <v>363</v>
      </c>
      <c r="D1323" s="1189">
        <v>10</v>
      </c>
      <c r="E1323" s="1216"/>
      <c r="F1323" s="1180">
        <f>ROUND(D1323*(ROUND(E1323,2)),2)</f>
        <v>0</v>
      </c>
      <c r="G1323" s="1181"/>
      <c r="H1323" s="1182"/>
    </row>
    <row r="1324" spans="1:8" x14ac:dyDescent="0.3">
      <c r="A1324" s="1225"/>
      <c r="B1324" s="1188"/>
      <c r="C1324" s="1185"/>
      <c r="D1324" s="1189" t="s">
        <v>4331</v>
      </c>
      <c r="E1324" s="1207"/>
      <c r="F1324" s="1180"/>
      <c r="G1324" s="1181"/>
      <c r="H1324" s="1182"/>
    </row>
    <row r="1325" spans="1:8" ht="22.8" x14ac:dyDescent="0.3">
      <c r="A1325" s="1225" t="s">
        <v>1028</v>
      </c>
      <c r="B1325" s="1188" t="s">
        <v>1029</v>
      </c>
      <c r="C1325" s="1185"/>
      <c r="D1325" s="1189" t="s">
        <v>4331</v>
      </c>
      <c r="E1325" s="1217"/>
      <c r="F1325" s="1180"/>
      <c r="G1325" s="1181"/>
      <c r="H1325" s="1182"/>
    </row>
    <row r="1326" spans="1:8" x14ac:dyDescent="0.3">
      <c r="A1326" s="1187"/>
      <c r="B1326" s="1188"/>
      <c r="C1326" s="1185"/>
      <c r="D1326" s="1189" t="s">
        <v>4331</v>
      </c>
      <c r="E1326" s="1207"/>
      <c r="F1326" s="1180"/>
      <c r="G1326" s="1181"/>
      <c r="H1326" s="1182"/>
    </row>
    <row r="1327" spans="1:8" x14ac:dyDescent="0.3">
      <c r="A1327" s="1187" t="s">
        <v>1030</v>
      </c>
      <c r="B1327" s="1188" t="s">
        <v>730</v>
      </c>
      <c r="C1327" s="1185" t="s">
        <v>316</v>
      </c>
      <c r="D1327" s="1189">
        <v>100</v>
      </c>
      <c r="E1327" s="1216"/>
      <c r="F1327" s="1180">
        <f>ROUND(D1327*(ROUND(E1327,2)),2)</f>
        <v>0</v>
      </c>
      <c r="G1327" s="1181"/>
      <c r="H1327" s="1182"/>
    </row>
    <row r="1328" spans="1:8" x14ac:dyDescent="0.3">
      <c r="A1328" s="1225"/>
      <c r="B1328" s="1188"/>
      <c r="C1328" s="1185"/>
      <c r="D1328" s="1189" t="s">
        <v>4331</v>
      </c>
      <c r="E1328" s="1217"/>
      <c r="F1328" s="1180"/>
      <c r="G1328" s="1181"/>
      <c r="H1328" s="1182"/>
    </row>
    <row r="1329" spans="1:8" x14ac:dyDescent="0.3">
      <c r="A1329" s="1187" t="s">
        <v>1031</v>
      </c>
      <c r="B1329" s="1188" t="s">
        <v>732</v>
      </c>
      <c r="C1329" s="1185" t="s">
        <v>316</v>
      </c>
      <c r="D1329" s="1189">
        <v>600</v>
      </c>
      <c r="E1329" s="1216"/>
      <c r="F1329" s="1180">
        <f>ROUND(D1329*(ROUND(E1329,2)),2)</f>
        <v>0</v>
      </c>
      <c r="G1329" s="1181"/>
      <c r="H1329" s="1182"/>
    </row>
    <row r="1330" spans="1:8" x14ac:dyDescent="0.3">
      <c r="A1330" s="1187"/>
      <c r="B1330" s="1188"/>
      <c r="C1330" s="1185"/>
      <c r="D1330" s="1189" t="s">
        <v>4331</v>
      </c>
      <c r="E1330" s="1217"/>
      <c r="F1330" s="1180"/>
      <c r="G1330" s="1181"/>
      <c r="H1330" s="1182"/>
    </row>
    <row r="1331" spans="1:8" x14ac:dyDescent="0.3">
      <c r="A1331" s="1187" t="s">
        <v>1032</v>
      </c>
      <c r="B1331" s="1188" t="s">
        <v>1033</v>
      </c>
      <c r="C1331" s="1185" t="s">
        <v>262</v>
      </c>
      <c r="D1331" s="1189">
        <v>3</v>
      </c>
      <c r="E1331" s="1216"/>
      <c r="F1331" s="1180">
        <f>ROUND(D1331*(ROUND(E1331,2)),2)</f>
        <v>0</v>
      </c>
      <c r="G1331" s="1181"/>
      <c r="H1331" s="1182"/>
    </row>
    <row r="1332" spans="1:8" x14ac:dyDescent="0.3">
      <c r="A1332" s="1183"/>
      <c r="B1332" s="1188"/>
      <c r="C1332" s="1185"/>
      <c r="D1332" s="1189" t="s">
        <v>4331</v>
      </c>
      <c r="E1332" s="1217"/>
      <c r="F1332" s="1180"/>
      <c r="G1332" s="1181"/>
      <c r="H1332" s="1182"/>
    </row>
    <row r="1333" spans="1:8" x14ac:dyDescent="0.3">
      <c r="A1333" s="1183"/>
      <c r="B1333" s="1188"/>
      <c r="C1333" s="1185"/>
      <c r="D1333" s="1189" t="s">
        <v>4331</v>
      </c>
      <c r="E1333" s="1217"/>
      <c r="F1333" s="1180"/>
      <c r="G1333" s="1181"/>
      <c r="H1333" s="1182"/>
    </row>
    <row r="1334" spans="1:8" x14ac:dyDescent="0.3">
      <c r="A1334" s="1166"/>
      <c r="B1334" s="1188"/>
      <c r="C1334" s="1185"/>
      <c r="D1334" s="1189" t="s">
        <v>4331</v>
      </c>
      <c r="E1334" s="1217"/>
      <c r="F1334" s="1180"/>
      <c r="G1334" s="1181"/>
      <c r="H1334" s="1182"/>
    </row>
    <row r="1335" spans="1:8" x14ac:dyDescent="0.3">
      <c r="A1335" s="1183"/>
      <c r="B1335" s="1188"/>
      <c r="C1335" s="1185"/>
      <c r="D1335" s="1189" t="s">
        <v>4331</v>
      </c>
      <c r="E1335" s="1217"/>
      <c r="F1335" s="1180"/>
      <c r="G1335" s="1181"/>
      <c r="H1335" s="1182"/>
    </row>
    <row r="1336" spans="1:8" x14ac:dyDescent="0.3">
      <c r="A1336" s="1183"/>
      <c r="B1336" s="1188"/>
      <c r="C1336" s="1185"/>
      <c r="D1336" s="1189" t="s">
        <v>4331</v>
      </c>
      <c r="E1336" s="1217"/>
      <c r="F1336" s="1180"/>
      <c r="G1336" s="1181"/>
      <c r="H1336" s="1182"/>
    </row>
    <row r="1337" spans="1:8" x14ac:dyDescent="0.3">
      <c r="A1337" s="1183"/>
      <c r="B1337" s="1188"/>
      <c r="C1337" s="1185"/>
      <c r="D1337" s="1189" t="s">
        <v>4331</v>
      </c>
      <c r="E1337" s="1217"/>
      <c r="F1337" s="1180"/>
      <c r="G1337" s="1181"/>
      <c r="H1337" s="1182"/>
    </row>
    <row r="1338" spans="1:8" x14ac:dyDescent="0.3">
      <c r="A1338" s="1183"/>
      <c r="B1338" s="1188"/>
      <c r="C1338" s="1185"/>
      <c r="D1338" s="1189" t="s">
        <v>4331</v>
      </c>
      <c r="E1338" s="1217"/>
      <c r="F1338" s="1180"/>
      <c r="G1338" s="1181"/>
      <c r="H1338" s="1182"/>
    </row>
    <row r="1339" spans="1:8" x14ac:dyDescent="0.3">
      <c r="A1339" s="1166"/>
      <c r="B1339" s="1188"/>
      <c r="C1339" s="1185"/>
      <c r="D1339" s="1189" t="s">
        <v>4331</v>
      </c>
      <c r="E1339" s="1217"/>
      <c r="F1339" s="1180"/>
      <c r="G1339" s="1181"/>
      <c r="H1339" s="1182"/>
    </row>
    <row r="1340" spans="1:8" x14ac:dyDescent="0.3">
      <c r="A1340" s="1166"/>
      <c r="B1340" s="1188"/>
      <c r="C1340" s="1185"/>
      <c r="D1340" s="1189" t="s">
        <v>4331</v>
      </c>
      <c r="E1340" s="1217"/>
      <c r="F1340" s="1180"/>
      <c r="G1340" s="1181"/>
      <c r="H1340" s="1182"/>
    </row>
    <row r="1341" spans="1:8" x14ac:dyDescent="0.3">
      <c r="A1341" s="1166"/>
      <c r="B1341" s="1188"/>
      <c r="C1341" s="1185"/>
      <c r="D1341" s="1189" t="s">
        <v>4331</v>
      </c>
      <c r="E1341" s="1217"/>
      <c r="F1341" s="1180"/>
      <c r="G1341" s="1181"/>
      <c r="H1341" s="1182"/>
    </row>
    <row r="1342" spans="1:8" x14ac:dyDescent="0.3">
      <c r="A1342" s="1183"/>
      <c r="B1342" s="1188"/>
      <c r="C1342" s="1185"/>
      <c r="D1342" s="1189" t="s">
        <v>4331</v>
      </c>
      <c r="E1342" s="1217"/>
      <c r="F1342" s="1180"/>
      <c r="G1342" s="1181"/>
      <c r="H1342" s="1182"/>
    </row>
    <row r="1343" spans="1:8" x14ac:dyDescent="0.3">
      <c r="A1343" s="1183"/>
      <c r="B1343" s="1188"/>
      <c r="C1343" s="1185"/>
      <c r="D1343" s="1189" t="s">
        <v>4331</v>
      </c>
      <c r="E1343" s="1217"/>
      <c r="F1343" s="1180"/>
      <c r="G1343" s="1181"/>
      <c r="H1343" s="1182"/>
    </row>
    <row r="1344" spans="1:8" x14ac:dyDescent="0.3">
      <c r="A1344" s="1166"/>
      <c r="B1344" s="1188"/>
      <c r="C1344" s="1185"/>
      <c r="D1344" s="1189" t="s">
        <v>4331</v>
      </c>
      <c r="E1344" s="1217"/>
      <c r="F1344" s="1180"/>
      <c r="G1344" s="1181"/>
      <c r="H1344" s="1182"/>
    </row>
    <row r="1345" spans="1:8" x14ac:dyDescent="0.3">
      <c r="A1345" s="1183"/>
      <c r="B1345" s="1188"/>
      <c r="C1345" s="1185"/>
      <c r="D1345" s="1189" t="s">
        <v>4331</v>
      </c>
      <c r="E1345" s="1207"/>
      <c r="F1345" s="1180"/>
      <c r="G1345" s="1181"/>
      <c r="H1345" s="1182"/>
    </row>
    <row r="1346" spans="1:8" x14ac:dyDescent="0.3">
      <c r="A1346" s="1183"/>
      <c r="B1346" s="1188"/>
      <c r="C1346" s="1185"/>
      <c r="D1346" s="1189" t="s">
        <v>4331</v>
      </c>
      <c r="E1346" s="1217"/>
      <c r="F1346" s="1180"/>
      <c r="G1346" s="1181"/>
      <c r="H1346" s="1182"/>
    </row>
    <row r="1347" spans="1:8" x14ac:dyDescent="0.3">
      <c r="A1347" s="1183"/>
      <c r="B1347" s="1188"/>
      <c r="C1347" s="1185"/>
      <c r="D1347" s="1189" t="s">
        <v>4331</v>
      </c>
      <c r="E1347" s="1207"/>
      <c r="F1347" s="1180"/>
      <c r="G1347" s="1181"/>
      <c r="H1347" s="1182"/>
    </row>
    <row r="1348" spans="1:8" x14ac:dyDescent="0.3">
      <c r="A1348" s="1183"/>
      <c r="B1348" s="1188"/>
      <c r="C1348" s="1185"/>
      <c r="D1348" s="1189" t="s">
        <v>4331</v>
      </c>
      <c r="E1348" s="1207"/>
      <c r="F1348" s="1180"/>
      <c r="G1348" s="1181"/>
      <c r="H1348" s="1182"/>
    </row>
    <row r="1349" spans="1:8" x14ac:dyDescent="0.3">
      <c r="A1349" s="1183"/>
      <c r="B1349" s="1188"/>
      <c r="C1349" s="1185"/>
      <c r="D1349" s="1189" t="s">
        <v>4331</v>
      </c>
      <c r="E1349" s="1207"/>
      <c r="F1349" s="1180"/>
      <c r="G1349" s="1181"/>
      <c r="H1349" s="1182"/>
    </row>
    <row r="1350" spans="1:8" x14ac:dyDescent="0.3">
      <c r="A1350" s="1183"/>
      <c r="B1350" s="1188"/>
      <c r="C1350" s="1185"/>
      <c r="D1350" s="1189" t="s">
        <v>4331</v>
      </c>
      <c r="E1350" s="1207"/>
      <c r="F1350" s="1180"/>
      <c r="G1350" s="1181"/>
      <c r="H1350" s="1182"/>
    </row>
    <row r="1351" spans="1:8" x14ac:dyDescent="0.3">
      <c r="A1351" s="1183"/>
      <c r="B1351" s="1188"/>
      <c r="C1351" s="1185"/>
      <c r="D1351" s="1189"/>
      <c r="E1351" s="1207"/>
      <c r="F1351" s="1180"/>
      <c r="G1351" s="1181"/>
      <c r="H1351" s="1182"/>
    </row>
    <row r="1352" spans="1:8" x14ac:dyDescent="0.3">
      <c r="A1352" s="1183"/>
      <c r="B1352" s="1188"/>
      <c r="C1352" s="1185"/>
      <c r="D1352" s="1189"/>
      <c r="E1352" s="1207"/>
      <c r="F1352" s="1180"/>
      <c r="G1352" s="1181"/>
      <c r="H1352" s="1182"/>
    </row>
    <row r="1353" spans="1:8" x14ac:dyDescent="0.3">
      <c r="A1353" s="1183"/>
      <c r="B1353" s="1188"/>
      <c r="C1353" s="1185"/>
      <c r="D1353" s="1189"/>
      <c r="E1353" s="1207"/>
      <c r="F1353" s="1180"/>
      <c r="G1353" s="1181"/>
      <c r="H1353" s="1182"/>
    </row>
    <row r="1354" spans="1:8" x14ac:dyDescent="0.3">
      <c r="A1354" s="1183"/>
      <c r="B1354" s="1188"/>
      <c r="C1354" s="1185"/>
      <c r="D1354" s="1189"/>
      <c r="E1354" s="1207"/>
      <c r="F1354" s="1180"/>
      <c r="G1354" s="1181"/>
      <c r="H1354" s="1182"/>
    </row>
    <row r="1355" spans="1:8" x14ac:dyDescent="0.3">
      <c r="A1355" s="1183"/>
      <c r="B1355" s="1188"/>
      <c r="C1355" s="1185"/>
      <c r="D1355" s="1189"/>
      <c r="E1355" s="1207"/>
      <c r="F1355" s="1180"/>
      <c r="G1355" s="1181"/>
      <c r="H1355" s="1182"/>
    </row>
    <row r="1356" spans="1:8" x14ac:dyDescent="0.3">
      <c r="A1356" s="1183"/>
      <c r="B1356" s="1188"/>
      <c r="C1356" s="1185"/>
      <c r="D1356" s="1189"/>
      <c r="E1356" s="1207"/>
      <c r="F1356" s="1180"/>
      <c r="G1356" s="1181"/>
      <c r="H1356" s="1182"/>
    </row>
    <row r="1357" spans="1:8" x14ac:dyDescent="0.3">
      <c r="A1357" s="1183"/>
      <c r="B1357" s="1188"/>
      <c r="C1357" s="1185"/>
      <c r="D1357" s="1189"/>
      <c r="E1357" s="1207"/>
      <c r="F1357" s="1180"/>
      <c r="G1357" s="1181"/>
      <c r="H1357" s="1182"/>
    </row>
    <row r="1358" spans="1:8" x14ac:dyDescent="0.3">
      <c r="A1358" s="1183"/>
      <c r="B1358" s="1188"/>
      <c r="C1358" s="1185"/>
      <c r="D1358" s="1189"/>
      <c r="E1358" s="1207"/>
      <c r="F1358" s="1180"/>
      <c r="G1358" s="1181"/>
      <c r="H1358" s="1182"/>
    </row>
    <row r="1359" spans="1:8" x14ac:dyDescent="0.3">
      <c r="A1359" s="1183"/>
      <c r="B1359" s="1188"/>
      <c r="C1359" s="1185"/>
      <c r="D1359" s="1189"/>
      <c r="E1359" s="1207"/>
      <c r="F1359" s="1180"/>
      <c r="G1359" s="1181"/>
      <c r="H1359" s="1182"/>
    </row>
    <row r="1360" spans="1:8" x14ac:dyDescent="0.3">
      <c r="A1360" s="1183"/>
      <c r="B1360" s="1188"/>
      <c r="C1360" s="1185"/>
      <c r="D1360" s="1189"/>
      <c r="E1360" s="1207"/>
      <c r="F1360" s="1180"/>
      <c r="G1360" s="1181"/>
      <c r="H1360" s="1182"/>
    </row>
    <row r="1361" spans="1:8" x14ac:dyDescent="0.3">
      <c r="A1361" s="1183"/>
      <c r="B1361" s="1188"/>
      <c r="C1361" s="1185"/>
      <c r="D1361" s="1189" t="s">
        <v>4331</v>
      </c>
      <c r="E1361" s="1207"/>
      <c r="F1361" s="1180"/>
      <c r="G1361" s="1181"/>
      <c r="H1361" s="1182"/>
    </row>
    <row r="1362" spans="1:8" x14ac:dyDescent="0.3">
      <c r="A1362" s="1178"/>
      <c r="B1362" s="1203"/>
      <c r="C1362" s="1204"/>
      <c r="D1362" s="1204"/>
      <c r="E1362" s="1204"/>
      <c r="F1362" s="1210"/>
      <c r="G1362" s="1181"/>
      <c r="H1362" s="1182"/>
    </row>
    <row r="1363" spans="1:8" x14ac:dyDescent="0.3">
      <c r="A1363" s="1211" t="s">
        <v>4073</v>
      </c>
      <c r="B1363" s="1158" t="s">
        <v>4116</v>
      </c>
      <c r="C1363" s="1159"/>
      <c r="D1363" s="1159"/>
      <c r="E1363" s="1159"/>
      <c r="F1363" s="1175">
        <f>SUM(F1308:F1361)</f>
        <v>0</v>
      </c>
      <c r="G1363" s="1181"/>
      <c r="H1363" s="1151"/>
    </row>
    <row r="1364" spans="1:8" x14ac:dyDescent="0.3">
      <c r="A1364" s="1148" t="str">
        <f>A1</f>
        <v>CONTRACT  SANRAL NRA 2024/1323</v>
      </c>
      <c r="B1364" s="1206"/>
      <c r="C1364" s="1150"/>
      <c r="D1364" s="1150"/>
      <c r="E1364" s="1150"/>
      <c r="F1364" s="1151"/>
      <c r="G1364" s="1181"/>
      <c r="H1364" s="1151"/>
    </row>
    <row r="1365" spans="1:8" x14ac:dyDescent="0.3">
      <c r="A1365" s="1148" t="str">
        <f>A2</f>
        <v>ROUTINE ROAD MAINTENANCE ON NATIONAL ROUTES IN THE MPUMALANGA PROVINCE</v>
      </c>
      <c r="B1365" s="1149"/>
      <c r="C1365" s="1150"/>
      <c r="D1365" s="1150"/>
      <c r="E1365" s="1150"/>
      <c r="F1365" s="1155" t="s">
        <v>4518</v>
      </c>
      <c r="G1365" s="1181"/>
      <c r="H1365" s="1155"/>
    </row>
    <row r="1366" spans="1:8" x14ac:dyDescent="0.3">
      <c r="A1366" s="1157" t="s">
        <v>4457</v>
      </c>
      <c r="B1366" s="1149"/>
      <c r="C1366" s="1159"/>
      <c r="D1366" s="1159"/>
      <c r="E1366" s="1159"/>
      <c r="F1366" s="1151"/>
      <c r="G1366" s="1181"/>
      <c r="H1366" s="1151"/>
    </row>
    <row r="1367" spans="1:8" x14ac:dyDescent="0.3">
      <c r="A1367" s="1162"/>
      <c r="B1367" s="1163"/>
      <c r="C1367" s="1164"/>
      <c r="D1367" s="1164"/>
      <c r="E1367" s="1165"/>
      <c r="F1367" s="1165"/>
      <c r="G1367" s="1181"/>
      <c r="H1367" s="1151"/>
    </row>
    <row r="1368" spans="1:8" x14ac:dyDescent="0.3">
      <c r="A1368" s="1166" t="s">
        <v>4111</v>
      </c>
      <c r="B1368" s="1167" t="s">
        <v>4035</v>
      </c>
      <c r="C1368" s="1168" t="s">
        <v>4112</v>
      </c>
      <c r="D1368" s="1168" t="s">
        <v>4113</v>
      </c>
      <c r="E1368" s="1169" t="s">
        <v>4114</v>
      </c>
      <c r="F1368" s="1169" t="s">
        <v>4036</v>
      </c>
      <c r="G1368" s="1181"/>
      <c r="H1368" s="1170"/>
    </row>
    <row r="1369" spans="1:8" x14ac:dyDescent="0.3">
      <c r="A1369" s="1172"/>
      <c r="B1369" s="1173"/>
      <c r="C1369" s="1174"/>
      <c r="D1369" s="1174"/>
      <c r="E1369" s="1175"/>
      <c r="F1369" s="1175"/>
      <c r="G1369" s="1181"/>
      <c r="H1369" s="1151"/>
    </row>
    <row r="1370" spans="1:8" x14ac:dyDescent="0.3">
      <c r="A1370" s="1222"/>
      <c r="B1370" s="1223"/>
      <c r="C1370" s="1164"/>
      <c r="D1370" s="1189" t="s">
        <v>4331</v>
      </c>
      <c r="E1370" s="1165"/>
      <c r="F1370" s="1180"/>
      <c r="G1370" s="1181"/>
      <c r="H1370" s="1182"/>
    </row>
    <row r="1371" spans="1:8" x14ac:dyDescent="0.3">
      <c r="A1371" s="1166" t="s">
        <v>4074</v>
      </c>
      <c r="B1371" s="1184" t="s">
        <v>4075</v>
      </c>
      <c r="C1371" s="1185"/>
      <c r="D1371" s="1189" t="s">
        <v>4331</v>
      </c>
      <c r="E1371" s="1207"/>
      <c r="F1371" s="1180"/>
      <c r="G1371" s="1181"/>
      <c r="H1371" s="1182"/>
    </row>
    <row r="1372" spans="1:8" x14ac:dyDescent="0.3">
      <c r="A1372" s="1166"/>
      <c r="B1372" s="1186"/>
      <c r="C1372" s="1185"/>
      <c r="D1372" s="1189" t="s">
        <v>4331</v>
      </c>
      <c r="E1372" s="1207"/>
      <c r="F1372" s="1180"/>
      <c r="G1372" s="1181"/>
      <c r="H1372" s="1182"/>
    </row>
    <row r="1373" spans="1:8" x14ac:dyDescent="0.3">
      <c r="A1373" s="1225" t="s">
        <v>1041</v>
      </c>
      <c r="B1373" s="1188" t="s">
        <v>1042</v>
      </c>
      <c r="C1373" s="1185"/>
      <c r="D1373" s="1189" t="s">
        <v>4331</v>
      </c>
      <c r="E1373" s="1217"/>
      <c r="F1373" s="1180"/>
      <c r="G1373" s="1181"/>
      <c r="H1373" s="1182"/>
    </row>
    <row r="1374" spans="1:8" x14ac:dyDescent="0.3">
      <c r="A1374" s="1225"/>
      <c r="B1374" s="1188"/>
      <c r="C1374" s="1185"/>
      <c r="D1374" s="1189" t="s">
        <v>4331</v>
      </c>
      <c r="E1374" s="1217"/>
      <c r="F1374" s="1180"/>
      <c r="G1374" s="1181"/>
      <c r="H1374" s="1182"/>
    </row>
    <row r="1375" spans="1:8" x14ac:dyDescent="0.3">
      <c r="A1375" s="1187" t="s">
        <v>1043</v>
      </c>
      <c r="B1375" s="1188" t="s">
        <v>1044</v>
      </c>
      <c r="C1375" s="1185" t="s">
        <v>955</v>
      </c>
      <c r="D1375" s="1189">
        <v>5</v>
      </c>
      <c r="E1375" s="1216"/>
      <c r="F1375" s="1180">
        <f>ROUND(D1375*(ROUND(E1375,2)),2)</f>
        <v>0</v>
      </c>
      <c r="G1375" s="1181"/>
      <c r="H1375" s="1182"/>
    </row>
    <row r="1376" spans="1:8" x14ac:dyDescent="0.3">
      <c r="A1376" s="1225"/>
      <c r="B1376" s="1188"/>
      <c r="C1376" s="1185"/>
      <c r="D1376" s="1189" t="s">
        <v>4331</v>
      </c>
      <c r="E1376" s="1217"/>
      <c r="F1376" s="1180"/>
      <c r="G1376" s="1181"/>
      <c r="H1376" s="1182"/>
    </row>
    <row r="1377" spans="1:8" x14ac:dyDescent="0.3">
      <c r="A1377" s="1187" t="s">
        <v>1045</v>
      </c>
      <c r="B1377" s="1188" t="s">
        <v>1046</v>
      </c>
      <c r="C1377" s="1185" t="s">
        <v>955</v>
      </c>
      <c r="D1377" s="1189">
        <v>5</v>
      </c>
      <c r="E1377" s="1216"/>
      <c r="F1377" s="1180">
        <f>ROUND(D1377*(ROUND(E1377,2)),2)</f>
        <v>0</v>
      </c>
      <c r="G1377" s="1181"/>
      <c r="H1377" s="1182"/>
    </row>
    <row r="1378" spans="1:8" x14ac:dyDescent="0.3">
      <c r="A1378" s="1225"/>
      <c r="B1378" s="1188"/>
      <c r="C1378" s="1185"/>
      <c r="D1378" s="1189" t="s">
        <v>4331</v>
      </c>
      <c r="E1378" s="1207"/>
      <c r="F1378" s="1180"/>
      <c r="G1378" s="1181"/>
      <c r="H1378" s="1182"/>
    </row>
    <row r="1379" spans="1:8" ht="22.8" x14ac:dyDescent="0.3">
      <c r="A1379" s="1225" t="s">
        <v>1049</v>
      </c>
      <c r="B1379" s="1188" t="s">
        <v>1050</v>
      </c>
      <c r="C1379" s="1185"/>
      <c r="D1379" s="1189" t="s">
        <v>4331</v>
      </c>
      <c r="E1379" s="1217"/>
      <c r="F1379" s="1180"/>
      <c r="G1379" s="1181"/>
      <c r="H1379" s="1182"/>
    </row>
    <row r="1380" spans="1:8" x14ac:dyDescent="0.3">
      <c r="A1380" s="1225"/>
      <c r="B1380" s="1188"/>
      <c r="C1380" s="1185"/>
      <c r="D1380" s="1189" t="s">
        <v>4331</v>
      </c>
      <c r="E1380" s="1217"/>
      <c r="F1380" s="1180"/>
      <c r="G1380" s="1181"/>
      <c r="H1380" s="1182"/>
    </row>
    <row r="1381" spans="1:8" x14ac:dyDescent="0.3">
      <c r="A1381" s="1187" t="s">
        <v>1051</v>
      </c>
      <c r="B1381" s="1188" t="s">
        <v>1052</v>
      </c>
      <c r="C1381" s="1185" t="s">
        <v>363</v>
      </c>
      <c r="D1381" s="1189">
        <v>450</v>
      </c>
      <c r="E1381" s="1216"/>
      <c r="F1381" s="1180">
        <f>ROUND(D1381*(ROUND(E1381,2)),2)</f>
        <v>0</v>
      </c>
      <c r="G1381" s="1181"/>
      <c r="H1381" s="1182"/>
    </row>
    <row r="1382" spans="1:8" x14ac:dyDescent="0.3">
      <c r="A1382" s="1225"/>
      <c r="B1382" s="1188"/>
      <c r="C1382" s="1185"/>
      <c r="D1382" s="1189" t="s">
        <v>4331</v>
      </c>
      <c r="E1382" s="1207"/>
      <c r="F1382" s="1180"/>
      <c r="G1382" s="1181"/>
      <c r="H1382" s="1182"/>
    </row>
    <row r="1383" spans="1:8" x14ac:dyDescent="0.3">
      <c r="A1383" s="1187" t="s">
        <v>1053</v>
      </c>
      <c r="B1383" s="1188" t="s">
        <v>1054</v>
      </c>
      <c r="C1383" s="1185" t="s">
        <v>363</v>
      </c>
      <c r="D1383" s="1189">
        <v>25</v>
      </c>
      <c r="E1383" s="1216"/>
      <c r="F1383" s="1180">
        <f>ROUND(D1383*(ROUND(E1383,2)),2)</f>
        <v>0</v>
      </c>
      <c r="G1383" s="1181"/>
      <c r="H1383" s="1182"/>
    </row>
    <row r="1384" spans="1:8" x14ac:dyDescent="0.3">
      <c r="A1384" s="1225"/>
      <c r="B1384" s="1188"/>
      <c r="C1384" s="1185"/>
      <c r="D1384" s="1189" t="s">
        <v>4331</v>
      </c>
      <c r="E1384" s="1217"/>
      <c r="F1384" s="1180"/>
      <c r="G1384" s="1181"/>
      <c r="H1384" s="1182"/>
    </row>
    <row r="1385" spans="1:8" x14ac:dyDescent="0.3">
      <c r="A1385" s="1225" t="s">
        <v>1055</v>
      </c>
      <c r="B1385" s="1188" t="s">
        <v>1056</v>
      </c>
      <c r="C1385" s="1185" t="s">
        <v>363</v>
      </c>
      <c r="D1385" s="1189">
        <v>25</v>
      </c>
      <c r="E1385" s="1216"/>
      <c r="F1385" s="1180">
        <f>ROUND(D1385*(ROUND(E1385,2)),2)</f>
        <v>0</v>
      </c>
      <c r="G1385" s="1181"/>
      <c r="H1385" s="1182"/>
    </row>
    <row r="1386" spans="1:8" x14ac:dyDescent="0.3">
      <c r="A1386" s="1225"/>
      <c r="B1386" s="1188"/>
      <c r="C1386" s="1185"/>
      <c r="D1386" s="1189" t="s">
        <v>4331</v>
      </c>
      <c r="E1386" s="1217"/>
      <c r="F1386" s="1180"/>
      <c r="G1386" s="1181"/>
      <c r="H1386" s="1182"/>
    </row>
    <row r="1387" spans="1:8" x14ac:dyDescent="0.3">
      <c r="A1387" s="1187" t="s">
        <v>1057</v>
      </c>
      <c r="B1387" s="1188" t="s">
        <v>1058</v>
      </c>
      <c r="C1387" s="1185" t="s">
        <v>363</v>
      </c>
      <c r="D1387" s="1189">
        <v>25</v>
      </c>
      <c r="E1387" s="1216"/>
      <c r="F1387" s="1180">
        <f>ROUND(D1387*(ROUND(E1387,2)),2)</f>
        <v>0</v>
      </c>
      <c r="G1387" s="1181"/>
      <c r="H1387" s="1182"/>
    </row>
    <row r="1388" spans="1:8" x14ac:dyDescent="0.3">
      <c r="A1388" s="1187"/>
      <c r="B1388" s="1188"/>
      <c r="C1388" s="1185"/>
      <c r="D1388" s="1189" t="s">
        <v>4331</v>
      </c>
      <c r="E1388" s="1207"/>
      <c r="F1388" s="1180"/>
      <c r="G1388" s="1181"/>
      <c r="H1388" s="1182"/>
    </row>
    <row r="1389" spans="1:8" x14ac:dyDescent="0.3">
      <c r="A1389" s="1187" t="s">
        <v>1076</v>
      </c>
      <c r="B1389" s="1188" t="s">
        <v>1077</v>
      </c>
      <c r="C1389" s="1185" t="s">
        <v>363</v>
      </c>
      <c r="D1389" s="1189">
        <v>25</v>
      </c>
      <c r="E1389" s="1216"/>
      <c r="F1389" s="1180">
        <f>ROUND(D1389*(ROUND(E1389,2)),2)</f>
        <v>0</v>
      </c>
      <c r="G1389" s="1181"/>
      <c r="H1389" s="1182"/>
    </row>
    <row r="1390" spans="1:8" x14ac:dyDescent="0.3">
      <c r="A1390" s="1187"/>
      <c r="B1390" s="1188"/>
      <c r="C1390" s="1185"/>
      <c r="D1390" s="1189" t="s">
        <v>4331</v>
      </c>
      <c r="E1390" s="1207"/>
      <c r="F1390" s="1180"/>
      <c r="G1390" s="1181"/>
      <c r="H1390" s="1182"/>
    </row>
    <row r="1391" spans="1:8" ht="22.8" x14ac:dyDescent="0.3">
      <c r="A1391" s="1225" t="s">
        <v>1080</v>
      </c>
      <c r="B1391" s="1188" t="s">
        <v>1081</v>
      </c>
      <c r="C1391" s="1185"/>
      <c r="D1391" s="1189" t="s">
        <v>4331</v>
      </c>
      <c r="E1391" s="1217"/>
      <c r="F1391" s="1180"/>
      <c r="G1391" s="1181"/>
      <c r="H1391" s="1182"/>
    </row>
    <row r="1392" spans="1:8" x14ac:dyDescent="0.3">
      <c r="A1392" s="1187"/>
      <c r="B1392" s="1188"/>
      <c r="C1392" s="1185"/>
      <c r="D1392" s="1189" t="s">
        <v>4331</v>
      </c>
      <c r="E1392" s="1217"/>
      <c r="F1392" s="1180"/>
      <c r="G1392" s="1181"/>
      <c r="H1392" s="1182"/>
    </row>
    <row r="1393" spans="1:8" x14ac:dyDescent="0.3">
      <c r="A1393" s="1187" t="s">
        <v>1082</v>
      </c>
      <c r="B1393" s="1188" t="s">
        <v>1052</v>
      </c>
      <c r="C1393" s="1185" t="s">
        <v>363</v>
      </c>
      <c r="D1393" s="1189">
        <v>350</v>
      </c>
      <c r="E1393" s="1216"/>
      <c r="F1393" s="1180">
        <f>ROUND(D1393*(ROUND(E1393,2)),2)</f>
        <v>0</v>
      </c>
      <c r="G1393" s="1181"/>
      <c r="H1393" s="1182"/>
    </row>
    <row r="1394" spans="1:8" x14ac:dyDescent="0.3">
      <c r="A1394" s="1225"/>
      <c r="B1394" s="1188"/>
      <c r="C1394" s="1185"/>
      <c r="D1394" s="1189" t="s">
        <v>4331</v>
      </c>
      <c r="E1394" s="1207"/>
      <c r="F1394" s="1180"/>
      <c r="G1394" s="1181"/>
      <c r="H1394" s="1182"/>
    </row>
    <row r="1395" spans="1:8" x14ac:dyDescent="0.3">
      <c r="A1395" s="1187" t="s">
        <v>1083</v>
      </c>
      <c r="B1395" s="1188" t="s">
        <v>1054</v>
      </c>
      <c r="C1395" s="1185" t="s">
        <v>363</v>
      </c>
      <c r="D1395" s="1189">
        <v>25</v>
      </c>
      <c r="E1395" s="1216"/>
      <c r="F1395" s="1180">
        <f>ROUND(D1395*(ROUND(E1395,2)),2)</f>
        <v>0</v>
      </c>
      <c r="G1395" s="1181"/>
      <c r="H1395" s="1182"/>
    </row>
    <row r="1396" spans="1:8" x14ac:dyDescent="0.3">
      <c r="A1396" s="1225"/>
      <c r="B1396" s="1188"/>
      <c r="C1396" s="1185"/>
      <c r="D1396" s="1189" t="s">
        <v>4331</v>
      </c>
      <c r="E1396" s="1217"/>
      <c r="F1396" s="1180"/>
      <c r="G1396" s="1181"/>
      <c r="H1396" s="1182"/>
    </row>
    <row r="1397" spans="1:8" x14ac:dyDescent="0.3">
      <c r="A1397" s="1225" t="s">
        <v>1084</v>
      </c>
      <c r="B1397" s="1188" t="s">
        <v>1056</v>
      </c>
      <c r="C1397" s="1185" t="s">
        <v>363</v>
      </c>
      <c r="D1397" s="1189">
        <v>25</v>
      </c>
      <c r="E1397" s="1216"/>
      <c r="F1397" s="1180">
        <f>ROUND(D1397*(ROUND(E1397,2)),2)</f>
        <v>0</v>
      </c>
      <c r="G1397" s="1181"/>
      <c r="H1397" s="1182"/>
    </row>
    <row r="1398" spans="1:8" x14ac:dyDescent="0.3">
      <c r="A1398" s="1225"/>
      <c r="B1398" s="1188"/>
      <c r="C1398" s="1185"/>
      <c r="D1398" s="1189" t="s">
        <v>4331</v>
      </c>
      <c r="E1398" s="1217"/>
      <c r="F1398" s="1180"/>
      <c r="G1398" s="1181"/>
      <c r="H1398" s="1182"/>
    </row>
    <row r="1399" spans="1:8" x14ac:dyDescent="0.3">
      <c r="A1399" s="1187" t="s">
        <v>1085</v>
      </c>
      <c r="B1399" s="1188" t="s">
        <v>1058</v>
      </c>
      <c r="C1399" s="1185" t="s">
        <v>363</v>
      </c>
      <c r="D1399" s="1189">
        <v>10</v>
      </c>
      <c r="E1399" s="1216"/>
      <c r="F1399" s="1180">
        <f>ROUND(D1399*(ROUND(E1399,2)),2)</f>
        <v>0</v>
      </c>
      <c r="G1399" s="1181"/>
      <c r="H1399" s="1182"/>
    </row>
    <row r="1400" spans="1:8" x14ac:dyDescent="0.3">
      <c r="A1400" s="1187"/>
      <c r="B1400" s="1188"/>
      <c r="C1400" s="1185"/>
      <c r="D1400" s="1189" t="s">
        <v>4331</v>
      </c>
      <c r="E1400" s="1207"/>
      <c r="F1400" s="1180"/>
      <c r="G1400" s="1181"/>
      <c r="H1400" s="1182"/>
    </row>
    <row r="1401" spans="1:8" x14ac:dyDescent="0.3">
      <c r="A1401" s="1187" t="s">
        <v>1093</v>
      </c>
      <c r="B1401" s="1188" t="s">
        <v>1077</v>
      </c>
      <c r="C1401" s="1185" t="s">
        <v>363</v>
      </c>
      <c r="D1401" s="1189">
        <v>10</v>
      </c>
      <c r="E1401" s="1216"/>
      <c r="F1401" s="1180">
        <f>ROUND(D1401*(ROUND(E1401,2)),2)</f>
        <v>0</v>
      </c>
      <c r="G1401" s="1181"/>
      <c r="H1401" s="1182"/>
    </row>
    <row r="1402" spans="1:8" x14ac:dyDescent="0.3">
      <c r="A1402" s="1225"/>
      <c r="B1402" s="1188"/>
      <c r="C1402" s="1185"/>
      <c r="D1402" s="1189" t="s">
        <v>4331</v>
      </c>
      <c r="E1402" s="1217"/>
      <c r="F1402" s="1180"/>
      <c r="G1402" s="1181"/>
      <c r="H1402" s="1182"/>
    </row>
    <row r="1403" spans="1:8" ht="22.8" x14ac:dyDescent="0.3">
      <c r="A1403" s="1225" t="s">
        <v>1095</v>
      </c>
      <c r="B1403" s="1188" t="s">
        <v>1096</v>
      </c>
      <c r="C1403" s="1185"/>
      <c r="D1403" s="1189" t="s">
        <v>4331</v>
      </c>
      <c r="E1403" s="1217"/>
      <c r="F1403" s="1180"/>
      <c r="G1403" s="1181"/>
      <c r="H1403" s="1182"/>
    </row>
    <row r="1404" spans="1:8" x14ac:dyDescent="0.3">
      <c r="A1404" s="1187"/>
      <c r="B1404" s="1188"/>
      <c r="C1404" s="1185"/>
      <c r="D1404" s="1189" t="s">
        <v>4331</v>
      </c>
      <c r="E1404" s="1217"/>
      <c r="F1404" s="1180"/>
      <c r="G1404" s="1181"/>
      <c r="H1404" s="1182"/>
    </row>
    <row r="1405" spans="1:8" x14ac:dyDescent="0.3">
      <c r="A1405" s="1187" t="s">
        <v>1097</v>
      </c>
      <c r="B1405" s="1188" t="s">
        <v>1052</v>
      </c>
      <c r="C1405" s="1185" t="s">
        <v>363</v>
      </c>
      <c r="D1405" s="1189">
        <v>450</v>
      </c>
      <c r="E1405" s="1216"/>
      <c r="F1405" s="1180">
        <f>ROUND(D1405*(ROUND(E1405,2)),2)</f>
        <v>0</v>
      </c>
      <c r="G1405" s="1181"/>
      <c r="H1405" s="1182"/>
    </row>
    <row r="1406" spans="1:8" x14ac:dyDescent="0.3">
      <c r="A1406" s="1225"/>
      <c r="B1406" s="1188"/>
      <c r="C1406" s="1185"/>
      <c r="D1406" s="1189" t="s">
        <v>4331</v>
      </c>
      <c r="E1406" s="1207"/>
      <c r="F1406" s="1180"/>
      <c r="G1406" s="1181"/>
      <c r="H1406" s="1182"/>
    </row>
    <row r="1407" spans="1:8" x14ac:dyDescent="0.3">
      <c r="A1407" s="1187" t="s">
        <v>1098</v>
      </c>
      <c r="B1407" s="1188" t="s">
        <v>1054</v>
      </c>
      <c r="C1407" s="1185" t="s">
        <v>363</v>
      </c>
      <c r="D1407" s="1189">
        <v>25</v>
      </c>
      <c r="E1407" s="1216"/>
      <c r="F1407" s="1180">
        <f>ROUND(D1407*(ROUND(E1407,2)),2)</f>
        <v>0</v>
      </c>
      <c r="G1407" s="1181"/>
      <c r="H1407" s="1182"/>
    </row>
    <row r="1408" spans="1:8" x14ac:dyDescent="0.3">
      <c r="A1408" s="1225"/>
      <c r="B1408" s="1188"/>
      <c r="C1408" s="1185"/>
      <c r="D1408" s="1189" t="s">
        <v>4331</v>
      </c>
      <c r="E1408" s="1217"/>
      <c r="F1408" s="1180"/>
      <c r="G1408" s="1181"/>
      <c r="H1408" s="1182"/>
    </row>
    <row r="1409" spans="1:8" x14ac:dyDescent="0.3">
      <c r="A1409" s="1225" t="s">
        <v>1099</v>
      </c>
      <c r="B1409" s="1188" t="s">
        <v>1100</v>
      </c>
      <c r="C1409" s="1185" t="s">
        <v>363</v>
      </c>
      <c r="D1409" s="1189">
        <v>25</v>
      </c>
      <c r="E1409" s="1216"/>
      <c r="F1409" s="1180">
        <f>ROUND(D1409*(ROUND(E1409,2)),2)</f>
        <v>0</v>
      </c>
      <c r="G1409" s="1181"/>
      <c r="H1409" s="1182"/>
    </row>
    <row r="1410" spans="1:8" x14ac:dyDescent="0.3">
      <c r="A1410" s="1225"/>
      <c r="B1410" s="1188"/>
      <c r="C1410" s="1185"/>
      <c r="D1410" s="1189" t="s">
        <v>4331</v>
      </c>
      <c r="E1410" s="1217"/>
      <c r="F1410" s="1180"/>
      <c r="G1410" s="1181"/>
      <c r="H1410" s="1182"/>
    </row>
    <row r="1411" spans="1:8" x14ac:dyDescent="0.3">
      <c r="A1411" s="1187" t="s">
        <v>1101</v>
      </c>
      <c r="B1411" s="1188" t="s">
        <v>1058</v>
      </c>
      <c r="C1411" s="1185" t="s">
        <v>363</v>
      </c>
      <c r="D1411" s="1189">
        <v>25</v>
      </c>
      <c r="E1411" s="1216"/>
      <c r="F1411" s="1180">
        <f>ROUND(D1411*(ROUND(E1411,2)),2)</f>
        <v>0</v>
      </c>
      <c r="G1411" s="1181"/>
      <c r="H1411" s="1182"/>
    </row>
    <row r="1412" spans="1:8" x14ac:dyDescent="0.3">
      <c r="A1412" s="1187"/>
      <c r="B1412" s="1188"/>
      <c r="C1412" s="1185"/>
      <c r="D1412" s="1189" t="s">
        <v>4331</v>
      </c>
      <c r="E1412" s="1207"/>
      <c r="F1412" s="1180"/>
      <c r="G1412" s="1181"/>
      <c r="H1412" s="1182"/>
    </row>
    <row r="1413" spans="1:8" x14ac:dyDescent="0.3">
      <c r="A1413" s="1187" t="s">
        <v>1111</v>
      </c>
      <c r="B1413" s="1188" t="s">
        <v>1077</v>
      </c>
      <c r="C1413" s="1185" t="s">
        <v>363</v>
      </c>
      <c r="D1413" s="1189">
        <v>25</v>
      </c>
      <c r="E1413" s="1216"/>
      <c r="F1413" s="1180">
        <f>ROUND(D1413*(ROUND(E1413,2)),2)</f>
        <v>0</v>
      </c>
      <c r="G1413" s="1181"/>
      <c r="H1413" s="1182"/>
    </row>
    <row r="1414" spans="1:8" x14ac:dyDescent="0.3">
      <c r="A1414" s="1225"/>
      <c r="B1414" s="1188"/>
      <c r="C1414" s="1185"/>
      <c r="D1414" s="1189" t="s">
        <v>4331</v>
      </c>
      <c r="E1414" s="1217"/>
      <c r="F1414" s="1180"/>
      <c r="G1414" s="1181"/>
      <c r="H1414" s="1182"/>
    </row>
    <row r="1415" spans="1:8" x14ac:dyDescent="0.3">
      <c r="A1415" s="1225"/>
      <c r="B1415" s="1188"/>
      <c r="C1415" s="1185"/>
      <c r="D1415" s="1189" t="s">
        <v>4331</v>
      </c>
      <c r="E1415" s="1217"/>
      <c r="F1415" s="1180"/>
      <c r="G1415" s="1181"/>
      <c r="H1415" s="1182"/>
    </row>
    <row r="1416" spans="1:8" x14ac:dyDescent="0.3">
      <c r="A1416" s="1225"/>
      <c r="B1416" s="1188"/>
      <c r="C1416" s="1185"/>
      <c r="D1416" s="1189" t="s">
        <v>4331</v>
      </c>
      <c r="E1416" s="1217"/>
      <c r="F1416" s="1180"/>
      <c r="G1416" s="1181"/>
      <c r="H1416" s="1182"/>
    </row>
    <row r="1417" spans="1:8" x14ac:dyDescent="0.3">
      <c r="A1417" s="1225"/>
      <c r="B1417" s="1188"/>
      <c r="C1417" s="1185"/>
      <c r="D1417" s="1189"/>
      <c r="E1417" s="1217"/>
      <c r="F1417" s="1180"/>
      <c r="G1417" s="1181"/>
      <c r="H1417" s="1182"/>
    </row>
    <row r="1418" spans="1:8" x14ac:dyDescent="0.3">
      <c r="A1418" s="1225"/>
      <c r="B1418" s="1188"/>
      <c r="C1418" s="1185"/>
      <c r="D1418" s="1189"/>
      <c r="E1418" s="1217"/>
      <c r="F1418" s="1180"/>
      <c r="G1418" s="1181"/>
      <c r="H1418" s="1182"/>
    </row>
    <row r="1419" spans="1:8" x14ac:dyDescent="0.3">
      <c r="A1419" s="1225"/>
      <c r="B1419" s="1188"/>
      <c r="C1419" s="1185"/>
      <c r="D1419" s="1189"/>
      <c r="E1419" s="1217"/>
      <c r="F1419" s="1180"/>
      <c r="G1419" s="1181"/>
      <c r="H1419" s="1182"/>
    </row>
    <row r="1420" spans="1:8" x14ac:dyDescent="0.3">
      <c r="A1420" s="1225"/>
      <c r="B1420" s="1188"/>
      <c r="C1420" s="1185"/>
      <c r="D1420" s="1189"/>
      <c r="E1420" s="1217"/>
      <c r="F1420" s="1180"/>
      <c r="G1420" s="1181"/>
      <c r="H1420" s="1182"/>
    </row>
    <row r="1421" spans="1:8" x14ac:dyDescent="0.3">
      <c r="A1421" s="1225"/>
      <c r="B1421" s="1188"/>
      <c r="C1421" s="1185"/>
      <c r="D1421" s="1189"/>
      <c r="E1421" s="1217"/>
      <c r="F1421" s="1180"/>
      <c r="G1421" s="1181"/>
      <c r="H1421" s="1182"/>
    </row>
    <row r="1422" spans="1:8" x14ac:dyDescent="0.3">
      <c r="A1422" s="1225"/>
      <c r="B1422" s="1188"/>
      <c r="C1422" s="1185"/>
      <c r="D1422" s="1189"/>
      <c r="E1422" s="1217"/>
      <c r="F1422" s="1180"/>
      <c r="G1422" s="1181"/>
      <c r="H1422" s="1182"/>
    </row>
    <row r="1423" spans="1:8" x14ac:dyDescent="0.3">
      <c r="A1423" s="1178"/>
      <c r="B1423" s="1203"/>
      <c r="C1423" s="1204"/>
      <c r="D1423" s="1204"/>
      <c r="E1423" s="1204"/>
      <c r="F1423" s="1210"/>
      <c r="G1423" s="1181"/>
      <c r="H1423" s="1182"/>
    </row>
    <row r="1424" spans="1:8" x14ac:dyDescent="0.3">
      <c r="A1424" s="1205"/>
      <c r="B1424" s="1158" t="s">
        <v>4450</v>
      </c>
      <c r="C1424" s="1159"/>
      <c r="D1424" s="1159"/>
      <c r="E1424" s="1159"/>
      <c r="F1424" s="1175">
        <f>SUM(F1370:F1422)</f>
        <v>0</v>
      </c>
      <c r="G1424" s="1181"/>
      <c r="H1424" s="1151"/>
    </row>
    <row r="1425" spans="1:8" x14ac:dyDescent="0.3">
      <c r="A1425" s="1148" t="str">
        <f>A1</f>
        <v>CONTRACT  SANRAL NRA 2024/1323</v>
      </c>
      <c r="B1425" s="1206"/>
      <c r="C1425" s="1150"/>
      <c r="D1425" s="1150"/>
      <c r="E1425" s="1150"/>
      <c r="F1425" s="1151"/>
      <c r="G1425" s="1181"/>
      <c r="H1425" s="1151"/>
    </row>
    <row r="1426" spans="1:8" x14ac:dyDescent="0.3">
      <c r="A1426" s="1148" t="str">
        <f>A2</f>
        <v>ROUTINE ROAD MAINTENANCE ON NATIONAL ROUTES IN THE MPUMALANGA PROVINCE</v>
      </c>
      <c r="B1426" s="1149"/>
      <c r="C1426" s="1150"/>
      <c r="D1426" s="1150"/>
      <c r="E1426" s="1150"/>
      <c r="F1426" s="1155" t="s">
        <v>4518</v>
      </c>
      <c r="G1426" s="1181"/>
      <c r="H1426" s="1155"/>
    </row>
    <row r="1427" spans="1:8" x14ac:dyDescent="0.3">
      <c r="A1427" s="1157" t="s">
        <v>4457</v>
      </c>
      <c r="B1427" s="1149"/>
      <c r="C1427" s="1159"/>
      <c r="D1427" s="1159"/>
      <c r="E1427" s="1159"/>
      <c r="F1427" s="1151"/>
      <c r="G1427" s="1181"/>
      <c r="H1427" s="1151"/>
    </row>
    <row r="1428" spans="1:8" x14ac:dyDescent="0.3">
      <c r="A1428" s="1162"/>
      <c r="B1428" s="1163"/>
      <c r="C1428" s="1164"/>
      <c r="D1428" s="1164"/>
      <c r="E1428" s="1165"/>
      <c r="F1428" s="1165"/>
      <c r="G1428" s="1181"/>
      <c r="H1428" s="1151"/>
    </row>
    <row r="1429" spans="1:8" x14ac:dyDescent="0.3">
      <c r="A1429" s="1166" t="s">
        <v>4111</v>
      </c>
      <c r="B1429" s="1167" t="s">
        <v>4035</v>
      </c>
      <c r="C1429" s="1168" t="s">
        <v>4112</v>
      </c>
      <c r="D1429" s="1168" t="s">
        <v>4113</v>
      </c>
      <c r="E1429" s="1169" t="s">
        <v>4114</v>
      </c>
      <c r="F1429" s="1169" t="s">
        <v>4036</v>
      </c>
      <c r="G1429" s="1181"/>
      <c r="H1429" s="1170"/>
    </row>
    <row r="1430" spans="1:8" x14ac:dyDescent="0.3">
      <c r="A1430" s="1172"/>
      <c r="B1430" s="1173"/>
      <c r="C1430" s="1174"/>
      <c r="D1430" s="1174"/>
      <c r="E1430" s="1175"/>
      <c r="F1430" s="1175"/>
      <c r="G1430" s="1181"/>
      <c r="H1430" s="1151"/>
    </row>
    <row r="1431" spans="1:8" x14ac:dyDescent="0.3">
      <c r="A1431" s="1178"/>
      <c r="B1431" s="1203"/>
      <c r="C1431" s="1204"/>
      <c r="D1431" s="1204"/>
      <c r="E1431" s="1204"/>
      <c r="F1431" s="1165"/>
      <c r="G1431" s="1181"/>
      <c r="H1431" s="1151"/>
    </row>
    <row r="1432" spans="1:8" x14ac:dyDescent="0.3">
      <c r="A1432" s="1205"/>
      <c r="B1432" s="1158" t="s">
        <v>4451</v>
      </c>
      <c r="C1432" s="1159"/>
      <c r="D1432" s="1159"/>
      <c r="E1432" s="1159"/>
      <c r="F1432" s="1175">
        <f>F1424</f>
        <v>0</v>
      </c>
      <c r="G1432" s="1181"/>
      <c r="H1432" s="1151"/>
    </row>
    <row r="1433" spans="1:8" x14ac:dyDescent="0.3">
      <c r="A1433" s="1222"/>
      <c r="B1433" s="1188"/>
      <c r="C1433" s="1185"/>
      <c r="D1433" s="1189" t="s">
        <v>4331</v>
      </c>
      <c r="E1433" s="1207"/>
      <c r="F1433" s="1180"/>
      <c r="G1433" s="1181"/>
      <c r="H1433" s="1182"/>
    </row>
    <row r="1434" spans="1:8" ht="22.8" x14ac:dyDescent="0.3">
      <c r="A1434" s="1225" t="s">
        <v>1113</v>
      </c>
      <c r="B1434" s="1188" t="s">
        <v>3704</v>
      </c>
      <c r="C1434" s="1185"/>
      <c r="D1434" s="1189" t="s">
        <v>4331</v>
      </c>
      <c r="E1434" s="1207"/>
      <c r="F1434" s="1180"/>
      <c r="G1434" s="1181"/>
      <c r="H1434" s="1182"/>
    </row>
    <row r="1435" spans="1:8" x14ac:dyDescent="0.3">
      <c r="A1435" s="1225"/>
      <c r="B1435" s="1188"/>
      <c r="C1435" s="1185"/>
      <c r="D1435" s="1189" t="s">
        <v>4331</v>
      </c>
      <c r="E1435" s="1207"/>
      <c r="F1435" s="1180"/>
      <c r="G1435" s="1181"/>
      <c r="H1435" s="1182"/>
    </row>
    <row r="1436" spans="1:8" x14ac:dyDescent="0.3">
      <c r="A1436" s="1187" t="s">
        <v>1115</v>
      </c>
      <c r="B1436" s="1188" t="s">
        <v>3992</v>
      </c>
      <c r="C1436" s="1185"/>
      <c r="D1436" s="1189" t="s">
        <v>4331</v>
      </c>
      <c r="E1436" s="1217"/>
      <c r="F1436" s="1180"/>
      <c r="G1436" s="1181"/>
      <c r="H1436" s="1182"/>
    </row>
    <row r="1437" spans="1:8" x14ac:dyDescent="0.3">
      <c r="A1437" s="1225"/>
      <c r="B1437" s="1188"/>
      <c r="C1437" s="1185"/>
      <c r="D1437" s="1189" t="s">
        <v>4331</v>
      </c>
      <c r="E1437" s="1207"/>
      <c r="F1437" s="1180"/>
      <c r="G1437" s="1181"/>
      <c r="H1437" s="1182"/>
    </row>
    <row r="1438" spans="1:8" ht="22.8" x14ac:dyDescent="0.3">
      <c r="A1438" s="1187" t="s">
        <v>1117</v>
      </c>
      <c r="B1438" s="1188" t="s">
        <v>3704</v>
      </c>
      <c r="C1438" s="1185" t="s">
        <v>16</v>
      </c>
      <c r="D1438" s="1189">
        <v>1</v>
      </c>
      <c r="E1438" s="1217">
        <v>850000</v>
      </c>
      <c r="F1438" s="1180">
        <f>ROUND(D1438*(ROUND(E1438,2)),2)</f>
        <v>850000</v>
      </c>
      <c r="G1438" s="1181"/>
      <c r="H1438" s="1182"/>
    </row>
    <row r="1439" spans="1:8" x14ac:dyDescent="0.3">
      <c r="A1439" s="1225"/>
      <c r="B1439" s="1188"/>
      <c r="C1439" s="1185"/>
      <c r="D1439" s="1189" t="s">
        <v>4331</v>
      </c>
      <c r="E1439" s="1207"/>
      <c r="F1439" s="1180"/>
      <c r="G1439" s="1181"/>
      <c r="H1439" s="1182"/>
    </row>
    <row r="1440" spans="1:8" ht="22.8" x14ac:dyDescent="0.3">
      <c r="A1440" s="1225" t="s">
        <v>1118</v>
      </c>
      <c r="B1440" s="1188" t="s">
        <v>4004</v>
      </c>
      <c r="C1440" s="1185" t="s">
        <v>21</v>
      </c>
      <c r="D1440" s="1189">
        <f>F1438</f>
        <v>850000</v>
      </c>
      <c r="E1440" s="1208"/>
      <c r="F1440" s="1180">
        <f>ROUND(D1440*(ROUND(E1440,2)),2)</f>
        <v>0</v>
      </c>
      <c r="G1440" s="1181"/>
      <c r="H1440" s="1182"/>
    </row>
    <row r="1441" spans="1:8" x14ac:dyDescent="0.3">
      <c r="A1441" s="1225"/>
      <c r="B1441" s="1188"/>
      <c r="C1441" s="1185"/>
      <c r="D1441" s="1189" t="s">
        <v>4331</v>
      </c>
      <c r="E1441" s="1209"/>
      <c r="F1441" s="1180"/>
      <c r="G1441" s="1181"/>
      <c r="H1441" s="1182"/>
    </row>
    <row r="1442" spans="1:8" x14ac:dyDescent="0.3">
      <c r="A1442" s="1187" t="s">
        <v>1120</v>
      </c>
      <c r="B1442" s="1188" t="s">
        <v>3315</v>
      </c>
      <c r="C1442" s="1185" t="s">
        <v>221</v>
      </c>
      <c r="D1442" s="1189">
        <v>10</v>
      </c>
      <c r="E1442" s="1216"/>
      <c r="F1442" s="1180">
        <f>ROUND(D1442*(ROUND(E1442,2)),2)</f>
        <v>0</v>
      </c>
      <c r="G1442" s="1181"/>
      <c r="H1442" s="1182"/>
    </row>
    <row r="1443" spans="1:8" x14ac:dyDescent="0.3">
      <c r="A1443" s="1225"/>
      <c r="B1443" s="1188"/>
      <c r="C1443" s="1185"/>
      <c r="D1443" s="1189" t="s">
        <v>4331</v>
      </c>
      <c r="E1443" s="1217"/>
      <c r="F1443" s="1180"/>
      <c r="G1443" s="1181"/>
      <c r="H1443" s="1182"/>
    </row>
    <row r="1444" spans="1:8" x14ac:dyDescent="0.3">
      <c r="A1444" s="1187"/>
      <c r="B1444" s="1188"/>
      <c r="C1444" s="1185"/>
      <c r="D1444" s="1189" t="s">
        <v>4331</v>
      </c>
      <c r="E1444" s="1217"/>
      <c r="F1444" s="1180"/>
      <c r="G1444" s="1181"/>
      <c r="H1444" s="1182"/>
    </row>
    <row r="1445" spans="1:8" x14ac:dyDescent="0.3">
      <c r="A1445" s="1225" t="s">
        <v>1142</v>
      </c>
      <c r="B1445" s="1188" t="s">
        <v>1159</v>
      </c>
      <c r="C1445" s="1185" t="s">
        <v>363</v>
      </c>
      <c r="D1445" s="1189">
        <v>3000</v>
      </c>
      <c r="E1445" s="1216"/>
      <c r="F1445" s="1180">
        <f>ROUND(D1445*(ROUND(E1445,2)),2)</f>
        <v>0</v>
      </c>
      <c r="G1445" s="1181"/>
      <c r="H1445" s="1182"/>
    </row>
    <row r="1446" spans="1:8" x14ac:dyDescent="0.3">
      <c r="A1446" s="1225"/>
      <c r="B1446" s="1188"/>
      <c r="C1446" s="1185"/>
      <c r="D1446" s="1189" t="s">
        <v>4331</v>
      </c>
      <c r="E1446" s="1229"/>
      <c r="F1446" s="1180"/>
      <c r="G1446" s="1181"/>
      <c r="H1446" s="1182"/>
    </row>
    <row r="1447" spans="1:8" x14ac:dyDescent="0.3">
      <c r="A1447" s="1274" t="s">
        <v>1168</v>
      </c>
      <c r="B1447" s="1263" t="s">
        <v>1182</v>
      </c>
      <c r="C1447" s="1154"/>
      <c r="D1447" s="1154"/>
      <c r="E1447" s="1154"/>
      <c r="F1447" s="1154"/>
      <c r="G1447" s="1154"/>
      <c r="H1447" s="1154"/>
    </row>
    <row r="1448" spans="1:8" ht="22.8" x14ac:dyDescent="0.3">
      <c r="A1448" s="1187" t="s">
        <v>4242</v>
      </c>
      <c r="B1448" s="1188" t="s">
        <v>4243</v>
      </c>
      <c r="C1448" s="1185" t="s">
        <v>16</v>
      </c>
      <c r="D1448" s="1189">
        <v>1</v>
      </c>
      <c r="E1448" s="1217">
        <v>250000</v>
      </c>
      <c r="F1448" s="1180">
        <f t="shared" ref="F1448:F1449" si="3">ROUND(D1448*(ROUND(E1448,2)),2)</f>
        <v>250000</v>
      </c>
      <c r="G1448" s="1181"/>
      <c r="H1448" s="1182"/>
    </row>
    <row r="1449" spans="1:8" ht="22.8" x14ac:dyDescent="0.3">
      <c r="A1449" s="1187" t="s">
        <v>4244</v>
      </c>
      <c r="B1449" s="1188" t="s">
        <v>4245</v>
      </c>
      <c r="C1449" s="1185" t="s">
        <v>21</v>
      </c>
      <c r="D1449" s="1217">
        <v>250000</v>
      </c>
      <c r="E1449" s="1208"/>
      <c r="F1449" s="1180">
        <f t="shared" si="3"/>
        <v>0</v>
      </c>
      <c r="G1449" s="1181"/>
      <c r="H1449" s="1182"/>
    </row>
    <row r="1450" spans="1:8" x14ac:dyDescent="0.3">
      <c r="A1450" s="1187"/>
      <c r="B1450" s="1188"/>
      <c r="C1450" s="1185"/>
      <c r="D1450" s="1189" t="s">
        <v>4331</v>
      </c>
      <c r="E1450" s="1217"/>
      <c r="F1450" s="1180"/>
      <c r="G1450" s="1181"/>
      <c r="H1450" s="1182"/>
    </row>
    <row r="1451" spans="1:8" x14ac:dyDescent="0.3">
      <c r="A1451" s="1187"/>
      <c r="B1451" s="1188"/>
      <c r="C1451" s="1185"/>
      <c r="D1451" s="1189" t="s">
        <v>4331</v>
      </c>
      <c r="E1451" s="1217"/>
      <c r="F1451" s="1180"/>
      <c r="G1451" s="1181"/>
      <c r="H1451" s="1182"/>
    </row>
    <row r="1452" spans="1:8" x14ac:dyDescent="0.3">
      <c r="A1452" s="1187"/>
      <c r="B1452" s="1188"/>
      <c r="C1452" s="1185"/>
      <c r="D1452" s="1189" t="s">
        <v>4331</v>
      </c>
      <c r="E1452" s="1217"/>
      <c r="F1452" s="1180"/>
      <c r="G1452" s="1181"/>
      <c r="H1452" s="1182"/>
    </row>
    <row r="1453" spans="1:8" x14ac:dyDescent="0.3">
      <c r="A1453" s="1187"/>
      <c r="B1453" s="1188"/>
      <c r="C1453" s="1185"/>
      <c r="D1453" s="1189"/>
      <c r="E1453" s="1217"/>
      <c r="F1453" s="1180"/>
      <c r="G1453" s="1181"/>
      <c r="H1453" s="1182"/>
    </row>
    <row r="1454" spans="1:8" x14ac:dyDescent="0.3">
      <c r="A1454" s="1187"/>
      <c r="B1454" s="1188"/>
      <c r="C1454" s="1185"/>
      <c r="D1454" s="1189"/>
      <c r="E1454" s="1217"/>
      <c r="F1454" s="1180"/>
      <c r="G1454" s="1181"/>
      <c r="H1454" s="1182"/>
    </row>
    <row r="1455" spans="1:8" x14ac:dyDescent="0.3">
      <c r="A1455" s="1187"/>
      <c r="B1455" s="1188"/>
      <c r="C1455" s="1185"/>
      <c r="D1455" s="1189"/>
      <c r="E1455" s="1217"/>
      <c r="F1455" s="1180"/>
      <c r="G1455" s="1181"/>
      <c r="H1455" s="1182"/>
    </row>
    <row r="1456" spans="1:8" x14ac:dyDescent="0.3">
      <c r="A1456" s="1187"/>
      <c r="B1456" s="1188"/>
      <c r="C1456" s="1185"/>
      <c r="D1456" s="1189"/>
      <c r="E1456" s="1217"/>
      <c r="F1456" s="1180"/>
      <c r="G1456" s="1181"/>
      <c r="H1456" s="1182"/>
    </row>
    <row r="1457" spans="1:8" x14ac:dyDescent="0.3">
      <c r="A1457" s="1187"/>
      <c r="B1457" s="1188"/>
      <c r="C1457" s="1185"/>
      <c r="D1457" s="1189"/>
      <c r="E1457" s="1217"/>
      <c r="F1457" s="1180"/>
      <c r="G1457" s="1181"/>
      <c r="H1457" s="1182"/>
    </row>
    <row r="1458" spans="1:8" x14ac:dyDescent="0.3">
      <c r="A1458" s="1187"/>
      <c r="B1458" s="1188"/>
      <c r="C1458" s="1185"/>
      <c r="D1458" s="1189" t="s">
        <v>4331</v>
      </c>
      <c r="E1458" s="1217"/>
      <c r="F1458" s="1180"/>
      <c r="G1458" s="1181"/>
      <c r="H1458" s="1182"/>
    </row>
    <row r="1459" spans="1:8" x14ac:dyDescent="0.3">
      <c r="A1459" s="1187"/>
      <c r="B1459" s="1188"/>
      <c r="C1459" s="1185"/>
      <c r="D1459" s="1189" t="s">
        <v>4331</v>
      </c>
      <c r="E1459" s="1217"/>
      <c r="F1459" s="1180"/>
      <c r="G1459" s="1181"/>
      <c r="H1459" s="1182"/>
    </row>
    <row r="1460" spans="1:8" x14ac:dyDescent="0.3">
      <c r="A1460" s="1187"/>
      <c r="B1460" s="1188"/>
      <c r="C1460" s="1185"/>
      <c r="D1460" s="1189" t="s">
        <v>4331</v>
      </c>
      <c r="E1460" s="1217"/>
      <c r="F1460" s="1180"/>
      <c r="G1460" s="1181"/>
      <c r="H1460" s="1182"/>
    </row>
    <row r="1461" spans="1:8" x14ac:dyDescent="0.3">
      <c r="A1461" s="1187"/>
      <c r="B1461" s="1188"/>
      <c r="C1461" s="1185"/>
      <c r="D1461" s="1189" t="s">
        <v>4331</v>
      </c>
      <c r="E1461" s="1217"/>
      <c r="F1461" s="1180"/>
      <c r="G1461" s="1181"/>
      <c r="H1461" s="1182"/>
    </row>
    <row r="1462" spans="1:8" x14ac:dyDescent="0.3">
      <c r="A1462" s="1187"/>
      <c r="B1462" s="1188"/>
      <c r="C1462" s="1185"/>
      <c r="D1462" s="1189" t="s">
        <v>4331</v>
      </c>
      <c r="E1462" s="1217"/>
      <c r="F1462" s="1180"/>
      <c r="G1462" s="1181"/>
      <c r="H1462" s="1182"/>
    </row>
    <row r="1463" spans="1:8" x14ac:dyDescent="0.3">
      <c r="A1463" s="1187"/>
      <c r="B1463" s="1188"/>
      <c r="C1463" s="1185"/>
      <c r="D1463" s="1189" t="s">
        <v>4331</v>
      </c>
      <c r="E1463" s="1217"/>
      <c r="F1463" s="1180"/>
      <c r="G1463" s="1181"/>
      <c r="H1463" s="1182"/>
    </row>
    <row r="1464" spans="1:8" x14ac:dyDescent="0.3">
      <c r="A1464" s="1187"/>
      <c r="B1464" s="1188"/>
      <c r="C1464" s="1185"/>
      <c r="D1464" s="1189"/>
      <c r="E1464" s="1217"/>
      <c r="F1464" s="1180"/>
      <c r="G1464" s="1181"/>
      <c r="H1464" s="1182"/>
    </row>
    <row r="1465" spans="1:8" x14ac:dyDescent="0.3">
      <c r="A1465" s="1187"/>
      <c r="B1465" s="1188"/>
      <c r="C1465" s="1185"/>
      <c r="D1465" s="1189"/>
      <c r="E1465" s="1217"/>
      <c r="F1465" s="1180"/>
      <c r="G1465" s="1181"/>
      <c r="H1465" s="1182"/>
    </row>
    <row r="1466" spans="1:8" x14ac:dyDescent="0.3">
      <c r="A1466" s="1178"/>
      <c r="B1466" s="1203"/>
      <c r="C1466" s="1204"/>
      <c r="D1466" s="1204"/>
      <c r="E1466" s="1204"/>
      <c r="F1466" s="1210"/>
      <c r="G1466" s="1181"/>
      <c r="H1466" s="1182"/>
    </row>
    <row r="1467" spans="1:8" x14ac:dyDescent="0.3">
      <c r="A1467" s="1211" t="s">
        <v>4074</v>
      </c>
      <c r="B1467" s="1158" t="s">
        <v>4116</v>
      </c>
      <c r="C1467" s="1159"/>
      <c r="D1467" s="1159"/>
      <c r="E1467" s="1159"/>
      <c r="F1467" s="1175">
        <f>SUM(F1431:F1465)</f>
        <v>1100000</v>
      </c>
      <c r="G1467" s="1181"/>
      <c r="H1467" s="1151"/>
    </row>
    <row r="1468" spans="1:8" x14ac:dyDescent="0.3">
      <c r="A1468" s="1148" t="str">
        <f>A1</f>
        <v>CONTRACT  SANRAL NRA 2024/1323</v>
      </c>
      <c r="B1468" s="1206"/>
      <c r="C1468" s="1150"/>
      <c r="D1468" s="1150"/>
      <c r="E1468" s="1150"/>
      <c r="F1468" s="1151"/>
      <c r="G1468" s="1181"/>
      <c r="H1468" s="1151"/>
    </row>
    <row r="1469" spans="1:8" x14ac:dyDescent="0.3">
      <c r="A1469" s="1148" t="str">
        <f>A2</f>
        <v>ROUTINE ROAD MAINTENANCE ON NATIONAL ROUTES IN THE MPUMALANGA PROVINCE</v>
      </c>
      <c r="B1469" s="1149"/>
      <c r="C1469" s="1150"/>
      <c r="D1469" s="1150"/>
      <c r="E1469" s="1150"/>
      <c r="F1469" s="1155" t="s">
        <v>4519</v>
      </c>
      <c r="G1469" s="1181"/>
      <c r="H1469" s="1155"/>
    </row>
    <row r="1470" spans="1:8" x14ac:dyDescent="0.3">
      <c r="A1470" s="1157" t="s">
        <v>4457</v>
      </c>
      <c r="B1470" s="1149"/>
      <c r="C1470" s="1159"/>
      <c r="D1470" s="1159"/>
      <c r="E1470" s="1159"/>
      <c r="F1470" s="1151"/>
      <c r="G1470" s="1181"/>
      <c r="H1470" s="1151"/>
    </row>
    <row r="1471" spans="1:8" x14ac:dyDescent="0.3">
      <c r="A1471" s="1162"/>
      <c r="B1471" s="1163"/>
      <c r="C1471" s="1164"/>
      <c r="D1471" s="1164"/>
      <c r="E1471" s="1165"/>
      <c r="F1471" s="1165"/>
      <c r="G1471" s="1181"/>
      <c r="H1471" s="1151"/>
    </row>
    <row r="1472" spans="1:8" x14ac:dyDescent="0.3">
      <c r="A1472" s="1166" t="s">
        <v>4111</v>
      </c>
      <c r="B1472" s="1167" t="s">
        <v>4035</v>
      </c>
      <c r="C1472" s="1168" t="s">
        <v>4112</v>
      </c>
      <c r="D1472" s="1168" t="s">
        <v>4113</v>
      </c>
      <c r="E1472" s="1169" t="s">
        <v>4114</v>
      </c>
      <c r="F1472" s="1169" t="s">
        <v>4036</v>
      </c>
      <c r="G1472" s="1181"/>
      <c r="H1472" s="1170"/>
    </row>
    <row r="1473" spans="1:8" x14ac:dyDescent="0.3">
      <c r="A1473" s="1172"/>
      <c r="B1473" s="1173"/>
      <c r="C1473" s="1174"/>
      <c r="D1473" s="1174"/>
      <c r="E1473" s="1175"/>
      <c r="F1473" s="1175"/>
      <c r="G1473" s="1181"/>
      <c r="H1473" s="1151"/>
    </row>
    <row r="1474" spans="1:8" x14ac:dyDescent="0.3">
      <c r="A1474" s="1222"/>
      <c r="B1474" s="1188"/>
      <c r="C1474" s="1164"/>
      <c r="D1474" s="1189" t="s">
        <v>4331</v>
      </c>
      <c r="E1474" s="1165"/>
      <c r="F1474" s="1180"/>
      <c r="G1474" s="1181"/>
      <c r="H1474" s="1182"/>
    </row>
    <row r="1475" spans="1:8" ht="24" x14ac:dyDescent="0.3">
      <c r="A1475" s="1166" t="s">
        <v>4076</v>
      </c>
      <c r="B1475" s="1186" t="s">
        <v>4077</v>
      </c>
      <c r="C1475" s="1185"/>
      <c r="D1475" s="1189" t="s">
        <v>4331</v>
      </c>
      <c r="E1475" s="1207"/>
      <c r="F1475" s="1180"/>
      <c r="G1475" s="1181"/>
      <c r="H1475" s="1182"/>
    </row>
    <row r="1476" spans="1:8" x14ac:dyDescent="0.3">
      <c r="A1476" s="1166"/>
      <c r="B1476" s="1186"/>
      <c r="C1476" s="1185"/>
      <c r="D1476" s="1189"/>
      <c r="E1476" s="1207"/>
      <c r="F1476" s="1180"/>
      <c r="G1476" s="1181"/>
      <c r="H1476" s="1182"/>
    </row>
    <row r="1477" spans="1:8" x14ac:dyDescent="0.3">
      <c r="A1477" s="1225" t="s">
        <v>1236</v>
      </c>
      <c r="B1477" s="1188" t="s">
        <v>3705</v>
      </c>
      <c r="C1477" s="1185"/>
      <c r="D1477" s="1189"/>
      <c r="E1477" s="1207"/>
      <c r="F1477" s="1180"/>
      <c r="G1477" s="1181"/>
      <c r="H1477" s="1182"/>
    </row>
    <row r="1478" spans="1:8" x14ac:dyDescent="0.3">
      <c r="A1478" s="1166"/>
      <c r="B1478" s="1186"/>
      <c r="C1478" s="1185"/>
      <c r="D1478" s="1189"/>
      <c r="E1478" s="1207"/>
      <c r="F1478" s="1180"/>
      <c r="G1478" s="1181"/>
      <c r="H1478" s="1182"/>
    </row>
    <row r="1479" spans="1:8" x14ac:dyDescent="0.3">
      <c r="A1479" s="1225" t="s">
        <v>1238</v>
      </c>
      <c r="B1479" s="1188" t="s">
        <v>4520</v>
      </c>
      <c r="C1479" s="1185"/>
      <c r="D1479" s="1189"/>
      <c r="E1479" s="1207"/>
      <c r="F1479" s="1180"/>
      <c r="G1479" s="1181"/>
      <c r="H1479" s="1182"/>
    </row>
    <row r="1480" spans="1:8" x14ac:dyDescent="0.3">
      <c r="A1480" s="1166"/>
      <c r="B1480" s="1186"/>
      <c r="C1480" s="1185"/>
      <c r="D1480" s="1189"/>
      <c r="E1480" s="1207"/>
      <c r="F1480" s="1180"/>
      <c r="G1480" s="1181"/>
      <c r="H1480" s="1182"/>
    </row>
    <row r="1481" spans="1:8" x14ac:dyDescent="0.3">
      <c r="A1481" s="1225" t="s">
        <v>1239</v>
      </c>
      <c r="B1481" s="1188" t="s">
        <v>3993</v>
      </c>
      <c r="C1481" s="1185" t="s">
        <v>955</v>
      </c>
      <c r="D1481" s="1189">
        <v>60</v>
      </c>
      <c r="E1481" s="1216"/>
      <c r="F1481" s="1180">
        <f>ROUND(D1481*(ROUND(E1481,2)),2)</f>
        <v>0</v>
      </c>
      <c r="G1481" s="1181"/>
      <c r="H1481" s="1182"/>
    </row>
    <row r="1482" spans="1:8" x14ac:dyDescent="0.3">
      <c r="A1482" s="1166"/>
      <c r="B1482" s="1188"/>
      <c r="C1482" s="1185"/>
      <c r="D1482" s="1189"/>
      <c r="E1482" s="1189"/>
      <c r="F1482" s="1180"/>
      <c r="G1482" s="1181"/>
      <c r="H1482" s="1182"/>
    </row>
    <row r="1483" spans="1:8" x14ac:dyDescent="0.3">
      <c r="A1483" s="1225" t="s">
        <v>1245</v>
      </c>
      <c r="B1483" s="1188" t="s">
        <v>4521</v>
      </c>
      <c r="C1483" s="1185"/>
      <c r="D1483" s="1189"/>
      <c r="E1483" s="1217"/>
      <c r="F1483" s="1180"/>
      <c r="G1483" s="1181"/>
      <c r="H1483" s="1182"/>
    </row>
    <row r="1484" spans="1:8" x14ac:dyDescent="0.3">
      <c r="A1484" s="1187"/>
      <c r="B1484" s="1188"/>
      <c r="C1484" s="1185"/>
      <c r="D1484" s="1189"/>
      <c r="E1484" s="1217"/>
      <c r="F1484" s="1180"/>
      <c r="G1484" s="1181"/>
      <c r="H1484" s="1182"/>
    </row>
    <row r="1485" spans="1:8" x14ac:dyDescent="0.3">
      <c r="A1485" s="1187" t="s">
        <v>1247</v>
      </c>
      <c r="B1485" s="1188" t="s">
        <v>3993</v>
      </c>
      <c r="C1485" s="1185" t="s">
        <v>955</v>
      </c>
      <c r="D1485" s="1189">
        <v>45</v>
      </c>
      <c r="E1485" s="1216"/>
      <c r="F1485" s="1180">
        <f>ROUND(D1485*(ROUND(E1485,2)),2)</f>
        <v>0</v>
      </c>
      <c r="G1485" s="1181"/>
      <c r="H1485" s="1182"/>
    </row>
    <row r="1486" spans="1:8" x14ac:dyDescent="0.3">
      <c r="A1486" s="1187"/>
      <c r="B1486" s="1188"/>
      <c r="C1486" s="1185"/>
      <c r="D1486" s="1189"/>
      <c r="E1486" s="1217"/>
      <c r="F1486" s="1180"/>
      <c r="G1486" s="1181"/>
      <c r="H1486" s="1182"/>
    </row>
    <row r="1487" spans="1:8" x14ac:dyDescent="0.3">
      <c r="A1487" s="1187" t="s">
        <v>1253</v>
      </c>
      <c r="B1487" s="1188" t="s">
        <v>4522</v>
      </c>
      <c r="C1487" s="1185"/>
      <c r="D1487" s="1189" t="s">
        <v>4331</v>
      </c>
      <c r="E1487" s="1217"/>
      <c r="F1487" s="1180"/>
      <c r="G1487" s="1181"/>
      <c r="H1487" s="1182"/>
    </row>
    <row r="1488" spans="1:8" x14ac:dyDescent="0.3">
      <c r="A1488" s="1187"/>
      <c r="B1488" s="1188"/>
      <c r="C1488" s="1185"/>
      <c r="D1488" s="1189" t="s">
        <v>4331</v>
      </c>
      <c r="E1488" s="1217"/>
      <c r="F1488" s="1180"/>
      <c r="G1488" s="1181"/>
      <c r="H1488" s="1182"/>
    </row>
    <row r="1489" spans="1:8" x14ac:dyDescent="0.3">
      <c r="A1489" s="1187" t="s">
        <v>1254</v>
      </c>
      <c r="B1489" s="1188" t="s">
        <v>3993</v>
      </c>
      <c r="C1489" s="1185" t="s">
        <v>955</v>
      </c>
      <c r="D1489" s="1189">
        <v>100</v>
      </c>
      <c r="E1489" s="1216"/>
      <c r="F1489" s="1180">
        <f>ROUND(D1489*(ROUND(E1489,2)),2)</f>
        <v>0</v>
      </c>
      <c r="G1489" s="1181"/>
      <c r="H1489" s="1182"/>
    </row>
    <row r="1490" spans="1:8" x14ac:dyDescent="0.3">
      <c r="A1490" s="1187"/>
      <c r="B1490" s="1188"/>
      <c r="C1490" s="1185"/>
      <c r="D1490" s="1189"/>
      <c r="E1490" s="1217"/>
      <c r="F1490" s="1180"/>
      <c r="G1490" s="1181"/>
      <c r="H1490" s="1182"/>
    </row>
    <row r="1491" spans="1:8" x14ac:dyDescent="0.3">
      <c r="A1491" s="1225" t="s">
        <v>1260</v>
      </c>
      <c r="B1491" s="1188" t="s">
        <v>4523</v>
      </c>
      <c r="C1491" s="1185"/>
      <c r="D1491" s="1189" t="s">
        <v>4331</v>
      </c>
      <c r="E1491" s="1207"/>
      <c r="F1491" s="1180"/>
      <c r="G1491" s="1181"/>
      <c r="H1491" s="1182"/>
    </row>
    <row r="1492" spans="1:8" x14ac:dyDescent="0.3">
      <c r="A1492" s="1225"/>
      <c r="B1492" s="1188"/>
      <c r="C1492" s="1185"/>
      <c r="D1492" s="1189" t="s">
        <v>4331</v>
      </c>
      <c r="E1492" s="1207"/>
      <c r="F1492" s="1180"/>
      <c r="G1492" s="1181"/>
      <c r="H1492" s="1182"/>
    </row>
    <row r="1493" spans="1:8" x14ac:dyDescent="0.3">
      <c r="A1493" s="1225" t="s">
        <v>1262</v>
      </c>
      <c r="B1493" s="1188" t="s">
        <v>1263</v>
      </c>
      <c r="C1493" s="1185" t="s">
        <v>9</v>
      </c>
      <c r="D1493" s="1189">
        <v>10</v>
      </c>
      <c r="E1493" s="1216"/>
      <c r="F1493" s="1180">
        <f>ROUND(D1493*(ROUND(E1493,2)),2)</f>
        <v>0</v>
      </c>
      <c r="G1493" s="1181"/>
      <c r="H1493" s="1182"/>
    </row>
    <row r="1494" spans="1:8" x14ac:dyDescent="0.3">
      <c r="A1494" s="1225"/>
      <c r="B1494" s="1188"/>
      <c r="C1494" s="1185"/>
      <c r="D1494" s="1189" t="s">
        <v>4331</v>
      </c>
      <c r="E1494" s="1217"/>
      <c r="F1494" s="1180"/>
      <c r="G1494" s="1181"/>
      <c r="H1494" s="1182"/>
    </row>
    <row r="1495" spans="1:8" x14ac:dyDescent="0.3">
      <c r="A1495" s="1225" t="s">
        <v>1264</v>
      </c>
      <c r="B1495" s="1188" t="s">
        <v>4246</v>
      </c>
      <c r="C1495" s="1185"/>
      <c r="D1495" s="1200"/>
      <c r="E1495" s="1229"/>
      <c r="F1495" s="1180"/>
      <c r="G1495" s="1181"/>
      <c r="H1495" s="1182"/>
    </row>
    <row r="1496" spans="1:8" x14ac:dyDescent="0.3">
      <c r="A1496" s="1225"/>
      <c r="B1496" s="1188"/>
      <c r="C1496" s="1185"/>
      <c r="D1496" s="1189" t="s">
        <v>4331</v>
      </c>
      <c r="E1496" s="1217"/>
      <c r="F1496" s="1180"/>
      <c r="G1496" s="1181"/>
      <c r="H1496" s="1182"/>
    </row>
    <row r="1497" spans="1:8" x14ac:dyDescent="0.3">
      <c r="A1497" s="1225" t="s">
        <v>1266</v>
      </c>
      <c r="B1497" s="1188" t="s">
        <v>4247</v>
      </c>
      <c r="C1497" s="1185" t="s">
        <v>9</v>
      </c>
      <c r="D1497" s="1189">
        <v>8</v>
      </c>
      <c r="E1497" s="1216"/>
      <c r="F1497" s="1180">
        <f>ROUND(D1497*(ROUND(E1497,2)),2)</f>
        <v>0</v>
      </c>
      <c r="G1497" s="1181"/>
      <c r="H1497" s="1182"/>
    </row>
    <row r="1498" spans="1:8" x14ac:dyDescent="0.3">
      <c r="A1498" s="1187"/>
      <c r="B1498" s="1188"/>
      <c r="C1498" s="1185"/>
      <c r="D1498" s="1189" t="s">
        <v>4331</v>
      </c>
      <c r="E1498" s="1207"/>
      <c r="F1498" s="1180"/>
      <c r="G1498" s="1181"/>
      <c r="H1498" s="1182"/>
    </row>
    <row r="1499" spans="1:8" x14ac:dyDescent="0.3">
      <c r="A1499" s="1187" t="s">
        <v>1274</v>
      </c>
      <c r="B1499" s="1188" t="s">
        <v>1265</v>
      </c>
      <c r="C1499" s="1185"/>
      <c r="D1499" s="1189"/>
      <c r="E1499" s="1207"/>
      <c r="F1499" s="1180"/>
      <c r="G1499" s="1181"/>
      <c r="H1499" s="1182"/>
    </row>
    <row r="1500" spans="1:8" x14ac:dyDescent="0.3">
      <c r="A1500" s="1187"/>
      <c r="B1500" s="1188"/>
      <c r="C1500" s="1185"/>
      <c r="D1500" s="1189"/>
      <c r="E1500" s="1207"/>
      <c r="F1500" s="1180"/>
      <c r="G1500" s="1181"/>
      <c r="H1500" s="1182"/>
    </row>
    <row r="1501" spans="1:8" x14ac:dyDescent="0.3">
      <c r="A1501" s="1187" t="s">
        <v>3687</v>
      </c>
      <c r="B1501" s="1188" t="s">
        <v>4324</v>
      </c>
      <c r="C1501" s="1185" t="s">
        <v>9</v>
      </c>
      <c r="D1501" s="1189">
        <v>35</v>
      </c>
      <c r="E1501" s="1216"/>
      <c r="F1501" s="1180">
        <f>ROUND(D1501*(ROUND(E1501,2)),2)</f>
        <v>0</v>
      </c>
      <c r="G1501" s="1181"/>
      <c r="H1501" s="1182"/>
    </row>
    <row r="1502" spans="1:8" x14ac:dyDescent="0.3">
      <c r="A1502" s="1187"/>
      <c r="B1502" s="1188"/>
      <c r="C1502" s="1185"/>
      <c r="D1502" s="1189"/>
      <c r="E1502" s="1207"/>
      <c r="F1502" s="1180"/>
      <c r="G1502" s="1181"/>
      <c r="H1502" s="1182"/>
    </row>
    <row r="1503" spans="1:8" x14ac:dyDescent="0.3">
      <c r="A1503" s="1187" t="s">
        <v>4012</v>
      </c>
      <c r="B1503" s="1188" t="s">
        <v>4013</v>
      </c>
      <c r="C1503" s="1185"/>
      <c r="D1503" s="1189"/>
      <c r="E1503" s="1207"/>
      <c r="F1503" s="1180"/>
      <c r="G1503" s="1181"/>
      <c r="H1503" s="1182"/>
    </row>
    <row r="1504" spans="1:8" x14ac:dyDescent="0.3">
      <c r="A1504" s="1187"/>
      <c r="B1504" s="1188"/>
      <c r="C1504" s="1185"/>
      <c r="D1504" s="1189"/>
      <c r="E1504" s="1207"/>
      <c r="F1504" s="1180"/>
      <c r="G1504" s="1181"/>
      <c r="H1504" s="1182"/>
    </row>
    <row r="1505" spans="1:8" x14ac:dyDescent="0.3">
      <c r="A1505" s="1187" t="s">
        <v>4014</v>
      </c>
      <c r="B1505" s="1188" t="s">
        <v>4016</v>
      </c>
      <c r="C1505" s="1275" t="s">
        <v>221</v>
      </c>
      <c r="D1505" s="1189">
        <v>5000</v>
      </c>
      <c r="E1505" s="1216"/>
      <c r="F1505" s="1180">
        <f>ROUND(D1505*(ROUND(E1505,2)),2)</f>
        <v>0</v>
      </c>
      <c r="G1505" s="1181"/>
      <c r="H1505" s="1182"/>
    </row>
    <row r="1506" spans="1:8" ht="13.8" customHeight="1" x14ac:dyDescent="0.3">
      <c r="A1506" s="1187"/>
      <c r="B1506" s="1188"/>
      <c r="C1506" s="1185"/>
      <c r="D1506" s="1189"/>
      <c r="E1506" s="1207"/>
      <c r="F1506" s="1180"/>
      <c r="G1506" s="1181"/>
      <c r="H1506" s="1182"/>
    </row>
    <row r="1507" spans="1:8" ht="22.8" x14ac:dyDescent="0.3">
      <c r="A1507" s="1187" t="s">
        <v>4015</v>
      </c>
      <c r="B1507" s="1248" t="s">
        <v>962</v>
      </c>
      <c r="C1507" s="1275" t="s">
        <v>1318</v>
      </c>
      <c r="D1507" s="1189">
        <v>50000</v>
      </c>
      <c r="E1507" s="1216"/>
      <c r="F1507" s="1180">
        <f>ROUND(D1507*(ROUND(E1507,2)),2)</f>
        <v>0</v>
      </c>
      <c r="G1507" s="1181"/>
      <c r="H1507" s="1182"/>
    </row>
    <row r="1508" spans="1:8" x14ac:dyDescent="0.3">
      <c r="A1508" s="1187"/>
      <c r="B1508" s="1188"/>
      <c r="C1508" s="1185"/>
      <c r="D1508" s="1189"/>
      <c r="E1508" s="1207"/>
      <c r="F1508" s="1180"/>
      <c r="G1508" s="1181"/>
      <c r="H1508" s="1182"/>
    </row>
    <row r="1509" spans="1:8" x14ac:dyDescent="0.3">
      <c r="A1509" s="1187"/>
      <c r="B1509" s="1188"/>
      <c r="C1509" s="1185"/>
      <c r="D1509" s="1189"/>
      <c r="E1509" s="1207"/>
      <c r="F1509" s="1180"/>
      <c r="G1509" s="1181"/>
      <c r="H1509" s="1182"/>
    </row>
    <row r="1510" spans="1:8" x14ac:dyDescent="0.3">
      <c r="A1510" s="1187"/>
      <c r="B1510" s="1188"/>
      <c r="C1510" s="1185"/>
      <c r="D1510" s="1189"/>
      <c r="E1510" s="1207"/>
      <c r="F1510" s="1180"/>
      <c r="G1510" s="1181"/>
      <c r="H1510" s="1182"/>
    </row>
    <row r="1511" spans="1:8" x14ac:dyDescent="0.3">
      <c r="A1511" s="1187"/>
      <c r="B1511" s="1188"/>
      <c r="C1511" s="1185"/>
      <c r="D1511" s="1189"/>
      <c r="E1511" s="1207"/>
      <c r="F1511" s="1180"/>
      <c r="G1511" s="1181"/>
      <c r="H1511" s="1182"/>
    </row>
    <row r="1512" spans="1:8" x14ac:dyDescent="0.3">
      <c r="A1512" s="1187"/>
      <c r="B1512" s="1188"/>
      <c r="C1512" s="1185"/>
      <c r="D1512" s="1189"/>
      <c r="E1512" s="1207"/>
      <c r="F1512" s="1180"/>
      <c r="G1512" s="1181"/>
      <c r="H1512" s="1182"/>
    </row>
    <row r="1513" spans="1:8" x14ac:dyDescent="0.3">
      <c r="A1513" s="1187"/>
      <c r="B1513" s="1188"/>
      <c r="C1513" s="1185"/>
      <c r="D1513" s="1189"/>
      <c r="E1513" s="1207"/>
      <c r="F1513" s="1180"/>
      <c r="G1513" s="1181"/>
      <c r="H1513" s="1182"/>
    </row>
    <row r="1514" spans="1:8" x14ac:dyDescent="0.3">
      <c r="A1514" s="1187"/>
      <c r="B1514" s="1188"/>
      <c r="C1514" s="1185"/>
      <c r="D1514" s="1189"/>
      <c r="E1514" s="1207"/>
      <c r="F1514" s="1180"/>
      <c r="G1514" s="1181"/>
      <c r="H1514" s="1182"/>
    </row>
    <row r="1515" spans="1:8" x14ac:dyDescent="0.3">
      <c r="A1515" s="1187"/>
      <c r="B1515" s="1188"/>
      <c r="C1515" s="1185"/>
      <c r="D1515" s="1189"/>
      <c r="E1515" s="1207"/>
      <c r="F1515" s="1180"/>
      <c r="G1515" s="1181"/>
      <c r="H1515" s="1182"/>
    </row>
    <row r="1516" spans="1:8" x14ac:dyDescent="0.3">
      <c r="A1516" s="1187"/>
      <c r="B1516" s="1188"/>
      <c r="C1516" s="1185"/>
      <c r="D1516" s="1189"/>
      <c r="E1516" s="1207"/>
      <c r="F1516" s="1180"/>
      <c r="G1516" s="1181"/>
      <c r="H1516" s="1182"/>
    </row>
    <row r="1517" spans="1:8" x14ac:dyDescent="0.3">
      <c r="A1517" s="1178"/>
      <c r="B1517" s="1203"/>
      <c r="C1517" s="1204"/>
      <c r="D1517" s="1204"/>
      <c r="E1517" s="1204"/>
      <c r="F1517" s="1210"/>
      <c r="G1517" s="1181"/>
      <c r="H1517" s="1182"/>
    </row>
    <row r="1518" spans="1:8" x14ac:dyDescent="0.3">
      <c r="A1518" s="1211" t="s">
        <v>4076</v>
      </c>
      <c r="B1518" s="1158" t="s">
        <v>4116</v>
      </c>
      <c r="C1518" s="1159"/>
      <c r="D1518" s="1159"/>
      <c r="E1518" s="1159"/>
      <c r="F1518" s="1175">
        <f>SUM(F1474:F1516)</f>
        <v>0</v>
      </c>
      <c r="G1518" s="1181"/>
      <c r="H1518" s="1151"/>
    </row>
    <row r="1519" spans="1:8" x14ac:dyDescent="0.3">
      <c r="A1519" s="1148" t="str">
        <f>A1</f>
        <v>CONTRACT  SANRAL NRA 2024/1323</v>
      </c>
      <c r="B1519" s="1206"/>
      <c r="C1519" s="1150"/>
      <c r="D1519" s="1150"/>
      <c r="E1519" s="1150"/>
      <c r="F1519" s="1151"/>
      <c r="G1519" s="1181"/>
      <c r="H1519" s="1151"/>
    </row>
    <row r="1520" spans="1:8" x14ac:dyDescent="0.3">
      <c r="A1520" s="1148" t="str">
        <f>A2</f>
        <v>ROUTINE ROAD MAINTENANCE ON NATIONAL ROUTES IN THE MPUMALANGA PROVINCE</v>
      </c>
      <c r="B1520" s="1149"/>
      <c r="C1520" s="1150"/>
      <c r="D1520" s="1150"/>
      <c r="E1520" s="1150"/>
      <c r="F1520" s="1155" t="s">
        <v>4524</v>
      </c>
      <c r="G1520" s="1181"/>
      <c r="H1520" s="1155"/>
    </row>
    <row r="1521" spans="1:8" x14ac:dyDescent="0.3">
      <c r="A1521" s="1157" t="s">
        <v>4457</v>
      </c>
      <c r="B1521" s="1149"/>
      <c r="C1521" s="1159"/>
      <c r="D1521" s="1159"/>
      <c r="E1521" s="1159"/>
      <c r="F1521" s="1151"/>
      <c r="G1521" s="1181"/>
      <c r="H1521" s="1151"/>
    </row>
    <row r="1522" spans="1:8" x14ac:dyDescent="0.3">
      <c r="A1522" s="1162"/>
      <c r="B1522" s="1163"/>
      <c r="C1522" s="1164"/>
      <c r="D1522" s="1164"/>
      <c r="E1522" s="1165"/>
      <c r="F1522" s="1165"/>
      <c r="G1522" s="1181"/>
      <c r="H1522" s="1151"/>
    </row>
    <row r="1523" spans="1:8" x14ac:dyDescent="0.3">
      <c r="A1523" s="1166" t="s">
        <v>4111</v>
      </c>
      <c r="B1523" s="1167" t="s">
        <v>4035</v>
      </c>
      <c r="C1523" s="1168" t="s">
        <v>4112</v>
      </c>
      <c r="D1523" s="1168" t="s">
        <v>4113</v>
      </c>
      <c r="E1523" s="1169" t="s">
        <v>4114</v>
      </c>
      <c r="F1523" s="1169" t="s">
        <v>4036</v>
      </c>
      <c r="G1523" s="1181"/>
      <c r="H1523" s="1170"/>
    </row>
    <row r="1524" spans="1:8" x14ac:dyDescent="0.3">
      <c r="A1524" s="1172"/>
      <c r="B1524" s="1173"/>
      <c r="C1524" s="1174"/>
      <c r="D1524" s="1174"/>
      <c r="E1524" s="1175"/>
      <c r="F1524" s="1175"/>
      <c r="G1524" s="1181"/>
      <c r="H1524" s="1151"/>
    </row>
    <row r="1525" spans="1:8" x14ac:dyDescent="0.3">
      <c r="A1525" s="1222"/>
      <c r="B1525" s="1223"/>
      <c r="C1525" s="1164"/>
      <c r="D1525" s="1189" t="s">
        <v>4331</v>
      </c>
      <c r="E1525" s="1165"/>
      <c r="F1525" s="1180"/>
      <c r="G1525" s="1181"/>
      <c r="H1525" s="1182"/>
    </row>
    <row r="1526" spans="1:8" x14ac:dyDescent="0.3">
      <c r="A1526" s="1166" t="s">
        <v>4078</v>
      </c>
      <c r="B1526" s="1184" t="s">
        <v>4079</v>
      </c>
      <c r="C1526" s="1185"/>
      <c r="D1526" s="1189" t="s">
        <v>4331</v>
      </c>
      <c r="E1526" s="1207"/>
      <c r="F1526" s="1180"/>
      <c r="G1526" s="1181"/>
      <c r="H1526" s="1182"/>
    </row>
    <row r="1527" spans="1:8" x14ac:dyDescent="0.3">
      <c r="A1527" s="1166"/>
      <c r="B1527" s="1186"/>
      <c r="C1527" s="1185"/>
      <c r="D1527" s="1189" t="s">
        <v>4331</v>
      </c>
      <c r="E1527" s="1207"/>
      <c r="F1527" s="1180"/>
      <c r="G1527" s="1181"/>
      <c r="H1527" s="1182"/>
    </row>
    <row r="1528" spans="1:8" x14ac:dyDescent="0.3">
      <c r="A1528" s="1225" t="s">
        <v>1291</v>
      </c>
      <c r="B1528" s="1188" t="s">
        <v>1292</v>
      </c>
      <c r="C1528" s="1185"/>
      <c r="D1528" s="1189" t="s">
        <v>4331</v>
      </c>
      <c r="E1528" s="1207"/>
      <c r="F1528" s="1180"/>
      <c r="G1528" s="1181"/>
      <c r="H1528" s="1182"/>
    </row>
    <row r="1529" spans="1:8" x14ac:dyDescent="0.3">
      <c r="A1529" s="1225"/>
      <c r="B1529" s="1188"/>
      <c r="C1529" s="1185"/>
      <c r="D1529" s="1189" t="s">
        <v>4331</v>
      </c>
      <c r="E1529" s="1207"/>
      <c r="F1529" s="1180"/>
      <c r="G1529" s="1181"/>
      <c r="H1529" s="1182"/>
    </row>
    <row r="1530" spans="1:8" ht="34.200000000000003" x14ac:dyDescent="0.3">
      <c r="A1530" s="1225" t="s">
        <v>1293</v>
      </c>
      <c r="B1530" s="1188" t="s">
        <v>1294</v>
      </c>
      <c r="C1530" s="1185" t="s">
        <v>221</v>
      </c>
      <c r="D1530" s="1189">
        <v>1250</v>
      </c>
      <c r="E1530" s="1216"/>
      <c r="F1530" s="1180">
        <f>ROUND(D1530*(ROUND(E1530,2)),2)</f>
        <v>0</v>
      </c>
      <c r="G1530" s="1181"/>
      <c r="H1530" s="1227"/>
    </row>
    <row r="1531" spans="1:8" x14ac:dyDescent="0.3">
      <c r="A1531" s="1225"/>
      <c r="B1531" s="1188"/>
      <c r="C1531" s="1185"/>
      <c r="D1531" s="1189" t="s">
        <v>4331</v>
      </c>
      <c r="E1531" s="1207"/>
      <c r="F1531" s="1180"/>
      <c r="G1531" s="1181"/>
      <c r="H1531" s="1182"/>
    </row>
    <row r="1532" spans="1:8" ht="22.8" x14ac:dyDescent="0.3">
      <c r="A1532" s="1225" t="s">
        <v>1301</v>
      </c>
      <c r="B1532" s="1188" t="s">
        <v>3937</v>
      </c>
      <c r="C1532" s="1185"/>
      <c r="D1532" s="1189" t="s">
        <v>4331</v>
      </c>
      <c r="E1532" s="1229"/>
      <c r="F1532" s="1180"/>
      <c r="G1532" s="1181"/>
      <c r="H1532" s="1182"/>
    </row>
    <row r="1533" spans="1:8" x14ac:dyDescent="0.3">
      <c r="A1533" s="1225"/>
      <c r="B1533" s="1188"/>
      <c r="C1533" s="1185"/>
      <c r="D1533" s="1189" t="s">
        <v>4331</v>
      </c>
      <c r="E1533" s="1229"/>
      <c r="F1533" s="1180"/>
      <c r="G1533" s="1181"/>
      <c r="H1533" s="1182"/>
    </row>
    <row r="1534" spans="1:8" x14ac:dyDescent="0.3">
      <c r="A1534" s="1225" t="s">
        <v>1305</v>
      </c>
      <c r="B1534" s="1188" t="s">
        <v>381</v>
      </c>
      <c r="C1534" s="1185" t="s">
        <v>221</v>
      </c>
      <c r="D1534" s="1189">
        <v>45</v>
      </c>
      <c r="E1534" s="1216"/>
      <c r="F1534" s="1180">
        <f>ROUND(D1534*(ROUND(E1534,2)),2)</f>
        <v>0</v>
      </c>
      <c r="G1534" s="1181"/>
      <c r="H1534" s="1182"/>
    </row>
    <row r="1535" spans="1:8" x14ac:dyDescent="0.3">
      <c r="A1535" s="1225"/>
      <c r="B1535" s="1188"/>
      <c r="C1535" s="1185"/>
      <c r="D1535" s="1189" t="s">
        <v>4331</v>
      </c>
      <c r="E1535" s="1217"/>
      <c r="F1535" s="1180"/>
      <c r="G1535" s="1181"/>
      <c r="H1535" s="1182"/>
    </row>
    <row r="1536" spans="1:8" x14ac:dyDescent="0.3">
      <c r="A1536" s="1225" t="s">
        <v>1307</v>
      </c>
      <c r="B1536" s="1188" t="s">
        <v>3688</v>
      </c>
      <c r="C1536" s="1185" t="s">
        <v>221</v>
      </c>
      <c r="D1536" s="1189">
        <v>300</v>
      </c>
      <c r="E1536" s="1216"/>
      <c r="F1536" s="1180">
        <f>ROUND(D1536*(ROUND(E1536,2)),2)</f>
        <v>0</v>
      </c>
      <c r="G1536" s="1181"/>
      <c r="H1536" s="1182"/>
    </row>
    <row r="1537" spans="1:8" x14ac:dyDescent="0.3">
      <c r="A1537" s="1225"/>
      <c r="B1537" s="1188"/>
      <c r="C1537" s="1185"/>
      <c r="D1537" s="1189"/>
      <c r="E1537" s="1216"/>
      <c r="F1537" s="1180"/>
      <c r="G1537" s="1181"/>
      <c r="H1537" s="1182"/>
    </row>
    <row r="1538" spans="1:8" ht="22.8" x14ac:dyDescent="0.3">
      <c r="A1538" s="1225" t="s">
        <v>1308</v>
      </c>
      <c r="B1538" s="1188" t="s">
        <v>3938</v>
      </c>
      <c r="C1538" s="1185" t="s">
        <v>221</v>
      </c>
      <c r="D1538" s="1189">
        <v>55</v>
      </c>
      <c r="E1538" s="1216"/>
      <c r="F1538" s="1180">
        <f>ROUND(D1538*(ROUND(E1538,2)),2)</f>
        <v>0</v>
      </c>
      <c r="G1538" s="1181"/>
      <c r="H1538" s="1182"/>
    </row>
    <row r="1539" spans="1:8" x14ac:dyDescent="0.3">
      <c r="A1539" s="1225"/>
      <c r="B1539" s="1188"/>
      <c r="C1539" s="1185"/>
      <c r="D1539" s="1189" t="s">
        <v>4331</v>
      </c>
      <c r="E1539" s="1229"/>
      <c r="F1539" s="1180"/>
      <c r="G1539" s="1181"/>
      <c r="H1539" s="1182"/>
    </row>
    <row r="1540" spans="1:8" ht="22.8" x14ac:dyDescent="0.3">
      <c r="A1540" s="1225" t="s">
        <v>1310</v>
      </c>
      <c r="B1540" s="1188" t="s">
        <v>3939</v>
      </c>
      <c r="C1540" s="1185"/>
      <c r="D1540" s="1189"/>
      <c r="E1540" s="1229"/>
      <c r="F1540" s="1180"/>
      <c r="G1540" s="1181"/>
      <c r="H1540" s="1182"/>
    </row>
    <row r="1541" spans="1:8" x14ac:dyDescent="0.3">
      <c r="A1541" s="1225"/>
      <c r="B1541" s="1188"/>
      <c r="C1541" s="1185"/>
      <c r="D1541" s="1189"/>
      <c r="E1541" s="1229"/>
      <c r="F1541" s="1180"/>
      <c r="G1541" s="1181"/>
      <c r="H1541" s="1182"/>
    </row>
    <row r="1542" spans="1:8" x14ac:dyDescent="0.3">
      <c r="A1542" s="1225" t="s">
        <v>3346</v>
      </c>
      <c r="B1542" s="1188" t="s">
        <v>1326</v>
      </c>
      <c r="C1542" s="1185" t="s">
        <v>262</v>
      </c>
      <c r="D1542" s="1189">
        <v>22</v>
      </c>
      <c r="E1542" s="1216"/>
      <c r="F1542" s="1180">
        <f>ROUND(D1542*(ROUND(E1542,2)),2)</f>
        <v>0</v>
      </c>
      <c r="G1542" s="1181"/>
      <c r="H1542" s="1182"/>
    </row>
    <row r="1543" spans="1:8" x14ac:dyDescent="0.3">
      <c r="A1543" s="1225"/>
      <c r="B1543" s="1188"/>
      <c r="C1543" s="1185"/>
      <c r="D1543" s="1189" t="s">
        <v>4331</v>
      </c>
      <c r="E1543" s="1229"/>
      <c r="F1543" s="1180"/>
      <c r="G1543" s="1181"/>
      <c r="H1543" s="1182"/>
    </row>
    <row r="1544" spans="1:8" x14ac:dyDescent="0.3">
      <c r="A1544" s="1187" t="s">
        <v>1316</v>
      </c>
      <c r="B1544" s="1188" t="s">
        <v>3351</v>
      </c>
      <c r="C1544" s="1185"/>
      <c r="D1544" s="1189" t="s">
        <v>4331</v>
      </c>
      <c r="E1544" s="1229"/>
      <c r="F1544" s="1180"/>
      <c r="G1544" s="1181"/>
      <c r="H1544" s="1182"/>
    </row>
    <row r="1545" spans="1:8" x14ac:dyDescent="0.3">
      <c r="A1545" s="1187"/>
      <c r="B1545" s="1188"/>
      <c r="C1545" s="1185"/>
      <c r="D1545" s="1189" t="s">
        <v>4331</v>
      </c>
      <c r="E1545" s="1245"/>
      <c r="F1545" s="1180"/>
      <c r="G1545" s="1181"/>
      <c r="H1545" s="1182"/>
    </row>
    <row r="1546" spans="1:8" x14ac:dyDescent="0.3">
      <c r="A1546" s="1187" t="s">
        <v>3352</v>
      </c>
      <c r="B1546" s="1188" t="s">
        <v>3351</v>
      </c>
      <c r="C1546" s="1185" t="s">
        <v>955</v>
      </c>
      <c r="D1546" s="1189">
        <v>20</v>
      </c>
      <c r="E1546" s="1216"/>
      <c r="F1546" s="1180">
        <f>ROUND(D1546*(ROUND(E1546,2)),2)</f>
        <v>0</v>
      </c>
      <c r="G1546" s="1181"/>
      <c r="H1546" s="1182"/>
    </row>
    <row r="1547" spans="1:8" x14ac:dyDescent="0.3">
      <c r="A1547" s="1187"/>
      <c r="B1547" s="1188"/>
      <c r="C1547" s="1185"/>
      <c r="D1547" s="1189" t="s">
        <v>4331</v>
      </c>
      <c r="E1547" s="1245"/>
      <c r="F1547" s="1180"/>
      <c r="G1547" s="1181"/>
      <c r="H1547" s="1182"/>
    </row>
    <row r="1548" spans="1:8" x14ac:dyDescent="0.3">
      <c r="A1548" s="1187" t="s">
        <v>3353</v>
      </c>
      <c r="B1548" s="1188" t="s">
        <v>1313</v>
      </c>
      <c r="C1548" s="1185" t="s">
        <v>363</v>
      </c>
      <c r="D1548" s="1189">
        <v>100</v>
      </c>
      <c r="E1548" s="1216"/>
      <c r="F1548" s="1180">
        <f>ROUND(D1548*(ROUND(E1548,2)),2)</f>
        <v>0</v>
      </c>
      <c r="G1548" s="1181"/>
      <c r="H1548" s="1182"/>
    </row>
    <row r="1549" spans="1:8" x14ac:dyDescent="0.3">
      <c r="A1549" s="1187"/>
      <c r="B1549" s="1188"/>
      <c r="C1549" s="1185"/>
      <c r="D1549" s="1189" t="s">
        <v>4331</v>
      </c>
      <c r="E1549" s="1207"/>
      <c r="F1549" s="1180"/>
      <c r="G1549" s="1181"/>
      <c r="H1549" s="1182"/>
    </row>
    <row r="1550" spans="1:8" ht="22.8" x14ac:dyDescent="0.3">
      <c r="A1550" s="1225" t="s">
        <v>1323</v>
      </c>
      <c r="B1550" s="1188" t="s">
        <v>1317</v>
      </c>
      <c r="C1550" s="1185" t="s">
        <v>4525</v>
      </c>
      <c r="D1550" s="1189">
        <v>1500</v>
      </c>
      <c r="E1550" s="1216"/>
      <c r="F1550" s="1180">
        <f>ROUND(D1550*(ROUND(E1550,2)),2)</f>
        <v>0</v>
      </c>
      <c r="G1550" s="1181"/>
      <c r="H1550" s="1182"/>
    </row>
    <row r="1551" spans="1:8" x14ac:dyDescent="0.3">
      <c r="A1551" s="1187"/>
      <c r="B1551" s="1188"/>
      <c r="C1551" s="1185"/>
      <c r="D1551" s="1189" t="s">
        <v>4331</v>
      </c>
      <c r="E1551" s="1217"/>
      <c r="F1551" s="1180"/>
      <c r="G1551" s="1181"/>
      <c r="H1551" s="1182"/>
    </row>
    <row r="1552" spans="1:8" x14ac:dyDescent="0.3">
      <c r="A1552" s="1187"/>
      <c r="B1552" s="1188"/>
      <c r="C1552" s="1185"/>
      <c r="D1552" s="1189" t="s">
        <v>4331</v>
      </c>
      <c r="E1552" s="1217"/>
      <c r="F1552" s="1180"/>
      <c r="G1552" s="1181"/>
      <c r="H1552" s="1182"/>
    </row>
    <row r="1553" spans="1:8" x14ac:dyDescent="0.3">
      <c r="A1553" s="1183"/>
      <c r="B1553" s="1188"/>
      <c r="C1553" s="1185"/>
      <c r="D1553" s="1189" t="s">
        <v>4331</v>
      </c>
      <c r="E1553" s="1217"/>
      <c r="F1553" s="1180"/>
      <c r="G1553" s="1181"/>
      <c r="H1553" s="1182"/>
    </row>
    <row r="1554" spans="1:8" x14ac:dyDescent="0.3">
      <c r="A1554" s="1183"/>
      <c r="B1554" s="1188"/>
      <c r="C1554" s="1185"/>
      <c r="D1554" s="1189" t="s">
        <v>4331</v>
      </c>
      <c r="E1554" s="1217"/>
      <c r="F1554" s="1180"/>
      <c r="G1554" s="1181"/>
      <c r="H1554" s="1182"/>
    </row>
    <row r="1555" spans="1:8" x14ac:dyDescent="0.3">
      <c r="A1555" s="1183"/>
      <c r="B1555" s="1188"/>
      <c r="C1555" s="1185"/>
      <c r="D1555" s="1189" t="s">
        <v>4331</v>
      </c>
      <c r="E1555" s="1217"/>
      <c r="F1555" s="1180"/>
      <c r="G1555" s="1181"/>
      <c r="H1555" s="1182"/>
    </row>
    <row r="1556" spans="1:8" x14ac:dyDescent="0.3">
      <c r="A1556" s="1183"/>
      <c r="B1556" s="1188"/>
      <c r="C1556" s="1185"/>
      <c r="D1556" s="1189" t="s">
        <v>4331</v>
      </c>
      <c r="E1556" s="1217"/>
      <c r="F1556" s="1180"/>
      <c r="G1556" s="1181"/>
      <c r="H1556" s="1182"/>
    </row>
    <row r="1557" spans="1:8" x14ac:dyDescent="0.3">
      <c r="A1557" s="1166"/>
      <c r="B1557" s="1188"/>
      <c r="C1557" s="1185"/>
      <c r="D1557" s="1189" t="s">
        <v>4331</v>
      </c>
      <c r="E1557" s="1217"/>
      <c r="F1557" s="1180"/>
      <c r="G1557" s="1181"/>
      <c r="H1557" s="1182"/>
    </row>
    <row r="1558" spans="1:8" x14ac:dyDescent="0.3">
      <c r="A1558" s="1183"/>
      <c r="B1558" s="1188"/>
      <c r="C1558" s="1185"/>
      <c r="D1558" s="1189" t="s">
        <v>4331</v>
      </c>
      <c r="E1558" s="1217"/>
      <c r="F1558" s="1180"/>
      <c r="G1558" s="1181"/>
      <c r="H1558" s="1182"/>
    </row>
    <row r="1559" spans="1:8" x14ac:dyDescent="0.3">
      <c r="A1559" s="1183"/>
      <c r="B1559" s="1188"/>
      <c r="C1559" s="1185"/>
      <c r="D1559" s="1189" t="s">
        <v>4331</v>
      </c>
      <c r="E1559" s="1217"/>
      <c r="F1559" s="1180"/>
      <c r="G1559" s="1181"/>
      <c r="H1559" s="1182"/>
    </row>
    <row r="1560" spans="1:8" x14ac:dyDescent="0.3">
      <c r="A1560" s="1183"/>
      <c r="B1560" s="1188"/>
      <c r="C1560" s="1185"/>
      <c r="D1560" s="1189" t="s">
        <v>4331</v>
      </c>
      <c r="E1560" s="1217"/>
      <c r="F1560" s="1180"/>
      <c r="G1560" s="1181"/>
      <c r="H1560" s="1182"/>
    </row>
    <row r="1561" spans="1:8" x14ac:dyDescent="0.3">
      <c r="A1561" s="1183"/>
      <c r="B1561" s="1188"/>
      <c r="C1561" s="1185"/>
      <c r="D1561" s="1189" t="s">
        <v>4331</v>
      </c>
      <c r="E1561" s="1207"/>
      <c r="F1561" s="1180"/>
      <c r="G1561" s="1181"/>
      <c r="H1561" s="1182"/>
    </row>
    <row r="1562" spans="1:8" x14ac:dyDescent="0.3">
      <c r="A1562" s="1166"/>
      <c r="B1562" s="1188"/>
      <c r="C1562" s="1185"/>
      <c r="D1562" s="1189" t="s">
        <v>4331</v>
      </c>
      <c r="E1562" s="1217"/>
      <c r="F1562" s="1180"/>
      <c r="G1562" s="1181"/>
      <c r="H1562" s="1182"/>
    </row>
    <row r="1563" spans="1:8" x14ac:dyDescent="0.3">
      <c r="A1563" s="1166"/>
      <c r="B1563" s="1188"/>
      <c r="C1563" s="1185"/>
      <c r="D1563" s="1189" t="s">
        <v>4331</v>
      </c>
      <c r="E1563" s="1217"/>
      <c r="F1563" s="1180"/>
      <c r="G1563" s="1181"/>
      <c r="H1563" s="1182"/>
    </row>
    <row r="1564" spans="1:8" x14ac:dyDescent="0.3">
      <c r="A1564" s="1183"/>
      <c r="B1564" s="1188"/>
      <c r="C1564" s="1185"/>
      <c r="D1564" s="1189" t="s">
        <v>4331</v>
      </c>
      <c r="E1564" s="1217"/>
      <c r="F1564" s="1180"/>
      <c r="G1564" s="1181"/>
      <c r="H1564" s="1182"/>
    </row>
    <row r="1565" spans="1:8" x14ac:dyDescent="0.3">
      <c r="A1565" s="1183"/>
      <c r="B1565" s="1188"/>
      <c r="C1565" s="1185"/>
      <c r="D1565" s="1189" t="s">
        <v>4331</v>
      </c>
      <c r="E1565" s="1217"/>
      <c r="F1565" s="1180"/>
      <c r="G1565" s="1181"/>
      <c r="H1565" s="1182"/>
    </row>
    <row r="1566" spans="1:8" x14ac:dyDescent="0.3">
      <c r="A1566" s="1166"/>
      <c r="B1566" s="1188"/>
      <c r="C1566" s="1185"/>
      <c r="D1566" s="1189" t="s">
        <v>4331</v>
      </c>
      <c r="E1566" s="1207"/>
      <c r="F1566" s="1180"/>
      <c r="G1566" s="1181"/>
      <c r="H1566" s="1182"/>
    </row>
    <row r="1567" spans="1:8" x14ac:dyDescent="0.3">
      <c r="A1567" s="1166"/>
      <c r="B1567" s="1188"/>
      <c r="C1567" s="1185"/>
      <c r="D1567" s="1189"/>
      <c r="E1567" s="1207"/>
      <c r="F1567" s="1180"/>
      <c r="G1567" s="1181"/>
      <c r="H1567" s="1182"/>
    </row>
    <row r="1568" spans="1:8" x14ac:dyDescent="0.3">
      <c r="A1568" s="1166"/>
      <c r="B1568" s="1188"/>
      <c r="C1568" s="1185"/>
      <c r="D1568" s="1189"/>
      <c r="E1568" s="1207"/>
      <c r="F1568" s="1180"/>
      <c r="G1568" s="1181"/>
      <c r="H1568" s="1182"/>
    </row>
    <row r="1569" spans="1:8" x14ac:dyDescent="0.3">
      <c r="A1569" s="1183"/>
      <c r="B1569" s="1188"/>
      <c r="C1569" s="1185"/>
      <c r="D1569" s="1189" t="s">
        <v>4331</v>
      </c>
      <c r="E1569" s="1207"/>
      <c r="F1569" s="1180"/>
      <c r="G1569" s="1181"/>
      <c r="H1569" s="1182"/>
    </row>
    <row r="1570" spans="1:8" x14ac:dyDescent="0.3">
      <c r="A1570" s="1183"/>
      <c r="B1570" s="1188"/>
      <c r="C1570" s="1185"/>
      <c r="D1570" s="1189" t="s">
        <v>4331</v>
      </c>
      <c r="E1570" s="1207"/>
      <c r="F1570" s="1180"/>
      <c r="G1570" s="1181"/>
      <c r="H1570" s="1182"/>
    </row>
    <row r="1571" spans="1:8" x14ac:dyDescent="0.3">
      <c r="A1571" s="1183"/>
      <c r="B1571" s="1188"/>
      <c r="C1571" s="1185"/>
      <c r="D1571" s="1189" t="s">
        <v>4331</v>
      </c>
      <c r="E1571" s="1207"/>
      <c r="F1571" s="1180"/>
      <c r="G1571" s="1181"/>
      <c r="H1571" s="1182"/>
    </row>
    <row r="1572" spans="1:8" x14ac:dyDescent="0.3">
      <c r="A1572" s="1183"/>
      <c r="B1572" s="1188"/>
      <c r="C1572" s="1185"/>
      <c r="D1572" s="1189" t="s">
        <v>4331</v>
      </c>
      <c r="E1572" s="1207"/>
      <c r="F1572" s="1180"/>
      <c r="G1572" s="1181"/>
      <c r="H1572" s="1182"/>
    </row>
    <row r="1573" spans="1:8" x14ac:dyDescent="0.3">
      <c r="A1573" s="1183"/>
      <c r="B1573" s="1188"/>
      <c r="C1573" s="1185"/>
      <c r="D1573" s="1189" t="s">
        <v>4331</v>
      </c>
      <c r="E1573" s="1207"/>
      <c r="F1573" s="1180"/>
      <c r="G1573" s="1181"/>
      <c r="H1573" s="1182"/>
    </row>
    <row r="1574" spans="1:8" x14ac:dyDescent="0.3">
      <c r="A1574" s="1183"/>
      <c r="B1574" s="1188"/>
      <c r="C1574" s="1185"/>
      <c r="D1574" s="1189" t="s">
        <v>4331</v>
      </c>
      <c r="E1574" s="1207"/>
      <c r="F1574" s="1180"/>
      <c r="G1574" s="1181"/>
      <c r="H1574" s="1182"/>
    </row>
    <row r="1575" spans="1:8" x14ac:dyDescent="0.3">
      <c r="A1575" s="1183"/>
      <c r="B1575" s="1188"/>
      <c r="C1575" s="1185"/>
      <c r="D1575" s="1189"/>
      <c r="E1575" s="1207"/>
      <c r="F1575" s="1180"/>
      <c r="G1575" s="1181"/>
      <c r="H1575" s="1182"/>
    </row>
    <row r="1576" spans="1:8" x14ac:dyDescent="0.3">
      <c r="A1576" s="1178"/>
      <c r="B1576" s="1203"/>
      <c r="C1576" s="1204"/>
      <c r="D1576" s="1204"/>
      <c r="E1576" s="1204"/>
      <c r="F1576" s="1210"/>
      <c r="G1576" s="1181"/>
      <c r="H1576" s="1182"/>
    </row>
    <row r="1577" spans="1:8" x14ac:dyDescent="0.3">
      <c r="A1577" s="1211" t="s">
        <v>4078</v>
      </c>
      <c r="B1577" s="1158" t="s">
        <v>4116</v>
      </c>
      <c r="C1577" s="1159"/>
      <c r="D1577" s="1159"/>
      <c r="E1577" s="1159"/>
      <c r="F1577" s="1175">
        <f>SUM(F1525:F1575)</f>
        <v>0</v>
      </c>
      <c r="G1577" s="1181"/>
      <c r="H1577" s="1151"/>
    </row>
    <row r="1578" spans="1:8" x14ac:dyDescent="0.3">
      <c r="A1578" s="1148" t="str">
        <f>A1</f>
        <v>CONTRACT  SANRAL NRA 2024/1323</v>
      </c>
      <c r="B1578" s="1206"/>
      <c r="C1578" s="1150"/>
      <c r="D1578" s="1150"/>
      <c r="E1578" s="1150"/>
      <c r="F1578" s="1151"/>
      <c r="G1578" s="1181"/>
      <c r="H1578" s="1151"/>
    </row>
    <row r="1579" spans="1:8" x14ac:dyDescent="0.3">
      <c r="A1579" s="1148" t="str">
        <f>A2</f>
        <v>ROUTINE ROAD MAINTENANCE ON NATIONAL ROUTES IN THE MPUMALANGA PROVINCE</v>
      </c>
      <c r="B1579" s="1149"/>
      <c r="C1579" s="1150"/>
      <c r="D1579" s="1150"/>
      <c r="E1579" s="1150"/>
      <c r="F1579" s="1155" t="s">
        <v>4526</v>
      </c>
      <c r="G1579" s="1181"/>
      <c r="H1579" s="1151"/>
    </row>
    <row r="1580" spans="1:8" x14ac:dyDescent="0.3">
      <c r="A1580" s="1157" t="s">
        <v>4457</v>
      </c>
      <c r="B1580" s="1173"/>
      <c r="C1580" s="1159"/>
      <c r="D1580" s="1159"/>
      <c r="E1580" s="1159"/>
      <c r="F1580" s="1160"/>
      <c r="G1580" s="1181"/>
      <c r="H1580" s="1151"/>
    </row>
    <row r="1581" spans="1:8" x14ac:dyDescent="0.3">
      <c r="A1581" s="1276"/>
      <c r="B1581" s="1237"/>
      <c r="C1581" s="1164"/>
      <c r="D1581" s="1164"/>
      <c r="E1581" s="1164"/>
      <c r="F1581" s="1165"/>
      <c r="G1581" s="1181"/>
      <c r="H1581" s="1151"/>
    </row>
    <row r="1582" spans="1:8" x14ac:dyDescent="0.3">
      <c r="A1582" s="1238" t="s">
        <v>4111</v>
      </c>
      <c r="B1582" s="1277" t="s">
        <v>4035</v>
      </c>
      <c r="C1582" s="1277" t="s">
        <v>4112</v>
      </c>
      <c r="D1582" s="1277" t="s">
        <v>4113</v>
      </c>
      <c r="E1582" s="1278" t="s">
        <v>4114</v>
      </c>
      <c r="F1582" s="1278" t="s">
        <v>4036</v>
      </c>
      <c r="G1582" s="1181"/>
      <c r="H1582" s="1151"/>
    </row>
    <row r="1583" spans="1:8" x14ac:dyDescent="0.3">
      <c r="A1583" s="1263" t="s">
        <v>3363</v>
      </c>
      <c r="B1583" s="1149" t="s">
        <v>3945</v>
      </c>
      <c r="C1583" s="1150"/>
      <c r="D1583" s="1150"/>
      <c r="E1583" s="1150"/>
      <c r="F1583" s="1151"/>
      <c r="G1583" s="1181"/>
      <c r="H1583" s="1151"/>
    </row>
    <row r="1584" spans="1:8" x14ac:dyDescent="0.3">
      <c r="A1584" s="1263"/>
      <c r="B1584" s="1149"/>
      <c r="C1584" s="1150"/>
      <c r="D1584" s="1150"/>
      <c r="E1584" s="1150"/>
      <c r="F1584" s="1151"/>
      <c r="G1584" s="1181"/>
      <c r="H1584" s="1151"/>
    </row>
    <row r="1585" spans="1:8" ht="22.8" x14ac:dyDescent="0.3">
      <c r="A1585" s="1263" t="s">
        <v>1363</v>
      </c>
      <c r="B1585" s="1188" t="s">
        <v>1364</v>
      </c>
      <c r="C1585" s="1279" t="s">
        <v>181</v>
      </c>
      <c r="D1585" s="1280">
        <v>200</v>
      </c>
      <c r="E1585" s="1281"/>
      <c r="F1585" s="1282">
        <f t="shared" ref="F1585" si="4">ROUND(D1585*(ROUND(E1585,2)),2)</f>
        <v>0</v>
      </c>
      <c r="G1585" s="1181"/>
      <c r="H1585" s="1151"/>
    </row>
    <row r="1586" spans="1:8" x14ac:dyDescent="0.3">
      <c r="A1586" s="1263"/>
      <c r="B1586" s="1188"/>
      <c r="C1586" s="1150"/>
      <c r="D1586" s="1150"/>
      <c r="E1586" s="1150"/>
      <c r="F1586" s="1151"/>
      <c r="G1586" s="1181"/>
      <c r="H1586" s="1151"/>
    </row>
    <row r="1587" spans="1:8" x14ac:dyDescent="0.3">
      <c r="A1587" s="1263" t="s">
        <v>3692</v>
      </c>
      <c r="B1587" s="1149" t="s">
        <v>1366</v>
      </c>
      <c r="C1587" s="1283" t="s">
        <v>1367</v>
      </c>
      <c r="D1587" s="1280">
        <v>800</v>
      </c>
      <c r="E1587" s="1281"/>
      <c r="F1587" s="1282">
        <f t="shared" ref="F1587" si="5">ROUND(D1587*(ROUND(E1587,2)),2)</f>
        <v>0</v>
      </c>
      <c r="G1587" s="1181"/>
      <c r="H1587" s="1151"/>
    </row>
    <row r="1588" spans="1:8" x14ac:dyDescent="0.3">
      <c r="A1588" s="1263"/>
      <c r="B1588" s="1149"/>
      <c r="C1588" s="1150"/>
      <c r="D1588" s="1150"/>
      <c r="E1588" s="1150"/>
      <c r="F1588" s="1151"/>
      <c r="G1588" s="1181"/>
      <c r="H1588" s="1151"/>
    </row>
    <row r="1589" spans="1:8" x14ac:dyDescent="0.3">
      <c r="A1589" s="1263" t="s">
        <v>1373</v>
      </c>
      <c r="B1589" s="1149" t="s">
        <v>1376</v>
      </c>
      <c r="C1589" s="1150"/>
      <c r="D1589" s="1150"/>
      <c r="E1589" s="1150"/>
      <c r="F1589" s="1151"/>
      <c r="G1589" s="1181"/>
      <c r="H1589" s="1151"/>
    </row>
    <row r="1590" spans="1:8" x14ac:dyDescent="0.3">
      <c r="A1590" s="1263"/>
      <c r="B1590" s="1149"/>
      <c r="C1590" s="1150"/>
      <c r="D1590" s="1150"/>
      <c r="E1590" s="1150"/>
      <c r="F1590" s="1151"/>
      <c r="G1590" s="1181"/>
      <c r="H1590" s="1151"/>
    </row>
    <row r="1591" spans="1:8" x14ac:dyDescent="0.3">
      <c r="A1591" s="1263" t="s">
        <v>1375</v>
      </c>
      <c r="B1591" s="1149" t="s">
        <v>1376</v>
      </c>
      <c r="C1591" s="1279" t="s">
        <v>3737</v>
      </c>
      <c r="D1591" s="1150">
        <v>1</v>
      </c>
      <c r="E1591" s="1243">
        <v>250000</v>
      </c>
      <c r="F1591" s="1182">
        <f t="shared" ref="F1591:F1593" si="6">ROUND(D1591*(ROUND(E1591,2)),2)</f>
        <v>250000</v>
      </c>
      <c r="G1591" s="1181"/>
      <c r="H1591" s="1151"/>
    </row>
    <row r="1592" spans="1:8" x14ac:dyDescent="0.3">
      <c r="A1592" s="1263"/>
      <c r="B1592" s="1149"/>
      <c r="C1592" s="1150"/>
      <c r="D1592" s="1150"/>
      <c r="E1592" s="1150"/>
      <c r="F1592" s="1151"/>
      <c r="G1592" s="1181"/>
      <c r="H1592" s="1151"/>
    </row>
    <row r="1593" spans="1:8" ht="22.8" x14ac:dyDescent="0.3">
      <c r="A1593" s="1263" t="s">
        <v>1379</v>
      </c>
      <c r="B1593" s="1188" t="s">
        <v>1380</v>
      </c>
      <c r="C1593" s="1150" t="s">
        <v>21</v>
      </c>
      <c r="D1593" s="1243">
        <v>250000</v>
      </c>
      <c r="E1593" s="1284"/>
      <c r="F1593" s="1182">
        <f t="shared" si="6"/>
        <v>0</v>
      </c>
      <c r="G1593" s="1181"/>
      <c r="H1593" s="1151"/>
    </row>
    <row r="1594" spans="1:8" x14ac:dyDescent="0.3">
      <c r="A1594" s="1148"/>
      <c r="B1594" s="1206"/>
      <c r="C1594" s="1150"/>
      <c r="D1594" s="1150"/>
      <c r="E1594" s="1150"/>
      <c r="F1594" s="1151"/>
      <c r="G1594" s="1181"/>
      <c r="H1594" s="1151"/>
    </row>
    <row r="1595" spans="1:8" x14ac:dyDescent="0.3">
      <c r="A1595" s="1211" t="s">
        <v>4132</v>
      </c>
      <c r="B1595" s="1158" t="s">
        <v>4116</v>
      </c>
      <c r="C1595" s="1159"/>
      <c r="D1595" s="1159"/>
      <c r="E1595" s="1159"/>
      <c r="F1595" s="1232">
        <f>SUM(F1585:F1593)</f>
        <v>250000</v>
      </c>
      <c r="G1595" s="1181"/>
      <c r="H1595" s="1151"/>
    </row>
    <row r="1596" spans="1:8" x14ac:dyDescent="0.3">
      <c r="A1596" s="1148"/>
      <c r="B1596" s="1206"/>
      <c r="C1596" s="1150"/>
      <c r="D1596" s="1150"/>
      <c r="E1596" s="1150"/>
      <c r="F1596" s="1151"/>
      <c r="G1596" s="1181"/>
      <c r="H1596" s="1151"/>
    </row>
    <row r="1597" spans="1:8" ht="12" customHeight="1" x14ac:dyDescent="0.3">
      <c r="A1597" s="1148" t="str">
        <f>A1</f>
        <v>CONTRACT  SANRAL NRA 2024/1323</v>
      </c>
      <c r="B1597" s="1206"/>
      <c r="C1597" s="1150"/>
      <c r="D1597" s="1150"/>
      <c r="E1597" s="1150"/>
      <c r="F1597" s="1151"/>
      <c r="G1597" s="1181"/>
      <c r="H1597" s="1151"/>
    </row>
    <row r="1598" spans="1:8" ht="12" customHeight="1" x14ac:dyDescent="0.3">
      <c r="A1598" s="1148" t="str">
        <f>A2</f>
        <v>ROUTINE ROAD MAINTENANCE ON NATIONAL ROUTES IN THE MPUMALANGA PROVINCE</v>
      </c>
      <c r="B1598" s="1149"/>
      <c r="C1598" s="1150"/>
      <c r="D1598" s="1150"/>
      <c r="E1598" s="1150"/>
      <c r="F1598" s="1155" t="s">
        <v>4527</v>
      </c>
      <c r="G1598" s="1181"/>
      <c r="H1598" s="1155"/>
    </row>
    <row r="1599" spans="1:8" ht="12" customHeight="1" x14ac:dyDescent="0.3">
      <c r="A1599" s="1157" t="s">
        <v>4457</v>
      </c>
      <c r="B1599" s="1149"/>
      <c r="C1599" s="1159"/>
      <c r="D1599" s="1159"/>
      <c r="E1599" s="1159"/>
      <c r="F1599" s="1151"/>
      <c r="G1599" s="1181"/>
      <c r="H1599" s="1151"/>
    </row>
    <row r="1600" spans="1:8" ht="12" customHeight="1" x14ac:dyDescent="0.3">
      <c r="A1600" s="1162"/>
      <c r="B1600" s="1163"/>
      <c r="C1600" s="1164"/>
      <c r="D1600" s="1164"/>
      <c r="E1600" s="1165"/>
      <c r="F1600" s="1165"/>
      <c r="G1600" s="1181"/>
      <c r="H1600" s="1151"/>
    </row>
    <row r="1601" spans="1:8" ht="12" customHeight="1" x14ac:dyDescent="0.3">
      <c r="A1601" s="1166" t="s">
        <v>4111</v>
      </c>
      <c r="B1601" s="1167" t="s">
        <v>4035</v>
      </c>
      <c r="C1601" s="1168" t="s">
        <v>4112</v>
      </c>
      <c r="D1601" s="1168" t="s">
        <v>4113</v>
      </c>
      <c r="E1601" s="1169" t="s">
        <v>4114</v>
      </c>
      <c r="F1601" s="1169" t="s">
        <v>4036</v>
      </c>
      <c r="G1601" s="1181"/>
      <c r="H1601" s="1170"/>
    </row>
    <row r="1602" spans="1:8" ht="12" customHeight="1" x14ac:dyDescent="0.3">
      <c r="A1602" s="1172"/>
      <c r="B1602" s="1173"/>
      <c r="C1602" s="1174"/>
      <c r="D1602" s="1174"/>
      <c r="E1602" s="1175"/>
      <c r="F1602" s="1175"/>
      <c r="G1602" s="1181"/>
      <c r="H1602" s="1151"/>
    </row>
    <row r="1603" spans="1:8" ht="12" customHeight="1" x14ac:dyDescent="0.3">
      <c r="A1603" s="1187"/>
      <c r="B1603" s="1188"/>
      <c r="C1603" s="1185"/>
      <c r="D1603" s="1189" t="s">
        <v>4331</v>
      </c>
      <c r="E1603" s="1285"/>
      <c r="F1603" s="1180"/>
      <c r="G1603" s="1181"/>
      <c r="H1603" s="1182"/>
    </row>
    <row r="1604" spans="1:8" ht="24" x14ac:dyDescent="0.3">
      <c r="A1604" s="1166" t="s">
        <v>4082</v>
      </c>
      <c r="B1604" s="1184" t="s">
        <v>4083</v>
      </c>
      <c r="C1604" s="1185"/>
      <c r="D1604" s="1189" t="s">
        <v>4331</v>
      </c>
      <c r="E1604" s="1207"/>
      <c r="F1604" s="1180"/>
      <c r="G1604" s="1181"/>
      <c r="H1604" s="1182"/>
    </row>
    <row r="1605" spans="1:8" ht="10.050000000000001" customHeight="1" x14ac:dyDescent="0.3">
      <c r="A1605" s="1187"/>
      <c r="B1605" s="1188"/>
      <c r="C1605" s="1185"/>
      <c r="D1605" s="1189" t="s">
        <v>4331</v>
      </c>
      <c r="E1605" s="1285"/>
      <c r="F1605" s="1180"/>
      <c r="G1605" s="1181"/>
      <c r="H1605" s="1182"/>
    </row>
    <row r="1606" spans="1:8" x14ac:dyDescent="0.3">
      <c r="A1606" s="1225" t="s">
        <v>1404</v>
      </c>
      <c r="B1606" s="1188" t="s">
        <v>1405</v>
      </c>
      <c r="C1606" s="1185"/>
      <c r="D1606" s="1189" t="s">
        <v>4331</v>
      </c>
      <c r="E1606" s="1207"/>
      <c r="F1606" s="1180"/>
      <c r="G1606" s="1181"/>
      <c r="H1606" s="1182"/>
    </row>
    <row r="1607" spans="1:8" ht="10.050000000000001" customHeight="1" x14ac:dyDescent="0.3">
      <c r="A1607" s="1187"/>
      <c r="B1607" s="1188"/>
      <c r="C1607" s="1185"/>
      <c r="D1607" s="1189" t="s">
        <v>4331</v>
      </c>
      <c r="E1607" s="1285"/>
      <c r="F1607" s="1180"/>
      <c r="G1607" s="1181"/>
      <c r="H1607" s="1182"/>
    </row>
    <row r="1608" spans="1:8" x14ac:dyDescent="0.3">
      <c r="A1608" s="1225" t="s">
        <v>1406</v>
      </c>
      <c r="B1608" s="1188" t="s">
        <v>1407</v>
      </c>
      <c r="C1608" s="1185" t="s">
        <v>181</v>
      </c>
      <c r="D1608" s="1189">
        <v>45</v>
      </c>
      <c r="E1608" s="1286"/>
      <c r="F1608" s="1180">
        <f>ROUND(D1608*(ROUND(E1608,2)),2)</f>
        <v>0</v>
      </c>
      <c r="G1608" s="1181"/>
      <c r="H1608" s="1182"/>
    </row>
    <row r="1609" spans="1:8" ht="10.050000000000001" customHeight="1" x14ac:dyDescent="0.3">
      <c r="A1609" s="1187"/>
      <c r="B1609" s="1188"/>
      <c r="C1609" s="1185"/>
      <c r="D1609" s="1189" t="s">
        <v>4331</v>
      </c>
      <c r="E1609" s="1285"/>
      <c r="F1609" s="1180"/>
      <c r="G1609" s="1181"/>
      <c r="H1609" s="1182"/>
    </row>
    <row r="1610" spans="1:8" x14ac:dyDescent="0.3">
      <c r="A1610" s="1225" t="s">
        <v>1408</v>
      </c>
      <c r="B1610" s="1188" t="s">
        <v>1409</v>
      </c>
      <c r="C1610" s="1185" t="s">
        <v>181</v>
      </c>
      <c r="D1610" s="1189">
        <v>30</v>
      </c>
      <c r="E1610" s="1286"/>
      <c r="F1610" s="1180">
        <f>ROUND(D1610*(ROUND(E1610,2)),2)</f>
        <v>0</v>
      </c>
      <c r="G1610" s="1181"/>
      <c r="H1610" s="1182"/>
    </row>
    <row r="1611" spans="1:8" ht="10.050000000000001" customHeight="1" x14ac:dyDescent="0.3">
      <c r="A1611" s="1187"/>
      <c r="B1611" s="1188"/>
      <c r="C1611" s="1185"/>
      <c r="D1611" s="1189" t="s">
        <v>4331</v>
      </c>
      <c r="E1611" s="1285"/>
      <c r="F1611" s="1180"/>
      <c r="G1611" s="1181"/>
      <c r="H1611" s="1182"/>
    </row>
    <row r="1612" spans="1:8" x14ac:dyDescent="0.3">
      <c r="A1612" s="1225" t="s">
        <v>1410</v>
      </c>
      <c r="B1612" s="1188" t="s">
        <v>1411</v>
      </c>
      <c r="C1612" s="1185" t="s">
        <v>181</v>
      </c>
      <c r="D1612" s="1189">
        <v>150</v>
      </c>
      <c r="E1612" s="1286"/>
      <c r="F1612" s="1180">
        <f>ROUND(D1612*(ROUND(E1612,2)),2)</f>
        <v>0</v>
      </c>
      <c r="G1612" s="1181"/>
      <c r="H1612" s="1182"/>
    </row>
    <row r="1613" spans="1:8" ht="10.050000000000001" customHeight="1" x14ac:dyDescent="0.3">
      <c r="A1613" s="1187"/>
      <c r="B1613" s="1188"/>
      <c r="C1613" s="1185"/>
      <c r="D1613" s="1189"/>
      <c r="E1613" s="1285"/>
      <c r="F1613" s="1180"/>
      <c r="G1613" s="1181"/>
      <c r="H1613" s="1182"/>
    </row>
    <row r="1614" spans="1:8" ht="10.050000000000001" customHeight="1" x14ac:dyDescent="0.3">
      <c r="A1614" s="1187"/>
      <c r="B1614" s="1188"/>
      <c r="C1614" s="1185"/>
      <c r="D1614" s="1189" t="s">
        <v>4331</v>
      </c>
      <c r="E1614" s="1285"/>
      <c r="F1614" s="1180"/>
      <c r="G1614" s="1181"/>
      <c r="H1614" s="1182"/>
    </row>
    <row r="1615" spans="1:8" x14ac:dyDescent="0.3">
      <c r="A1615" s="1187" t="s">
        <v>1414</v>
      </c>
      <c r="B1615" s="1188" t="s">
        <v>3831</v>
      </c>
      <c r="C1615" s="1185"/>
      <c r="D1615" s="1189" t="s">
        <v>4331</v>
      </c>
      <c r="E1615" s="1207"/>
      <c r="F1615" s="1180"/>
      <c r="G1615" s="1181"/>
      <c r="H1615" s="1182"/>
    </row>
    <row r="1616" spans="1:8" ht="10.050000000000001" customHeight="1" x14ac:dyDescent="0.3">
      <c r="A1616" s="1187"/>
      <c r="B1616" s="1188"/>
      <c r="C1616" s="1185"/>
      <c r="D1616" s="1189" t="s">
        <v>4331</v>
      </c>
      <c r="E1616" s="1285"/>
      <c r="F1616" s="1180"/>
      <c r="G1616" s="1181"/>
      <c r="H1616" s="1182"/>
    </row>
    <row r="1617" spans="1:8" x14ac:dyDescent="0.3">
      <c r="A1617" s="1187" t="s">
        <v>1416</v>
      </c>
      <c r="B1617" s="1188" t="s">
        <v>3868</v>
      </c>
      <c r="C1617" s="1185"/>
      <c r="D1617" s="1189" t="s">
        <v>4331</v>
      </c>
      <c r="E1617" s="1207"/>
      <c r="F1617" s="1180"/>
      <c r="G1617" s="1181"/>
      <c r="H1617" s="1182"/>
    </row>
    <row r="1618" spans="1:8" ht="10.050000000000001" customHeight="1" x14ac:dyDescent="0.3">
      <c r="A1618" s="1187"/>
      <c r="B1618" s="1188"/>
      <c r="C1618" s="1185"/>
      <c r="D1618" s="1189" t="s">
        <v>4331</v>
      </c>
      <c r="E1618" s="1285"/>
      <c r="F1618" s="1180"/>
      <c r="G1618" s="1181"/>
      <c r="H1618" s="1182"/>
    </row>
    <row r="1619" spans="1:8" x14ac:dyDescent="0.3">
      <c r="A1619" s="1187" t="s">
        <v>1418</v>
      </c>
      <c r="B1619" s="1188" t="s">
        <v>4253</v>
      </c>
      <c r="C1619" s="1185" t="s">
        <v>9</v>
      </c>
      <c r="D1619" s="1189">
        <v>90</v>
      </c>
      <c r="E1619" s="1286"/>
      <c r="F1619" s="1180">
        <f>ROUND(D1619*(ROUND(E1619,2)),2)</f>
        <v>0</v>
      </c>
      <c r="G1619" s="1181"/>
      <c r="H1619" s="1182"/>
    </row>
    <row r="1620" spans="1:8" ht="10.050000000000001" customHeight="1" x14ac:dyDescent="0.3">
      <c r="A1620" s="1187"/>
      <c r="B1620" s="1188"/>
      <c r="C1620" s="1185"/>
      <c r="D1620" s="1189"/>
      <c r="E1620" s="1285"/>
      <c r="F1620" s="1180"/>
      <c r="G1620" s="1181"/>
      <c r="H1620" s="1182"/>
    </row>
    <row r="1621" spans="1:8" x14ac:dyDescent="0.3">
      <c r="A1621" s="1187" t="s">
        <v>1420</v>
      </c>
      <c r="B1621" s="1188" t="s">
        <v>3832</v>
      </c>
      <c r="C1621" s="1185" t="s">
        <v>9</v>
      </c>
      <c r="D1621" s="1189">
        <v>90</v>
      </c>
      <c r="E1621" s="1286"/>
      <c r="F1621" s="1180">
        <f>ROUND(D1621*(ROUND(E1621,2)),2)</f>
        <v>0</v>
      </c>
      <c r="G1621" s="1181"/>
      <c r="H1621" s="1182"/>
    </row>
    <row r="1622" spans="1:8" ht="10.050000000000001" customHeight="1" x14ac:dyDescent="0.3">
      <c r="A1622" s="1187"/>
      <c r="B1622" s="1188"/>
      <c r="C1622" s="1185"/>
      <c r="D1622" s="1189" t="s">
        <v>4331</v>
      </c>
      <c r="E1622" s="1285"/>
      <c r="F1622" s="1180"/>
      <c r="G1622" s="1181"/>
      <c r="H1622" s="1182"/>
    </row>
    <row r="1623" spans="1:8" x14ac:dyDescent="0.3">
      <c r="A1623" s="1187" t="s">
        <v>1422</v>
      </c>
      <c r="B1623" s="1188" t="s">
        <v>3833</v>
      </c>
      <c r="C1623" s="1185" t="s">
        <v>9</v>
      </c>
      <c r="D1623" s="1189">
        <v>90</v>
      </c>
      <c r="E1623" s="1286"/>
      <c r="F1623" s="1180">
        <f>ROUND(D1623*(ROUND(E1623,2)),2)</f>
        <v>0</v>
      </c>
      <c r="G1623" s="1181"/>
      <c r="H1623" s="1182"/>
    </row>
    <row r="1624" spans="1:8" ht="10.050000000000001" customHeight="1" x14ac:dyDescent="0.3">
      <c r="A1624" s="1187"/>
      <c r="B1624" s="1188"/>
      <c r="C1624" s="1185"/>
      <c r="D1624" s="1189"/>
      <c r="E1624" s="1285"/>
      <c r="F1624" s="1180"/>
      <c r="G1624" s="1181"/>
      <c r="H1624" s="1182"/>
    </row>
    <row r="1625" spans="1:8" x14ac:dyDescent="0.3">
      <c r="A1625" s="1187" t="s">
        <v>1434</v>
      </c>
      <c r="B1625" s="1188" t="s">
        <v>3869</v>
      </c>
      <c r="C1625" s="1185"/>
      <c r="D1625" s="1189"/>
      <c r="E1625" s="1285"/>
      <c r="F1625" s="1180"/>
      <c r="G1625" s="1181"/>
      <c r="H1625" s="1182"/>
    </row>
    <row r="1626" spans="1:8" ht="10.050000000000001" customHeight="1" x14ac:dyDescent="0.3">
      <c r="A1626" s="1187"/>
      <c r="B1626" s="1188"/>
      <c r="C1626" s="1185"/>
      <c r="D1626" s="1189"/>
      <c r="E1626" s="1285"/>
      <c r="F1626" s="1180"/>
      <c r="G1626" s="1181"/>
      <c r="H1626" s="1182"/>
    </row>
    <row r="1627" spans="1:8" x14ac:dyDescent="0.3">
      <c r="A1627" s="1187" t="s">
        <v>1436</v>
      </c>
      <c r="B1627" s="1188" t="s">
        <v>4253</v>
      </c>
      <c r="C1627" s="1185" t="s">
        <v>9</v>
      </c>
      <c r="D1627" s="1189">
        <v>50</v>
      </c>
      <c r="E1627" s="1286"/>
      <c r="F1627" s="1180">
        <f>ROUND(D1627*(ROUND(E1627,2)),2)</f>
        <v>0</v>
      </c>
      <c r="G1627" s="1181"/>
      <c r="H1627" s="1182"/>
    </row>
    <row r="1628" spans="1:8" ht="10.050000000000001" customHeight="1" x14ac:dyDescent="0.3">
      <c r="A1628" s="1187"/>
      <c r="B1628" s="1188"/>
      <c r="C1628" s="1185"/>
      <c r="D1628" s="1189"/>
      <c r="E1628" s="1285"/>
      <c r="F1628" s="1180"/>
      <c r="G1628" s="1181"/>
      <c r="H1628" s="1182"/>
    </row>
    <row r="1629" spans="1:8" x14ac:dyDescent="0.3">
      <c r="A1629" s="1187" t="s">
        <v>1438</v>
      </c>
      <c r="B1629" s="1188" t="s">
        <v>3832</v>
      </c>
      <c r="C1629" s="1185" t="s">
        <v>9</v>
      </c>
      <c r="D1629" s="1189">
        <v>60</v>
      </c>
      <c r="E1629" s="1286"/>
      <c r="F1629" s="1180">
        <f>ROUND(D1629*(ROUND(E1629,2)),2)</f>
        <v>0</v>
      </c>
      <c r="G1629" s="1181"/>
      <c r="H1629" s="1182"/>
    </row>
    <row r="1630" spans="1:8" ht="10.050000000000001" customHeight="1" x14ac:dyDescent="0.3">
      <c r="A1630" s="1187"/>
      <c r="B1630" s="1188"/>
      <c r="C1630" s="1185"/>
      <c r="D1630" s="1189"/>
      <c r="E1630" s="1285"/>
      <c r="F1630" s="1180"/>
      <c r="G1630" s="1181"/>
      <c r="H1630" s="1182"/>
    </row>
    <row r="1631" spans="1:8" x14ac:dyDescent="0.3">
      <c r="A1631" s="1187" t="s">
        <v>1440</v>
      </c>
      <c r="B1631" s="1188" t="s">
        <v>3833</v>
      </c>
      <c r="C1631" s="1185" t="s">
        <v>9</v>
      </c>
      <c r="D1631" s="1189">
        <v>55</v>
      </c>
      <c r="E1631" s="1286"/>
      <c r="F1631" s="1180">
        <f>ROUND(D1631*(ROUND(E1631,2)),2)</f>
        <v>0</v>
      </c>
      <c r="G1631" s="1181"/>
      <c r="H1631" s="1182"/>
    </row>
    <row r="1632" spans="1:8" ht="10.050000000000001" customHeight="1" x14ac:dyDescent="0.3">
      <c r="A1632" s="1187"/>
      <c r="B1632" s="1188"/>
      <c r="C1632" s="1185"/>
      <c r="D1632" s="1189"/>
      <c r="E1632" s="1285"/>
      <c r="F1632" s="1180"/>
      <c r="G1632" s="1181"/>
      <c r="H1632" s="1182"/>
    </row>
    <row r="1633" spans="1:8" x14ac:dyDescent="0.3">
      <c r="A1633" s="1187" t="s">
        <v>1462</v>
      </c>
      <c r="B1633" s="1188" t="s">
        <v>3870</v>
      </c>
      <c r="C1633" s="1185"/>
      <c r="D1633" s="1189"/>
      <c r="E1633" s="1285"/>
      <c r="F1633" s="1180"/>
      <c r="G1633" s="1181"/>
      <c r="H1633" s="1182"/>
    </row>
    <row r="1634" spans="1:8" ht="10.050000000000001" customHeight="1" x14ac:dyDescent="0.3">
      <c r="A1634" s="1187"/>
      <c r="B1634" s="1188"/>
      <c r="C1634" s="1185"/>
      <c r="D1634" s="1189"/>
      <c r="E1634" s="1285"/>
      <c r="F1634" s="1180"/>
      <c r="G1634" s="1181"/>
      <c r="H1634" s="1182"/>
    </row>
    <row r="1635" spans="1:8" x14ac:dyDescent="0.3">
      <c r="A1635" s="1187" t="s">
        <v>1464</v>
      </c>
      <c r="B1635" s="1188" t="s">
        <v>1581</v>
      </c>
      <c r="C1635" s="1185" t="s">
        <v>9</v>
      </c>
      <c r="D1635" s="1189">
        <v>50</v>
      </c>
      <c r="E1635" s="1286"/>
      <c r="F1635" s="1180">
        <f>ROUND(D1635*(ROUND(E1635,2)),2)</f>
        <v>0</v>
      </c>
      <c r="G1635" s="1181"/>
      <c r="H1635" s="1182"/>
    </row>
    <row r="1636" spans="1:8" ht="10.050000000000001" customHeight="1" x14ac:dyDescent="0.3">
      <c r="A1636" s="1187"/>
      <c r="B1636" s="1188"/>
      <c r="C1636" s="1185"/>
      <c r="D1636" s="1189"/>
      <c r="E1636" s="1285"/>
      <c r="F1636" s="1180"/>
      <c r="G1636" s="1181"/>
      <c r="H1636" s="1182"/>
    </row>
    <row r="1637" spans="1:8" x14ac:dyDescent="0.3">
      <c r="A1637" s="1187" t="s">
        <v>1465</v>
      </c>
      <c r="B1637" s="1188" t="s">
        <v>1583</v>
      </c>
      <c r="C1637" s="1185" t="s">
        <v>9</v>
      </c>
      <c r="D1637" s="1189">
        <v>50</v>
      </c>
      <c r="E1637" s="1286"/>
      <c r="F1637" s="1180">
        <f>ROUND(D1637*(ROUND(E1637,2)),2)</f>
        <v>0</v>
      </c>
      <c r="G1637" s="1181"/>
      <c r="H1637" s="1182"/>
    </row>
    <row r="1638" spans="1:8" ht="10.050000000000001" customHeight="1" x14ac:dyDescent="0.3">
      <c r="A1638" s="1187"/>
      <c r="B1638" s="1188"/>
      <c r="C1638" s="1185"/>
      <c r="D1638" s="1189"/>
      <c r="E1638" s="1285"/>
      <c r="F1638" s="1180"/>
      <c r="G1638" s="1181"/>
      <c r="H1638" s="1182"/>
    </row>
    <row r="1639" spans="1:8" x14ac:dyDescent="0.3">
      <c r="A1639" s="1187" t="s">
        <v>1466</v>
      </c>
      <c r="B1639" s="1188" t="s">
        <v>1585</v>
      </c>
      <c r="C1639" s="1185" t="s">
        <v>9</v>
      </c>
      <c r="D1639" s="1189">
        <v>50</v>
      </c>
      <c r="E1639" s="1286"/>
      <c r="F1639" s="1180">
        <f>ROUND(D1639*(ROUND(E1639,2)),2)</f>
        <v>0</v>
      </c>
      <c r="G1639" s="1181"/>
      <c r="H1639" s="1182"/>
    </row>
    <row r="1640" spans="1:8" ht="10.050000000000001" customHeight="1" x14ac:dyDescent="0.3">
      <c r="A1640" s="1187"/>
      <c r="B1640" s="1188"/>
      <c r="C1640" s="1185"/>
      <c r="D1640" s="1189"/>
      <c r="E1640" s="1285"/>
      <c r="F1640" s="1180"/>
      <c r="G1640" s="1181"/>
      <c r="H1640" s="1182"/>
    </row>
    <row r="1641" spans="1:8" x14ac:dyDescent="0.3">
      <c r="A1641" s="1187" t="s">
        <v>3873</v>
      </c>
      <c r="B1641" s="1188" t="s">
        <v>3874</v>
      </c>
      <c r="C1641" s="1185"/>
      <c r="D1641" s="1189"/>
      <c r="E1641" s="1285"/>
      <c r="F1641" s="1180"/>
      <c r="G1641" s="1181"/>
      <c r="H1641" s="1182"/>
    </row>
    <row r="1642" spans="1:8" ht="10.050000000000001" customHeight="1" x14ac:dyDescent="0.3">
      <c r="A1642" s="1187"/>
      <c r="B1642" s="1188"/>
      <c r="C1642" s="1185"/>
      <c r="D1642" s="1189"/>
      <c r="E1642" s="1285"/>
      <c r="F1642" s="1180"/>
      <c r="G1642" s="1181"/>
      <c r="H1642" s="1182"/>
    </row>
    <row r="1643" spans="1:8" x14ac:dyDescent="0.3">
      <c r="A1643" s="1187" t="s">
        <v>4254</v>
      </c>
      <c r="B1643" s="1188" t="s">
        <v>1581</v>
      </c>
      <c r="C1643" s="1185" t="s">
        <v>9</v>
      </c>
      <c r="D1643" s="1189">
        <v>50</v>
      </c>
      <c r="E1643" s="1286"/>
      <c r="F1643" s="1180">
        <f>ROUND(D1643*(ROUND(E1643,2)),2)</f>
        <v>0</v>
      </c>
      <c r="G1643" s="1181"/>
      <c r="H1643" s="1182"/>
    </row>
    <row r="1644" spans="1:8" ht="10.050000000000001" customHeight="1" x14ac:dyDescent="0.3">
      <c r="A1644" s="1187"/>
      <c r="B1644" s="1188"/>
      <c r="C1644" s="1185"/>
      <c r="D1644" s="1189"/>
      <c r="E1644" s="1285"/>
      <c r="F1644" s="1180"/>
      <c r="G1644" s="1181"/>
      <c r="H1644" s="1182"/>
    </row>
    <row r="1645" spans="1:8" x14ac:dyDescent="0.3">
      <c r="A1645" s="1187" t="s">
        <v>3875</v>
      </c>
      <c r="B1645" s="1188" t="s">
        <v>1583</v>
      </c>
      <c r="C1645" s="1185" t="s">
        <v>9</v>
      </c>
      <c r="D1645" s="1189">
        <v>50</v>
      </c>
      <c r="E1645" s="1286"/>
      <c r="F1645" s="1180">
        <f>ROUND(D1645*(ROUND(E1645,2)),2)</f>
        <v>0</v>
      </c>
      <c r="G1645" s="1181"/>
      <c r="H1645" s="1182"/>
    </row>
    <row r="1646" spans="1:8" ht="10.050000000000001" customHeight="1" x14ac:dyDescent="0.3">
      <c r="A1646" s="1187"/>
      <c r="B1646" s="1188"/>
      <c r="C1646" s="1185"/>
      <c r="D1646" s="1189"/>
      <c r="E1646" s="1285"/>
      <c r="F1646" s="1180"/>
      <c r="G1646" s="1181"/>
      <c r="H1646" s="1182"/>
    </row>
    <row r="1647" spans="1:8" x14ac:dyDescent="0.3">
      <c r="A1647" s="1187" t="s">
        <v>3876</v>
      </c>
      <c r="B1647" s="1188" t="s">
        <v>1585</v>
      </c>
      <c r="C1647" s="1185" t="s">
        <v>9</v>
      </c>
      <c r="D1647" s="1189">
        <v>50</v>
      </c>
      <c r="E1647" s="1286"/>
      <c r="F1647" s="1180">
        <f>ROUND(D1647*(ROUND(E1647,2)),2)</f>
        <v>0</v>
      </c>
      <c r="G1647" s="1181"/>
      <c r="H1647" s="1182"/>
    </row>
    <row r="1648" spans="1:8" ht="10.050000000000001" customHeight="1" x14ac:dyDescent="0.3">
      <c r="A1648" s="1187"/>
      <c r="B1648" s="1188"/>
      <c r="C1648" s="1185"/>
      <c r="D1648" s="1189"/>
      <c r="E1648" s="1285"/>
      <c r="F1648" s="1180"/>
      <c r="G1648" s="1181"/>
      <c r="H1648" s="1182"/>
    </row>
    <row r="1649" spans="1:8" x14ac:dyDescent="0.3">
      <c r="A1649" s="1225" t="s">
        <v>1469</v>
      </c>
      <c r="B1649" s="1188" t="s">
        <v>1470</v>
      </c>
      <c r="C1649" s="1185"/>
      <c r="D1649" s="1189" t="s">
        <v>4331</v>
      </c>
      <c r="E1649" s="1217"/>
      <c r="F1649" s="1180"/>
      <c r="G1649" s="1181"/>
      <c r="H1649" s="1182"/>
    </row>
    <row r="1650" spans="1:8" ht="10.050000000000001" customHeight="1" x14ac:dyDescent="0.3">
      <c r="A1650" s="1187"/>
      <c r="B1650" s="1188"/>
      <c r="C1650" s="1185"/>
      <c r="D1650" s="1189" t="s">
        <v>4331</v>
      </c>
      <c r="E1650" s="1285"/>
      <c r="F1650" s="1180"/>
      <c r="G1650" s="1181"/>
      <c r="H1650" s="1182"/>
    </row>
    <row r="1651" spans="1:8" x14ac:dyDescent="0.3">
      <c r="A1651" s="1187" t="s">
        <v>1471</v>
      </c>
      <c r="B1651" s="1188" t="s">
        <v>1472</v>
      </c>
      <c r="C1651" s="1185"/>
      <c r="D1651" s="1189" t="s">
        <v>4331</v>
      </c>
      <c r="E1651" s="1285"/>
      <c r="F1651" s="1180"/>
      <c r="G1651" s="1181"/>
      <c r="H1651" s="1182"/>
    </row>
    <row r="1652" spans="1:8" ht="10.050000000000001" customHeight="1" x14ac:dyDescent="0.3">
      <c r="A1652" s="1187"/>
      <c r="B1652" s="1188"/>
      <c r="C1652" s="1185"/>
      <c r="D1652" s="1189"/>
      <c r="E1652" s="1285"/>
      <c r="F1652" s="1180"/>
      <c r="G1652" s="1181"/>
      <c r="H1652" s="1182"/>
    </row>
    <row r="1653" spans="1:8" x14ac:dyDescent="0.3">
      <c r="A1653" s="1187" t="s">
        <v>1473</v>
      </c>
      <c r="B1653" s="1188" t="s">
        <v>1474</v>
      </c>
      <c r="C1653" s="1185" t="s">
        <v>9</v>
      </c>
      <c r="D1653" s="1189">
        <v>200</v>
      </c>
      <c r="E1653" s="1286"/>
      <c r="F1653" s="1180">
        <f>ROUND(D1653*(ROUND(E1653,2)),2)</f>
        <v>0</v>
      </c>
      <c r="G1653" s="1181"/>
      <c r="H1653" s="1182"/>
    </row>
    <row r="1654" spans="1:8" ht="10.050000000000001" customHeight="1" x14ac:dyDescent="0.3">
      <c r="A1654" s="1187"/>
      <c r="B1654" s="1188"/>
      <c r="C1654" s="1185"/>
      <c r="D1654" s="1189" t="s">
        <v>4331</v>
      </c>
      <c r="E1654" s="1285"/>
      <c r="F1654" s="1180"/>
      <c r="G1654" s="1181"/>
      <c r="H1654" s="1182"/>
    </row>
    <row r="1655" spans="1:8" x14ac:dyDescent="0.3">
      <c r="A1655" s="1187" t="s">
        <v>1475</v>
      </c>
      <c r="B1655" s="1188" t="s">
        <v>1476</v>
      </c>
      <c r="C1655" s="1185" t="s">
        <v>9</v>
      </c>
      <c r="D1655" s="1189">
        <v>200</v>
      </c>
      <c r="E1655" s="1286"/>
      <c r="F1655" s="1180">
        <f>ROUND(D1655*(ROUND(E1655,2)),2)</f>
        <v>0</v>
      </c>
      <c r="G1655" s="1181"/>
      <c r="H1655" s="1182"/>
    </row>
    <row r="1656" spans="1:8" ht="10.050000000000001" customHeight="1" x14ac:dyDescent="0.3">
      <c r="A1656" s="1187"/>
      <c r="B1656" s="1188"/>
      <c r="C1656" s="1185"/>
      <c r="D1656" s="1189"/>
      <c r="E1656" s="1285"/>
      <c r="F1656" s="1180"/>
      <c r="G1656" s="1181"/>
      <c r="H1656" s="1182"/>
    </row>
    <row r="1657" spans="1:8" x14ac:dyDescent="0.3">
      <c r="A1657" s="1225"/>
      <c r="B1657" s="1188"/>
      <c r="C1657" s="1185"/>
      <c r="D1657" s="1189"/>
      <c r="E1657" s="1217"/>
      <c r="F1657" s="1180"/>
      <c r="G1657" s="1181"/>
      <c r="H1657" s="1182"/>
    </row>
    <row r="1658" spans="1:8" ht="10.050000000000001" customHeight="1" x14ac:dyDescent="0.3">
      <c r="A1658" s="1187"/>
      <c r="B1658" s="1188"/>
      <c r="C1658" s="1185"/>
      <c r="D1658" s="1189"/>
      <c r="E1658" s="1285"/>
      <c r="F1658" s="1180"/>
      <c r="G1658" s="1181"/>
      <c r="H1658" s="1182"/>
    </row>
    <row r="1659" spans="1:8" x14ac:dyDescent="0.3">
      <c r="A1659" s="1187"/>
      <c r="B1659" s="1188"/>
      <c r="C1659" s="1185"/>
      <c r="D1659" s="1189"/>
      <c r="E1659" s="1285"/>
      <c r="F1659" s="1180"/>
      <c r="G1659" s="1181"/>
      <c r="H1659" s="1182"/>
    </row>
    <row r="1660" spans="1:8" ht="10.050000000000001" customHeight="1" x14ac:dyDescent="0.3">
      <c r="A1660" s="1187"/>
      <c r="B1660" s="1188"/>
      <c r="C1660" s="1185"/>
      <c r="D1660" s="1189"/>
      <c r="E1660" s="1285"/>
      <c r="F1660" s="1180"/>
      <c r="G1660" s="1181"/>
      <c r="H1660" s="1182"/>
    </row>
    <row r="1661" spans="1:8" x14ac:dyDescent="0.3">
      <c r="A1661" s="1187"/>
      <c r="B1661" s="1188"/>
      <c r="C1661" s="1185"/>
      <c r="D1661" s="1189"/>
      <c r="E1661" s="1285"/>
      <c r="F1661" s="1180"/>
      <c r="G1661" s="1181"/>
      <c r="H1661" s="1182"/>
    </row>
    <row r="1662" spans="1:8" ht="10.050000000000001" customHeight="1" x14ac:dyDescent="0.3">
      <c r="A1662" s="1187"/>
      <c r="B1662" s="1188"/>
      <c r="C1662" s="1185"/>
      <c r="D1662" s="1189"/>
      <c r="E1662" s="1285"/>
      <c r="F1662" s="1180"/>
      <c r="G1662" s="1181"/>
      <c r="H1662" s="1182"/>
    </row>
    <row r="1663" spans="1:8" x14ac:dyDescent="0.3">
      <c r="A1663" s="1187"/>
      <c r="B1663" s="1188"/>
      <c r="C1663" s="1185"/>
      <c r="D1663" s="1189"/>
      <c r="E1663" s="1285"/>
      <c r="F1663" s="1180"/>
      <c r="G1663" s="1181"/>
      <c r="H1663" s="1182"/>
    </row>
    <row r="1664" spans="1:8" ht="12" customHeight="1" x14ac:dyDescent="0.3">
      <c r="A1664" s="1178"/>
      <c r="B1664" s="1203"/>
      <c r="C1664" s="1204"/>
      <c r="D1664" s="1204"/>
      <c r="E1664" s="1204"/>
      <c r="F1664" s="1210"/>
      <c r="G1664" s="1181"/>
      <c r="H1664" s="1182"/>
    </row>
    <row r="1665" spans="1:8" ht="12" customHeight="1" x14ac:dyDescent="0.3">
      <c r="A1665" s="1205"/>
      <c r="B1665" s="1158" t="s">
        <v>4450</v>
      </c>
      <c r="C1665" s="1159"/>
      <c r="D1665" s="1159"/>
      <c r="E1665" s="1159"/>
      <c r="F1665" s="1175">
        <f>SUM(F1605:F1663)</f>
        <v>0</v>
      </c>
      <c r="G1665" s="1181"/>
      <c r="H1665" s="1182"/>
    </row>
    <row r="1666" spans="1:8" ht="12" customHeight="1" x14ac:dyDescent="0.3">
      <c r="A1666" s="1148" t="str">
        <f>A1</f>
        <v>CONTRACT  SANRAL NRA 2024/1323</v>
      </c>
      <c r="B1666" s="1206"/>
      <c r="C1666" s="1150"/>
      <c r="D1666" s="1150"/>
      <c r="E1666" s="1150"/>
      <c r="F1666" s="1151"/>
      <c r="G1666" s="1181"/>
      <c r="H1666" s="1182"/>
    </row>
    <row r="1667" spans="1:8" ht="12" customHeight="1" x14ac:dyDescent="0.3">
      <c r="A1667" s="1148" t="str">
        <f>A2</f>
        <v>ROUTINE ROAD MAINTENANCE ON NATIONAL ROUTES IN THE MPUMALANGA PROVINCE</v>
      </c>
      <c r="B1667" s="1149"/>
      <c r="C1667" s="1150"/>
      <c r="D1667" s="1150"/>
      <c r="E1667" s="1150"/>
      <c r="F1667" s="1155" t="s">
        <v>4527</v>
      </c>
      <c r="G1667" s="1181"/>
      <c r="H1667" s="1182"/>
    </row>
    <row r="1668" spans="1:8" ht="12" customHeight="1" x14ac:dyDescent="0.3">
      <c r="A1668" s="1157" t="s">
        <v>4457</v>
      </c>
      <c r="B1668" s="1149"/>
      <c r="C1668" s="1159"/>
      <c r="D1668" s="1159"/>
      <c r="E1668" s="1159"/>
      <c r="F1668" s="1151"/>
      <c r="G1668" s="1181"/>
      <c r="H1668" s="1182"/>
    </row>
    <row r="1669" spans="1:8" ht="12" customHeight="1" x14ac:dyDescent="0.3">
      <c r="A1669" s="1162"/>
      <c r="B1669" s="1163"/>
      <c r="C1669" s="1164"/>
      <c r="D1669" s="1164"/>
      <c r="E1669" s="1165"/>
      <c r="F1669" s="1165"/>
      <c r="G1669" s="1181"/>
      <c r="H1669" s="1182"/>
    </row>
    <row r="1670" spans="1:8" ht="12" customHeight="1" x14ac:dyDescent="0.3">
      <c r="A1670" s="1166" t="s">
        <v>4111</v>
      </c>
      <c r="B1670" s="1167" t="s">
        <v>4035</v>
      </c>
      <c r="C1670" s="1168" t="s">
        <v>4112</v>
      </c>
      <c r="D1670" s="1168" t="s">
        <v>4113</v>
      </c>
      <c r="E1670" s="1169" t="s">
        <v>4114</v>
      </c>
      <c r="F1670" s="1169" t="s">
        <v>4036</v>
      </c>
      <c r="G1670" s="1181"/>
      <c r="H1670" s="1182"/>
    </row>
    <row r="1671" spans="1:8" ht="12" customHeight="1" x14ac:dyDescent="0.3">
      <c r="A1671" s="1172"/>
      <c r="B1671" s="1173"/>
      <c r="C1671" s="1174"/>
      <c r="D1671" s="1174"/>
      <c r="E1671" s="1175"/>
      <c r="F1671" s="1175"/>
      <c r="G1671" s="1181"/>
      <c r="H1671" s="1182"/>
    </row>
    <row r="1672" spans="1:8" ht="12" customHeight="1" x14ac:dyDescent="0.3">
      <c r="A1672" s="1178"/>
      <c r="B1672" s="1203"/>
      <c r="C1672" s="1204"/>
      <c r="D1672" s="1204"/>
      <c r="E1672" s="1204"/>
      <c r="F1672" s="1165"/>
      <c r="G1672" s="1181"/>
      <c r="H1672" s="1182"/>
    </row>
    <row r="1673" spans="1:8" ht="12" customHeight="1" x14ac:dyDescent="0.3">
      <c r="A1673" s="1205"/>
      <c r="B1673" s="1158" t="s">
        <v>4451</v>
      </c>
      <c r="C1673" s="1159"/>
      <c r="D1673" s="1159"/>
      <c r="E1673" s="1159"/>
      <c r="F1673" s="1175">
        <f>F1665</f>
        <v>0</v>
      </c>
      <c r="G1673" s="1181"/>
      <c r="H1673" s="1182"/>
    </row>
    <row r="1674" spans="1:8" ht="12" customHeight="1" x14ac:dyDescent="0.3">
      <c r="A1674" s="1187"/>
      <c r="B1674" s="1206"/>
      <c r="C1674" s="1162"/>
      <c r="D1674" s="1162"/>
      <c r="E1674" s="1164"/>
      <c r="F1674" s="1207"/>
      <c r="G1674" s="1181"/>
      <c r="H1674" s="1182"/>
    </row>
    <row r="1675" spans="1:8" ht="10.050000000000001" customHeight="1" x14ac:dyDescent="0.3">
      <c r="A1675" s="1187"/>
      <c r="B1675" s="1188"/>
      <c r="C1675" s="1185"/>
      <c r="D1675" s="1189"/>
      <c r="E1675" s="1285"/>
      <c r="F1675" s="1180"/>
      <c r="G1675" s="1181"/>
      <c r="H1675" s="1182"/>
    </row>
    <row r="1676" spans="1:8" x14ac:dyDescent="0.3">
      <c r="A1676" s="1225" t="s">
        <v>1489</v>
      </c>
      <c r="B1676" s="1188" t="s">
        <v>3834</v>
      </c>
      <c r="C1676" s="1185"/>
      <c r="D1676" s="1189" t="s">
        <v>4331</v>
      </c>
      <c r="E1676" s="1207"/>
      <c r="F1676" s="1180"/>
      <c r="G1676" s="1181"/>
      <c r="H1676" s="1182"/>
    </row>
    <row r="1677" spans="1:8" ht="10.050000000000001" customHeight="1" x14ac:dyDescent="0.3">
      <c r="A1677" s="1187"/>
      <c r="B1677" s="1188"/>
      <c r="C1677" s="1185"/>
      <c r="D1677" s="1189" t="s">
        <v>4331</v>
      </c>
      <c r="E1677" s="1285"/>
      <c r="F1677" s="1180"/>
      <c r="G1677" s="1181"/>
      <c r="H1677" s="1182"/>
    </row>
    <row r="1678" spans="1:8" ht="22.8" x14ac:dyDescent="0.3">
      <c r="A1678" s="1187" t="s">
        <v>4255</v>
      </c>
      <c r="B1678" s="1188" t="s">
        <v>4528</v>
      </c>
      <c r="C1678" s="1185" t="s">
        <v>363</v>
      </c>
      <c r="D1678" s="1189">
        <v>25</v>
      </c>
      <c r="E1678" s="1286"/>
      <c r="F1678" s="1180">
        <f>ROUND(D1678*(ROUND(E1678,2)),2)</f>
        <v>0</v>
      </c>
      <c r="G1678" s="1181"/>
      <c r="H1678" s="1182"/>
    </row>
    <row r="1679" spans="1:8" ht="10.050000000000001" customHeight="1" x14ac:dyDescent="0.3">
      <c r="A1679" s="1187"/>
      <c r="B1679" s="1188"/>
      <c r="C1679" s="1185"/>
      <c r="D1679" s="1189"/>
      <c r="E1679" s="1285"/>
      <c r="F1679" s="1180"/>
      <c r="G1679" s="1181"/>
      <c r="H1679" s="1182"/>
    </row>
    <row r="1680" spans="1:8" x14ac:dyDescent="0.3">
      <c r="A1680" s="1187" t="s">
        <v>3835</v>
      </c>
      <c r="B1680" s="1188" t="s">
        <v>1977</v>
      </c>
      <c r="C1680" s="1287"/>
      <c r="D1680" s="1189" t="s">
        <v>4331</v>
      </c>
      <c r="E1680" s="1288"/>
      <c r="F1680" s="1288"/>
      <c r="G1680" s="1181"/>
    </row>
    <row r="1681" spans="1:8" ht="10.050000000000001" customHeight="1" x14ac:dyDescent="0.3">
      <c r="A1681" s="1187"/>
      <c r="B1681" s="1188"/>
      <c r="C1681" s="1185"/>
      <c r="D1681" s="1189" t="s">
        <v>4331</v>
      </c>
      <c r="E1681" s="1285"/>
      <c r="F1681" s="1180"/>
      <c r="G1681" s="1181"/>
      <c r="H1681" s="1182"/>
    </row>
    <row r="1682" spans="1:8" x14ac:dyDescent="0.3">
      <c r="A1682" s="1187" t="s">
        <v>3836</v>
      </c>
      <c r="B1682" s="1188" t="s">
        <v>3837</v>
      </c>
      <c r="C1682" s="1185" t="s">
        <v>363</v>
      </c>
      <c r="D1682" s="1189">
        <v>90</v>
      </c>
      <c r="E1682" s="1286"/>
      <c r="F1682" s="1180">
        <f>ROUND(D1682*(ROUND(E1682,2)),2)</f>
        <v>0</v>
      </c>
      <c r="G1682" s="1181"/>
      <c r="H1682" s="1182"/>
    </row>
    <row r="1683" spans="1:8" ht="10.050000000000001" customHeight="1" x14ac:dyDescent="0.3">
      <c r="A1683" s="1187"/>
      <c r="B1683" s="1188"/>
      <c r="C1683" s="1185"/>
      <c r="D1683" s="1189"/>
      <c r="E1683" s="1285"/>
      <c r="F1683" s="1180"/>
      <c r="G1683" s="1181"/>
      <c r="H1683" s="1182"/>
    </row>
    <row r="1684" spans="1:8" x14ac:dyDescent="0.3">
      <c r="A1684" s="1187" t="s">
        <v>3842</v>
      </c>
      <c r="B1684" s="1188" t="s">
        <v>3838</v>
      </c>
      <c r="C1684" s="1185" t="s">
        <v>363</v>
      </c>
      <c r="D1684" s="1189">
        <v>55</v>
      </c>
      <c r="E1684" s="1286"/>
      <c r="F1684" s="1180">
        <f>ROUND(D1684*(ROUND(E1684,2)),2)</f>
        <v>0</v>
      </c>
      <c r="G1684" s="1181"/>
      <c r="H1684" s="1182"/>
    </row>
    <row r="1685" spans="1:8" ht="10.050000000000001" customHeight="1" x14ac:dyDescent="0.3">
      <c r="A1685" s="1187"/>
      <c r="B1685" s="1188" t="s">
        <v>4331</v>
      </c>
      <c r="C1685" s="1185"/>
      <c r="D1685" s="1189" t="s">
        <v>4331</v>
      </c>
      <c r="E1685" s="1285"/>
      <c r="F1685" s="1180"/>
      <c r="G1685" s="1181"/>
      <c r="H1685" s="1182"/>
    </row>
    <row r="1686" spans="1:8" x14ac:dyDescent="0.3">
      <c r="A1686" s="1187" t="s">
        <v>3843</v>
      </c>
      <c r="B1686" s="1188" t="s">
        <v>3839</v>
      </c>
      <c r="C1686" s="1185" t="s">
        <v>363</v>
      </c>
      <c r="D1686" s="1189">
        <v>45</v>
      </c>
      <c r="E1686" s="1286"/>
      <c r="F1686" s="1180">
        <f>ROUND(D1686*(ROUND(E1686,2)),2)</f>
        <v>0</v>
      </c>
      <c r="G1686" s="1181"/>
      <c r="H1686" s="1182"/>
    </row>
    <row r="1687" spans="1:8" ht="10.050000000000001" customHeight="1" x14ac:dyDescent="0.3">
      <c r="A1687" s="1187"/>
      <c r="B1687" s="1188" t="s">
        <v>4331</v>
      </c>
      <c r="C1687" s="1185"/>
      <c r="D1687" s="1189" t="s">
        <v>4331</v>
      </c>
      <c r="E1687" s="1285"/>
      <c r="F1687" s="1180"/>
      <c r="G1687" s="1181"/>
      <c r="H1687" s="1182"/>
    </row>
    <row r="1688" spans="1:8" x14ac:dyDescent="0.3">
      <c r="A1688" s="1187" t="s">
        <v>3844</v>
      </c>
      <c r="B1688" s="1188" t="s">
        <v>3840</v>
      </c>
      <c r="C1688" s="1185" t="s">
        <v>363</v>
      </c>
      <c r="D1688" s="1189">
        <v>35</v>
      </c>
      <c r="E1688" s="1286"/>
      <c r="F1688" s="1180">
        <f>ROUND(D1688*(ROUND(E1688,2)),2)</f>
        <v>0</v>
      </c>
      <c r="G1688" s="1181"/>
      <c r="H1688" s="1182"/>
    </row>
    <row r="1689" spans="1:8" ht="10.050000000000001" customHeight="1" x14ac:dyDescent="0.3">
      <c r="A1689" s="1187"/>
      <c r="B1689" s="1188"/>
      <c r="C1689" s="1185"/>
      <c r="D1689" s="1189"/>
      <c r="E1689" s="1285"/>
      <c r="F1689" s="1180"/>
      <c r="G1689" s="1181"/>
      <c r="H1689" s="1182"/>
    </row>
    <row r="1690" spans="1:8" x14ac:dyDescent="0.3">
      <c r="A1690" s="1187" t="s">
        <v>3845</v>
      </c>
      <c r="B1690" s="1188" t="s">
        <v>3841</v>
      </c>
      <c r="C1690" s="1185" t="s">
        <v>363</v>
      </c>
      <c r="D1690" s="1189">
        <v>25</v>
      </c>
      <c r="E1690" s="1286"/>
      <c r="F1690" s="1180">
        <f>ROUND(D1690*(ROUND(E1690,2)),2)</f>
        <v>0</v>
      </c>
      <c r="G1690" s="1181"/>
      <c r="H1690" s="1182"/>
    </row>
    <row r="1691" spans="1:8" ht="10.050000000000001" customHeight="1" x14ac:dyDescent="0.3">
      <c r="A1691" s="1187"/>
      <c r="B1691" s="1188"/>
      <c r="C1691" s="1185"/>
      <c r="D1691" s="1189" t="s">
        <v>4331</v>
      </c>
      <c r="E1691" s="1285"/>
      <c r="F1691" s="1180"/>
      <c r="G1691" s="1181"/>
      <c r="H1691" s="1182"/>
    </row>
    <row r="1692" spans="1:8" ht="22.8" x14ac:dyDescent="0.3">
      <c r="A1692" s="1225" t="s">
        <v>1491</v>
      </c>
      <c r="B1692" s="1188" t="s">
        <v>3846</v>
      </c>
      <c r="C1692" s="1185"/>
      <c r="D1692" s="1189" t="s">
        <v>4331</v>
      </c>
      <c r="E1692" s="1285"/>
      <c r="F1692" s="1180"/>
      <c r="G1692" s="1181"/>
      <c r="H1692" s="1182"/>
    </row>
    <row r="1693" spans="1:8" ht="10.050000000000001" customHeight="1" x14ac:dyDescent="0.3">
      <c r="A1693" s="1187"/>
      <c r="B1693" s="1188"/>
      <c r="C1693" s="1185"/>
      <c r="D1693" s="1189" t="s">
        <v>4331</v>
      </c>
      <c r="E1693" s="1285"/>
      <c r="F1693" s="1180"/>
      <c r="G1693" s="1181"/>
      <c r="H1693" s="1182"/>
    </row>
    <row r="1694" spans="1:8" x14ac:dyDescent="0.3">
      <c r="A1694" s="1187" t="s">
        <v>1493</v>
      </c>
      <c r="B1694" s="1188" t="s">
        <v>3849</v>
      </c>
      <c r="C1694" s="1185" t="s">
        <v>221</v>
      </c>
      <c r="D1694" s="1189">
        <v>45</v>
      </c>
      <c r="E1694" s="1286"/>
      <c r="F1694" s="1180">
        <f>ROUND(D1694*(ROUND(E1694,2)),2)</f>
        <v>0</v>
      </c>
      <c r="G1694" s="1181"/>
      <c r="H1694" s="1182"/>
    </row>
    <row r="1695" spans="1:8" ht="10.050000000000001" customHeight="1" x14ac:dyDescent="0.3">
      <c r="A1695" s="1187"/>
      <c r="B1695" s="1188"/>
      <c r="C1695" s="1185"/>
      <c r="D1695" s="1189" t="s">
        <v>4331</v>
      </c>
      <c r="E1695" s="1285"/>
      <c r="F1695" s="1180"/>
      <c r="G1695" s="1181"/>
      <c r="H1695" s="1182"/>
    </row>
    <row r="1696" spans="1:8" ht="22.8" x14ac:dyDescent="0.3">
      <c r="A1696" s="1187" t="s">
        <v>1495</v>
      </c>
      <c r="B1696" s="1188" t="s">
        <v>3850</v>
      </c>
      <c r="C1696" s="1185" t="s">
        <v>221</v>
      </c>
      <c r="D1696" s="1189">
        <v>5</v>
      </c>
      <c r="E1696" s="1286"/>
      <c r="F1696" s="1180">
        <f>ROUND(D1696*(ROUND(E1696,2)),2)</f>
        <v>0</v>
      </c>
      <c r="G1696" s="1181"/>
      <c r="H1696" s="1182"/>
    </row>
    <row r="1697" spans="1:8" ht="10.050000000000001" customHeight="1" x14ac:dyDescent="0.3">
      <c r="A1697" s="1187"/>
      <c r="B1697" s="1188"/>
      <c r="C1697" s="1185"/>
      <c r="D1697" s="1189" t="s">
        <v>4331</v>
      </c>
      <c r="E1697" s="1285"/>
      <c r="F1697" s="1180"/>
      <c r="G1697" s="1181"/>
      <c r="H1697" s="1182"/>
    </row>
    <row r="1698" spans="1:8" ht="22.8" x14ac:dyDescent="0.3">
      <c r="A1698" s="1225" t="s">
        <v>1497</v>
      </c>
      <c r="B1698" s="1188" t="s">
        <v>3851</v>
      </c>
      <c r="C1698" s="1185" t="s">
        <v>221</v>
      </c>
      <c r="D1698" s="1189">
        <v>150</v>
      </c>
      <c r="E1698" s="1286"/>
      <c r="F1698" s="1180">
        <f>ROUND(D1698*(ROUND(E1698,2)),2)</f>
        <v>0</v>
      </c>
      <c r="G1698" s="1181"/>
      <c r="H1698" s="1182"/>
    </row>
    <row r="1699" spans="1:8" ht="10.050000000000001" customHeight="1" x14ac:dyDescent="0.3">
      <c r="A1699" s="1225"/>
      <c r="B1699" s="1188"/>
      <c r="C1699" s="1185"/>
      <c r="D1699" s="1189"/>
      <c r="E1699" s="1285"/>
      <c r="F1699" s="1180"/>
      <c r="G1699" s="1181"/>
      <c r="H1699" s="1182"/>
    </row>
    <row r="1700" spans="1:8" ht="22.8" x14ac:dyDescent="0.3">
      <c r="A1700" s="1225" t="s">
        <v>1499</v>
      </c>
      <c r="B1700" s="1188" t="s">
        <v>1502</v>
      </c>
      <c r="C1700" s="1185"/>
      <c r="D1700" s="1189" t="s">
        <v>4331</v>
      </c>
      <c r="E1700" s="1217"/>
      <c r="F1700" s="1180"/>
      <c r="G1700" s="1181"/>
      <c r="H1700" s="1182"/>
    </row>
    <row r="1701" spans="1:8" ht="10.050000000000001" customHeight="1" x14ac:dyDescent="0.3">
      <c r="A1701" s="1187"/>
      <c r="B1701" s="1188"/>
      <c r="C1701" s="1185"/>
      <c r="D1701" s="1189" t="s">
        <v>4331</v>
      </c>
      <c r="E1701" s="1285"/>
      <c r="F1701" s="1180"/>
      <c r="G1701" s="1181"/>
      <c r="H1701" s="1182"/>
    </row>
    <row r="1702" spans="1:8" x14ac:dyDescent="0.3">
      <c r="A1702" s="1187" t="s">
        <v>3853</v>
      </c>
      <c r="B1702" s="1188" t="s">
        <v>1504</v>
      </c>
      <c r="C1702" s="1185" t="s">
        <v>9</v>
      </c>
      <c r="D1702" s="1189">
        <v>50</v>
      </c>
      <c r="E1702" s="1286"/>
      <c r="F1702" s="1180">
        <f>ROUND(D1702*(ROUND(E1702,2)),2)</f>
        <v>0</v>
      </c>
      <c r="G1702" s="1181"/>
      <c r="H1702" s="1182"/>
    </row>
    <row r="1703" spans="1:8" ht="10.050000000000001" customHeight="1" x14ac:dyDescent="0.3">
      <c r="A1703" s="1187"/>
      <c r="B1703" s="1188"/>
      <c r="C1703" s="1185"/>
      <c r="D1703" s="1189" t="s">
        <v>4331</v>
      </c>
      <c r="E1703" s="1285"/>
      <c r="F1703" s="1180"/>
      <c r="G1703" s="1181"/>
      <c r="H1703" s="1182"/>
    </row>
    <row r="1704" spans="1:8" x14ac:dyDescent="0.3">
      <c r="A1704" s="1187" t="s">
        <v>3854</v>
      </c>
      <c r="B1704" s="1188" t="s">
        <v>1506</v>
      </c>
      <c r="C1704" s="1185" t="s">
        <v>9</v>
      </c>
      <c r="D1704" s="1189">
        <v>20</v>
      </c>
      <c r="E1704" s="1286"/>
      <c r="F1704" s="1180">
        <f>ROUND(D1704*(ROUND(E1704,2)),2)</f>
        <v>0</v>
      </c>
      <c r="G1704" s="1181"/>
      <c r="H1704" s="1182"/>
    </row>
    <row r="1705" spans="1:8" ht="10.050000000000001" customHeight="1" x14ac:dyDescent="0.3">
      <c r="A1705" s="1187"/>
      <c r="B1705" s="1188"/>
      <c r="C1705" s="1185"/>
      <c r="D1705" s="1189" t="s">
        <v>4331</v>
      </c>
      <c r="E1705" s="1285"/>
      <c r="F1705" s="1180"/>
      <c r="G1705" s="1181"/>
      <c r="H1705" s="1182"/>
    </row>
    <row r="1706" spans="1:8" x14ac:dyDescent="0.3">
      <c r="A1706" s="1225" t="s">
        <v>3855</v>
      </c>
      <c r="B1706" s="1188" t="s">
        <v>1508</v>
      </c>
      <c r="C1706" s="1185" t="s">
        <v>9</v>
      </c>
      <c r="D1706" s="1189">
        <v>10</v>
      </c>
      <c r="E1706" s="1286"/>
      <c r="F1706" s="1180">
        <f>ROUND(D1706*(ROUND(E1706,2)),2)</f>
        <v>0</v>
      </c>
      <c r="G1706" s="1181"/>
      <c r="H1706" s="1182"/>
    </row>
    <row r="1707" spans="1:8" ht="10.050000000000001" customHeight="1" x14ac:dyDescent="0.3">
      <c r="A1707" s="1187"/>
      <c r="B1707" s="1188"/>
      <c r="C1707" s="1185"/>
      <c r="D1707" s="1189" t="s">
        <v>4331</v>
      </c>
      <c r="E1707" s="1285"/>
      <c r="F1707" s="1180"/>
      <c r="G1707" s="1181"/>
      <c r="H1707" s="1182"/>
    </row>
    <row r="1708" spans="1:8" x14ac:dyDescent="0.3">
      <c r="A1708" s="1225" t="s">
        <v>1501</v>
      </c>
      <c r="B1708" s="1188" t="s">
        <v>3856</v>
      </c>
      <c r="C1708" s="1185"/>
      <c r="D1708" s="1189" t="s">
        <v>4331</v>
      </c>
      <c r="E1708" s="1207"/>
      <c r="F1708" s="1180"/>
      <c r="G1708" s="1181"/>
      <c r="H1708" s="1182"/>
    </row>
    <row r="1709" spans="1:8" ht="10.050000000000001" customHeight="1" x14ac:dyDescent="0.3">
      <c r="A1709" s="1187"/>
      <c r="B1709" s="1188"/>
      <c r="C1709" s="1185"/>
      <c r="D1709" s="1189" t="s">
        <v>4331</v>
      </c>
      <c r="E1709" s="1285"/>
      <c r="F1709" s="1180"/>
      <c r="G1709" s="1181"/>
      <c r="H1709" s="1182"/>
    </row>
    <row r="1710" spans="1:8" x14ac:dyDescent="0.3">
      <c r="A1710" s="1187" t="s">
        <v>1503</v>
      </c>
      <c r="B1710" s="1188" t="s">
        <v>1504</v>
      </c>
      <c r="C1710" s="1185" t="s">
        <v>9</v>
      </c>
      <c r="D1710" s="1189">
        <v>20</v>
      </c>
      <c r="E1710" s="1286"/>
      <c r="F1710" s="1180">
        <f>ROUND(D1710*(ROUND(E1710,2)),2)</f>
        <v>0</v>
      </c>
      <c r="G1710" s="1181"/>
      <c r="H1710" s="1182"/>
    </row>
    <row r="1711" spans="1:8" ht="10.050000000000001" customHeight="1" x14ac:dyDescent="0.3">
      <c r="A1711" s="1187"/>
      <c r="B1711" s="1188"/>
      <c r="C1711" s="1185"/>
      <c r="D1711" s="1189" t="s">
        <v>4331</v>
      </c>
      <c r="E1711" s="1285"/>
      <c r="F1711" s="1180"/>
      <c r="G1711" s="1181"/>
      <c r="H1711" s="1182"/>
    </row>
    <row r="1712" spans="1:8" x14ac:dyDescent="0.3">
      <c r="A1712" s="1187" t="s">
        <v>1505</v>
      </c>
      <c r="B1712" s="1188" t="s">
        <v>1506</v>
      </c>
      <c r="C1712" s="1185" t="s">
        <v>9</v>
      </c>
      <c r="D1712" s="1189">
        <v>10</v>
      </c>
      <c r="E1712" s="1286"/>
      <c r="F1712" s="1180">
        <f>ROUND(D1712*(ROUND(E1712,2)),2)</f>
        <v>0</v>
      </c>
      <c r="G1712" s="1181"/>
      <c r="H1712" s="1182"/>
    </row>
    <row r="1713" spans="1:8" ht="10.050000000000001" customHeight="1" x14ac:dyDescent="0.3">
      <c r="A1713" s="1187"/>
      <c r="B1713" s="1188"/>
      <c r="C1713" s="1185"/>
      <c r="D1713" s="1189" t="s">
        <v>4331</v>
      </c>
      <c r="E1713" s="1285"/>
      <c r="F1713" s="1180"/>
      <c r="G1713" s="1181"/>
      <c r="H1713" s="1182"/>
    </row>
    <row r="1714" spans="1:8" x14ac:dyDescent="0.3">
      <c r="A1714" s="1225" t="s">
        <v>1507</v>
      </c>
      <c r="B1714" s="1188" t="s">
        <v>1508</v>
      </c>
      <c r="C1714" s="1185" t="s">
        <v>9</v>
      </c>
      <c r="D1714" s="1189">
        <v>5</v>
      </c>
      <c r="E1714" s="1286"/>
      <c r="F1714" s="1180">
        <f>ROUND(D1714*(ROUND(E1714,2)),2)</f>
        <v>0</v>
      </c>
      <c r="G1714" s="1181"/>
      <c r="H1714" s="1182"/>
    </row>
    <row r="1715" spans="1:8" ht="10.050000000000001" customHeight="1" x14ac:dyDescent="0.3">
      <c r="A1715" s="1187"/>
      <c r="B1715" s="1188"/>
      <c r="C1715" s="1185"/>
      <c r="D1715" s="1189" t="s">
        <v>4331</v>
      </c>
      <c r="E1715" s="1285"/>
      <c r="F1715" s="1180"/>
      <c r="G1715" s="1181"/>
      <c r="H1715" s="1182"/>
    </row>
    <row r="1716" spans="1:8" x14ac:dyDescent="0.3">
      <c r="A1716" s="1187" t="s">
        <v>1509</v>
      </c>
      <c r="B1716" s="1188" t="s">
        <v>1549</v>
      </c>
      <c r="C1716" s="1185" t="s">
        <v>9</v>
      </c>
      <c r="D1716" s="1189">
        <v>50</v>
      </c>
      <c r="E1716" s="1286"/>
      <c r="F1716" s="1180">
        <f>ROUND(D1716*(ROUND(E1716,2)),2)</f>
        <v>0</v>
      </c>
      <c r="G1716" s="1181"/>
      <c r="H1716" s="1182"/>
    </row>
    <row r="1717" spans="1:8" ht="10.050000000000001" customHeight="1" x14ac:dyDescent="0.3">
      <c r="A1717" s="1187"/>
      <c r="B1717" s="1188"/>
      <c r="C1717" s="1185"/>
      <c r="D1717" s="1189" t="s">
        <v>4331</v>
      </c>
      <c r="E1717" s="1285"/>
      <c r="F1717" s="1180"/>
      <c r="G1717" s="1181"/>
      <c r="H1717" s="1182"/>
    </row>
    <row r="1718" spans="1:8" x14ac:dyDescent="0.3">
      <c r="A1718" s="1225" t="s">
        <v>1514</v>
      </c>
      <c r="B1718" s="1188" t="s">
        <v>1531</v>
      </c>
      <c r="C1718" s="1185" t="s">
        <v>181</v>
      </c>
      <c r="D1718" s="1189">
        <v>10</v>
      </c>
      <c r="E1718" s="1286"/>
      <c r="F1718" s="1180">
        <f>ROUND(D1718*(ROUND(E1718,2)),2)</f>
        <v>0</v>
      </c>
      <c r="G1718" s="1181"/>
      <c r="H1718" s="1182"/>
    </row>
    <row r="1719" spans="1:8" ht="10.050000000000001" customHeight="1" x14ac:dyDescent="0.3">
      <c r="A1719" s="1187"/>
      <c r="B1719" s="1188"/>
      <c r="C1719" s="1185"/>
      <c r="D1719" s="1189"/>
      <c r="E1719" s="1285"/>
      <c r="F1719" s="1180"/>
      <c r="G1719" s="1181"/>
      <c r="H1719" s="1182"/>
    </row>
    <row r="1720" spans="1:8" ht="22.8" x14ac:dyDescent="0.3">
      <c r="A1720" s="1225" t="s">
        <v>1516</v>
      </c>
      <c r="B1720" s="1188" t="s">
        <v>1535</v>
      </c>
      <c r="C1720" s="1185"/>
      <c r="D1720" s="1189" t="s">
        <v>4331</v>
      </c>
      <c r="E1720" s="1207"/>
      <c r="F1720" s="1180"/>
      <c r="G1720" s="1181"/>
      <c r="H1720" s="1182"/>
    </row>
    <row r="1721" spans="1:8" ht="10.050000000000001" customHeight="1" x14ac:dyDescent="0.3">
      <c r="A1721" s="1187"/>
      <c r="B1721" s="1235"/>
      <c r="C1721" s="1185"/>
      <c r="D1721" s="1189"/>
      <c r="E1721" s="1285"/>
      <c r="F1721" s="1180"/>
      <c r="G1721" s="1181"/>
      <c r="H1721" s="1182"/>
    </row>
    <row r="1722" spans="1:8" x14ac:dyDescent="0.3">
      <c r="A1722" s="1225" t="s">
        <v>1518</v>
      </c>
      <c r="B1722" s="1188" t="s">
        <v>1537</v>
      </c>
      <c r="C1722" s="1185"/>
      <c r="D1722" s="1189" t="s">
        <v>4331</v>
      </c>
      <c r="E1722" s="1207"/>
      <c r="F1722" s="1180"/>
      <c r="G1722" s="1181"/>
      <c r="H1722" s="1182"/>
    </row>
    <row r="1723" spans="1:8" ht="10.050000000000001" customHeight="1" x14ac:dyDescent="0.3">
      <c r="A1723" s="1187"/>
      <c r="B1723" s="1188"/>
      <c r="C1723" s="1185"/>
      <c r="D1723" s="1189"/>
      <c r="E1723" s="1285"/>
      <c r="F1723" s="1180"/>
      <c r="G1723" s="1181"/>
      <c r="H1723" s="1182"/>
    </row>
    <row r="1724" spans="1:8" ht="12" customHeight="1" x14ac:dyDescent="0.3">
      <c r="A1724" s="1178"/>
      <c r="B1724" s="1203"/>
      <c r="C1724" s="1204"/>
      <c r="D1724" s="1204"/>
      <c r="E1724" s="1204"/>
      <c r="F1724" s="1210"/>
      <c r="G1724" s="1181"/>
      <c r="H1724" s="1182"/>
    </row>
    <row r="1725" spans="1:8" ht="12" customHeight="1" x14ac:dyDescent="0.3">
      <c r="A1725" s="1205"/>
      <c r="B1725" s="1158" t="s">
        <v>4450</v>
      </c>
      <c r="C1725" s="1159"/>
      <c r="D1725" s="1159"/>
      <c r="E1725" s="1159"/>
      <c r="F1725" s="1175">
        <f>SUM(F1673:F1723)</f>
        <v>0</v>
      </c>
      <c r="G1725" s="1181"/>
      <c r="H1725" s="1151"/>
    </row>
    <row r="1726" spans="1:8" ht="12.75" customHeight="1" x14ac:dyDescent="0.3">
      <c r="A1726" s="1148" t="str">
        <f>A1</f>
        <v>CONTRACT  SANRAL NRA 2024/1323</v>
      </c>
      <c r="B1726" s="1206"/>
      <c r="C1726" s="1150"/>
      <c r="D1726" s="1150"/>
      <c r="E1726" s="1150"/>
      <c r="F1726" s="1151"/>
      <c r="G1726" s="1181"/>
      <c r="H1726" s="1151"/>
    </row>
    <row r="1727" spans="1:8" ht="12.75" customHeight="1" x14ac:dyDescent="0.3">
      <c r="A1727" s="1148" t="str">
        <f>A2</f>
        <v>ROUTINE ROAD MAINTENANCE ON NATIONAL ROUTES IN THE MPUMALANGA PROVINCE</v>
      </c>
      <c r="B1727" s="1149"/>
      <c r="C1727" s="1150"/>
      <c r="D1727" s="1150"/>
      <c r="E1727" s="1150"/>
      <c r="F1727" s="1155" t="s">
        <v>4527</v>
      </c>
      <c r="G1727" s="1181"/>
      <c r="H1727" s="1155"/>
    </row>
    <row r="1728" spans="1:8" ht="12.75" customHeight="1" x14ac:dyDescent="0.3">
      <c r="A1728" s="1157" t="s">
        <v>4457</v>
      </c>
      <c r="B1728" s="1149"/>
      <c r="C1728" s="1159"/>
      <c r="D1728" s="1159"/>
      <c r="E1728" s="1159"/>
      <c r="F1728" s="1151"/>
      <c r="G1728" s="1181"/>
      <c r="H1728" s="1151"/>
    </row>
    <row r="1729" spans="1:8" ht="12.75" customHeight="1" x14ac:dyDescent="0.3">
      <c r="A1729" s="1162"/>
      <c r="B1729" s="1163"/>
      <c r="C1729" s="1164"/>
      <c r="D1729" s="1164"/>
      <c r="E1729" s="1165"/>
      <c r="F1729" s="1165"/>
      <c r="G1729" s="1181"/>
      <c r="H1729" s="1151"/>
    </row>
    <row r="1730" spans="1:8" ht="12.75" customHeight="1" x14ac:dyDescent="0.3">
      <c r="A1730" s="1166" t="s">
        <v>4111</v>
      </c>
      <c r="B1730" s="1167" t="s">
        <v>4035</v>
      </c>
      <c r="C1730" s="1168" t="s">
        <v>4112</v>
      </c>
      <c r="D1730" s="1168" t="s">
        <v>4113</v>
      </c>
      <c r="E1730" s="1169" t="s">
        <v>4114</v>
      </c>
      <c r="F1730" s="1169" t="s">
        <v>4036</v>
      </c>
      <c r="G1730" s="1181"/>
      <c r="H1730" s="1170"/>
    </row>
    <row r="1731" spans="1:8" ht="12.75" customHeight="1" x14ac:dyDescent="0.3">
      <c r="A1731" s="1172"/>
      <c r="B1731" s="1173"/>
      <c r="C1731" s="1174"/>
      <c r="D1731" s="1174"/>
      <c r="E1731" s="1175"/>
      <c r="F1731" s="1175"/>
      <c r="G1731" s="1181"/>
      <c r="H1731" s="1151"/>
    </row>
    <row r="1732" spans="1:8" ht="12.75" customHeight="1" x14ac:dyDescent="0.3">
      <c r="A1732" s="1178"/>
      <c r="B1732" s="1203"/>
      <c r="C1732" s="1204"/>
      <c r="D1732" s="1204"/>
      <c r="E1732" s="1204"/>
      <c r="F1732" s="1165"/>
      <c r="G1732" s="1181"/>
      <c r="H1732" s="1151"/>
    </row>
    <row r="1733" spans="1:8" ht="12.75" customHeight="1" x14ac:dyDescent="0.3">
      <c r="A1733" s="1205"/>
      <c r="B1733" s="1158" t="s">
        <v>4451</v>
      </c>
      <c r="C1733" s="1159"/>
      <c r="D1733" s="1159"/>
      <c r="E1733" s="1159"/>
      <c r="F1733" s="1175">
        <f>F1725</f>
        <v>0</v>
      </c>
      <c r="G1733" s="1181"/>
      <c r="H1733" s="1151"/>
    </row>
    <row r="1734" spans="1:8" ht="12.75" customHeight="1" x14ac:dyDescent="0.3">
      <c r="A1734" s="1187"/>
      <c r="B1734" s="1188"/>
      <c r="C1734" s="1185"/>
      <c r="D1734" s="1189"/>
      <c r="E1734" s="1285"/>
      <c r="F1734" s="1180"/>
      <c r="G1734" s="1181"/>
      <c r="H1734" s="1151"/>
    </row>
    <row r="1735" spans="1:8" ht="12" customHeight="1" x14ac:dyDescent="0.3">
      <c r="A1735" s="1187" t="s">
        <v>1520</v>
      </c>
      <c r="B1735" s="1188" t="s">
        <v>1539</v>
      </c>
      <c r="C1735" s="1185" t="s">
        <v>181</v>
      </c>
      <c r="D1735" s="1189">
        <v>10</v>
      </c>
      <c r="E1735" s="1286"/>
      <c r="F1735" s="1180">
        <f>ROUND(D1735*(ROUND(E1735,2)),2)</f>
        <v>0</v>
      </c>
      <c r="G1735" s="1181"/>
      <c r="H1735" s="1151"/>
    </row>
    <row r="1736" spans="1:8" ht="12.75" customHeight="1" x14ac:dyDescent="0.3">
      <c r="A1736" s="1187"/>
      <c r="B1736" s="1235"/>
      <c r="C1736" s="1185"/>
      <c r="D1736" s="1189"/>
      <c r="E1736" s="1285"/>
      <c r="F1736" s="1180"/>
      <c r="G1736" s="1181"/>
      <c r="H1736" s="1182"/>
    </row>
    <row r="1737" spans="1:8" ht="12" customHeight="1" x14ac:dyDescent="0.3">
      <c r="A1737" s="1187" t="s">
        <v>1522</v>
      </c>
      <c r="B1737" s="1188" t="s">
        <v>1541</v>
      </c>
      <c r="C1737" s="1185" t="s">
        <v>181</v>
      </c>
      <c r="D1737" s="1189">
        <v>10</v>
      </c>
      <c r="E1737" s="1286"/>
      <c r="F1737" s="1180">
        <f>ROUND(D1737*(ROUND(E1737,2)),2)</f>
        <v>0</v>
      </c>
      <c r="G1737" s="1181"/>
      <c r="H1737" s="1151"/>
    </row>
    <row r="1738" spans="1:8" ht="12.75" customHeight="1" x14ac:dyDescent="0.3">
      <c r="A1738" s="1187"/>
      <c r="B1738" s="1188"/>
      <c r="C1738" s="1185"/>
      <c r="D1738" s="1189"/>
      <c r="E1738" s="1285"/>
      <c r="F1738" s="1180"/>
      <c r="G1738" s="1181"/>
      <c r="H1738" s="1151"/>
    </row>
    <row r="1739" spans="1:8" ht="12" customHeight="1" x14ac:dyDescent="0.3">
      <c r="A1739" s="1187" t="s">
        <v>1523</v>
      </c>
      <c r="B1739" s="1188" t="s">
        <v>1543</v>
      </c>
      <c r="C1739" s="1185" t="s">
        <v>181</v>
      </c>
      <c r="D1739" s="1189">
        <v>10</v>
      </c>
      <c r="E1739" s="1286"/>
      <c r="F1739" s="1180">
        <f>ROUND(D1739*(ROUND(E1739,2)),2)</f>
        <v>0</v>
      </c>
      <c r="G1739" s="1181"/>
      <c r="H1739" s="1151"/>
    </row>
    <row r="1740" spans="1:8" ht="12.75" customHeight="1" x14ac:dyDescent="0.3">
      <c r="A1740" s="1187"/>
      <c r="B1740" s="1235"/>
      <c r="C1740" s="1185"/>
      <c r="D1740" s="1189"/>
      <c r="E1740" s="1285"/>
      <c r="F1740" s="1180"/>
      <c r="G1740" s="1181"/>
      <c r="H1740" s="1182"/>
    </row>
    <row r="1741" spans="1:8" x14ac:dyDescent="0.3">
      <c r="A1741" s="1187" t="s">
        <v>3865</v>
      </c>
      <c r="B1741" s="1188" t="s">
        <v>1545</v>
      </c>
      <c r="C1741" s="1185" t="s">
        <v>453</v>
      </c>
      <c r="D1741" s="1189">
        <v>20</v>
      </c>
      <c r="E1741" s="1286"/>
      <c r="F1741" s="1180">
        <f>ROUND(D1741*(ROUND(E1741,2)),2)</f>
        <v>0</v>
      </c>
      <c r="G1741" s="1181"/>
      <c r="H1741" s="1182"/>
    </row>
    <row r="1742" spans="1:8" ht="12.75" customHeight="1" x14ac:dyDescent="0.3">
      <c r="A1742" s="1187"/>
      <c r="B1742" s="1235"/>
      <c r="C1742" s="1185"/>
      <c r="D1742" s="1189"/>
      <c r="E1742" s="1285"/>
      <c r="F1742" s="1180"/>
      <c r="G1742" s="1181"/>
      <c r="H1742" s="1182"/>
    </row>
    <row r="1743" spans="1:8" ht="22.8" x14ac:dyDescent="0.3">
      <c r="A1743" s="1187" t="s">
        <v>3866</v>
      </c>
      <c r="B1743" s="1188" t="s">
        <v>1547</v>
      </c>
      <c r="C1743" s="1185" t="s">
        <v>453</v>
      </c>
      <c r="D1743" s="1189">
        <v>10</v>
      </c>
      <c r="E1743" s="1286"/>
      <c r="F1743" s="1180">
        <f>ROUND(D1743*(ROUND(E1743,2)),2)</f>
        <v>0</v>
      </c>
      <c r="G1743" s="1181"/>
      <c r="H1743" s="1182"/>
    </row>
    <row r="1744" spans="1:8" ht="12.75" customHeight="1" x14ac:dyDescent="0.3">
      <c r="A1744" s="1187"/>
      <c r="B1744" s="1235"/>
      <c r="C1744" s="1185"/>
      <c r="D1744" s="1189" t="s">
        <v>4331</v>
      </c>
      <c r="E1744" s="1285"/>
      <c r="F1744" s="1180"/>
      <c r="G1744" s="1181"/>
      <c r="H1744" s="1182"/>
    </row>
    <row r="1745" spans="1:8" x14ac:dyDescent="0.3">
      <c r="A1745" s="1225" t="s">
        <v>1530</v>
      </c>
      <c r="B1745" s="1188" t="s">
        <v>1515</v>
      </c>
      <c r="C1745" s="1185" t="s">
        <v>4143</v>
      </c>
      <c r="D1745" s="1189">
        <v>10</v>
      </c>
      <c r="E1745" s="1286"/>
      <c r="F1745" s="1180">
        <f>ROUND(D1745*(ROUND(E1745,2)),2)</f>
        <v>0</v>
      </c>
      <c r="G1745" s="1181"/>
      <c r="H1745" s="1182"/>
    </row>
    <row r="1746" spans="1:8" ht="12.75" customHeight="1" x14ac:dyDescent="0.3">
      <c r="A1746" s="1187"/>
      <c r="B1746" s="1235"/>
      <c r="C1746" s="1185"/>
      <c r="D1746" s="1189" t="s">
        <v>4331</v>
      </c>
      <c r="E1746" s="1285"/>
      <c r="F1746" s="1180"/>
      <c r="G1746" s="1181"/>
      <c r="H1746" s="1182"/>
    </row>
    <row r="1747" spans="1:8" x14ac:dyDescent="0.3">
      <c r="A1747" s="1225" t="s">
        <v>1532</v>
      </c>
      <c r="B1747" s="1188" t="s">
        <v>1551</v>
      </c>
      <c r="C1747" s="1287"/>
      <c r="D1747" s="1189" t="s">
        <v>4331</v>
      </c>
      <c r="E1747" s="1288"/>
      <c r="F1747" s="1288"/>
      <c r="G1747" s="1181"/>
    </row>
    <row r="1748" spans="1:8" ht="12.75" customHeight="1" x14ac:dyDescent="0.3">
      <c r="A1748" s="1187" t="s">
        <v>4331</v>
      </c>
      <c r="B1748" s="1235"/>
      <c r="C1748" s="1185"/>
      <c r="D1748" s="1189" t="s">
        <v>4331</v>
      </c>
      <c r="E1748" s="1285"/>
      <c r="F1748" s="1180"/>
      <c r="G1748" s="1181"/>
      <c r="H1748" s="1182"/>
    </row>
    <row r="1749" spans="1:8" x14ac:dyDescent="0.3">
      <c r="A1749" s="1225" t="s">
        <v>3859</v>
      </c>
      <c r="B1749" s="1188" t="s">
        <v>1551</v>
      </c>
      <c r="C1749" s="1185" t="s">
        <v>3858</v>
      </c>
      <c r="D1749" s="1189">
        <v>1</v>
      </c>
      <c r="E1749" s="1217">
        <v>5000000</v>
      </c>
      <c r="F1749" s="1180">
        <f>ROUND(D1749*(ROUND(E1749,2)),2)</f>
        <v>5000000</v>
      </c>
      <c r="G1749" s="1181"/>
      <c r="H1749" s="1182"/>
    </row>
    <row r="1750" spans="1:8" ht="12.75" customHeight="1" x14ac:dyDescent="0.3">
      <c r="A1750" s="1187" t="s">
        <v>4331</v>
      </c>
      <c r="B1750" s="1235"/>
      <c r="C1750" s="1185"/>
      <c r="D1750" s="1189" t="s">
        <v>4331</v>
      </c>
      <c r="E1750" s="1285"/>
      <c r="F1750" s="1180"/>
      <c r="G1750" s="1181"/>
      <c r="H1750" s="1182"/>
    </row>
    <row r="1751" spans="1:8" ht="22.8" x14ac:dyDescent="0.3">
      <c r="A1751" s="1225" t="s">
        <v>3860</v>
      </c>
      <c r="B1751" s="1188" t="s">
        <v>3857</v>
      </c>
      <c r="C1751" s="1185" t="s">
        <v>21</v>
      </c>
      <c r="D1751" s="1189">
        <f>F1749</f>
        <v>5000000</v>
      </c>
      <c r="E1751" s="1290"/>
      <c r="F1751" s="1180">
        <f>ROUND(D1751*(ROUND(E1751,2)),2)</f>
        <v>0</v>
      </c>
      <c r="G1751" s="1181"/>
      <c r="H1751" s="1182"/>
    </row>
    <row r="1752" spans="1:8" ht="12.75" customHeight="1" x14ac:dyDescent="0.3">
      <c r="A1752" s="1187"/>
      <c r="B1752" s="1235"/>
      <c r="C1752" s="1185"/>
      <c r="D1752" s="1189" t="s">
        <v>4331</v>
      </c>
      <c r="E1752" s="1285"/>
      <c r="F1752" s="1180"/>
      <c r="G1752" s="1181"/>
      <c r="H1752" s="1182"/>
    </row>
    <row r="1753" spans="1:8" x14ac:dyDescent="0.3">
      <c r="A1753" s="1225" t="s">
        <v>1534</v>
      </c>
      <c r="B1753" s="1236" t="s">
        <v>1573</v>
      </c>
      <c r="C1753" s="1253"/>
      <c r="D1753" s="1189" t="s">
        <v>4331</v>
      </c>
      <c r="E1753" s="1285"/>
      <c r="F1753" s="1180"/>
      <c r="G1753" s="1181"/>
      <c r="H1753" s="1182"/>
    </row>
    <row r="1754" spans="1:8" ht="12.75" customHeight="1" x14ac:dyDescent="0.3">
      <c r="A1754" s="1187"/>
      <c r="B1754" s="1235"/>
      <c r="C1754" s="1185"/>
      <c r="D1754" s="1189" t="s">
        <v>4331</v>
      </c>
      <c r="E1754" s="1285"/>
      <c r="F1754" s="1180"/>
      <c r="G1754" s="1181"/>
      <c r="H1754" s="1182"/>
    </row>
    <row r="1755" spans="1:8" x14ac:dyDescent="0.3">
      <c r="A1755" s="1225" t="s">
        <v>1536</v>
      </c>
      <c r="B1755" s="1236" t="s">
        <v>1573</v>
      </c>
      <c r="C1755" s="1253" t="s">
        <v>3858</v>
      </c>
      <c r="D1755" s="1189">
        <v>1</v>
      </c>
      <c r="E1755" s="1217">
        <v>250000</v>
      </c>
      <c r="F1755" s="1180">
        <f>ROUND(D1755*(ROUND(E1755,2)),2)</f>
        <v>250000</v>
      </c>
      <c r="G1755" s="1181"/>
      <c r="H1755" s="1182"/>
    </row>
    <row r="1756" spans="1:8" ht="12.75" customHeight="1" x14ac:dyDescent="0.3">
      <c r="A1756" s="1187" t="s">
        <v>4331</v>
      </c>
      <c r="B1756" s="1235"/>
      <c r="C1756" s="1185"/>
      <c r="D1756" s="1189" t="s">
        <v>4331</v>
      </c>
      <c r="E1756" s="1285"/>
      <c r="F1756" s="1180"/>
      <c r="G1756" s="1181"/>
      <c r="H1756" s="1182"/>
    </row>
    <row r="1757" spans="1:8" ht="22.8" x14ac:dyDescent="0.3">
      <c r="A1757" s="1225" t="s">
        <v>1546</v>
      </c>
      <c r="B1757" s="1236" t="s">
        <v>3861</v>
      </c>
      <c r="C1757" s="1253" t="s">
        <v>21</v>
      </c>
      <c r="D1757" s="1189">
        <f>F1755</f>
        <v>250000</v>
      </c>
      <c r="E1757" s="1290"/>
      <c r="F1757" s="1180">
        <f>ROUND(D1757*(ROUND(E1757,2)),2)</f>
        <v>0</v>
      </c>
      <c r="G1757" s="1181"/>
      <c r="H1757" s="1182"/>
    </row>
    <row r="1758" spans="1:8" ht="12.75" customHeight="1" x14ac:dyDescent="0.3">
      <c r="A1758" s="1187"/>
      <c r="B1758" s="1235"/>
      <c r="C1758" s="1185"/>
      <c r="D1758" s="1189"/>
      <c r="E1758" s="1285"/>
      <c r="F1758" s="1180"/>
      <c r="G1758" s="1181"/>
      <c r="H1758" s="1182"/>
    </row>
    <row r="1759" spans="1:8" x14ac:dyDescent="0.3">
      <c r="A1759" s="1187" t="s">
        <v>1548</v>
      </c>
      <c r="B1759" s="1188" t="s">
        <v>3887</v>
      </c>
      <c r="C1759" s="1185"/>
      <c r="D1759" s="1189"/>
      <c r="E1759" s="1285"/>
      <c r="F1759" s="1180"/>
      <c r="G1759" s="1181"/>
      <c r="H1759" s="1182"/>
    </row>
    <row r="1760" spans="1:8" ht="12.75" customHeight="1" x14ac:dyDescent="0.3">
      <c r="A1760" s="1187"/>
      <c r="B1760" s="1235"/>
      <c r="C1760" s="1185"/>
      <c r="D1760" s="1189"/>
      <c r="E1760" s="1285"/>
      <c r="F1760" s="1180"/>
      <c r="G1760" s="1181"/>
      <c r="H1760" s="1182"/>
    </row>
    <row r="1761" spans="1:8" x14ac:dyDescent="0.3">
      <c r="A1761" s="1187" t="s">
        <v>3862</v>
      </c>
      <c r="B1761" s="1188" t="s">
        <v>1562</v>
      </c>
      <c r="C1761" s="1185"/>
      <c r="D1761" s="1189"/>
      <c r="E1761" s="1285"/>
      <c r="F1761" s="1180"/>
      <c r="G1761" s="1181"/>
      <c r="H1761" s="1182"/>
    </row>
    <row r="1762" spans="1:8" ht="12.75" customHeight="1" x14ac:dyDescent="0.3">
      <c r="A1762" s="1187"/>
      <c r="B1762" s="1235"/>
      <c r="C1762" s="1185"/>
      <c r="D1762" s="1189"/>
      <c r="E1762" s="1285"/>
      <c r="F1762" s="1180"/>
      <c r="G1762" s="1181"/>
      <c r="H1762" s="1182"/>
    </row>
    <row r="1763" spans="1:8" x14ac:dyDescent="0.3">
      <c r="A1763" s="1187" t="s">
        <v>3863</v>
      </c>
      <c r="B1763" s="1188" t="s">
        <v>173</v>
      </c>
      <c r="C1763" s="1185" t="s">
        <v>9</v>
      </c>
      <c r="D1763" s="1189">
        <v>45</v>
      </c>
      <c r="E1763" s="1286"/>
      <c r="F1763" s="1180">
        <f>ROUND(D1763*(ROUND(E1763,2)),2)</f>
        <v>0</v>
      </c>
      <c r="G1763" s="1181"/>
      <c r="H1763" s="1182"/>
    </row>
    <row r="1764" spans="1:8" ht="12.75" customHeight="1" x14ac:dyDescent="0.3">
      <c r="A1764" s="1187"/>
      <c r="B1764" s="1235"/>
      <c r="C1764" s="1185"/>
      <c r="D1764" s="1189"/>
      <c r="E1764" s="1285"/>
      <c r="F1764" s="1180"/>
      <c r="G1764" s="1181"/>
      <c r="H1764" s="1182"/>
    </row>
    <row r="1765" spans="1:8" ht="14.25" customHeight="1" x14ac:dyDescent="0.3">
      <c r="A1765" s="1187" t="s">
        <v>3864</v>
      </c>
      <c r="B1765" s="1188" t="s">
        <v>171</v>
      </c>
      <c r="C1765" s="1185" t="s">
        <v>9</v>
      </c>
      <c r="D1765" s="1189">
        <v>45</v>
      </c>
      <c r="E1765" s="1286"/>
      <c r="F1765" s="1180">
        <f>ROUND(D1765*(ROUND(E1765,2)),2)</f>
        <v>0</v>
      </c>
      <c r="G1765" s="1181"/>
      <c r="H1765" s="1182"/>
    </row>
    <row r="1766" spans="1:8" ht="12.75" customHeight="1" x14ac:dyDescent="0.3">
      <c r="A1766" s="1187"/>
      <c r="B1766" s="1235"/>
      <c r="C1766" s="1185"/>
      <c r="D1766" s="1189"/>
      <c r="E1766" s="1285"/>
      <c r="F1766" s="1180"/>
      <c r="G1766" s="1181"/>
      <c r="H1766" s="1182"/>
    </row>
    <row r="1767" spans="1:8" x14ac:dyDescent="0.3">
      <c r="A1767" s="1187" t="s">
        <v>3881</v>
      </c>
      <c r="B1767" s="1188" t="s">
        <v>1566</v>
      </c>
      <c r="C1767" s="1185"/>
      <c r="D1767" s="1189"/>
      <c r="E1767" s="1285"/>
      <c r="F1767" s="1180"/>
      <c r="G1767" s="1181"/>
      <c r="H1767" s="1182"/>
    </row>
    <row r="1768" spans="1:8" ht="12.75" customHeight="1" x14ac:dyDescent="0.3">
      <c r="A1768" s="1187"/>
      <c r="B1768" s="1235"/>
      <c r="C1768" s="1185"/>
      <c r="D1768" s="1189"/>
      <c r="E1768" s="1285"/>
      <c r="F1768" s="1180"/>
      <c r="G1768" s="1181"/>
      <c r="H1768" s="1182"/>
    </row>
    <row r="1769" spans="1:8" x14ac:dyDescent="0.3">
      <c r="A1769" s="1187" t="s">
        <v>3882</v>
      </c>
      <c r="B1769" s="1188" t="s">
        <v>171</v>
      </c>
      <c r="C1769" s="1185" t="s">
        <v>9</v>
      </c>
      <c r="D1769" s="1189">
        <v>50</v>
      </c>
      <c r="E1769" s="1286"/>
      <c r="F1769" s="1180">
        <f>ROUND(D1769*(ROUND(E1769,2)),2)</f>
        <v>0</v>
      </c>
      <c r="G1769" s="1181"/>
      <c r="H1769" s="1182"/>
    </row>
    <row r="1770" spans="1:8" ht="12.75" customHeight="1" x14ac:dyDescent="0.3">
      <c r="A1770" s="1187"/>
      <c r="B1770" s="1235"/>
      <c r="C1770" s="1185"/>
      <c r="D1770" s="1189"/>
      <c r="E1770" s="1285"/>
      <c r="F1770" s="1180"/>
      <c r="G1770" s="1181"/>
      <c r="H1770" s="1182"/>
    </row>
    <row r="1771" spans="1:8" x14ac:dyDescent="0.3">
      <c r="A1771" s="1187" t="s">
        <v>3883</v>
      </c>
      <c r="B1771" s="1188" t="s">
        <v>177</v>
      </c>
      <c r="C1771" s="1185" t="s">
        <v>9</v>
      </c>
      <c r="D1771" s="1189">
        <v>60</v>
      </c>
      <c r="E1771" s="1286"/>
      <c r="F1771" s="1180">
        <f>ROUND(D1771*(ROUND(E1771,2)),2)</f>
        <v>0</v>
      </c>
      <c r="G1771" s="1181"/>
      <c r="H1771" s="1182"/>
    </row>
    <row r="1772" spans="1:8" ht="12.75" customHeight="1" x14ac:dyDescent="0.3">
      <c r="A1772" s="1187"/>
      <c r="B1772" s="1235"/>
      <c r="C1772" s="1185"/>
      <c r="D1772" s="1189"/>
      <c r="E1772" s="1285"/>
      <c r="F1772" s="1180"/>
      <c r="G1772" s="1181"/>
      <c r="H1772" s="1182"/>
    </row>
    <row r="1773" spans="1:8" x14ac:dyDescent="0.3">
      <c r="A1773" s="1187" t="s">
        <v>3886</v>
      </c>
      <c r="B1773" s="1188" t="s">
        <v>175</v>
      </c>
      <c r="C1773" s="1185"/>
      <c r="D1773" s="1189"/>
      <c r="E1773" s="1285"/>
      <c r="F1773" s="1180"/>
      <c r="G1773" s="1181"/>
      <c r="H1773" s="1182"/>
    </row>
    <row r="1774" spans="1:8" ht="12.75" customHeight="1" x14ac:dyDescent="0.3">
      <c r="A1774" s="1187"/>
      <c r="B1774" s="1235"/>
      <c r="C1774" s="1185"/>
      <c r="D1774" s="1189"/>
      <c r="E1774" s="1285"/>
      <c r="F1774" s="1180"/>
      <c r="G1774" s="1181"/>
      <c r="H1774" s="1182"/>
    </row>
    <row r="1775" spans="1:8" x14ac:dyDescent="0.3">
      <c r="A1775" s="1187" t="s">
        <v>3884</v>
      </c>
      <c r="B1775" s="1188" t="s">
        <v>171</v>
      </c>
      <c r="C1775" s="1185" t="s">
        <v>9</v>
      </c>
      <c r="D1775" s="1189">
        <v>45</v>
      </c>
      <c r="E1775" s="1286"/>
      <c r="F1775" s="1180">
        <f>ROUND(D1775*(ROUND(E1775,2)),2)</f>
        <v>0</v>
      </c>
      <c r="G1775" s="1181"/>
      <c r="H1775" s="1182"/>
    </row>
    <row r="1776" spans="1:8" ht="12.75" customHeight="1" x14ac:dyDescent="0.3">
      <c r="A1776" s="1187"/>
      <c r="B1776" s="1235"/>
      <c r="C1776" s="1185"/>
      <c r="D1776" s="1189"/>
      <c r="E1776" s="1285"/>
      <c r="F1776" s="1180"/>
      <c r="G1776" s="1181"/>
      <c r="H1776" s="1182"/>
    </row>
    <row r="1777" spans="1:8" x14ac:dyDescent="0.3">
      <c r="A1777" s="1187" t="s">
        <v>3885</v>
      </c>
      <c r="B1777" s="1188" t="s">
        <v>177</v>
      </c>
      <c r="C1777" s="1185" t="s">
        <v>9</v>
      </c>
      <c r="D1777" s="1189">
        <v>45</v>
      </c>
      <c r="E1777" s="1286"/>
      <c r="F1777" s="1180">
        <f>ROUND(D1777*(ROUND(E1777,2)),2)</f>
        <v>0</v>
      </c>
      <c r="G1777" s="1181"/>
      <c r="H1777" s="1182"/>
    </row>
    <row r="1778" spans="1:8" x14ac:dyDescent="0.3">
      <c r="A1778" s="1187"/>
      <c r="B1778" s="1188"/>
      <c r="C1778" s="1185"/>
      <c r="D1778" s="1189"/>
      <c r="E1778" s="1285"/>
      <c r="F1778" s="1180"/>
      <c r="G1778" s="1181"/>
      <c r="H1778" s="1182"/>
    </row>
    <row r="1779" spans="1:8" x14ac:dyDescent="0.3">
      <c r="A1779" s="1187"/>
      <c r="B1779" s="1188"/>
      <c r="C1779" s="1185"/>
      <c r="D1779" s="1189"/>
      <c r="E1779" s="1285"/>
      <c r="F1779" s="1180"/>
      <c r="G1779" s="1181"/>
      <c r="H1779" s="1182"/>
    </row>
    <row r="1780" spans="1:8" x14ac:dyDescent="0.3">
      <c r="A1780" s="1187"/>
      <c r="B1780" s="1188"/>
      <c r="C1780" s="1185"/>
      <c r="D1780" s="1189"/>
      <c r="E1780" s="1285"/>
      <c r="F1780" s="1180"/>
      <c r="G1780" s="1181"/>
      <c r="H1780" s="1182"/>
    </row>
    <row r="1781" spans="1:8" x14ac:dyDescent="0.3">
      <c r="A1781" s="1187"/>
      <c r="B1781" s="1188"/>
      <c r="C1781" s="1185"/>
      <c r="D1781" s="1189"/>
      <c r="E1781" s="1285"/>
      <c r="F1781" s="1180"/>
      <c r="G1781" s="1181"/>
      <c r="H1781" s="1182"/>
    </row>
    <row r="1782" spans="1:8" x14ac:dyDescent="0.3">
      <c r="A1782" s="1187"/>
      <c r="B1782" s="1188"/>
      <c r="C1782" s="1185"/>
      <c r="D1782" s="1189"/>
      <c r="E1782" s="1285"/>
      <c r="F1782" s="1180"/>
      <c r="G1782" s="1181"/>
      <c r="H1782" s="1182"/>
    </row>
    <row r="1783" spans="1:8" ht="12.75" customHeight="1" x14ac:dyDescent="0.3">
      <c r="A1783" s="1187"/>
      <c r="B1783" s="1188"/>
      <c r="C1783" s="1185"/>
      <c r="D1783" s="1189"/>
      <c r="E1783" s="1258"/>
      <c r="F1783" s="1180"/>
      <c r="G1783" s="1181"/>
      <c r="H1783" s="1182"/>
    </row>
    <row r="1784" spans="1:8" ht="12.75" customHeight="1" x14ac:dyDescent="0.3">
      <c r="A1784" s="1178"/>
      <c r="B1784" s="1203"/>
      <c r="C1784" s="1204"/>
      <c r="D1784" s="1204"/>
      <c r="E1784" s="1204"/>
      <c r="F1784" s="1210"/>
      <c r="G1784" s="1181"/>
      <c r="H1784" s="1182"/>
    </row>
    <row r="1785" spans="1:8" ht="12.75" customHeight="1" x14ac:dyDescent="0.3">
      <c r="A1785" s="1211" t="s">
        <v>4082</v>
      </c>
      <c r="B1785" s="1158" t="s">
        <v>4116</v>
      </c>
      <c r="C1785" s="1159"/>
      <c r="D1785" s="1159"/>
      <c r="E1785" s="1159"/>
      <c r="F1785" s="1175">
        <f>SUM(F1733:F1783)</f>
        <v>5250000</v>
      </c>
      <c r="G1785" s="1181"/>
      <c r="H1785" s="1151"/>
    </row>
    <row r="1786" spans="1:8" ht="12" customHeight="1" x14ac:dyDescent="0.3">
      <c r="A1786" s="1148" t="str">
        <f>A1</f>
        <v>CONTRACT  SANRAL NRA 2024/1323</v>
      </c>
      <c r="B1786" s="1206"/>
      <c r="C1786" s="1150"/>
      <c r="D1786" s="1150"/>
      <c r="E1786" s="1150"/>
      <c r="F1786" s="1151"/>
      <c r="G1786" s="1181"/>
      <c r="H1786" s="1151"/>
    </row>
    <row r="1787" spans="1:8" ht="12" customHeight="1" x14ac:dyDescent="0.3">
      <c r="A1787" s="1148" t="str">
        <f>A2</f>
        <v>ROUTINE ROAD MAINTENANCE ON NATIONAL ROUTES IN THE MPUMALANGA PROVINCE</v>
      </c>
      <c r="B1787" s="1149"/>
      <c r="C1787" s="1150"/>
      <c r="D1787" s="1150"/>
      <c r="E1787" s="1150"/>
      <c r="F1787" s="1155" t="s">
        <v>4529</v>
      </c>
      <c r="G1787" s="1181"/>
      <c r="H1787" s="1155"/>
    </row>
    <row r="1788" spans="1:8" ht="12" customHeight="1" x14ac:dyDescent="0.3">
      <c r="A1788" s="1157" t="s">
        <v>4457</v>
      </c>
      <c r="B1788" s="1149"/>
      <c r="C1788" s="1159"/>
      <c r="D1788" s="1159"/>
      <c r="E1788" s="1159"/>
      <c r="F1788" s="1151"/>
      <c r="G1788" s="1181"/>
      <c r="H1788" s="1151"/>
    </row>
    <row r="1789" spans="1:8" ht="12" customHeight="1" x14ac:dyDescent="0.3">
      <c r="A1789" s="1162"/>
      <c r="B1789" s="1163"/>
      <c r="C1789" s="1164"/>
      <c r="D1789" s="1164"/>
      <c r="E1789" s="1165"/>
      <c r="F1789" s="1165"/>
      <c r="G1789" s="1181"/>
      <c r="H1789" s="1151"/>
    </row>
    <row r="1790" spans="1:8" ht="12" customHeight="1" x14ac:dyDescent="0.3">
      <c r="A1790" s="1166" t="s">
        <v>4111</v>
      </c>
      <c r="B1790" s="1167" t="s">
        <v>4035</v>
      </c>
      <c r="C1790" s="1168" t="s">
        <v>4112</v>
      </c>
      <c r="D1790" s="1168" t="s">
        <v>4113</v>
      </c>
      <c r="E1790" s="1169" t="s">
        <v>4114</v>
      </c>
      <c r="F1790" s="1169" t="s">
        <v>4036</v>
      </c>
      <c r="G1790" s="1181"/>
      <c r="H1790" s="1170"/>
    </row>
    <row r="1791" spans="1:8" ht="12" customHeight="1" x14ac:dyDescent="0.3">
      <c r="A1791" s="1172"/>
      <c r="B1791" s="1173"/>
      <c r="C1791" s="1174"/>
      <c r="D1791" s="1174"/>
      <c r="E1791" s="1175"/>
      <c r="F1791" s="1175"/>
      <c r="G1791" s="1181"/>
      <c r="H1791" s="1151"/>
    </row>
    <row r="1792" spans="1:8" ht="12" customHeight="1" x14ac:dyDescent="0.3">
      <c r="A1792" s="1222"/>
      <c r="B1792" s="1223"/>
      <c r="C1792" s="1164"/>
      <c r="D1792" s="1189" t="s">
        <v>4331</v>
      </c>
      <c r="E1792" s="1165"/>
      <c r="F1792" s="1180"/>
      <c r="G1792" s="1181"/>
      <c r="H1792" s="1182"/>
    </row>
    <row r="1793" spans="1:8" x14ac:dyDescent="0.3">
      <c r="A1793" s="1166" t="s">
        <v>4084</v>
      </c>
      <c r="B1793" s="1184" t="s">
        <v>4530</v>
      </c>
      <c r="C1793" s="1185"/>
      <c r="D1793" s="1189" t="s">
        <v>4331</v>
      </c>
      <c r="E1793" s="1207"/>
      <c r="F1793" s="1180"/>
      <c r="G1793" s="1181"/>
      <c r="H1793" s="1182"/>
    </row>
    <row r="1794" spans="1:8" ht="11.55" customHeight="1" x14ac:dyDescent="0.3">
      <c r="A1794" s="1166"/>
      <c r="B1794" s="1186"/>
      <c r="C1794" s="1185"/>
      <c r="D1794" s="1189" t="s">
        <v>4331</v>
      </c>
      <c r="E1794" s="1207"/>
      <c r="F1794" s="1180"/>
      <c r="G1794" s="1181"/>
      <c r="H1794" s="1182"/>
    </row>
    <row r="1795" spans="1:8" x14ac:dyDescent="0.3">
      <c r="A1795" s="1225" t="s">
        <v>1604</v>
      </c>
      <c r="B1795" s="1188" t="s">
        <v>1605</v>
      </c>
      <c r="C1795" s="1185"/>
      <c r="D1795" s="1189" t="s">
        <v>4331</v>
      </c>
      <c r="E1795" s="1207"/>
      <c r="F1795" s="1180"/>
      <c r="G1795" s="1181"/>
      <c r="H1795" s="1182"/>
    </row>
    <row r="1796" spans="1:8" ht="11.55" customHeight="1" x14ac:dyDescent="0.3">
      <c r="A1796" s="1225"/>
      <c r="B1796" s="1188"/>
      <c r="C1796" s="1185"/>
      <c r="D1796" s="1189" t="s">
        <v>4331</v>
      </c>
      <c r="E1796" s="1207"/>
      <c r="F1796" s="1180"/>
      <c r="G1796" s="1181"/>
      <c r="H1796" s="1182"/>
    </row>
    <row r="1797" spans="1:8" x14ac:dyDescent="0.3">
      <c r="A1797" s="1225" t="s">
        <v>1606</v>
      </c>
      <c r="B1797" s="1188" t="s">
        <v>1607</v>
      </c>
      <c r="C1797" s="1185"/>
      <c r="D1797" s="1189" t="s">
        <v>4331</v>
      </c>
      <c r="E1797" s="1285"/>
      <c r="F1797" s="1180"/>
      <c r="G1797" s="1181"/>
      <c r="H1797" s="1182"/>
    </row>
    <row r="1798" spans="1:8" ht="11.55" customHeight="1" x14ac:dyDescent="0.3">
      <c r="A1798" s="1187" t="s">
        <v>4331</v>
      </c>
      <c r="B1798" s="1188"/>
      <c r="C1798" s="1185"/>
      <c r="D1798" s="1189" t="s">
        <v>4331</v>
      </c>
      <c r="E1798" s="1285"/>
      <c r="F1798" s="1180"/>
      <c r="G1798" s="1181"/>
      <c r="H1798" s="1182"/>
    </row>
    <row r="1799" spans="1:8" x14ac:dyDescent="0.3">
      <c r="A1799" s="1225" t="s">
        <v>1608</v>
      </c>
      <c r="B1799" s="1188" t="s">
        <v>1609</v>
      </c>
      <c r="C1799" s="1185" t="s">
        <v>9</v>
      </c>
      <c r="D1799" s="1189">
        <v>500</v>
      </c>
      <c r="E1799" s="1286"/>
      <c r="F1799" s="1180">
        <f>ROUND(D1799*(ROUND(E1799,2)),2)</f>
        <v>0</v>
      </c>
      <c r="G1799" s="1181"/>
      <c r="H1799" s="1182"/>
    </row>
    <row r="1800" spans="1:8" ht="11.55" customHeight="1" x14ac:dyDescent="0.3">
      <c r="A1800" s="1187"/>
      <c r="B1800" s="1188"/>
      <c r="C1800" s="1185"/>
      <c r="D1800" s="1189" t="s">
        <v>4331</v>
      </c>
      <c r="E1800" s="1258"/>
      <c r="F1800" s="1180"/>
      <c r="G1800" s="1181"/>
      <c r="H1800" s="1182"/>
    </row>
    <row r="1801" spans="1:8" ht="22.8" x14ac:dyDescent="0.3">
      <c r="A1801" s="1225" t="s">
        <v>1610</v>
      </c>
      <c r="B1801" s="1188" t="s">
        <v>1611</v>
      </c>
      <c r="C1801" s="1185" t="s">
        <v>9</v>
      </c>
      <c r="D1801" s="1189">
        <v>500</v>
      </c>
      <c r="E1801" s="1286"/>
      <c r="F1801" s="1180">
        <f>ROUND(D1801*(ROUND(E1801,2)),2)</f>
        <v>0</v>
      </c>
      <c r="G1801" s="1181"/>
      <c r="H1801" s="1182"/>
    </row>
    <row r="1802" spans="1:8" ht="11.55" customHeight="1" x14ac:dyDescent="0.3">
      <c r="A1802" s="1187"/>
      <c r="B1802" s="1188"/>
      <c r="C1802" s="1185"/>
      <c r="D1802" s="1189" t="s">
        <v>4331</v>
      </c>
      <c r="E1802" s="1258"/>
      <c r="F1802" s="1180"/>
      <c r="G1802" s="1181"/>
      <c r="H1802" s="1182"/>
    </row>
    <row r="1803" spans="1:8" x14ac:dyDescent="0.3">
      <c r="A1803" s="1225" t="s">
        <v>1614</v>
      </c>
      <c r="B1803" s="1188" t="s">
        <v>1615</v>
      </c>
      <c r="C1803" s="1185"/>
      <c r="D1803" s="1189" t="s">
        <v>4331</v>
      </c>
      <c r="E1803" s="1207"/>
      <c r="F1803" s="1180"/>
      <c r="G1803" s="1181"/>
      <c r="H1803" s="1182"/>
    </row>
    <row r="1804" spans="1:8" ht="11.55" customHeight="1" x14ac:dyDescent="0.3">
      <c r="A1804" s="1187" t="s">
        <v>4331</v>
      </c>
      <c r="B1804" s="1188"/>
      <c r="C1804" s="1185"/>
      <c r="D1804" s="1189" t="s">
        <v>4331</v>
      </c>
      <c r="E1804" s="1258"/>
      <c r="F1804" s="1180"/>
      <c r="G1804" s="1181"/>
      <c r="H1804" s="1182"/>
    </row>
    <row r="1805" spans="1:8" x14ac:dyDescent="0.3">
      <c r="A1805" s="1225" t="s">
        <v>1616</v>
      </c>
      <c r="B1805" s="1235" t="s">
        <v>1617</v>
      </c>
      <c r="C1805" s="1185" t="s">
        <v>9</v>
      </c>
      <c r="D1805" s="1189">
        <v>50</v>
      </c>
      <c r="E1805" s="1286"/>
      <c r="F1805" s="1180">
        <f>ROUND(D1805*(ROUND(E1805,2)),2)</f>
        <v>0</v>
      </c>
      <c r="G1805" s="1181"/>
      <c r="H1805" s="1182"/>
    </row>
    <row r="1806" spans="1:8" ht="11.55" customHeight="1" x14ac:dyDescent="0.3">
      <c r="A1806" s="1225"/>
      <c r="B1806" s="1235"/>
      <c r="C1806" s="1185"/>
      <c r="D1806" s="1189" t="s">
        <v>4331</v>
      </c>
      <c r="E1806" s="1258"/>
      <c r="F1806" s="1180"/>
      <c r="G1806" s="1181"/>
      <c r="H1806" s="1182"/>
    </row>
    <row r="1807" spans="1:8" x14ac:dyDescent="0.3">
      <c r="A1807" s="1225" t="s">
        <v>1618</v>
      </c>
      <c r="B1807" s="1235" t="s">
        <v>1619</v>
      </c>
      <c r="C1807" s="1185" t="s">
        <v>9</v>
      </c>
      <c r="D1807" s="1189">
        <v>20</v>
      </c>
      <c r="E1807" s="1286"/>
      <c r="F1807" s="1180">
        <f>ROUND(D1807*(ROUND(E1807,2)),2)</f>
        <v>0</v>
      </c>
      <c r="G1807" s="1181"/>
      <c r="H1807" s="1182"/>
    </row>
    <row r="1808" spans="1:8" ht="11.55" customHeight="1" x14ac:dyDescent="0.3">
      <c r="A1808" s="1225"/>
      <c r="B1808" s="1235"/>
      <c r="C1808" s="1185"/>
      <c r="D1808" s="1189" t="s">
        <v>4331</v>
      </c>
      <c r="E1808" s="1258"/>
      <c r="F1808" s="1180"/>
      <c r="G1808" s="1181"/>
      <c r="H1808" s="1182"/>
    </row>
    <row r="1809" spans="1:8" x14ac:dyDescent="0.3">
      <c r="A1809" s="1225" t="s">
        <v>1620</v>
      </c>
      <c r="B1809" s="1235" t="s">
        <v>1411</v>
      </c>
      <c r="C1809" s="1185" t="s">
        <v>9</v>
      </c>
      <c r="D1809" s="1189">
        <v>10</v>
      </c>
      <c r="E1809" s="1286"/>
      <c r="F1809" s="1180">
        <f>ROUND(D1809*(ROUND(E1809,2)),2)</f>
        <v>0</v>
      </c>
      <c r="G1809" s="1181"/>
      <c r="H1809" s="1182"/>
    </row>
    <row r="1810" spans="1:8" ht="11.55" customHeight="1" x14ac:dyDescent="0.3">
      <c r="A1810" s="1187"/>
      <c r="B1810" s="1188"/>
      <c r="C1810" s="1185"/>
      <c r="D1810" s="1189" t="s">
        <v>4331</v>
      </c>
      <c r="E1810" s="1258"/>
      <c r="F1810" s="1180"/>
      <c r="G1810" s="1181"/>
      <c r="H1810" s="1182"/>
    </row>
    <row r="1811" spans="1:8" ht="11.55" customHeight="1" x14ac:dyDescent="0.3">
      <c r="A1811" s="1187"/>
      <c r="B1811" s="1188"/>
      <c r="C1811" s="1185"/>
      <c r="D1811" s="1189" t="s">
        <v>4331</v>
      </c>
      <c r="E1811" s="1258"/>
      <c r="F1811" s="1180"/>
      <c r="G1811" s="1181"/>
      <c r="H1811" s="1182"/>
    </row>
    <row r="1812" spans="1:8" x14ac:dyDescent="0.3">
      <c r="A1812" s="1187" t="s">
        <v>1623</v>
      </c>
      <c r="B1812" s="1188" t="s">
        <v>1624</v>
      </c>
      <c r="C1812" s="1185"/>
      <c r="D1812" s="1189" t="s">
        <v>4331</v>
      </c>
      <c r="E1812" s="1285"/>
      <c r="F1812" s="1180"/>
      <c r="G1812" s="1181"/>
      <c r="H1812" s="1182"/>
    </row>
    <row r="1813" spans="1:8" ht="11.55" customHeight="1" x14ac:dyDescent="0.3">
      <c r="A1813" s="1187"/>
      <c r="B1813" s="1188"/>
      <c r="C1813" s="1185"/>
      <c r="D1813" s="1189" t="s">
        <v>4331</v>
      </c>
      <c r="E1813" s="1285"/>
      <c r="F1813" s="1180"/>
      <c r="G1813" s="1181"/>
      <c r="H1813" s="1182"/>
    </row>
    <row r="1814" spans="1:8" x14ac:dyDescent="0.3">
      <c r="A1814" s="1187" t="s">
        <v>1625</v>
      </c>
      <c r="B1814" s="1188" t="s">
        <v>3946</v>
      </c>
      <c r="C1814" s="1185" t="s">
        <v>1627</v>
      </c>
      <c r="D1814" s="1189">
        <v>500</v>
      </c>
      <c r="E1814" s="1286"/>
      <c r="F1814" s="1180">
        <f>ROUND(D1814*(ROUND(E1814,2)),2)</f>
        <v>0</v>
      </c>
      <c r="G1814" s="1181"/>
      <c r="H1814" s="1182"/>
    </row>
    <row r="1815" spans="1:8" ht="11.55" customHeight="1" x14ac:dyDescent="0.3">
      <c r="A1815" s="1187"/>
      <c r="B1815" s="1188"/>
      <c r="C1815" s="1185"/>
      <c r="D1815" s="1189"/>
      <c r="E1815" s="1258"/>
      <c r="F1815" s="1180"/>
      <c r="G1815" s="1181"/>
      <c r="H1815" s="1182"/>
    </row>
    <row r="1816" spans="1:8" x14ac:dyDescent="0.3">
      <c r="A1816" s="1187" t="s">
        <v>1628</v>
      </c>
      <c r="B1816" s="1188" t="s">
        <v>3689</v>
      </c>
      <c r="C1816" s="1185" t="s">
        <v>1627</v>
      </c>
      <c r="D1816" s="1189">
        <v>100</v>
      </c>
      <c r="E1816" s="1286"/>
      <c r="F1816" s="1180">
        <f>ROUND(D1816*(ROUND(E1816,2)),2)</f>
        <v>0</v>
      </c>
      <c r="G1816" s="1181"/>
      <c r="H1816" s="1182"/>
    </row>
    <row r="1817" spans="1:8" ht="11.55" customHeight="1" x14ac:dyDescent="0.3">
      <c r="A1817" s="1187"/>
      <c r="B1817" s="1188"/>
      <c r="C1817" s="1185"/>
      <c r="D1817" s="1189"/>
      <c r="E1817" s="1258"/>
      <c r="F1817" s="1180"/>
      <c r="G1817" s="1181"/>
      <c r="H1817" s="1182"/>
    </row>
    <row r="1818" spans="1:8" x14ac:dyDescent="0.3">
      <c r="A1818" s="1225" t="s">
        <v>1630</v>
      </c>
      <c r="B1818" s="1188" t="s">
        <v>1631</v>
      </c>
      <c r="C1818" s="1185"/>
      <c r="D1818" s="1189" t="s">
        <v>4331</v>
      </c>
      <c r="E1818" s="1207"/>
      <c r="F1818" s="1180"/>
      <c r="G1818" s="1181"/>
      <c r="H1818" s="1182"/>
    </row>
    <row r="1819" spans="1:8" ht="11.55" customHeight="1" x14ac:dyDescent="0.3">
      <c r="A1819" s="1187"/>
      <c r="B1819" s="1188"/>
      <c r="C1819" s="1185"/>
      <c r="D1819" s="1189" t="s">
        <v>4331</v>
      </c>
      <c r="E1819" s="1258"/>
      <c r="F1819" s="1180"/>
      <c r="G1819" s="1181"/>
      <c r="H1819" s="1182"/>
    </row>
    <row r="1820" spans="1:8" x14ac:dyDescent="0.3">
      <c r="A1820" s="1187" t="s">
        <v>1632</v>
      </c>
      <c r="B1820" s="1188" t="s">
        <v>1633</v>
      </c>
      <c r="C1820" s="1185" t="s">
        <v>181</v>
      </c>
      <c r="D1820" s="1189">
        <v>10</v>
      </c>
      <c r="E1820" s="1286"/>
      <c r="F1820" s="1180">
        <f>ROUND(D1820*(ROUND(E1820,2)),2)</f>
        <v>0</v>
      </c>
      <c r="G1820" s="1181"/>
      <c r="H1820" s="1182"/>
    </row>
    <row r="1821" spans="1:8" ht="11.55" customHeight="1" x14ac:dyDescent="0.3">
      <c r="A1821" s="1187"/>
      <c r="B1821" s="1188"/>
      <c r="C1821" s="1185"/>
      <c r="D1821" s="1189" t="s">
        <v>4331</v>
      </c>
      <c r="E1821" s="1258"/>
      <c r="F1821" s="1180"/>
      <c r="G1821" s="1181"/>
      <c r="H1821" s="1182"/>
    </row>
    <row r="1822" spans="1:8" x14ac:dyDescent="0.3">
      <c r="A1822" s="1187" t="s">
        <v>1634</v>
      </c>
      <c r="B1822" s="1188" t="s">
        <v>1635</v>
      </c>
      <c r="C1822" s="1185" t="s">
        <v>181</v>
      </c>
      <c r="D1822" s="1189">
        <v>20</v>
      </c>
      <c r="E1822" s="1286"/>
      <c r="F1822" s="1180">
        <f>ROUND(D1822*(ROUND(E1822,2)),2)</f>
        <v>0</v>
      </c>
      <c r="G1822" s="1181"/>
      <c r="H1822" s="1182"/>
    </row>
    <row r="1823" spans="1:8" ht="11.55" customHeight="1" x14ac:dyDescent="0.3">
      <c r="A1823" s="1187"/>
      <c r="B1823" s="1188"/>
      <c r="C1823" s="1185"/>
      <c r="D1823" s="1189" t="s">
        <v>4331</v>
      </c>
      <c r="E1823" s="1258"/>
      <c r="F1823" s="1180"/>
      <c r="G1823" s="1181"/>
      <c r="H1823" s="1182"/>
    </row>
    <row r="1824" spans="1:8" x14ac:dyDescent="0.3">
      <c r="A1824" s="1225" t="s">
        <v>1636</v>
      </c>
      <c r="B1824" s="1188" t="s">
        <v>1637</v>
      </c>
      <c r="C1824" s="1185"/>
      <c r="D1824" s="1189" t="s">
        <v>4331</v>
      </c>
      <c r="E1824" s="1217"/>
      <c r="F1824" s="1180"/>
      <c r="G1824" s="1181"/>
      <c r="H1824" s="1182"/>
    </row>
    <row r="1825" spans="1:8" ht="11.55" customHeight="1" x14ac:dyDescent="0.3">
      <c r="A1825" s="1187"/>
      <c r="B1825" s="1188"/>
      <c r="C1825" s="1185"/>
      <c r="D1825" s="1189" t="s">
        <v>4331</v>
      </c>
      <c r="E1825" s="1258"/>
      <c r="F1825" s="1180"/>
      <c r="G1825" s="1181"/>
      <c r="H1825" s="1182"/>
    </row>
    <row r="1826" spans="1:8" x14ac:dyDescent="0.3">
      <c r="A1826" s="1187" t="s">
        <v>1638</v>
      </c>
      <c r="B1826" s="1188" t="s">
        <v>3834</v>
      </c>
      <c r="C1826" s="1185" t="s">
        <v>489</v>
      </c>
      <c r="D1826" s="1189">
        <v>25</v>
      </c>
      <c r="E1826" s="1286"/>
      <c r="F1826" s="1180">
        <f>ROUND(D1826*(ROUND(E1826,2)),2)</f>
        <v>0</v>
      </c>
      <c r="G1826" s="1181"/>
      <c r="H1826" s="1182"/>
    </row>
    <row r="1827" spans="1:8" ht="11.55" customHeight="1" x14ac:dyDescent="0.3">
      <c r="A1827" s="1225"/>
      <c r="B1827" s="1188"/>
      <c r="C1827" s="1185"/>
      <c r="D1827" s="1189" t="s">
        <v>4331</v>
      </c>
      <c r="E1827" s="1217"/>
      <c r="F1827" s="1180"/>
      <c r="G1827" s="1181"/>
      <c r="H1827" s="1182"/>
    </row>
    <row r="1828" spans="1:8" x14ac:dyDescent="0.3">
      <c r="A1828" s="1187" t="s">
        <v>1640</v>
      </c>
      <c r="B1828" s="1188" t="s">
        <v>3994</v>
      </c>
      <c r="C1828" s="1185" t="s">
        <v>489</v>
      </c>
      <c r="D1828" s="1189">
        <v>25</v>
      </c>
      <c r="E1828" s="1286"/>
      <c r="F1828" s="1180">
        <f>ROUND(D1828*(ROUND(E1828,2)),2)</f>
        <v>0</v>
      </c>
      <c r="G1828" s="1181"/>
      <c r="H1828" s="1182"/>
    </row>
    <row r="1829" spans="1:8" ht="11.55" customHeight="1" x14ac:dyDescent="0.3">
      <c r="A1829" s="1187"/>
      <c r="B1829" s="1188"/>
      <c r="C1829" s="1185"/>
      <c r="D1829" s="1189" t="s">
        <v>4331</v>
      </c>
      <c r="E1829" s="1217"/>
      <c r="F1829" s="1180"/>
      <c r="G1829" s="1181"/>
      <c r="H1829" s="1182"/>
    </row>
    <row r="1830" spans="1:8" x14ac:dyDescent="0.3">
      <c r="A1830" s="1166" t="s">
        <v>4531</v>
      </c>
      <c r="B1830" s="1184" t="s">
        <v>4532</v>
      </c>
      <c r="C1830" s="1185"/>
      <c r="D1830" s="1189" t="s">
        <v>4331</v>
      </c>
      <c r="E1830" s="1217"/>
      <c r="F1830" s="1180"/>
      <c r="G1830" s="1181"/>
      <c r="H1830" s="1182"/>
    </row>
    <row r="1831" spans="1:8" ht="11.55" customHeight="1" x14ac:dyDescent="0.3">
      <c r="A1831" s="1187"/>
      <c r="B1831" s="1188"/>
      <c r="C1831" s="1185"/>
      <c r="D1831" s="1189" t="s">
        <v>4331</v>
      </c>
      <c r="E1831" s="1258"/>
      <c r="F1831" s="1180"/>
      <c r="G1831" s="1181"/>
      <c r="H1831" s="1182"/>
    </row>
    <row r="1832" spans="1:8" x14ac:dyDescent="0.3">
      <c r="A1832" s="1225" t="s">
        <v>1643</v>
      </c>
      <c r="B1832" s="1188" t="s">
        <v>1644</v>
      </c>
      <c r="C1832" s="1185"/>
      <c r="D1832" s="1189" t="s">
        <v>4331</v>
      </c>
      <c r="E1832" s="1217"/>
      <c r="F1832" s="1180"/>
      <c r="G1832" s="1181"/>
      <c r="H1832" s="1182"/>
    </row>
    <row r="1833" spans="1:8" ht="11.55" customHeight="1" x14ac:dyDescent="0.3">
      <c r="A1833" s="1187"/>
      <c r="B1833" s="1188"/>
      <c r="C1833" s="1185"/>
      <c r="D1833" s="1189" t="s">
        <v>4331</v>
      </c>
      <c r="E1833" s="1207"/>
      <c r="F1833" s="1180"/>
      <c r="G1833" s="1181"/>
      <c r="H1833" s="1182"/>
    </row>
    <row r="1834" spans="1:8" x14ac:dyDescent="0.3">
      <c r="A1834" s="1187" t="s">
        <v>1645</v>
      </c>
      <c r="B1834" s="1188" t="s">
        <v>1646</v>
      </c>
      <c r="C1834" s="1185"/>
      <c r="D1834" s="1189" t="s">
        <v>4331</v>
      </c>
      <c r="E1834" s="1217"/>
      <c r="F1834" s="1180"/>
      <c r="G1834" s="1181"/>
      <c r="H1834" s="1182"/>
    </row>
    <row r="1835" spans="1:8" ht="11.55" customHeight="1" x14ac:dyDescent="0.3">
      <c r="A1835" s="1225"/>
      <c r="B1835" s="1188"/>
      <c r="C1835" s="1185"/>
      <c r="D1835" s="1189" t="s">
        <v>4331</v>
      </c>
      <c r="E1835" s="1291"/>
      <c r="F1835" s="1180"/>
      <c r="G1835" s="1181"/>
      <c r="H1835" s="1182"/>
    </row>
    <row r="1836" spans="1:8" x14ac:dyDescent="0.3">
      <c r="A1836" s="1225" t="s">
        <v>1647</v>
      </c>
      <c r="B1836" s="1235" t="s">
        <v>1648</v>
      </c>
      <c r="C1836" s="1185" t="s">
        <v>9</v>
      </c>
      <c r="D1836" s="1189">
        <v>10</v>
      </c>
      <c r="E1836" s="1286"/>
      <c r="F1836" s="1180">
        <f>ROUND(D1836*(ROUND(E1836,2)),2)</f>
        <v>0</v>
      </c>
      <c r="G1836" s="1181"/>
      <c r="H1836" s="1182"/>
    </row>
    <row r="1837" spans="1:8" ht="11.55" customHeight="1" x14ac:dyDescent="0.3">
      <c r="A1837" s="1225"/>
      <c r="B1837" s="1235"/>
      <c r="C1837" s="1185"/>
      <c r="D1837" s="1189" t="s">
        <v>4331</v>
      </c>
      <c r="E1837" s="1258"/>
      <c r="F1837" s="1180"/>
      <c r="G1837" s="1181"/>
      <c r="H1837" s="1182"/>
    </row>
    <row r="1838" spans="1:8" x14ac:dyDescent="0.3">
      <c r="A1838" s="1225" t="s">
        <v>1649</v>
      </c>
      <c r="B1838" s="1235" t="s">
        <v>1619</v>
      </c>
      <c r="C1838" s="1185" t="s">
        <v>9</v>
      </c>
      <c r="D1838" s="1189">
        <v>5</v>
      </c>
      <c r="E1838" s="1286"/>
      <c r="F1838" s="1180">
        <f>ROUND(D1838*(ROUND(E1838,2)),2)</f>
        <v>0</v>
      </c>
      <c r="G1838" s="1181"/>
      <c r="H1838" s="1182"/>
    </row>
    <row r="1839" spans="1:8" ht="11.55" customHeight="1" x14ac:dyDescent="0.3">
      <c r="A1839" s="1225"/>
      <c r="B1839" s="1235"/>
      <c r="C1839" s="1185"/>
      <c r="D1839" s="1189" t="s">
        <v>4331</v>
      </c>
      <c r="E1839" s="1258"/>
      <c r="F1839" s="1180"/>
      <c r="G1839" s="1181"/>
      <c r="H1839" s="1182"/>
    </row>
    <row r="1840" spans="1:8" x14ac:dyDescent="0.3">
      <c r="A1840" s="1187" t="s">
        <v>1650</v>
      </c>
      <c r="B1840" s="1235" t="s">
        <v>1411</v>
      </c>
      <c r="C1840" s="1185" t="s">
        <v>9</v>
      </c>
      <c r="D1840" s="1189">
        <v>5</v>
      </c>
      <c r="E1840" s="1286"/>
      <c r="F1840" s="1180">
        <f>ROUND(D1840*(ROUND(E1840,2)),2)</f>
        <v>0</v>
      </c>
      <c r="G1840" s="1181"/>
      <c r="H1840" s="1182"/>
    </row>
    <row r="1841" spans="1:8" ht="11.55" customHeight="1" x14ac:dyDescent="0.3">
      <c r="A1841" s="1187"/>
      <c r="B1841" s="1188"/>
      <c r="C1841" s="1185"/>
      <c r="D1841" s="1189" t="s">
        <v>4331</v>
      </c>
      <c r="E1841" s="1217"/>
      <c r="F1841" s="1180"/>
      <c r="G1841" s="1181"/>
      <c r="H1841" s="1182"/>
    </row>
    <row r="1842" spans="1:8" x14ac:dyDescent="0.3">
      <c r="A1842" s="1187" t="s">
        <v>1654</v>
      </c>
      <c r="B1842" s="1188" t="s">
        <v>1655</v>
      </c>
      <c r="C1842" s="1185"/>
      <c r="D1842" s="1189" t="s">
        <v>4331</v>
      </c>
      <c r="E1842" s="1207"/>
      <c r="F1842" s="1180"/>
      <c r="G1842" s="1181"/>
      <c r="H1842" s="1182"/>
    </row>
    <row r="1843" spans="1:8" ht="11.55" customHeight="1" x14ac:dyDescent="0.3">
      <c r="A1843" s="1187"/>
      <c r="B1843" s="1188"/>
      <c r="C1843" s="1185"/>
      <c r="D1843" s="1189" t="s">
        <v>4331</v>
      </c>
      <c r="E1843" s="1207"/>
      <c r="F1843" s="1180"/>
      <c r="G1843" s="1181"/>
      <c r="H1843" s="1182"/>
    </row>
    <row r="1844" spans="1:8" x14ac:dyDescent="0.3">
      <c r="A1844" s="1187" t="s">
        <v>1656</v>
      </c>
      <c r="B1844" s="1235" t="s">
        <v>3877</v>
      </c>
      <c r="C1844" s="1185" t="s">
        <v>1377</v>
      </c>
      <c r="D1844" s="1189">
        <v>1</v>
      </c>
      <c r="E1844" s="1207">
        <v>250000</v>
      </c>
      <c r="F1844" s="1180">
        <f t="shared" ref="F1844:F1846" si="7">ROUND(D1844*(ROUND(E1844,2)),2)</f>
        <v>250000</v>
      </c>
      <c r="G1844" s="1181"/>
      <c r="H1844" s="1182"/>
    </row>
    <row r="1845" spans="1:8" x14ac:dyDescent="0.3">
      <c r="A1845" s="1187"/>
      <c r="B1845" s="1235"/>
      <c r="C1845" s="1253"/>
      <c r="D1845" s="1189"/>
      <c r="E1845" s="1207"/>
      <c r="F1845" s="1180"/>
      <c r="G1845" s="1181"/>
      <c r="H1845" s="1182"/>
    </row>
    <row r="1846" spans="1:8" ht="11.55" customHeight="1" x14ac:dyDescent="0.3">
      <c r="A1846" s="1187" t="s">
        <v>1658</v>
      </c>
      <c r="B1846" s="1235" t="s">
        <v>1666</v>
      </c>
      <c r="C1846" s="1253" t="s">
        <v>21</v>
      </c>
      <c r="D1846" s="1207">
        <v>250000</v>
      </c>
      <c r="E1846" s="1290"/>
      <c r="F1846" s="1180">
        <f t="shared" si="7"/>
        <v>0</v>
      </c>
      <c r="G1846" s="1181"/>
      <c r="H1846" s="1182"/>
    </row>
    <row r="1847" spans="1:8" x14ac:dyDescent="0.3">
      <c r="A1847" s="1187"/>
      <c r="B1847" s="1235"/>
      <c r="C1847" s="1292"/>
      <c r="D1847" s="1246"/>
      <c r="E1847" s="1264"/>
      <c r="F1847" s="1180"/>
      <c r="G1847" s="1181"/>
      <c r="H1847" s="1182"/>
    </row>
    <row r="1848" spans="1:8" ht="11.55" customHeight="1" x14ac:dyDescent="0.3">
      <c r="A1848" s="1187"/>
      <c r="B1848" s="1235"/>
      <c r="C1848" s="1292"/>
      <c r="D1848" s="1246"/>
      <c r="E1848" s="1207"/>
      <c r="F1848" s="1180"/>
      <c r="G1848" s="1181"/>
      <c r="H1848" s="1182"/>
    </row>
    <row r="1849" spans="1:8" ht="12" customHeight="1" x14ac:dyDescent="0.3">
      <c r="A1849" s="1178"/>
      <c r="B1849" s="1203"/>
      <c r="C1849" s="1204"/>
      <c r="D1849" s="1204"/>
      <c r="E1849" s="1204"/>
      <c r="F1849" s="1210"/>
      <c r="G1849" s="1181"/>
      <c r="H1849" s="1182"/>
    </row>
    <row r="1850" spans="1:8" ht="12" customHeight="1" x14ac:dyDescent="0.3">
      <c r="A1850" s="1211" t="s">
        <v>4084</v>
      </c>
      <c r="B1850" s="1158" t="s">
        <v>4116</v>
      </c>
      <c r="C1850" s="1159"/>
      <c r="D1850" s="1159"/>
      <c r="E1850" s="1159"/>
      <c r="F1850" s="1175">
        <f>SUM(F1792:F1847)</f>
        <v>250000</v>
      </c>
      <c r="G1850" s="1181"/>
      <c r="H1850" s="1151"/>
    </row>
    <row r="1851" spans="1:8" x14ac:dyDescent="0.3">
      <c r="A1851" s="1148" t="str">
        <f>A1</f>
        <v>CONTRACT  SANRAL NRA 2024/1323</v>
      </c>
      <c r="B1851" s="1206"/>
      <c r="C1851" s="1150"/>
      <c r="D1851" s="1150"/>
      <c r="E1851" s="1150"/>
      <c r="F1851" s="1151"/>
      <c r="G1851" s="1181"/>
      <c r="H1851" s="1151"/>
    </row>
    <row r="1852" spans="1:8" x14ac:dyDescent="0.3">
      <c r="A1852" s="1148" t="str">
        <f>A2</f>
        <v>ROUTINE ROAD MAINTENANCE ON NATIONAL ROUTES IN THE MPUMALANGA PROVINCE</v>
      </c>
      <c r="B1852" s="1149"/>
      <c r="C1852" s="1150"/>
      <c r="D1852" s="1150"/>
      <c r="E1852" s="1150"/>
      <c r="F1852" s="1155" t="s">
        <v>4533</v>
      </c>
      <c r="G1852" s="1181"/>
      <c r="H1852" s="1155"/>
    </row>
    <row r="1853" spans="1:8" x14ac:dyDescent="0.3">
      <c r="A1853" s="1157" t="s">
        <v>4457</v>
      </c>
      <c r="B1853" s="1149"/>
      <c r="C1853" s="1159"/>
      <c r="D1853" s="1159"/>
      <c r="E1853" s="1159"/>
      <c r="F1853" s="1151"/>
      <c r="G1853" s="1181"/>
      <c r="H1853" s="1151"/>
    </row>
    <row r="1854" spans="1:8" x14ac:dyDescent="0.3">
      <c r="A1854" s="1162"/>
      <c r="B1854" s="1163"/>
      <c r="C1854" s="1164"/>
      <c r="D1854" s="1164"/>
      <c r="E1854" s="1165"/>
      <c r="F1854" s="1165"/>
      <c r="G1854" s="1181"/>
      <c r="H1854" s="1151"/>
    </row>
    <row r="1855" spans="1:8" x14ac:dyDescent="0.3">
      <c r="A1855" s="1166" t="s">
        <v>4111</v>
      </c>
      <c r="B1855" s="1167" t="s">
        <v>4035</v>
      </c>
      <c r="C1855" s="1168" t="s">
        <v>4112</v>
      </c>
      <c r="D1855" s="1168" t="s">
        <v>4113</v>
      </c>
      <c r="E1855" s="1169" t="s">
        <v>4114</v>
      </c>
      <c r="F1855" s="1169" t="s">
        <v>4036</v>
      </c>
      <c r="G1855" s="1181"/>
      <c r="H1855" s="1170"/>
    </row>
    <row r="1856" spans="1:8" x14ac:dyDescent="0.3">
      <c r="A1856" s="1172"/>
      <c r="B1856" s="1173"/>
      <c r="C1856" s="1174"/>
      <c r="D1856" s="1174"/>
      <c r="E1856" s="1175"/>
      <c r="F1856" s="1175"/>
      <c r="G1856" s="1181"/>
      <c r="H1856" s="1151"/>
    </row>
    <row r="1857" spans="1:8" x14ac:dyDescent="0.3">
      <c r="A1857" s="1222"/>
      <c r="B1857" s="1223"/>
      <c r="C1857" s="1164"/>
      <c r="D1857" s="1189" t="s">
        <v>4331</v>
      </c>
      <c r="E1857" s="1165"/>
      <c r="F1857" s="1180"/>
      <c r="G1857" s="1181"/>
      <c r="H1857" s="1182"/>
    </row>
    <row r="1858" spans="1:8" x14ac:dyDescent="0.3">
      <c r="A1858" s="1166" t="s">
        <v>4086</v>
      </c>
      <c r="B1858" s="1184" t="s">
        <v>4087</v>
      </c>
      <c r="C1858" s="1185"/>
      <c r="D1858" s="1189" t="s">
        <v>4331</v>
      </c>
      <c r="E1858" s="1207"/>
      <c r="F1858" s="1180"/>
      <c r="G1858" s="1181"/>
      <c r="H1858" s="1182"/>
    </row>
    <row r="1859" spans="1:8" x14ac:dyDescent="0.3">
      <c r="A1859" s="1166"/>
      <c r="B1859" s="1184"/>
      <c r="C1859" s="1185"/>
      <c r="D1859" s="1189" t="s">
        <v>4331</v>
      </c>
      <c r="E1859" s="1207"/>
      <c r="F1859" s="1180"/>
      <c r="G1859" s="1181"/>
      <c r="H1859" s="1182"/>
    </row>
    <row r="1860" spans="1:8" x14ac:dyDescent="0.3">
      <c r="A1860" s="1225" t="s">
        <v>1668</v>
      </c>
      <c r="B1860" s="1188" t="s">
        <v>3878</v>
      </c>
      <c r="C1860" s="1185"/>
      <c r="D1860" s="1189" t="s">
        <v>4331</v>
      </c>
      <c r="E1860" s="1207"/>
      <c r="F1860" s="1180"/>
      <c r="G1860" s="1181"/>
      <c r="H1860" s="1182"/>
    </row>
    <row r="1861" spans="1:8" x14ac:dyDescent="0.3">
      <c r="A1861" s="1166"/>
      <c r="B1861" s="1188"/>
      <c r="C1861" s="1185"/>
      <c r="D1861" s="1189" t="s">
        <v>4331</v>
      </c>
      <c r="E1861" s="1207"/>
      <c r="F1861" s="1180"/>
      <c r="G1861" s="1181"/>
      <c r="H1861" s="1182"/>
    </row>
    <row r="1862" spans="1:8" x14ac:dyDescent="0.3">
      <c r="A1862" s="1187" t="s">
        <v>1670</v>
      </c>
      <c r="B1862" s="1188" t="s">
        <v>3878</v>
      </c>
      <c r="C1862" s="1185" t="s">
        <v>16</v>
      </c>
      <c r="D1862" s="1189">
        <v>1</v>
      </c>
      <c r="E1862" s="1207">
        <v>1200000</v>
      </c>
      <c r="F1862" s="1180">
        <f>ROUND(D1862*(ROUND(E1862,2)),2)</f>
        <v>1200000</v>
      </c>
      <c r="G1862" s="1181"/>
      <c r="H1862" s="1182"/>
    </row>
    <row r="1863" spans="1:8" x14ac:dyDescent="0.3">
      <c r="A1863" s="1225"/>
      <c r="B1863" s="1188"/>
      <c r="C1863" s="1185"/>
      <c r="D1863" s="1189" t="s">
        <v>4331</v>
      </c>
      <c r="E1863" s="1207"/>
      <c r="F1863" s="1180"/>
      <c r="G1863" s="1181"/>
      <c r="H1863" s="1182"/>
    </row>
    <row r="1864" spans="1:8" ht="22.8" x14ac:dyDescent="0.3">
      <c r="A1864" s="1225" t="s">
        <v>1673</v>
      </c>
      <c r="B1864" s="1188" t="s">
        <v>1674</v>
      </c>
      <c r="C1864" s="1185" t="s">
        <v>21</v>
      </c>
      <c r="D1864" s="1189">
        <f>F1862</f>
        <v>1200000</v>
      </c>
      <c r="E1864" s="1290"/>
      <c r="F1864" s="1180">
        <f>ROUND(D1864*(ROUND(E1864,4)),2)</f>
        <v>0</v>
      </c>
      <c r="G1864" s="1181"/>
      <c r="H1864" s="1182"/>
    </row>
    <row r="1865" spans="1:8" x14ac:dyDescent="0.3">
      <c r="A1865" s="1225"/>
      <c r="B1865" s="1188"/>
      <c r="C1865" s="1185"/>
      <c r="D1865" s="1189" t="s">
        <v>4331</v>
      </c>
      <c r="E1865" s="1217"/>
      <c r="F1865" s="1180"/>
      <c r="G1865" s="1181"/>
      <c r="H1865" s="1182"/>
    </row>
    <row r="1866" spans="1:8" x14ac:dyDescent="0.3">
      <c r="A1866" s="1225" t="s">
        <v>1687</v>
      </c>
      <c r="B1866" s="1188" t="s">
        <v>1688</v>
      </c>
      <c r="C1866" s="1185"/>
      <c r="D1866" s="1189" t="s">
        <v>4331</v>
      </c>
      <c r="E1866" s="1217"/>
      <c r="F1866" s="1180"/>
      <c r="G1866" s="1181"/>
      <c r="H1866" s="1182"/>
    </row>
    <row r="1867" spans="1:8" x14ac:dyDescent="0.3">
      <c r="A1867" s="1225"/>
      <c r="B1867" s="1188"/>
      <c r="C1867" s="1185"/>
      <c r="D1867" s="1189" t="s">
        <v>4331</v>
      </c>
      <c r="E1867" s="1217"/>
      <c r="F1867" s="1180"/>
      <c r="G1867" s="1181"/>
      <c r="H1867" s="1182"/>
    </row>
    <row r="1868" spans="1:8" x14ac:dyDescent="0.3">
      <c r="A1868" s="1187" t="s">
        <v>1689</v>
      </c>
      <c r="B1868" s="1188" t="s">
        <v>1690</v>
      </c>
      <c r="C1868" s="1185"/>
      <c r="D1868" s="1189" t="s">
        <v>4331</v>
      </c>
      <c r="E1868" s="1245"/>
      <c r="F1868" s="1180"/>
      <c r="G1868" s="1181"/>
      <c r="H1868" s="1182"/>
    </row>
    <row r="1869" spans="1:8" x14ac:dyDescent="0.3">
      <c r="A1869" s="1187"/>
      <c r="B1869" s="1188"/>
      <c r="C1869" s="1185"/>
      <c r="D1869" s="1189" t="s">
        <v>4331</v>
      </c>
      <c r="E1869" s="1293"/>
      <c r="F1869" s="1180"/>
      <c r="G1869" s="1181"/>
      <c r="H1869" s="1182"/>
    </row>
    <row r="1870" spans="1:8" x14ac:dyDescent="0.3">
      <c r="A1870" s="1187" t="s">
        <v>1691</v>
      </c>
      <c r="B1870" s="1235" t="s">
        <v>3947</v>
      </c>
      <c r="C1870" s="1185" t="s">
        <v>9</v>
      </c>
      <c r="D1870" s="1189">
        <v>100</v>
      </c>
      <c r="E1870" s="1286"/>
      <c r="F1870" s="1180">
        <f>ROUND(D1870*(ROUND(E1870,4)),2)</f>
        <v>0</v>
      </c>
      <c r="G1870" s="1181"/>
      <c r="H1870" s="1182"/>
    </row>
    <row r="1871" spans="1:8" x14ac:dyDescent="0.3">
      <c r="A1871" s="1187"/>
      <c r="B1871" s="1235"/>
      <c r="C1871" s="1185"/>
      <c r="D1871" s="1189" t="s">
        <v>4331</v>
      </c>
      <c r="E1871" s="1258"/>
      <c r="F1871" s="1180"/>
      <c r="G1871" s="1181"/>
      <c r="H1871" s="1182"/>
    </row>
    <row r="1872" spans="1:8" x14ac:dyDescent="0.3">
      <c r="A1872" s="1187" t="s">
        <v>1695</v>
      </c>
      <c r="B1872" s="1188" t="s">
        <v>1696</v>
      </c>
      <c r="C1872" s="1185"/>
      <c r="D1872" s="1189" t="s">
        <v>4331</v>
      </c>
      <c r="E1872" s="1217"/>
      <c r="F1872" s="1180"/>
      <c r="G1872" s="1181"/>
      <c r="H1872" s="1182"/>
    </row>
    <row r="1873" spans="1:8" x14ac:dyDescent="0.3">
      <c r="A1873" s="1225"/>
      <c r="B1873" s="1188"/>
      <c r="C1873" s="1185"/>
      <c r="D1873" s="1189" t="s">
        <v>4331</v>
      </c>
      <c r="E1873" s="1291"/>
      <c r="F1873" s="1180"/>
      <c r="G1873" s="1181"/>
      <c r="H1873" s="1182"/>
    </row>
    <row r="1874" spans="1:8" x14ac:dyDescent="0.3">
      <c r="A1874" s="1187" t="s">
        <v>1697</v>
      </c>
      <c r="B1874" s="1235" t="s">
        <v>3947</v>
      </c>
      <c r="C1874" s="1185" t="s">
        <v>9</v>
      </c>
      <c r="D1874" s="1189">
        <v>100</v>
      </c>
      <c r="E1874" s="1286"/>
      <c r="F1874" s="1180">
        <f>ROUND(D1874*(ROUND(E1874,4)),2)</f>
        <v>0</v>
      </c>
      <c r="G1874" s="1181"/>
      <c r="H1874" s="1182"/>
    </row>
    <row r="1875" spans="1:8" x14ac:dyDescent="0.3">
      <c r="A1875" s="1187"/>
      <c r="B1875" s="1235"/>
      <c r="C1875" s="1185"/>
      <c r="D1875" s="1189" t="s">
        <v>4331</v>
      </c>
      <c r="E1875" s="1258"/>
      <c r="F1875" s="1180"/>
      <c r="G1875" s="1181"/>
      <c r="H1875" s="1182"/>
    </row>
    <row r="1876" spans="1:8" x14ac:dyDescent="0.3">
      <c r="A1876" s="1187" t="s">
        <v>1698</v>
      </c>
      <c r="B1876" s="1235" t="s">
        <v>4257</v>
      </c>
      <c r="C1876" s="1185" t="s">
        <v>9</v>
      </c>
      <c r="D1876" s="1189">
        <v>100</v>
      </c>
      <c r="E1876" s="1294"/>
      <c r="F1876" s="1180">
        <f>ROUND(D1876*(ROUND(E1876,4)),2)</f>
        <v>0</v>
      </c>
      <c r="G1876" s="1181"/>
      <c r="H1876" s="1182"/>
    </row>
    <row r="1877" spans="1:8" x14ac:dyDescent="0.3">
      <c r="A1877" s="1187"/>
      <c r="B1877" s="1188"/>
      <c r="C1877" s="1185"/>
      <c r="D1877" s="1189"/>
      <c r="E1877" s="1285"/>
      <c r="F1877" s="1180"/>
      <c r="G1877" s="1181"/>
      <c r="H1877" s="1182"/>
    </row>
    <row r="1878" spans="1:8" x14ac:dyDescent="0.3">
      <c r="A1878" s="1187" t="s">
        <v>1699</v>
      </c>
      <c r="B1878" s="1188" t="s">
        <v>3879</v>
      </c>
      <c r="C1878" s="1185" t="s">
        <v>9</v>
      </c>
      <c r="D1878" s="1189">
        <v>100</v>
      </c>
      <c r="E1878" s="1295"/>
      <c r="F1878" s="1180">
        <f>ROUND(D1878*(ROUND(E1878,4)),2)</f>
        <v>0</v>
      </c>
      <c r="G1878" s="1181"/>
      <c r="H1878" s="1182"/>
    </row>
    <row r="1879" spans="1:8" x14ac:dyDescent="0.3">
      <c r="A1879" s="1187"/>
      <c r="B1879" s="1188"/>
      <c r="C1879" s="1185"/>
      <c r="D1879" s="1189"/>
      <c r="E1879" s="1258"/>
      <c r="F1879" s="1180"/>
      <c r="G1879" s="1181"/>
      <c r="H1879" s="1182"/>
    </row>
    <row r="1880" spans="1:8" x14ac:dyDescent="0.3">
      <c r="A1880" s="1187" t="s">
        <v>1701</v>
      </c>
      <c r="B1880" s="1188" t="s">
        <v>1702</v>
      </c>
      <c r="C1880" s="1185"/>
      <c r="D1880" s="1189" t="s">
        <v>4331</v>
      </c>
      <c r="E1880" s="1217"/>
      <c r="F1880" s="1180"/>
      <c r="G1880" s="1181"/>
      <c r="H1880" s="1182"/>
    </row>
    <row r="1881" spans="1:8" x14ac:dyDescent="0.3">
      <c r="A1881" s="1187"/>
      <c r="B1881" s="1188"/>
      <c r="C1881" s="1185"/>
      <c r="D1881" s="1189"/>
      <c r="E1881" s="1217"/>
      <c r="F1881" s="1180"/>
      <c r="G1881" s="1181"/>
      <c r="H1881" s="1182"/>
    </row>
    <row r="1882" spans="1:8" x14ac:dyDescent="0.3">
      <c r="A1882" s="1225" t="s">
        <v>1703</v>
      </c>
      <c r="B1882" s="1188" t="s">
        <v>1678</v>
      </c>
      <c r="C1882" s="1185" t="s">
        <v>9</v>
      </c>
      <c r="D1882" s="1189">
        <v>500</v>
      </c>
      <c r="E1882" s="1296"/>
      <c r="F1882" s="1180">
        <f>ROUND(D1882*(ROUND(E1882,4)),2)</f>
        <v>0</v>
      </c>
      <c r="G1882" s="1181"/>
      <c r="H1882" s="1182"/>
    </row>
    <row r="1883" spans="1:8" x14ac:dyDescent="0.3">
      <c r="A1883" s="1225"/>
      <c r="B1883" s="1188"/>
      <c r="C1883" s="1185"/>
      <c r="D1883" s="1189"/>
      <c r="E1883" s="1291"/>
      <c r="F1883" s="1180"/>
      <c r="G1883" s="1181"/>
      <c r="H1883" s="1182"/>
    </row>
    <row r="1884" spans="1:8" x14ac:dyDescent="0.3">
      <c r="A1884" s="1225" t="s">
        <v>1704</v>
      </c>
      <c r="B1884" s="1188" t="s">
        <v>1680</v>
      </c>
      <c r="C1884" s="1185" t="s">
        <v>9</v>
      </c>
      <c r="D1884" s="1189">
        <v>500</v>
      </c>
      <c r="E1884" s="1297"/>
      <c r="F1884" s="1180">
        <f>ROUND(D1884*(ROUND(E1884,4)),2)</f>
        <v>0</v>
      </c>
      <c r="G1884" s="1181"/>
      <c r="H1884" s="1182"/>
    </row>
    <row r="1885" spans="1:8" x14ac:dyDescent="0.3">
      <c r="A1885" s="1225"/>
      <c r="B1885" s="1188"/>
      <c r="C1885" s="1185"/>
      <c r="D1885" s="1189"/>
      <c r="E1885" s="1291"/>
      <c r="F1885" s="1180"/>
      <c r="G1885" s="1181"/>
      <c r="H1885" s="1182"/>
    </row>
    <row r="1886" spans="1:8" x14ac:dyDescent="0.3">
      <c r="A1886" s="1225" t="s">
        <v>1705</v>
      </c>
      <c r="B1886" s="1188" t="s">
        <v>1696</v>
      </c>
      <c r="C1886" s="1185" t="s">
        <v>9</v>
      </c>
      <c r="D1886" s="1189">
        <v>400</v>
      </c>
      <c r="E1886" s="1297"/>
      <c r="F1886" s="1180">
        <f>ROUND(D1886*(ROUND(E1886,4)),2)</f>
        <v>0</v>
      </c>
      <c r="G1886" s="1181"/>
      <c r="H1886" s="1182"/>
    </row>
    <row r="1887" spans="1:8" x14ac:dyDescent="0.3">
      <c r="A1887" s="1225"/>
      <c r="B1887" s="1188"/>
      <c r="C1887" s="1185"/>
      <c r="D1887" s="1189"/>
      <c r="E1887" s="1291"/>
      <c r="F1887" s="1180"/>
      <c r="G1887" s="1181"/>
      <c r="H1887" s="1182"/>
    </row>
    <row r="1888" spans="1:8" x14ac:dyDescent="0.3">
      <c r="A1888" s="1225" t="s">
        <v>1710</v>
      </c>
      <c r="B1888" s="1188" t="s">
        <v>1711</v>
      </c>
      <c r="C1888" s="1185" t="s">
        <v>9</v>
      </c>
      <c r="D1888" s="1189">
        <v>500</v>
      </c>
      <c r="E1888" s="1297"/>
      <c r="F1888" s="1180">
        <f>ROUND(D1888*(ROUND(E1888,4)),2)</f>
        <v>0</v>
      </c>
      <c r="G1888" s="1181"/>
      <c r="H1888" s="1182"/>
    </row>
    <row r="1889" spans="1:8" x14ac:dyDescent="0.3">
      <c r="A1889" s="1225"/>
      <c r="B1889" s="1188"/>
      <c r="C1889" s="1185"/>
      <c r="D1889" s="1189" t="s">
        <v>4331</v>
      </c>
      <c r="E1889" s="1258"/>
      <c r="F1889" s="1180"/>
      <c r="G1889" s="1181"/>
      <c r="H1889" s="1182"/>
    </row>
    <row r="1890" spans="1:8" x14ac:dyDescent="0.3">
      <c r="A1890" s="1225"/>
      <c r="B1890" s="1188"/>
      <c r="C1890" s="1185"/>
      <c r="D1890" s="1189" t="s">
        <v>4331</v>
      </c>
      <c r="E1890" s="1217"/>
      <c r="F1890" s="1180"/>
      <c r="G1890" s="1181"/>
      <c r="H1890" s="1182"/>
    </row>
    <row r="1891" spans="1:8" x14ac:dyDescent="0.3">
      <c r="A1891" s="1298"/>
      <c r="B1891" s="1198"/>
      <c r="C1891" s="1185"/>
      <c r="D1891" s="1189" t="s">
        <v>4331</v>
      </c>
      <c r="E1891" s="1217"/>
      <c r="F1891" s="1180"/>
      <c r="G1891" s="1181"/>
      <c r="H1891" s="1182"/>
    </row>
    <row r="1892" spans="1:8" x14ac:dyDescent="0.3">
      <c r="A1892" s="1187"/>
      <c r="B1892" s="1188"/>
      <c r="C1892" s="1185"/>
      <c r="D1892" s="1189" t="s">
        <v>4331</v>
      </c>
      <c r="E1892" s="1207"/>
      <c r="F1892" s="1180"/>
      <c r="G1892" s="1181"/>
      <c r="H1892" s="1182"/>
    </row>
    <row r="1893" spans="1:8" x14ac:dyDescent="0.3">
      <c r="A1893" s="1225"/>
      <c r="B1893" s="1188"/>
      <c r="C1893" s="1185"/>
      <c r="D1893" s="1189" t="s">
        <v>4331</v>
      </c>
      <c r="E1893" s="1217"/>
      <c r="F1893" s="1180"/>
      <c r="G1893" s="1181"/>
      <c r="H1893" s="1182"/>
    </row>
    <row r="1894" spans="1:8" x14ac:dyDescent="0.3">
      <c r="A1894" s="1187"/>
      <c r="B1894" s="1188"/>
      <c r="C1894" s="1185"/>
      <c r="D1894" s="1189" t="s">
        <v>4331</v>
      </c>
      <c r="E1894" s="1217"/>
      <c r="F1894" s="1180"/>
      <c r="G1894" s="1181"/>
      <c r="H1894" s="1182"/>
    </row>
    <row r="1895" spans="1:8" x14ac:dyDescent="0.3">
      <c r="A1895" s="1183"/>
      <c r="B1895" s="1188"/>
      <c r="C1895" s="1185"/>
      <c r="D1895" s="1189" t="s">
        <v>4331</v>
      </c>
      <c r="E1895" s="1217"/>
      <c r="F1895" s="1180"/>
      <c r="G1895" s="1181"/>
      <c r="H1895" s="1182"/>
    </row>
    <row r="1896" spans="1:8" x14ac:dyDescent="0.3">
      <c r="A1896" s="1183"/>
      <c r="B1896" s="1188"/>
      <c r="C1896" s="1185"/>
      <c r="D1896" s="1189"/>
      <c r="E1896" s="1217"/>
      <c r="F1896" s="1180"/>
      <c r="G1896" s="1181"/>
      <c r="H1896" s="1182"/>
    </row>
    <row r="1897" spans="1:8" x14ac:dyDescent="0.3">
      <c r="A1897" s="1183"/>
      <c r="B1897" s="1188"/>
      <c r="C1897" s="1185"/>
      <c r="D1897" s="1189"/>
      <c r="E1897" s="1217"/>
      <c r="F1897" s="1180"/>
      <c r="G1897" s="1181"/>
      <c r="H1897" s="1182"/>
    </row>
    <row r="1898" spans="1:8" x14ac:dyDescent="0.3">
      <c r="A1898" s="1183"/>
      <c r="B1898" s="1188"/>
      <c r="C1898" s="1185"/>
      <c r="D1898" s="1189" t="s">
        <v>4331</v>
      </c>
      <c r="E1898" s="1217"/>
      <c r="F1898" s="1180"/>
      <c r="G1898" s="1181"/>
      <c r="H1898" s="1182"/>
    </row>
    <row r="1899" spans="1:8" x14ac:dyDescent="0.3">
      <c r="A1899" s="1183"/>
      <c r="B1899" s="1188"/>
      <c r="C1899" s="1185"/>
      <c r="D1899" s="1189" t="s">
        <v>4331</v>
      </c>
      <c r="E1899" s="1217"/>
      <c r="F1899" s="1180"/>
      <c r="G1899" s="1181"/>
      <c r="H1899" s="1182"/>
    </row>
    <row r="1900" spans="1:8" x14ac:dyDescent="0.3">
      <c r="A1900" s="1183"/>
      <c r="B1900" s="1188"/>
      <c r="C1900" s="1185"/>
      <c r="D1900" s="1189" t="s">
        <v>4331</v>
      </c>
      <c r="E1900" s="1217"/>
      <c r="F1900" s="1180"/>
      <c r="G1900" s="1181"/>
      <c r="H1900" s="1182"/>
    </row>
    <row r="1901" spans="1:8" x14ac:dyDescent="0.3">
      <c r="A1901" s="1183"/>
      <c r="B1901" s="1188"/>
      <c r="C1901" s="1185"/>
      <c r="D1901" s="1189" t="s">
        <v>4331</v>
      </c>
      <c r="E1901" s="1217"/>
      <c r="F1901" s="1180"/>
      <c r="G1901" s="1181"/>
      <c r="H1901" s="1182"/>
    </row>
    <row r="1902" spans="1:8" x14ac:dyDescent="0.3">
      <c r="A1902" s="1183"/>
      <c r="B1902" s="1188"/>
      <c r="C1902" s="1185"/>
      <c r="D1902" s="1189" t="s">
        <v>4331</v>
      </c>
      <c r="E1902" s="1217"/>
      <c r="F1902" s="1180"/>
      <c r="G1902" s="1181"/>
      <c r="H1902" s="1182"/>
    </row>
    <row r="1903" spans="1:8" x14ac:dyDescent="0.3">
      <c r="A1903" s="1183"/>
      <c r="B1903" s="1188"/>
      <c r="C1903" s="1185"/>
      <c r="D1903" s="1189"/>
      <c r="E1903" s="1217"/>
      <c r="F1903" s="1180"/>
      <c r="G1903" s="1181"/>
      <c r="H1903" s="1182"/>
    </row>
    <row r="1904" spans="1:8" x14ac:dyDescent="0.3">
      <c r="A1904" s="1183"/>
      <c r="B1904" s="1188"/>
      <c r="C1904" s="1185"/>
      <c r="D1904" s="1189"/>
      <c r="E1904" s="1217"/>
      <c r="F1904" s="1180"/>
      <c r="G1904" s="1181"/>
      <c r="H1904" s="1182"/>
    </row>
    <row r="1905" spans="1:8" x14ac:dyDescent="0.3">
      <c r="A1905" s="1183"/>
      <c r="B1905" s="1188"/>
      <c r="C1905" s="1185"/>
      <c r="D1905" s="1189"/>
      <c r="E1905" s="1217"/>
      <c r="F1905" s="1180"/>
      <c r="G1905" s="1181"/>
      <c r="H1905" s="1182"/>
    </row>
    <row r="1906" spans="1:8" x14ac:dyDescent="0.3">
      <c r="A1906" s="1183"/>
      <c r="B1906" s="1188"/>
      <c r="C1906" s="1185"/>
      <c r="D1906" s="1189"/>
      <c r="E1906" s="1217"/>
      <c r="F1906" s="1180"/>
      <c r="G1906" s="1181"/>
      <c r="H1906" s="1182"/>
    </row>
    <row r="1907" spans="1:8" x14ac:dyDescent="0.3">
      <c r="A1907" s="1183"/>
      <c r="B1907" s="1188"/>
      <c r="C1907" s="1185"/>
      <c r="D1907" s="1189" t="s">
        <v>4331</v>
      </c>
      <c r="E1907" s="1217"/>
      <c r="F1907" s="1180"/>
      <c r="G1907" s="1181"/>
      <c r="H1907" s="1182"/>
    </row>
    <row r="1908" spans="1:8" x14ac:dyDescent="0.3">
      <c r="A1908" s="1183"/>
      <c r="B1908" s="1188"/>
      <c r="C1908" s="1185"/>
      <c r="D1908" s="1189" t="s">
        <v>4331</v>
      </c>
      <c r="E1908" s="1217"/>
      <c r="F1908" s="1180"/>
      <c r="G1908" s="1181"/>
      <c r="H1908" s="1182"/>
    </row>
    <row r="1909" spans="1:8" x14ac:dyDescent="0.3">
      <c r="A1909" s="1183"/>
      <c r="B1909" s="1188"/>
      <c r="C1909" s="1185"/>
      <c r="D1909" s="1189" t="s">
        <v>4331</v>
      </c>
      <c r="E1909" s="1217"/>
      <c r="F1909" s="1180"/>
      <c r="G1909" s="1181"/>
      <c r="H1909" s="1182"/>
    </row>
    <row r="1910" spans="1:8" x14ac:dyDescent="0.3">
      <c r="A1910" s="1183"/>
      <c r="B1910" s="1188"/>
      <c r="C1910" s="1185"/>
      <c r="D1910" s="1189" t="s">
        <v>4331</v>
      </c>
      <c r="E1910" s="1217"/>
      <c r="F1910" s="1180"/>
      <c r="G1910" s="1181"/>
      <c r="H1910" s="1182"/>
    </row>
    <row r="1911" spans="1:8" x14ac:dyDescent="0.3">
      <c r="A1911" s="1183"/>
      <c r="B1911" s="1188"/>
      <c r="C1911" s="1185"/>
      <c r="D1911" s="1189" t="s">
        <v>4331</v>
      </c>
      <c r="E1911" s="1217"/>
      <c r="F1911" s="1180"/>
      <c r="G1911" s="1181"/>
      <c r="H1911" s="1182"/>
    </row>
    <row r="1912" spans="1:8" x14ac:dyDescent="0.3">
      <c r="A1912" s="1183"/>
      <c r="B1912" s="1188"/>
      <c r="C1912" s="1185"/>
      <c r="D1912" s="1189"/>
      <c r="E1912" s="1217"/>
      <c r="F1912" s="1180"/>
      <c r="G1912" s="1181"/>
      <c r="H1912" s="1182"/>
    </row>
    <row r="1913" spans="1:8" x14ac:dyDescent="0.3">
      <c r="A1913" s="1183"/>
      <c r="B1913" s="1188"/>
      <c r="C1913" s="1185"/>
      <c r="D1913" s="1189" t="s">
        <v>4331</v>
      </c>
      <c r="E1913" s="1207"/>
      <c r="F1913" s="1180"/>
      <c r="G1913" s="1181"/>
      <c r="H1913" s="1182"/>
    </row>
    <row r="1914" spans="1:8" x14ac:dyDescent="0.3">
      <c r="A1914" s="1183"/>
      <c r="B1914" s="1188"/>
      <c r="C1914" s="1185"/>
      <c r="D1914" s="1189" t="s">
        <v>4331</v>
      </c>
      <c r="E1914" s="1207"/>
      <c r="F1914" s="1180"/>
      <c r="G1914" s="1181"/>
      <c r="H1914" s="1182"/>
    </row>
    <row r="1915" spans="1:8" x14ac:dyDescent="0.3">
      <c r="A1915" s="1183"/>
      <c r="B1915" s="1188"/>
      <c r="C1915" s="1185"/>
      <c r="D1915" s="1189"/>
      <c r="E1915" s="1207"/>
      <c r="F1915" s="1180"/>
      <c r="G1915" s="1181"/>
      <c r="H1915" s="1182"/>
    </row>
    <row r="1916" spans="1:8" x14ac:dyDescent="0.3">
      <c r="A1916" s="1183"/>
      <c r="B1916" s="1188"/>
      <c r="C1916" s="1185"/>
      <c r="D1916" s="1189"/>
      <c r="E1916" s="1207"/>
      <c r="F1916" s="1180"/>
      <c r="G1916" s="1181"/>
      <c r="H1916" s="1182"/>
    </row>
    <row r="1917" spans="1:8" x14ac:dyDescent="0.3">
      <c r="A1917" s="1183"/>
      <c r="B1917" s="1188"/>
      <c r="C1917" s="1185"/>
      <c r="D1917" s="1189"/>
      <c r="E1917" s="1207"/>
      <c r="F1917" s="1180"/>
      <c r="G1917" s="1181"/>
      <c r="H1917" s="1182"/>
    </row>
    <row r="1918" spans="1:8" x14ac:dyDescent="0.3">
      <c r="A1918" s="1178"/>
      <c r="B1918" s="1203"/>
      <c r="C1918" s="1204"/>
      <c r="D1918" s="1204"/>
      <c r="E1918" s="1204"/>
      <c r="F1918" s="1210"/>
      <c r="G1918" s="1181"/>
      <c r="H1918" s="1182"/>
    </row>
    <row r="1919" spans="1:8" x14ac:dyDescent="0.3">
      <c r="A1919" s="1211" t="s">
        <v>4086</v>
      </c>
      <c r="B1919" s="1158" t="s">
        <v>4116</v>
      </c>
      <c r="C1919" s="1159"/>
      <c r="D1919" s="1159"/>
      <c r="E1919" s="1159"/>
      <c r="F1919" s="1175">
        <f>SUM(F1857:F1917)</f>
        <v>1200000</v>
      </c>
      <c r="G1919" s="1181"/>
      <c r="H1919" s="1151"/>
    </row>
    <row r="1920" spans="1:8" x14ac:dyDescent="0.3">
      <c r="A1920" s="1148" t="str">
        <f>A1</f>
        <v>CONTRACT  SANRAL NRA 2024/1323</v>
      </c>
      <c r="B1920" s="1206"/>
      <c r="C1920" s="1150"/>
      <c r="D1920" s="1150"/>
      <c r="E1920" s="1150"/>
      <c r="F1920" s="1151"/>
      <c r="G1920" s="1181"/>
      <c r="H1920" s="1151"/>
    </row>
    <row r="1921" spans="1:8" x14ac:dyDescent="0.3">
      <c r="A1921" s="1148" t="str">
        <f>A2</f>
        <v>ROUTINE ROAD MAINTENANCE ON NATIONAL ROUTES IN THE MPUMALANGA PROVINCE</v>
      </c>
      <c r="B1921" s="1149"/>
      <c r="C1921" s="1150"/>
      <c r="D1921" s="1150"/>
      <c r="E1921" s="1150"/>
      <c r="F1921" s="1155" t="s">
        <v>4534</v>
      </c>
      <c r="G1921" s="1181"/>
      <c r="H1921" s="1155"/>
    </row>
    <row r="1922" spans="1:8" x14ac:dyDescent="0.3">
      <c r="A1922" s="1157" t="s">
        <v>4457</v>
      </c>
      <c r="B1922" s="1149"/>
      <c r="C1922" s="1159"/>
      <c r="D1922" s="1159"/>
      <c r="E1922" s="1159"/>
      <c r="F1922" s="1151"/>
      <c r="G1922" s="1181"/>
      <c r="H1922" s="1151"/>
    </row>
    <row r="1923" spans="1:8" x14ac:dyDescent="0.3">
      <c r="A1923" s="1162"/>
      <c r="B1923" s="1163"/>
      <c r="C1923" s="1164"/>
      <c r="D1923" s="1164"/>
      <c r="E1923" s="1165"/>
      <c r="F1923" s="1165"/>
      <c r="G1923" s="1181"/>
      <c r="H1923" s="1151"/>
    </row>
    <row r="1924" spans="1:8" x14ac:dyDescent="0.3">
      <c r="A1924" s="1166" t="s">
        <v>4111</v>
      </c>
      <c r="B1924" s="1167" t="s">
        <v>4035</v>
      </c>
      <c r="C1924" s="1168" t="s">
        <v>4112</v>
      </c>
      <c r="D1924" s="1168" t="s">
        <v>4113</v>
      </c>
      <c r="E1924" s="1169" t="s">
        <v>4114</v>
      </c>
      <c r="F1924" s="1169" t="s">
        <v>4036</v>
      </c>
      <c r="G1924" s="1181"/>
      <c r="H1924" s="1170"/>
    </row>
    <row r="1925" spans="1:8" x14ac:dyDescent="0.3">
      <c r="A1925" s="1172"/>
      <c r="B1925" s="1173"/>
      <c r="C1925" s="1174"/>
      <c r="D1925" s="1174"/>
      <c r="E1925" s="1175"/>
      <c r="F1925" s="1175"/>
      <c r="G1925" s="1181"/>
      <c r="H1925" s="1151"/>
    </row>
    <row r="1926" spans="1:8" x14ac:dyDescent="0.3">
      <c r="A1926" s="1222"/>
      <c r="B1926" s="1223"/>
      <c r="C1926" s="1164"/>
      <c r="D1926" s="1189" t="s">
        <v>4331</v>
      </c>
      <c r="E1926" s="1165"/>
      <c r="F1926" s="1180"/>
      <c r="G1926" s="1181"/>
      <c r="H1926" s="1182"/>
    </row>
    <row r="1927" spans="1:8" ht="24" x14ac:dyDescent="0.3">
      <c r="A1927" s="1166" t="s">
        <v>4088</v>
      </c>
      <c r="B1927" s="1184" t="s">
        <v>4535</v>
      </c>
      <c r="C1927" s="1185"/>
      <c r="D1927" s="1189" t="s">
        <v>4331</v>
      </c>
      <c r="E1927" s="1207"/>
      <c r="F1927" s="1180"/>
      <c r="G1927" s="1181"/>
      <c r="H1927" s="1182"/>
    </row>
    <row r="1928" spans="1:8" x14ac:dyDescent="0.3">
      <c r="A1928" s="1166"/>
      <c r="B1928" s="1186"/>
      <c r="C1928" s="1185"/>
      <c r="D1928" s="1189" t="s">
        <v>4331</v>
      </c>
      <c r="E1928" s="1207"/>
      <c r="F1928" s="1180"/>
      <c r="G1928" s="1181"/>
      <c r="H1928" s="1182"/>
    </row>
    <row r="1929" spans="1:8" ht="22.8" x14ac:dyDescent="0.3">
      <c r="A1929" s="1187" t="s">
        <v>1713</v>
      </c>
      <c r="B1929" s="1188" t="s">
        <v>1714</v>
      </c>
      <c r="C1929" s="1185"/>
      <c r="D1929" s="1189" t="s">
        <v>4331</v>
      </c>
      <c r="E1929" s="1285"/>
      <c r="F1929" s="1180"/>
      <c r="G1929" s="1181"/>
      <c r="H1929" s="1182"/>
    </row>
    <row r="1930" spans="1:8" x14ac:dyDescent="0.3">
      <c r="A1930" s="1187"/>
      <c r="B1930" s="1188"/>
      <c r="C1930" s="1185"/>
      <c r="D1930" s="1189" t="s">
        <v>4331</v>
      </c>
      <c r="E1930" s="1285"/>
      <c r="F1930" s="1180"/>
      <c r="G1930" s="1181"/>
      <c r="H1930" s="1182"/>
    </row>
    <row r="1931" spans="1:8" x14ac:dyDescent="0.3">
      <c r="A1931" s="1187" t="s">
        <v>1715</v>
      </c>
      <c r="B1931" s="1188" t="s">
        <v>1716</v>
      </c>
      <c r="C1931" s="1185" t="s">
        <v>363</v>
      </c>
      <c r="D1931" s="1189">
        <v>6000</v>
      </c>
      <c r="E1931" s="1286"/>
      <c r="F1931" s="1180">
        <f>ROUND(D1931*(ROUND(E1931,2)),2)</f>
        <v>0</v>
      </c>
      <c r="G1931" s="1181"/>
      <c r="H1931" s="1182"/>
    </row>
    <row r="1932" spans="1:8" x14ac:dyDescent="0.3">
      <c r="A1932" s="1187"/>
      <c r="B1932" s="1188"/>
      <c r="C1932" s="1185"/>
      <c r="D1932" s="1189"/>
      <c r="E1932" s="1285"/>
      <c r="F1932" s="1180"/>
      <c r="G1932" s="1181"/>
      <c r="H1932" s="1182"/>
    </row>
    <row r="1933" spans="1:8" ht="34.200000000000003" x14ac:dyDescent="0.3">
      <c r="A1933" s="1225" t="s">
        <v>1719</v>
      </c>
      <c r="B1933" s="1188" t="s">
        <v>1720</v>
      </c>
      <c r="C1933" s="1185"/>
      <c r="D1933" s="1189" t="s">
        <v>4331</v>
      </c>
      <c r="E1933" s="1285"/>
      <c r="F1933" s="1180"/>
      <c r="G1933" s="1181"/>
      <c r="H1933" s="1182"/>
    </row>
    <row r="1934" spans="1:8" x14ac:dyDescent="0.3">
      <c r="A1934" s="1225"/>
      <c r="B1934" s="1188"/>
      <c r="C1934" s="1185"/>
      <c r="D1934" s="1189" t="s">
        <v>4331</v>
      </c>
      <c r="E1934" s="1285"/>
      <c r="F1934" s="1180"/>
      <c r="G1934" s="1181"/>
      <c r="H1934" s="1182"/>
    </row>
    <row r="1935" spans="1:8" x14ac:dyDescent="0.3">
      <c r="A1935" s="1187" t="s">
        <v>1721</v>
      </c>
      <c r="B1935" s="1188" t="s">
        <v>1716</v>
      </c>
      <c r="C1935" s="1185" t="s">
        <v>363</v>
      </c>
      <c r="D1935" s="1189">
        <v>200</v>
      </c>
      <c r="E1935" s="1286"/>
      <c r="F1935" s="1180">
        <f>ROUND(D1935*(ROUND(E1935,2)),2)</f>
        <v>0</v>
      </c>
      <c r="G1935" s="1181"/>
      <c r="H1935" s="1182"/>
    </row>
    <row r="1936" spans="1:8" x14ac:dyDescent="0.3">
      <c r="A1936" s="1225"/>
      <c r="B1936" s="1188"/>
      <c r="C1936" s="1185"/>
      <c r="D1936" s="1189" t="s">
        <v>4331</v>
      </c>
      <c r="E1936" s="1285"/>
      <c r="F1936" s="1180"/>
      <c r="G1936" s="1181"/>
      <c r="H1936" s="1182"/>
    </row>
    <row r="1937" spans="1:8" x14ac:dyDescent="0.3">
      <c r="A1937" s="1225" t="s">
        <v>1723</v>
      </c>
      <c r="B1937" s="1188" t="s">
        <v>1724</v>
      </c>
      <c r="C1937" s="1185"/>
      <c r="D1937" s="1189" t="s">
        <v>4331</v>
      </c>
      <c r="E1937" s="1207"/>
      <c r="F1937" s="1180"/>
      <c r="G1937" s="1181"/>
      <c r="H1937" s="1182"/>
    </row>
    <row r="1938" spans="1:8" x14ac:dyDescent="0.3">
      <c r="A1938" s="1187"/>
      <c r="B1938" s="1188"/>
      <c r="C1938" s="1185"/>
      <c r="D1938" s="1189" t="s">
        <v>4331</v>
      </c>
      <c r="E1938" s="1217"/>
      <c r="F1938" s="1180"/>
      <c r="G1938" s="1181"/>
      <c r="H1938" s="1182"/>
    </row>
    <row r="1939" spans="1:8" ht="22.8" x14ac:dyDescent="0.3">
      <c r="A1939" s="1187" t="s">
        <v>1725</v>
      </c>
      <c r="B1939" s="1188" t="s">
        <v>1726</v>
      </c>
      <c r="C1939" s="1185"/>
      <c r="D1939" s="1189" t="s">
        <v>4331</v>
      </c>
      <c r="E1939" s="1285"/>
      <c r="F1939" s="1180"/>
      <c r="G1939" s="1181"/>
      <c r="H1939" s="1182"/>
    </row>
    <row r="1940" spans="1:8" x14ac:dyDescent="0.3">
      <c r="A1940" s="1187"/>
      <c r="B1940" s="1188"/>
      <c r="C1940" s="1185"/>
      <c r="D1940" s="1189" t="s">
        <v>4331</v>
      </c>
      <c r="E1940" s="1285"/>
      <c r="F1940" s="1180"/>
      <c r="G1940" s="1181"/>
      <c r="H1940" s="1182"/>
    </row>
    <row r="1941" spans="1:8" x14ac:dyDescent="0.3">
      <c r="A1941" s="1187" t="s">
        <v>1727</v>
      </c>
      <c r="B1941" s="1188" t="s">
        <v>1728</v>
      </c>
      <c r="C1941" s="1185" t="s">
        <v>9</v>
      </c>
      <c r="D1941" s="1189">
        <v>1300</v>
      </c>
      <c r="E1941" s="1286"/>
      <c r="F1941" s="1180">
        <f>ROUND(D1941*(ROUND(E1941,2)),2)</f>
        <v>0</v>
      </c>
      <c r="G1941" s="1181"/>
      <c r="H1941" s="1182"/>
    </row>
    <row r="1942" spans="1:8" x14ac:dyDescent="0.3">
      <c r="A1942" s="1187"/>
      <c r="B1942" s="1188"/>
      <c r="C1942" s="1185"/>
      <c r="D1942" s="1189"/>
      <c r="E1942" s="1217"/>
      <c r="F1942" s="1180"/>
      <c r="G1942" s="1181"/>
      <c r="H1942" s="1182"/>
    </row>
    <row r="1943" spans="1:8" x14ac:dyDescent="0.3">
      <c r="A1943" s="1187" t="s">
        <v>1729</v>
      </c>
      <c r="B1943" s="1188" t="s">
        <v>4258</v>
      </c>
      <c r="C1943" s="1185" t="s">
        <v>9</v>
      </c>
      <c r="D1943" s="1189">
        <v>100</v>
      </c>
      <c r="E1943" s="1286"/>
      <c r="F1943" s="1180">
        <f>ROUND(D1943*(ROUND(E1943,2)),2)</f>
        <v>0</v>
      </c>
      <c r="G1943" s="1181"/>
      <c r="H1943" s="1182"/>
    </row>
    <row r="1944" spans="1:8" x14ac:dyDescent="0.3">
      <c r="A1944" s="1187"/>
      <c r="B1944" s="1188"/>
      <c r="C1944" s="1185"/>
      <c r="D1944" s="1189" t="s">
        <v>4331</v>
      </c>
      <c r="E1944" s="1285"/>
      <c r="F1944" s="1180"/>
      <c r="G1944" s="1181"/>
      <c r="H1944" s="1182"/>
    </row>
    <row r="1945" spans="1:8" x14ac:dyDescent="0.3">
      <c r="A1945" s="1187" t="s">
        <v>1734</v>
      </c>
      <c r="B1945" s="1188" t="s">
        <v>1735</v>
      </c>
      <c r="C1945" s="1185"/>
      <c r="D1945" s="1189" t="s">
        <v>4331</v>
      </c>
      <c r="E1945" s="1285"/>
      <c r="F1945" s="1180"/>
      <c r="G1945" s="1181"/>
      <c r="H1945" s="1182"/>
    </row>
    <row r="1946" spans="1:8" x14ac:dyDescent="0.3">
      <c r="A1946" s="1187"/>
      <c r="B1946" s="1188"/>
      <c r="C1946" s="1185"/>
      <c r="D1946" s="1189" t="s">
        <v>4331</v>
      </c>
      <c r="E1946" s="1285"/>
      <c r="F1946" s="1180"/>
      <c r="G1946" s="1181"/>
      <c r="H1946" s="1182"/>
    </row>
    <row r="1947" spans="1:8" x14ac:dyDescent="0.3">
      <c r="A1947" s="1187" t="s">
        <v>1736</v>
      </c>
      <c r="B1947" s="1188" t="s">
        <v>1728</v>
      </c>
      <c r="C1947" s="1185" t="s">
        <v>9</v>
      </c>
      <c r="D1947" s="1189">
        <v>90</v>
      </c>
      <c r="E1947" s="1286"/>
      <c r="F1947" s="1180">
        <f>ROUND(D1947*(ROUND(E1947,2)),2)</f>
        <v>0</v>
      </c>
      <c r="G1947" s="1181"/>
      <c r="H1947" s="1182"/>
    </row>
    <row r="1948" spans="1:8" x14ac:dyDescent="0.3">
      <c r="A1948" s="1187"/>
      <c r="B1948" s="1188"/>
      <c r="C1948" s="1185"/>
      <c r="D1948" s="1189" t="s">
        <v>4331</v>
      </c>
      <c r="E1948" s="1285"/>
      <c r="F1948" s="1180"/>
      <c r="G1948" s="1181"/>
      <c r="H1948" s="1182"/>
    </row>
    <row r="1949" spans="1:8" x14ac:dyDescent="0.3">
      <c r="A1949" s="1187" t="s">
        <v>1738</v>
      </c>
      <c r="B1949" s="1188" t="s">
        <v>1739</v>
      </c>
      <c r="C1949" s="1185"/>
      <c r="D1949" s="1189" t="s">
        <v>4331</v>
      </c>
      <c r="E1949" s="1285"/>
      <c r="F1949" s="1180"/>
      <c r="G1949" s="1181"/>
      <c r="H1949" s="1182"/>
    </row>
    <row r="1950" spans="1:8" x14ac:dyDescent="0.3">
      <c r="A1950" s="1187"/>
      <c r="B1950" s="1188"/>
      <c r="C1950" s="1185"/>
      <c r="D1950" s="1189" t="s">
        <v>4331</v>
      </c>
      <c r="E1950" s="1285"/>
      <c r="F1950" s="1180"/>
      <c r="G1950" s="1181"/>
      <c r="H1950" s="1182"/>
    </row>
    <row r="1951" spans="1:8" x14ac:dyDescent="0.3">
      <c r="A1951" s="1187" t="s">
        <v>1740</v>
      </c>
      <c r="B1951" s="1188" t="s">
        <v>1728</v>
      </c>
      <c r="C1951" s="1185" t="s">
        <v>9</v>
      </c>
      <c r="D1951" s="1189">
        <v>90</v>
      </c>
      <c r="E1951" s="1286"/>
      <c r="F1951" s="1180">
        <f>ROUND(D1951*(ROUND(E1951,2)),2)</f>
        <v>0</v>
      </c>
      <c r="G1951" s="1181"/>
      <c r="H1951" s="1182"/>
    </row>
    <row r="1952" spans="1:8" x14ac:dyDescent="0.3">
      <c r="A1952" s="1187"/>
      <c r="B1952" s="1188"/>
      <c r="C1952" s="1185"/>
      <c r="D1952" s="1189" t="s">
        <v>4331</v>
      </c>
      <c r="E1952" s="1285"/>
      <c r="F1952" s="1180"/>
      <c r="G1952" s="1181"/>
      <c r="H1952" s="1182"/>
    </row>
    <row r="1953" spans="1:8" x14ac:dyDescent="0.3">
      <c r="A1953" s="1187" t="s">
        <v>1742</v>
      </c>
      <c r="B1953" s="1188" t="s">
        <v>1743</v>
      </c>
      <c r="C1953" s="1185"/>
      <c r="D1953" s="1189" t="s">
        <v>4331</v>
      </c>
      <c r="E1953" s="1285"/>
      <c r="F1953" s="1180"/>
      <c r="G1953" s="1181"/>
      <c r="H1953" s="1182"/>
    </row>
    <row r="1954" spans="1:8" x14ac:dyDescent="0.3">
      <c r="A1954" s="1187"/>
      <c r="B1954" s="1188"/>
      <c r="C1954" s="1185"/>
      <c r="D1954" s="1189" t="s">
        <v>4331</v>
      </c>
      <c r="E1954" s="1258"/>
      <c r="F1954" s="1180"/>
      <c r="G1954" s="1181"/>
      <c r="H1954" s="1182"/>
    </row>
    <row r="1955" spans="1:8" x14ac:dyDescent="0.3">
      <c r="A1955" s="1187" t="s">
        <v>1744</v>
      </c>
      <c r="B1955" s="1188" t="s">
        <v>1728</v>
      </c>
      <c r="C1955" s="1185" t="s">
        <v>9</v>
      </c>
      <c r="D1955" s="1189">
        <v>100</v>
      </c>
      <c r="E1955" s="1286"/>
      <c r="F1955" s="1180">
        <f>ROUND(D1955*(ROUND(E1955,2)),2)</f>
        <v>0</v>
      </c>
      <c r="G1955" s="1181"/>
      <c r="H1955" s="1182"/>
    </row>
    <row r="1956" spans="1:8" x14ac:dyDescent="0.3">
      <c r="A1956" s="1187"/>
      <c r="B1956" s="1188"/>
      <c r="C1956" s="1185"/>
      <c r="D1956" s="1189"/>
      <c r="E1956" s="1285"/>
      <c r="F1956" s="1180"/>
      <c r="G1956" s="1181"/>
      <c r="H1956" s="1182"/>
    </row>
    <row r="1957" spans="1:8" x14ac:dyDescent="0.3">
      <c r="A1957" s="1187" t="s">
        <v>1745</v>
      </c>
      <c r="B1957" s="1188" t="s">
        <v>4258</v>
      </c>
      <c r="C1957" s="1185" t="s">
        <v>9</v>
      </c>
      <c r="D1957" s="1189">
        <v>10</v>
      </c>
      <c r="E1957" s="1286"/>
      <c r="F1957" s="1180">
        <f>ROUND(D1957*(ROUND(E1957,2)),2)</f>
        <v>0</v>
      </c>
      <c r="G1957" s="1181"/>
      <c r="H1957" s="1182"/>
    </row>
    <row r="1958" spans="1:8" x14ac:dyDescent="0.3">
      <c r="A1958" s="1187"/>
      <c r="B1958" s="1188"/>
      <c r="C1958" s="1185"/>
      <c r="D1958" s="1189" t="s">
        <v>4331</v>
      </c>
      <c r="E1958" s="1285"/>
      <c r="F1958" s="1180"/>
      <c r="G1958" s="1181"/>
      <c r="H1958" s="1182"/>
    </row>
    <row r="1959" spans="1:8" x14ac:dyDescent="0.3">
      <c r="A1959" s="1187" t="s">
        <v>1746</v>
      </c>
      <c r="B1959" s="1188" t="s">
        <v>1747</v>
      </c>
      <c r="C1959" s="1185"/>
      <c r="D1959" s="1189" t="s">
        <v>4331</v>
      </c>
      <c r="E1959" s="1217"/>
      <c r="F1959" s="1180"/>
      <c r="G1959" s="1181"/>
      <c r="H1959" s="1182"/>
    </row>
    <row r="1960" spans="1:8" x14ac:dyDescent="0.3">
      <c r="A1960" s="1187"/>
      <c r="B1960" s="1188"/>
      <c r="C1960" s="1185"/>
      <c r="D1960" s="1189" t="s">
        <v>4331</v>
      </c>
      <c r="E1960" s="1207"/>
      <c r="F1960" s="1180"/>
      <c r="G1960" s="1181"/>
      <c r="H1960" s="1182"/>
    </row>
    <row r="1961" spans="1:8" x14ac:dyDescent="0.3">
      <c r="A1961" s="1187" t="s">
        <v>1748</v>
      </c>
      <c r="B1961" s="1188" t="s">
        <v>1749</v>
      </c>
      <c r="C1961" s="1185"/>
      <c r="D1961" s="1189" t="s">
        <v>4331</v>
      </c>
      <c r="E1961" s="1285"/>
      <c r="F1961" s="1180"/>
      <c r="G1961" s="1181"/>
      <c r="H1961" s="1182"/>
    </row>
    <row r="1962" spans="1:8" x14ac:dyDescent="0.3">
      <c r="A1962" s="1187"/>
      <c r="B1962" s="1188"/>
      <c r="C1962" s="1185"/>
      <c r="D1962" s="1189" t="s">
        <v>4331</v>
      </c>
      <c r="E1962" s="1285"/>
      <c r="F1962" s="1180"/>
      <c r="G1962" s="1181"/>
      <c r="H1962" s="1182"/>
    </row>
    <row r="1963" spans="1:8" x14ac:dyDescent="0.3">
      <c r="A1963" s="1187" t="s">
        <v>3948</v>
      </c>
      <c r="B1963" s="1188" t="s">
        <v>1716</v>
      </c>
      <c r="C1963" s="1185" t="s">
        <v>9</v>
      </c>
      <c r="D1963" s="1189">
        <v>100</v>
      </c>
      <c r="E1963" s="1286"/>
      <c r="F1963" s="1180">
        <f>ROUND(D1963*(ROUND(E1963,2)),2)</f>
        <v>0</v>
      </c>
      <c r="G1963" s="1181"/>
      <c r="H1963" s="1182"/>
    </row>
    <row r="1964" spans="1:8" x14ac:dyDescent="0.3">
      <c r="A1964" s="1187"/>
      <c r="B1964" s="1188"/>
      <c r="C1964" s="1185"/>
      <c r="D1964" s="1189"/>
      <c r="E1964" s="1285"/>
      <c r="F1964" s="1180"/>
      <c r="G1964" s="1181"/>
      <c r="H1964" s="1182"/>
    </row>
    <row r="1965" spans="1:8" ht="34.200000000000003" x14ac:dyDescent="0.3">
      <c r="A1965" s="1187" t="s">
        <v>1750</v>
      </c>
      <c r="B1965" s="1188" t="s">
        <v>1751</v>
      </c>
      <c r="C1965" s="1185"/>
      <c r="D1965" s="1189" t="s">
        <v>4331</v>
      </c>
      <c r="E1965" s="1285"/>
      <c r="F1965" s="1180"/>
      <c r="G1965" s="1181"/>
      <c r="H1965" s="1182"/>
    </row>
    <row r="1966" spans="1:8" x14ac:dyDescent="0.3">
      <c r="A1966" s="1187"/>
      <c r="B1966" s="1188"/>
      <c r="C1966" s="1185"/>
      <c r="D1966" s="1189"/>
      <c r="E1966" s="1285"/>
      <c r="F1966" s="1180"/>
      <c r="G1966" s="1181"/>
      <c r="H1966" s="1182"/>
    </row>
    <row r="1967" spans="1:8" x14ac:dyDescent="0.3">
      <c r="A1967" s="1187" t="s">
        <v>1752</v>
      </c>
      <c r="B1967" s="1188" t="s">
        <v>1716</v>
      </c>
      <c r="C1967" s="1185" t="s">
        <v>9</v>
      </c>
      <c r="D1967" s="1189">
        <v>100</v>
      </c>
      <c r="E1967" s="1286"/>
      <c r="F1967" s="1180">
        <f>ROUND(D1967*(ROUND(E1967,2)),2)</f>
        <v>0</v>
      </c>
      <c r="G1967" s="1181"/>
      <c r="H1967" s="1182"/>
    </row>
    <row r="1968" spans="1:8" x14ac:dyDescent="0.3">
      <c r="A1968" s="1187"/>
      <c r="B1968" s="1188"/>
      <c r="C1968" s="1185"/>
      <c r="D1968" s="1189" t="s">
        <v>4331</v>
      </c>
      <c r="E1968" s="1285"/>
      <c r="F1968" s="1180"/>
      <c r="G1968" s="1181"/>
      <c r="H1968" s="1182"/>
    </row>
    <row r="1969" spans="1:8" ht="34.200000000000003" x14ac:dyDescent="0.3">
      <c r="A1969" s="1187" t="s">
        <v>1754</v>
      </c>
      <c r="B1969" s="1188" t="s">
        <v>1755</v>
      </c>
      <c r="C1969" s="1185"/>
      <c r="D1969" s="1189" t="s">
        <v>4331</v>
      </c>
      <c r="E1969" s="1285"/>
      <c r="F1969" s="1180"/>
      <c r="G1969" s="1181"/>
      <c r="H1969" s="1182"/>
    </row>
    <row r="1970" spans="1:8" x14ac:dyDescent="0.3">
      <c r="A1970" s="1187"/>
      <c r="B1970" s="1188"/>
      <c r="C1970" s="1185"/>
      <c r="D1970" s="1189" t="s">
        <v>4331</v>
      </c>
      <c r="E1970" s="1285"/>
      <c r="F1970" s="1180"/>
      <c r="G1970" s="1181"/>
      <c r="H1970" s="1182"/>
    </row>
    <row r="1971" spans="1:8" x14ac:dyDescent="0.3">
      <c r="A1971" s="1187" t="s">
        <v>1756</v>
      </c>
      <c r="B1971" s="1188" t="s">
        <v>1716</v>
      </c>
      <c r="C1971" s="1185" t="s">
        <v>9</v>
      </c>
      <c r="D1971" s="1189">
        <v>100</v>
      </c>
      <c r="E1971" s="1286"/>
      <c r="F1971" s="1180">
        <f>ROUND(D1971*(ROUND(E1971,2)),2)</f>
        <v>0</v>
      </c>
      <c r="G1971" s="1181"/>
      <c r="H1971" s="1182"/>
    </row>
    <row r="1972" spans="1:8" x14ac:dyDescent="0.3">
      <c r="A1972" s="1187"/>
      <c r="B1972" s="1188"/>
      <c r="C1972" s="1185"/>
      <c r="D1972" s="1189"/>
      <c r="E1972" s="1285"/>
      <c r="F1972" s="1180"/>
      <c r="G1972" s="1181"/>
      <c r="H1972" s="1182"/>
    </row>
    <row r="1973" spans="1:8" x14ac:dyDescent="0.3">
      <c r="A1973" s="1187"/>
      <c r="B1973" s="1188"/>
      <c r="C1973" s="1185"/>
      <c r="D1973" s="1189"/>
      <c r="E1973" s="1285"/>
      <c r="F1973" s="1180"/>
      <c r="G1973" s="1181"/>
      <c r="H1973" s="1182"/>
    </row>
    <row r="1974" spans="1:8" x14ac:dyDescent="0.3">
      <c r="A1974" s="1187"/>
      <c r="B1974" s="1188"/>
      <c r="C1974" s="1185"/>
      <c r="D1974" s="1189"/>
      <c r="E1974" s="1285"/>
      <c r="F1974" s="1180"/>
      <c r="G1974" s="1181"/>
      <c r="H1974" s="1182"/>
    </row>
    <row r="1975" spans="1:8" x14ac:dyDescent="0.3">
      <c r="A1975" s="1178"/>
      <c r="B1975" s="1203"/>
      <c r="C1975" s="1204"/>
      <c r="D1975" s="1204"/>
      <c r="E1975" s="1204"/>
      <c r="F1975" s="1210"/>
      <c r="G1975" s="1181"/>
      <c r="H1975" s="1182"/>
    </row>
    <row r="1976" spans="1:8" x14ac:dyDescent="0.3">
      <c r="A1976" s="1205"/>
      <c r="B1976" s="1158" t="s">
        <v>4450</v>
      </c>
      <c r="C1976" s="1159"/>
      <c r="D1976" s="1159"/>
      <c r="E1976" s="1159"/>
      <c r="F1976" s="1175">
        <f>SUM(F1930:F1974)</f>
        <v>0</v>
      </c>
      <c r="G1976" s="1181"/>
      <c r="H1976" s="1182"/>
    </row>
    <row r="1977" spans="1:8" x14ac:dyDescent="0.3">
      <c r="A1977" s="1148" t="str">
        <f>A1</f>
        <v>CONTRACT  SANRAL NRA 2024/1323</v>
      </c>
      <c r="B1977" s="1206"/>
      <c r="C1977" s="1150"/>
      <c r="D1977" s="1150"/>
      <c r="E1977" s="1150"/>
      <c r="F1977" s="1151"/>
      <c r="G1977" s="1181"/>
      <c r="H1977" s="1182"/>
    </row>
    <row r="1978" spans="1:8" x14ac:dyDescent="0.3">
      <c r="A1978" s="1148" t="str">
        <f>A2</f>
        <v>ROUTINE ROAD MAINTENANCE ON NATIONAL ROUTES IN THE MPUMALANGA PROVINCE</v>
      </c>
      <c r="B1978" s="1149"/>
      <c r="C1978" s="1150"/>
      <c r="D1978" s="1150"/>
      <c r="E1978" s="1150"/>
      <c r="F1978" s="1155" t="s">
        <v>4534</v>
      </c>
      <c r="G1978" s="1181"/>
      <c r="H1978" s="1182"/>
    </row>
    <row r="1979" spans="1:8" x14ac:dyDescent="0.3">
      <c r="A1979" s="1157" t="s">
        <v>4457</v>
      </c>
      <c r="B1979" s="1149"/>
      <c r="C1979" s="1159"/>
      <c r="D1979" s="1159"/>
      <c r="E1979" s="1159"/>
      <c r="F1979" s="1151"/>
      <c r="G1979" s="1181"/>
      <c r="H1979" s="1182"/>
    </row>
    <row r="1980" spans="1:8" x14ac:dyDescent="0.3">
      <c r="A1980" s="1162"/>
      <c r="B1980" s="1163"/>
      <c r="C1980" s="1164"/>
      <c r="D1980" s="1164"/>
      <c r="E1980" s="1165"/>
      <c r="F1980" s="1165"/>
      <c r="G1980" s="1181"/>
      <c r="H1980" s="1182"/>
    </row>
    <row r="1981" spans="1:8" x14ac:dyDescent="0.3">
      <c r="A1981" s="1166" t="s">
        <v>4111</v>
      </c>
      <c r="B1981" s="1167" t="s">
        <v>4035</v>
      </c>
      <c r="C1981" s="1168" t="s">
        <v>4112</v>
      </c>
      <c r="D1981" s="1168" t="s">
        <v>4113</v>
      </c>
      <c r="E1981" s="1169" t="s">
        <v>4114</v>
      </c>
      <c r="F1981" s="1169" t="s">
        <v>4036</v>
      </c>
      <c r="G1981" s="1181"/>
      <c r="H1981" s="1182"/>
    </row>
    <row r="1982" spans="1:8" x14ac:dyDescent="0.3">
      <c r="A1982" s="1172"/>
      <c r="B1982" s="1173"/>
      <c r="C1982" s="1174"/>
      <c r="D1982" s="1174"/>
      <c r="E1982" s="1175"/>
      <c r="F1982" s="1175"/>
      <c r="G1982" s="1181"/>
      <c r="H1982" s="1182"/>
    </row>
    <row r="1983" spans="1:8" x14ac:dyDescent="0.3">
      <c r="A1983" s="1178"/>
      <c r="B1983" s="1203"/>
      <c r="C1983" s="1204"/>
      <c r="D1983" s="1204"/>
      <c r="E1983" s="1204"/>
      <c r="F1983" s="1165"/>
      <c r="G1983" s="1181"/>
      <c r="H1983" s="1182"/>
    </row>
    <row r="1984" spans="1:8" x14ac:dyDescent="0.3">
      <c r="A1984" s="1205"/>
      <c r="B1984" s="1158" t="s">
        <v>4451</v>
      </c>
      <c r="C1984" s="1159"/>
      <c r="D1984" s="1159"/>
      <c r="E1984" s="1159"/>
      <c r="F1984" s="1175">
        <f>F1976</f>
        <v>0</v>
      </c>
      <c r="G1984" s="1181"/>
      <c r="H1984" s="1182"/>
    </row>
    <row r="1985" spans="1:8" x14ac:dyDescent="0.3">
      <c r="A1985" s="1187"/>
      <c r="B1985" s="1188"/>
      <c r="C1985" s="1185"/>
      <c r="D1985" s="1189" t="s">
        <v>4331</v>
      </c>
      <c r="E1985" s="1285"/>
      <c r="F1985" s="1180"/>
      <c r="G1985" s="1181"/>
      <c r="H1985" s="1182"/>
    </row>
    <row r="1986" spans="1:8" x14ac:dyDescent="0.3">
      <c r="A1986" s="1187" t="s">
        <v>1758</v>
      </c>
      <c r="B1986" s="1188" t="s">
        <v>1759</v>
      </c>
      <c r="C1986" s="1185"/>
      <c r="D1986" s="1189" t="s">
        <v>4331</v>
      </c>
      <c r="E1986" s="1285"/>
      <c r="F1986" s="1180"/>
      <c r="G1986" s="1181"/>
      <c r="H1986" s="1182"/>
    </row>
    <row r="1987" spans="1:8" x14ac:dyDescent="0.3">
      <c r="A1987" s="1187"/>
      <c r="B1987" s="1188"/>
      <c r="C1987" s="1185"/>
      <c r="D1987" s="1189" t="s">
        <v>4331</v>
      </c>
      <c r="E1987" s="1285"/>
      <c r="F1987" s="1180"/>
      <c r="G1987" s="1181"/>
      <c r="H1987" s="1182"/>
    </row>
    <row r="1988" spans="1:8" x14ac:dyDescent="0.3">
      <c r="A1988" s="1187" t="s">
        <v>3880</v>
      </c>
      <c r="B1988" s="1188" t="s">
        <v>1716</v>
      </c>
      <c r="C1988" s="1185" t="s">
        <v>9</v>
      </c>
      <c r="D1988" s="1189">
        <v>15</v>
      </c>
      <c r="E1988" s="1286"/>
      <c r="F1988" s="1180">
        <f>ROUND(D1988*(ROUND(E1988,2)),2)</f>
        <v>0</v>
      </c>
      <c r="G1988" s="1181"/>
      <c r="H1988" s="1182"/>
    </row>
    <row r="1989" spans="1:8" x14ac:dyDescent="0.3">
      <c r="A1989" s="1187"/>
      <c r="B1989" s="1188"/>
      <c r="C1989" s="1185"/>
      <c r="D1989" s="1189"/>
      <c r="E1989" s="1285"/>
      <c r="F1989" s="1180"/>
      <c r="G1989" s="1181"/>
      <c r="H1989" s="1182"/>
    </row>
    <row r="1990" spans="1:8" x14ac:dyDescent="0.3">
      <c r="A1990" s="1187" t="s">
        <v>4536</v>
      </c>
      <c r="B1990" s="1188" t="s">
        <v>3690</v>
      </c>
      <c r="C1990" s="1185" t="s">
        <v>9</v>
      </c>
      <c r="D1990" s="1189">
        <v>14</v>
      </c>
      <c r="E1990" s="1286"/>
      <c r="F1990" s="1180">
        <f>ROUND(D1990*(ROUND(E1990,2)),2)</f>
        <v>0</v>
      </c>
      <c r="G1990" s="1181"/>
      <c r="H1990" s="1182"/>
    </row>
    <row r="1991" spans="1:8" x14ac:dyDescent="0.3">
      <c r="A1991" s="1187"/>
      <c r="B1991" s="1188"/>
      <c r="C1991" s="1185"/>
      <c r="D1991" s="1189"/>
      <c r="E1991" s="1291"/>
      <c r="F1991" s="1180"/>
      <c r="G1991" s="1181"/>
      <c r="H1991" s="1182"/>
    </row>
    <row r="1992" spans="1:8" x14ac:dyDescent="0.3">
      <c r="A1992" s="1225" t="s">
        <v>1760</v>
      </c>
      <c r="B1992" s="1188" t="s">
        <v>1761</v>
      </c>
      <c r="C1992" s="1185" t="s">
        <v>9</v>
      </c>
      <c r="D1992" s="1189">
        <v>150</v>
      </c>
      <c r="E1992" s="1286"/>
      <c r="F1992" s="1180">
        <f>ROUND(D1992*(ROUND(E1992,2)),2)</f>
        <v>0</v>
      </c>
      <c r="G1992" s="1181"/>
      <c r="H1992" s="1182"/>
    </row>
    <row r="1993" spans="1:8" x14ac:dyDescent="0.3">
      <c r="A1993" s="1225"/>
      <c r="B1993" s="1235"/>
      <c r="C1993" s="1253"/>
      <c r="D1993" s="1246"/>
      <c r="E1993" s="1226"/>
      <c r="F1993" s="1230"/>
      <c r="G1993" s="1181"/>
      <c r="H1993" s="1182"/>
    </row>
    <row r="1994" spans="1:8" ht="22.8" x14ac:dyDescent="0.3">
      <c r="A1994" s="1225" t="s">
        <v>1762</v>
      </c>
      <c r="B1994" s="1236" t="s">
        <v>4260</v>
      </c>
      <c r="C1994" s="1185"/>
      <c r="D1994" s="1189" t="s">
        <v>4331</v>
      </c>
      <c r="E1994" s="1217"/>
      <c r="F1994" s="1180"/>
      <c r="G1994" s="1181"/>
      <c r="H1994" s="1182"/>
    </row>
    <row r="1995" spans="1:8" x14ac:dyDescent="0.3">
      <c r="A1995" s="1225"/>
      <c r="B1995" s="1188"/>
      <c r="C1995" s="1185"/>
      <c r="D1995" s="1189" t="s">
        <v>4331</v>
      </c>
      <c r="E1995" s="1217"/>
      <c r="F1995" s="1180"/>
      <c r="G1995" s="1181"/>
      <c r="H1995" s="1182"/>
    </row>
    <row r="1996" spans="1:8" x14ac:dyDescent="0.3">
      <c r="A1996" s="1187" t="s">
        <v>1764</v>
      </c>
      <c r="B1996" s="1188" t="s">
        <v>1765</v>
      </c>
      <c r="C1996" s="1185"/>
      <c r="D1996" s="1189" t="s">
        <v>4331</v>
      </c>
      <c r="E1996" s="1285"/>
      <c r="F1996" s="1180"/>
      <c r="G1996" s="1181"/>
      <c r="H1996" s="1182"/>
    </row>
    <row r="1997" spans="1:8" x14ac:dyDescent="0.3">
      <c r="A1997" s="1187"/>
      <c r="B1997" s="1188"/>
      <c r="C1997" s="1185"/>
      <c r="D1997" s="1189" t="s">
        <v>4331</v>
      </c>
      <c r="E1997" s="1285"/>
      <c r="F1997" s="1180"/>
      <c r="G1997" s="1181"/>
      <c r="H1997" s="1182"/>
    </row>
    <row r="1998" spans="1:8" x14ac:dyDescent="0.3">
      <c r="A1998" s="1187" t="s">
        <v>1766</v>
      </c>
      <c r="B1998" s="1188" t="s">
        <v>1716</v>
      </c>
      <c r="C1998" s="1185" t="s">
        <v>363</v>
      </c>
      <c r="D1998" s="1189">
        <v>1000</v>
      </c>
      <c r="E1998" s="1286"/>
      <c r="F1998" s="1180">
        <f>ROUND(D1998*(ROUND(E1998,2)),2)</f>
        <v>0</v>
      </c>
      <c r="G1998" s="1181"/>
      <c r="H1998" s="1182"/>
    </row>
    <row r="1999" spans="1:8" x14ac:dyDescent="0.3">
      <c r="A1999" s="1187"/>
      <c r="B1999" s="1188"/>
      <c r="C1999" s="1185"/>
      <c r="D1999" s="1189" t="s">
        <v>4331</v>
      </c>
      <c r="E1999" s="1217"/>
      <c r="F1999" s="1180"/>
      <c r="G1999" s="1181"/>
      <c r="H1999" s="1182"/>
    </row>
    <row r="2000" spans="1:8" x14ac:dyDescent="0.3">
      <c r="A2000" s="1187" t="s">
        <v>1768</v>
      </c>
      <c r="B2000" s="1188" t="s">
        <v>1749</v>
      </c>
      <c r="C2000" s="1185"/>
      <c r="D2000" s="1189" t="s">
        <v>4331</v>
      </c>
      <c r="E2000" s="1285"/>
      <c r="F2000" s="1180"/>
      <c r="G2000" s="1181"/>
      <c r="H2000" s="1182"/>
    </row>
    <row r="2001" spans="1:8" x14ac:dyDescent="0.3">
      <c r="A2001" s="1187"/>
      <c r="B2001" s="1188"/>
      <c r="C2001" s="1185"/>
      <c r="D2001" s="1189" t="s">
        <v>4331</v>
      </c>
      <c r="E2001" s="1285"/>
      <c r="F2001" s="1180"/>
      <c r="G2001" s="1181"/>
      <c r="H2001" s="1182"/>
    </row>
    <row r="2002" spans="1:8" x14ac:dyDescent="0.3">
      <c r="A2002" s="1187" t="s">
        <v>4261</v>
      </c>
      <c r="B2002" s="1188" t="s">
        <v>1716</v>
      </c>
      <c r="C2002" s="1185" t="s">
        <v>9</v>
      </c>
      <c r="D2002" s="1189">
        <v>4</v>
      </c>
      <c r="E2002" s="1286"/>
      <c r="F2002" s="1180">
        <f>ROUND(D2002*(ROUND(E2002,2)),2)</f>
        <v>0</v>
      </c>
      <c r="G2002" s="1181"/>
      <c r="H2002" s="1182"/>
    </row>
    <row r="2003" spans="1:8" x14ac:dyDescent="0.3">
      <c r="A2003" s="1225"/>
      <c r="B2003" s="1235"/>
      <c r="C2003" s="1253"/>
      <c r="D2003" s="1246"/>
      <c r="E2003" s="1226"/>
      <c r="F2003" s="1230"/>
      <c r="G2003" s="1181"/>
      <c r="H2003" s="1182"/>
    </row>
    <row r="2004" spans="1:8" x14ac:dyDescent="0.3">
      <c r="A2004" s="1187" t="s">
        <v>1769</v>
      </c>
      <c r="B2004" s="1188" t="s">
        <v>1770</v>
      </c>
      <c r="C2004" s="1185"/>
      <c r="D2004" s="1189" t="s">
        <v>4331</v>
      </c>
      <c r="E2004" s="1285"/>
      <c r="F2004" s="1180"/>
      <c r="G2004" s="1181"/>
      <c r="H2004" s="1182"/>
    </row>
    <row r="2005" spans="1:8" x14ac:dyDescent="0.3">
      <c r="A2005" s="1187"/>
      <c r="B2005" s="1188"/>
      <c r="C2005" s="1185"/>
      <c r="D2005" s="1189" t="s">
        <v>4331</v>
      </c>
      <c r="E2005" s="1285"/>
      <c r="F2005" s="1180"/>
      <c r="G2005" s="1181"/>
      <c r="H2005" s="1182"/>
    </row>
    <row r="2006" spans="1:8" x14ac:dyDescent="0.3">
      <c r="A2006" s="1187" t="s">
        <v>1771</v>
      </c>
      <c r="B2006" s="1188" t="s">
        <v>1716</v>
      </c>
      <c r="C2006" s="1185" t="s">
        <v>9</v>
      </c>
      <c r="D2006" s="1189">
        <v>5</v>
      </c>
      <c r="E2006" s="1286"/>
      <c r="F2006" s="1180">
        <f>ROUND(D2006*(ROUND(E2006,2)),2)</f>
        <v>0</v>
      </c>
      <c r="G2006" s="1181"/>
      <c r="H2006" s="1182"/>
    </row>
    <row r="2007" spans="1:8" x14ac:dyDescent="0.3">
      <c r="A2007" s="1187"/>
      <c r="B2007" s="1188"/>
      <c r="C2007" s="1185"/>
      <c r="D2007" s="1189"/>
      <c r="E2007" s="1285"/>
      <c r="F2007" s="1180"/>
      <c r="G2007" s="1181"/>
      <c r="H2007" s="1182"/>
    </row>
    <row r="2008" spans="1:8" x14ac:dyDescent="0.3">
      <c r="A2008" s="1187" t="s">
        <v>1773</v>
      </c>
      <c r="B2008" s="1188" t="s">
        <v>1774</v>
      </c>
      <c r="C2008" s="1185"/>
      <c r="D2008" s="1189" t="s">
        <v>4331</v>
      </c>
      <c r="E2008" s="1285"/>
      <c r="F2008" s="1180"/>
      <c r="G2008" s="1181"/>
      <c r="H2008" s="1182"/>
    </row>
    <row r="2009" spans="1:8" x14ac:dyDescent="0.3">
      <c r="A2009" s="1187"/>
      <c r="B2009" s="1188"/>
      <c r="C2009" s="1185"/>
      <c r="D2009" s="1189" t="s">
        <v>4331</v>
      </c>
      <c r="E2009" s="1285"/>
      <c r="F2009" s="1180"/>
      <c r="G2009" s="1181"/>
      <c r="H2009" s="1182"/>
    </row>
    <row r="2010" spans="1:8" x14ac:dyDescent="0.3">
      <c r="A2010" s="1187" t="s">
        <v>1775</v>
      </c>
      <c r="B2010" s="1188" t="s">
        <v>1716</v>
      </c>
      <c r="C2010" s="1185" t="s">
        <v>9</v>
      </c>
      <c r="D2010" s="1189">
        <v>60</v>
      </c>
      <c r="E2010" s="1286"/>
      <c r="F2010" s="1180">
        <f>ROUND(D2010*(ROUND(E2010,2)),2)</f>
        <v>0</v>
      </c>
      <c r="G2010" s="1181"/>
      <c r="H2010" s="1182"/>
    </row>
    <row r="2011" spans="1:8" x14ac:dyDescent="0.3">
      <c r="A2011" s="1187"/>
      <c r="B2011" s="1188"/>
      <c r="C2011" s="1185"/>
      <c r="D2011" s="1189"/>
      <c r="E2011" s="1258"/>
      <c r="F2011" s="1180"/>
      <c r="G2011" s="1181"/>
      <c r="H2011" s="1182"/>
    </row>
    <row r="2012" spans="1:8" ht="22.8" x14ac:dyDescent="0.3">
      <c r="A2012" s="1187" t="s">
        <v>1777</v>
      </c>
      <c r="B2012" s="1188" t="s">
        <v>1778</v>
      </c>
      <c r="C2012" s="1185"/>
      <c r="D2012" s="1189" t="s">
        <v>4331</v>
      </c>
      <c r="E2012" s="1285"/>
      <c r="F2012" s="1180"/>
      <c r="G2012" s="1181"/>
      <c r="H2012" s="1182"/>
    </row>
    <row r="2013" spans="1:8" x14ac:dyDescent="0.3">
      <c r="A2013" s="1187"/>
      <c r="B2013" s="1188"/>
      <c r="C2013" s="1185"/>
      <c r="D2013" s="1189" t="s">
        <v>4331</v>
      </c>
      <c r="E2013" s="1207"/>
      <c r="F2013" s="1180"/>
      <c r="G2013" s="1181"/>
      <c r="H2013" s="1182"/>
    </row>
    <row r="2014" spans="1:8" x14ac:dyDescent="0.3">
      <c r="A2014" s="1187" t="s">
        <v>1779</v>
      </c>
      <c r="B2014" s="1188" t="s">
        <v>1780</v>
      </c>
      <c r="C2014" s="1185" t="s">
        <v>9</v>
      </c>
      <c r="D2014" s="1189">
        <v>10</v>
      </c>
      <c r="E2014" s="1286"/>
      <c r="F2014" s="1180">
        <f>ROUND(D2014*(ROUND(E2014,2)),2)</f>
        <v>0</v>
      </c>
      <c r="G2014" s="1181"/>
      <c r="H2014" s="1182"/>
    </row>
    <row r="2015" spans="1:8" x14ac:dyDescent="0.3">
      <c r="A2015" s="1187"/>
      <c r="B2015" s="1188"/>
      <c r="C2015" s="1185"/>
      <c r="D2015" s="1189"/>
      <c r="E2015" s="1258"/>
      <c r="F2015" s="1180"/>
      <c r="G2015" s="1181"/>
      <c r="H2015" s="1182"/>
    </row>
    <row r="2016" spans="1:8" ht="22.8" x14ac:dyDescent="0.3">
      <c r="A2016" s="1187" t="s">
        <v>1781</v>
      </c>
      <c r="B2016" s="1188" t="s">
        <v>4537</v>
      </c>
      <c r="C2016" s="1185" t="s">
        <v>9</v>
      </c>
      <c r="D2016" s="1189">
        <v>10</v>
      </c>
      <c r="E2016" s="1286"/>
      <c r="F2016" s="1180">
        <f>ROUND(D2016*(ROUND(E2016,2)),2)</f>
        <v>0</v>
      </c>
      <c r="G2016" s="1181"/>
      <c r="H2016" s="1182"/>
    </row>
    <row r="2017" spans="1:8" x14ac:dyDescent="0.3">
      <c r="A2017" s="1187"/>
      <c r="B2017" s="1188"/>
      <c r="C2017" s="1185"/>
      <c r="D2017" s="1189"/>
      <c r="E2017" s="1258"/>
      <c r="F2017" s="1180"/>
      <c r="G2017" s="1181"/>
      <c r="H2017" s="1182"/>
    </row>
    <row r="2018" spans="1:8" ht="22.8" x14ac:dyDescent="0.3">
      <c r="A2018" s="1225" t="s">
        <v>1786</v>
      </c>
      <c r="B2018" s="1188" t="s">
        <v>4262</v>
      </c>
      <c r="C2018" s="1185"/>
      <c r="D2018" s="1189" t="s">
        <v>4331</v>
      </c>
      <c r="E2018" s="1207"/>
      <c r="F2018" s="1180"/>
      <c r="G2018" s="1181"/>
      <c r="H2018" s="1182"/>
    </row>
    <row r="2019" spans="1:8" x14ac:dyDescent="0.3">
      <c r="A2019" s="1187"/>
      <c r="B2019" s="1188"/>
      <c r="C2019" s="1185"/>
      <c r="D2019" s="1189" t="s">
        <v>4331</v>
      </c>
      <c r="E2019" s="1207"/>
      <c r="F2019" s="1180"/>
      <c r="G2019" s="1181"/>
      <c r="H2019" s="1182"/>
    </row>
    <row r="2020" spans="1:8" x14ac:dyDescent="0.3">
      <c r="A2020" s="1187" t="s">
        <v>1788</v>
      </c>
      <c r="B2020" s="1188" t="s">
        <v>4538</v>
      </c>
      <c r="C2020" s="1185" t="s">
        <v>363</v>
      </c>
      <c r="D2020" s="1189">
        <v>250</v>
      </c>
      <c r="E2020" s="1286"/>
      <c r="F2020" s="1180">
        <f>ROUND(D2020*(ROUND(E2020,2)),2)</f>
        <v>0</v>
      </c>
      <c r="G2020" s="1181"/>
      <c r="H2020" s="1182"/>
    </row>
    <row r="2021" spans="1:8" x14ac:dyDescent="0.3">
      <c r="A2021" s="1187"/>
      <c r="B2021" s="1188"/>
      <c r="C2021" s="1185"/>
      <c r="D2021" s="1189" t="s">
        <v>4331</v>
      </c>
      <c r="E2021" s="1258"/>
      <c r="F2021" s="1180"/>
      <c r="G2021" s="1181"/>
      <c r="H2021" s="1182"/>
    </row>
    <row r="2022" spans="1:8" x14ac:dyDescent="0.3">
      <c r="A2022" s="1187" t="s">
        <v>1792</v>
      </c>
      <c r="B2022" s="1188" t="s">
        <v>4264</v>
      </c>
      <c r="C2022" s="1185" t="s">
        <v>363</v>
      </c>
      <c r="D2022" s="1189">
        <v>25</v>
      </c>
      <c r="E2022" s="1286"/>
      <c r="F2022" s="1180">
        <f>ROUND(D2022*(ROUND(E2022,2)),2)</f>
        <v>0</v>
      </c>
      <c r="G2022" s="1181"/>
      <c r="H2022" s="1182"/>
    </row>
    <row r="2023" spans="1:8" x14ac:dyDescent="0.3">
      <c r="A2023" s="1187"/>
      <c r="B2023" s="1188"/>
      <c r="C2023" s="1185"/>
      <c r="D2023" s="1189" t="s">
        <v>4331</v>
      </c>
      <c r="E2023" s="1285"/>
      <c r="F2023" s="1180"/>
      <c r="G2023" s="1181"/>
      <c r="H2023" s="1182"/>
    </row>
    <row r="2024" spans="1:8" x14ac:dyDescent="0.3">
      <c r="A2024" s="1187" t="s">
        <v>4265</v>
      </c>
      <c r="B2024" s="1188" t="s">
        <v>4266</v>
      </c>
      <c r="C2024" s="1185" t="s">
        <v>9</v>
      </c>
      <c r="D2024" s="1189">
        <v>45</v>
      </c>
      <c r="E2024" s="1286"/>
      <c r="F2024" s="1180">
        <f>ROUND(D2024*(ROUND(E2024,2)),2)</f>
        <v>0</v>
      </c>
      <c r="G2024" s="1181"/>
      <c r="H2024" s="1182"/>
    </row>
    <row r="2025" spans="1:8" x14ac:dyDescent="0.3">
      <c r="A2025" s="1187"/>
      <c r="B2025" s="1154"/>
      <c r="C2025" s="1185"/>
      <c r="D2025" s="1189" t="s">
        <v>4331</v>
      </c>
      <c r="E2025" s="1285"/>
      <c r="F2025" s="1180"/>
      <c r="G2025" s="1181"/>
      <c r="H2025" s="1182"/>
    </row>
    <row r="2026" spans="1:8" x14ac:dyDescent="0.3">
      <c r="A2026" s="1187" t="s">
        <v>4267</v>
      </c>
      <c r="B2026" s="1188" t="s">
        <v>1807</v>
      </c>
      <c r="C2026" s="1185" t="s">
        <v>9</v>
      </c>
      <c r="D2026" s="1189">
        <v>45</v>
      </c>
      <c r="E2026" s="1286"/>
      <c r="F2026" s="1180">
        <f>ROUND(D2026*(ROUND(E2026,2)),2)</f>
        <v>0</v>
      </c>
      <c r="G2026" s="1181"/>
      <c r="H2026" s="1182"/>
    </row>
    <row r="2027" spans="1:8" x14ac:dyDescent="0.3">
      <c r="A2027" s="1187"/>
      <c r="B2027" s="1188"/>
      <c r="C2027" s="1185"/>
      <c r="D2027" s="1189"/>
      <c r="E2027" s="1258"/>
      <c r="F2027" s="1180"/>
      <c r="G2027" s="1181"/>
      <c r="H2027" s="1182"/>
    </row>
    <row r="2028" spans="1:8" x14ac:dyDescent="0.3">
      <c r="A2028" s="1187" t="s">
        <v>4539</v>
      </c>
      <c r="B2028" s="1188" t="s">
        <v>1823</v>
      </c>
      <c r="C2028" s="1185" t="s">
        <v>9</v>
      </c>
      <c r="D2028" s="1189">
        <v>2</v>
      </c>
      <c r="E2028" s="1286"/>
      <c r="F2028" s="1180">
        <f>ROUND(D2028*(ROUND(E2028,2)),2)</f>
        <v>0</v>
      </c>
      <c r="G2028" s="1181"/>
      <c r="H2028" s="1182"/>
    </row>
    <row r="2029" spans="1:8" x14ac:dyDescent="0.3">
      <c r="A2029" s="1187"/>
      <c r="B2029" s="1188"/>
      <c r="C2029" s="1185"/>
      <c r="D2029" s="1189" t="s">
        <v>4331</v>
      </c>
      <c r="E2029" s="1207"/>
      <c r="F2029" s="1180"/>
      <c r="G2029" s="1181"/>
      <c r="H2029" s="1182"/>
    </row>
    <row r="2030" spans="1:8" x14ac:dyDescent="0.3">
      <c r="A2030" s="1187" t="s">
        <v>4269</v>
      </c>
      <c r="B2030" s="1188" t="s">
        <v>1809</v>
      </c>
      <c r="C2030" s="1185"/>
      <c r="D2030" s="1189" t="s">
        <v>4331</v>
      </c>
      <c r="E2030" s="1285"/>
      <c r="F2030" s="1180"/>
      <c r="G2030" s="1181"/>
      <c r="H2030" s="1182"/>
    </row>
    <row r="2031" spans="1:8" x14ac:dyDescent="0.3">
      <c r="A2031" s="1225"/>
      <c r="B2031" s="1188"/>
      <c r="C2031" s="1185"/>
      <c r="D2031" s="1189"/>
      <c r="E2031" s="1291"/>
      <c r="F2031" s="1180"/>
      <c r="G2031" s="1181"/>
      <c r="H2031" s="1182"/>
    </row>
    <row r="2032" spans="1:8" x14ac:dyDescent="0.3">
      <c r="A2032" s="1187" t="s">
        <v>4270</v>
      </c>
      <c r="B2032" s="1188" t="s">
        <v>1811</v>
      </c>
      <c r="C2032" s="1185" t="s">
        <v>9</v>
      </c>
      <c r="D2032" s="1189">
        <v>50</v>
      </c>
      <c r="E2032" s="1286"/>
      <c r="F2032" s="1180">
        <f>ROUND(D2032*(ROUND(E2032,2)),2)</f>
        <v>0</v>
      </c>
      <c r="G2032" s="1181"/>
      <c r="H2032" s="1182"/>
    </row>
    <row r="2033" spans="1:8" x14ac:dyDescent="0.3">
      <c r="A2033" s="1187"/>
      <c r="B2033" s="1188"/>
      <c r="C2033" s="1185"/>
      <c r="D2033" s="1189"/>
      <c r="E2033" s="1285"/>
      <c r="F2033" s="1180"/>
      <c r="G2033" s="1181"/>
      <c r="H2033" s="1182"/>
    </row>
    <row r="2034" spans="1:8" x14ac:dyDescent="0.3">
      <c r="A2034" s="1187"/>
      <c r="B2034" s="1188"/>
      <c r="C2034" s="1185"/>
      <c r="D2034" s="1189"/>
      <c r="E2034" s="1285"/>
      <c r="F2034" s="1180"/>
      <c r="G2034" s="1181"/>
      <c r="H2034" s="1182"/>
    </row>
    <row r="2035" spans="1:8" x14ac:dyDescent="0.3">
      <c r="A2035" s="1178"/>
      <c r="B2035" s="1203"/>
      <c r="C2035" s="1204"/>
      <c r="D2035" s="1204"/>
      <c r="E2035" s="1204"/>
      <c r="F2035" s="1210"/>
      <c r="G2035" s="1181"/>
      <c r="H2035" s="1182"/>
    </row>
    <row r="2036" spans="1:8" x14ac:dyDescent="0.3">
      <c r="A2036" s="1205"/>
      <c r="B2036" s="1158" t="s">
        <v>4450</v>
      </c>
      <c r="C2036" s="1159"/>
      <c r="D2036" s="1159"/>
      <c r="E2036" s="1159"/>
      <c r="F2036" s="1175">
        <f>SUM(F1983:F2034)</f>
        <v>0</v>
      </c>
      <c r="G2036" s="1181"/>
      <c r="H2036" s="1151"/>
    </row>
    <row r="2037" spans="1:8" x14ac:dyDescent="0.3">
      <c r="A2037" s="1148" t="str">
        <f>A1</f>
        <v>CONTRACT  SANRAL NRA 2024/1323</v>
      </c>
      <c r="B2037" s="1206"/>
      <c r="C2037" s="1150"/>
      <c r="D2037" s="1150"/>
      <c r="E2037" s="1150"/>
      <c r="F2037" s="1151"/>
      <c r="G2037" s="1181"/>
      <c r="H2037" s="1151"/>
    </row>
    <row r="2038" spans="1:8" x14ac:dyDescent="0.3">
      <c r="A2038" s="1148" t="str">
        <f>A2</f>
        <v>ROUTINE ROAD MAINTENANCE ON NATIONAL ROUTES IN THE MPUMALANGA PROVINCE</v>
      </c>
      <c r="B2038" s="1149"/>
      <c r="C2038" s="1150"/>
      <c r="D2038" s="1150"/>
      <c r="E2038" s="1150"/>
      <c r="F2038" s="1155" t="s">
        <v>4534</v>
      </c>
      <c r="G2038" s="1181"/>
      <c r="H2038" s="1155"/>
    </row>
    <row r="2039" spans="1:8" x14ac:dyDescent="0.3">
      <c r="A2039" s="1157" t="s">
        <v>4457</v>
      </c>
      <c r="B2039" s="1149"/>
      <c r="C2039" s="1159"/>
      <c r="D2039" s="1159"/>
      <c r="E2039" s="1159"/>
      <c r="F2039" s="1151"/>
      <c r="G2039" s="1181"/>
      <c r="H2039" s="1151"/>
    </row>
    <row r="2040" spans="1:8" x14ac:dyDescent="0.3">
      <c r="A2040" s="1162"/>
      <c r="B2040" s="1163"/>
      <c r="C2040" s="1164"/>
      <c r="D2040" s="1164"/>
      <c r="E2040" s="1165"/>
      <c r="F2040" s="1165"/>
      <c r="G2040" s="1181"/>
      <c r="H2040" s="1151"/>
    </row>
    <row r="2041" spans="1:8" x14ac:dyDescent="0.3">
      <c r="A2041" s="1166" t="s">
        <v>4111</v>
      </c>
      <c r="B2041" s="1167" t="s">
        <v>4035</v>
      </c>
      <c r="C2041" s="1168" t="s">
        <v>4112</v>
      </c>
      <c r="D2041" s="1168" t="s">
        <v>4113</v>
      </c>
      <c r="E2041" s="1169" t="s">
        <v>4114</v>
      </c>
      <c r="F2041" s="1169" t="s">
        <v>4036</v>
      </c>
      <c r="G2041" s="1181"/>
      <c r="H2041" s="1170"/>
    </row>
    <row r="2042" spans="1:8" x14ac:dyDescent="0.3">
      <c r="A2042" s="1172"/>
      <c r="B2042" s="1173"/>
      <c r="C2042" s="1174"/>
      <c r="D2042" s="1174"/>
      <c r="E2042" s="1175"/>
      <c r="F2042" s="1175"/>
      <c r="G2042" s="1181"/>
      <c r="H2042" s="1151"/>
    </row>
    <row r="2043" spans="1:8" x14ac:dyDescent="0.3">
      <c r="A2043" s="1178"/>
      <c r="B2043" s="1203"/>
      <c r="C2043" s="1204"/>
      <c r="D2043" s="1204"/>
      <c r="E2043" s="1204"/>
      <c r="F2043" s="1165"/>
      <c r="G2043" s="1181"/>
      <c r="H2043" s="1151"/>
    </row>
    <row r="2044" spans="1:8" x14ac:dyDescent="0.3">
      <c r="A2044" s="1205"/>
      <c r="B2044" s="1158" t="s">
        <v>4451</v>
      </c>
      <c r="C2044" s="1159"/>
      <c r="D2044" s="1159"/>
      <c r="E2044" s="1159"/>
      <c r="F2044" s="1175">
        <f>F2036</f>
        <v>0</v>
      </c>
      <c r="G2044" s="1181"/>
      <c r="H2044" s="1151"/>
    </row>
    <row r="2045" spans="1:8" x14ac:dyDescent="0.3">
      <c r="A2045" s="1225"/>
      <c r="B2045" s="1188"/>
      <c r="C2045" s="1185"/>
      <c r="D2045" s="1189" t="s">
        <v>4331</v>
      </c>
      <c r="E2045" s="1217"/>
      <c r="F2045" s="1180"/>
      <c r="G2045" s="1181"/>
      <c r="H2045" s="1182"/>
    </row>
    <row r="2046" spans="1:8" x14ac:dyDescent="0.3">
      <c r="A2046" s="1187" t="s">
        <v>4271</v>
      </c>
      <c r="B2046" s="1188" t="s">
        <v>1813</v>
      </c>
      <c r="C2046" s="1185" t="s">
        <v>9</v>
      </c>
      <c r="D2046" s="1189">
        <v>50</v>
      </c>
      <c r="E2046" s="1286"/>
      <c r="F2046" s="1180">
        <f>ROUND(D2046*(ROUND(E2046,2)),2)</f>
        <v>0</v>
      </c>
      <c r="G2046" s="1181"/>
      <c r="H2046" s="1182"/>
    </row>
    <row r="2047" spans="1:8" x14ac:dyDescent="0.3">
      <c r="A2047" s="1225"/>
      <c r="B2047" s="1188"/>
      <c r="C2047" s="1185"/>
      <c r="D2047" s="1189"/>
      <c r="E2047" s="1291"/>
      <c r="F2047" s="1180"/>
      <c r="G2047" s="1181"/>
      <c r="H2047" s="1182"/>
    </row>
    <row r="2048" spans="1:8" ht="22.8" x14ac:dyDescent="0.3">
      <c r="A2048" s="1187" t="s">
        <v>1828</v>
      </c>
      <c r="B2048" s="1188" t="s">
        <v>4540</v>
      </c>
      <c r="C2048" s="1185" t="s">
        <v>221</v>
      </c>
      <c r="D2048" s="1189">
        <v>5</v>
      </c>
      <c r="E2048" s="1286"/>
      <c r="F2048" s="1180">
        <f>ROUND(D2048*(ROUND(E2048,2)),2)</f>
        <v>0</v>
      </c>
      <c r="G2048" s="1181"/>
      <c r="H2048" s="1182"/>
    </row>
    <row r="2049" spans="1:8" x14ac:dyDescent="0.3">
      <c r="A2049" s="1225"/>
      <c r="B2049" s="1188"/>
      <c r="C2049" s="1185"/>
      <c r="D2049" s="1189" t="s">
        <v>4331</v>
      </c>
      <c r="E2049" s="1217"/>
      <c r="F2049" s="1180"/>
      <c r="G2049" s="1181"/>
      <c r="H2049" s="1182"/>
    </row>
    <row r="2050" spans="1:8" x14ac:dyDescent="0.3">
      <c r="A2050" s="1225" t="s">
        <v>1830</v>
      </c>
      <c r="B2050" s="1188" t="s">
        <v>1831</v>
      </c>
      <c r="C2050" s="1185"/>
      <c r="D2050" s="1189" t="s">
        <v>4331</v>
      </c>
      <c r="E2050" s="1285"/>
      <c r="F2050" s="1180"/>
      <c r="G2050" s="1181"/>
      <c r="H2050" s="1182"/>
    </row>
    <row r="2051" spans="1:8" x14ac:dyDescent="0.3">
      <c r="A2051" s="1225"/>
      <c r="B2051" s="1188"/>
      <c r="C2051" s="1185"/>
      <c r="D2051" s="1189" t="s">
        <v>4331</v>
      </c>
      <c r="E2051" s="1285"/>
      <c r="F2051" s="1180"/>
      <c r="G2051" s="1181"/>
      <c r="H2051" s="1182"/>
    </row>
    <row r="2052" spans="1:8" x14ac:dyDescent="0.3">
      <c r="A2052" s="1225" t="s">
        <v>1832</v>
      </c>
      <c r="B2052" s="1188" t="s">
        <v>1716</v>
      </c>
      <c r="C2052" s="1185" t="s">
        <v>363</v>
      </c>
      <c r="D2052" s="1189">
        <v>250</v>
      </c>
      <c r="E2052" s="1286"/>
      <c r="F2052" s="1180">
        <f>ROUND(D2052*(ROUND(E2052,2)),2)</f>
        <v>0</v>
      </c>
      <c r="G2052" s="1181"/>
      <c r="H2052" s="1182"/>
    </row>
    <row r="2053" spans="1:8" x14ac:dyDescent="0.3">
      <c r="A2053" s="1187"/>
      <c r="B2053" s="1188"/>
      <c r="C2053" s="1185"/>
      <c r="D2053" s="1189"/>
      <c r="E2053" s="1285"/>
      <c r="F2053" s="1180"/>
      <c r="G2053" s="1181"/>
      <c r="H2053" s="1182"/>
    </row>
    <row r="2054" spans="1:8" x14ac:dyDescent="0.3">
      <c r="A2054" s="1225" t="s">
        <v>1834</v>
      </c>
      <c r="B2054" s="1188" t="s">
        <v>1835</v>
      </c>
      <c r="C2054" s="1185" t="s">
        <v>363</v>
      </c>
      <c r="D2054" s="1189">
        <v>50</v>
      </c>
      <c r="E2054" s="1215"/>
      <c r="F2054" s="1180">
        <f>ROUND(D2054*(ROUND(E2054,2)),2)</f>
        <v>0</v>
      </c>
      <c r="G2054" s="1181"/>
      <c r="H2054" s="1182"/>
    </row>
    <row r="2055" spans="1:8" x14ac:dyDescent="0.3">
      <c r="A2055" s="1187"/>
      <c r="B2055" s="1188"/>
      <c r="C2055" s="1185"/>
      <c r="D2055" s="1189"/>
      <c r="E2055" s="1285"/>
      <c r="F2055" s="1180"/>
      <c r="G2055" s="1181"/>
      <c r="H2055" s="1182"/>
    </row>
    <row r="2056" spans="1:8" x14ac:dyDescent="0.3">
      <c r="A2056" s="1187" t="s">
        <v>1838</v>
      </c>
      <c r="B2056" s="1188" t="s">
        <v>1837</v>
      </c>
      <c r="C2056" s="1185" t="s">
        <v>16</v>
      </c>
      <c r="D2056" s="1189">
        <v>1</v>
      </c>
      <c r="E2056" s="1285">
        <v>1300000</v>
      </c>
      <c r="F2056" s="1180">
        <f>ROUND(D2056*(ROUND(E2056,2)),2)</f>
        <v>1300000</v>
      </c>
      <c r="G2056" s="1181"/>
      <c r="H2056" s="1182"/>
    </row>
    <row r="2057" spans="1:8" x14ac:dyDescent="0.3">
      <c r="A2057" s="1187"/>
      <c r="B2057" s="1188"/>
      <c r="C2057" s="1185"/>
      <c r="D2057" s="1189"/>
      <c r="E2057" s="1285"/>
      <c r="F2057" s="1180"/>
      <c r="G2057" s="1181"/>
      <c r="H2057" s="1182"/>
    </row>
    <row r="2058" spans="1:8" ht="22.8" x14ac:dyDescent="0.3">
      <c r="A2058" s="1187" t="s">
        <v>1840</v>
      </c>
      <c r="B2058" s="1188" t="s">
        <v>4005</v>
      </c>
      <c r="C2058" s="1185" t="s">
        <v>21</v>
      </c>
      <c r="D2058" s="1189">
        <f>E2056</f>
        <v>1300000</v>
      </c>
      <c r="E2058" s="1290"/>
      <c r="F2058" s="1180">
        <f>ROUND(D2058*(ROUND(E2058,2)),2)</f>
        <v>0</v>
      </c>
      <c r="G2058" s="1181"/>
      <c r="H2058" s="1182"/>
    </row>
    <row r="2059" spans="1:8" x14ac:dyDescent="0.3">
      <c r="A2059" s="1187"/>
      <c r="B2059" s="1188"/>
      <c r="C2059" s="1185"/>
      <c r="D2059" s="1189"/>
      <c r="E2059" s="1285"/>
      <c r="F2059" s="1180"/>
      <c r="G2059" s="1181"/>
      <c r="H2059" s="1182"/>
    </row>
    <row r="2060" spans="1:8" ht="22.8" x14ac:dyDescent="0.3">
      <c r="A2060" s="1187" t="s">
        <v>1842</v>
      </c>
      <c r="B2060" s="1188" t="s">
        <v>1843</v>
      </c>
      <c r="C2060" s="1185"/>
      <c r="D2060" s="1189"/>
      <c r="E2060" s="1285"/>
      <c r="F2060" s="1180" t="s">
        <v>4331</v>
      </c>
      <c r="G2060" s="1181"/>
      <c r="H2060" s="1182"/>
    </row>
    <row r="2061" spans="1:8" x14ac:dyDescent="0.3">
      <c r="A2061" s="1187"/>
      <c r="B2061" s="1188"/>
      <c r="C2061" s="1185"/>
      <c r="D2061" s="1189"/>
      <c r="E2061" s="1285"/>
      <c r="F2061" s="1180"/>
      <c r="G2061" s="1181"/>
      <c r="H2061" s="1182"/>
    </row>
    <row r="2062" spans="1:8" ht="22.8" x14ac:dyDescent="0.3">
      <c r="A2062" s="1187" t="s">
        <v>1844</v>
      </c>
      <c r="B2062" s="1188" t="s">
        <v>1845</v>
      </c>
      <c r="C2062" s="1185" t="s">
        <v>16</v>
      </c>
      <c r="D2062" s="1189">
        <v>1</v>
      </c>
      <c r="E2062" s="1285">
        <v>1100000</v>
      </c>
      <c r="F2062" s="1180">
        <f>ROUND(D2062*(ROUND(E2062,2)),2)</f>
        <v>1100000</v>
      </c>
      <c r="G2062" s="1181"/>
      <c r="H2062" s="1182"/>
    </row>
    <row r="2063" spans="1:8" x14ac:dyDescent="0.3">
      <c r="A2063" s="1187"/>
      <c r="B2063" s="1188"/>
      <c r="C2063" s="1185"/>
      <c r="D2063" s="1189"/>
      <c r="E2063" s="1285"/>
      <c r="F2063" s="1180"/>
      <c r="G2063" s="1181"/>
      <c r="H2063" s="1182"/>
    </row>
    <row r="2064" spans="1:8" ht="22.8" x14ac:dyDescent="0.3">
      <c r="A2064" s="1187" t="s">
        <v>1847</v>
      </c>
      <c r="B2064" s="1188" t="s">
        <v>4279</v>
      </c>
      <c r="C2064" s="1185" t="s">
        <v>21</v>
      </c>
      <c r="D2064" s="1189">
        <f>E2062</f>
        <v>1100000</v>
      </c>
      <c r="E2064" s="1290"/>
      <c r="F2064" s="1180">
        <f>ROUND(D2064*(ROUND(E2064,2)),2)</f>
        <v>0</v>
      </c>
      <c r="G2064" s="1181"/>
      <c r="H2064" s="1182"/>
    </row>
    <row r="2065" spans="1:8" x14ac:dyDescent="0.3">
      <c r="A2065" s="1187"/>
      <c r="B2065" s="1188"/>
      <c r="C2065" s="1185"/>
      <c r="D2065" s="1189"/>
      <c r="E2065" s="1285"/>
      <c r="F2065" s="1180"/>
      <c r="G2065" s="1181"/>
      <c r="H2065" s="1182"/>
    </row>
    <row r="2066" spans="1:8" x14ac:dyDescent="0.3">
      <c r="A2066" s="1187"/>
      <c r="B2066" s="1188"/>
      <c r="C2066" s="1185"/>
      <c r="D2066" s="1189"/>
      <c r="E2066" s="1285"/>
      <c r="F2066" s="1180"/>
      <c r="G2066" s="1181"/>
      <c r="H2066" s="1182"/>
    </row>
    <row r="2067" spans="1:8" x14ac:dyDescent="0.3">
      <c r="A2067" s="1187"/>
      <c r="B2067" s="1188"/>
      <c r="C2067" s="1185"/>
      <c r="D2067" s="1189"/>
      <c r="E2067" s="1285"/>
      <c r="F2067" s="1180"/>
      <c r="G2067" s="1181"/>
      <c r="H2067" s="1182"/>
    </row>
    <row r="2068" spans="1:8" x14ac:dyDescent="0.3">
      <c r="A2068" s="1187"/>
      <c r="B2068" s="1188"/>
      <c r="C2068" s="1185"/>
      <c r="D2068" s="1189"/>
      <c r="E2068" s="1285"/>
      <c r="F2068" s="1180"/>
      <c r="G2068" s="1181"/>
      <c r="H2068" s="1182"/>
    </row>
    <row r="2069" spans="1:8" x14ac:dyDescent="0.3">
      <c r="A2069" s="1225"/>
      <c r="B2069" s="1188"/>
      <c r="C2069" s="1185"/>
      <c r="D2069" s="1189"/>
      <c r="E2069" s="1291"/>
      <c r="F2069" s="1180"/>
      <c r="G2069" s="1181"/>
      <c r="H2069" s="1182"/>
    </row>
    <row r="2070" spans="1:8" x14ac:dyDescent="0.3">
      <c r="A2070" s="1187"/>
      <c r="B2070" s="1188"/>
      <c r="C2070" s="1185"/>
      <c r="D2070" s="1189"/>
      <c r="E2070" s="1285"/>
      <c r="F2070" s="1180"/>
      <c r="G2070" s="1181"/>
      <c r="H2070" s="1182"/>
    </row>
    <row r="2071" spans="1:8" x14ac:dyDescent="0.3">
      <c r="A2071" s="1225"/>
      <c r="B2071" s="1188"/>
      <c r="C2071" s="1185"/>
      <c r="D2071" s="1189"/>
      <c r="E2071" s="1217"/>
      <c r="F2071" s="1180"/>
      <c r="G2071" s="1181"/>
      <c r="H2071" s="1182"/>
    </row>
    <row r="2072" spans="1:8" x14ac:dyDescent="0.3">
      <c r="A2072" s="1225"/>
      <c r="B2072" s="1188"/>
      <c r="C2072" s="1185"/>
      <c r="D2072" s="1189"/>
      <c r="E2072" s="1285"/>
      <c r="F2072" s="1180"/>
      <c r="G2072" s="1181"/>
      <c r="H2072" s="1182"/>
    </row>
    <row r="2073" spans="1:8" x14ac:dyDescent="0.3">
      <c r="A2073" s="1225"/>
      <c r="B2073" s="1188"/>
      <c r="C2073" s="1185"/>
      <c r="D2073" s="1189"/>
      <c r="E2073" s="1285"/>
      <c r="F2073" s="1180"/>
      <c r="G2073" s="1181"/>
      <c r="H2073" s="1182"/>
    </row>
    <row r="2074" spans="1:8" x14ac:dyDescent="0.3">
      <c r="A2074" s="1225"/>
      <c r="B2074" s="1188"/>
      <c r="C2074" s="1185"/>
      <c r="D2074" s="1189"/>
      <c r="E2074" s="1285"/>
      <c r="F2074" s="1180"/>
      <c r="G2074" s="1181"/>
      <c r="H2074" s="1182"/>
    </row>
    <row r="2075" spans="1:8" x14ac:dyDescent="0.3">
      <c r="A2075" s="1225"/>
      <c r="B2075" s="1188"/>
      <c r="C2075" s="1185"/>
      <c r="D2075" s="1189"/>
      <c r="E2075" s="1285"/>
      <c r="F2075" s="1180"/>
      <c r="G2075" s="1181"/>
      <c r="H2075" s="1182"/>
    </row>
    <row r="2076" spans="1:8" x14ac:dyDescent="0.3">
      <c r="A2076" s="1187"/>
      <c r="B2076" s="1188"/>
      <c r="C2076" s="1185"/>
      <c r="D2076" s="1189"/>
      <c r="E2076" s="1285"/>
      <c r="F2076" s="1180"/>
      <c r="G2076" s="1181"/>
      <c r="H2076" s="1182"/>
    </row>
    <row r="2077" spans="1:8" x14ac:dyDescent="0.3">
      <c r="A2077" s="1187"/>
      <c r="B2077" s="1188"/>
      <c r="C2077" s="1185"/>
      <c r="D2077" s="1189"/>
      <c r="E2077" s="1217"/>
      <c r="F2077" s="1180"/>
      <c r="G2077" s="1181"/>
      <c r="H2077" s="1182"/>
    </row>
    <row r="2078" spans="1:8" x14ac:dyDescent="0.3">
      <c r="A2078" s="1225"/>
      <c r="B2078" s="1188"/>
      <c r="C2078" s="1185"/>
      <c r="D2078" s="1189"/>
      <c r="E2078" s="1226"/>
      <c r="F2078" s="1180"/>
      <c r="G2078" s="1181"/>
      <c r="H2078" s="1182"/>
    </row>
    <row r="2079" spans="1:8" x14ac:dyDescent="0.3">
      <c r="A2079" s="1225"/>
      <c r="B2079" s="1188"/>
      <c r="C2079" s="1185"/>
      <c r="D2079" s="1189"/>
      <c r="E2079" s="1226"/>
      <c r="F2079" s="1180"/>
      <c r="G2079" s="1181"/>
      <c r="H2079" s="1182"/>
    </row>
    <row r="2080" spans="1:8" x14ac:dyDescent="0.3">
      <c r="A2080" s="1187"/>
      <c r="B2080" s="1188"/>
      <c r="C2080" s="1185"/>
      <c r="D2080" s="1189" t="s">
        <v>4331</v>
      </c>
      <c r="E2080" s="1217"/>
      <c r="F2080" s="1180"/>
      <c r="G2080" s="1181"/>
      <c r="H2080" s="1182"/>
    </row>
    <row r="2081" spans="1:8" x14ac:dyDescent="0.3">
      <c r="A2081" s="1225"/>
      <c r="B2081" s="1188"/>
      <c r="C2081" s="1185"/>
      <c r="D2081" s="1189"/>
      <c r="E2081" s="1217"/>
      <c r="F2081" s="1180"/>
      <c r="G2081" s="1181"/>
      <c r="H2081" s="1182"/>
    </row>
    <row r="2082" spans="1:8" x14ac:dyDescent="0.3">
      <c r="A2082" s="1183"/>
      <c r="B2082" s="1188"/>
      <c r="C2082" s="1185"/>
      <c r="D2082" s="1189"/>
      <c r="E2082" s="1207"/>
      <c r="F2082" s="1180"/>
      <c r="G2082" s="1181"/>
      <c r="H2082" s="1182"/>
    </row>
    <row r="2083" spans="1:8" x14ac:dyDescent="0.3">
      <c r="A2083" s="1187"/>
      <c r="B2083" s="1188"/>
      <c r="C2083" s="1185"/>
      <c r="D2083" s="1189"/>
      <c r="E2083" s="1209"/>
      <c r="F2083" s="1180"/>
      <c r="G2083" s="1181"/>
      <c r="H2083" s="1182"/>
    </row>
    <row r="2084" spans="1:8" x14ac:dyDescent="0.3">
      <c r="A2084" s="1187"/>
      <c r="B2084" s="1188"/>
      <c r="C2084" s="1185"/>
      <c r="D2084" s="1189"/>
      <c r="E2084" s="1209"/>
      <c r="F2084" s="1180"/>
      <c r="G2084" s="1181"/>
      <c r="H2084" s="1182"/>
    </row>
    <row r="2085" spans="1:8" x14ac:dyDescent="0.3">
      <c r="A2085" s="1187"/>
      <c r="B2085" s="1188"/>
      <c r="C2085" s="1185"/>
      <c r="D2085" s="1189"/>
      <c r="E2085" s="1209"/>
      <c r="F2085" s="1180"/>
      <c r="G2085" s="1181"/>
      <c r="H2085" s="1182"/>
    </row>
    <row r="2086" spans="1:8" x14ac:dyDescent="0.3">
      <c r="A2086" s="1183"/>
      <c r="B2086" s="1188"/>
      <c r="C2086" s="1185"/>
      <c r="D2086" s="1189"/>
      <c r="E2086" s="1207"/>
      <c r="F2086" s="1180"/>
      <c r="G2086" s="1181"/>
      <c r="H2086" s="1182"/>
    </row>
    <row r="2087" spans="1:8" x14ac:dyDescent="0.3">
      <c r="A2087" s="1225"/>
      <c r="B2087" s="1188"/>
      <c r="C2087" s="1185"/>
      <c r="D2087" s="1189"/>
      <c r="E2087" s="1207"/>
      <c r="F2087" s="1180"/>
      <c r="G2087" s="1181"/>
      <c r="H2087" s="1182"/>
    </row>
    <row r="2088" spans="1:8" x14ac:dyDescent="0.3">
      <c r="A2088" s="1178"/>
      <c r="B2088" s="1203"/>
      <c r="C2088" s="1204"/>
      <c r="D2088" s="1204"/>
      <c r="E2088" s="1204"/>
      <c r="F2088" s="1210"/>
      <c r="G2088" s="1181"/>
      <c r="H2088" s="1182"/>
    </row>
    <row r="2089" spans="1:8" x14ac:dyDescent="0.3">
      <c r="A2089" s="1211" t="s">
        <v>4088</v>
      </c>
      <c r="B2089" s="1158" t="s">
        <v>4116</v>
      </c>
      <c r="C2089" s="1159"/>
      <c r="D2089" s="1159"/>
      <c r="E2089" s="1159"/>
      <c r="F2089" s="1175">
        <f>SUM(F2044:F2087)</f>
        <v>2400000</v>
      </c>
      <c r="G2089" s="1181"/>
      <c r="H2089" s="1151"/>
    </row>
    <row r="2090" spans="1:8" x14ac:dyDescent="0.3">
      <c r="A2090" s="1148" t="str">
        <f>A1</f>
        <v>CONTRACT  SANRAL NRA 2024/1323</v>
      </c>
      <c r="B2090" s="1206"/>
      <c r="C2090" s="1150"/>
      <c r="D2090" s="1150"/>
      <c r="E2090" s="1150"/>
      <c r="F2090" s="1151"/>
      <c r="G2090" s="1181"/>
      <c r="H2090" s="1151"/>
    </row>
    <row r="2091" spans="1:8" x14ac:dyDescent="0.3">
      <c r="A2091" s="1148" t="str">
        <f>A2</f>
        <v>ROUTINE ROAD MAINTENANCE ON NATIONAL ROUTES IN THE MPUMALANGA PROVINCE</v>
      </c>
      <c r="B2091" s="1149"/>
      <c r="C2091" s="1150"/>
      <c r="D2091" s="1150"/>
      <c r="E2091" s="1150"/>
      <c r="F2091" s="1155" t="s">
        <v>4541</v>
      </c>
      <c r="G2091" s="1181"/>
      <c r="H2091" s="1155"/>
    </row>
    <row r="2092" spans="1:8" x14ac:dyDescent="0.3">
      <c r="A2092" s="1157" t="s">
        <v>4457</v>
      </c>
      <c r="B2092" s="1149"/>
      <c r="C2092" s="1159"/>
      <c r="D2092" s="1159"/>
      <c r="E2092" s="1159"/>
      <c r="F2092" s="1151"/>
      <c r="G2092" s="1181"/>
      <c r="H2092" s="1151"/>
    </row>
    <row r="2093" spans="1:8" x14ac:dyDescent="0.3">
      <c r="A2093" s="1162"/>
      <c r="B2093" s="1163"/>
      <c r="C2093" s="1164"/>
      <c r="D2093" s="1164"/>
      <c r="E2093" s="1165"/>
      <c r="F2093" s="1165"/>
      <c r="G2093" s="1181"/>
      <c r="H2093" s="1151"/>
    </row>
    <row r="2094" spans="1:8" x14ac:dyDescent="0.3">
      <c r="A2094" s="1166" t="s">
        <v>4111</v>
      </c>
      <c r="B2094" s="1167" t="s">
        <v>4035</v>
      </c>
      <c r="C2094" s="1168" t="s">
        <v>4112</v>
      </c>
      <c r="D2094" s="1168" t="s">
        <v>4113</v>
      </c>
      <c r="E2094" s="1169" t="s">
        <v>4114</v>
      </c>
      <c r="F2094" s="1169" t="s">
        <v>4036</v>
      </c>
      <c r="G2094" s="1181"/>
      <c r="H2094" s="1170"/>
    </row>
    <row r="2095" spans="1:8" x14ac:dyDescent="0.3">
      <c r="A2095" s="1172"/>
      <c r="B2095" s="1173"/>
      <c r="C2095" s="1174"/>
      <c r="D2095" s="1174"/>
      <c r="E2095" s="1175"/>
      <c r="F2095" s="1175"/>
      <c r="G2095" s="1181"/>
      <c r="H2095" s="1151"/>
    </row>
    <row r="2096" spans="1:8" x14ac:dyDescent="0.3">
      <c r="A2096" s="1222"/>
      <c r="B2096" s="1223"/>
      <c r="C2096" s="1164"/>
      <c r="D2096" s="1189" t="s">
        <v>4331</v>
      </c>
      <c r="E2096" s="1165"/>
      <c r="F2096" s="1180"/>
      <c r="G2096" s="1181"/>
      <c r="H2096" s="1182"/>
    </row>
    <row r="2097" spans="1:8" x14ac:dyDescent="0.3">
      <c r="A2097" s="1166" t="s">
        <v>4090</v>
      </c>
      <c r="B2097" s="1184" t="s">
        <v>1986</v>
      </c>
      <c r="C2097" s="1185"/>
      <c r="D2097" s="1189" t="s">
        <v>4331</v>
      </c>
      <c r="E2097" s="1207"/>
      <c r="F2097" s="1180"/>
      <c r="G2097" s="1181"/>
      <c r="H2097" s="1182"/>
    </row>
    <row r="2098" spans="1:8" x14ac:dyDescent="0.3">
      <c r="A2098" s="1166"/>
      <c r="B2098" s="1186"/>
      <c r="C2098" s="1185"/>
      <c r="D2098" s="1189" t="s">
        <v>4331</v>
      </c>
      <c r="E2098" s="1207"/>
      <c r="F2098" s="1180"/>
      <c r="G2098" s="1181"/>
      <c r="H2098" s="1182"/>
    </row>
    <row r="2099" spans="1:8" x14ac:dyDescent="0.3">
      <c r="A2099" s="1263" t="s">
        <v>1985</v>
      </c>
      <c r="B2099" s="1299" t="s">
        <v>1986</v>
      </c>
      <c r="C2099" s="1287"/>
      <c r="D2099" s="1300"/>
      <c r="E2099" s="1288"/>
      <c r="G2099" s="1181"/>
      <c r="H2099" s="1182"/>
    </row>
    <row r="2100" spans="1:8" x14ac:dyDescent="0.3">
      <c r="A2100" s="1263"/>
      <c r="B2100" s="1299"/>
      <c r="C2100" s="1287"/>
      <c r="D2100" s="1300"/>
      <c r="E2100" s="1288"/>
      <c r="G2100" s="1181"/>
      <c r="H2100" s="1182"/>
    </row>
    <row r="2101" spans="1:8" ht="22.8" x14ac:dyDescent="0.3">
      <c r="A2101" s="1263" t="s">
        <v>1987</v>
      </c>
      <c r="B2101" s="1235" t="s">
        <v>1988</v>
      </c>
      <c r="C2101" s="1287"/>
      <c r="D2101" s="1300"/>
      <c r="E2101" s="1288"/>
      <c r="G2101" s="1181"/>
      <c r="H2101" s="1182"/>
    </row>
    <row r="2102" spans="1:8" x14ac:dyDescent="0.3">
      <c r="A2102" s="1263"/>
      <c r="B2102" s="1235"/>
      <c r="C2102" s="1287"/>
      <c r="D2102" s="1300"/>
      <c r="E2102" s="1288"/>
      <c r="G2102" s="1181"/>
      <c r="H2102" s="1182"/>
    </row>
    <row r="2103" spans="1:8" x14ac:dyDescent="0.3">
      <c r="A2103" s="1263" t="s">
        <v>1989</v>
      </c>
      <c r="B2103" s="1299" t="s">
        <v>1990</v>
      </c>
      <c r="C2103" s="1287" t="s">
        <v>955</v>
      </c>
      <c r="D2103" s="1300">
        <v>50</v>
      </c>
      <c r="E2103" s="1301"/>
      <c r="F2103" s="1180">
        <f>ROUND(D2103*(ROUND(E2103,2)),2)</f>
        <v>0</v>
      </c>
      <c r="G2103" s="1181"/>
    </row>
    <row r="2104" spans="1:8" x14ac:dyDescent="0.3">
      <c r="A2104" s="1263"/>
      <c r="B2104" s="1299"/>
      <c r="C2104" s="1287"/>
      <c r="D2104" s="1300"/>
      <c r="E2104" s="1288"/>
      <c r="G2104" s="1181"/>
    </row>
    <row r="2105" spans="1:8" x14ac:dyDescent="0.3">
      <c r="A2105" s="1263" t="s">
        <v>1991</v>
      </c>
      <c r="B2105" s="1299" t="s">
        <v>1992</v>
      </c>
      <c r="C2105" s="1287" t="s">
        <v>955</v>
      </c>
      <c r="D2105" s="1300">
        <v>50</v>
      </c>
      <c r="E2105" s="1301"/>
      <c r="F2105" s="1180">
        <f>ROUND(D2105*(ROUND(E2105,2)),2)</f>
        <v>0</v>
      </c>
      <c r="G2105" s="1181"/>
    </row>
    <row r="2106" spans="1:8" x14ac:dyDescent="0.3">
      <c r="A2106" s="1263"/>
      <c r="B2106" s="1299"/>
      <c r="C2106" s="1287"/>
      <c r="D2106" s="1300"/>
      <c r="E2106" s="1288"/>
      <c r="G2106" s="1181"/>
    </row>
    <row r="2107" spans="1:8" x14ac:dyDescent="0.3">
      <c r="A2107" s="1263" t="s">
        <v>1993</v>
      </c>
      <c r="B2107" s="1299" t="s">
        <v>446</v>
      </c>
      <c r="C2107" s="1287" t="s">
        <v>955</v>
      </c>
      <c r="D2107" s="1300">
        <v>50</v>
      </c>
      <c r="E2107" s="1301"/>
      <c r="F2107" s="1180">
        <f>ROUND(D2107*(ROUND(E2107,2)),2)</f>
        <v>0</v>
      </c>
      <c r="G2107" s="1181"/>
      <c r="H2107" s="1182"/>
    </row>
    <row r="2108" spans="1:8" x14ac:dyDescent="0.3">
      <c r="A2108" s="1263"/>
      <c r="B2108" s="1299"/>
      <c r="C2108" s="1287"/>
      <c r="D2108" s="1300"/>
      <c r="E2108" s="1288"/>
      <c r="G2108" s="1181"/>
      <c r="H2108" s="1182"/>
    </row>
    <row r="2109" spans="1:8" x14ac:dyDescent="0.3">
      <c r="A2109" s="1187" t="s">
        <v>1994</v>
      </c>
      <c r="B2109" s="1235" t="s">
        <v>1995</v>
      </c>
      <c r="C2109" s="1253" t="s">
        <v>955</v>
      </c>
      <c r="D2109" s="1300">
        <v>50</v>
      </c>
      <c r="E2109" s="1301"/>
      <c r="F2109" s="1180">
        <f>ROUND(D2109*(ROUND(E2109,2)),2)</f>
        <v>0</v>
      </c>
      <c r="G2109" s="1181"/>
      <c r="H2109" s="1182"/>
    </row>
    <row r="2110" spans="1:8" x14ac:dyDescent="0.3">
      <c r="A2110" s="1187"/>
      <c r="B2110" s="1188"/>
      <c r="C2110" s="1185"/>
      <c r="D2110" s="1189"/>
      <c r="E2110" s="1258"/>
      <c r="F2110" s="1180"/>
      <c r="G2110" s="1181"/>
      <c r="H2110" s="1182"/>
    </row>
    <row r="2111" spans="1:8" x14ac:dyDescent="0.3">
      <c r="A2111" s="1225" t="s">
        <v>1996</v>
      </c>
      <c r="B2111" s="1188" t="s">
        <v>448</v>
      </c>
      <c r="C2111" s="1185" t="s">
        <v>955</v>
      </c>
      <c r="D2111" s="1300">
        <v>25</v>
      </c>
      <c r="E2111" s="1301"/>
      <c r="F2111" s="1180">
        <f>ROUND(D2111*(ROUND(E2111,2)),2)</f>
        <v>0</v>
      </c>
      <c r="G2111" s="1181"/>
      <c r="H2111" s="1182"/>
    </row>
    <row r="2112" spans="1:8" x14ac:dyDescent="0.3">
      <c r="A2112" s="1225"/>
      <c r="B2112" s="1188"/>
      <c r="C2112" s="1185"/>
      <c r="D2112" s="1189"/>
      <c r="E2112" s="1285"/>
      <c r="F2112" s="1180"/>
      <c r="G2112" s="1181"/>
      <c r="H2112" s="1182"/>
    </row>
    <row r="2113" spans="1:8" ht="22.8" x14ac:dyDescent="0.3">
      <c r="A2113" s="1225" t="s">
        <v>1997</v>
      </c>
      <c r="B2113" s="1188" t="s">
        <v>1998</v>
      </c>
      <c r="C2113" s="1185"/>
      <c r="D2113" s="1189"/>
      <c r="E2113" s="1217"/>
      <c r="F2113" s="1180"/>
      <c r="G2113" s="1181"/>
      <c r="H2113" s="1182"/>
    </row>
    <row r="2114" spans="1:8" x14ac:dyDescent="0.3">
      <c r="A2114" s="1225"/>
      <c r="B2114" s="1188"/>
      <c r="C2114" s="1185"/>
      <c r="D2114" s="1189"/>
      <c r="E2114" s="1291"/>
      <c r="F2114" s="1180"/>
      <c r="G2114" s="1181"/>
      <c r="H2114" s="1182"/>
    </row>
    <row r="2115" spans="1:8" x14ac:dyDescent="0.3">
      <c r="A2115" s="1225" t="s">
        <v>1999</v>
      </c>
      <c r="B2115" s="1188" t="s">
        <v>2000</v>
      </c>
      <c r="C2115" s="1185" t="s">
        <v>955</v>
      </c>
      <c r="D2115" s="1300">
        <v>50</v>
      </c>
      <c r="E2115" s="1301"/>
      <c r="F2115" s="1180">
        <f>ROUND(D2115*(ROUND(E2115,2)),2)</f>
        <v>0</v>
      </c>
      <c r="G2115" s="1181"/>
      <c r="H2115" s="1182"/>
    </row>
    <row r="2116" spans="1:8" x14ac:dyDescent="0.3">
      <c r="A2116" s="1225"/>
      <c r="B2116" s="1188"/>
      <c r="C2116" s="1185"/>
      <c r="D2116" s="1189"/>
      <c r="E2116" s="1258"/>
      <c r="F2116" s="1180"/>
      <c r="G2116" s="1181"/>
      <c r="H2116" s="1182"/>
    </row>
    <row r="2117" spans="1:8" x14ac:dyDescent="0.3">
      <c r="A2117" s="1187" t="s">
        <v>2001</v>
      </c>
      <c r="B2117" s="1188" t="s">
        <v>2002</v>
      </c>
      <c r="C2117" s="1185" t="s">
        <v>955</v>
      </c>
      <c r="D2117" s="1300">
        <v>50</v>
      </c>
      <c r="E2117" s="1301"/>
      <c r="F2117" s="1180">
        <f>ROUND(D2117*(ROUND(E2117,2)),2)</f>
        <v>0</v>
      </c>
      <c r="G2117" s="1181"/>
      <c r="H2117" s="1182"/>
    </row>
    <row r="2118" spans="1:8" x14ac:dyDescent="0.3">
      <c r="A2118" s="1187"/>
      <c r="B2118" s="1188"/>
      <c r="C2118" s="1185"/>
      <c r="D2118" s="1189"/>
      <c r="E2118" s="1258"/>
      <c r="F2118" s="1180"/>
      <c r="G2118" s="1181"/>
      <c r="H2118" s="1182"/>
    </row>
    <row r="2119" spans="1:8" x14ac:dyDescent="0.3">
      <c r="A2119" s="1225" t="s">
        <v>2003</v>
      </c>
      <c r="B2119" s="1188" t="s">
        <v>1995</v>
      </c>
      <c r="C2119" s="1185" t="s">
        <v>955</v>
      </c>
      <c r="D2119" s="1300">
        <v>50</v>
      </c>
      <c r="E2119" s="1301"/>
      <c r="F2119" s="1180">
        <f>ROUND(D2119*(ROUND(E2119,2)),2)</f>
        <v>0</v>
      </c>
      <c r="G2119" s="1181"/>
      <c r="H2119" s="1182"/>
    </row>
    <row r="2120" spans="1:8" x14ac:dyDescent="0.3">
      <c r="A2120" s="1225"/>
      <c r="B2120" s="1188"/>
      <c r="C2120" s="1185"/>
      <c r="D2120" s="1189"/>
      <c r="E2120" s="1285"/>
      <c r="F2120" s="1180"/>
      <c r="G2120" s="1181"/>
      <c r="H2120" s="1182"/>
    </row>
    <row r="2121" spans="1:8" ht="22.8" x14ac:dyDescent="0.3">
      <c r="A2121" s="1187" t="s">
        <v>2004</v>
      </c>
      <c r="B2121" s="1188" t="s">
        <v>2005</v>
      </c>
      <c r="C2121" s="1185"/>
      <c r="D2121" s="1189"/>
      <c r="E2121" s="1258"/>
      <c r="F2121" s="1180"/>
      <c r="G2121" s="1181"/>
      <c r="H2121" s="1182"/>
    </row>
    <row r="2122" spans="1:8" x14ac:dyDescent="0.3">
      <c r="A2122" s="1187"/>
      <c r="B2122" s="1188"/>
      <c r="C2122" s="1185"/>
      <c r="D2122" s="1189"/>
      <c r="E2122" s="1258"/>
      <c r="F2122" s="1180"/>
      <c r="G2122" s="1181"/>
      <c r="H2122" s="1182"/>
    </row>
    <row r="2123" spans="1:8" x14ac:dyDescent="0.3">
      <c r="A2123" s="1225" t="s">
        <v>2006</v>
      </c>
      <c r="B2123" s="1188" t="s">
        <v>1990</v>
      </c>
      <c r="C2123" s="1185" t="s">
        <v>955</v>
      </c>
      <c r="D2123" s="1300">
        <v>50</v>
      </c>
      <c r="E2123" s="1301"/>
      <c r="F2123" s="1180">
        <f>ROUND(D2123*(ROUND(E2123,2)),2)</f>
        <v>0</v>
      </c>
      <c r="G2123" s="1181"/>
      <c r="H2123" s="1182"/>
    </row>
    <row r="2124" spans="1:8" x14ac:dyDescent="0.3">
      <c r="A2124" s="1225"/>
      <c r="B2124" s="1188"/>
      <c r="C2124" s="1185"/>
      <c r="D2124" s="1189"/>
      <c r="E2124" s="1285"/>
      <c r="F2124" s="1180"/>
      <c r="G2124" s="1181"/>
      <c r="H2124" s="1182"/>
    </row>
    <row r="2125" spans="1:8" x14ac:dyDescent="0.3">
      <c r="A2125" s="1187" t="s">
        <v>2007</v>
      </c>
      <c r="B2125" s="1188" t="s">
        <v>1992</v>
      </c>
      <c r="C2125" s="1185" t="s">
        <v>955</v>
      </c>
      <c r="D2125" s="1189">
        <v>50</v>
      </c>
      <c r="E2125" s="1302"/>
      <c r="F2125" s="1180">
        <f>ROUND(D2125*(ROUND(E2125,2)),2)</f>
        <v>0</v>
      </c>
      <c r="G2125" s="1181"/>
      <c r="H2125" s="1182"/>
    </row>
    <row r="2126" spans="1:8" x14ac:dyDescent="0.3">
      <c r="A2126" s="1187"/>
      <c r="B2126" s="1188"/>
      <c r="C2126" s="1185"/>
      <c r="D2126" s="1189"/>
      <c r="E2126" s="1258"/>
      <c r="F2126" s="1180"/>
      <c r="G2126" s="1181"/>
      <c r="H2126" s="1182"/>
    </row>
    <row r="2127" spans="1:8" x14ac:dyDescent="0.3">
      <c r="A2127" s="1225" t="s">
        <v>2008</v>
      </c>
      <c r="B2127" s="1188" t="s">
        <v>1995</v>
      </c>
      <c r="C2127" s="1185" t="s">
        <v>955</v>
      </c>
      <c r="D2127" s="1189">
        <v>50</v>
      </c>
      <c r="E2127" s="1303"/>
      <c r="F2127" s="1180">
        <f>ROUND(D2127*(ROUND(E2127,2)),2)</f>
        <v>0</v>
      </c>
      <c r="G2127" s="1181"/>
      <c r="H2127" s="1182"/>
    </row>
    <row r="2128" spans="1:8" x14ac:dyDescent="0.3">
      <c r="A2128" s="1225"/>
      <c r="B2128" s="1188"/>
      <c r="C2128" s="1185"/>
      <c r="D2128" s="1189"/>
      <c r="E2128" s="1258"/>
      <c r="F2128" s="1180"/>
      <c r="G2128" s="1181"/>
      <c r="H2128" s="1182"/>
    </row>
    <row r="2129" spans="1:8" x14ac:dyDescent="0.3">
      <c r="A2129" s="1187" t="s">
        <v>2009</v>
      </c>
      <c r="B2129" s="1188" t="s">
        <v>2010</v>
      </c>
      <c r="C2129" s="1185" t="s">
        <v>4542</v>
      </c>
      <c r="D2129" s="1189">
        <v>250</v>
      </c>
      <c r="E2129" s="1303"/>
      <c r="F2129" s="1180">
        <f>ROUND(D2129*(ROUND(E2129,2)),2)</f>
        <v>0</v>
      </c>
      <c r="G2129" s="1181"/>
      <c r="H2129" s="1182"/>
    </row>
    <row r="2130" spans="1:8" x14ac:dyDescent="0.3">
      <c r="A2130" s="1187"/>
      <c r="B2130" s="1188"/>
      <c r="C2130" s="1185"/>
      <c r="D2130" s="1189"/>
      <c r="E2130" s="1258"/>
      <c r="F2130" s="1180"/>
      <c r="G2130" s="1181"/>
      <c r="H2130" s="1182"/>
    </row>
    <row r="2131" spans="1:8" x14ac:dyDescent="0.3">
      <c r="A2131" s="1225" t="s">
        <v>2011</v>
      </c>
      <c r="B2131" s="1188" t="s">
        <v>4006</v>
      </c>
      <c r="C2131" s="1185" t="s">
        <v>4542</v>
      </c>
      <c r="D2131" s="1189">
        <v>100</v>
      </c>
      <c r="E2131" s="1286"/>
      <c r="F2131" s="1180">
        <f>ROUND(D2131*(ROUND(E2131,2)),2)</f>
        <v>0</v>
      </c>
      <c r="G2131" s="1181"/>
      <c r="H2131" s="1182"/>
    </row>
    <row r="2132" spans="1:8" x14ac:dyDescent="0.3">
      <c r="A2132" s="1225"/>
      <c r="B2132" s="1188"/>
      <c r="C2132" s="1185"/>
      <c r="D2132" s="1189"/>
      <c r="E2132" s="1285"/>
      <c r="F2132" s="1180"/>
      <c r="G2132" s="1181"/>
      <c r="H2132" s="1182"/>
    </row>
    <row r="2133" spans="1:8" ht="22.8" x14ac:dyDescent="0.3">
      <c r="A2133" s="1187" t="s">
        <v>2013</v>
      </c>
      <c r="B2133" s="1188" t="s">
        <v>2014</v>
      </c>
      <c r="C2133" s="1185" t="s">
        <v>4542</v>
      </c>
      <c r="D2133" s="1189">
        <v>450</v>
      </c>
      <c r="E2133" s="1303"/>
      <c r="F2133" s="1180">
        <f>ROUND(D2133*(ROUND(E2133,2)),2)</f>
        <v>0</v>
      </c>
      <c r="G2133" s="1181"/>
      <c r="H2133" s="1182"/>
    </row>
    <row r="2134" spans="1:8" x14ac:dyDescent="0.3">
      <c r="A2134" s="1225"/>
      <c r="B2134" s="1188"/>
      <c r="C2134" s="1185"/>
      <c r="D2134" s="1189"/>
      <c r="E2134" s="1285"/>
      <c r="F2134" s="1180"/>
      <c r="G2134" s="1181"/>
      <c r="H2134" s="1182"/>
    </row>
    <row r="2135" spans="1:8" x14ac:dyDescent="0.3">
      <c r="A2135" s="1225" t="s">
        <v>2017</v>
      </c>
      <c r="B2135" s="1188" t="s">
        <v>2018</v>
      </c>
      <c r="C2135" s="1185"/>
      <c r="D2135" s="1189"/>
      <c r="E2135" s="1285"/>
      <c r="F2135" s="1180"/>
      <c r="G2135" s="1181"/>
      <c r="H2135" s="1182"/>
    </row>
    <row r="2136" spans="1:8" x14ac:dyDescent="0.3">
      <c r="A2136" s="1225"/>
      <c r="B2136" s="1188"/>
      <c r="C2136" s="1185"/>
      <c r="D2136" s="1189"/>
      <c r="E2136" s="1285"/>
      <c r="F2136" s="1180"/>
      <c r="G2136" s="1181"/>
      <c r="H2136" s="1182"/>
    </row>
    <row r="2137" spans="1:8" ht="22.8" x14ac:dyDescent="0.3">
      <c r="A2137" s="1225" t="s">
        <v>2019</v>
      </c>
      <c r="B2137" s="1188" t="s">
        <v>1988</v>
      </c>
      <c r="C2137" s="1185"/>
      <c r="D2137" s="1189"/>
      <c r="E2137" s="1285"/>
      <c r="F2137" s="1180"/>
      <c r="G2137" s="1181"/>
      <c r="H2137" s="1182"/>
    </row>
    <row r="2138" spans="1:8" x14ac:dyDescent="0.3">
      <c r="A2138" s="1225"/>
      <c r="B2138" s="1188"/>
      <c r="C2138" s="1185"/>
      <c r="D2138" s="1189"/>
      <c r="E2138" s="1285"/>
      <c r="F2138" s="1180"/>
      <c r="G2138" s="1181"/>
      <c r="H2138" s="1182"/>
    </row>
    <row r="2139" spans="1:8" x14ac:dyDescent="0.3">
      <c r="A2139" s="1225" t="s">
        <v>2020</v>
      </c>
      <c r="B2139" s="1188" t="s">
        <v>1990</v>
      </c>
      <c r="C2139" s="1185" t="s">
        <v>955</v>
      </c>
      <c r="D2139" s="1189">
        <v>50</v>
      </c>
      <c r="E2139" s="1286"/>
      <c r="F2139" s="1180">
        <f>ROUND(D2139*(ROUND(E2139,2)),2)</f>
        <v>0</v>
      </c>
      <c r="G2139" s="1181"/>
      <c r="H2139" s="1182"/>
    </row>
    <row r="2140" spans="1:8" x14ac:dyDescent="0.3">
      <c r="A2140" s="1225"/>
      <c r="B2140" s="1188"/>
      <c r="C2140" s="1185"/>
      <c r="D2140" s="1189"/>
      <c r="E2140" s="1285"/>
      <c r="F2140" s="1180"/>
      <c r="G2140" s="1181"/>
      <c r="H2140" s="1182"/>
    </row>
    <row r="2141" spans="1:8" x14ac:dyDescent="0.3">
      <c r="A2141" s="1225" t="s">
        <v>2021</v>
      </c>
      <c r="B2141" s="1188" t="s">
        <v>1992</v>
      </c>
      <c r="C2141" s="1185" t="s">
        <v>955</v>
      </c>
      <c r="D2141" s="1189">
        <v>50</v>
      </c>
      <c r="E2141" s="1286"/>
      <c r="F2141" s="1180">
        <f>ROUND(D2141*(ROUND(E2141,2)),2)</f>
        <v>0</v>
      </c>
      <c r="G2141" s="1181"/>
      <c r="H2141" s="1182"/>
    </row>
    <row r="2142" spans="1:8" x14ac:dyDescent="0.3">
      <c r="A2142" s="1225"/>
      <c r="B2142" s="1188"/>
      <c r="C2142" s="1185"/>
      <c r="D2142" s="1189"/>
      <c r="E2142" s="1285"/>
      <c r="F2142" s="1180"/>
      <c r="G2142" s="1181"/>
      <c r="H2142" s="1182"/>
    </row>
    <row r="2143" spans="1:8" x14ac:dyDescent="0.3">
      <c r="A2143" s="1225" t="s">
        <v>2022</v>
      </c>
      <c r="B2143" s="1188" t="s">
        <v>446</v>
      </c>
      <c r="C2143" s="1185" t="s">
        <v>955</v>
      </c>
      <c r="D2143" s="1189">
        <v>50</v>
      </c>
      <c r="E2143" s="1286"/>
      <c r="F2143" s="1180">
        <f>ROUND(D2143*(ROUND(E2143,2)),2)</f>
        <v>0</v>
      </c>
      <c r="G2143" s="1181"/>
      <c r="H2143" s="1182"/>
    </row>
    <row r="2144" spans="1:8" x14ac:dyDescent="0.3">
      <c r="A2144" s="1225"/>
      <c r="B2144" s="1188"/>
      <c r="C2144" s="1185"/>
      <c r="D2144" s="1189"/>
      <c r="E2144" s="1285"/>
      <c r="F2144" s="1180"/>
      <c r="G2144" s="1181"/>
      <c r="H2144" s="1182"/>
    </row>
    <row r="2145" spans="1:8" x14ac:dyDescent="0.3">
      <c r="A2145" s="1225" t="s">
        <v>2023</v>
      </c>
      <c r="B2145" s="1188" t="s">
        <v>1995</v>
      </c>
      <c r="C2145" s="1185" t="s">
        <v>955</v>
      </c>
      <c r="D2145" s="1189">
        <v>50</v>
      </c>
      <c r="E2145" s="1286"/>
      <c r="F2145" s="1180">
        <f>ROUND(D2145*(ROUND(E2145,2)),2)</f>
        <v>0</v>
      </c>
      <c r="G2145" s="1181"/>
      <c r="H2145" s="1182"/>
    </row>
    <row r="2146" spans="1:8" x14ac:dyDescent="0.3">
      <c r="A2146" s="1225"/>
      <c r="B2146" s="1188"/>
      <c r="C2146" s="1185"/>
      <c r="D2146" s="1189"/>
      <c r="E2146" s="1285"/>
      <c r="F2146" s="1180"/>
      <c r="G2146" s="1181"/>
      <c r="H2146" s="1182"/>
    </row>
    <row r="2147" spans="1:8" x14ac:dyDescent="0.3">
      <c r="A2147" s="1225" t="s">
        <v>2024</v>
      </c>
      <c r="B2147" s="1188" t="s">
        <v>448</v>
      </c>
      <c r="C2147" s="1185" t="s">
        <v>955</v>
      </c>
      <c r="D2147" s="1189">
        <v>25</v>
      </c>
      <c r="E2147" s="1286"/>
      <c r="F2147" s="1180">
        <f>ROUND(D2147*(ROUND(E2147,2)),2)</f>
        <v>0</v>
      </c>
      <c r="G2147" s="1181"/>
      <c r="H2147" s="1182"/>
    </row>
    <row r="2148" spans="1:8" x14ac:dyDescent="0.3">
      <c r="A2148" s="1225"/>
      <c r="B2148" s="1188"/>
      <c r="C2148" s="1185"/>
      <c r="D2148" s="1189"/>
      <c r="E2148" s="1285"/>
      <c r="F2148" s="1180"/>
      <c r="G2148" s="1181"/>
      <c r="H2148" s="1182"/>
    </row>
    <row r="2149" spans="1:8" ht="22.8" x14ac:dyDescent="0.3">
      <c r="A2149" s="1225" t="s">
        <v>2025</v>
      </c>
      <c r="B2149" s="1188" t="s">
        <v>1998</v>
      </c>
      <c r="C2149" s="1185"/>
      <c r="D2149" s="1189"/>
      <c r="E2149" s="1285"/>
      <c r="F2149" s="1180"/>
      <c r="G2149" s="1181"/>
      <c r="H2149" s="1182"/>
    </row>
    <row r="2150" spans="1:8" x14ac:dyDescent="0.3">
      <c r="A2150" s="1225"/>
      <c r="B2150" s="1188"/>
      <c r="C2150" s="1185"/>
      <c r="D2150" s="1189"/>
      <c r="E2150" s="1285"/>
      <c r="F2150" s="1180"/>
      <c r="G2150" s="1181"/>
      <c r="H2150" s="1182"/>
    </row>
    <row r="2151" spans="1:8" x14ac:dyDescent="0.3">
      <c r="A2151" s="1225" t="s">
        <v>2026</v>
      </c>
      <c r="B2151" s="1188" t="s">
        <v>2000</v>
      </c>
      <c r="C2151" s="1185" t="s">
        <v>955</v>
      </c>
      <c r="D2151" s="1189">
        <v>50</v>
      </c>
      <c r="E2151" s="1286"/>
      <c r="F2151" s="1180">
        <f>ROUND(D2151*(ROUND(E2151,2)),2)</f>
        <v>0</v>
      </c>
      <c r="G2151" s="1181"/>
      <c r="H2151" s="1182"/>
    </row>
    <row r="2152" spans="1:8" x14ac:dyDescent="0.3">
      <c r="A2152" s="1225"/>
      <c r="B2152" s="1188"/>
      <c r="C2152" s="1185"/>
      <c r="D2152" s="1189"/>
      <c r="E2152" s="1285"/>
      <c r="F2152" s="1180"/>
      <c r="G2152" s="1181"/>
      <c r="H2152" s="1182"/>
    </row>
    <row r="2153" spans="1:8" x14ac:dyDescent="0.3">
      <c r="A2153" s="1225" t="s">
        <v>2027</v>
      </c>
      <c r="B2153" s="1188" t="s">
        <v>2002</v>
      </c>
      <c r="C2153" s="1185" t="s">
        <v>955</v>
      </c>
      <c r="D2153" s="1189">
        <v>50</v>
      </c>
      <c r="E2153" s="1286"/>
      <c r="F2153" s="1180">
        <f>ROUND(D2153*(ROUND(E2153,2)),2)</f>
        <v>0</v>
      </c>
      <c r="G2153" s="1181"/>
      <c r="H2153" s="1182"/>
    </row>
    <row r="2154" spans="1:8" x14ac:dyDescent="0.3">
      <c r="A2154" s="1225"/>
      <c r="B2154" s="1188"/>
      <c r="C2154" s="1185"/>
      <c r="D2154" s="1189"/>
      <c r="E2154" s="1285"/>
      <c r="F2154" s="1180"/>
      <c r="G2154" s="1181"/>
      <c r="H2154" s="1182"/>
    </row>
    <row r="2155" spans="1:8" x14ac:dyDescent="0.3">
      <c r="A2155" s="1225" t="s">
        <v>2028</v>
      </c>
      <c r="B2155" s="1188" t="s">
        <v>1995</v>
      </c>
      <c r="C2155" s="1185" t="s">
        <v>955</v>
      </c>
      <c r="D2155" s="1189">
        <v>50</v>
      </c>
      <c r="E2155" s="1286"/>
      <c r="F2155" s="1180">
        <f>ROUND(D2155*(ROUND(E2155,2)),2)</f>
        <v>0</v>
      </c>
      <c r="G2155" s="1181"/>
      <c r="H2155" s="1182"/>
    </row>
    <row r="2156" spans="1:8" x14ac:dyDescent="0.3">
      <c r="A2156" s="1225"/>
      <c r="B2156" s="1188"/>
      <c r="C2156" s="1185"/>
      <c r="D2156" s="1189"/>
      <c r="E2156" s="1285"/>
      <c r="F2156" s="1180"/>
      <c r="G2156" s="1181"/>
      <c r="H2156" s="1182"/>
    </row>
    <row r="2157" spans="1:8" ht="22.8" x14ac:dyDescent="0.3">
      <c r="A2157" s="1225" t="s">
        <v>2029</v>
      </c>
      <c r="B2157" s="1188" t="s">
        <v>2005</v>
      </c>
      <c r="C2157" s="1185"/>
      <c r="D2157" s="1189"/>
      <c r="E2157" s="1285"/>
      <c r="F2157" s="1180"/>
      <c r="G2157" s="1181"/>
      <c r="H2157" s="1182"/>
    </row>
    <row r="2158" spans="1:8" x14ac:dyDescent="0.3">
      <c r="A2158" s="1225"/>
      <c r="B2158" s="1188"/>
      <c r="C2158" s="1185"/>
      <c r="D2158" s="1189"/>
      <c r="E2158" s="1285"/>
      <c r="F2158" s="1180"/>
      <c r="G2158" s="1181"/>
      <c r="H2158" s="1182"/>
    </row>
    <row r="2159" spans="1:8" x14ac:dyDescent="0.3">
      <c r="A2159" s="1225" t="s">
        <v>2030</v>
      </c>
      <c r="B2159" s="1188" t="s">
        <v>1990</v>
      </c>
      <c r="C2159" s="1185" t="s">
        <v>955</v>
      </c>
      <c r="D2159" s="1189">
        <v>50</v>
      </c>
      <c r="E2159" s="1286"/>
      <c r="F2159" s="1180">
        <f>ROUND(D2159*(ROUND(E2159,2)),2)</f>
        <v>0</v>
      </c>
      <c r="G2159" s="1181"/>
      <c r="H2159" s="1182"/>
    </row>
    <row r="2160" spans="1:8" x14ac:dyDescent="0.3">
      <c r="A2160" s="1225"/>
      <c r="B2160" s="1188"/>
      <c r="C2160" s="1185"/>
      <c r="D2160" s="1189"/>
      <c r="E2160" s="1285"/>
      <c r="F2160" s="1180"/>
      <c r="G2160" s="1181"/>
      <c r="H2160" s="1182"/>
    </row>
    <row r="2161" spans="1:8" x14ac:dyDescent="0.3">
      <c r="A2161" s="1225" t="s">
        <v>2031</v>
      </c>
      <c r="B2161" s="1188" t="s">
        <v>1992</v>
      </c>
      <c r="C2161" s="1185" t="s">
        <v>955</v>
      </c>
      <c r="D2161" s="1189">
        <v>50</v>
      </c>
      <c r="E2161" s="1286"/>
      <c r="F2161" s="1180">
        <f>ROUND(D2161*(ROUND(E2161,2)),2)</f>
        <v>0</v>
      </c>
      <c r="G2161" s="1181"/>
      <c r="H2161" s="1182"/>
    </row>
    <row r="2162" spans="1:8" x14ac:dyDescent="0.3">
      <c r="A2162" s="1225"/>
      <c r="B2162" s="1188"/>
      <c r="C2162" s="1185"/>
      <c r="D2162" s="1189"/>
      <c r="E2162" s="1285"/>
      <c r="F2162" s="1180"/>
      <c r="G2162" s="1181"/>
      <c r="H2162" s="1182"/>
    </row>
    <row r="2163" spans="1:8" x14ac:dyDescent="0.3">
      <c r="A2163" s="1225" t="s">
        <v>2032</v>
      </c>
      <c r="B2163" s="1188" t="s">
        <v>1995</v>
      </c>
      <c r="C2163" s="1185" t="s">
        <v>955</v>
      </c>
      <c r="D2163" s="1189">
        <v>50</v>
      </c>
      <c r="E2163" s="1286"/>
      <c r="F2163" s="1180">
        <f>ROUND(D2163*(ROUND(E2163,2)),2)</f>
        <v>0</v>
      </c>
      <c r="G2163" s="1181"/>
      <c r="H2163" s="1182"/>
    </row>
    <row r="2164" spans="1:8" x14ac:dyDescent="0.3">
      <c r="A2164" s="1225"/>
      <c r="B2164" s="1188"/>
      <c r="C2164" s="1185"/>
      <c r="D2164" s="1189"/>
      <c r="E2164" s="1285"/>
      <c r="F2164" s="1180"/>
      <c r="G2164" s="1181"/>
      <c r="H2164" s="1182"/>
    </row>
    <row r="2165" spans="1:8" x14ac:dyDescent="0.3">
      <c r="A2165" s="1225" t="s">
        <v>2033</v>
      </c>
      <c r="B2165" s="1188" t="s">
        <v>2010</v>
      </c>
      <c r="C2165" s="1185" t="s">
        <v>4542</v>
      </c>
      <c r="D2165" s="1189">
        <v>250</v>
      </c>
      <c r="E2165" s="1286"/>
      <c r="F2165" s="1180">
        <f>ROUND(D2165*(ROUND(E2165,2)),2)</f>
        <v>0</v>
      </c>
      <c r="G2165" s="1181"/>
      <c r="H2165" s="1182"/>
    </row>
    <row r="2166" spans="1:8" x14ac:dyDescent="0.3">
      <c r="A2166" s="1225"/>
      <c r="B2166" s="1188"/>
      <c r="C2166" s="1185"/>
      <c r="D2166" s="1189"/>
      <c r="E2166" s="1285"/>
      <c r="F2166" s="1180"/>
      <c r="G2166" s="1181"/>
      <c r="H2166" s="1182"/>
    </row>
    <row r="2167" spans="1:8" x14ac:dyDescent="0.3">
      <c r="A2167" s="1225" t="s">
        <v>2034</v>
      </c>
      <c r="B2167" s="1188" t="s">
        <v>4006</v>
      </c>
      <c r="C2167" s="1185" t="s">
        <v>4542</v>
      </c>
      <c r="D2167" s="1189">
        <v>100</v>
      </c>
      <c r="E2167" s="1286"/>
      <c r="F2167" s="1180">
        <f>ROUND(D2167*(ROUND(E2167,2)),2)</f>
        <v>0</v>
      </c>
      <c r="G2167" s="1181"/>
      <c r="H2167" s="1182"/>
    </row>
    <row r="2168" spans="1:8" x14ac:dyDescent="0.3">
      <c r="A2168" s="1225"/>
      <c r="B2168" s="1188"/>
      <c r="C2168" s="1185"/>
      <c r="D2168" s="1189"/>
      <c r="E2168" s="1285"/>
      <c r="F2168" s="1180"/>
      <c r="G2168" s="1181"/>
      <c r="H2168" s="1182"/>
    </row>
    <row r="2169" spans="1:8" ht="22.8" x14ac:dyDescent="0.3">
      <c r="A2169" s="1225" t="s">
        <v>2035</v>
      </c>
      <c r="B2169" s="1188" t="s">
        <v>2014</v>
      </c>
      <c r="C2169" s="1185" t="s">
        <v>4542</v>
      </c>
      <c r="D2169" s="1189">
        <v>450</v>
      </c>
      <c r="E2169" s="1286"/>
      <c r="F2169" s="1180">
        <f>ROUND(D2169*(ROUND(E2169,2)),2)</f>
        <v>0</v>
      </c>
      <c r="G2169" s="1181"/>
      <c r="H2169" s="1182"/>
    </row>
    <row r="2170" spans="1:8" x14ac:dyDescent="0.3">
      <c r="A2170" s="1225"/>
      <c r="B2170" s="1188"/>
      <c r="C2170" s="1185"/>
      <c r="D2170" s="1189"/>
      <c r="E2170" s="1285"/>
      <c r="F2170" s="1180"/>
      <c r="G2170" s="1181"/>
      <c r="H2170" s="1182"/>
    </row>
    <row r="2171" spans="1:8" x14ac:dyDescent="0.3">
      <c r="A2171" s="1225" t="s">
        <v>2063</v>
      </c>
      <c r="B2171" s="1188" t="s">
        <v>3914</v>
      </c>
      <c r="C2171" s="1185"/>
      <c r="D2171" s="1189" t="s">
        <v>4331</v>
      </c>
      <c r="E2171" s="1217"/>
      <c r="F2171" s="1180"/>
      <c r="G2171" s="1181"/>
      <c r="H2171" s="1182"/>
    </row>
    <row r="2172" spans="1:8" x14ac:dyDescent="0.3">
      <c r="A2172" s="1225"/>
      <c r="B2172" s="1188"/>
      <c r="C2172" s="1185"/>
      <c r="D2172" s="1189" t="s">
        <v>4331</v>
      </c>
      <c r="E2172" s="1217"/>
      <c r="F2172" s="1180"/>
      <c r="G2172" s="1181"/>
      <c r="H2172" s="1182"/>
    </row>
    <row r="2173" spans="1:8" x14ac:dyDescent="0.3">
      <c r="A2173" s="1187" t="s">
        <v>2065</v>
      </c>
      <c r="B2173" s="1188" t="s">
        <v>3914</v>
      </c>
      <c r="C2173" s="1185" t="s">
        <v>16</v>
      </c>
      <c r="D2173" s="1189">
        <v>1</v>
      </c>
      <c r="E2173" s="1207">
        <v>1500000</v>
      </c>
      <c r="F2173" s="1180">
        <f>ROUND(D2173*(ROUND(E2173,2)),2)</f>
        <v>1500000</v>
      </c>
      <c r="G2173" s="1181"/>
      <c r="H2173" s="1182"/>
    </row>
    <row r="2174" spans="1:8" x14ac:dyDescent="0.3">
      <c r="A2174" s="1187"/>
      <c r="B2174" s="1188"/>
      <c r="C2174" s="1185"/>
      <c r="D2174" s="1189" t="s">
        <v>4331</v>
      </c>
      <c r="E2174" s="1207"/>
      <c r="F2174" s="1180"/>
      <c r="G2174" s="1181"/>
      <c r="H2174" s="1182"/>
    </row>
    <row r="2175" spans="1:8" ht="22.8" x14ac:dyDescent="0.3">
      <c r="A2175" s="1187" t="s">
        <v>2068</v>
      </c>
      <c r="B2175" s="1188" t="s">
        <v>2069</v>
      </c>
      <c r="C2175" s="1185" t="s">
        <v>21</v>
      </c>
      <c r="D2175" s="1189">
        <f>F2173</f>
        <v>1500000</v>
      </c>
      <c r="E2175" s="1304"/>
      <c r="F2175" s="1180">
        <f>ROUND(D2175*(ROUND(E2175,2)),2)</f>
        <v>0</v>
      </c>
      <c r="G2175" s="1181"/>
      <c r="H2175" s="1182"/>
    </row>
    <row r="2176" spans="1:8" x14ac:dyDescent="0.3">
      <c r="A2176" s="1225"/>
      <c r="B2176" s="1188"/>
      <c r="C2176" s="1185"/>
      <c r="D2176" s="1189"/>
      <c r="E2176" s="1285"/>
      <c r="F2176" s="1180"/>
      <c r="G2176" s="1181"/>
      <c r="H2176" s="1182"/>
    </row>
    <row r="2177" spans="1:8" x14ac:dyDescent="0.3">
      <c r="A2177" s="1187"/>
      <c r="B2177" s="1188"/>
      <c r="C2177" s="1185"/>
      <c r="D2177" s="1189"/>
      <c r="E2177" s="1217"/>
      <c r="F2177" s="1180"/>
      <c r="G2177" s="1181"/>
      <c r="H2177" s="1182"/>
    </row>
    <row r="2178" spans="1:8" x14ac:dyDescent="0.3">
      <c r="A2178" s="1225"/>
      <c r="B2178" s="1188"/>
      <c r="C2178" s="1185"/>
      <c r="D2178" s="1189"/>
      <c r="E2178" s="1217"/>
      <c r="F2178" s="1180"/>
      <c r="G2178" s="1181"/>
      <c r="H2178" s="1182"/>
    </row>
    <row r="2179" spans="1:8" x14ac:dyDescent="0.3">
      <c r="A2179" s="1187"/>
      <c r="B2179" s="1188"/>
      <c r="C2179" s="1185"/>
      <c r="D2179" s="1189"/>
      <c r="E2179" s="1217"/>
      <c r="F2179" s="1180"/>
      <c r="G2179" s="1181"/>
      <c r="H2179" s="1182"/>
    </row>
    <row r="2180" spans="1:8" x14ac:dyDescent="0.3">
      <c r="A2180" s="1187"/>
      <c r="B2180" s="1188"/>
      <c r="C2180" s="1185"/>
      <c r="D2180" s="1189"/>
      <c r="E2180" s="1285"/>
      <c r="F2180" s="1180"/>
      <c r="G2180" s="1181"/>
      <c r="H2180" s="1182"/>
    </row>
    <row r="2181" spans="1:8" x14ac:dyDescent="0.3">
      <c r="A2181" s="1187"/>
      <c r="B2181" s="1188"/>
      <c r="C2181" s="1185"/>
      <c r="D2181" s="1189"/>
      <c r="E2181" s="1217"/>
      <c r="F2181" s="1180"/>
      <c r="G2181" s="1181"/>
      <c r="H2181" s="1182"/>
    </row>
    <row r="2182" spans="1:8" x14ac:dyDescent="0.3">
      <c r="A2182" s="1187"/>
      <c r="B2182" s="1188"/>
      <c r="C2182" s="1185"/>
      <c r="D2182" s="1189"/>
      <c r="E2182" s="1285"/>
      <c r="F2182" s="1180"/>
      <c r="G2182" s="1181"/>
      <c r="H2182" s="1182"/>
    </row>
    <row r="2183" spans="1:8" x14ac:dyDescent="0.3">
      <c r="A2183" s="1225"/>
      <c r="B2183" s="1188"/>
      <c r="C2183" s="1185"/>
      <c r="D2183" s="1189"/>
      <c r="E2183" s="1217"/>
      <c r="F2183" s="1180"/>
      <c r="G2183" s="1181"/>
      <c r="H2183" s="1182"/>
    </row>
    <row r="2184" spans="1:8" x14ac:dyDescent="0.3">
      <c r="A2184" s="1225"/>
      <c r="B2184" s="1188"/>
      <c r="C2184" s="1185"/>
      <c r="D2184" s="1189"/>
      <c r="E2184" s="1217"/>
      <c r="F2184" s="1180"/>
      <c r="G2184" s="1181"/>
      <c r="H2184" s="1182"/>
    </row>
    <row r="2185" spans="1:8" x14ac:dyDescent="0.3">
      <c r="A2185" s="1225"/>
      <c r="B2185" s="1188"/>
      <c r="C2185" s="1185"/>
      <c r="D2185" s="1189"/>
      <c r="E2185" s="1217"/>
      <c r="F2185" s="1180"/>
      <c r="G2185" s="1181"/>
      <c r="H2185" s="1182"/>
    </row>
    <row r="2186" spans="1:8" x14ac:dyDescent="0.3">
      <c r="A2186" s="1187"/>
      <c r="B2186" s="1188"/>
      <c r="C2186" s="1185"/>
      <c r="D2186" s="1189"/>
      <c r="E2186" s="1207"/>
      <c r="F2186" s="1180"/>
      <c r="G2186" s="1181"/>
      <c r="H2186" s="1182"/>
    </row>
    <row r="2187" spans="1:8" x14ac:dyDescent="0.3">
      <c r="A2187" s="1187"/>
      <c r="B2187" s="1188"/>
      <c r="C2187" s="1185"/>
      <c r="D2187" s="1189"/>
      <c r="E2187" s="1207"/>
      <c r="F2187" s="1180"/>
      <c r="G2187" s="1181"/>
      <c r="H2187" s="1182"/>
    </row>
    <row r="2188" spans="1:8" x14ac:dyDescent="0.3">
      <c r="A2188" s="1187"/>
      <c r="B2188" s="1188"/>
      <c r="C2188" s="1185"/>
      <c r="D2188" s="1189"/>
      <c r="E2188" s="1209"/>
      <c r="F2188" s="1180"/>
      <c r="G2188" s="1181"/>
      <c r="H2188" s="1182"/>
    </row>
    <row r="2189" spans="1:8" x14ac:dyDescent="0.3">
      <c r="A2189" s="1187"/>
      <c r="B2189" s="1188"/>
      <c r="C2189" s="1185"/>
      <c r="D2189" s="1189"/>
      <c r="E2189" s="1207"/>
      <c r="F2189" s="1180"/>
      <c r="G2189" s="1181"/>
      <c r="H2189" s="1182"/>
    </row>
    <row r="2190" spans="1:8" x14ac:dyDescent="0.3">
      <c r="A2190" s="1187"/>
      <c r="B2190" s="1188"/>
      <c r="C2190" s="1185"/>
      <c r="D2190" s="1189" t="s">
        <v>4331</v>
      </c>
      <c r="E2190" s="1207"/>
      <c r="F2190" s="1180"/>
      <c r="G2190" s="1181"/>
      <c r="H2190" s="1182"/>
    </row>
    <row r="2191" spans="1:8" x14ac:dyDescent="0.3">
      <c r="A2191" s="1187"/>
      <c r="B2191" s="1188"/>
      <c r="C2191" s="1185"/>
      <c r="D2191" s="1189"/>
      <c r="E2191" s="1207"/>
      <c r="F2191" s="1180"/>
      <c r="G2191" s="1181"/>
      <c r="H2191" s="1182"/>
    </row>
    <row r="2192" spans="1:8" x14ac:dyDescent="0.3">
      <c r="A2192" s="1187"/>
      <c r="B2192" s="1188"/>
      <c r="C2192" s="1185"/>
      <c r="D2192" s="1189"/>
      <c r="E2192" s="1207"/>
      <c r="F2192" s="1180"/>
      <c r="G2192" s="1181"/>
      <c r="H2192" s="1182"/>
    </row>
    <row r="2193" spans="1:8" x14ac:dyDescent="0.3">
      <c r="A2193" s="1187"/>
      <c r="B2193" s="1188"/>
      <c r="C2193" s="1185"/>
      <c r="D2193" s="1189"/>
      <c r="E2193" s="1207"/>
      <c r="F2193" s="1180"/>
      <c r="G2193" s="1181"/>
      <c r="H2193" s="1182"/>
    </row>
    <row r="2194" spans="1:8" x14ac:dyDescent="0.3">
      <c r="A2194" s="1187"/>
      <c r="B2194" s="1188"/>
      <c r="C2194" s="1185"/>
      <c r="D2194" s="1189" t="s">
        <v>4331</v>
      </c>
      <c r="E2194" s="1207"/>
      <c r="F2194" s="1180"/>
      <c r="G2194" s="1181"/>
      <c r="H2194" s="1182"/>
    </row>
    <row r="2195" spans="1:8" x14ac:dyDescent="0.3">
      <c r="A2195" s="1187"/>
      <c r="B2195" s="1188"/>
      <c r="C2195" s="1185"/>
      <c r="D2195" s="1189"/>
      <c r="E2195" s="1207"/>
      <c r="F2195" s="1180"/>
      <c r="G2195" s="1181"/>
      <c r="H2195" s="1182"/>
    </row>
    <row r="2196" spans="1:8" x14ac:dyDescent="0.3">
      <c r="A2196" s="1187"/>
      <c r="B2196" s="1188"/>
      <c r="C2196" s="1185"/>
      <c r="D2196" s="1189"/>
      <c r="E2196" s="1207"/>
      <c r="F2196" s="1180"/>
      <c r="G2196" s="1181"/>
      <c r="H2196" s="1182"/>
    </row>
    <row r="2197" spans="1:8" x14ac:dyDescent="0.3">
      <c r="A2197" s="1187"/>
      <c r="B2197" s="1188"/>
      <c r="C2197" s="1185"/>
      <c r="D2197" s="1189"/>
      <c r="E2197" s="1207"/>
      <c r="F2197" s="1180"/>
      <c r="G2197" s="1181"/>
      <c r="H2197" s="1182"/>
    </row>
    <row r="2198" spans="1:8" x14ac:dyDescent="0.3">
      <c r="A2198" s="1178"/>
      <c r="B2198" s="1203"/>
      <c r="C2198" s="1204"/>
      <c r="D2198" s="1204"/>
      <c r="E2198" s="1204"/>
      <c r="F2198" s="1210"/>
      <c r="G2198" s="1181"/>
      <c r="H2198" s="1182"/>
    </row>
    <row r="2199" spans="1:8" x14ac:dyDescent="0.3">
      <c r="A2199" s="1211" t="s">
        <v>4090</v>
      </c>
      <c r="B2199" s="1158" t="s">
        <v>4116</v>
      </c>
      <c r="C2199" s="1159"/>
      <c r="D2199" s="1159"/>
      <c r="E2199" s="1159"/>
      <c r="F2199" s="1175">
        <f>SUM(F2095:F2197)</f>
        <v>1500000</v>
      </c>
      <c r="G2199" s="1181"/>
      <c r="H2199" s="1151"/>
    </row>
    <row r="2200" spans="1:8" x14ac:dyDescent="0.3">
      <c r="A2200" s="1148" t="str">
        <f>A1</f>
        <v>CONTRACT  SANRAL NRA 2024/1323</v>
      </c>
      <c r="B2200" s="1206"/>
      <c r="C2200" s="1150"/>
      <c r="D2200" s="1150"/>
      <c r="E2200" s="1150"/>
      <c r="F2200" s="1151"/>
      <c r="G2200" s="1181"/>
      <c r="H2200" s="1151"/>
    </row>
    <row r="2201" spans="1:8" x14ac:dyDescent="0.3">
      <c r="A2201" s="1148" t="str">
        <f>A2</f>
        <v>ROUTINE ROAD MAINTENANCE ON NATIONAL ROUTES IN THE MPUMALANGA PROVINCE</v>
      </c>
      <c r="B2201" s="1149"/>
      <c r="C2201" s="1150"/>
      <c r="D2201" s="1150"/>
      <c r="E2201" s="1150"/>
      <c r="F2201" s="1155" t="s">
        <v>4543</v>
      </c>
      <c r="G2201" s="1181"/>
      <c r="H2201" s="1155"/>
    </row>
    <row r="2202" spans="1:8" x14ac:dyDescent="0.3">
      <c r="A2202" s="1157" t="s">
        <v>4457</v>
      </c>
      <c r="B2202" s="1149"/>
      <c r="C2202" s="1159"/>
      <c r="D2202" s="1159"/>
      <c r="E2202" s="1159"/>
      <c r="F2202" s="1151"/>
      <c r="G2202" s="1181"/>
      <c r="H2202" s="1151"/>
    </row>
    <row r="2203" spans="1:8" x14ac:dyDescent="0.3">
      <c r="A2203" s="1162"/>
      <c r="B2203" s="1163"/>
      <c r="C2203" s="1164"/>
      <c r="D2203" s="1164"/>
      <c r="E2203" s="1165"/>
      <c r="F2203" s="1165"/>
      <c r="G2203" s="1181"/>
      <c r="H2203" s="1151"/>
    </row>
    <row r="2204" spans="1:8" x14ac:dyDescent="0.3">
      <c r="A2204" s="1166" t="s">
        <v>4111</v>
      </c>
      <c r="B2204" s="1167" t="s">
        <v>4035</v>
      </c>
      <c r="C2204" s="1168" t="s">
        <v>4112</v>
      </c>
      <c r="D2204" s="1168" t="s">
        <v>4113</v>
      </c>
      <c r="E2204" s="1169" t="s">
        <v>4114</v>
      </c>
      <c r="F2204" s="1169" t="s">
        <v>4036</v>
      </c>
      <c r="G2204" s="1181"/>
      <c r="H2204" s="1170"/>
    </row>
    <row r="2205" spans="1:8" x14ac:dyDescent="0.3">
      <c r="A2205" s="1172"/>
      <c r="B2205" s="1173"/>
      <c r="C2205" s="1174"/>
      <c r="D2205" s="1174"/>
      <c r="E2205" s="1175"/>
      <c r="F2205" s="1175"/>
      <c r="G2205" s="1181"/>
      <c r="H2205" s="1151"/>
    </row>
    <row r="2206" spans="1:8" x14ac:dyDescent="0.3">
      <c r="A2206" s="1222"/>
      <c r="B2206" s="1223"/>
      <c r="C2206" s="1164"/>
      <c r="D2206" s="1189" t="s">
        <v>4331</v>
      </c>
      <c r="E2206" s="1165"/>
      <c r="F2206" s="1180"/>
      <c r="G2206" s="1181"/>
      <c r="H2206" s="1182"/>
    </row>
    <row r="2207" spans="1:8" ht="24" x14ac:dyDescent="0.3">
      <c r="A2207" s="1166" t="s">
        <v>4092</v>
      </c>
      <c r="B2207" s="1184" t="s">
        <v>4093</v>
      </c>
      <c r="C2207" s="1185"/>
      <c r="D2207" s="1189" t="s">
        <v>4331</v>
      </c>
      <c r="E2207" s="1207"/>
      <c r="F2207" s="1180"/>
      <c r="G2207" s="1181"/>
      <c r="H2207" s="1182"/>
    </row>
    <row r="2208" spans="1:8" x14ac:dyDescent="0.3">
      <c r="A2208" s="1166"/>
      <c r="B2208" s="1186"/>
      <c r="C2208" s="1185"/>
      <c r="D2208" s="1189" t="s">
        <v>4331</v>
      </c>
      <c r="E2208" s="1207"/>
      <c r="F2208" s="1180"/>
      <c r="G2208" s="1181"/>
      <c r="H2208" s="1182"/>
    </row>
    <row r="2209" spans="1:8" x14ac:dyDescent="0.3">
      <c r="A2209" s="1225" t="s">
        <v>2073</v>
      </c>
      <c r="B2209" s="1188" t="s">
        <v>2074</v>
      </c>
      <c r="C2209" s="1185"/>
      <c r="D2209" s="1189" t="s">
        <v>4331</v>
      </c>
      <c r="E2209" s="1207"/>
      <c r="F2209" s="1180"/>
      <c r="G2209" s="1181"/>
      <c r="H2209" s="1182"/>
    </row>
    <row r="2210" spans="1:8" x14ac:dyDescent="0.3">
      <c r="A2210" s="1225"/>
      <c r="B2210" s="1188"/>
      <c r="C2210" s="1185"/>
      <c r="D2210" s="1189" t="s">
        <v>4331</v>
      </c>
      <c r="E2210" s="1207"/>
      <c r="F2210" s="1180"/>
      <c r="G2210" s="1181"/>
      <c r="H2210" s="1182"/>
    </row>
    <row r="2211" spans="1:8" x14ac:dyDescent="0.3">
      <c r="A2211" s="1187" t="s">
        <v>2075</v>
      </c>
      <c r="B2211" s="1188" t="s">
        <v>2074</v>
      </c>
      <c r="C2211" s="1185" t="s">
        <v>16</v>
      </c>
      <c r="D2211" s="1189">
        <v>1</v>
      </c>
      <c r="E2211" s="1207">
        <v>250000</v>
      </c>
      <c r="F2211" s="1180">
        <f>ROUND(D2211*(ROUND(E2211,2)),2)</f>
        <v>250000</v>
      </c>
      <c r="G2211" s="1181"/>
      <c r="H2211" s="1182"/>
    </row>
    <row r="2212" spans="1:8" x14ac:dyDescent="0.3">
      <c r="A2212" s="1187"/>
      <c r="B2212" s="1188"/>
      <c r="C2212" s="1185"/>
      <c r="D2212" s="1189" t="s">
        <v>4331</v>
      </c>
      <c r="E2212" s="1207"/>
      <c r="F2212" s="1180"/>
      <c r="G2212" s="1181"/>
      <c r="H2212" s="1182"/>
    </row>
    <row r="2213" spans="1:8" ht="22.8" x14ac:dyDescent="0.3">
      <c r="A2213" s="1187" t="s">
        <v>2079</v>
      </c>
      <c r="B2213" s="1188" t="s">
        <v>2080</v>
      </c>
      <c r="C2213" s="1185" t="s">
        <v>21</v>
      </c>
      <c r="D2213" s="1189">
        <f>F2211</f>
        <v>250000</v>
      </c>
      <c r="E2213" s="1304"/>
      <c r="F2213" s="1180">
        <f>ROUND(D2213*(ROUND(E2213,4)),2)</f>
        <v>0</v>
      </c>
      <c r="G2213" s="1181"/>
      <c r="H2213" s="1182"/>
    </row>
    <row r="2214" spans="1:8" x14ac:dyDescent="0.3">
      <c r="A2214" s="1225"/>
      <c r="B2214" s="1188"/>
      <c r="C2214" s="1185"/>
      <c r="D2214" s="1189" t="s">
        <v>4331</v>
      </c>
      <c r="E2214" s="1207"/>
      <c r="F2214" s="1180"/>
      <c r="G2214" s="1181"/>
      <c r="H2214" s="1182"/>
    </row>
    <row r="2215" spans="1:8" x14ac:dyDescent="0.3">
      <c r="A2215" s="1225"/>
      <c r="B2215" s="1188"/>
      <c r="C2215" s="1185"/>
      <c r="D2215" s="1189" t="s">
        <v>4331</v>
      </c>
      <c r="E2215" s="1217"/>
      <c r="F2215" s="1180"/>
      <c r="G2215" s="1181"/>
      <c r="H2215" s="1182"/>
    </row>
    <row r="2216" spans="1:8" x14ac:dyDescent="0.3">
      <c r="A2216" s="1225"/>
      <c r="B2216" s="1188"/>
      <c r="C2216" s="1185"/>
      <c r="D2216" s="1189" t="s">
        <v>4331</v>
      </c>
      <c r="E2216" s="1217"/>
      <c r="F2216" s="1180"/>
      <c r="G2216" s="1181"/>
      <c r="H2216" s="1182"/>
    </row>
    <row r="2217" spans="1:8" x14ac:dyDescent="0.3">
      <c r="A2217" s="1225"/>
      <c r="B2217" s="1188"/>
      <c r="C2217" s="1185"/>
      <c r="D2217" s="1189" t="s">
        <v>4331</v>
      </c>
      <c r="E2217" s="1217"/>
      <c r="F2217" s="1180"/>
      <c r="G2217" s="1181"/>
      <c r="H2217" s="1182"/>
    </row>
    <row r="2218" spans="1:8" x14ac:dyDescent="0.3">
      <c r="A2218" s="1225"/>
      <c r="B2218" s="1188"/>
      <c r="C2218" s="1185"/>
      <c r="D2218" s="1189" t="s">
        <v>4331</v>
      </c>
      <c r="E2218" s="1217"/>
      <c r="F2218" s="1180"/>
      <c r="G2218" s="1181"/>
      <c r="H2218" s="1182"/>
    </row>
    <row r="2219" spans="1:8" x14ac:dyDescent="0.3">
      <c r="A2219" s="1187"/>
      <c r="B2219" s="1188"/>
      <c r="C2219" s="1185"/>
      <c r="D2219" s="1189" t="s">
        <v>4331</v>
      </c>
      <c r="E2219" s="1207"/>
      <c r="F2219" s="1180"/>
      <c r="G2219" s="1181"/>
      <c r="H2219" s="1182"/>
    </row>
    <row r="2220" spans="1:8" x14ac:dyDescent="0.3">
      <c r="A2220" s="1187"/>
      <c r="B2220" s="1188"/>
      <c r="C2220" s="1185"/>
      <c r="D2220" s="1189" t="s">
        <v>4331</v>
      </c>
      <c r="E2220" s="1207"/>
      <c r="F2220" s="1180"/>
      <c r="G2220" s="1181"/>
      <c r="H2220" s="1182"/>
    </row>
    <row r="2221" spans="1:8" x14ac:dyDescent="0.3">
      <c r="A2221" s="1187"/>
      <c r="B2221" s="1188"/>
      <c r="C2221" s="1185"/>
      <c r="D2221" s="1189" t="s">
        <v>4331</v>
      </c>
      <c r="E2221" s="1207"/>
      <c r="F2221" s="1180"/>
      <c r="G2221" s="1181"/>
      <c r="H2221" s="1182"/>
    </row>
    <row r="2222" spans="1:8" x14ac:dyDescent="0.3">
      <c r="A2222" s="1187"/>
      <c r="B2222" s="1188"/>
      <c r="C2222" s="1185"/>
      <c r="D2222" s="1189" t="s">
        <v>4331</v>
      </c>
      <c r="E2222" s="1245"/>
      <c r="F2222" s="1180"/>
      <c r="G2222" s="1181"/>
      <c r="H2222" s="1182"/>
    </row>
    <row r="2223" spans="1:8" x14ac:dyDescent="0.3">
      <c r="A2223" s="1187"/>
      <c r="B2223" s="1188"/>
      <c r="C2223" s="1185"/>
      <c r="D2223" s="1189" t="s">
        <v>4331</v>
      </c>
      <c r="E2223" s="1217"/>
      <c r="F2223" s="1180"/>
      <c r="G2223" s="1181"/>
      <c r="H2223" s="1182"/>
    </row>
    <row r="2224" spans="1:8" x14ac:dyDescent="0.3">
      <c r="A2224" s="1187"/>
      <c r="B2224" s="1188"/>
      <c r="C2224" s="1185"/>
      <c r="D2224" s="1189" t="s">
        <v>4331</v>
      </c>
      <c r="E2224" s="1207"/>
      <c r="F2224" s="1180"/>
      <c r="G2224" s="1181"/>
      <c r="H2224" s="1182"/>
    </row>
    <row r="2225" spans="1:8" x14ac:dyDescent="0.3">
      <c r="A2225" s="1187"/>
      <c r="B2225" s="1188"/>
      <c r="C2225" s="1185"/>
      <c r="D2225" s="1189" t="s">
        <v>4331</v>
      </c>
      <c r="E2225" s="1217"/>
      <c r="F2225" s="1180"/>
      <c r="G2225" s="1181"/>
      <c r="H2225" s="1182"/>
    </row>
    <row r="2226" spans="1:8" x14ac:dyDescent="0.3">
      <c r="A2226" s="1187"/>
      <c r="B2226" s="1188"/>
      <c r="C2226" s="1185"/>
      <c r="D2226" s="1189" t="s">
        <v>4331</v>
      </c>
      <c r="E2226" s="1217"/>
      <c r="F2226" s="1180"/>
      <c r="G2226" s="1181"/>
      <c r="H2226" s="1182"/>
    </row>
    <row r="2227" spans="1:8" x14ac:dyDescent="0.3">
      <c r="A2227" s="1225"/>
      <c r="B2227" s="1188"/>
      <c r="C2227" s="1185"/>
      <c r="D2227" s="1189" t="s">
        <v>4331</v>
      </c>
      <c r="E2227" s="1217"/>
      <c r="F2227" s="1180"/>
      <c r="G2227" s="1181"/>
      <c r="H2227" s="1182"/>
    </row>
    <row r="2228" spans="1:8" x14ac:dyDescent="0.3">
      <c r="A2228" s="1187"/>
      <c r="B2228" s="1188"/>
      <c r="C2228" s="1185"/>
      <c r="D2228" s="1189" t="s">
        <v>4331</v>
      </c>
      <c r="E2228" s="1217"/>
      <c r="F2228" s="1180"/>
      <c r="G2228" s="1181"/>
      <c r="H2228" s="1182"/>
    </row>
    <row r="2229" spans="1:8" x14ac:dyDescent="0.3">
      <c r="A2229" s="1187"/>
      <c r="B2229" s="1188"/>
      <c r="C2229" s="1185"/>
      <c r="D2229" s="1189" t="s">
        <v>4331</v>
      </c>
      <c r="E2229" s="1217"/>
      <c r="F2229" s="1180"/>
      <c r="G2229" s="1181"/>
      <c r="H2229" s="1182"/>
    </row>
    <row r="2230" spans="1:8" x14ac:dyDescent="0.3">
      <c r="A2230" s="1187"/>
      <c r="B2230" s="1188"/>
      <c r="C2230" s="1185"/>
      <c r="D2230" s="1189" t="s">
        <v>4331</v>
      </c>
      <c r="E2230" s="1217"/>
      <c r="F2230" s="1180"/>
      <c r="G2230" s="1181"/>
      <c r="H2230" s="1182"/>
    </row>
    <row r="2231" spans="1:8" x14ac:dyDescent="0.3">
      <c r="A2231" s="1187"/>
      <c r="B2231" s="1188"/>
      <c r="C2231" s="1185"/>
      <c r="D2231" s="1189" t="s">
        <v>4331</v>
      </c>
      <c r="E2231" s="1217"/>
      <c r="F2231" s="1180"/>
      <c r="G2231" s="1181"/>
      <c r="H2231" s="1182"/>
    </row>
    <row r="2232" spans="1:8" x14ac:dyDescent="0.3">
      <c r="A2232" s="1225"/>
      <c r="B2232" s="1188"/>
      <c r="C2232" s="1185"/>
      <c r="D2232" s="1189" t="s">
        <v>4331</v>
      </c>
      <c r="E2232" s="1217"/>
      <c r="F2232" s="1180"/>
      <c r="G2232" s="1181"/>
      <c r="H2232" s="1182"/>
    </row>
    <row r="2233" spans="1:8" x14ac:dyDescent="0.3">
      <c r="A2233" s="1225"/>
      <c r="B2233" s="1188"/>
      <c r="C2233" s="1185"/>
      <c r="D2233" s="1189" t="s">
        <v>4331</v>
      </c>
      <c r="E2233" s="1217"/>
      <c r="F2233" s="1180"/>
      <c r="G2233" s="1181"/>
      <c r="H2233" s="1182"/>
    </row>
    <row r="2234" spans="1:8" x14ac:dyDescent="0.3">
      <c r="A2234" s="1225"/>
      <c r="B2234" s="1188"/>
      <c r="C2234" s="1185"/>
      <c r="D2234" s="1189" t="s">
        <v>4331</v>
      </c>
      <c r="E2234" s="1217"/>
      <c r="F2234" s="1180"/>
      <c r="G2234" s="1181"/>
      <c r="H2234" s="1182"/>
    </row>
    <row r="2235" spans="1:8" x14ac:dyDescent="0.3">
      <c r="A2235" s="1187"/>
      <c r="B2235" s="1188"/>
      <c r="C2235" s="1185"/>
      <c r="D2235" s="1189" t="s">
        <v>4331</v>
      </c>
      <c r="E2235" s="1217"/>
      <c r="F2235" s="1180"/>
      <c r="G2235" s="1181"/>
      <c r="H2235" s="1182"/>
    </row>
    <row r="2236" spans="1:8" x14ac:dyDescent="0.3">
      <c r="A2236" s="1187"/>
      <c r="B2236" s="1188"/>
      <c r="C2236" s="1185"/>
      <c r="D2236" s="1189" t="s">
        <v>4331</v>
      </c>
      <c r="E2236" s="1207"/>
      <c r="F2236" s="1180"/>
      <c r="G2236" s="1181"/>
      <c r="H2236" s="1182"/>
    </row>
    <row r="2237" spans="1:8" x14ac:dyDescent="0.3">
      <c r="A2237" s="1225"/>
      <c r="B2237" s="1188"/>
      <c r="C2237" s="1185"/>
      <c r="D2237" s="1189" t="s">
        <v>4331</v>
      </c>
      <c r="E2237" s="1217"/>
      <c r="F2237" s="1180"/>
      <c r="G2237" s="1181"/>
      <c r="H2237" s="1182"/>
    </row>
    <row r="2238" spans="1:8" x14ac:dyDescent="0.3">
      <c r="A2238" s="1187"/>
      <c r="B2238" s="1188"/>
      <c r="C2238" s="1185"/>
      <c r="D2238" s="1189" t="s">
        <v>4331</v>
      </c>
      <c r="E2238" s="1217"/>
      <c r="F2238" s="1180"/>
      <c r="G2238" s="1181"/>
      <c r="H2238" s="1182"/>
    </row>
    <row r="2239" spans="1:8" x14ac:dyDescent="0.3">
      <c r="A2239" s="1187"/>
      <c r="B2239" s="1188"/>
      <c r="C2239" s="1185"/>
      <c r="D2239" s="1189" t="s">
        <v>4331</v>
      </c>
      <c r="E2239" s="1217"/>
      <c r="F2239" s="1180"/>
      <c r="G2239" s="1181"/>
      <c r="H2239" s="1182"/>
    </row>
    <row r="2240" spans="1:8" x14ac:dyDescent="0.3">
      <c r="A2240" s="1187"/>
      <c r="B2240" s="1188"/>
      <c r="C2240" s="1185"/>
      <c r="D2240" s="1189" t="s">
        <v>4331</v>
      </c>
      <c r="E2240" s="1217"/>
      <c r="F2240" s="1180"/>
      <c r="G2240" s="1181"/>
      <c r="H2240" s="1182"/>
    </row>
    <row r="2241" spans="1:8" x14ac:dyDescent="0.3">
      <c r="A2241" s="1187"/>
      <c r="B2241" s="1188"/>
      <c r="C2241" s="1185"/>
      <c r="D2241" s="1189" t="s">
        <v>4331</v>
      </c>
      <c r="E2241" s="1217"/>
      <c r="F2241" s="1180"/>
      <c r="G2241" s="1181"/>
      <c r="H2241" s="1182"/>
    </row>
    <row r="2242" spans="1:8" x14ac:dyDescent="0.3">
      <c r="A2242" s="1187"/>
      <c r="B2242" s="1188"/>
      <c r="C2242" s="1185"/>
      <c r="D2242" s="1189" t="s">
        <v>4331</v>
      </c>
      <c r="E2242" s="1217"/>
      <c r="F2242" s="1180"/>
      <c r="G2242" s="1181"/>
      <c r="H2242" s="1182"/>
    </row>
    <row r="2243" spans="1:8" x14ac:dyDescent="0.3">
      <c r="A2243" s="1187"/>
      <c r="B2243" s="1188"/>
      <c r="C2243" s="1185"/>
      <c r="D2243" s="1189" t="s">
        <v>4331</v>
      </c>
      <c r="E2243" s="1217"/>
      <c r="F2243" s="1180"/>
      <c r="G2243" s="1181"/>
      <c r="H2243" s="1182"/>
    </row>
    <row r="2244" spans="1:8" x14ac:dyDescent="0.3">
      <c r="A2244" s="1187"/>
      <c r="B2244" s="1188"/>
      <c r="C2244" s="1185"/>
      <c r="D2244" s="1189" t="s">
        <v>4331</v>
      </c>
      <c r="E2244" s="1217"/>
      <c r="F2244" s="1180"/>
      <c r="G2244" s="1181"/>
      <c r="H2244" s="1182"/>
    </row>
    <row r="2245" spans="1:8" x14ac:dyDescent="0.3">
      <c r="A2245" s="1187"/>
      <c r="B2245" s="1188"/>
      <c r="C2245" s="1185"/>
      <c r="D2245" s="1189" t="s">
        <v>4331</v>
      </c>
      <c r="E2245" s="1217"/>
      <c r="F2245" s="1180"/>
      <c r="G2245" s="1181"/>
      <c r="H2245" s="1182"/>
    </row>
    <row r="2246" spans="1:8" x14ac:dyDescent="0.3">
      <c r="A2246" s="1187"/>
      <c r="B2246" s="1188"/>
      <c r="C2246" s="1185"/>
      <c r="D2246" s="1189" t="s">
        <v>4331</v>
      </c>
      <c r="E2246" s="1217"/>
      <c r="F2246" s="1180"/>
      <c r="G2246" s="1181"/>
      <c r="H2246" s="1182"/>
    </row>
    <row r="2247" spans="1:8" x14ac:dyDescent="0.3">
      <c r="A2247" s="1187"/>
      <c r="B2247" s="1188"/>
      <c r="C2247" s="1185"/>
      <c r="D2247" s="1189" t="s">
        <v>4331</v>
      </c>
      <c r="E2247" s="1207"/>
      <c r="F2247" s="1180"/>
      <c r="G2247" s="1181"/>
      <c r="H2247" s="1182"/>
    </row>
    <row r="2248" spans="1:8" x14ac:dyDescent="0.3">
      <c r="A2248" s="1187"/>
      <c r="B2248" s="1188"/>
      <c r="C2248" s="1185"/>
      <c r="D2248" s="1189" t="s">
        <v>4331</v>
      </c>
      <c r="E2248" s="1207"/>
      <c r="F2248" s="1180"/>
      <c r="G2248" s="1181"/>
      <c r="H2248" s="1182"/>
    </row>
    <row r="2249" spans="1:8" x14ac:dyDescent="0.3">
      <c r="A2249" s="1187"/>
      <c r="B2249" s="1188"/>
      <c r="C2249" s="1185"/>
      <c r="D2249" s="1189" t="s">
        <v>4331</v>
      </c>
      <c r="E2249" s="1207"/>
      <c r="F2249" s="1180"/>
      <c r="G2249" s="1181"/>
      <c r="H2249" s="1182"/>
    </row>
    <row r="2250" spans="1:8" x14ac:dyDescent="0.3">
      <c r="A2250" s="1187"/>
      <c r="B2250" s="1188"/>
      <c r="C2250" s="1185"/>
      <c r="D2250" s="1189" t="s">
        <v>4331</v>
      </c>
      <c r="E2250" s="1207"/>
      <c r="F2250" s="1180"/>
      <c r="G2250" s="1181"/>
      <c r="H2250" s="1182"/>
    </row>
    <row r="2251" spans="1:8" x14ac:dyDescent="0.3">
      <c r="A2251" s="1187"/>
      <c r="B2251" s="1188"/>
      <c r="C2251" s="1185"/>
      <c r="D2251" s="1189"/>
      <c r="E2251" s="1207"/>
      <c r="F2251" s="1180"/>
      <c r="G2251" s="1181"/>
      <c r="H2251" s="1182"/>
    </row>
    <row r="2252" spans="1:8" x14ac:dyDescent="0.3">
      <c r="A2252" s="1187"/>
      <c r="B2252" s="1188"/>
      <c r="C2252" s="1185"/>
      <c r="D2252" s="1189"/>
      <c r="E2252" s="1207"/>
      <c r="F2252" s="1180"/>
      <c r="G2252" s="1181"/>
      <c r="H2252" s="1182"/>
    </row>
    <row r="2253" spans="1:8" x14ac:dyDescent="0.3">
      <c r="A2253" s="1187"/>
      <c r="B2253" s="1188"/>
      <c r="C2253" s="1185"/>
      <c r="D2253" s="1189"/>
      <c r="E2253" s="1207"/>
      <c r="F2253" s="1180"/>
      <c r="G2253" s="1181"/>
      <c r="H2253" s="1182"/>
    </row>
    <row r="2254" spans="1:8" x14ac:dyDescent="0.3">
      <c r="A2254" s="1187"/>
      <c r="B2254" s="1188"/>
      <c r="C2254" s="1185"/>
      <c r="D2254" s="1189"/>
      <c r="E2254" s="1207"/>
      <c r="F2254" s="1180"/>
      <c r="G2254" s="1181"/>
      <c r="H2254" s="1182"/>
    </row>
    <row r="2255" spans="1:8" x14ac:dyDescent="0.3">
      <c r="A2255" s="1187"/>
      <c r="B2255" s="1188"/>
      <c r="C2255" s="1185"/>
      <c r="D2255" s="1189"/>
      <c r="E2255" s="1207"/>
      <c r="F2255" s="1180"/>
      <c r="G2255" s="1181"/>
      <c r="H2255" s="1182"/>
    </row>
    <row r="2256" spans="1:8" x14ac:dyDescent="0.3">
      <c r="A2256" s="1187"/>
      <c r="B2256" s="1188"/>
      <c r="C2256" s="1185"/>
      <c r="D2256" s="1189"/>
      <c r="E2256" s="1207"/>
      <c r="F2256" s="1180"/>
      <c r="G2256" s="1181"/>
      <c r="H2256" s="1182"/>
    </row>
    <row r="2257" spans="1:8" x14ac:dyDescent="0.3">
      <c r="A2257" s="1187"/>
      <c r="B2257" s="1188"/>
      <c r="C2257" s="1185"/>
      <c r="D2257" s="1189" t="s">
        <v>4331</v>
      </c>
      <c r="E2257" s="1207"/>
      <c r="F2257" s="1180"/>
      <c r="G2257" s="1181"/>
      <c r="H2257" s="1182"/>
    </row>
    <row r="2258" spans="1:8" x14ac:dyDescent="0.3">
      <c r="A2258" s="1187"/>
      <c r="B2258" s="1188"/>
      <c r="C2258" s="1185"/>
      <c r="D2258" s="1189"/>
      <c r="E2258" s="1207"/>
      <c r="F2258" s="1180"/>
      <c r="G2258" s="1181"/>
      <c r="H2258" s="1182"/>
    </row>
    <row r="2259" spans="1:8" x14ac:dyDescent="0.3">
      <c r="A2259" s="1187"/>
      <c r="B2259" s="1188"/>
      <c r="C2259" s="1185"/>
      <c r="D2259" s="1189"/>
      <c r="E2259" s="1207"/>
      <c r="F2259" s="1180"/>
      <c r="G2259" s="1181"/>
      <c r="H2259" s="1182"/>
    </row>
    <row r="2260" spans="1:8" x14ac:dyDescent="0.3">
      <c r="A2260" s="1178"/>
      <c r="B2260" s="1203"/>
      <c r="C2260" s="1204"/>
      <c r="D2260" s="1204"/>
      <c r="E2260" s="1204"/>
      <c r="F2260" s="1210"/>
      <c r="G2260" s="1181"/>
      <c r="H2260" s="1182"/>
    </row>
    <row r="2261" spans="1:8" x14ac:dyDescent="0.3">
      <c r="A2261" s="1211" t="s">
        <v>4092</v>
      </c>
      <c r="B2261" s="1158" t="s">
        <v>4116</v>
      </c>
      <c r="C2261" s="1159"/>
      <c r="D2261" s="1159"/>
      <c r="E2261" s="1159"/>
      <c r="F2261" s="1175">
        <f>SUM(F2206:F2259)</f>
        <v>250000</v>
      </c>
      <c r="G2261" s="1181"/>
      <c r="H2261" s="1151"/>
    </row>
    <row r="2262" spans="1:8" x14ac:dyDescent="0.3">
      <c r="A2262" s="1148" t="str">
        <f>A1</f>
        <v>CONTRACT  SANRAL NRA 2024/1323</v>
      </c>
      <c r="B2262" s="1206"/>
      <c r="C2262" s="1150"/>
      <c r="D2262" s="1150"/>
      <c r="E2262" s="1150"/>
      <c r="F2262" s="1151"/>
      <c r="G2262" s="1181"/>
      <c r="H2262" s="1151"/>
    </row>
    <row r="2263" spans="1:8" x14ac:dyDescent="0.3">
      <c r="A2263" s="1148" t="str">
        <f>A2</f>
        <v>ROUTINE ROAD MAINTENANCE ON NATIONAL ROUTES IN THE MPUMALANGA PROVINCE</v>
      </c>
      <c r="B2263" s="1149"/>
      <c r="C2263" s="1150"/>
      <c r="D2263" s="1150"/>
      <c r="E2263" s="1150"/>
      <c r="F2263" s="1155" t="s">
        <v>4544</v>
      </c>
      <c r="G2263" s="1181"/>
      <c r="H2263" s="1155"/>
    </row>
    <row r="2264" spans="1:8" x14ac:dyDescent="0.3">
      <c r="A2264" s="1157" t="s">
        <v>4457</v>
      </c>
      <c r="B2264" s="1149"/>
      <c r="C2264" s="1159"/>
      <c r="D2264" s="1159"/>
      <c r="E2264" s="1159"/>
      <c r="F2264" s="1151"/>
      <c r="G2264" s="1181"/>
      <c r="H2264" s="1151"/>
    </row>
    <row r="2265" spans="1:8" x14ac:dyDescent="0.3">
      <c r="A2265" s="1162"/>
      <c r="B2265" s="1163"/>
      <c r="C2265" s="1164"/>
      <c r="D2265" s="1164"/>
      <c r="E2265" s="1165"/>
      <c r="F2265" s="1165"/>
      <c r="G2265" s="1181"/>
      <c r="H2265" s="1151"/>
    </row>
    <row r="2266" spans="1:8" x14ac:dyDescent="0.3">
      <c r="A2266" s="1166" t="s">
        <v>4111</v>
      </c>
      <c r="B2266" s="1167" t="s">
        <v>4035</v>
      </c>
      <c r="C2266" s="1168" t="s">
        <v>4112</v>
      </c>
      <c r="D2266" s="1168" t="s">
        <v>4113</v>
      </c>
      <c r="E2266" s="1169" t="s">
        <v>4114</v>
      </c>
      <c r="F2266" s="1169" t="s">
        <v>4036</v>
      </c>
      <c r="G2266" s="1181"/>
      <c r="H2266" s="1170"/>
    </row>
    <row r="2267" spans="1:8" x14ac:dyDescent="0.3">
      <c r="A2267" s="1172"/>
      <c r="B2267" s="1173"/>
      <c r="C2267" s="1174"/>
      <c r="D2267" s="1174"/>
      <c r="E2267" s="1175"/>
      <c r="F2267" s="1175"/>
      <c r="G2267" s="1181"/>
      <c r="H2267" s="1151"/>
    </row>
    <row r="2268" spans="1:8" x14ac:dyDescent="0.3">
      <c r="A2268" s="1222"/>
      <c r="B2268" s="1223"/>
      <c r="C2268" s="1164"/>
      <c r="D2268" s="1189" t="s">
        <v>4331</v>
      </c>
      <c r="E2268" s="1165"/>
      <c r="F2268" s="1180"/>
      <c r="G2268" s="1181"/>
      <c r="H2268" s="1182"/>
    </row>
    <row r="2269" spans="1:8" x14ac:dyDescent="0.3">
      <c r="A2269" s="1166" t="s">
        <v>4096</v>
      </c>
      <c r="B2269" s="1184" t="s">
        <v>4097</v>
      </c>
      <c r="C2269" s="1185"/>
      <c r="D2269" s="1189" t="s">
        <v>4331</v>
      </c>
      <c r="E2269" s="1207"/>
      <c r="F2269" s="1180"/>
      <c r="G2269" s="1181"/>
      <c r="H2269" s="1182"/>
    </row>
    <row r="2270" spans="1:8" x14ac:dyDescent="0.3">
      <c r="A2270" s="1225"/>
      <c r="B2270" s="1188"/>
      <c r="C2270" s="1185"/>
      <c r="D2270" s="1189" t="s">
        <v>4331</v>
      </c>
      <c r="E2270" s="1207"/>
      <c r="F2270" s="1180"/>
      <c r="G2270" s="1181"/>
      <c r="H2270" s="1182"/>
    </row>
    <row r="2271" spans="1:8" x14ac:dyDescent="0.3">
      <c r="A2271" s="1225" t="s">
        <v>2106</v>
      </c>
      <c r="B2271" s="1188" t="s">
        <v>2107</v>
      </c>
      <c r="C2271" s="1185"/>
      <c r="D2271" s="1189" t="s">
        <v>4331</v>
      </c>
      <c r="E2271" s="1207"/>
      <c r="F2271" s="1180"/>
      <c r="G2271" s="1181"/>
      <c r="H2271" s="1182"/>
    </row>
    <row r="2272" spans="1:8" x14ac:dyDescent="0.3">
      <c r="A2272" s="1225"/>
      <c r="B2272" s="1188"/>
      <c r="C2272" s="1185"/>
      <c r="D2272" s="1189" t="s">
        <v>4331</v>
      </c>
      <c r="E2272" s="1207"/>
      <c r="F2272" s="1180"/>
      <c r="G2272" s="1181"/>
      <c r="H2272" s="1182"/>
    </row>
    <row r="2273" spans="1:8" x14ac:dyDescent="0.3">
      <c r="A2273" s="1187" t="s">
        <v>2108</v>
      </c>
      <c r="B2273" s="1188" t="s">
        <v>2109</v>
      </c>
      <c r="C2273" s="1185"/>
      <c r="D2273" s="1189" t="s">
        <v>4331</v>
      </c>
      <c r="E2273" s="1217"/>
      <c r="F2273" s="1180"/>
      <c r="G2273" s="1181"/>
      <c r="H2273" s="1182"/>
    </row>
    <row r="2274" spans="1:8" x14ac:dyDescent="0.3">
      <c r="A2274" s="1187"/>
      <c r="B2274" s="1186"/>
      <c r="C2274" s="1185"/>
      <c r="D2274" s="1189" t="s">
        <v>4331</v>
      </c>
      <c r="E2274" s="1291"/>
      <c r="F2274" s="1180"/>
      <c r="G2274" s="1181"/>
      <c r="H2274" s="1182"/>
    </row>
    <row r="2275" spans="1:8" x14ac:dyDescent="0.3">
      <c r="A2275" s="1187" t="s">
        <v>2110</v>
      </c>
      <c r="B2275" s="1188" t="s">
        <v>2111</v>
      </c>
      <c r="C2275" s="1185" t="s">
        <v>181</v>
      </c>
      <c r="D2275" s="1189">
        <v>100</v>
      </c>
      <c r="E2275" s="1286"/>
      <c r="F2275" s="1180">
        <f>ROUND(D2275*(ROUND(E2275,2)),2)</f>
        <v>0</v>
      </c>
      <c r="G2275" s="1181"/>
      <c r="H2275" s="1182"/>
    </row>
    <row r="2276" spans="1:8" x14ac:dyDescent="0.3">
      <c r="A2276" s="1225"/>
      <c r="B2276" s="1188"/>
      <c r="C2276" s="1185"/>
      <c r="D2276" s="1189" t="s">
        <v>4331</v>
      </c>
      <c r="E2276" s="1258"/>
      <c r="F2276" s="1180"/>
      <c r="G2276" s="1181"/>
      <c r="H2276" s="1182"/>
    </row>
    <row r="2277" spans="1:8" x14ac:dyDescent="0.3">
      <c r="A2277" s="1225" t="s">
        <v>2112</v>
      </c>
      <c r="B2277" s="1235" t="s">
        <v>2113</v>
      </c>
      <c r="C2277" s="1185" t="s">
        <v>181</v>
      </c>
      <c r="D2277" s="1189">
        <v>100</v>
      </c>
      <c r="E2277" s="1286"/>
      <c r="F2277" s="1180">
        <f>ROUND(D2277*(ROUND(E2277,2)),2)</f>
        <v>0</v>
      </c>
      <c r="G2277" s="1181"/>
      <c r="H2277" s="1182"/>
    </row>
    <row r="2278" spans="1:8" x14ac:dyDescent="0.3">
      <c r="A2278" s="1225"/>
      <c r="B2278" s="1188"/>
      <c r="C2278" s="1185"/>
      <c r="D2278" s="1189" t="s">
        <v>4331</v>
      </c>
      <c r="E2278" s="1207"/>
      <c r="F2278" s="1180"/>
      <c r="G2278" s="1181"/>
      <c r="H2278" s="1182"/>
    </row>
    <row r="2279" spans="1:8" x14ac:dyDescent="0.3">
      <c r="A2279" s="1225" t="s">
        <v>2114</v>
      </c>
      <c r="B2279" s="1188" t="s">
        <v>2115</v>
      </c>
      <c r="C2279" s="1185" t="s">
        <v>181</v>
      </c>
      <c r="D2279" s="1189"/>
      <c r="E2279" s="1286"/>
      <c r="F2279" s="1180" t="s">
        <v>2347</v>
      </c>
      <c r="G2279" s="1181"/>
      <c r="H2279" s="1182"/>
    </row>
    <row r="2280" spans="1:8" x14ac:dyDescent="0.3">
      <c r="A2280" s="1187"/>
      <c r="B2280" s="1188"/>
      <c r="C2280" s="1185"/>
      <c r="D2280" s="1189"/>
      <c r="E2280" s="1217"/>
      <c r="F2280" s="1180"/>
      <c r="G2280" s="1181"/>
      <c r="H2280" s="1182"/>
    </row>
    <row r="2281" spans="1:8" x14ac:dyDescent="0.3">
      <c r="A2281" s="1225" t="s">
        <v>2116</v>
      </c>
      <c r="B2281" s="1188" t="s">
        <v>2117</v>
      </c>
      <c r="C2281" s="1185" t="s">
        <v>181</v>
      </c>
      <c r="D2281" s="1189"/>
      <c r="E2281" s="1286"/>
      <c r="F2281" s="1180" t="s">
        <v>2347</v>
      </c>
      <c r="G2281" s="1181"/>
      <c r="H2281" s="1182"/>
    </row>
    <row r="2282" spans="1:8" x14ac:dyDescent="0.3">
      <c r="A2282" s="1187"/>
      <c r="B2282" s="1188"/>
      <c r="C2282" s="1185"/>
      <c r="D2282" s="1189"/>
      <c r="E2282" s="1217"/>
      <c r="F2282" s="1180"/>
      <c r="G2282" s="1181"/>
      <c r="H2282" s="1182"/>
    </row>
    <row r="2283" spans="1:8" ht="22.8" x14ac:dyDescent="0.3">
      <c r="A2283" s="1225" t="s">
        <v>2118</v>
      </c>
      <c r="B2283" s="1188" t="s">
        <v>4545</v>
      </c>
      <c r="C2283" s="1185" t="s">
        <v>181</v>
      </c>
      <c r="D2283" s="1189"/>
      <c r="E2283" s="1286"/>
      <c r="F2283" s="1180" t="s">
        <v>2347</v>
      </c>
      <c r="G2283" s="1181"/>
      <c r="H2283" s="1182"/>
    </row>
    <row r="2284" spans="1:8" x14ac:dyDescent="0.3">
      <c r="A2284" s="1187"/>
      <c r="B2284" s="1188"/>
      <c r="C2284" s="1185"/>
      <c r="D2284" s="1189" t="s">
        <v>4331</v>
      </c>
      <c r="E2284" s="1207"/>
      <c r="F2284" s="1180"/>
      <c r="G2284" s="1181"/>
      <c r="H2284" s="1182"/>
    </row>
    <row r="2285" spans="1:8" x14ac:dyDescent="0.3">
      <c r="A2285" s="1225" t="s">
        <v>2122</v>
      </c>
      <c r="B2285" s="1186" t="s">
        <v>2123</v>
      </c>
      <c r="C2285" s="1185"/>
      <c r="D2285" s="1189" t="s">
        <v>4331</v>
      </c>
      <c r="E2285" s="1245"/>
      <c r="F2285" s="1180"/>
      <c r="G2285" s="1181"/>
      <c r="H2285" s="1182"/>
    </row>
    <row r="2286" spans="1:8" x14ac:dyDescent="0.3">
      <c r="A2286" s="1187"/>
      <c r="B2286" s="1188"/>
      <c r="C2286" s="1185"/>
      <c r="D2286" s="1189" t="s">
        <v>4331</v>
      </c>
      <c r="E2286" s="1217"/>
      <c r="F2286" s="1180"/>
      <c r="G2286" s="1181"/>
      <c r="H2286" s="1182"/>
    </row>
    <row r="2287" spans="1:8" x14ac:dyDescent="0.3">
      <c r="A2287" s="1225" t="s">
        <v>2124</v>
      </c>
      <c r="B2287" s="1188" t="s">
        <v>4546</v>
      </c>
      <c r="C2287" s="1185" t="s">
        <v>221</v>
      </c>
      <c r="D2287" s="1189"/>
      <c r="E2287" s="1286"/>
      <c r="F2287" s="1180" t="s">
        <v>2347</v>
      </c>
      <c r="G2287" s="1181"/>
      <c r="H2287" s="1182"/>
    </row>
    <row r="2288" spans="1:8" x14ac:dyDescent="0.3">
      <c r="A2288" s="1187"/>
      <c r="B2288" s="1188"/>
      <c r="C2288" s="1185"/>
      <c r="D2288" s="1189"/>
      <c r="E2288" s="1217"/>
      <c r="F2288" s="1180"/>
      <c r="G2288" s="1181"/>
      <c r="H2288" s="1182"/>
    </row>
    <row r="2289" spans="1:8" x14ac:dyDescent="0.3">
      <c r="A2289" s="1225" t="s">
        <v>2126</v>
      </c>
      <c r="B2289" s="1188" t="s">
        <v>4547</v>
      </c>
      <c r="C2289" s="1185" t="s">
        <v>221</v>
      </c>
      <c r="D2289" s="1189"/>
      <c r="E2289" s="1286"/>
      <c r="F2289" s="1180" t="s">
        <v>2347</v>
      </c>
      <c r="G2289" s="1181"/>
      <c r="H2289" s="1182"/>
    </row>
    <row r="2290" spans="1:8" x14ac:dyDescent="0.3">
      <c r="A2290" s="1187"/>
      <c r="B2290" s="1188"/>
      <c r="C2290" s="1185"/>
      <c r="D2290" s="1189" t="s">
        <v>4331</v>
      </c>
      <c r="E2290" s="1217"/>
      <c r="F2290" s="1180"/>
      <c r="G2290" s="1181"/>
      <c r="H2290" s="1182"/>
    </row>
    <row r="2291" spans="1:8" x14ac:dyDescent="0.3">
      <c r="A2291" s="1225" t="s">
        <v>2128</v>
      </c>
      <c r="B2291" s="1186" t="s">
        <v>2129</v>
      </c>
      <c r="C2291" s="1185"/>
      <c r="D2291" s="1189" t="s">
        <v>4331</v>
      </c>
      <c r="E2291" s="1217"/>
      <c r="F2291" s="1180"/>
      <c r="G2291" s="1181"/>
      <c r="H2291" s="1182"/>
    </row>
    <row r="2292" spans="1:8" x14ac:dyDescent="0.3">
      <c r="A2292" s="1225"/>
      <c r="B2292" s="1188"/>
      <c r="C2292" s="1185"/>
      <c r="D2292" s="1189" t="s">
        <v>4331</v>
      </c>
      <c r="E2292" s="1291"/>
      <c r="F2292" s="1180"/>
      <c r="G2292" s="1181"/>
      <c r="H2292" s="1182"/>
    </row>
    <row r="2293" spans="1:8" x14ac:dyDescent="0.3">
      <c r="A2293" s="1187" t="s">
        <v>2130</v>
      </c>
      <c r="B2293" s="1235" t="s">
        <v>2131</v>
      </c>
      <c r="C2293" s="1185" t="s">
        <v>221</v>
      </c>
      <c r="D2293" s="1189"/>
      <c r="E2293" s="1286"/>
      <c r="F2293" s="1180" t="s">
        <v>2347</v>
      </c>
      <c r="G2293" s="1181"/>
      <c r="H2293" s="1182"/>
    </row>
    <row r="2294" spans="1:8" x14ac:dyDescent="0.3">
      <c r="A2294" s="1225"/>
      <c r="B2294" s="1235"/>
      <c r="C2294" s="1185"/>
      <c r="D2294" s="1189"/>
      <c r="E2294" s="1258"/>
      <c r="F2294" s="1180"/>
      <c r="G2294" s="1181"/>
      <c r="H2294" s="1182"/>
    </row>
    <row r="2295" spans="1:8" x14ac:dyDescent="0.3">
      <c r="A2295" s="1187" t="s">
        <v>2132</v>
      </c>
      <c r="B2295" s="1235" t="s">
        <v>2133</v>
      </c>
      <c r="C2295" s="1185" t="s">
        <v>221</v>
      </c>
      <c r="D2295" s="1189"/>
      <c r="E2295" s="1286"/>
      <c r="F2295" s="1180" t="s">
        <v>2347</v>
      </c>
      <c r="G2295" s="1181"/>
      <c r="H2295" s="1182"/>
    </row>
    <row r="2296" spans="1:8" x14ac:dyDescent="0.3">
      <c r="A2296" s="1187"/>
      <c r="B2296" s="1188"/>
      <c r="C2296" s="1185"/>
      <c r="D2296" s="1189"/>
      <c r="E2296" s="1217"/>
      <c r="F2296" s="1180"/>
      <c r="G2296" s="1181"/>
      <c r="H2296" s="1182"/>
    </row>
    <row r="2297" spans="1:8" ht="22.8" x14ac:dyDescent="0.3">
      <c r="A2297" s="1225" t="s">
        <v>2134</v>
      </c>
      <c r="B2297" s="1188" t="s">
        <v>4548</v>
      </c>
      <c r="C2297" s="1185" t="s">
        <v>181</v>
      </c>
      <c r="D2297" s="1189"/>
      <c r="E2297" s="1286"/>
      <c r="F2297" s="1180" t="s">
        <v>2347</v>
      </c>
      <c r="G2297" s="1181"/>
      <c r="H2297" s="1182"/>
    </row>
    <row r="2298" spans="1:8" x14ac:dyDescent="0.3">
      <c r="A2298" s="1187"/>
      <c r="B2298" s="1188"/>
      <c r="C2298" s="1185"/>
      <c r="D2298" s="1189" t="s">
        <v>4331</v>
      </c>
      <c r="E2298" s="1217"/>
      <c r="F2298" s="1180"/>
      <c r="G2298" s="1181"/>
      <c r="H2298" s="1182"/>
    </row>
    <row r="2299" spans="1:8" x14ac:dyDescent="0.3">
      <c r="A2299" s="1187" t="s">
        <v>2136</v>
      </c>
      <c r="B2299" s="1186" t="s">
        <v>3895</v>
      </c>
      <c r="C2299" s="1185"/>
      <c r="D2299" s="1189" t="s">
        <v>4331</v>
      </c>
      <c r="E2299" s="1217"/>
      <c r="F2299" s="1180"/>
      <c r="G2299" s="1181"/>
      <c r="H2299" s="1182"/>
    </row>
    <row r="2300" spans="1:8" x14ac:dyDescent="0.3">
      <c r="A2300" s="1187"/>
      <c r="B2300" s="1188"/>
      <c r="C2300" s="1185"/>
      <c r="D2300" s="1189" t="s">
        <v>4331</v>
      </c>
      <c r="E2300" s="1291"/>
      <c r="F2300" s="1180"/>
      <c r="G2300" s="1181"/>
      <c r="H2300" s="1182"/>
    </row>
    <row r="2301" spans="1:8" x14ac:dyDescent="0.3">
      <c r="A2301" s="1187" t="s">
        <v>2138</v>
      </c>
      <c r="B2301" s="1188" t="s">
        <v>2157</v>
      </c>
      <c r="C2301" s="1185" t="s">
        <v>221</v>
      </c>
      <c r="D2301" s="1189">
        <v>15</v>
      </c>
      <c r="E2301" s="1286"/>
      <c r="F2301" s="1180">
        <f t="shared" ref="F2301:F2303" si="8">ROUND(D2301*(ROUND(E2301,2)),2)</f>
        <v>0</v>
      </c>
      <c r="G2301" s="1181"/>
      <c r="H2301" s="1182"/>
    </row>
    <row r="2302" spans="1:8" x14ac:dyDescent="0.3">
      <c r="A2302" s="1187"/>
      <c r="B2302" s="1188"/>
      <c r="C2302" s="1185"/>
      <c r="D2302" s="1189" t="s">
        <v>4331</v>
      </c>
      <c r="E2302" s="1305"/>
      <c r="F2302" s="1180"/>
      <c r="G2302" s="1181"/>
      <c r="H2302" s="1182"/>
    </row>
    <row r="2303" spans="1:8" x14ac:dyDescent="0.3">
      <c r="A2303" s="1187" t="s">
        <v>2140</v>
      </c>
      <c r="B2303" s="1188" t="s">
        <v>3896</v>
      </c>
      <c r="C2303" s="1185" t="s">
        <v>221</v>
      </c>
      <c r="D2303" s="1189">
        <v>15</v>
      </c>
      <c r="E2303" s="1286"/>
      <c r="F2303" s="1180">
        <f t="shared" si="8"/>
        <v>0</v>
      </c>
      <c r="G2303" s="1181"/>
      <c r="H2303" s="1182"/>
    </row>
    <row r="2304" spans="1:8" x14ac:dyDescent="0.3">
      <c r="A2304" s="1187"/>
      <c r="B2304" s="1188"/>
      <c r="C2304" s="1185"/>
      <c r="D2304" s="1189" t="s">
        <v>4331</v>
      </c>
      <c r="E2304" s="1217"/>
      <c r="F2304" s="1180"/>
      <c r="G2304" s="1181"/>
      <c r="H2304" s="1182"/>
    </row>
    <row r="2305" spans="1:8" x14ac:dyDescent="0.3">
      <c r="A2305" s="1225" t="s">
        <v>2142</v>
      </c>
      <c r="B2305" s="1186" t="s">
        <v>2137</v>
      </c>
      <c r="C2305" s="1185"/>
      <c r="D2305" s="1189" t="s">
        <v>4331</v>
      </c>
      <c r="E2305" s="1217"/>
      <c r="F2305" s="1180"/>
      <c r="G2305" s="1181"/>
      <c r="H2305" s="1182"/>
    </row>
    <row r="2306" spans="1:8" x14ac:dyDescent="0.3">
      <c r="A2306" s="1187"/>
      <c r="B2306" s="1188"/>
      <c r="C2306" s="1185"/>
      <c r="D2306" s="1189" t="s">
        <v>4331</v>
      </c>
      <c r="E2306" s="1207"/>
      <c r="F2306" s="1180"/>
      <c r="G2306" s="1181"/>
      <c r="H2306" s="1182"/>
    </row>
    <row r="2307" spans="1:8" x14ac:dyDescent="0.3">
      <c r="A2307" s="1187" t="s">
        <v>2144</v>
      </c>
      <c r="B2307" s="1188" t="s">
        <v>2139</v>
      </c>
      <c r="C2307" s="1185" t="s">
        <v>221</v>
      </c>
      <c r="D2307" s="1189">
        <v>10</v>
      </c>
      <c r="E2307" s="1286"/>
      <c r="F2307" s="1180">
        <f>ROUND(D2307*(ROUND(E2307,2)),2)</f>
        <v>0</v>
      </c>
      <c r="G2307" s="1181"/>
      <c r="H2307" s="1182"/>
    </row>
    <row r="2308" spans="1:8" x14ac:dyDescent="0.3">
      <c r="A2308" s="1187"/>
      <c r="B2308" s="1188"/>
      <c r="C2308" s="1185"/>
      <c r="D2308" s="1189" t="s">
        <v>4331</v>
      </c>
      <c r="E2308" s="1217"/>
      <c r="F2308" s="1180"/>
      <c r="G2308" s="1181"/>
      <c r="H2308" s="1182"/>
    </row>
    <row r="2309" spans="1:8" x14ac:dyDescent="0.3">
      <c r="A2309" s="1187" t="s">
        <v>2146</v>
      </c>
      <c r="B2309" s="1188" t="s">
        <v>2141</v>
      </c>
      <c r="C2309" s="1185" t="s">
        <v>221</v>
      </c>
      <c r="D2309" s="1189">
        <v>10</v>
      </c>
      <c r="E2309" s="1286"/>
      <c r="F2309" s="1180">
        <f>ROUND(D2309*(ROUND(E2309,2)),2)</f>
        <v>0</v>
      </c>
      <c r="G2309" s="1181"/>
      <c r="H2309" s="1182"/>
    </row>
    <row r="2310" spans="1:8" x14ac:dyDescent="0.3">
      <c r="A2310" s="1187"/>
      <c r="B2310" s="1188"/>
      <c r="C2310" s="1185"/>
      <c r="D2310" s="1189" t="s">
        <v>4331</v>
      </c>
      <c r="E2310" s="1217"/>
      <c r="F2310" s="1180"/>
      <c r="G2310" s="1181"/>
      <c r="H2310" s="1182"/>
    </row>
    <row r="2311" spans="1:8" x14ac:dyDescent="0.3">
      <c r="A2311" s="1225" t="s">
        <v>2154</v>
      </c>
      <c r="B2311" s="1186" t="s">
        <v>3996</v>
      </c>
      <c r="C2311" s="1185"/>
      <c r="D2311" s="1189" t="s">
        <v>4331</v>
      </c>
      <c r="E2311" s="1217"/>
      <c r="F2311" s="1180"/>
      <c r="G2311" s="1181"/>
      <c r="H2311" s="1182"/>
    </row>
    <row r="2312" spans="1:8" x14ac:dyDescent="0.3">
      <c r="A2312" s="1225"/>
      <c r="B2312" s="1188"/>
      <c r="C2312" s="1185"/>
      <c r="D2312" s="1189" t="s">
        <v>4331</v>
      </c>
      <c r="E2312" s="1207"/>
      <c r="F2312" s="1180"/>
      <c r="G2312" s="1181"/>
      <c r="H2312" s="1182"/>
    </row>
    <row r="2313" spans="1:8" ht="22.8" x14ac:dyDescent="0.3">
      <c r="A2313" s="1187" t="s">
        <v>2156</v>
      </c>
      <c r="B2313" s="1188" t="s">
        <v>4549</v>
      </c>
      <c r="C2313" s="1185" t="s">
        <v>181</v>
      </c>
      <c r="D2313" s="1189">
        <v>20</v>
      </c>
      <c r="E2313" s="1286"/>
      <c r="F2313" s="1180">
        <f>ROUND(D2313*(ROUND(E2313,2)),2)</f>
        <v>0</v>
      </c>
      <c r="G2313" s="1181"/>
      <c r="H2313" s="1182"/>
    </row>
    <row r="2314" spans="1:8" x14ac:dyDescent="0.3">
      <c r="A2314" s="1187"/>
      <c r="B2314" s="1188"/>
      <c r="C2314" s="1185"/>
      <c r="D2314" s="1189" t="s">
        <v>4331</v>
      </c>
      <c r="E2314" s="1207"/>
      <c r="F2314" s="1180"/>
      <c r="G2314" s="1181"/>
      <c r="H2314" s="1182"/>
    </row>
    <row r="2315" spans="1:8" ht="22.8" x14ac:dyDescent="0.3">
      <c r="A2315" s="1187" t="s">
        <v>2158</v>
      </c>
      <c r="B2315" s="1188" t="s">
        <v>4550</v>
      </c>
      <c r="C2315" s="1185" t="s">
        <v>181</v>
      </c>
      <c r="D2315" s="1189">
        <v>10</v>
      </c>
      <c r="E2315" s="1286"/>
      <c r="F2315" s="1180">
        <f>ROUND(D2315*(ROUND(E2315,2)),2)</f>
        <v>0</v>
      </c>
      <c r="G2315" s="1181"/>
      <c r="H2315" s="1182"/>
    </row>
    <row r="2316" spans="1:8" x14ac:dyDescent="0.3">
      <c r="A2316" s="1225"/>
      <c r="B2316" s="1188"/>
      <c r="C2316" s="1185"/>
      <c r="D2316" s="1189" t="s">
        <v>4331</v>
      </c>
      <c r="E2316" s="1207"/>
      <c r="F2316" s="1180"/>
      <c r="G2316" s="1181"/>
      <c r="H2316" s="1182"/>
    </row>
    <row r="2317" spans="1:8" x14ac:dyDescent="0.3">
      <c r="A2317" s="1225" t="s">
        <v>3900</v>
      </c>
      <c r="B2317" s="1188" t="s">
        <v>2149</v>
      </c>
      <c r="C2317" s="1185" t="s">
        <v>181</v>
      </c>
      <c r="D2317" s="1189">
        <v>50</v>
      </c>
      <c r="E2317" s="1286"/>
      <c r="F2317" s="1180">
        <f>ROUND(D2317*(ROUND(E2317,2)),2)</f>
        <v>0</v>
      </c>
      <c r="G2317" s="1181"/>
      <c r="H2317" s="1182"/>
    </row>
    <row r="2318" spans="1:8" x14ac:dyDescent="0.3">
      <c r="A2318" s="1225"/>
      <c r="B2318" s="1188"/>
      <c r="C2318" s="1185"/>
      <c r="D2318" s="1189" t="s">
        <v>4331</v>
      </c>
      <c r="E2318" s="1207"/>
      <c r="F2318" s="1180"/>
      <c r="G2318" s="1181"/>
      <c r="H2318" s="1182"/>
    </row>
    <row r="2319" spans="1:8" x14ac:dyDescent="0.3">
      <c r="A2319" s="1225"/>
      <c r="B2319" s="1266"/>
      <c r="C2319" s="1174"/>
      <c r="D2319" s="1267"/>
      <c r="E2319" s="1306"/>
      <c r="F2319" s="1180"/>
      <c r="G2319" s="1181"/>
      <c r="H2319" s="1182"/>
    </row>
    <row r="2320" spans="1:8" x14ac:dyDescent="0.3">
      <c r="A2320" s="1178"/>
      <c r="B2320" s="1203"/>
      <c r="C2320" s="1204"/>
      <c r="D2320" s="1204"/>
      <c r="E2320" s="1204"/>
      <c r="F2320" s="1210"/>
      <c r="G2320" s="1181"/>
      <c r="H2320" s="1182"/>
    </row>
    <row r="2321" spans="1:8" x14ac:dyDescent="0.3">
      <c r="A2321" s="1205"/>
      <c r="B2321" s="1158" t="s">
        <v>4450</v>
      </c>
      <c r="C2321" s="1159"/>
      <c r="D2321" s="1159"/>
      <c r="E2321" s="1159"/>
      <c r="F2321" s="1175">
        <f>SUM(F2268:F2318)</f>
        <v>0</v>
      </c>
      <c r="G2321" s="1181"/>
      <c r="H2321" s="1151"/>
    </row>
    <row r="2322" spans="1:8" x14ac:dyDescent="0.3">
      <c r="A2322" s="1148" t="str">
        <f>A1</f>
        <v>CONTRACT  SANRAL NRA 2024/1323</v>
      </c>
      <c r="B2322" s="1206"/>
      <c r="C2322" s="1150"/>
      <c r="D2322" s="1150"/>
      <c r="E2322" s="1150"/>
      <c r="F2322" s="1151"/>
      <c r="G2322" s="1181"/>
      <c r="H2322" s="1151"/>
    </row>
    <row r="2323" spans="1:8" x14ac:dyDescent="0.3">
      <c r="A2323" s="1148" t="str">
        <f>A2</f>
        <v>ROUTINE ROAD MAINTENANCE ON NATIONAL ROUTES IN THE MPUMALANGA PROVINCE</v>
      </c>
      <c r="B2323" s="1149"/>
      <c r="C2323" s="1150"/>
      <c r="D2323" s="1150"/>
      <c r="E2323" s="1150"/>
      <c r="F2323" s="1155" t="s">
        <v>4544</v>
      </c>
      <c r="G2323" s="1181"/>
      <c r="H2323" s="1155"/>
    </row>
    <row r="2324" spans="1:8" x14ac:dyDescent="0.3">
      <c r="A2324" s="1157" t="s">
        <v>4457</v>
      </c>
      <c r="B2324" s="1149"/>
      <c r="C2324" s="1159"/>
      <c r="D2324" s="1159"/>
      <c r="E2324" s="1159"/>
      <c r="F2324" s="1151"/>
      <c r="G2324" s="1181"/>
      <c r="H2324" s="1151"/>
    </row>
    <row r="2325" spans="1:8" x14ac:dyDescent="0.3">
      <c r="A2325" s="1162"/>
      <c r="B2325" s="1163"/>
      <c r="C2325" s="1164"/>
      <c r="D2325" s="1164"/>
      <c r="E2325" s="1165"/>
      <c r="F2325" s="1165"/>
      <c r="G2325" s="1181"/>
      <c r="H2325" s="1151"/>
    </row>
    <row r="2326" spans="1:8" x14ac:dyDescent="0.3">
      <c r="A2326" s="1166" t="s">
        <v>4111</v>
      </c>
      <c r="B2326" s="1167" t="s">
        <v>4035</v>
      </c>
      <c r="C2326" s="1168" t="s">
        <v>4112</v>
      </c>
      <c r="D2326" s="1168" t="s">
        <v>4113</v>
      </c>
      <c r="E2326" s="1169" t="s">
        <v>4114</v>
      </c>
      <c r="F2326" s="1169" t="s">
        <v>4036</v>
      </c>
      <c r="G2326" s="1181"/>
      <c r="H2326" s="1170"/>
    </row>
    <row r="2327" spans="1:8" x14ac:dyDescent="0.3">
      <c r="A2327" s="1172"/>
      <c r="B2327" s="1173"/>
      <c r="C2327" s="1174"/>
      <c r="D2327" s="1174"/>
      <c r="E2327" s="1175"/>
      <c r="F2327" s="1175"/>
      <c r="G2327" s="1181"/>
      <c r="H2327" s="1151"/>
    </row>
    <row r="2328" spans="1:8" x14ac:dyDescent="0.3">
      <c r="A2328" s="1178"/>
      <c r="B2328" s="1203"/>
      <c r="C2328" s="1204"/>
      <c r="D2328" s="1204"/>
      <c r="E2328" s="1204"/>
      <c r="F2328" s="1165"/>
      <c r="G2328" s="1181"/>
      <c r="H2328" s="1151"/>
    </row>
    <row r="2329" spans="1:8" x14ac:dyDescent="0.3">
      <c r="A2329" s="1205"/>
      <c r="B2329" s="1158" t="s">
        <v>4451</v>
      </c>
      <c r="C2329" s="1159"/>
      <c r="D2329" s="1159"/>
      <c r="E2329" s="1159"/>
      <c r="F2329" s="1175">
        <f>F2321</f>
        <v>0</v>
      </c>
      <c r="G2329" s="1181"/>
      <c r="H2329" s="1151"/>
    </row>
    <row r="2330" spans="1:8" x14ac:dyDescent="0.3">
      <c r="A2330" s="1187"/>
      <c r="B2330" s="1237"/>
      <c r="C2330" s="1164"/>
      <c r="D2330" s="1164"/>
      <c r="E2330" s="1150"/>
      <c r="F2330" s="1207"/>
      <c r="G2330" s="1181"/>
      <c r="H2330" s="1151"/>
    </row>
    <row r="2331" spans="1:8" ht="22.8" x14ac:dyDescent="0.3">
      <c r="A2331" s="1225" t="s">
        <v>3901</v>
      </c>
      <c r="B2331" s="1236" t="s">
        <v>4551</v>
      </c>
      <c r="C2331" s="1185" t="s">
        <v>181</v>
      </c>
      <c r="D2331" s="1189">
        <v>50</v>
      </c>
      <c r="E2331" s="1286"/>
      <c r="F2331" s="1180">
        <f>ROUND(D2331*(ROUND(E2331,2)),2)</f>
        <v>0</v>
      </c>
      <c r="G2331" s="1181"/>
      <c r="H2331" s="1151"/>
    </row>
    <row r="2332" spans="1:8" x14ac:dyDescent="0.3">
      <c r="A2332" s="1183"/>
      <c r="B2332" s="1188"/>
      <c r="C2332" s="1185"/>
      <c r="D2332" s="1189" t="s">
        <v>4331</v>
      </c>
      <c r="E2332" s="1207"/>
      <c r="F2332" s="1180"/>
      <c r="G2332" s="1181"/>
      <c r="H2332" s="1182"/>
    </row>
    <row r="2333" spans="1:8" x14ac:dyDescent="0.3">
      <c r="A2333" s="1225" t="s">
        <v>2160</v>
      </c>
      <c r="B2333" s="1188" t="s">
        <v>2153</v>
      </c>
      <c r="C2333" s="1185" t="s">
        <v>221</v>
      </c>
      <c r="D2333" s="1189">
        <v>25</v>
      </c>
      <c r="E2333" s="1286"/>
      <c r="F2333" s="1180">
        <f>ROUND(D2333*(ROUND(E2333,2)),2)</f>
        <v>0</v>
      </c>
      <c r="G2333" s="1181"/>
      <c r="H2333" s="1182"/>
    </row>
    <row r="2334" spans="1:8" x14ac:dyDescent="0.3">
      <c r="A2334" s="1187"/>
      <c r="B2334" s="1188"/>
      <c r="C2334" s="1185"/>
      <c r="D2334" s="1189" t="s">
        <v>4331</v>
      </c>
      <c r="E2334" s="1207"/>
      <c r="F2334" s="1180"/>
      <c r="G2334" s="1181"/>
      <c r="H2334" s="1182"/>
    </row>
    <row r="2335" spans="1:8" x14ac:dyDescent="0.3">
      <c r="A2335" s="1225" t="s">
        <v>2172</v>
      </c>
      <c r="B2335" s="1188" t="s">
        <v>3902</v>
      </c>
      <c r="C2335" s="1185"/>
      <c r="D2335" s="1189" t="s">
        <v>4331</v>
      </c>
      <c r="E2335" s="1217"/>
      <c r="F2335" s="1180"/>
      <c r="G2335" s="1181"/>
      <c r="H2335" s="1182"/>
    </row>
    <row r="2336" spans="1:8" x14ac:dyDescent="0.3">
      <c r="A2336" s="1187"/>
      <c r="B2336" s="1188"/>
      <c r="C2336" s="1185"/>
      <c r="D2336" s="1189" t="s">
        <v>4331</v>
      </c>
      <c r="E2336" s="1207"/>
      <c r="F2336" s="1180"/>
      <c r="G2336" s="1181"/>
      <c r="H2336" s="1182"/>
    </row>
    <row r="2337" spans="1:8" x14ac:dyDescent="0.3">
      <c r="A2337" s="1187" t="s">
        <v>2174</v>
      </c>
      <c r="B2337" s="1188" t="s">
        <v>2163</v>
      </c>
      <c r="C2337" s="1185"/>
      <c r="D2337" s="1189" t="s">
        <v>4331</v>
      </c>
      <c r="E2337" s="1207"/>
      <c r="F2337" s="1180"/>
      <c r="G2337" s="1181"/>
      <c r="H2337" s="1182"/>
    </row>
    <row r="2338" spans="1:8" x14ac:dyDescent="0.3">
      <c r="A2338" s="1187"/>
      <c r="B2338" s="1188"/>
      <c r="C2338" s="1185"/>
      <c r="D2338" s="1189" t="s">
        <v>4331</v>
      </c>
      <c r="E2338" s="1258"/>
      <c r="F2338" s="1180"/>
      <c r="G2338" s="1181"/>
      <c r="H2338" s="1182"/>
    </row>
    <row r="2339" spans="1:8" x14ac:dyDescent="0.3">
      <c r="A2339" s="1187" t="s">
        <v>3903</v>
      </c>
      <c r="B2339" s="1235" t="s">
        <v>4552</v>
      </c>
      <c r="C2339" s="1185" t="s">
        <v>489</v>
      </c>
      <c r="D2339" s="1189">
        <v>20</v>
      </c>
      <c r="E2339" s="1286"/>
      <c r="F2339" s="1180">
        <f>ROUND(D2339*(ROUND(E2339,2)),2)</f>
        <v>0</v>
      </c>
      <c r="G2339" s="1181"/>
      <c r="H2339" s="1182"/>
    </row>
    <row r="2340" spans="1:8" x14ac:dyDescent="0.3">
      <c r="A2340" s="1187"/>
      <c r="B2340" s="1188"/>
      <c r="C2340" s="1185"/>
      <c r="D2340" s="1189" t="s">
        <v>4331</v>
      </c>
      <c r="E2340" s="1217"/>
      <c r="F2340" s="1180"/>
      <c r="G2340" s="1181"/>
      <c r="H2340" s="1182"/>
    </row>
    <row r="2341" spans="1:8" x14ac:dyDescent="0.3">
      <c r="A2341" s="1225" t="s">
        <v>2176</v>
      </c>
      <c r="B2341" s="1188" t="s">
        <v>3906</v>
      </c>
      <c r="C2341" s="1185" t="s">
        <v>489</v>
      </c>
      <c r="D2341" s="1189">
        <v>50</v>
      </c>
      <c r="E2341" s="1286"/>
      <c r="F2341" s="1180">
        <f>ROUND(D2341*(ROUND(E2341,2)),2)</f>
        <v>0</v>
      </c>
      <c r="G2341" s="1181"/>
      <c r="H2341" s="1182"/>
    </row>
    <row r="2342" spans="1:8" x14ac:dyDescent="0.3">
      <c r="A2342" s="1225"/>
      <c r="B2342" s="1188"/>
      <c r="C2342" s="1185"/>
      <c r="D2342" s="1189" t="s">
        <v>4331</v>
      </c>
      <c r="E2342" s="1291"/>
      <c r="F2342" s="1180"/>
      <c r="G2342" s="1181"/>
      <c r="H2342" s="1182"/>
    </row>
    <row r="2343" spans="1:8" x14ac:dyDescent="0.3">
      <c r="A2343" s="1225"/>
      <c r="B2343" s="1188"/>
      <c r="C2343" s="1185"/>
      <c r="D2343" s="1189" t="s">
        <v>4331</v>
      </c>
      <c r="E2343" s="1207"/>
      <c r="F2343" s="1180"/>
      <c r="G2343" s="1181"/>
      <c r="H2343" s="1182"/>
    </row>
    <row r="2344" spans="1:8" x14ac:dyDescent="0.3">
      <c r="A2344" s="1187"/>
      <c r="B2344" s="1188"/>
      <c r="C2344" s="1185"/>
      <c r="D2344" s="1189" t="s">
        <v>4331</v>
      </c>
      <c r="E2344" s="1207"/>
      <c r="F2344" s="1180"/>
      <c r="G2344" s="1181"/>
      <c r="H2344" s="1182"/>
    </row>
    <row r="2345" spans="1:8" x14ac:dyDescent="0.3">
      <c r="A2345" s="1187"/>
      <c r="B2345" s="1188"/>
      <c r="C2345" s="1185"/>
      <c r="D2345" s="1189" t="s">
        <v>4331</v>
      </c>
      <c r="E2345" s="1217"/>
      <c r="F2345" s="1180"/>
      <c r="G2345" s="1181"/>
      <c r="H2345" s="1182"/>
    </row>
    <row r="2346" spans="1:8" x14ac:dyDescent="0.3">
      <c r="A2346" s="1225"/>
      <c r="B2346" s="1188"/>
      <c r="C2346" s="1185"/>
      <c r="D2346" s="1189" t="s">
        <v>4331</v>
      </c>
      <c r="E2346" s="1207"/>
      <c r="F2346" s="1180"/>
      <c r="G2346" s="1181"/>
      <c r="H2346" s="1182"/>
    </row>
    <row r="2347" spans="1:8" x14ac:dyDescent="0.3">
      <c r="A2347" s="1187"/>
      <c r="B2347" s="1188"/>
      <c r="C2347" s="1185"/>
      <c r="D2347" s="1189" t="s">
        <v>4331</v>
      </c>
      <c r="E2347" s="1245"/>
      <c r="F2347" s="1180"/>
      <c r="G2347" s="1181"/>
      <c r="H2347" s="1182"/>
    </row>
    <row r="2348" spans="1:8" x14ac:dyDescent="0.3">
      <c r="A2348" s="1187"/>
      <c r="B2348" s="1188"/>
      <c r="C2348" s="1185"/>
      <c r="D2348" s="1189" t="s">
        <v>4331</v>
      </c>
      <c r="E2348" s="1217"/>
      <c r="F2348" s="1180"/>
      <c r="G2348" s="1181"/>
      <c r="H2348" s="1182"/>
    </row>
    <row r="2349" spans="1:8" x14ac:dyDescent="0.3">
      <c r="A2349" s="1187"/>
      <c r="B2349" s="1188"/>
      <c r="C2349" s="1185"/>
      <c r="D2349" s="1189" t="s">
        <v>4331</v>
      </c>
      <c r="E2349" s="1207"/>
      <c r="F2349" s="1180"/>
      <c r="G2349" s="1181"/>
      <c r="H2349" s="1182"/>
    </row>
    <row r="2350" spans="1:8" x14ac:dyDescent="0.3">
      <c r="A2350" s="1187"/>
      <c r="B2350" s="1188"/>
      <c r="C2350" s="1185"/>
      <c r="D2350" s="1189" t="s">
        <v>4331</v>
      </c>
      <c r="E2350" s="1217"/>
      <c r="F2350" s="1180"/>
      <c r="G2350" s="1181"/>
      <c r="H2350" s="1182"/>
    </row>
    <row r="2351" spans="1:8" x14ac:dyDescent="0.3">
      <c r="A2351" s="1187"/>
      <c r="B2351" s="1188"/>
      <c r="C2351" s="1185"/>
      <c r="D2351" s="1189" t="s">
        <v>4331</v>
      </c>
      <c r="E2351" s="1217"/>
      <c r="F2351" s="1180"/>
      <c r="G2351" s="1181"/>
      <c r="H2351" s="1182"/>
    </row>
    <row r="2352" spans="1:8" x14ac:dyDescent="0.3">
      <c r="A2352" s="1187"/>
      <c r="B2352" s="1188"/>
      <c r="C2352" s="1185"/>
      <c r="D2352" s="1189" t="s">
        <v>4331</v>
      </c>
      <c r="E2352" s="1217"/>
      <c r="F2352" s="1180"/>
      <c r="G2352" s="1181"/>
      <c r="H2352" s="1182"/>
    </row>
    <row r="2353" spans="1:8" x14ac:dyDescent="0.3">
      <c r="A2353" s="1187"/>
      <c r="B2353" s="1188"/>
      <c r="C2353" s="1185"/>
      <c r="D2353" s="1189" t="s">
        <v>4331</v>
      </c>
      <c r="E2353" s="1217"/>
      <c r="F2353" s="1180"/>
      <c r="G2353" s="1181"/>
      <c r="H2353" s="1182"/>
    </row>
    <row r="2354" spans="1:8" x14ac:dyDescent="0.3">
      <c r="A2354" s="1187"/>
      <c r="B2354" s="1188"/>
      <c r="C2354" s="1185"/>
      <c r="D2354" s="1189" t="s">
        <v>4331</v>
      </c>
      <c r="E2354" s="1217"/>
      <c r="F2354" s="1180"/>
      <c r="G2354" s="1181"/>
      <c r="H2354" s="1182"/>
    </row>
    <row r="2355" spans="1:8" x14ac:dyDescent="0.3">
      <c r="A2355" s="1187"/>
      <c r="B2355" s="1188"/>
      <c r="C2355" s="1185"/>
      <c r="D2355" s="1189" t="s">
        <v>4331</v>
      </c>
      <c r="E2355" s="1217"/>
      <c r="F2355" s="1180"/>
      <c r="G2355" s="1181"/>
      <c r="H2355" s="1182"/>
    </row>
    <row r="2356" spans="1:8" x14ac:dyDescent="0.3">
      <c r="A2356" s="1187"/>
      <c r="B2356" s="1188"/>
      <c r="C2356" s="1185"/>
      <c r="D2356" s="1189" t="s">
        <v>4331</v>
      </c>
      <c r="E2356" s="1217"/>
      <c r="F2356" s="1180"/>
      <c r="G2356" s="1181"/>
      <c r="H2356" s="1182"/>
    </row>
    <row r="2357" spans="1:8" x14ac:dyDescent="0.3">
      <c r="A2357" s="1187"/>
      <c r="B2357" s="1188"/>
      <c r="C2357" s="1185"/>
      <c r="D2357" s="1189" t="s">
        <v>4331</v>
      </c>
      <c r="E2357" s="1217"/>
      <c r="F2357" s="1180"/>
      <c r="G2357" s="1181"/>
      <c r="H2357" s="1182"/>
    </row>
    <row r="2358" spans="1:8" x14ac:dyDescent="0.3">
      <c r="A2358" s="1187"/>
      <c r="B2358" s="1188"/>
      <c r="C2358" s="1185"/>
      <c r="D2358" s="1189" t="s">
        <v>4331</v>
      </c>
      <c r="E2358" s="1217"/>
      <c r="F2358" s="1180"/>
      <c r="G2358" s="1181"/>
      <c r="H2358" s="1182"/>
    </row>
    <row r="2359" spans="1:8" x14ac:dyDescent="0.3">
      <c r="A2359" s="1187"/>
      <c r="B2359" s="1188"/>
      <c r="C2359" s="1185"/>
      <c r="D2359" s="1189" t="s">
        <v>4331</v>
      </c>
      <c r="E2359" s="1217"/>
      <c r="F2359" s="1180"/>
      <c r="G2359" s="1181"/>
      <c r="H2359" s="1182"/>
    </row>
    <row r="2360" spans="1:8" x14ac:dyDescent="0.3">
      <c r="A2360" s="1187"/>
      <c r="B2360" s="1188"/>
      <c r="C2360" s="1185"/>
      <c r="D2360" s="1189" t="s">
        <v>4331</v>
      </c>
      <c r="E2360" s="1217"/>
      <c r="F2360" s="1180"/>
      <c r="G2360" s="1181"/>
      <c r="H2360" s="1182"/>
    </row>
    <row r="2361" spans="1:8" x14ac:dyDescent="0.3">
      <c r="A2361" s="1187"/>
      <c r="B2361" s="1188"/>
      <c r="C2361" s="1185"/>
      <c r="D2361" s="1189" t="s">
        <v>4331</v>
      </c>
      <c r="E2361" s="1217"/>
      <c r="F2361" s="1180"/>
      <c r="G2361" s="1181"/>
      <c r="H2361" s="1182"/>
    </row>
    <row r="2362" spans="1:8" x14ac:dyDescent="0.3">
      <c r="A2362" s="1187"/>
      <c r="B2362" s="1188"/>
      <c r="C2362" s="1185"/>
      <c r="D2362" s="1189" t="s">
        <v>4331</v>
      </c>
      <c r="E2362" s="1217"/>
      <c r="F2362" s="1180"/>
      <c r="G2362" s="1181"/>
      <c r="H2362" s="1182"/>
    </row>
    <row r="2363" spans="1:8" x14ac:dyDescent="0.3">
      <c r="A2363" s="1187"/>
      <c r="B2363" s="1188"/>
      <c r="C2363" s="1185"/>
      <c r="D2363" s="1189" t="s">
        <v>4331</v>
      </c>
      <c r="E2363" s="1217"/>
      <c r="F2363" s="1180"/>
      <c r="G2363" s="1181"/>
      <c r="H2363" s="1182"/>
    </row>
    <row r="2364" spans="1:8" x14ac:dyDescent="0.3">
      <c r="A2364" s="1187"/>
      <c r="B2364" s="1188"/>
      <c r="C2364" s="1185"/>
      <c r="D2364" s="1189" t="s">
        <v>4331</v>
      </c>
      <c r="E2364" s="1207"/>
      <c r="F2364" s="1180"/>
      <c r="G2364" s="1181"/>
      <c r="H2364" s="1182"/>
    </row>
    <row r="2365" spans="1:8" x14ac:dyDescent="0.3">
      <c r="A2365" s="1187"/>
      <c r="B2365" s="1188"/>
      <c r="C2365" s="1185"/>
      <c r="D2365" s="1189" t="s">
        <v>4331</v>
      </c>
      <c r="E2365" s="1207"/>
      <c r="F2365" s="1180"/>
      <c r="G2365" s="1181"/>
      <c r="H2365" s="1182"/>
    </row>
    <row r="2366" spans="1:8" x14ac:dyDescent="0.3">
      <c r="A2366" s="1187"/>
      <c r="B2366" s="1188"/>
      <c r="C2366" s="1185"/>
      <c r="D2366" s="1189" t="s">
        <v>4331</v>
      </c>
      <c r="E2366" s="1207"/>
      <c r="F2366" s="1180"/>
      <c r="G2366" s="1181"/>
      <c r="H2366" s="1182"/>
    </row>
    <row r="2367" spans="1:8" x14ac:dyDescent="0.3">
      <c r="A2367" s="1187"/>
      <c r="B2367" s="1188"/>
      <c r="C2367" s="1185"/>
      <c r="D2367" s="1189" t="s">
        <v>4331</v>
      </c>
      <c r="E2367" s="1207"/>
      <c r="F2367" s="1180"/>
      <c r="G2367" s="1181"/>
      <c r="H2367" s="1182"/>
    </row>
    <row r="2368" spans="1:8" x14ac:dyDescent="0.3">
      <c r="A2368" s="1187"/>
      <c r="B2368" s="1188"/>
      <c r="C2368" s="1185"/>
      <c r="D2368" s="1189" t="s">
        <v>4331</v>
      </c>
      <c r="E2368" s="1207"/>
      <c r="F2368" s="1180"/>
      <c r="G2368" s="1181"/>
      <c r="H2368" s="1182"/>
    </row>
    <row r="2369" spans="1:8" x14ac:dyDescent="0.3">
      <c r="A2369" s="1187"/>
      <c r="B2369" s="1188"/>
      <c r="C2369" s="1185"/>
      <c r="D2369" s="1189" t="s">
        <v>4331</v>
      </c>
      <c r="E2369" s="1207"/>
      <c r="F2369" s="1180"/>
      <c r="G2369" s="1181"/>
      <c r="H2369" s="1182"/>
    </row>
    <row r="2370" spans="1:8" x14ac:dyDescent="0.3">
      <c r="A2370" s="1187"/>
      <c r="B2370" s="1188"/>
      <c r="C2370" s="1185"/>
      <c r="D2370" s="1189" t="s">
        <v>4331</v>
      </c>
      <c r="E2370" s="1207"/>
      <c r="F2370" s="1180"/>
      <c r="G2370" s="1181"/>
      <c r="H2370" s="1182"/>
    </row>
    <row r="2371" spans="1:8" x14ac:dyDescent="0.3">
      <c r="A2371" s="1187"/>
      <c r="B2371" s="1188"/>
      <c r="C2371" s="1185"/>
      <c r="D2371" s="1189" t="s">
        <v>4331</v>
      </c>
      <c r="E2371" s="1207"/>
      <c r="F2371" s="1180"/>
      <c r="G2371" s="1181"/>
      <c r="H2371" s="1182"/>
    </row>
    <row r="2372" spans="1:8" x14ac:dyDescent="0.3">
      <c r="A2372" s="1187"/>
      <c r="B2372" s="1188"/>
      <c r="C2372" s="1185"/>
      <c r="D2372" s="1189"/>
      <c r="E2372" s="1207"/>
      <c r="F2372" s="1180"/>
      <c r="G2372" s="1181"/>
      <c r="H2372" s="1182"/>
    </row>
    <row r="2373" spans="1:8" x14ac:dyDescent="0.3">
      <c r="A2373" s="1187"/>
      <c r="B2373" s="1188"/>
      <c r="C2373" s="1185"/>
      <c r="D2373" s="1189"/>
      <c r="E2373" s="1207"/>
      <c r="F2373" s="1180"/>
      <c r="G2373" s="1181"/>
      <c r="H2373" s="1182"/>
    </row>
    <row r="2374" spans="1:8" x14ac:dyDescent="0.3">
      <c r="A2374" s="1187"/>
      <c r="B2374" s="1188"/>
      <c r="C2374" s="1185"/>
      <c r="D2374" s="1189"/>
      <c r="E2374" s="1207"/>
      <c r="F2374" s="1180"/>
      <c r="G2374" s="1181"/>
      <c r="H2374" s="1182"/>
    </row>
    <row r="2375" spans="1:8" x14ac:dyDescent="0.3">
      <c r="A2375" s="1187"/>
      <c r="B2375" s="1188"/>
      <c r="C2375" s="1185"/>
      <c r="D2375" s="1189"/>
      <c r="E2375" s="1207"/>
      <c r="F2375" s="1180"/>
      <c r="G2375" s="1181"/>
      <c r="H2375" s="1182"/>
    </row>
    <row r="2376" spans="1:8" x14ac:dyDescent="0.3">
      <c r="A2376" s="1187"/>
      <c r="B2376" s="1188"/>
      <c r="C2376" s="1185"/>
      <c r="D2376" s="1189"/>
      <c r="E2376" s="1207"/>
      <c r="F2376" s="1180"/>
      <c r="G2376" s="1181"/>
      <c r="H2376" s="1182"/>
    </row>
    <row r="2377" spans="1:8" x14ac:dyDescent="0.3">
      <c r="A2377" s="1187"/>
      <c r="B2377" s="1188"/>
      <c r="C2377" s="1185"/>
      <c r="D2377" s="1189"/>
      <c r="E2377" s="1207"/>
      <c r="F2377" s="1180"/>
      <c r="G2377" s="1181"/>
      <c r="H2377" s="1182"/>
    </row>
    <row r="2378" spans="1:8" x14ac:dyDescent="0.3">
      <c r="A2378" s="1187"/>
      <c r="B2378" s="1188"/>
      <c r="C2378" s="1185"/>
      <c r="D2378" s="1189"/>
      <c r="E2378" s="1207"/>
      <c r="F2378" s="1180"/>
      <c r="G2378" s="1181"/>
      <c r="H2378" s="1182"/>
    </row>
    <row r="2379" spans="1:8" x14ac:dyDescent="0.3">
      <c r="A2379" s="1183"/>
      <c r="B2379" s="1188"/>
      <c r="C2379" s="1185"/>
      <c r="D2379" s="1189" t="s">
        <v>4331</v>
      </c>
      <c r="E2379" s="1207"/>
      <c r="F2379" s="1180"/>
      <c r="G2379" s="1181"/>
      <c r="H2379" s="1182"/>
    </row>
    <row r="2380" spans="1:8" x14ac:dyDescent="0.3">
      <c r="A2380" s="1183"/>
      <c r="B2380" s="1188"/>
      <c r="C2380" s="1185"/>
      <c r="D2380" s="1189" t="s">
        <v>4331</v>
      </c>
      <c r="E2380" s="1207"/>
      <c r="F2380" s="1180"/>
      <c r="G2380" s="1181"/>
      <c r="H2380" s="1182"/>
    </row>
    <row r="2381" spans="1:8" x14ac:dyDescent="0.3">
      <c r="A2381" s="1178"/>
      <c r="B2381" s="1203"/>
      <c r="C2381" s="1204"/>
      <c r="D2381" s="1204"/>
      <c r="E2381" s="1204"/>
      <c r="F2381" s="1210"/>
      <c r="G2381" s="1181"/>
      <c r="H2381" s="1182"/>
    </row>
    <row r="2382" spans="1:8" x14ac:dyDescent="0.3">
      <c r="A2382" s="1211" t="s">
        <v>4096</v>
      </c>
      <c r="B2382" s="1158" t="s">
        <v>4116</v>
      </c>
      <c r="C2382" s="1159"/>
      <c r="D2382" s="1159"/>
      <c r="E2382" s="1159"/>
      <c r="F2382" s="1175">
        <f>SUM(F2328:F2380)</f>
        <v>0</v>
      </c>
      <c r="G2382" s="1181"/>
      <c r="H2382" s="1151"/>
    </row>
    <row r="2383" spans="1:8" x14ac:dyDescent="0.3">
      <c r="A2383" s="1148" t="str">
        <f>A1</f>
        <v>CONTRACT  SANRAL NRA 2024/1323</v>
      </c>
      <c r="B2383" s="1206"/>
      <c r="C2383" s="1150"/>
      <c r="D2383" s="1150"/>
      <c r="E2383" s="1150"/>
      <c r="F2383" s="1151"/>
      <c r="G2383" s="1181"/>
      <c r="H2383" s="1151"/>
    </row>
    <row r="2384" spans="1:8" x14ac:dyDescent="0.3">
      <c r="A2384" s="1148" t="str">
        <f>A2</f>
        <v>ROUTINE ROAD MAINTENANCE ON NATIONAL ROUTES IN THE MPUMALANGA PROVINCE</v>
      </c>
      <c r="B2384" s="1149"/>
      <c r="C2384" s="1150"/>
      <c r="D2384" s="1150"/>
      <c r="E2384" s="1150"/>
      <c r="F2384" s="1155" t="s">
        <v>4553</v>
      </c>
      <c r="G2384" s="1181"/>
      <c r="H2384" s="1155"/>
    </row>
    <row r="2385" spans="1:8" x14ac:dyDescent="0.3">
      <c r="A2385" s="1157" t="s">
        <v>4457</v>
      </c>
      <c r="B2385" s="1149"/>
      <c r="C2385" s="1159"/>
      <c r="D2385" s="1159"/>
      <c r="E2385" s="1159"/>
      <c r="F2385" s="1151"/>
      <c r="G2385" s="1181"/>
      <c r="H2385" s="1151"/>
    </row>
    <row r="2386" spans="1:8" x14ac:dyDescent="0.3">
      <c r="A2386" s="1162"/>
      <c r="B2386" s="1163"/>
      <c r="C2386" s="1164"/>
      <c r="D2386" s="1164"/>
      <c r="E2386" s="1165"/>
      <c r="F2386" s="1165"/>
      <c r="G2386" s="1181"/>
      <c r="H2386" s="1151"/>
    </row>
    <row r="2387" spans="1:8" x14ac:dyDescent="0.3">
      <c r="A2387" s="1166" t="s">
        <v>4111</v>
      </c>
      <c r="B2387" s="1167" t="s">
        <v>4035</v>
      </c>
      <c r="C2387" s="1168" t="s">
        <v>4112</v>
      </c>
      <c r="D2387" s="1168" t="s">
        <v>4113</v>
      </c>
      <c r="E2387" s="1169" t="s">
        <v>4114</v>
      </c>
      <c r="F2387" s="1169" t="s">
        <v>4036</v>
      </c>
      <c r="G2387" s="1181"/>
      <c r="H2387" s="1170"/>
    </row>
    <row r="2388" spans="1:8" x14ac:dyDescent="0.3">
      <c r="A2388" s="1172"/>
      <c r="B2388" s="1173"/>
      <c r="C2388" s="1174"/>
      <c r="D2388" s="1174"/>
      <c r="E2388" s="1175"/>
      <c r="F2388" s="1175"/>
      <c r="G2388" s="1181"/>
      <c r="H2388" s="1151"/>
    </row>
    <row r="2389" spans="1:8" x14ac:dyDescent="0.3">
      <c r="A2389" s="1222"/>
      <c r="B2389" s="1223"/>
      <c r="C2389" s="1164"/>
      <c r="D2389" s="1189" t="s">
        <v>4331</v>
      </c>
      <c r="E2389" s="1165"/>
      <c r="F2389" s="1180"/>
      <c r="G2389" s="1181"/>
      <c r="H2389" s="1182"/>
    </row>
    <row r="2390" spans="1:8" x14ac:dyDescent="0.3">
      <c r="A2390" s="1166" t="s">
        <v>4098</v>
      </c>
      <c r="B2390" s="1184" t="s">
        <v>4099</v>
      </c>
      <c r="C2390" s="1185"/>
      <c r="D2390" s="1189" t="s">
        <v>4331</v>
      </c>
      <c r="E2390" s="1207"/>
      <c r="F2390" s="1180"/>
      <c r="G2390" s="1181"/>
      <c r="H2390" s="1182"/>
    </row>
    <row r="2391" spans="1:8" x14ac:dyDescent="0.3">
      <c r="A2391" s="1225"/>
      <c r="B2391" s="1188"/>
      <c r="C2391" s="1185"/>
      <c r="D2391" s="1189" t="s">
        <v>4331</v>
      </c>
      <c r="E2391" s="1207"/>
      <c r="F2391" s="1180"/>
      <c r="G2391" s="1181"/>
      <c r="H2391" s="1182"/>
    </row>
    <row r="2392" spans="1:8" x14ac:dyDescent="0.3">
      <c r="A2392" s="1225" t="s">
        <v>2188</v>
      </c>
      <c r="B2392" s="1188" t="s">
        <v>2189</v>
      </c>
      <c r="C2392" s="1185"/>
      <c r="D2392" s="1189" t="s">
        <v>4331</v>
      </c>
      <c r="E2392" s="1207"/>
      <c r="F2392" s="1180"/>
      <c r="G2392" s="1181"/>
      <c r="H2392" s="1182"/>
    </row>
    <row r="2393" spans="1:8" x14ac:dyDescent="0.3">
      <c r="A2393" s="1225"/>
      <c r="B2393" s="1188"/>
      <c r="C2393" s="1185"/>
      <c r="D2393" s="1189" t="s">
        <v>4331</v>
      </c>
      <c r="E2393" s="1207"/>
      <c r="F2393" s="1180"/>
      <c r="G2393" s="1181"/>
      <c r="H2393" s="1182"/>
    </row>
    <row r="2394" spans="1:8" ht="25.8" customHeight="1" x14ac:dyDescent="0.3">
      <c r="A2394" s="1187" t="s">
        <v>2190</v>
      </c>
      <c r="B2394" s="1188" t="s">
        <v>2191</v>
      </c>
      <c r="C2394" s="1185" t="s">
        <v>221</v>
      </c>
      <c r="D2394" s="1189">
        <v>5</v>
      </c>
      <c r="E2394" s="1286"/>
      <c r="F2394" s="1180">
        <f>ROUND(D2394*(ROUND(E2394,2)),2)</f>
        <v>0</v>
      </c>
      <c r="G2394" s="1181"/>
      <c r="H2394" s="1182"/>
    </row>
    <row r="2395" spans="1:8" x14ac:dyDescent="0.3">
      <c r="A2395" s="1225"/>
      <c r="B2395" s="1188"/>
      <c r="C2395" s="1185"/>
      <c r="D2395" s="1189" t="s">
        <v>4331</v>
      </c>
      <c r="E2395" s="1217"/>
      <c r="F2395" s="1180"/>
      <c r="G2395" s="1181"/>
      <c r="H2395" s="1182"/>
    </row>
    <row r="2396" spans="1:8" x14ac:dyDescent="0.3">
      <c r="A2396" s="1225" t="s">
        <v>2192</v>
      </c>
      <c r="B2396" s="1188" t="s">
        <v>2193</v>
      </c>
      <c r="C2396" s="1185" t="s">
        <v>221</v>
      </c>
      <c r="D2396" s="1189">
        <v>65</v>
      </c>
      <c r="E2396" s="1286"/>
      <c r="F2396" s="1180">
        <f>ROUND(D2396*(ROUND(E2396,2)),2)</f>
        <v>0</v>
      </c>
      <c r="G2396" s="1181"/>
      <c r="H2396" s="1182"/>
    </row>
    <row r="2397" spans="1:8" x14ac:dyDescent="0.3">
      <c r="A2397" s="1225"/>
      <c r="B2397" s="1188"/>
      <c r="C2397" s="1185"/>
      <c r="D2397" s="1189" t="s">
        <v>4331</v>
      </c>
      <c r="E2397" s="1207"/>
      <c r="F2397" s="1180"/>
      <c r="G2397" s="1181"/>
      <c r="H2397" s="1182"/>
    </row>
    <row r="2398" spans="1:8" x14ac:dyDescent="0.3">
      <c r="A2398" s="1225" t="s">
        <v>2194</v>
      </c>
      <c r="B2398" s="1188" t="s">
        <v>2195</v>
      </c>
      <c r="C2398" s="1185" t="s">
        <v>181</v>
      </c>
      <c r="D2398" s="1189">
        <v>350</v>
      </c>
      <c r="E2398" s="1286"/>
      <c r="F2398" s="1180">
        <f>ROUND(D2398*(ROUND(E2398,2)),2)</f>
        <v>0</v>
      </c>
      <c r="G2398" s="1181"/>
      <c r="H2398" s="1182"/>
    </row>
    <row r="2399" spans="1:8" x14ac:dyDescent="0.3">
      <c r="A2399" s="1187"/>
      <c r="B2399" s="1188"/>
      <c r="C2399" s="1185"/>
      <c r="D2399" s="1189" t="s">
        <v>4331</v>
      </c>
      <c r="E2399" s="1217"/>
      <c r="F2399" s="1180"/>
      <c r="G2399" s="1181"/>
      <c r="H2399" s="1182"/>
    </row>
    <row r="2400" spans="1:8" x14ac:dyDescent="0.3">
      <c r="A2400" s="1225" t="s">
        <v>2196</v>
      </c>
      <c r="B2400" s="1188" t="s">
        <v>2197</v>
      </c>
      <c r="C2400" s="1185"/>
      <c r="D2400" s="1189" t="s">
        <v>4331</v>
      </c>
      <c r="E2400" s="1217"/>
      <c r="F2400" s="1180"/>
      <c r="G2400" s="1181"/>
      <c r="H2400" s="1182"/>
    </row>
    <row r="2401" spans="1:8" x14ac:dyDescent="0.3">
      <c r="A2401" s="1187"/>
      <c r="B2401" s="1188"/>
      <c r="C2401" s="1185"/>
      <c r="D2401" s="1189" t="s">
        <v>4331</v>
      </c>
      <c r="E2401" s="1217"/>
      <c r="F2401" s="1180"/>
      <c r="G2401" s="1181"/>
      <c r="H2401" s="1182"/>
    </row>
    <row r="2402" spans="1:8" ht="22.8" x14ac:dyDescent="0.3">
      <c r="A2402" s="1187" t="s">
        <v>2198</v>
      </c>
      <c r="B2402" s="1188" t="s">
        <v>4554</v>
      </c>
      <c r="C2402" s="1185" t="s">
        <v>221</v>
      </c>
      <c r="D2402" s="1189">
        <v>15</v>
      </c>
      <c r="E2402" s="1286"/>
      <c r="F2402" s="1180">
        <f>ROUND(D2402*(ROUND(E2402,2)),2)</f>
        <v>0</v>
      </c>
      <c r="G2402" s="1181"/>
      <c r="H2402" s="1182"/>
    </row>
    <row r="2403" spans="1:8" x14ac:dyDescent="0.3">
      <c r="A2403" s="1187"/>
      <c r="B2403" s="1188"/>
      <c r="C2403" s="1185"/>
      <c r="D2403" s="1189" t="s">
        <v>4331</v>
      </c>
      <c r="E2403" s="1285"/>
      <c r="F2403" s="1180"/>
      <c r="G2403" s="1181"/>
      <c r="H2403" s="1182"/>
    </row>
    <row r="2404" spans="1:8" ht="22.8" x14ac:dyDescent="0.3">
      <c r="A2404" s="1225" t="s">
        <v>2205</v>
      </c>
      <c r="B2404" s="1188" t="s">
        <v>3909</v>
      </c>
      <c r="C2404" s="1185" t="s">
        <v>221</v>
      </c>
      <c r="D2404" s="1189">
        <v>15</v>
      </c>
      <c r="E2404" s="1286"/>
      <c r="F2404" s="1180">
        <f>ROUND(D2404*(ROUND(E2404,2)),2)</f>
        <v>0</v>
      </c>
      <c r="G2404" s="1181"/>
      <c r="H2404" s="1182"/>
    </row>
    <row r="2405" spans="1:8" x14ac:dyDescent="0.3">
      <c r="A2405" s="1187"/>
      <c r="B2405" s="1188"/>
      <c r="C2405" s="1185"/>
      <c r="D2405" s="1189" t="s">
        <v>4331</v>
      </c>
      <c r="E2405" s="1207"/>
      <c r="F2405" s="1180"/>
      <c r="G2405" s="1181"/>
      <c r="H2405" s="1182"/>
    </row>
    <row r="2406" spans="1:8" ht="22.8" x14ac:dyDescent="0.3">
      <c r="A2406" s="1187" t="s">
        <v>3912</v>
      </c>
      <c r="B2406" s="1188" t="s">
        <v>4555</v>
      </c>
      <c r="C2406" s="1185" t="s">
        <v>221</v>
      </c>
      <c r="D2406" s="1189">
        <v>10</v>
      </c>
      <c r="E2406" s="1286"/>
      <c r="F2406" s="1180">
        <f>ROUND(D2406*(ROUND(E2406,2)),2)</f>
        <v>0</v>
      </c>
      <c r="G2406" s="1181"/>
    </row>
    <row r="2407" spans="1:8" x14ac:dyDescent="0.3">
      <c r="A2407" s="1187"/>
      <c r="B2407" s="1188"/>
      <c r="C2407" s="1287"/>
      <c r="D2407" s="1189" t="s">
        <v>4331</v>
      </c>
      <c r="E2407" s="1307"/>
      <c r="F2407" s="1288"/>
      <c r="G2407" s="1181"/>
    </row>
    <row r="2408" spans="1:8" ht="34.200000000000003" x14ac:dyDescent="0.3">
      <c r="A2408" s="1187" t="s">
        <v>4297</v>
      </c>
      <c r="B2408" s="1188" t="s">
        <v>4298</v>
      </c>
      <c r="C2408" s="1185" t="s">
        <v>221</v>
      </c>
      <c r="D2408" s="1189">
        <v>15</v>
      </c>
      <c r="E2408" s="1286"/>
      <c r="F2408" s="1180">
        <f>ROUND(D2408*(ROUND(E2408,2)),2)</f>
        <v>0</v>
      </c>
      <c r="G2408" s="1181"/>
      <c r="H2408" s="1182"/>
    </row>
    <row r="2409" spans="1:8" x14ac:dyDescent="0.3">
      <c r="A2409" s="1187"/>
      <c r="B2409" s="1188"/>
      <c r="C2409" s="1185"/>
      <c r="D2409" s="1189" t="s">
        <v>4331</v>
      </c>
      <c r="E2409" s="1217"/>
      <c r="F2409" s="1180"/>
      <c r="G2409" s="1181"/>
      <c r="H2409" s="1182"/>
    </row>
    <row r="2410" spans="1:8" x14ac:dyDescent="0.3">
      <c r="A2410" s="1187" t="s">
        <v>2210</v>
      </c>
      <c r="B2410" s="1188" t="s">
        <v>4499</v>
      </c>
      <c r="C2410" s="1185" t="s">
        <v>181</v>
      </c>
      <c r="D2410" s="1189">
        <v>300</v>
      </c>
      <c r="E2410" s="1286"/>
      <c r="F2410" s="1180">
        <f>ROUND(D2410*(ROUND(E2410,2)),2)</f>
        <v>0</v>
      </c>
      <c r="G2410" s="1181"/>
      <c r="H2410" s="1182"/>
    </row>
    <row r="2411" spans="1:8" x14ac:dyDescent="0.3">
      <c r="A2411" s="1187"/>
      <c r="B2411" s="1188"/>
      <c r="C2411" s="1185"/>
      <c r="D2411" s="1189" t="s">
        <v>4331</v>
      </c>
      <c r="E2411" s="1217"/>
      <c r="F2411" s="1180"/>
      <c r="G2411" s="1181"/>
      <c r="H2411" s="1182"/>
    </row>
    <row r="2412" spans="1:8" x14ac:dyDescent="0.3">
      <c r="A2412" s="1187"/>
      <c r="B2412" s="1188"/>
      <c r="C2412" s="1185"/>
      <c r="D2412" s="1189" t="s">
        <v>4331</v>
      </c>
      <c r="E2412" s="1217"/>
      <c r="F2412" s="1180"/>
      <c r="G2412" s="1181"/>
      <c r="H2412" s="1182"/>
    </row>
    <row r="2413" spans="1:8" x14ac:dyDescent="0.3">
      <c r="A2413" s="1225"/>
      <c r="B2413" s="1188"/>
      <c r="C2413" s="1185"/>
      <c r="D2413" s="1189" t="s">
        <v>4331</v>
      </c>
      <c r="E2413" s="1217"/>
      <c r="F2413" s="1180"/>
      <c r="G2413" s="1181"/>
      <c r="H2413" s="1182"/>
    </row>
    <row r="2414" spans="1:8" x14ac:dyDescent="0.3">
      <c r="A2414" s="1187"/>
      <c r="B2414" s="1188"/>
      <c r="C2414" s="1185"/>
      <c r="D2414" s="1189" t="s">
        <v>4331</v>
      </c>
      <c r="E2414" s="1217"/>
      <c r="F2414" s="1180"/>
      <c r="G2414" s="1181"/>
      <c r="H2414" s="1182"/>
    </row>
    <row r="2415" spans="1:8" x14ac:dyDescent="0.3">
      <c r="A2415" s="1187"/>
      <c r="B2415" s="1188"/>
      <c r="C2415" s="1185"/>
      <c r="D2415" s="1189" t="s">
        <v>4331</v>
      </c>
      <c r="E2415" s="1217"/>
      <c r="F2415" s="1180"/>
      <c r="G2415" s="1181"/>
      <c r="H2415" s="1182"/>
    </row>
    <row r="2416" spans="1:8" x14ac:dyDescent="0.3">
      <c r="A2416" s="1187"/>
      <c r="B2416" s="1188"/>
      <c r="C2416" s="1185"/>
      <c r="D2416" s="1189" t="s">
        <v>4331</v>
      </c>
      <c r="E2416" s="1217"/>
      <c r="F2416" s="1180"/>
      <c r="G2416" s="1181"/>
      <c r="H2416" s="1182"/>
    </row>
    <row r="2417" spans="1:8" x14ac:dyDescent="0.3">
      <c r="A2417" s="1187"/>
      <c r="B2417" s="1188"/>
      <c r="C2417" s="1185"/>
      <c r="D2417" s="1189" t="s">
        <v>4331</v>
      </c>
      <c r="E2417" s="1217"/>
      <c r="F2417" s="1180"/>
      <c r="G2417" s="1181"/>
      <c r="H2417" s="1182"/>
    </row>
    <row r="2418" spans="1:8" x14ac:dyDescent="0.3">
      <c r="A2418" s="1187"/>
      <c r="B2418" s="1188"/>
      <c r="C2418" s="1185"/>
      <c r="D2418" s="1189" t="s">
        <v>4331</v>
      </c>
      <c r="E2418" s="1217"/>
      <c r="F2418" s="1180"/>
      <c r="G2418" s="1181"/>
      <c r="H2418" s="1182"/>
    </row>
    <row r="2419" spans="1:8" x14ac:dyDescent="0.3">
      <c r="A2419" s="1187"/>
      <c r="B2419" s="1188"/>
      <c r="C2419" s="1185"/>
      <c r="D2419" s="1189" t="s">
        <v>4331</v>
      </c>
      <c r="E2419" s="1207"/>
      <c r="F2419" s="1180"/>
      <c r="G2419" s="1181"/>
      <c r="H2419" s="1182"/>
    </row>
    <row r="2420" spans="1:8" x14ac:dyDescent="0.3">
      <c r="A2420" s="1187"/>
      <c r="B2420" s="1188"/>
      <c r="C2420" s="1185"/>
      <c r="D2420" s="1189" t="s">
        <v>4331</v>
      </c>
      <c r="E2420" s="1217"/>
      <c r="F2420" s="1180"/>
      <c r="G2420" s="1181"/>
      <c r="H2420" s="1182"/>
    </row>
    <row r="2421" spans="1:8" x14ac:dyDescent="0.3">
      <c r="A2421" s="1187"/>
      <c r="B2421" s="1188"/>
      <c r="C2421" s="1185"/>
      <c r="D2421" s="1189" t="s">
        <v>4331</v>
      </c>
      <c r="E2421" s="1217"/>
      <c r="F2421" s="1180"/>
      <c r="G2421" s="1181"/>
      <c r="H2421" s="1182"/>
    </row>
    <row r="2422" spans="1:8" x14ac:dyDescent="0.3">
      <c r="A2422" s="1187"/>
      <c r="B2422" s="1188"/>
      <c r="C2422" s="1185"/>
      <c r="D2422" s="1189" t="s">
        <v>4331</v>
      </c>
      <c r="E2422" s="1207"/>
      <c r="F2422" s="1180"/>
      <c r="G2422" s="1181"/>
      <c r="H2422" s="1182"/>
    </row>
    <row r="2423" spans="1:8" x14ac:dyDescent="0.3">
      <c r="A2423" s="1187"/>
      <c r="B2423" s="1188"/>
      <c r="C2423" s="1185"/>
      <c r="D2423" s="1189" t="s">
        <v>4331</v>
      </c>
      <c r="E2423" s="1207"/>
      <c r="F2423" s="1180"/>
      <c r="G2423" s="1181"/>
      <c r="H2423" s="1182"/>
    </row>
    <row r="2424" spans="1:8" x14ac:dyDescent="0.3">
      <c r="A2424" s="1187"/>
      <c r="B2424" s="1188"/>
      <c r="C2424" s="1185"/>
      <c r="D2424" s="1189" t="s">
        <v>4331</v>
      </c>
      <c r="E2424" s="1207"/>
      <c r="F2424" s="1180"/>
      <c r="G2424" s="1181"/>
      <c r="H2424" s="1182"/>
    </row>
    <row r="2425" spans="1:8" x14ac:dyDescent="0.3">
      <c r="A2425" s="1187"/>
      <c r="B2425" s="1188"/>
      <c r="C2425" s="1185"/>
      <c r="D2425" s="1189"/>
      <c r="E2425" s="1207"/>
      <c r="F2425" s="1180"/>
      <c r="G2425" s="1181"/>
      <c r="H2425" s="1182"/>
    </row>
    <row r="2426" spans="1:8" x14ac:dyDescent="0.3">
      <c r="A2426" s="1187"/>
      <c r="B2426" s="1188"/>
      <c r="C2426" s="1185"/>
      <c r="D2426" s="1189"/>
      <c r="E2426" s="1207"/>
      <c r="F2426" s="1180"/>
      <c r="G2426" s="1181"/>
      <c r="H2426" s="1182"/>
    </row>
    <row r="2427" spans="1:8" x14ac:dyDescent="0.3">
      <c r="A2427" s="1187"/>
      <c r="B2427" s="1188"/>
      <c r="C2427" s="1185"/>
      <c r="D2427" s="1189"/>
      <c r="E2427" s="1207"/>
      <c r="F2427" s="1180"/>
      <c r="G2427" s="1181"/>
      <c r="H2427" s="1182"/>
    </row>
    <row r="2428" spans="1:8" x14ac:dyDescent="0.3">
      <c r="A2428" s="1187"/>
      <c r="B2428" s="1188"/>
      <c r="C2428" s="1185"/>
      <c r="D2428" s="1189" t="s">
        <v>4331</v>
      </c>
      <c r="E2428" s="1207"/>
      <c r="F2428" s="1180"/>
      <c r="G2428" s="1181"/>
      <c r="H2428" s="1182"/>
    </row>
    <row r="2429" spans="1:8" x14ac:dyDescent="0.3">
      <c r="A2429" s="1187"/>
      <c r="B2429" s="1188"/>
      <c r="C2429" s="1185"/>
      <c r="D2429" s="1189"/>
      <c r="E2429" s="1207"/>
      <c r="F2429" s="1180"/>
      <c r="G2429" s="1181"/>
      <c r="H2429" s="1182"/>
    </row>
    <row r="2430" spans="1:8" x14ac:dyDescent="0.3">
      <c r="A2430" s="1187"/>
      <c r="B2430" s="1188"/>
      <c r="C2430" s="1185"/>
      <c r="D2430" s="1189"/>
      <c r="E2430" s="1207"/>
      <c r="F2430" s="1180"/>
      <c r="G2430" s="1181"/>
      <c r="H2430" s="1182"/>
    </row>
    <row r="2431" spans="1:8" x14ac:dyDescent="0.3">
      <c r="A2431" s="1187"/>
      <c r="B2431" s="1188"/>
      <c r="C2431" s="1185"/>
      <c r="D2431" s="1189"/>
      <c r="E2431" s="1207"/>
      <c r="F2431" s="1180"/>
      <c r="G2431" s="1181"/>
      <c r="H2431" s="1182"/>
    </row>
    <row r="2432" spans="1:8" x14ac:dyDescent="0.3">
      <c r="A2432" s="1187"/>
      <c r="B2432" s="1188"/>
      <c r="C2432" s="1185"/>
      <c r="D2432" s="1189" t="s">
        <v>4331</v>
      </c>
      <c r="E2432" s="1207"/>
      <c r="F2432" s="1180"/>
      <c r="G2432" s="1181"/>
      <c r="H2432" s="1182"/>
    </row>
    <row r="2433" spans="1:8" x14ac:dyDescent="0.3">
      <c r="A2433" s="1187"/>
      <c r="B2433" s="1188"/>
      <c r="C2433" s="1185"/>
      <c r="D2433" s="1189"/>
      <c r="E2433" s="1207"/>
      <c r="F2433" s="1180"/>
      <c r="G2433" s="1181"/>
      <c r="H2433" s="1182"/>
    </row>
    <row r="2434" spans="1:8" x14ac:dyDescent="0.3">
      <c r="A2434" s="1187"/>
      <c r="B2434" s="1188"/>
      <c r="C2434" s="1185"/>
      <c r="D2434" s="1189"/>
      <c r="E2434" s="1207"/>
      <c r="F2434" s="1180"/>
      <c r="G2434" s="1181"/>
      <c r="H2434" s="1182"/>
    </row>
    <row r="2435" spans="1:8" x14ac:dyDescent="0.3">
      <c r="A2435" s="1187"/>
      <c r="B2435" s="1188"/>
      <c r="C2435" s="1185"/>
      <c r="D2435" s="1189"/>
      <c r="E2435" s="1207"/>
      <c r="F2435" s="1180"/>
      <c r="G2435" s="1181"/>
      <c r="H2435" s="1182"/>
    </row>
    <row r="2436" spans="1:8" x14ac:dyDescent="0.3">
      <c r="A2436" s="1187"/>
      <c r="B2436" s="1188"/>
      <c r="C2436" s="1185"/>
      <c r="D2436" s="1189"/>
      <c r="E2436" s="1207"/>
      <c r="F2436" s="1180"/>
      <c r="G2436" s="1181"/>
      <c r="H2436" s="1182"/>
    </row>
    <row r="2437" spans="1:8" x14ac:dyDescent="0.3">
      <c r="A2437" s="1187"/>
      <c r="B2437" s="1188"/>
      <c r="C2437" s="1185"/>
      <c r="D2437" s="1189" t="s">
        <v>4331</v>
      </c>
      <c r="E2437" s="1207"/>
      <c r="F2437" s="1180"/>
      <c r="G2437" s="1181"/>
      <c r="H2437" s="1182"/>
    </row>
    <row r="2438" spans="1:8" x14ac:dyDescent="0.3">
      <c r="A2438" s="1183"/>
      <c r="B2438" s="1188"/>
      <c r="C2438" s="1185"/>
      <c r="D2438" s="1189" t="s">
        <v>4331</v>
      </c>
      <c r="E2438" s="1207"/>
      <c r="F2438" s="1180"/>
      <c r="G2438" s="1181"/>
      <c r="H2438" s="1182"/>
    </row>
    <row r="2439" spans="1:8" x14ac:dyDescent="0.3">
      <c r="A2439" s="1178"/>
      <c r="B2439" s="1203"/>
      <c r="C2439" s="1204"/>
      <c r="D2439" s="1204"/>
      <c r="E2439" s="1204"/>
      <c r="F2439" s="1210"/>
      <c r="G2439" s="1181"/>
      <c r="H2439" s="1182"/>
    </row>
    <row r="2440" spans="1:8" x14ac:dyDescent="0.3">
      <c r="A2440" s="1211" t="s">
        <v>4098</v>
      </c>
      <c r="B2440" s="1158" t="s">
        <v>4116</v>
      </c>
      <c r="C2440" s="1159"/>
      <c r="D2440" s="1159"/>
      <c r="E2440" s="1159"/>
      <c r="F2440" s="1175">
        <f>SUM(F2389:F2438)</f>
        <v>0</v>
      </c>
      <c r="G2440" s="1181"/>
      <c r="H2440" s="1151"/>
    </row>
    <row r="2441" spans="1:8" x14ac:dyDescent="0.3">
      <c r="A2441" s="1148" t="str">
        <f>A1</f>
        <v>CONTRACT  SANRAL NRA 2024/1323</v>
      </c>
      <c r="B2441" s="1206"/>
      <c r="C2441" s="1150"/>
      <c r="D2441" s="1150"/>
      <c r="E2441" s="1150"/>
      <c r="F2441" s="1151"/>
      <c r="G2441" s="1181"/>
      <c r="H2441" s="1151"/>
    </row>
    <row r="2442" spans="1:8" x14ac:dyDescent="0.3">
      <c r="A2442" s="1148" t="str">
        <f>A2</f>
        <v>ROUTINE ROAD MAINTENANCE ON NATIONAL ROUTES IN THE MPUMALANGA PROVINCE</v>
      </c>
      <c r="B2442" s="1149"/>
      <c r="C2442" s="1150"/>
      <c r="D2442" s="1150"/>
      <c r="E2442" s="1150"/>
      <c r="F2442" s="1155" t="s">
        <v>4556</v>
      </c>
      <c r="G2442" s="1181"/>
      <c r="H2442" s="1155"/>
    </row>
    <row r="2443" spans="1:8" x14ac:dyDescent="0.3">
      <c r="A2443" s="1157" t="s">
        <v>4457</v>
      </c>
      <c r="B2443" s="1149"/>
      <c r="C2443" s="1159"/>
      <c r="D2443" s="1159"/>
      <c r="E2443" s="1159"/>
      <c r="F2443" s="1151"/>
      <c r="G2443" s="1181"/>
      <c r="H2443" s="1151"/>
    </row>
    <row r="2444" spans="1:8" x14ac:dyDescent="0.3">
      <c r="A2444" s="1162"/>
      <c r="B2444" s="1163"/>
      <c r="C2444" s="1164"/>
      <c r="D2444" s="1164"/>
      <c r="E2444" s="1165"/>
      <c r="F2444" s="1165"/>
      <c r="G2444" s="1181"/>
      <c r="H2444" s="1151"/>
    </row>
    <row r="2445" spans="1:8" x14ac:dyDescent="0.3">
      <c r="A2445" s="1166" t="s">
        <v>4111</v>
      </c>
      <c r="B2445" s="1167" t="s">
        <v>4035</v>
      </c>
      <c r="C2445" s="1168" t="s">
        <v>4112</v>
      </c>
      <c r="D2445" s="1168" t="s">
        <v>4113</v>
      </c>
      <c r="E2445" s="1169" t="s">
        <v>4114</v>
      </c>
      <c r="F2445" s="1169" t="s">
        <v>4036</v>
      </c>
      <c r="G2445" s="1181"/>
      <c r="H2445" s="1170"/>
    </row>
    <row r="2446" spans="1:8" x14ac:dyDescent="0.3">
      <c r="A2446" s="1172"/>
      <c r="B2446" s="1173"/>
      <c r="C2446" s="1174"/>
      <c r="D2446" s="1174"/>
      <c r="E2446" s="1175"/>
      <c r="F2446" s="1175"/>
      <c r="G2446" s="1181"/>
      <c r="H2446" s="1151"/>
    </row>
    <row r="2447" spans="1:8" x14ac:dyDescent="0.3">
      <c r="A2447" s="1222"/>
      <c r="B2447" s="1223"/>
      <c r="C2447" s="1164"/>
      <c r="D2447" s="1189" t="s">
        <v>4331</v>
      </c>
      <c r="E2447" s="1165"/>
      <c r="F2447" s="1180"/>
      <c r="G2447" s="1181"/>
      <c r="H2447" s="1182"/>
    </row>
    <row r="2448" spans="1:8" x14ac:dyDescent="0.3">
      <c r="A2448" s="1166" t="s">
        <v>4100</v>
      </c>
      <c r="B2448" s="1184" t="s">
        <v>4557</v>
      </c>
      <c r="C2448" s="1185"/>
      <c r="D2448" s="1189" t="s">
        <v>4331</v>
      </c>
      <c r="E2448" s="1207"/>
      <c r="F2448" s="1180"/>
      <c r="G2448" s="1181"/>
      <c r="H2448" s="1182"/>
    </row>
    <row r="2449" spans="1:8" x14ac:dyDescent="0.3">
      <c r="A2449" s="1166"/>
      <c r="B2449" s="1184"/>
      <c r="C2449" s="1185"/>
      <c r="D2449" s="1189" t="s">
        <v>4331</v>
      </c>
      <c r="E2449" s="1207"/>
      <c r="F2449" s="1180"/>
      <c r="G2449" s="1181"/>
      <c r="H2449" s="1182"/>
    </row>
    <row r="2450" spans="1:8" x14ac:dyDescent="0.3">
      <c r="A2450" s="1225" t="s">
        <v>2215</v>
      </c>
      <c r="B2450" s="1188" t="s">
        <v>2216</v>
      </c>
      <c r="C2450" s="1185"/>
      <c r="D2450" s="1189"/>
      <c r="E2450" s="1217"/>
      <c r="F2450" s="1180"/>
      <c r="G2450" s="1181"/>
      <c r="H2450" s="1182"/>
    </row>
    <row r="2451" spans="1:8" x14ac:dyDescent="0.3">
      <c r="A2451" s="1225"/>
      <c r="B2451" s="1188"/>
      <c r="C2451" s="1185"/>
      <c r="D2451" s="1189"/>
      <c r="E2451" s="1217"/>
      <c r="F2451" s="1180"/>
      <c r="G2451" s="1181"/>
      <c r="H2451" s="1182"/>
    </row>
    <row r="2452" spans="1:8" ht="22.8" x14ac:dyDescent="0.3">
      <c r="A2452" s="1187" t="s">
        <v>2217</v>
      </c>
      <c r="B2452" s="1188" t="s">
        <v>1340</v>
      </c>
      <c r="C2452" s="1185"/>
      <c r="D2452" s="1189"/>
      <c r="E2452" s="1207"/>
      <c r="F2452" s="1180"/>
      <c r="G2452" s="1181"/>
      <c r="H2452" s="1182"/>
    </row>
    <row r="2453" spans="1:8" x14ac:dyDescent="0.3">
      <c r="A2453" s="1187"/>
      <c r="B2453" s="1188"/>
      <c r="C2453" s="1185"/>
      <c r="D2453" s="1189"/>
      <c r="E2453" s="1207"/>
      <c r="F2453" s="1180"/>
      <c r="G2453" s="1181"/>
      <c r="H2453" s="1182"/>
    </row>
    <row r="2454" spans="1:8" x14ac:dyDescent="0.3">
      <c r="A2454" s="1187" t="s">
        <v>2218</v>
      </c>
      <c r="B2454" s="1235" t="s">
        <v>1222</v>
      </c>
      <c r="C2454" s="1185" t="s">
        <v>1282</v>
      </c>
      <c r="D2454" s="1189">
        <v>200</v>
      </c>
      <c r="E2454" s="1215"/>
      <c r="F2454" s="1180">
        <f>ROUND(D2454*(ROUND(E2454,2)),2)</f>
        <v>0</v>
      </c>
      <c r="G2454" s="1181"/>
      <c r="H2454" s="1182"/>
    </row>
    <row r="2455" spans="1:8" x14ac:dyDescent="0.3">
      <c r="A2455" s="1187"/>
      <c r="B2455" s="1308"/>
      <c r="C2455" s="1185"/>
      <c r="D2455" s="1189"/>
      <c r="E2455" s="1217"/>
      <c r="F2455" s="1180"/>
      <c r="G2455" s="1181"/>
      <c r="H2455" s="1182"/>
    </row>
    <row r="2456" spans="1:8" ht="22.8" x14ac:dyDescent="0.3">
      <c r="A2456" s="1187" t="s">
        <v>2224</v>
      </c>
      <c r="B2456" s="1188" t="s">
        <v>1342</v>
      </c>
      <c r="C2456" s="1185"/>
      <c r="D2456" s="1189"/>
      <c r="E2456" s="1217"/>
      <c r="F2456" s="1180"/>
      <c r="G2456" s="1181"/>
      <c r="H2456" s="1182"/>
    </row>
    <row r="2457" spans="1:8" x14ac:dyDescent="0.3">
      <c r="A2457" s="1187"/>
      <c r="B2457" s="1188"/>
      <c r="C2457" s="1185"/>
      <c r="D2457" s="1189"/>
      <c r="E2457" s="1217"/>
      <c r="F2457" s="1180"/>
      <c r="G2457" s="1181"/>
      <c r="H2457" s="1182"/>
    </row>
    <row r="2458" spans="1:8" x14ac:dyDescent="0.3">
      <c r="A2458" s="1225" t="s">
        <v>2225</v>
      </c>
      <c r="B2458" s="1269" t="s">
        <v>1222</v>
      </c>
      <c r="C2458" s="1185" t="s">
        <v>1282</v>
      </c>
      <c r="D2458" s="1189">
        <v>160</v>
      </c>
      <c r="E2458" s="1215"/>
      <c r="F2458" s="1180">
        <f>ROUND(D2458*(ROUND(E2458,2)),2)</f>
        <v>0</v>
      </c>
      <c r="G2458" s="1181"/>
      <c r="H2458" s="1182"/>
    </row>
    <row r="2459" spans="1:8" x14ac:dyDescent="0.3">
      <c r="A2459" s="1225"/>
      <c r="B2459" s="1269"/>
      <c r="C2459" s="1185"/>
      <c r="D2459" s="1189"/>
      <c r="E2459" s="1226"/>
      <c r="F2459" s="1180"/>
      <c r="G2459" s="1181"/>
      <c r="H2459" s="1182"/>
    </row>
    <row r="2460" spans="1:8" x14ac:dyDescent="0.3">
      <c r="A2460" s="1225" t="s">
        <v>2247</v>
      </c>
      <c r="B2460" s="1188" t="s">
        <v>2248</v>
      </c>
      <c r="C2460" s="1185"/>
      <c r="D2460" s="1189"/>
      <c r="E2460" s="1217"/>
      <c r="F2460" s="1180"/>
      <c r="G2460" s="1181"/>
      <c r="H2460" s="1182"/>
    </row>
    <row r="2461" spans="1:8" x14ac:dyDescent="0.3">
      <c r="A2461" s="1225"/>
      <c r="B2461" s="1188"/>
      <c r="C2461" s="1185"/>
      <c r="D2461" s="1189"/>
      <c r="E2461" s="1217"/>
      <c r="F2461" s="1180"/>
      <c r="G2461" s="1181"/>
      <c r="H2461" s="1182"/>
    </row>
    <row r="2462" spans="1:8" ht="22.8" x14ac:dyDescent="0.3">
      <c r="A2462" s="1225" t="s">
        <v>2249</v>
      </c>
      <c r="B2462" s="1188" t="s">
        <v>1340</v>
      </c>
      <c r="C2462" s="1185"/>
      <c r="D2462" s="1189"/>
      <c r="E2462" s="1226"/>
      <c r="F2462" s="1180"/>
      <c r="G2462" s="1181"/>
      <c r="H2462" s="1182"/>
    </row>
    <row r="2463" spans="1:8" x14ac:dyDescent="0.3">
      <c r="A2463" s="1225"/>
      <c r="B2463" s="1188"/>
      <c r="C2463" s="1185"/>
      <c r="D2463" s="1189"/>
      <c r="E2463" s="1226"/>
      <c r="F2463" s="1180"/>
      <c r="G2463" s="1181"/>
      <c r="H2463" s="1182"/>
    </row>
    <row r="2464" spans="1:8" x14ac:dyDescent="0.3">
      <c r="A2464" s="1225" t="s">
        <v>2250</v>
      </c>
      <c r="B2464" s="1188" t="s">
        <v>1222</v>
      </c>
      <c r="C2464" s="1185" t="s">
        <v>1282</v>
      </c>
      <c r="D2464" s="1189">
        <v>200</v>
      </c>
      <c r="E2464" s="1215"/>
      <c r="F2464" s="1180">
        <f>ROUND(D2464*(ROUND(E2464,2)),2)</f>
        <v>0</v>
      </c>
      <c r="G2464" s="1181"/>
      <c r="H2464" s="1182"/>
    </row>
    <row r="2465" spans="1:8" x14ac:dyDescent="0.3">
      <c r="A2465" s="1225"/>
      <c r="B2465" s="1188"/>
      <c r="C2465" s="1185"/>
      <c r="D2465" s="1189"/>
      <c r="E2465" s="1217"/>
      <c r="F2465" s="1180"/>
      <c r="G2465" s="1181"/>
      <c r="H2465" s="1182"/>
    </row>
    <row r="2466" spans="1:8" ht="22.8" x14ac:dyDescent="0.3">
      <c r="A2466" s="1225" t="s">
        <v>2256</v>
      </c>
      <c r="B2466" s="1188" t="s">
        <v>1342</v>
      </c>
      <c r="C2466" s="1185"/>
      <c r="D2466" s="1189"/>
      <c r="E2466" s="1226"/>
      <c r="F2466" s="1180"/>
      <c r="G2466" s="1181"/>
      <c r="H2466" s="1182"/>
    </row>
    <row r="2467" spans="1:8" x14ac:dyDescent="0.3">
      <c r="A2467" s="1225"/>
      <c r="B2467" s="1188"/>
      <c r="C2467" s="1185"/>
      <c r="D2467" s="1189"/>
      <c r="E2467" s="1226"/>
      <c r="F2467" s="1180"/>
      <c r="G2467" s="1181"/>
      <c r="H2467" s="1182"/>
    </row>
    <row r="2468" spans="1:8" x14ac:dyDescent="0.3">
      <c r="A2468" s="1225" t="s">
        <v>2257</v>
      </c>
      <c r="B2468" s="1188" t="s">
        <v>1222</v>
      </c>
      <c r="C2468" s="1185" t="s">
        <v>1282</v>
      </c>
      <c r="D2468" s="1189">
        <v>160</v>
      </c>
      <c r="E2468" s="1215"/>
      <c r="F2468" s="1180">
        <f>ROUND(D2468*(ROUND(E2468,2)),2)</f>
        <v>0</v>
      </c>
      <c r="G2468" s="1181"/>
      <c r="H2468" s="1182"/>
    </row>
    <row r="2469" spans="1:8" x14ac:dyDescent="0.3">
      <c r="A2469" s="1225"/>
      <c r="B2469" s="1188"/>
      <c r="C2469" s="1185"/>
      <c r="D2469" s="1189"/>
      <c r="E2469" s="1217"/>
      <c r="F2469" s="1180"/>
      <c r="G2469" s="1181"/>
      <c r="H2469" s="1182"/>
    </row>
    <row r="2470" spans="1:8" x14ac:dyDescent="0.3">
      <c r="A2470" s="1225" t="s">
        <v>2281</v>
      </c>
      <c r="B2470" s="1188" t="s">
        <v>2282</v>
      </c>
      <c r="C2470" s="1185"/>
      <c r="D2470" s="1189"/>
      <c r="E2470" s="1226"/>
      <c r="F2470" s="1180"/>
      <c r="G2470" s="1181"/>
      <c r="H2470" s="1182"/>
    </row>
    <row r="2471" spans="1:8" x14ac:dyDescent="0.3">
      <c r="A2471" s="1225"/>
      <c r="B2471" s="1188"/>
      <c r="C2471" s="1185"/>
      <c r="D2471" s="1189"/>
      <c r="E2471" s="1226"/>
      <c r="F2471" s="1180"/>
      <c r="G2471" s="1181"/>
      <c r="H2471" s="1182"/>
    </row>
    <row r="2472" spans="1:8" ht="22.8" x14ac:dyDescent="0.3">
      <c r="A2472" s="1225" t="s">
        <v>2283</v>
      </c>
      <c r="B2472" s="1188" t="s">
        <v>1340</v>
      </c>
      <c r="C2472" s="1185"/>
      <c r="D2472" s="1189"/>
      <c r="E2472" s="1217"/>
      <c r="F2472" s="1180"/>
      <c r="G2472" s="1181"/>
      <c r="H2472" s="1182"/>
    </row>
    <row r="2473" spans="1:8" x14ac:dyDescent="0.3">
      <c r="A2473" s="1225"/>
      <c r="B2473" s="1188"/>
      <c r="C2473" s="1185"/>
      <c r="D2473" s="1189"/>
      <c r="E2473" s="1217"/>
      <c r="F2473" s="1180"/>
      <c r="G2473" s="1181"/>
      <c r="H2473" s="1182"/>
    </row>
    <row r="2474" spans="1:8" x14ac:dyDescent="0.3">
      <c r="A2474" s="1225" t="s">
        <v>2284</v>
      </c>
      <c r="B2474" s="1188" t="s">
        <v>1222</v>
      </c>
      <c r="C2474" s="1185" t="s">
        <v>1282</v>
      </c>
      <c r="D2474" s="1189">
        <v>200</v>
      </c>
      <c r="E2474" s="1215"/>
      <c r="F2474" s="1180">
        <f>ROUND(D2474*(ROUND(E2474,2)),2)</f>
        <v>0</v>
      </c>
      <c r="G2474" s="1181"/>
      <c r="H2474" s="1182"/>
    </row>
    <row r="2475" spans="1:8" x14ac:dyDescent="0.3">
      <c r="A2475" s="1225"/>
      <c r="B2475" s="1188"/>
      <c r="C2475" s="1185"/>
      <c r="D2475" s="1189"/>
      <c r="E2475" s="1226"/>
      <c r="F2475" s="1180"/>
      <c r="G2475" s="1181"/>
      <c r="H2475" s="1182"/>
    </row>
    <row r="2476" spans="1:8" ht="22.8" x14ac:dyDescent="0.3">
      <c r="A2476" s="1225" t="s">
        <v>2290</v>
      </c>
      <c r="B2476" s="1188" t="s">
        <v>1342</v>
      </c>
      <c r="C2476" s="1185"/>
      <c r="D2476" s="1189"/>
      <c r="E2476" s="1217"/>
      <c r="F2476" s="1180"/>
      <c r="G2476" s="1181"/>
      <c r="H2476" s="1182"/>
    </row>
    <row r="2477" spans="1:8" x14ac:dyDescent="0.3">
      <c r="A2477" s="1225"/>
      <c r="B2477" s="1188"/>
      <c r="C2477" s="1185"/>
      <c r="D2477" s="1189"/>
      <c r="E2477" s="1217"/>
      <c r="F2477" s="1180"/>
      <c r="G2477" s="1181"/>
      <c r="H2477" s="1182"/>
    </row>
    <row r="2478" spans="1:8" x14ac:dyDescent="0.3">
      <c r="A2478" s="1225" t="s">
        <v>2291</v>
      </c>
      <c r="B2478" s="1235" t="s">
        <v>1222</v>
      </c>
      <c r="C2478" s="1185" t="s">
        <v>1282</v>
      </c>
      <c r="D2478" s="1189">
        <v>160</v>
      </c>
      <c r="E2478" s="1215"/>
      <c r="F2478" s="1180">
        <f>ROUND(D2478*(ROUND(E2478,2)),2)</f>
        <v>0</v>
      </c>
      <c r="G2478" s="1181"/>
      <c r="H2478" s="1182"/>
    </row>
    <row r="2479" spans="1:8" x14ac:dyDescent="0.3">
      <c r="A2479" s="1225"/>
      <c r="B2479" s="1188"/>
      <c r="C2479" s="1185"/>
      <c r="D2479" s="1189"/>
      <c r="E2479" s="1207"/>
      <c r="F2479" s="1180"/>
      <c r="G2479" s="1181"/>
      <c r="H2479" s="1182"/>
    </row>
    <row r="2480" spans="1:8" x14ac:dyDescent="0.3">
      <c r="A2480" s="1225" t="s">
        <v>2313</v>
      </c>
      <c r="B2480" s="1188" t="s">
        <v>2314</v>
      </c>
      <c r="C2480" s="1185"/>
      <c r="D2480" s="1189"/>
      <c r="E2480" s="1217"/>
      <c r="F2480" s="1180"/>
      <c r="G2480" s="1181"/>
      <c r="H2480" s="1182"/>
    </row>
    <row r="2481" spans="1:8" x14ac:dyDescent="0.3">
      <c r="A2481" s="1225"/>
      <c r="B2481" s="1188"/>
      <c r="C2481" s="1185"/>
      <c r="D2481" s="1189"/>
      <c r="E2481" s="1217"/>
      <c r="F2481" s="1180"/>
      <c r="G2481" s="1181"/>
      <c r="H2481" s="1182"/>
    </row>
    <row r="2482" spans="1:8" ht="22.8" x14ac:dyDescent="0.3">
      <c r="A2482" s="1187" t="s">
        <v>2315</v>
      </c>
      <c r="B2482" s="1308" t="s">
        <v>1340</v>
      </c>
      <c r="C2482" s="1185"/>
      <c r="D2482" s="1189"/>
      <c r="E2482" s="1217"/>
      <c r="F2482" s="1180"/>
      <c r="G2482" s="1181"/>
      <c r="H2482" s="1182"/>
    </row>
    <row r="2483" spans="1:8" x14ac:dyDescent="0.3">
      <c r="A2483" s="1187"/>
      <c r="B2483" s="1308"/>
      <c r="C2483" s="1185"/>
      <c r="D2483" s="1189"/>
      <c r="E2483" s="1217"/>
      <c r="F2483" s="1180"/>
      <c r="G2483" s="1181"/>
      <c r="H2483" s="1182"/>
    </row>
    <row r="2484" spans="1:8" x14ac:dyDescent="0.3">
      <c r="A2484" s="1187" t="s">
        <v>2316</v>
      </c>
      <c r="B2484" s="1188" t="s">
        <v>1222</v>
      </c>
      <c r="C2484" s="1185" t="s">
        <v>1282</v>
      </c>
      <c r="D2484" s="1189">
        <v>200</v>
      </c>
      <c r="E2484" s="1215"/>
      <c r="F2484" s="1180">
        <f>ROUND(D2484*(ROUND(E2484,2)),2)</f>
        <v>0</v>
      </c>
      <c r="G2484" s="1181"/>
      <c r="H2484" s="1182"/>
    </row>
    <row r="2485" spans="1:8" x14ac:dyDescent="0.3">
      <c r="A2485" s="1187"/>
      <c r="B2485" s="1188"/>
      <c r="C2485" s="1185"/>
      <c r="D2485" s="1189"/>
      <c r="E2485" s="1217"/>
      <c r="F2485" s="1180"/>
      <c r="G2485" s="1181"/>
      <c r="H2485" s="1182"/>
    </row>
    <row r="2486" spans="1:8" ht="22.8" x14ac:dyDescent="0.3">
      <c r="A2486" s="1225" t="s">
        <v>2322</v>
      </c>
      <c r="B2486" s="1269" t="s">
        <v>1342</v>
      </c>
      <c r="C2486" s="1185"/>
      <c r="D2486" s="1189"/>
      <c r="E2486" s="1226"/>
      <c r="F2486" s="1180"/>
      <c r="G2486" s="1181"/>
      <c r="H2486" s="1182"/>
    </row>
    <row r="2487" spans="1:8" x14ac:dyDescent="0.3">
      <c r="A2487" s="1225"/>
      <c r="B2487" s="1269"/>
      <c r="C2487" s="1185"/>
      <c r="D2487" s="1189"/>
      <c r="E2487" s="1226"/>
      <c r="F2487" s="1180"/>
      <c r="G2487" s="1181"/>
      <c r="H2487" s="1182"/>
    </row>
    <row r="2488" spans="1:8" x14ac:dyDescent="0.3">
      <c r="A2488" s="1225" t="s">
        <v>2323</v>
      </c>
      <c r="B2488" s="1188" t="s">
        <v>1222</v>
      </c>
      <c r="C2488" s="1185" t="s">
        <v>1282</v>
      </c>
      <c r="D2488" s="1189">
        <v>160</v>
      </c>
      <c r="E2488" s="1215"/>
      <c r="F2488" s="1180">
        <f>ROUND(D2488*(ROUND(E2488,2)),2)</f>
        <v>0</v>
      </c>
      <c r="G2488" s="1181"/>
      <c r="H2488" s="1182"/>
    </row>
    <row r="2489" spans="1:8" x14ac:dyDescent="0.3">
      <c r="A2489" s="1225"/>
      <c r="B2489" s="1188"/>
      <c r="C2489" s="1185"/>
      <c r="D2489" s="1189"/>
      <c r="E2489" s="1217"/>
      <c r="F2489" s="1180"/>
      <c r="G2489" s="1181"/>
      <c r="H2489" s="1182"/>
    </row>
    <row r="2490" spans="1:8" ht="22.8" x14ac:dyDescent="0.3">
      <c r="A2490" s="1225" t="s">
        <v>2360</v>
      </c>
      <c r="B2490" s="1188" t="s">
        <v>2361</v>
      </c>
      <c r="C2490" s="1185"/>
      <c r="D2490" s="1189"/>
      <c r="E2490" s="1226"/>
      <c r="F2490" s="1180"/>
      <c r="G2490" s="1181"/>
      <c r="H2490" s="1182"/>
    </row>
    <row r="2491" spans="1:8" x14ac:dyDescent="0.3">
      <c r="A2491" s="1225"/>
      <c r="B2491" s="1188"/>
      <c r="C2491" s="1185"/>
      <c r="D2491" s="1189"/>
      <c r="E2491" s="1226"/>
      <c r="F2491" s="1180"/>
      <c r="G2491" s="1181"/>
      <c r="H2491" s="1182"/>
    </row>
    <row r="2492" spans="1:8" ht="22.8" x14ac:dyDescent="0.3">
      <c r="A2492" s="1225" t="s">
        <v>2362</v>
      </c>
      <c r="B2492" s="1188" t="s">
        <v>1340</v>
      </c>
      <c r="C2492" s="1185"/>
      <c r="D2492" s="1189"/>
      <c r="E2492" s="1217"/>
      <c r="F2492" s="1180"/>
      <c r="G2492" s="1181"/>
      <c r="H2492" s="1182"/>
    </row>
    <row r="2493" spans="1:8" x14ac:dyDescent="0.3">
      <c r="A2493" s="1225"/>
      <c r="B2493" s="1188"/>
      <c r="C2493" s="1185"/>
      <c r="D2493" s="1189"/>
      <c r="E2493" s="1217"/>
      <c r="F2493" s="1180"/>
      <c r="G2493" s="1181"/>
      <c r="H2493" s="1182"/>
    </row>
    <row r="2494" spans="1:8" x14ac:dyDescent="0.3">
      <c r="A2494" s="1225" t="s">
        <v>2363</v>
      </c>
      <c r="B2494" s="1188" t="s">
        <v>1222</v>
      </c>
      <c r="C2494" s="1185" t="s">
        <v>4542</v>
      </c>
      <c r="D2494" s="1189">
        <v>20000</v>
      </c>
      <c r="E2494" s="1215"/>
      <c r="F2494" s="1180">
        <f>ROUND(D2494*(ROUND(E2494,2)),2)</f>
        <v>0</v>
      </c>
      <c r="G2494" s="1181"/>
      <c r="H2494" s="1182"/>
    </row>
    <row r="2495" spans="1:8" x14ac:dyDescent="0.3">
      <c r="A2495" s="1225"/>
      <c r="B2495" s="1188"/>
      <c r="C2495" s="1185"/>
      <c r="D2495" s="1189"/>
      <c r="E2495" s="1226"/>
      <c r="F2495" s="1180"/>
      <c r="G2495" s="1181"/>
      <c r="H2495" s="1182"/>
    </row>
    <row r="2496" spans="1:8" ht="22.8" x14ac:dyDescent="0.3">
      <c r="A2496" s="1225" t="s">
        <v>2371</v>
      </c>
      <c r="B2496" s="1188" t="s">
        <v>1342</v>
      </c>
      <c r="C2496" s="1185"/>
      <c r="D2496" s="1189"/>
      <c r="E2496" s="1217"/>
      <c r="F2496" s="1180"/>
      <c r="G2496" s="1181"/>
      <c r="H2496" s="1182"/>
    </row>
    <row r="2497" spans="1:8" x14ac:dyDescent="0.3">
      <c r="A2497" s="1225"/>
      <c r="B2497" s="1188"/>
      <c r="C2497" s="1185"/>
      <c r="D2497" s="1189"/>
      <c r="E2497" s="1217"/>
      <c r="F2497" s="1180"/>
      <c r="G2497" s="1181"/>
      <c r="H2497" s="1182"/>
    </row>
    <row r="2498" spans="1:8" x14ac:dyDescent="0.3">
      <c r="A2498" s="1225" t="s">
        <v>2372</v>
      </c>
      <c r="B2498" s="1188" t="s">
        <v>1222</v>
      </c>
      <c r="C2498" s="1185" t="s">
        <v>4542</v>
      </c>
      <c r="D2498" s="1189">
        <v>15000</v>
      </c>
      <c r="E2498" s="1215"/>
      <c r="F2498" s="1180">
        <f>ROUND(D2498*(ROUND(E2498,2)),2)</f>
        <v>0</v>
      </c>
      <c r="G2498" s="1181"/>
      <c r="H2498" s="1182"/>
    </row>
    <row r="2499" spans="1:8" x14ac:dyDescent="0.3">
      <c r="A2499" s="1225"/>
      <c r="B2499" s="1188"/>
      <c r="C2499" s="1185"/>
      <c r="D2499" s="1189"/>
      <c r="E2499" s="1226"/>
      <c r="F2499" s="1180"/>
      <c r="G2499" s="1181"/>
      <c r="H2499" s="1182"/>
    </row>
    <row r="2500" spans="1:8" ht="22.8" x14ac:dyDescent="0.3">
      <c r="A2500" s="1225" t="s">
        <v>2378</v>
      </c>
      <c r="B2500" s="1188" t="s">
        <v>2370</v>
      </c>
      <c r="C2500" s="1185" t="s">
        <v>4542</v>
      </c>
      <c r="D2500" s="1189">
        <v>10000</v>
      </c>
      <c r="E2500" s="1309"/>
      <c r="F2500" s="1180">
        <f>ROUND(D2500*(ROUND(E2500,2)),2)</f>
        <v>0</v>
      </c>
      <c r="G2500" s="1181"/>
      <c r="H2500" s="1182"/>
    </row>
    <row r="2501" spans="1:8" x14ac:dyDescent="0.3">
      <c r="A2501" s="1225"/>
      <c r="B2501" s="1188"/>
      <c r="C2501" s="1185"/>
      <c r="D2501" s="1189"/>
      <c r="E2501" s="1217"/>
      <c r="F2501" s="1180"/>
      <c r="G2501" s="1181"/>
      <c r="H2501" s="1182"/>
    </row>
    <row r="2502" spans="1:8" x14ac:dyDescent="0.3">
      <c r="A2502" s="1225" t="s">
        <v>2399</v>
      </c>
      <c r="B2502" s="1188" t="s">
        <v>2400</v>
      </c>
      <c r="C2502" s="1185"/>
      <c r="D2502" s="1189"/>
      <c r="E2502" s="1226"/>
      <c r="F2502" s="1180"/>
      <c r="G2502" s="1181"/>
      <c r="H2502" s="1182"/>
    </row>
    <row r="2503" spans="1:8" x14ac:dyDescent="0.3">
      <c r="A2503" s="1225"/>
      <c r="B2503" s="1188"/>
      <c r="C2503" s="1185"/>
      <c r="D2503" s="1189"/>
      <c r="E2503" s="1226"/>
      <c r="F2503" s="1180"/>
      <c r="G2503" s="1181"/>
      <c r="H2503" s="1182"/>
    </row>
    <row r="2504" spans="1:8" x14ac:dyDescent="0.3">
      <c r="A2504" s="1225" t="s">
        <v>2401</v>
      </c>
      <c r="B2504" s="1188" t="s">
        <v>2402</v>
      </c>
      <c r="C2504" s="1185" t="s">
        <v>4542</v>
      </c>
      <c r="D2504" s="1189">
        <v>100000</v>
      </c>
      <c r="E2504" s="1309"/>
      <c r="F2504" s="1180">
        <f>ROUND(D2504*(ROUND(E2504,2)),2)</f>
        <v>0</v>
      </c>
      <c r="G2504" s="1181"/>
      <c r="H2504" s="1182"/>
    </row>
    <row r="2505" spans="1:8" x14ac:dyDescent="0.3">
      <c r="A2505" s="1225"/>
      <c r="B2505" s="1188"/>
      <c r="C2505" s="1185"/>
      <c r="D2505" s="1189"/>
      <c r="E2505" s="1217"/>
      <c r="F2505" s="1180"/>
      <c r="G2505" s="1181"/>
      <c r="H2505" s="1182"/>
    </row>
    <row r="2506" spans="1:8" x14ac:dyDescent="0.3">
      <c r="A2506" s="1225" t="s">
        <v>2403</v>
      </c>
      <c r="B2506" s="1188" t="s">
        <v>2404</v>
      </c>
      <c r="C2506" s="1185" t="s">
        <v>2405</v>
      </c>
      <c r="D2506" s="1189">
        <v>15</v>
      </c>
      <c r="E2506" s="1309"/>
      <c r="F2506" s="1180">
        <f>ROUND(D2506*(ROUND(E2506,2)),2)</f>
        <v>0</v>
      </c>
      <c r="G2506" s="1181"/>
      <c r="H2506" s="1182"/>
    </row>
    <row r="2507" spans="1:8" x14ac:dyDescent="0.3">
      <c r="A2507" s="1225"/>
      <c r="B2507" s="1188"/>
      <c r="C2507" s="1185"/>
      <c r="D2507" s="1189"/>
      <c r="E2507" s="1217"/>
      <c r="F2507" s="1180"/>
      <c r="G2507" s="1181"/>
      <c r="H2507" s="1182"/>
    </row>
    <row r="2508" spans="1:8" x14ac:dyDescent="0.3">
      <c r="A2508" s="1225" t="s">
        <v>2406</v>
      </c>
      <c r="B2508" s="1188" t="s">
        <v>2407</v>
      </c>
      <c r="C2508" s="1185"/>
      <c r="D2508" s="1189"/>
      <c r="E2508" s="1217"/>
      <c r="F2508" s="1180"/>
      <c r="G2508" s="1181"/>
      <c r="H2508" s="1182"/>
    </row>
    <row r="2509" spans="1:8" x14ac:dyDescent="0.3">
      <c r="A2509" s="1225"/>
      <c r="B2509" s="1188"/>
      <c r="C2509" s="1185"/>
      <c r="D2509" s="1189"/>
      <c r="E2509" s="1217"/>
      <c r="F2509" s="1180"/>
      <c r="G2509" s="1181"/>
      <c r="H2509" s="1182"/>
    </row>
    <row r="2510" spans="1:8" x14ac:dyDescent="0.3">
      <c r="A2510" s="1225" t="s">
        <v>2408</v>
      </c>
      <c r="B2510" s="1188" t="s">
        <v>2409</v>
      </c>
      <c r="C2510" s="1185" t="s">
        <v>955</v>
      </c>
      <c r="D2510" s="1189">
        <v>30</v>
      </c>
      <c r="E2510" s="1309"/>
      <c r="F2510" s="1180">
        <f>ROUND(D2510*(ROUND(E2510,2)),2)</f>
        <v>0</v>
      </c>
      <c r="G2510" s="1181"/>
      <c r="H2510" s="1182"/>
    </row>
    <row r="2511" spans="1:8" x14ac:dyDescent="0.3">
      <c r="A2511" s="1225"/>
      <c r="B2511" s="1188"/>
      <c r="C2511" s="1185"/>
      <c r="D2511" s="1189"/>
      <c r="E2511" s="1217"/>
      <c r="F2511" s="1180"/>
      <c r="G2511" s="1181"/>
      <c r="H2511" s="1182"/>
    </row>
    <row r="2512" spans="1:8" x14ac:dyDescent="0.3">
      <c r="A2512" s="1225" t="s">
        <v>2410</v>
      </c>
      <c r="B2512" s="1188" t="s">
        <v>2411</v>
      </c>
      <c r="C2512" s="1185" t="s">
        <v>955</v>
      </c>
      <c r="D2512" s="1189">
        <v>30</v>
      </c>
      <c r="E2512" s="1309"/>
      <c r="F2512" s="1180">
        <f>ROUND(D2512*(ROUND(E2512,2)),2)</f>
        <v>0</v>
      </c>
      <c r="G2512" s="1181"/>
      <c r="H2512" s="1182"/>
    </row>
    <row r="2513" spans="1:8" x14ac:dyDescent="0.3">
      <c r="A2513" s="1225"/>
      <c r="B2513" s="1188"/>
      <c r="C2513" s="1185"/>
      <c r="D2513" s="1189"/>
      <c r="E2513" s="1217"/>
      <c r="F2513" s="1180"/>
      <c r="G2513" s="1181"/>
      <c r="H2513" s="1182"/>
    </row>
    <row r="2514" spans="1:8" ht="22.8" x14ac:dyDescent="0.3">
      <c r="A2514" s="1225" t="s">
        <v>2414</v>
      </c>
      <c r="B2514" s="1188" t="s">
        <v>4299</v>
      </c>
      <c r="C2514" s="1185" t="s">
        <v>955</v>
      </c>
      <c r="D2514" s="1189">
        <v>30</v>
      </c>
      <c r="E2514" s="1309"/>
      <c r="F2514" s="1180"/>
      <c r="G2514" s="1181"/>
      <c r="H2514" s="1182"/>
    </row>
    <row r="2515" spans="1:8" x14ac:dyDescent="0.3">
      <c r="A2515" s="1225"/>
      <c r="B2515" s="1188"/>
      <c r="C2515" s="1185"/>
      <c r="D2515" s="1189"/>
      <c r="E2515" s="1217"/>
      <c r="F2515" s="1180"/>
      <c r="G2515" s="1181"/>
      <c r="H2515" s="1182"/>
    </row>
    <row r="2516" spans="1:8" x14ac:dyDescent="0.3">
      <c r="A2516" s="1225" t="s">
        <v>2416</v>
      </c>
      <c r="B2516" s="1188" t="s">
        <v>4025</v>
      </c>
      <c r="C2516" s="1185" t="s">
        <v>1282</v>
      </c>
      <c r="D2516" s="1189">
        <v>100</v>
      </c>
      <c r="E2516" s="1309"/>
      <c r="F2516" s="1180">
        <f>ROUND(D2516*(ROUND(E2516,2)),2)</f>
        <v>0</v>
      </c>
      <c r="G2516" s="1181"/>
      <c r="H2516" s="1182"/>
    </row>
    <row r="2517" spans="1:8" x14ac:dyDescent="0.3">
      <c r="A2517" s="1225"/>
      <c r="B2517" s="1188"/>
      <c r="C2517" s="1185"/>
      <c r="D2517" s="1189"/>
      <c r="E2517" s="1217"/>
      <c r="F2517" s="1180"/>
      <c r="G2517" s="1181"/>
      <c r="H2517" s="1182"/>
    </row>
    <row r="2518" spans="1:8" x14ac:dyDescent="0.3">
      <c r="A2518" s="1225"/>
      <c r="B2518" s="1188"/>
      <c r="C2518" s="1185"/>
      <c r="D2518" s="1189"/>
      <c r="E2518" s="1217"/>
      <c r="F2518" s="1180"/>
      <c r="G2518" s="1181"/>
      <c r="H2518" s="1182"/>
    </row>
    <row r="2519" spans="1:8" x14ac:dyDescent="0.3">
      <c r="A2519" s="1225"/>
      <c r="B2519" s="1188"/>
      <c r="C2519" s="1185"/>
      <c r="D2519" s="1189"/>
      <c r="E2519" s="1217"/>
      <c r="F2519" s="1180"/>
      <c r="G2519" s="1181"/>
      <c r="H2519" s="1182"/>
    </row>
    <row r="2520" spans="1:8" x14ac:dyDescent="0.3">
      <c r="A2520" s="1225"/>
      <c r="B2520" s="1188"/>
      <c r="C2520" s="1185"/>
      <c r="D2520" s="1189"/>
      <c r="E2520" s="1217"/>
      <c r="F2520" s="1180"/>
      <c r="G2520" s="1181"/>
      <c r="H2520" s="1182"/>
    </row>
    <row r="2521" spans="1:8" x14ac:dyDescent="0.3">
      <c r="A2521" s="1225"/>
      <c r="B2521" s="1188"/>
      <c r="C2521" s="1185"/>
      <c r="D2521" s="1189"/>
      <c r="E2521" s="1217"/>
      <c r="F2521" s="1180"/>
      <c r="G2521" s="1181"/>
      <c r="H2521" s="1182"/>
    </row>
    <row r="2522" spans="1:8" x14ac:dyDescent="0.3">
      <c r="A2522" s="1225"/>
      <c r="B2522" s="1188"/>
      <c r="C2522" s="1185"/>
      <c r="D2522" s="1189"/>
      <c r="E2522" s="1217"/>
      <c r="F2522" s="1180"/>
      <c r="G2522" s="1181"/>
      <c r="H2522" s="1182"/>
    </row>
    <row r="2523" spans="1:8" x14ac:dyDescent="0.3">
      <c r="A2523" s="1225"/>
      <c r="B2523" s="1188"/>
      <c r="C2523" s="1185"/>
      <c r="D2523" s="1189"/>
      <c r="E2523" s="1217"/>
      <c r="F2523" s="1180"/>
      <c r="G2523" s="1181"/>
      <c r="H2523" s="1182"/>
    </row>
    <row r="2524" spans="1:8" x14ac:dyDescent="0.3">
      <c r="A2524" s="1225"/>
      <c r="B2524" s="1188"/>
      <c r="C2524" s="1185"/>
      <c r="D2524" s="1189"/>
      <c r="E2524" s="1217"/>
      <c r="F2524" s="1180"/>
      <c r="G2524" s="1181"/>
      <c r="H2524" s="1182"/>
    </row>
    <row r="2525" spans="1:8" x14ac:dyDescent="0.3">
      <c r="A2525" s="1225"/>
      <c r="B2525" s="1188"/>
      <c r="C2525" s="1185"/>
      <c r="D2525" s="1189"/>
      <c r="E2525" s="1217"/>
      <c r="F2525" s="1180"/>
      <c r="G2525" s="1181"/>
      <c r="H2525" s="1182"/>
    </row>
    <row r="2526" spans="1:8" x14ac:dyDescent="0.3">
      <c r="A2526" s="1225"/>
      <c r="B2526" s="1188"/>
      <c r="C2526" s="1185"/>
      <c r="D2526" s="1189" t="s">
        <v>4331</v>
      </c>
      <c r="E2526" s="1217"/>
      <c r="F2526" s="1180"/>
      <c r="G2526" s="1181"/>
      <c r="H2526" s="1182"/>
    </row>
    <row r="2527" spans="1:8" x14ac:dyDescent="0.3">
      <c r="A2527" s="1178"/>
      <c r="B2527" s="1203"/>
      <c r="C2527" s="1204"/>
      <c r="D2527" s="1204"/>
      <c r="E2527" s="1204"/>
      <c r="F2527" s="1210"/>
      <c r="G2527" s="1181"/>
      <c r="H2527" s="1182"/>
    </row>
    <row r="2528" spans="1:8" x14ac:dyDescent="0.3">
      <c r="A2528" s="1205"/>
      <c r="B2528" s="1158" t="s">
        <v>4450</v>
      </c>
      <c r="C2528" s="1159"/>
      <c r="D2528" s="1159"/>
      <c r="E2528" s="1159"/>
      <c r="F2528" s="1175">
        <f>SUM(F2447:F2526)</f>
        <v>0</v>
      </c>
      <c r="G2528" s="1181"/>
      <c r="H2528" s="1151"/>
    </row>
    <row r="2529" spans="1:8" x14ac:dyDescent="0.3">
      <c r="A2529" s="1148" t="str">
        <f>A1</f>
        <v>CONTRACT  SANRAL NRA 2024/1323</v>
      </c>
      <c r="B2529" s="1206"/>
      <c r="C2529" s="1150"/>
      <c r="D2529" s="1150"/>
      <c r="E2529" s="1150"/>
      <c r="F2529" s="1151"/>
      <c r="G2529" s="1181"/>
      <c r="H2529" s="1151"/>
    </row>
    <row r="2530" spans="1:8" x14ac:dyDescent="0.3">
      <c r="A2530" s="1148" t="str">
        <f>A2</f>
        <v>ROUTINE ROAD MAINTENANCE ON NATIONAL ROUTES IN THE MPUMALANGA PROVINCE</v>
      </c>
      <c r="B2530" s="1149"/>
      <c r="C2530" s="1150"/>
      <c r="D2530" s="1150"/>
      <c r="E2530" s="1150"/>
      <c r="F2530" s="1155" t="s">
        <v>4556</v>
      </c>
      <c r="G2530" s="1181"/>
      <c r="H2530" s="1155"/>
    </row>
    <row r="2531" spans="1:8" x14ac:dyDescent="0.3">
      <c r="A2531" s="1157" t="s">
        <v>4457</v>
      </c>
      <c r="B2531" s="1149"/>
      <c r="C2531" s="1159"/>
      <c r="D2531" s="1159"/>
      <c r="E2531" s="1159"/>
      <c r="F2531" s="1151"/>
      <c r="G2531" s="1181"/>
      <c r="H2531" s="1151"/>
    </row>
    <row r="2532" spans="1:8" x14ac:dyDescent="0.3">
      <c r="A2532" s="1162"/>
      <c r="B2532" s="1163"/>
      <c r="C2532" s="1164"/>
      <c r="D2532" s="1164"/>
      <c r="E2532" s="1165"/>
      <c r="F2532" s="1165"/>
      <c r="G2532" s="1181"/>
      <c r="H2532" s="1151"/>
    </row>
    <row r="2533" spans="1:8" x14ac:dyDescent="0.3">
      <c r="A2533" s="1166" t="s">
        <v>4111</v>
      </c>
      <c r="B2533" s="1167" t="s">
        <v>4035</v>
      </c>
      <c r="C2533" s="1168" t="s">
        <v>4112</v>
      </c>
      <c r="D2533" s="1168" t="s">
        <v>4113</v>
      </c>
      <c r="E2533" s="1169" t="s">
        <v>4114</v>
      </c>
      <c r="F2533" s="1169" t="s">
        <v>4036</v>
      </c>
      <c r="G2533" s="1181"/>
      <c r="H2533" s="1170"/>
    </row>
    <row r="2534" spans="1:8" x14ac:dyDescent="0.3">
      <c r="A2534" s="1172"/>
      <c r="B2534" s="1173"/>
      <c r="C2534" s="1174"/>
      <c r="D2534" s="1174"/>
      <c r="E2534" s="1175"/>
      <c r="F2534" s="1175"/>
      <c r="G2534" s="1181"/>
      <c r="H2534" s="1151"/>
    </row>
    <row r="2535" spans="1:8" x14ac:dyDescent="0.3">
      <c r="A2535" s="1178"/>
      <c r="B2535" s="1203"/>
      <c r="C2535" s="1204"/>
      <c r="D2535" s="1204"/>
      <c r="E2535" s="1204"/>
      <c r="F2535" s="1165"/>
      <c r="G2535" s="1181"/>
      <c r="H2535" s="1151"/>
    </row>
    <row r="2536" spans="1:8" x14ac:dyDescent="0.3">
      <c r="A2536" s="1205"/>
      <c r="B2536" s="1158" t="s">
        <v>4451</v>
      </c>
      <c r="C2536" s="1159"/>
      <c r="D2536" s="1159"/>
      <c r="E2536" s="1159"/>
      <c r="F2536" s="1175">
        <f>F2528</f>
        <v>0</v>
      </c>
      <c r="G2536" s="1181"/>
      <c r="H2536" s="1151"/>
    </row>
    <row r="2537" spans="1:8" x14ac:dyDescent="0.3">
      <c r="A2537" s="1187"/>
      <c r="B2537" s="1206"/>
      <c r="C2537" s="1185"/>
      <c r="D2537" s="1189" t="s">
        <v>4331</v>
      </c>
      <c r="E2537" s="1207"/>
      <c r="F2537" s="1207"/>
      <c r="G2537" s="1181"/>
      <c r="H2537" s="1151"/>
    </row>
    <row r="2538" spans="1:8" x14ac:dyDescent="0.3">
      <c r="A2538" s="1225"/>
      <c r="B2538" s="1235"/>
      <c r="C2538" s="1185"/>
      <c r="D2538" s="1189"/>
      <c r="E2538" s="1207"/>
      <c r="F2538" s="1180"/>
      <c r="G2538" s="1181"/>
      <c r="H2538" s="1182"/>
    </row>
    <row r="2539" spans="1:8" x14ac:dyDescent="0.3">
      <c r="A2539" s="1225"/>
      <c r="B2539" s="1188"/>
      <c r="C2539" s="1185"/>
      <c r="D2539" s="1189"/>
      <c r="E2539" s="1217"/>
      <c r="F2539" s="1180"/>
      <c r="G2539" s="1181"/>
      <c r="H2539" s="1182"/>
    </row>
    <row r="2540" spans="1:8" x14ac:dyDescent="0.3">
      <c r="A2540" s="1225"/>
      <c r="B2540" s="1308"/>
      <c r="C2540" s="1185"/>
      <c r="D2540" s="1189"/>
      <c r="E2540" s="1217"/>
      <c r="F2540" s="1180"/>
      <c r="G2540" s="1181"/>
      <c r="H2540" s="1182"/>
    </row>
    <row r="2541" spans="1:8" x14ac:dyDescent="0.3">
      <c r="A2541" s="1183"/>
      <c r="B2541" s="1188"/>
      <c r="C2541" s="1185"/>
      <c r="D2541" s="1189"/>
      <c r="E2541" s="1217"/>
      <c r="F2541" s="1180"/>
      <c r="G2541" s="1181"/>
      <c r="H2541" s="1182"/>
    </row>
    <row r="2542" spans="1:8" x14ac:dyDescent="0.3">
      <c r="A2542" s="1225"/>
      <c r="B2542" s="1269"/>
      <c r="C2542" s="1185"/>
      <c r="D2542" s="1189"/>
      <c r="E2542" s="1226"/>
      <c r="F2542" s="1180"/>
      <c r="G2542" s="1181"/>
      <c r="H2542" s="1182"/>
    </row>
    <row r="2543" spans="1:8" x14ac:dyDescent="0.3">
      <c r="A2543" s="1225"/>
      <c r="B2543" s="1188"/>
      <c r="C2543" s="1185"/>
      <c r="D2543" s="1189"/>
      <c r="E2543" s="1217"/>
      <c r="F2543" s="1180"/>
      <c r="G2543" s="1181"/>
      <c r="H2543" s="1182"/>
    </row>
    <row r="2544" spans="1:8" x14ac:dyDescent="0.3">
      <c r="A2544" s="1225"/>
      <c r="B2544" s="1188"/>
      <c r="C2544" s="1185"/>
      <c r="D2544" s="1189"/>
      <c r="E2544" s="1226"/>
      <c r="F2544" s="1180"/>
      <c r="G2544" s="1181"/>
      <c r="H2544" s="1182"/>
    </row>
    <row r="2545" spans="1:8" x14ac:dyDescent="0.3">
      <c r="A2545" s="1225"/>
      <c r="B2545" s="1188"/>
      <c r="C2545" s="1185"/>
      <c r="D2545" s="1189"/>
      <c r="E2545" s="1217"/>
      <c r="F2545" s="1180"/>
      <c r="G2545" s="1181"/>
      <c r="H2545" s="1182"/>
    </row>
    <row r="2546" spans="1:8" x14ac:dyDescent="0.3">
      <c r="A2546" s="1225"/>
      <c r="B2546" s="1188"/>
      <c r="C2546" s="1185"/>
      <c r="D2546" s="1189"/>
      <c r="E2546" s="1226"/>
      <c r="F2546" s="1180"/>
      <c r="G2546" s="1181"/>
      <c r="H2546" s="1182"/>
    </row>
    <row r="2547" spans="1:8" x14ac:dyDescent="0.3">
      <c r="A2547" s="1225"/>
      <c r="B2547" s="1188"/>
      <c r="C2547" s="1185"/>
      <c r="D2547" s="1189"/>
      <c r="E2547" s="1217"/>
      <c r="F2547" s="1180"/>
      <c r="G2547" s="1181"/>
      <c r="H2547" s="1182"/>
    </row>
    <row r="2548" spans="1:8" x14ac:dyDescent="0.3">
      <c r="A2548" s="1225"/>
      <c r="B2548" s="1188"/>
      <c r="C2548" s="1185"/>
      <c r="D2548" s="1189"/>
      <c r="E2548" s="1226"/>
      <c r="F2548" s="1180"/>
      <c r="G2548" s="1181"/>
      <c r="H2548" s="1182"/>
    </row>
    <row r="2549" spans="1:8" x14ac:dyDescent="0.3">
      <c r="A2549" s="1225"/>
      <c r="B2549" s="1188"/>
      <c r="C2549" s="1185"/>
      <c r="D2549" s="1189"/>
      <c r="E2549" s="1217"/>
      <c r="F2549" s="1180"/>
      <c r="G2549" s="1181"/>
      <c r="H2549" s="1182"/>
    </row>
    <row r="2550" spans="1:8" x14ac:dyDescent="0.3">
      <c r="A2550" s="1225"/>
      <c r="B2550" s="1188"/>
      <c r="C2550" s="1185"/>
      <c r="D2550" s="1189"/>
      <c r="E2550" s="1226"/>
      <c r="F2550" s="1180"/>
      <c r="G2550" s="1181"/>
      <c r="H2550" s="1182"/>
    </row>
    <row r="2551" spans="1:8" x14ac:dyDescent="0.3">
      <c r="A2551" s="1183"/>
      <c r="B2551" s="1188"/>
      <c r="C2551" s="1185"/>
      <c r="D2551" s="1189"/>
      <c r="E2551" s="1310"/>
      <c r="F2551" s="1180"/>
      <c r="G2551" s="1181"/>
      <c r="H2551" s="1182"/>
    </row>
    <row r="2552" spans="1:8" x14ac:dyDescent="0.3">
      <c r="A2552" s="1183"/>
      <c r="B2552" s="1184"/>
      <c r="C2552" s="1185"/>
      <c r="D2552" s="1189"/>
      <c r="E2552" s="1207"/>
      <c r="F2552" s="1180"/>
      <c r="G2552" s="1181"/>
      <c r="H2552" s="1182"/>
    </row>
    <row r="2553" spans="1:8" x14ac:dyDescent="0.3">
      <c r="A2553" s="1183"/>
      <c r="B2553" s="1184"/>
      <c r="C2553" s="1185"/>
      <c r="D2553" s="1189"/>
      <c r="E2553" s="1207"/>
      <c r="F2553" s="1180"/>
      <c r="G2553" s="1181"/>
      <c r="H2553" s="1182"/>
    </row>
    <row r="2554" spans="1:8" x14ac:dyDescent="0.3">
      <c r="A2554" s="1187"/>
      <c r="B2554" s="1188"/>
      <c r="C2554" s="1185"/>
      <c r="D2554" s="1189"/>
      <c r="E2554" s="1217"/>
      <c r="F2554" s="1180"/>
      <c r="G2554" s="1181"/>
      <c r="H2554" s="1182"/>
    </row>
    <row r="2555" spans="1:8" x14ac:dyDescent="0.3">
      <c r="A2555" s="1187"/>
      <c r="B2555" s="1188"/>
      <c r="C2555" s="1185"/>
      <c r="D2555" s="1189"/>
      <c r="E2555" s="1217"/>
      <c r="F2555" s="1180"/>
      <c r="G2555" s="1181"/>
      <c r="H2555" s="1182"/>
    </row>
    <row r="2556" spans="1:8" x14ac:dyDescent="0.3">
      <c r="A2556" s="1187"/>
      <c r="B2556" s="1188"/>
      <c r="C2556" s="1185"/>
      <c r="D2556" s="1189"/>
      <c r="E2556" s="1285"/>
      <c r="F2556" s="1180"/>
      <c r="G2556" s="1181"/>
      <c r="H2556" s="1182"/>
    </row>
    <row r="2557" spans="1:8" x14ac:dyDescent="0.3">
      <c r="A2557" s="1187"/>
      <c r="B2557" s="1188"/>
      <c r="C2557" s="1185"/>
      <c r="D2557" s="1189"/>
      <c r="E2557" s="1291"/>
      <c r="F2557" s="1180"/>
      <c r="G2557" s="1181"/>
      <c r="H2557" s="1182"/>
    </row>
    <row r="2558" spans="1:8" x14ac:dyDescent="0.3">
      <c r="A2558" s="1187"/>
      <c r="B2558" s="1188"/>
      <c r="C2558" s="1185"/>
      <c r="D2558" s="1189"/>
      <c r="E2558" s="1258"/>
      <c r="F2558" s="1180"/>
      <c r="G2558" s="1181"/>
      <c r="H2558" s="1182"/>
    </row>
    <row r="2559" spans="1:8" x14ac:dyDescent="0.3">
      <c r="A2559" s="1187"/>
      <c r="B2559" s="1188"/>
      <c r="C2559" s="1185"/>
      <c r="D2559" s="1189"/>
      <c r="E2559" s="1258"/>
      <c r="F2559" s="1180"/>
      <c r="G2559" s="1181"/>
      <c r="H2559" s="1182"/>
    </row>
    <row r="2560" spans="1:8" x14ac:dyDescent="0.3">
      <c r="A2560" s="1187"/>
      <c r="B2560" s="1188"/>
      <c r="C2560" s="1185"/>
      <c r="D2560" s="1189"/>
      <c r="E2560" s="1285"/>
      <c r="F2560" s="1180"/>
      <c r="G2560" s="1181"/>
      <c r="H2560" s="1182"/>
    </row>
    <row r="2561" spans="1:8" x14ac:dyDescent="0.3">
      <c r="A2561" s="1187"/>
      <c r="B2561" s="1188"/>
      <c r="C2561" s="1185"/>
      <c r="D2561" s="1189"/>
      <c r="E2561" s="1258"/>
      <c r="F2561" s="1180"/>
      <c r="G2561" s="1181"/>
      <c r="H2561" s="1182"/>
    </row>
    <row r="2562" spans="1:8" x14ac:dyDescent="0.3">
      <c r="A2562" s="1187"/>
      <c r="B2562" s="1188"/>
      <c r="C2562" s="1185"/>
      <c r="D2562" s="1189"/>
      <c r="E2562" s="1285"/>
      <c r="F2562" s="1180"/>
      <c r="G2562" s="1181"/>
      <c r="H2562" s="1182"/>
    </row>
    <row r="2563" spans="1:8" x14ac:dyDescent="0.3">
      <c r="A2563" s="1187"/>
      <c r="B2563" s="1188"/>
      <c r="C2563" s="1185"/>
      <c r="D2563" s="1189" t="s">
        <v>4331</v>
      </c>
      <c r="E2563" s="1207"/>
      <c r="F2563" s="1180"/>
      <c r="G2563" s="1181"/>
      <c r="H2563" s="1182"/>
    </row>
    <row r="2564" spans="1:8" x14ac:dyDescent="0.3">
      <c r="A2564" s="1187"/>
      <c r="B2564" s="1188"/>
      <c r="C2564" s="1185"/>
      <c r="D2564" s="1189"/>
      <c r="E2564" s="1285"/>
      <c r="F2564" s="1180"/>
      <c r="G2564" s="1181"/>
      <c r="H2564" s="1182"/>
    </row>
    <row r="2565" spans="1:8" x14ac:dyDescent="0.3">
      <c r="A2565" s="1187"/>
      <c r="B2565" s="1188"/>
      <c r="C2565" s="1185"/>
      <c r="D2565" s="1189"/>
      <c r="E2565" s="1285"/>
      <c r="F2565" s="1180"/>
      <c r="G2565" s="1181"/>
      <c r="H2565" s="1182"/>
    </row>
    <row r="2566" spans="1:8" x14ac:dyDescent="0.3">
      <c r="A2566" s="1187"/>
      <c r="B2566" s="1188"/>
      <c r="C2566" s="1185"/>
      <c r="D2566" s="1189"/>
      <c r="E2566" s="1285"/>
      <c r="F2566" s="1180"/>
      <c r="G2566" s="1181"/>
      <c r="H2566" s="1182"/>
    </row>
    <row r="2567" spans="1:8" x14ac:dyDescent="0.3">
      <c r="A2567" s="1187"/>
      <c r="B2567" s="1188"/>
      <c r="C2567" s="1185"/>
      <c r="D2567" s="1189"/>
      <c r="E2567" s="1285"/>
      <c r="F2567" s="1180"/>
      <c r="G2567" s="1181"/>
      <c r="H2567" s="1182"/>
    </row>
    <row r="2568" spans="1:8" x14ac:dyDescent="0.3">
      <c r="A2568" s="1187"/>
      <c r="B2568" s="1188"/>
      <c r="C2568" s="1185"/>
      <c r="D2568" s="1189"/>
      <c r="E2568" s="1285"/>
      <c r="F2568" s="1180"/>
      <c r="G2568" s="1181"/>
      <c r="H2568" s="1182"/>
    </row>
    <row r="2569" spans="1:8" x14ac:dyDescent="0.3">
      <c r="A2569" s="1187"/>
      <c r="B2569" s="1188"/>
      <c r="C2569" s="1185"/>
      <c r="D2569" s="1189"/>
      <c r="E2569" s="1285"/>
      <c r="F2569" s="1180"/>
      <c r="G2569" s="1181"/>
      <c r="H2569" s="1182"/>
    </row>
    <row r="2570" spans="1:8" x14ac:dyDescent="0.3">
      <c r="A2570" s="1187"/>
      <c r="B2570" s="1188"/>
      <c r="C2570" s="1185"/>
      <c r="D2570" s="1189"/>
      <c r="E2570" s="1285"/>
      <c r="F2570" s="1180"/>
      <c r="G2570" s="1181"/>
      <c r="H2570" s="1182"/>
    </row>
    <row r="2571" spans="1:8" x14ac:dyDescent="0.3">
      <c r="A2571" s="1187"/>
      <c r="B2571" s="1188"/>
      <c r="C2571" s="1185"/>
      <c r="D2571" s="1189"/>
      <c r="E2571" s="1285"/>
      <c r="F2571" s="1180"/>
      <c r="G2571" s="1181"/>
      <c r="H2571" s="1182"/>
    </row>
    <row r="2572" spans="1:8" x14ac:dyDescent="0.3">
      <c r="A2572" s="1187"/>
      <c r="B2572" s="1188"/>
      <c r="C2572" s="1185"/>
      <c r="D2572" s="1189"/>
      <c r="E2572" s="1285"/>
      <c r="F2572" s="1180"/>
      <c r="G2572" s="1181"/>
      <c r="H2572" s="1182"/>
    </row>
    <row r="2573" spans="1:8" x14ac:dyDescent="0.3">
      <c r="A2573" s="1187"/>
      <c r="B2573" s="1188"/>
      <c r="C2573" s="1185"/>
      <c r="D2573" s="1189"/>
      <c r="E2573" s="1285"/>
      <c r="F2573" s="1180"/>
      <c r="G2573" s="1181"/>
      <c r="H2573" s="1182"/>
    </row>
    <row r="2574" spans="1:8" x14ac:dyDescent="0.3">
      <c r="A2574" s="1187"/>
      <c r="B2574" s="1188"/>
      <c r="C2574" s="1185"/>
      <c r="D2574" s="1189"/>
      <c r="E2574" s="1285"/>
      <c r="F2574" s="1180"/>
      <c r="G2574" s="1181"/>
      <c r="H2574" s="1182"/>
    </row>
    <row r="2575" spans="1:8" x14ac:dyDescent="0.3">
      <c r="A2575" s="1187"/>
      <c r="B2575" s="1188"/>
      <c r="C2575" s="1185"/>
      <c r="D2575" s="1189"/>
      <c r="E2575" s="1285"/>
      <c r="F2575" s="1180"/>
      <c r="G2575" s="1181"/>
      <c r="H2575" s="1182"/>
    </row>
    <row r="2576" spans="1:8" x14ac:dyDescent="0.3">
      <c r="A2576" s="1187"/>
      <c r="B2576" s="1188"/>
      <c r="C2576" s="1185"/>
      <c r="D2576" s="1189"/>
      <c r="E2576" s="1285"/>
      <c r="F2576" s="1180"/>
      <c r="G2576" s="1181"/>
      <c r="H2576" s="1182"/>
    </row>
    <row r="2577" spans="1:8" x14ac:dyDescent="0.3">
      <c r="A2577" s="1187"/>
      <c r="B2577" s="1188"/>
      <c r="C2577" s="1185"/>
      <c r="D2577" s="1189"/>
      <c r="E2577" s="1285"/>
      <c r="F2577" s="1180"/>
      <c r="G2577" s="1181"/>
      <c r="H2577" s="1182"/>
    </row>
    <row r="2578" spans="1:8" x14ac:dyDescent="0.3">
      <c r="A2578" s="1187"/>
      <c r="B2578" s="1188"/>
      <c r="C2578" s="1185"/>
      <c r="D2578" s="1189"/>
      <c r="E2578" s="1285"/>
      <c r="F2578" s="1180"/>
      <c r="G2578" s="1181"/>
      <c r="H2578" s="1182"/>
    </row>
    <row r="2579" spans="1:8" x14ac:dyDescent="0.3">
      <c r="A2579" s="1187"/>
      <c r="B2579" s="1188"/>
      <c r="C2579" s="1185"/>
      <c r="D2579" s="1189"/>
      <c r="E2579" s="1285"/>
      <c r="F2579" s="1180"/>
      <c r="G2579" s="1181"/>
      <c r="H2579" s="1182"/>
    </row>
    <row r="2580" spans="1:8" x14ac:dyDescent="0.3">
      <c r="A2580" s="1187"/>
      <c r="B2580" s="1188"/>
      <c r="C2580" s="1185"/>
      <c r="D2580" s="1189"/>
      <c r="E2580" s="1285"/>
      <c r="F2580" s="1180"/>
      <c r="G2580" s="1181"/>
      <c r="H2580" s="1182"/>
    </row>
    <row r="2581" spans="1:8" x14ac:dyDescent="0.3">
      <c r="A2581" s="1187"/>
      <c r="B2581" s="1188"/>
      <c r="C2581" s="1185"/>
      <c r="D2581" s="1189"/>
      <c r="E2581" s="1285"/>
      <c r="F2581" s="1180"/>
      <c r="G2581" s="1181"/>
      <c r="H2581" s="1182"/>
    </row>
    <row r="2582" spans="1:8" x14ac:dyDescent="0.3">
      <c r="A2582" s="1187"/>
      <c r="B2582" s="1188"/>
      <c r="C2582" s="1185"/>
      <c r="D2582" s="1189"/>
      <c r="E2582" s="1285"/>
      <c r="F2582" s="1180"/>
      <c r="G2582" s="1181"/>
      <c r="H2582" s="1182"/>
    </row>
    <row r="2583" spans="1:8" x14ac:dyDescent="0.3">
      <c r="A2583" s="1187"/>
      <c r="B2583" s="1188"/>
      <c r="C2583" s="1185"/>
      <c r="D2583" s="1189"/>
      <c r="E2583" s="1285"/>
      <c r="F2583" s="1180"/>
      <c r="G2583" s="1181"/>
      <c r="H2583" s="1182"/>
    </row>
    <row r="2584" spans="1:8" x14ac:dyDescent="0.3">
      <c r="A2584" s="1187"/>
      <c r="B2584" s="1188"/>
      <c r="C2584" s="1185"/>
      <c r="D2584" s="1189"/>
      <c r="E2584" s="1285"/>
      <c r="F2584" s="1180"/>
      <c r="G2584" s="1181"/>
      <c r="H2584" s="1182"/>
    </row>
    <row r="2585" spans="1:8" x14ac:dyDescent="0.3">
      <c r="A2585" s="1187"/>
      <c r="B2585" s="1188"/>
      <c r="C2585" s="1185"/>
      <c r="D2585" s="1189"/>
      <c r="E2585" s="1285"/>
      <c r="F2585" s="1180"/>
      <c r="G2585" s="1181"/>
      <c r="H2585" s="1182"/>
    </row>
    <row r="2586" spans="1:8" x14ac:dyDescent="0.3">
      <c r="A2586" s="1178"/>
      <c r="B2586" s="1203"/>
      <c r="C2586" s="1204"/>
      <c r="D2586" s="1204"/>
      <c r="E2586" s="1204"/>
      <c r="F2586" s="1210"/>
      <c r="G2586" s="1181"/>
      <c r="H2586" s="1182"/>
    </row>
    <row r="2587" spans="1:8" x14ac:dyDescent="0.3">
      <c r="A2587" s="1211" t="s">
        <v>4100</v>
      </c>
      <c r="B2587" s="1158" t="s">
        <v>4116</v>
      </c>
      <c r="C2587" s="1159"/>
      <c r="D2587" s="1159"/>
      <c r="E2587" s="1159"/>
      <c r="F2587" s="1175">
        <f>SUM(F2536:F2585)</f>
        <v>0</v>
      </c>
      <c r="G2587" s="1181"/>
      <c r="H2587" s="1151"/>
    </row>
    <row r="2588" spans="1:8" x14ac:dyDescent="0.3">
      <c r="A2588" s="1148" t="str">
        <f>A1</f>
        <v>CONTRACT  SANRAL NRA 2024/1323</v>
      </c>
      <c r="B2588" s="1206"/>
      <c r="C2588" s="1150"/>
      <c r="D2588" s="1150"/>
      <c r="E2588" s="1150"/>
      <c r="F2588" s="1151"/>
      <c r="G2588" s="1181"/>
      <c r="H2588" s="1151"/>
    </row>
    <row r="2589" spans="1:8" x14ac:dyDescent="0.3">
      <c r="A2589" s="1148" t="str">
        <f>A2</f>
        <v>ROUTINE ROAD MAINTENANCE ON NATIONAL ROUTES IN THE MPUMALANGA PROVINCE</v>
      </c>
      <c r="B2589" s="1149"/>
      <c r="C2589" s="1150"/>
      <c r="D2589" s="1150"/>
      <c r="E2589" s="1150"/>
      <c r="F2589" s="1155" t="s">
        <v>4558</v>
      </c>
      <c r="G2589" s="1181"/>
      <c r="H2589" s="1155"/>
    </row>
    <row r="2590" spans="1:8" x14ac:dyDescent="0.3">
      <c r="A2590" s="1157" t="s">
        <v>4457</v>
      </c>
      <c r="B2590" s="1149"/>
      <c r="C2590" s="1159"/>
      <c r="D2590" s="1159"/>
      <c r="E2590" s="1159"/>
      <c r="F2590" s="1151"/>
      <c r="G2590" s="1181"/>
      <c r="H2590" s="1151"/>
    </row>
    <row r="2591" spans="1:8" x14ac:dyDescent="0.3">
      <c r="A2591" s="1162"/>
      <c r="B2591" s="1163"/>
      <c r="C2591" s="1164"/>
      <c r="D2591" s="1164"/>
      <c r="E2591" s="1165"/>
      <c r="F2591" s="1165"/>
      <c r="G2591" s="1181"/>
      <c r="H2591" s="1151"/>
    </row>
    <row r="2592" spans="1:8" x14ac:dyDescent="0.3">
      <c r="A2592" s="1166" t="s">
        <v>4111</v>
      </c>
      <c r="B2592" s="1167" t="s">
        <v>4035</v>
      </c>
      <c r="C2592" s="1168" t="s">
        <v>4112</v>
      </c>
      <c r="D2592" s="1168" t="s">
        <v>4113</v>
      </c>
      <c r="E2592" s="1169" t="s">
        <v>4114</v>
      </c>
      <c r="F2592" s="1169" t="s">
        <v>4036</v>
      </c>
      <c r="G2592" s="1181"/>
      <c r="H2592" s="1170"/>
    </row>
    <row r="2593" spans="1:8" x14ac:dyDescent="0.3">
      <c r="A2593" s="1172"/>
      <c r="B2593" s="1159"/>
      <c r="C2593" s="1174"/>
      <c r="D2593" s="1174"/>
      <c r="E2593" s="1175"/>
      <c r="F2593" s="1311"/>
      <c r="G2593" s="1181"/>
      <c r="H2593" s="1312"/>
    </row>
    <row r="2594" spans="1:8" x14ac:dyDescent="0.3">
      <c r="A2594" s="1222"/>
      <c r="B2594" s="1223"/>
      <c r="C2594" s="1164"/>
      <c r="D2594" s="1189" t="s">
        <v>4331</v>
      </c>
      <c r="E2594" s="1165"/>
      <c r="F2594" s="1180"/>
      <c r="G2594" s="1181"/>
      <c r="H2594" s="1182"/>
    </row>
    <row r="2595" spans="1:8" ht="24" x14ac:dyDescent="0.3">
      <c r="A2595" s="1166" t="s">
        <v>4102</v>
      </c>
      <c r="B2595" s="1184" t="s">
        <v>4559</v>
      </c>
      <c r="C2595" s="1185"/>
      <c r="D2595" s="1189" t="s">
        <v>4331</v>
      </c>
      <c r="E2595" s="1207"/>
      <c r="F2595" s="1180"/>
      <c r="G2595" s="1181"/>
      <c r="H2595" s="1182"/>
    </row>
    <row r="2596" spans="1:8" x14ac:dyDescent="0.3">
      <c r="A2596" s="1225"/>
      <c r="B2596" s="1188"/>
      <c r="C2596" s="1185"/>
      <c r="D2596" s="1189" t="s">
        <v>4331</v>
      </c>
      <c r="E2596" s="1207"/>
      <c r="F2596" s="1180"/>
      <c r="G2596" s="1181"/>
      <c r="H2596" s="1182"/>
    </row>
    <row r="2597" spans="1:8" ht="22.8" x14ac:dyDescent="0.3">
      <c r="A2597" s="1225" t="s">
        <v>2425</v>
      </c>
      <c r="B2597" s="1188" t="s">
        <v>2426</v>
      </c>
      <c r="C2597" s="1185"/>
      <c r="D2597" s="1189" t="s">
        <v>4331</v>
      </c>
      <c r="E2597" s="1207"/>
      <c r="F2597" s="1180"/>
      <c r="G2597" s="1181"/>
      <c r="H2597" s="1182"/>
    </row>
    <row r="2598" spans="1:8" x14ac:dyDescent="0.3">
      <c r="A2598" s="1225"/>
      <c r="B2598" s="1188"/>
      <c r="C2598" s="1185"/>
      <c r="D2598" s="1189" t="s">
        <v>4331</v>
      </c>
      <c r="E2598" s="1217"/>
      <c r="F2598" s="1180"/>
      <c r="G2598" s="1181"/>
      <c r="H2598" s="1182"/>
    </row>
    <row r="2599" spans="1:8" ht="22.8" x14ac:dyDescent="0.3">
      <c r="A2599" s="1225" t="s">
        <v>2427</v>
      </c>
      <c r="B2599" s="1188" t="s">
        <v>2428</v>
      </c>
      <c r="C2599" s="1185"/>
      <c r="D2599" s="1189"/>
      <c r="E2599" s="1217"/>
      <c r="F2599" s="1180"/>
      <c r="G2599" s="1181"/>
      <c r="H2599" s="1182"/>
    </row>
    <row r="2600" spans="1:8" x14ac:dyDescent="0.3">
      <c r="A2600" s="1225" t="s">
        <v>2429</v>
      </c>
      <c r="B2600" s="1188" t="s">
        <v>1222</v>
      </c>
      <c r="C2600" s="1185" t="s">
        <v>955</v>
      </c>
      <c r="D2600" s="1189">
        <v>100</v>
      </c>
      <c r="E2600" s="1313"/>
      <c r="F2600" s="1180">
        <f>ROUND(D2600*(ROUND(E2600,2)),2)</f>
        <v>0</v>
      </c>
      <c r="G2600" s="1181"/>
      <c r="H2600" s="1182"/>
    </row>
    <row r="2601" spans="1:8" x14ac:dyDescent="0.3">
      <c r="A2601" s="1225"/>
      <c r="B2601" s="1188"/>
      <c r="C2601" s="1185"/>
      <c r="D2601" s="1189"/>
      <c r="E2601" s="1217"/>
      <c r="F2601" s="1180"/>
      <c r="G2601" s="1181"/>
      <c r="H2601" s="1182"/>
    </row>
    <row r="2602" spans="1:8" ht="22.8" x14ac:dyDescent="0.3">
      <c r="A2602" s="1187" t="s">
        <v>2435</v>
      </c>
      <c r="B2602" s="1235" t="s">
        <v>4560</v>
      </c>
      <c r="C2602" s="1185"/>
      <c r="D2602" s="1189" t="s">
        <v>4331</v>
      </c>
      <c r="E2602" s="1217"/>
      <c r="F2602" s="1180"/>
      <c r="G2602" s="1181"/>
      <c r="H2602" s="1182"/>
    </row>
    <row r="2603" spans="1:8" x14ac:dyDescent="0.3">
      <c r="A2603" s="1187"/>
      <c r="B2603" s="1188"/>
      <c r="C2603" s="1185"/>
      <c r="D2603" s="1189" t="s">
        <v>4331</v>
      </c>
      <c r="E2603" s="1217"/>
      <c r="F2603" s="1180"/>
      <c r="G2603" s="1181"/>
      <c r="H2603" s="1182"/>
    </row>
    <row r="2604" spans="1:8" ht="27" customHeight="1" x14ac:dyDescent="0.3">
      <c r="A2604" s="1187" t="s">
        <v>2437</v>
      </c>
      <c r="B2604" s="1269" t="s">
        <v>1222</v>
      </c>
      <c r="C2604" s="1185" t="s">
        <v>955</v>
      </c>
      <c r="D2604" s="1189">
        <v>100</v>
      </c>
      <c r="E2604" s="1216"/>
      <c r="F2604" s="1180">
        <f>ROUND(D2604*(ROUND(E2604,2)),2)</f>
        <v>0</v>
      </c>
      <c r="G2604" s="1181"/>
      <c r="H2604" s="1182"/>
    </row>
    <row r="2605" spans="1:8" x14ac:dyDescent="0.3">
      <c r="A2605" s="1225"/>
      <c r="B2605" s="1188"/>
      <c r="C2605" s="1185"/>
      <c r="D2605" s="1189"/>
      <c r="E2605" s="1229"/>
      <c r="F2605" s="1180"/>
      <c r="G2605" s="1181"/>
      <c r="H2605" s="1182"/>
    </row>
    <row r="2606" spans="1:8" ht="46.2" customHeight="1" x14ac:dyDescent="0.3">
      <c r="A2606" s="1225" t="s">
        <v>2448</v>
      </c>
      <c r="B2606" s="1188" t="s">
        <v>2449</v>
      </c>
      <c r="C2606" s="1185"/>
      <c r="D2606" s="1189" t="s">
        <v>4331</v>
      </c>
      <c r="E2606" s="1217"/>
      <c r="F2606" s="1180"/>
      <c r="G2606" s="1181"/>
      <c r="H2606" s="1182"/>
    </row>
    <row r="2607" spans="1:8" x14ac:dyDescent="0.3">
      <c r="A2607" s="1187"/>
      <c r="B2607" s="1188"/>
      <c r="C2607" s="1185"/>
      <c r="D2607" s="1189" t="s">
        <v>4331</v>
      </c>
      <c r="E2607" s="1207"/>
      <c r="F2607" s="1180"/>
      <c r="G2607" s="1181"/>
      <c r="H2607" s="1182"/>
    </row>
    <row r="2608" spans="1:8" x14ac:dyDescent="0.3">
      <c r="A2608" s="1187" t="s">
        <v>2450</v>
      </c>
      <c r="B2608" s="1188" t="s">
        <v>2451</v>
      </c>
      <c r="C2608" s="1185" t="s">
        <v>181</v>
      </c>
      <c r="D2608" s="1189">
        <v>2000</v>
      </c>
      <c r="E2608" s="1286"/>
      <c r="F2608" s="1180">
        <f>ROUND(D2608*(ROUND(E2608,2)),2)</f>
        <v>0</v>
      </c>
      <c r="G2608" s="1181"/>
      <c r="H2608" s="1182"/>
    </row>
    <row r="2609" spans="1:8" x14ac:dyDescent="0.3">
      <c r="A2609" s="1187"/>
      <c r="B2609" s="1188"/>
      <c r="C2609" s="1185"/>
      <c r="D2609" s="1189" t="s">
        <v>4331</v>
      </c>
      <c r="E2609" s="1245"/>
      <c r="F2609" s="1180"/>
      <c r="G2609" s="1181"/>
      <c r="H2609" s="1182"/>
    </row>
    <row r="2610" spans="1:8" x14ac:dyDescent="0.3">
      <c r="A2610" s="1187" t="s">
        <v>2452</v>
      </c>
      <c r="B2610" s="1188" t="s">
        <v>2453</v>
      </c>
      <c r="C2610" s="1185" t="s">
        <v>2405</v>
      </c>
      <c r="D2610" s="1189">
        <v>20</v>
      </c>
      <c r="E2610" s="1286"/>
      <c r="F2610" s="1180">
        <f>ROUND(D2610*(ROUND(E2610,2)),2)</f>
        <v>0</v>
      </c>
      <c r="G2610" s="1181"/>
      <c r="H2610" s="1182"/>
    </row>
    <row r="2611" spans="1:8" x14ac:dyDescent="0.3">
      <c r="A2611" s="1187"/>
      <c r="B2611" s="1188"/>
      <c r="C2611" s="1185"/>
      <c r="D2611" s="1189" t="s">
        <v>4331</v>
      </c>
      <c r="E2611" s="1207"/>
      <c r="F2611" s="1180"/>
      <c r="G2611" s="1181"/>
      <c r="H2611" s="1182"/>
    </row>
    <row r="2612" spans="1:8" x14ac:dyDescent="0.3">
      <c r="A2612" s="1187" t="s">
        <v>2454</v>
      </c>
      <c r="B2612" s="1188" t="s">
        <v>2455</v>
      </c>
      <c r="C2612" s="1185" t="s">
        <v>955</v>
      </c>
      <c r="D2612" s="1189">
        <v>30</v>
      </c>
      <c r="E2612" s="1286"/>
      <c r="F2612" s="1180">
        <f>ROUND(D2612*(ROUND(E2612,2)),2)</f>
        <v>0</v>
      </c>
      <c r="G2612" s="1181"/>
      <c r="H2612" s="1182"/>
    </row>
    <row r="2613" spans="1:8" x14ac:dyDescent="0.3">
      <c r="A2613" s="1187"/>
      <c r="B2613" s="1188"/>
      <c r="C2613" s="1185"/>
      <c r="D2613" s="1189" t="s">
        <v>4331</v>
      </c>
      <c r="E2613" s="1217"/>
      <c r="F2613" s="1180"/>
      <c r="G2613" s="1181"/>
      <c r="H2613" s="1182"/>
    </row>
    <row r="2614" spans="1:8" ht="22.8" x14ac:dyDescent="0.3">
      <c r="A2614" s="1187" t="s">
        <v>2456</v>
      </c>
      <c r="B2614" s="1188" t="s">
        <v>2457</v>
      </c>
      <c r="C2614" s="1185" t="s">
        <v>955</v>
      </c>
      <c r="D2614" s="1189">
        <v>10</v>
      </c>
      <c r="E2614" s="1286"/>
      <c r="F2614" s="1180">
        <f>ROUND(D2614*(ROUND(E2614,2)),2)</f>
        <v>0</v>
      </c>
      <c r="G2614" s="1181"/>
      <c r="H2614" s="1182"/>
    </row>
    <row r="2615" spans="1:8" x14ac:dyDescent="0.3">
      <c r="A2615" s="1187"/>
      <c r="B2615" s="1188"/>
      <c r="C2615" s="1185"/>
      <c r="D2615" s="1189" t="s">
        <v>4331</v>
      </c>
      <c r="E2615" s="1285"/>
      <c r="F2615" s="1180"/>
      <c r="G2615" s="1181"/>
      <c r="H2615" s="1182"/>
    </row>
    <row r="2616" spans="1:8" ht="22.8" x14ac:dyDescent="0.3">
      <c r="A2616" s="1187" t="s">
        <v>2458</v>
      </c>
      <c r="B2616" s="1188" t="s">
        <v>2459</v>
      </c>
      <c r="C2616" s="1275" t="s">
        <v>181</v>
      </c>
      <c r="D2616" s="1314">
        <v>1000</v>
      </c>
      <c r="E2616" s="1315"/>
      <c r="F2616" s="1180">
        <f>ROUND(D2616*(ROUND(E2616,2)),2)</f>
        <v>0</v>
      </c>
      <c r="G2616" s="1181"/>
      <c r="H2616" s="1182"/>
    </row>
    <row r="2617" spans="1:8" x14ac:dyDescent="0.3">
      <c r="A2617" s="1187"/>
      <c r="B2617" s="1188"/>
      <c r="C2617" s="1185"/>
      <c r="D2617" s="1189" t="s">
        <v>4331</v>
      </c>
      <c r="E2617" s="1207"/>
      <c r="F2617" s="1180"/>
      <c r="G2617" s="1181"/>
      <c r="H2617" s="1182"/>
    </row>
    <row r="2618" spans="1:8" x14ac:dyDescent="0.3">
      <c r="A2618" s="1225"/>
      <c r="B2618" s="1188"/>
      <c r="C2618" s="1185"/>
      <c r="D2618" s="1189"/>
      <c r="E2618" s="1229"/>
      <c r="F2618" s="1180"/>
      <c r="G2618" s="1181"/>
      <c r="H2618" s="1182"/>
    </row>
    <row r="2619" spans="1:8" x14ac:dyDescent="0.3">
      <c r="A2619" s="1178"/>
      <c r="B2619" s="1203"/>
      <c r="C2619" s="1204"/>
      <c r="D2619" s="1204"/>
      <c r="E2619" s="1204"/>
      <c r="F2619" s="1210"/>
      <c r="G2619" s="1181"/>
      <c r="H2619" s="1182"/>
    </row>
    <row r="2620" spans="1:8" x14ac:dyDescent="0.3">
      <c r="A2620" s="1205"/>
      <c r="B2620" s="1158" t="s">
        <v>4450</v>
      </c>
      <c r="C2620" s="1159"/>
      <c r="D2620" s="1159"/>
      <c r="E2620" s="1159"/>
      <c r="F2620" s="1175">
        <f>SUM(F2594:F2618)</f>
        <v>0</v>
      </c>
      <c r="G2620" s="1181"/>
      <c r="H2620" s="1151"/>
    </row>
    <row r="2621" spans="1:8" x14ac:dyDescent="0.3">
      <c r="A2621" s="1148" t="str">
        <f>A1</f>
        <v>CONTRACT  SANRAL NRA 2024/1323</v>
      </c>
      <c r="B2621" s="1206"/>
      <c r="C2621" s="1150"/>
      <c r="D2621" s="1150"/>
      <c r="E2621" s="1150"/>
      <c r="F2621" s="1151"/>
      <c r="G2621" s="1181"/>
      <c r="H2621" s="1151"/>
    </row>
    <row r="2622" spans="1:8" x14ac:dyDescent="0.3">
      <c r="A2622" s="1148" t="str">
        <f>A2</f>
        <v>ROUTINE ROAD MAINTENANCE ON NATIONAL ROUTES IN THE MPUMALANGA PROVINCE</v>
      </c>
      <c r="B2622" s="1149"/>
      <c r="C2622" s="1150"/>
      <c r="D2622" s="1150"/>
      <c r="E2622" s="1150"/>
      <c r="F2622" s="1155" t="s">
        <v>4558</v>
      </c>
      <c r="G2622" s="1181"/>
      <c r="H2622" s="1155"/>
    </row>
    <row r="2623" spans="1:8" x14ac:dyDescent="0.3">
      <c r="A2623" s="1157" t="s">
        <v>4457</v>
      </c>
      <c r="B2623" s="1149"/>
      <c r="C2623" s="1159"/>
      <c r="D2623" s="1159"/>
      <c r="E2623" s="1159"/>
      <c r="F2623" s="1151"/>
      <c r="G2623" s="1181"/>
      <c r="H2623" s="1151"/>
    </row>
    <row r="2624" spans="1:8" x14ac:dyDescent="0.3">
      <c r="A2624" s="1162"/>
      <c r="B2624" s="1163"/>
      <c r="C2624" s="1164"/>
      <c r="D2624" s="1164"/>
      <c r="E2624" s="1165"/>
      <c r="F2624" s="1165"/>
      <c r="G2624" s="1181"/>
      <c r="H2624" s="1151"/>
    </row>
    <row r="2625" spans="1:8" x14ac:dyDescent="0.3">
      <c r="A2625" s="1166" t="s">
        <v>4111</v>
      </c>
      <c r="B2625" s="1167" t="s">
        <v>4035</v>
      </c>
      <c r="C2625" s="1168" t="s">
        <v>4112</v>
      </c>
      <c r="D2625" s="1168" t="s">
        <v>4113</v>
      </c>
      <c r="E2625" s="1169" t="s">
        <v>4114</v>
      </c>
      <c r="F2625" s="1169" t="s">
        <v>4036</v>
      </c>
      <c r="G2625" s="1181"/>
      <c r="H2625" s="1170"/>
    </row>
    <row r="2626" spans="1:8" x14ac:dyDescent="0.3">
      <c r="A2626" s="1172"/>
      <c r="B2626" s="1173"/>
      <c r="C2626" s="1174"/>
      <c r="D2626" s="1174"/>
      <c r="E2626" s="1175"/>
      <c r="F2626" s="1175"/>
      <c r="G2626" s="1181"/>
      <c r="H2626" s="1151"/>
    </row>
    <row r="2627" spans="1:8" x14ac:dyDescent="0.3">
      <c r="A2627" s="1178"/>
      <c r="B2627" s="1203"/>
      <c r="C2627" s="1204"/>
      <c r="D2627" s="1204"/>
      <c r="E2627" s="1204"/>
      <c r="F2627" s="1165"/>
      <c r="G2627" s="1181"/>
      <c r="H2627" s="1151"/>
    </row>
    <row r="2628" spans="1:8" x14ac:dyDescent="0.3">
      <c r="A2628" s="1205"/>
      <c r="B2628" s="1158" t="s">
        <v>4451</v>
      </c>
      <c r="C2628" s="1159"/>
      <c r="D2628" s="1159"/>
      <c r="E2628" s="1159"/>
      <c r="F2628" s="1175">
        <f>F2620</f>
        <v>0</v>
      </c>
      <c r="G2628" s="1181"/>
      <c r="H2628" s="1151"/>
    </row>
    <row r="2629" spans="1:8" x14ac:dyDescent="0.3">
      <c r="A2629" s="1187"/>
      <c r="B2629" s="1206"/>
      <c r="C2629" s="1185"/>
      <c r="D2629" s="1189" t="s">
        <v>4331</v>
      </c>
      <c r="E2629" s="1217"/>
      <c r="F2629" s="1207"/>
      <c r="G2629" s="1181"/>
      <c r="H2629" s="1151"/>
    </row>
    <row r="2630" spans="1:8" ht="22.8" x14ac:dyDescent="0.3">
      <c r="A2630" s="1225" t="s">
        <v>2460</v>
      </c>
      <c r="B2630" s="1188" t="s">
        <v>2461</v>
      </c>
      <c r="C2630" s="1185"/>
      <c r="D2630" s="1189" t="s">
        <v>4331</v>
      </c>
      <c r="E2630" s="1217"/>
      <c r="F2630" s="1180"/>
      <c r="G2630" s="1181"/>
      <c r="H2630" s="1182"/>
    </row>
    <row r="2631" spans="1:8" x14ac:dyDescent="0.3">
      <c r="A2631" s="1225"/>
      <c r="B2631" s="1188"/>
      <c r="C2631" s="1185"/>
      <c r="D2631" s="1189" t="s">
        <v>4331</v>
      </c>
      <c r="E2631" s="1217"/>
      <c r="F2631" s="1180"/>
      <c r="G2631" s="1181"/>
      <c r="H2631" s="1182"/>
    </row>
    <row r="2632" spans="1:8" ht="22.8" x14ac:dyDescent="0.3">
      <c r="A2632" s="1225" t="s">
        <v>2462</v>
      </c>
      <c r="B2632" s="1235" t="s">
        <v>4560</v>
      </c>
      <c r="C2632" s="1185" t="s">
        <v>9</v>
      </c>
      <c r="D2632" s="1189">
        <v>2000</v>
      </c>
      <c r="E2632" s="1216"/>
      <c r="F2632" s="1180">
        <f>ROUND(D2632*(ROUND(E2632,2)),2)</f>
        <v>0</v>
      </c>
      <c r="G2632" s="1181"/>
      <c r="H2632" s="1182"/>
    </row>
    <row r="2633" spans="1:8" x14ac:dyDescent="0.3">
      <c r="A2633" s="1225"/>
      <c r="B2633" s="1188"/>
      <c r="C2633" s="1185"/>
      <c r="D2633" s="1189" t="s">
        <v>4331</v>
      </c>
      <c r="E2633" s="1217"/>
      <c r="F2633" s="1180"/>
      <c r="G2633" s="1181"/>
      <c r="H2633" s="1182"/>
    </row>
    <row r="2634" spans="1:8" ht="22.8" x14ac:dyDescent="0.3">
      <c r="A2634" s="1187" t="s">
        <v>2469</v>
      </c>
      <c r="B2634" s="1269" t="s">
        <v>2470</v>
      </c>
      <c r="C2634" s="1185" t="s">
        <v>9</v>
      </c>
      <c r="D2634" s="1189">
        <v>2000</v>
      </c>
      <c r="E2634" s="1216"/>
      <c r="F2634" s="1180">
        <f>ROUND(D2634*(ROUND(E2634,2)),2)</f>
        <v>0</v>
      </c>
      <c r="G2634" s="1181"/>
      <c r="H2634" s="1182"/>
    </row>
    <row r="2635" spans="1:8" x14ac:dyDescent="0.3">
      <c r="A2635" s="1187"/>
      <c r="B2635" s="1269"/>
      <c r="C2635" s="1185"/>
      <c r="D2635" s="1189" t="s">
        <v>4331</v>
      </c>
      <c r="E2635" s="1217"/>
      <c r="F2635" s="1180"/>
      <c r="G2635" s="1181"/>
      <c r="H2635" s="1182"/>
    </row>
    <row r="2636" spans="1:8" ht="45.6" x14ac:dyDescent="0.3">
      <c r="A2636" s="1247" t="s">
        <v>2475</v>
      </c>
      <c r="B2636" s="1247" t="s">
        <v>2476</v>
      </c>
      <c r="C2636" s="1275"/>
      <c r="D2636" s="1246"/>
      <c r="E2636" s="1285"/>
      <c r="F2636" s="1180"/>
      <c r="G2636" s="1181"/>
      <c r="H2636" s="1182"/>
    </row>
    <row r="2637" spans="1:8" ht="22.8" x14ac:dyDescent="0.3">
      <c r="A2637" s="1247" t="s">
        <v>2477</v>
      </c>
      <c r="B2637" s="1247" t="s">
        <v>2463</v>
      </c>
      <c r="C2637" s="1275" t="s">
        <v>363</v>
      </c>
      <c r="D2637" s="1316">
        <v>40</v>
      </c>
      <c r="E2637" s="1216"/>
      <c r="F2637" s="1180">
        <f>ROUND(D2637*(ROUND(E2637,2)),2)</f>
        <v>0</v>
      </c>
      <c r="G2637" s="1181"/>
      <c r="H2637" s="1182"/>
    </row>
    <row r="2638" spans="1:8" ht="22.8" x14ac:dyDescent="0.3">
      <c r="A2638" s="1247" t="s">
        <v>2482</v>
      </c>
      <c r="B2638" s="1247" t="s">
        <v>2470</v>
      </c>
      <c r="C2638" s="1275" t="s">
        <v>363</v>
      </c>
      <c r="D2638" s="1316">
        <v>30</v>
      </c>
      <c r="E2638" s="1216"/>
      <c r="F2638" s="1180">
        <f>ROUND(D2638*(ROUND(E2638,2)),2)</f>
        <v>0</v>
      </c>
      <c r="G2638" s="1181"/>
      <c r="H2638" s="1182"/>
    </row>
    <row r="2639" spans="1:8" x14ac:dyDescent="0.3">
      <c r="A2639" s="1225"/>
      <c r="B2639" s="1188"/>
      <c r="C2639" s="1185"/>
      <c r="D2639" s="1189"/>
      <c r="E2639" s="1285"/>
      <c r="F2639" s="1180"/>
      <c r="G2639" s="1181"/>
      <c r="H2639" s="1182"/>
    </row>
    <row r="2640" spans="1:8" x14ac:dyDescent="0.3">
      <c r="A2640" s="1225"/>
      <c r="B2640" s="1188"/>
      <c r="C2640" s="1185"/>
      <c r="D2640" s="1189"/>
      <c r="E2640" s="1285"/>
      <c r="F2640" s="1180"/>
      <c r="G2640" s="1181"/>
      <c r="H2640" s="1182"/>
    </row>
    <row r="2641" spans="1:8" x14ac:dyDescent="0.3">
      <c r="A2641" s="1225"/>
      <c r="B2641" s="1188"/>
      <c r="C2641" s="1185"/>
      <c r="D2641" s="1189"/>
      <c r="E2641" s="1285"/>
      <c r="F2641" s="1180"/>
      <c r="G2641" s="1181"/>
      <c r="H2641" s="1182"/>
    </row>
    <row r="2642" spans="1:8" x14ac:dyDescent="0.3">
      <c r="A2642" s="1225"/>
      <c r="B2642" s="1188"/>
      <c r="C2642" s="1185"/>
      <c r="D2642" s="1189"/>
      <c r="E2642" s="1285"/>
      <c r="F2642" s="1180"/>
      <c r="G2642" s="1181"/>
      <c r="H2642" s="1182"/>
    </row>
    <row r="2643" spans="1:8" x14ac:dyDescent="0.3">
      <c r="A2643" s="1225"/>
      <c r="B2643" s="1188"/>
      <c r="C2643" s="1185"/>
      <c r="D2643" s="1189"/>
      <c r="E2643" s="1285"/>
      <c r="F2643" s="1180"/>
      <c r="G2643" s="1181"/>
      <c r="H2643" s="1182"/>
    </row>
    <row r="2644" spans="1:8" x14ac:dyDescent="0.3">
      <c r="A2644" s="1225"/>
      <c r="B2644" s="1188"/>
      <c r="C2644" s="1185"/>
      <c r="D2644" s="1189"/>
      <c r="E2644" s="1285"/>
      <c r="F2644" s="1180"/>
      <c r="G2644" s="1181"/>
      <c r="H2644" s="1182"/>
    </row>
    <row r="2645" spans="1:8" x14ac:dyDescent="0.3">
      <c r="A2645" s="1225"/>
      <c r="B2645" s="1188"/>
      <c r="C2645" s="1185"/>
      <c r="D2645" s="1189"/>
      <c r="E2645" s="1285"/>
      <c r="F2645" s="1180"/>
      <c r="G2645" s="1181"/>
      <c r="H2645" s="1182"/>
    </row>
    <row r="2646" spans="1:8" x14ac:dyDescent="0.3">
      <c r="A2646" s="1225"/>
      <c r="B2646" s="1188"/>
      <c r="C2646" s="1185"/>
      <c r="D2646" s="1189"/>
      <c r="E2646" s="1285"/>
      <c r="F2646" s="1180"/>
      <c r="G2646" s="1181"/>
      <c r="H2646" s="1182"/>
    </row>
    <row r="2647" spans="1:8" x14ac:dyDescent="0.3">
      <c r="A2647" s="1225"/>
      <c r="B2647" s="1188"/>
      <c r="C2647" s="1185"/>
      <c r="D2647" s="1189"/>
      <c r="E2647" s="1285"/>
      <c r="F2647" s="1180"/>
      <c r="G2647" s="1181"/>
      <c r="H2647" s="1182"/>
    </row>
    <row r="2648" spans="1:8" x14ac:dyDescent="0.3">
      <c r="A2648" s="1225"/>
      <c r="B2648" s="1188"/>
      <c r="C2648" s="1185"/>
      <c r="D2648" s="1189"/>
      <c r="E2648" s="1285"/>
      <c r="F2648" s="1180"/>
      <c r="G2648" s="1181"/>
      <c r="H2648" s="1182"/>
    </row>
    <row r="2649" spans="1:8" x14ac:dyDescent="0.3">
      <c r="A2649" s="1225"/>
      <c r="B2649" s="1188"/>
      <c r="C2649" s="1185"/>
      <c r="D2649" s="1189"/>
      <c r="E2649" s="1285"/>
      <c r="F2649" s="1180"/>
      <c r="G2649" s="1181"/>
      <c r="H2649" s="1182"/>
    </row>
    <row r="2650" spans="1:8" x14ac:dyDescent="0.3">
      <c r="A2650" s="1225"/>
      <c r="B2650" s="1188"/>
      <c r="C2650" s="1185"/>
      <c r="D2650" s="1189"/>
      <c r="E2650" s="1285"/>
      <c r="F2650" s="1180"/>
      <c r="G2650" s="1181"/>
      <c r="H2650" s="1182"/>
    </row>
    <row r="2651" spans="1:8" x14ac:dyDescent="0.3">
      <c r="A2651" s="1225"/>
      <c r="B2651" s="1188"/>
      <c r="C2651" s="1185"/>
      <c r="D2651" s="1189"/>
      <c r="E2651" s="1285"/>
      <c r="F2651" s="1180"/>
      <c r="G2651" s="1181"/>
      <c r="H2651" s="1182"/>
    </row>
    <row r="2652" spans="1:8" x14ac:dyDescent="0.3">
      <c r="A2652" s="1225"/>
      <c r="B2652" s="1188"/>
      <c r="C2652" s="1185"/>
      <c r="D2652" s="1189"/>
      <c r="E2652" s="1285"/>
      <c r="F2652" s="1180"/>
      <c r="G2652" s="1181"/>
      <c r="H2652" s="1182"/>
    </row>
    <row r="2653" spans="1:8" x14ac:dyDescent="0.3">
      <c r="A2653" s="1225"/>
      <c r="B2653" s="1188"/>
      <c r="C2653" s="1185"/>
      <c r="D2653" s="1189"/>
      <c r="E2653" s="1285"/>
      <c r="F2653" s="1180"/>
      <c r="G2653" s="1181"/>
      <c r="H2653" s="1182"/>
    </row>
    <row r="2654" spans="1:8" x14ac:dyDescent="0.3">
      <c r="A2654" s="1225"/>
      <c r="B2654" s="1188"/>
      <c r="C2654" s="1185"/>
      <c r="D2654" s="1189"/>
      <c r="E2654" s="1285"/>
      <c r="F2654" s="1180"/>
      <c r="G2654" s="1181"/>
      <c r="H2654" s="1182"/>
    </row>
    <row r="2655" spans="1:8" x14ac:dyDescent="0.3">
      <c r="A2655" s="1225"/>
      <c r="B2655" s="1188"/>
      <c r="C2655" s="1185"/>
      <c r="D2655" s="1189"/>
      <c r="E2655" s="1285"/>
      <c r="F2655" s="1180"/>
      <c r="G2655" s="1181"/>
      <c r="H2655" s="1182"/>
    </row>
    <row r="2656" spans="1:8" x14ac:dyDescent="0.3">
      <c r="A2656" s="1225"/>
      <c r="B2656" s="1188"/>
      <c r="C2656" s="1185"/>
      <c r="D2656" s="1189"/>
      <c r="E2656" s="1285"/>
      <c r="F2656" s="1180"/>
      <c r="G2656" s="1181"/>
      <c r="H2656" s="1182"/>
    </row>
    <row r="2657" spans="1:8" x14ac:dyDescent="0.3">
      <c r="A2657" s="1225"/>
      <c r="B2657" s="1188"/>
      <c r="C2657" s="1185"/>
      <c r="D2657" s="1189"/>
      <c r="E2657" s="1285"/>
      <c r="F2657" s="1180"/>
      <c r="G2657" s="1181"/>
      <c r="H2657" s="1182"/>
    </row>
    <row r="2658" spans="1:8" x14ac:dyDescent="0.3">
      <c r="A2658" s="1225"/>
      <c r="B2658" s="1188"/>
      <c r="C2658" s="1185"/>
      <c r="D2658" s="1189"/>
      <c r="E2658" s="1285"/>
      <c r="F2658" s="1180"/>
      <c r="G2658" s="1181"/>
      <c r="H2658" s="1182"/>
    </row>
    <row r="2659" spans="1:8" x14ac:dyDescent="0.3">
      <c r="A2659" s="1225"/>
      <c r="B2659" s="1188"/>
      <c r="C2659" s="1185"/>
      <c r="D2659" s="1189"/>
      <c r="E2659" s="1285"/>
      <c r="F2659" s="1180"/>
      <c r="G2659" s="1181"/>
      <c r="H2659" s="1182"/>
    </row>
    <row r="2660" spans="1:8" x14ac:dyDescent="0.3">
      <c r="A2660" s="1225"/>
      <c r="B2660" s="1188"/>
      <c r="C2660" s="1185"/>
      <c r="D2660" s="1189"/>
      <c r="E2660" s="1285"/>
      <c r="F2660" s="1180"/>
      <c r="G2660" s="1181"/>
      <c r="H2660" s="1182"/>
    </row>
    <row r="2661" spans="1:8" x14ac:dyDescent="0.3">
      <c r="A2661" s="1225"/>
      <c r="B2661" s="1188"/>
      <c r="C2661" s="1185"/>
      <c r="D2661" s="1189"/>
      <c r="E2661" s="1285"/>
      <c r="F2661" s="1180"/>
      <c r="G2661" s="1181"/>
      <c r="H2661" s="1182"/>
    </row>
    <row r="2662" spans="1:8" x14ac:dyDescent="0.3">
      <c r="A2662" s="1225"/>
      <c r="B2662" s="1188"/>
      <c r="C2662" s="1185"/>
      <c r="D2662" s="1189"/>
      <c r="E2662" s="1285"/>
      <c r="F2662" s="1180"/>
      <c r="G2662" s="1181"/>
      <c r="H2662" s="1182"/>
    </row>
    <row r="2663" spans="1:8" x14ac:dyDescent="0.3">
      <c r="A2663" s="1225"/>
      <c r="B2663" s="1188"/>
      <c r="C2663" s="1185"/>
      <c r="D2663" s="1189"/>
      <c r="E2663" s="1285"/>
      <c r="F2663" s="1180"/>
      <c r="G2663" s="1181"/>
      <c r="H2663" s="1182"/>
    </row>
    <row r="2664" spans="1:8" x14ac:dyDescent="0.3">
      <c r="A2664" s="1225"/>
      <c r="B2664" s="1188"/>
      <c r="C2664" s="1185"/>
      <c r="D2664" s="1189"/>
      <c r="E2664" s="1285"/>
      <c r="F2664" s="1180"/>
      <c r="G2664" s="1181"/>
      <c r="H2664" s="1182"/>
    </row>
    <row r="2665" spans="1:8" x14ac:dyDescent="0.3">
      <c r="A2665" s="1225"/>
      <c r="B2665" s="1188"/>
      <c r="C2665" s="1185"/>
      <c r="D2665" s="1189"/>
      <c r="E2665" s="1285"/>
      <c r="F2665" s="1180"/>
      <c r="G2665" s="1181"/>
      <c r="H2665" s="1182"/>
    </row>
    <row r="2666" spans="1:8" x14ac:dyDescent="0.3">
      <c r="A2666" s="1225"/>
      <c r="B2666" s="1188"/>
      <c r="C2666" s="1185"/>
      <c r="D2666" s="1189"/>
      <c r="E2666" s="1285"/>
      <c r="F2666" s="1180"/>
      <c r="G2666" s="1181"/>
      <c r="H2666" s="1182"/>
    </row>
    <row r="2667" spans="1:8" x14ac:dyDescent="0.3">
      <c r="A2667" s="1225"/>
      <c r="B2667" s="1188"/>
      <c r="C2667" s="1185"/>
      <c r="D2667" s="1189"/>
      <c r="E2667" s="1285"/>
      <c r="F2667" s="1180"/>
      <c r="G2667" s="1181"/>
      <c r="H2667" s="1182"/>
    </row>
    <row r="2668" spans="1:8" x14ac:dyDescent="0.3">
      <c r="A2668" s="1225"/>
      <c r="B2668" s="1188"/>
      <c r="C2668" s="1185"/>
      <c r="D2668" s="1189"/>
      <c r="E2668" s="1285"/>
      <c r="F2668" s="1180"/>
      <c r="G2668" s="1181"/>
      <c r="H2668" s="1182"/>
    </row>
    <row r="2669" spans="1:8" x14ac:dyDescent="0.3">
      <c r="A2669" s="1225"/>
      <c r="B2669" s="1188"/>
      <c r="C2669" s="1185"/>
      <c r="D2669" s="1189"/>
      <c r="E2669" s="1285"/>
      <c r="F2669" s="1180"/>
      <c r="G2669" s="1181"/>
      <c r="H2669" s="1182"/>
    </row>
    <row r="2670" spans="1:8" x14ac:dyDescent="0.3">
      <c r="A2670" s="1225"/>
      <c r="B2670" s="1188"/>
      <c r="C2670" s="1185"/>
      <c r="D2670" s="1189"/>
      <c r="E2670" s="1285"/>
      <c r="F2670" s="1180"/>
      <c r="G2670" s="1181"/>
      <c r="H2670" s="1182"/>
    </row>
    <row r="2671" spans="1:8" x14ac:dyDescent="0.3">
      <c r="A2671" s="1178"/>
      <c r="B2671" s="1203"/>
      <c r="C2671" s="1204"/>
      <c r="D2671" s="1204"/>
      <c r="E2671" s="1204"/>
      <c r="F2671" s="1210"/>
      <c r="G2671" s="1181"/>
      <c r="H2671" s="1182"/>
    </row>
    <row r="2672" spans="1:8" x14ac:dyDescent="0.3">
      <c r="A2672" s="1211" t="s">
        <v>4102</v>
      </c>
      <c r="B2672" s="1158" t="s">
        <v>4116</v>
      </c>
      <c r="C2672" s="1159"/>
      <c r="D2672" s="1159"/>
      <c r="E2672" s="1159"/>
      <c r="F2672" s="1175">
        <f>SUM(F2628:F2670)</f>
        <v>0</v>
      </c>
      <c r="G2672" s="1181"/>
      <c r="H2672" s="1151"/>
    </row>
    <row r="2673" spans="1:8" x14ac:dyDescent="0.3">
      <c r="A2673" s="1148" t="str">
        <f>A1</f>
        <v>CONTRACT  SANRAL NRA 2024/1323</v>
      </c>
      <c r="B2673" s="1206"/>
      <c r="C2673" s="1150"/>
      <c r="D2673" s="1150"/>
      <c r="E2673" s="1150"/>
      <c r="F2673" s="1151"/>
      <c r="G2673" s="1181"/>
      <c r="H2673" s="1151"/>
    </row>
    <row r="2674" spans="1:8" x14ac:dyDescent="0.3">
      <c r="A2674" s="1148" t="str">
        <f>A2</f>
        <v>ROUTINE ROAD MAINTENANCE ON NATIONAL ROUTES IN THE MPUMALANGA PROVINCE</v>
      </c>
      <c r="B2674" s="1149"/>
      <c r="C2674" s="1150"/>
      <c r="D2674" s="1150"/>
      <c r="E2674" s="1150"/>
      <c r="F2674" s="1155" t="s">
        <v>4561</v>
      </c>
      <c r="G2674" s="1181"/>
      <c r="H2674" s="1155"/>
    </row>
    <row r="2675" spans="1:8" x14ac:dyDescent="0.3">
      <c r="A2675" s="1157" t="s">
        <v>4457</v>
      </c>
      <c r="B2675" s="1149"/>
      <c r="C2675" s="1159"/>
      <c r="D2675" s="1159"/>
      <c r="E2675" s="1159"/>
      <c r="F2675" s="1151"/>
      <c r="G2675" s="1181"/>
      <c r="H2675" s="1151"/>
    </row>
    <row r="2676" spans="1:8" x14ac:dyDescent="0.3">
      <c r="A2676" s="1162"/>
      <c r="B2676" s="1163"/>
      <c r="C2676" s="1164"/>
      <c r="D2676" s="1164"/>
      <c r="E2676" s="1165"/>
      <c r="F2676" s="1165"/>
      <c r="G2676" s="1181"/>
      <c r="H2676" s="1151"/>
    </row>
    <row r="2677" spans="1:8" x14ac:dyDescent="0.3">
      <c r="A2677" s="1166" t="s">
        <v>4111</v>
      </c>
      <c r="B2677" s="1167" t="s">
        <v>4035</v>
      </c>
      <c r="C2677" s="1168" t="s">
        <v>4112</v>
      </c>
      <c r="D2677" s="1168" t="s">
        <v>4113</v>
      </c>
      <c r="E2677" s="1169" t="s">
        <v>4114</v>
      </c>
      <c r="F2677" s="1169" t="s">
        <v>4036</v>
      </c>
      <c r="G2677" s="1181"/>
      <c r="H2677" s="1170"/>
    </row>
    <row r="2678" spans="1:8" x14ac:dyDescent="0.3">
      <c r="A2678" s="1172"/>
      <c r="B2678" s="1173"/>
      <c r="C2678" s="1174"/>
      <c r="D2678" s="1174"/>
      <c r="E2678" s="1175"/>
      <c r="F2678" s="1175"/>
      <c r="G2678" s="1181"/>
      <c r="H2678" s="1151"/>
    </row>
    <row r="2679" spans="1:8" x14ac:dyDescent="0.3">
      <c r="A2679" s="1222"/>
      <c r="B2679" s="1223"/>
      <c r="C2679" s="1164"/>
      <c r="D2679" s="1189" t="s">
        <v>4331</v>
      </c>
      <c r="E2679" s="1165"/>
      <c r="F2679" s="1180"/>
      <c r="G2679" s="1181"/>
      <c r="H2679" s="1182"/>
    </row>
    <row r="2680" spans="1:8" ht="24" x14ac:dyDescent="0.3">
      <c r="A2680" s="1183" t="s">
        <v>4103</v>
      </c>
      <c r="B2680" s="1184" t="s">
        <v>4104</v>
      </c>
      <c r="C2680" s="1185"/>
      <c r="D2680" s="1189" t="s">
        <v>4331</v>
      </c>
      <c r="E2680" s="1207"/>
      <c r="F2680" s="1180"/>
      <c r="G2680" s="1181"/>
      <c r="H2680" s="1182"/>
    </row>
    <row r="2681" spans="1:8" x14ac:dyDescent="0.3">
      <c r="A2681" s="1178"/>
      <c r="B2681" s="1203"/>
      <c r="C2681" s="1204"/>
      <c r="D2681" s="1204"/>
      <c r="E2681" s="1204"/>
      <c r="F2681" s="1210"/>
      <c r="G2681" s="1181"/>
      <c r="H2681" s="1182"/>
    </row>
    <row r="2682" spans="1:8" x14ac:dyDescent="0.3">
      <c r="A2682" s="1205"/>
      <c r="B2682" s="1158" t="s">
        <v>4450</v>
      </c>
      <c r="C2682" s="1159"/>
      <c r="D2682" s="1159"/>
      <c r="E2682" s="1159"/>
      <c r="F2682" s="1175">
        <f>SUM(F2679:F2680)</f>
        <v>0</v>
      </c>
      <c r="G2682" s="1181"/>
      <c r="H2682" s="1151"/>
    </row>
    <row r="2683" spans="1:8" x14ac:dyDescent="0.3">
      <c r="A2683" s="1148" t="str">
        <f>A1</f>
        <v>CONTRACT  SANRAL NRA 2024/1323</v>
      </c>
      <c r="B2683" s="1206"/>
      <c r="C2683" s="1150"/>
      <c r="D2683" s="1150"/>
      <c r="E2683" s="1150"/>
      <c r="F2683" s="1151"/>
      <c r="G2683" s="1181"/>
      <c r="H2683" s="1151"/>
    </row>
    <row r="2684" spans="1:8" x14ac:dyDescent="0.3">
      <c r="A2684" s="1148" t="str">
        <f>A2</f>
        <v>ROUTINE ROAD MAINTENANCE ON NATIONAL ROUTES IN THE MPUMALANGA PROVINCE</v>
      </c>
      <c r="B2684" s="1149"/>
      <c r="C2684" s="1150"/>
      <c r="D2684" s="1150"/>
      <c r="E2684" s="1150"/>
      <c r="F2684" s="1155" t="s">
        <v>4561</v>
      </c>
      <c r="G2684" s="1181"/>
      <c r="H2684" s="1155"/>
    </row>
    <row r="2685" spans="1:8" x14ac:dyDescent="0.3">
      <c r="A2685" s="1157" t="s">
        <v>4457</v>
      </c>
      <c r="B2685" s="1149"/>
      <c r="C2685" s="1159"/>
      <c r="D2685" s="1159"/>
      <c r="E2685" s="1159"/>
      <c r="F2685" s="1151"/>
      <c r="G2685" s="1181"/>
      <c r="H2685" s="1151"/>
    </row>
    <row r="2686" spans="1:8" x14ac:dyDescent="0.3">
      <c r="A2686" s="1162"/>
      <c r="B2686" s="1163"/>
      <c r="C2686" s="1164"/>
      <c r="D2686" s="1164"/>
      <c r="E2686" s="1165"/>
      <c r="F2686" s="1165"/>
      <c r="G2686" s="1181"/>
      <c r="H2686" s="1151"/>
    </row>
    <row r="2687" spans="1:8" x14ac:dyDescent="0.3">
      <c r="A2687" s="1166" t="s">
        <v>4111</v>
      </c>
      <c r="B2687" s="1167" t="s">
        <v>4035</v>
      </c>
      <c r="C2687" s="1168" t="s">
        <v>4112</v>
      </c>
      <c r="D2687" s="1168" t="s">
        <v>4113</v>
      </c>
      <c r="E2687" s="1169" t="s">
        <v>4114</v>
      </c>
      <c r="F2687" s="1169" t="s">
        <v>4036</v>
      </c>
      <c r="G2687" s="1181"/>
      <c r="H2687" s="1170"/>
    </row>
    <row r="2688" spans="1:8" x14ac:dyDescent="0.3">
      <c r="A2688" s="1172"/>
      <c r="B2688" s="1173"/>
      <c r="C2688" s="1174"/>
      <c r="D2688" s="1174"/>
      <c r="E2688" s="1175"/>
      <c r="F2688" s="1175"/>
      <c r="G2688" s="1181"/>
      <c r="H2688" s="1151"/>
    </row>
    <row r="2689" spans="1:8" x14ac:dyDescent="0.3">
      <c r="A2689" s="1178"/>
      <c r="B2689" s="1203"/>
      <c r="C2689" s="1204"/>
      <c r="D2689" s="1204"/>
      <c r="E2689" s="1204"/>
      <c r="F2689" s="1165"/>
      <c r="G2689" s="1181"/>
      <c r="H2689" s="1151"/>
    </row>
    <row r="2690" spans="1:8" x14ac:dyDescent="0.3">
      <c r="A2690" s="1205"/>
      <c r="B2690" s="1158" t="s">
        <v>4451</v>
      </c>
      <c r="C2690" s="1159"/>
      <c r="D2690" s="1159"/>
      <c r="E2690" s="1159"/>
      <c r="F2690" s="1175">
        <f>F2682</f>
        <v>0</v>
      </c>
      <c r="G2690" s="1181"/>
      <c r="H2690" s="1151"/>
    </row>
    <row r="2691" spans="1:8" x14ac:dyDescent="0.3">
      <c r="A2691" s="1225"/>
      <c r="B2691" s="1188"/>
      <c r="C2691" s="1185"/>
      <c r="D2691" s="1189"/>
      <c r="E2691" s="1229"/>
      <c r="F2691" s="1180"/>
      <c r="G2691" s="1181"/>
      <c r="H2691" s="1182"/>
    </row>
    <row r="2692" spans="1:8" x14ac:dyDescent="0.3">
      <c r="A2692" s="1187" t="s">
        <v>2526</v>
      </c>
      <c r="B2692" s="1188" t="s">
        <v>2527</v>
      </c>
      <c r="C2692" s="1185"/>
      <c r="D2692" s="1189" t="s">
        <v>4331</v>
      </c>
      <c r="E2692" s="1217"/>
      <c r="F2692" s="1180"/>
      <c r="G2692" s="1181"/>
      <c r="H2692" s="1182"/>
    </row>
    <row r="2693" spans="1:8" x14ac:dyDescent="0.3">
      <c r="A2693" s="1187"/>
      <c r="B2693" s="1188"/>
      <c r="C2693" s="1185"/>
      <c r="D2693" s="1189" t="s">
        <v>4331</v>
      </c>
      <c r="E2693" s="1207"/>
      <c r="F2693" s="1180"/>
      <c r="G2693" s="1181"/>
      <c r="H2693" s="1182"/>
    </row>
    <row r="2694" spans="1:8" x14ac:dyDescent="0.3">
      <c r="A2694" s="1187" t="s">
        <v>2528</v>
      </c>
      <c r="B2694" s="1188" t="s">
        <v>4011</v>
      </c>
      <c r="C2694" s="1185" t="s">
        <v>9</v>
      </c>
      <c r="D2694" s="1189">
        <v>40</v>
      </c>
      <c r="E2694" s="1286"/>
      <c r="F2694" s="1180">
        <f>ROUND(D2694*(ROUND(E2694,2)),2)</f>
        <v>0</v>
      </c>
      <c r="G2694" s="1181"/>
      <c r="H2694" s="1182"/>
    </row>
    <row r="2695" spans="1:8" x14ac:dyDescent="0.3">
      <c r="A2695" s="1225"/>
      <c r="B2695" s="1188"/>
      <c r="C2695" s="1185"/>
      <c r="D2695" s="1189" t="s">
        <v>4331</v>
      </c>
      <c r="E2695" s="1258"/>
      <c r="F2695" s="1180"/>
      <c r="G2695" s="1181"/>
      <c r="H2695" s="1182"/>
    </row>
    <row r="2696" spans="1:8" x14ac:dyDescent="0.3">
      <c r="A2696" s="1187" t="s">
        <v>2530</v>
      </c>
      <c r="B2696" s="1235" t="s">
        <v>4007</v>
      </c>
      <c r="C2696" s="1185" t="s">
        <v>9</v>
      </c>
      <c r="D2696" s="1189">
        <v>35</v>
      </c>
      <c r="E2696" s="1286"/>
      <c r="F2696" s="1180">
        <f>ROUND(D2696*(ROUND(E2696,2)),2)</f>
        <v>0</v>
      </c>
      <c r="G2696" s="1181"/>
      <c r="H2696" s="1182"/>
    </row>
    <row r="2697" spans="1:8" x14ac:dyDescent="0.3">
      <c r="A2697" s="1225"/>
      <c r="B2697" s="1235"/>
      <c r="C2697" s="1185"/>
      <c r="D2697" s="1189" t="s">
        <v>4331</v>
      </c>
      <c r="E2697" s="1258"/>
      <c r="F2697" s="1180"/>
      <c r="G2697" s="1181"/>
      <c r="H2697" s="1182"/>
    </row>
    <row r="2698" spans="1:8" x14ac:dyDescent="0.3">
      <c r="A2698" s="1187" t="s">
        <v>2532</v>
      </c>
      <c r="B2698" s="1235" t="s">
        <v>4008</v>
      </c>
      <c r="C2698" s="1185" t="s">
        <v>9</v>
      </c>
      <c r="D2698" s="1189">
        <v>25</v>
      </c>
      <c r="E2698" s="1286"/>
      <c r="F2698" s="1180">
        <f>ROUND(D2698*(ROUND(E2698,2)),2)</f>
        <v>0</v>
      </c>
      <c r="G2698" s="1181"/>
      <c r="H2698" s="1182"/>
    </row>
    <row r="2699" spans="1:8" x14ac:dyDescent="0.3">
      <c r="A2699" s="1225"/>
      <c r="B2699" s="1235"/>
      <c r="C2699" s="1185"/>
      <c r="D2699" s="1189" t="s">
        <v>4331</v>
      </c>
      <c r="E2699" s="1258"/>
      <c r="F2699" s="1180"/>
      <c r="G2699" s="1181"/>
      <c r="H2699" s="1182"/>
    </row>
    <row r="2700" spans="1:8" x14ac:dyDescent="0.3">
      <c r="A2700" s="1225" t="s">
        <v>2534</v>
      </c>
      <c r="B2700" s="1235" t="s">
        <v>4009</v>
      </c>
      <c r="C2700" s="1185" t="s">
        <v>9</v>
      </c>
      <c r="D2700" s="1189">
        <v>10</v>
      </c>
      <c r="E2700" s="1286"/>
      <c r="F2700" s="1180">
        <f>ROUND(D2700*(ROUND(E2700,2)),2)</f>
        <v>0</v>
      </c>
      <c r="G2700" s="1181"/>
      <c r="H2700" s="1182"/>
    </row>
    <row r="2701" spans="1:8" x14ac:dyDescent="0.3">
      <c r="A2701" s="1225"/>
      <c r="B2701" s="1235"/>
      <c r="C2701" s="1185"/>
      <c r="D2701" s="1189" t="s">
        <v>4331</v>
      </c>
      <c r="E2701" s="1258"/>
      <c r="F2701" s="1180"/>
      <c r="G2701" s="1181"/>
      <c r="H2701" s="1182"/>
    </row>
    <row r="2702" spans="1:8" x14ac:dyDescent="0.3">
      <c r="A2702" s="1187" t="s">
        <v>2536</v>
      </c>
      <c r="B2702" s="1235" t="s">
        <v>4010</v>
      </c>
      <c r="C2702" s="1185" t="s">
        <v>9</v>
      </c>
      <c r="D2702" s="1189">
        <v>10</v>
      </c>
      <c r="E2702" s="1286"/>
      <c r="F2702" s="1180">
        <f>ROUND(D2702*(ROUND(E2702,2)),2)</f>
        <v>0</v>
      </c>
      <c r="G2702" s="1181"/>
      <c r="H2702" s="1182"/>
    </row>
    <row r="2703" spans="1:8" x14ac:dyDescent="0.3">
      <c r="A2703" s="1225"/>
      <c r="B2703" s="1188"/>
      <c r="C2703" s="1185"/>
      <c r="D2703" s="1189"/>
      <c r="E2703" s="1258"/>
      <c r="F2703" s="1180"/>
      <c r="G2703" s="1181"/>
      <c r="H2703" s="1182"/>
    </row>
    <row r="2704" spans="1:8" x14ac:dyDescent="0.3">
      <c r="A2704" s="1178"/>
      <c r="B2704" s="1203"/>
      <c r="C2704" s="1204"/>
      <c r="D2704" s="1204"/>
      <c r="E2704" s="1204"/>
      <c r="F2704" s="1210"/>
      <c r="G2704" s="1181"/>
      <c r="H2704" s="1182"/>
    </row>
    <row r="2705" spans="1:8" x14ac:dyDescent="0.3">
      <c r="A2705" s="1205"/>
      <c r="B2705" s="1158" t="s">
        <v>4450</v>
      </c>
      <c r="C2705" s="1159"/>
      <c r="D2705" s="1159"/>
      <c r="E2705" s="1159"/>
      <c r="F2705" s="1175">
        <f>SUM(F2690:F2703)</f>
        <v>0</v>
      </c>
      <c r="G2705" s="1181"/>
      <c r="H2705" s="1151"/>
    </row>
    <row r="2706" spans="1:8" x14ac:dyDescent="0.3">
      <c r="A2706" s="1148" t="str">
        <f>A1</f>
        <v>CONTRACT  SANRAL NRA 2024/1323</v>
      </c>
      <c r="B2706" s="1206"/>
      <c r="C2706" s="1150"/>
      <c r="D2706" s="1150"/>
      <c r="E2706" s="1150"/>
      <c r="F2706" s="1151"/>
      <c r="G2706" s="1181"/>
      <c r="H2706" s="1151"/>
    </row>
    <row r="2707" spans="1:8" x14ac:dyDescent="0.3">
      <c r="A2707" s="1148" t="str">
        <f>A2</f>
        <v>ROUTINE ROAD MAINTENANCE ON NATIONAL ROUTES IN THE MPUMALANGA PROVINCE</v>
      </c>
      <c r="B2707" s="1149"/>
      <c r="C2707" s="1150"/>
      <c r="D2707" s="1150"/>
      <c r="E2707" s="1150"/>
      <c r="F2707" s="1155" t="s">
        <v>4561</v>
      </c>
      <c r="G2707" s="1181"/>
      <c r="H2707" s="1155"/>
    </row>
    <row r="2708" spans="1:8" x14ac:dyDescent="0.3">
      <c r="A2708" s="1157" t="s">
        <v>4457</v>
      </c>
      <c r="B2708" s="1149"/>
      <c r="C2708" s="1159"/>
      <c r="D2708" s="1159"/>
      <c r="E2708" s="1159"/>
      <c r="F2708" s="1151"/>
      <c r="G2708" s="1181"/>
      <c r="H2708" s="1151"/>
    </row>
    <row r="2709" spans="1:8" x14ac:dyDescent="0.3">
      <c r="A2709" s="1162"/>
      <c r="B2709" s="1163"/>
      <c r="C2709" s="1164"/>
      <c r="D2709" s="1164"/>
      <c r="E2709" s="1165"/>
      <c r="F2709" s="1165"/>
      <c r="G2709" s="1181"/>
      <c r="H2709" s="1151"/>
    </row>
    <row r="2710" spans="1:8" x14ac:dyDescent="0.3">
      <c r="A2710" s="1166" t="s">
        <v>4111</v>
      </c>
      <c r="B2710" s="1167" t="s">
        <v>4035</v>
      </c>
      <c r="C2710" s="1168" t="s">
        <v>4112</v>
      </c>
      <c r="D2710" s="1168" t="s">
        <v>4113</v>
      </c>
      <c r="E2710" s="1169" t="s">
        <v>4114</v>
      </c>
      <c r="F2710" s="1169" t="s">
        <v>4036</v>
      </c>
      <c r="G2710" s="1181"/>
      <c r="H2710" s="1170"/>
    </row>
    <row r="2711" spans="1:8" x14ac:dyDescent="0.3">
      <c r="A2711" s="1172"/>
      <c r="B2711" s="1173"/>
      <c r="C2711" s="1174"/>
      <c r="D2711" s="1174"/>
      <c r="E2711" s="1175"/>
      <c r="F2711" s="1175"/>
      <c r="G2711" s="1181"/>
      <c r="H2711" s="1151"/>
    </row>
    <row r="2712" spans="1:8" x14ac:dyDescent="0.3">
      <c r="A2712" s="1178"/>
      <c r="B2712" s="1203"/>
      <c r="C2712" s="1204"/>
      <c r="D2712" s="1204"/>
      <c r="E2712" s="1204"/>
      <c r="F2712" s="1165"/>
      <c r="G2712" s="1181"/>
      <c r="H2712" s="1151"/>
    </row>
    <row r="2713" spans="1:8" x14ac:dyDescent="0.3">
      <c r="A2713" s="1205"/>
      <c r="B2713" s="1158" t="s">
        <v>4451</v>
      </c>
      <c r="C2713" s="1159"/>
      <c r="D2713" s="1159"/>
      <c r="E2713" s="1159"/>
      <c r="F2713" s="1175">
        <f>F2705</f>
        <v>0</v>
      </c>
      <c r="G2713" s="1181"/>
      <c r="H2713" s="1151"/>
    </row>
    <row r="2714" spans="1:8" x14ac:dyDescent="0.3">
      <c r="A2714" s="1187"/>
      <c r="B2714" s="1188"/>
      <c r="C2714" s="1185"/>
      <c r="D2714" s="1189" t="s">
        <v>4331</v>
      </c>
      <c r="E2714" s="1258"/>
      <c r="F2714" s="1180"/>
      <c r="G2714" s="1181"/>
      <c r="H2714" s="1182"/>
    </row>
    <row r="2715" spans="1:8" x14ac:dyDescent="0.3">
      <c r="A2715" s="1225" t="s">
        <v>2538</v>
      </c>
      <c r="B2715" s="1188" t="s">
        <v>2539</v>
      </c>
      <c r="C2715" s="1185"/>
      <c r="D2715" s="1189" t="s">
        <v>4331</v>
      </c>
      <c r="E2715" s="1217"/>
      <c r="F2715" s="1180"/>
      <c r="G2715" s="1181"/>
      <c r="H2715" s="1182"/>
    </row>
    <row r="2716" spans="1:8" x14ac:dyDescent="0.3">
      <c r="A2716" s="1225"/>
      <c r="B2716" s="1188"/>
      <c r="C2716" s="1185"/>
      <c r="D2716" s="1189" t="s">
        <v>4331</v>
      </c>
      <c r="E2716" s="1207"/>
      <c r="F2716" s="1180"/>
      <c r="G2716" s="1181"/>
      <c r="H2716" s="1182"/>
    </row>
    <row r="2717" spans="1:8" x14ac:dyDescent="0.3">
      <c r="A2717" s="1187" t="s">
        <v>2540</v>
      </c>
      <c r="B2717" s="1188" t="s">
        <v>4300</v>
      </c>
      <c r="C2717" s="1185"/>
      <c r="D2717" s="1189"/>
      <c r="E2717" s="1258"/>
      <c r="F2717" s="1180"/>
      <c r="G2717" s="1181"/>
      <c r="H2717" s="1182"/>
    </row>
    <row r="2718" spans="1:8" x14ac:dyDescent="0.3">
      <c r="A2718" s="1225"/>
      <c r="B2718" s="1188"/>
      <c r="C2718" s="1185"/>
      <c r="D2718" s="1189"/>
      <c r="E2718" s="1258"/>
      <c r="F2718" s="1180"/>
      <c r="G2718" s="1181"/>
      <c r="H2718" s="1182"/>
    </row>
    <row r="2719" spans="1:8" x14ac:dyDescent="0.3">
      <c r="A2719" s="1187" t="s">
        <v>2542</v>
      </c>
      <c r="B2719" s="1188" t="s">
        <v>1222</v>
      </c>
      <c r="C2719" s="1185" t="s">
        <v>955</v>
      </c>
      <c r="D2719" s="1189">
        <v>220</v>
      </c>
      <c r="E2719" s="1286"/>
      <c r="F2719" s="1180">
        <f>ROUND(D2719*(ROUND(E2719,2)),2)</f>
        <v>0</v>
      </c>
      <c r="G2719" s="1181"/>
      <c r="H2719" s="1182"/>
    </row>
    <row r="2720" spans="1:8" x14ac:dyDescent="0.3">
      <c r="A2720" s="1225"/>
      <c r="B2720" s="1188"/>
      <c r="C2720" s="1185"/>
      <c r="D2720" s="1189"/>
      <c r="E2720" s="1258"/>
      <c r="F2720" s="1180"/>
      <c r="G2720" s="1181"/>
      <c r="H2720" s="1182"/>
    </row>
    <row r="2721" spans="1:8" ht="22.8" x14ac:dyDescent="0.3">
      <c r="A2721" s="1187" t="s">
        <v>2548</v>
      </c>
      <c r="B2721" s="1188" t="s">
        <v>4301</v>
      </c>
      <c r="C2721" s="1185"/>
      <c r="D2721" s="1189"/>
      <c r="E2721" s="1285"/>
      <c r="F2721" s="1180"/>
      <c r="G2721" s="1181"/>
      <c r="H2721" s="1182"/>
    </row>
    <row r="2722" spans="1:8" x14ac:dyDescent="0.3">
      <c r="A2722" s="1187"/>
      <c r="B2722" s="1188"/>
      <c r="C2722" s="1185"/>
      <c r="D2722" s="1189"/>
      <c r="E2722" s="1285"/>
      <c r="F2722" s="1180"/>
      <c r="G2722" s="1181"/>
      <c r="H2722" s="1182"/>
    </row>
    <row r="2723" spans="1:8" x14ac:dyDescent="0.3">
      <c r="A2723" s="1187" t="s">
        <v>2550</v>
      </c>
      <c r="B2723" s="1188" t="s">
        <v>1222</v>
      </c>
      <c r="C2723" s="1185" t="s">
        <v>955</v>
      </c>
      <c r="D2723" s="1189">
        <v>220</v>
      </c>
      <c r="E2723" s="1286"/>
      <c r="F2723" s="1180">
        <f>ROUND(D2723*(ROUND(E2723,2)),2)</f>
        <v>0</v>
      </c>
      <c r="G2723" s="1181"/>
      <c r="H2723" s="1182"/>
    </row>
    <row r="2724" spans="1:8" x14ac:dyDescent="0.3">
      <c r="A2724" s="1225"/>
      <c r="B2724" s="1188"/>
      <c r="C2724" s="1185"/>
      <c r="D2724" s="1189"/>
      <c r="E2724" s="1285"/>
      <c r="F2724" s="1180"/>
      <c r="G2724" s="1181"/>
      <c r="H2724" s="1182"/>
    </row>
    <row r="2725" spans="1:8" x14ac:dyDescent="0.3">
      <c r="A2725" s="1187" t="s">
        <v>2556</v>
      </c>
      <c r="B2725" s="1188" t="s">
        <v>2557</v>
      </c>
      <c r="C2725" s="1185" t="s">
        <v>955</v>
      </c>
      <c r="D2725" s="1189">
        <v>220</v>
      </c>
      <c r="E2725" s="1286"/>
      <c r="F2725" s="1180">
        <f>ROUND(D2725*(ROUND(E2725,2)),2)</f>
        <v>0</v>
      </c>
      <c r="G2725" s="1181"/>
      <c r="H2725" s="1182"/>
    </row>
    <row r="2726" spans="1:8" x14ac:dyDescent="0.3">
      <c r="A2726" s="1187"/>
      <c r="B2726" s="1188"/>
      <c r="C2726" s="1185"/>
      <c r="D2726" s="1189" t="s">
        <v>4331</v>
      </c>
      <c r="E2726" s="1207"/>
      <c r="F2726" s="1180"/>
      <c r="G2726" s="1181"/>
      <c r="H2726" s="1182"/>
    </row>
    <row r="2727" spans="1:8" x14ac:dyDescent="0.3">
      <c r="A2727" s="1187"/>
      <c r="B2727" s="1188" t="s">
        <v>1222</v>
      </c>
      <c r="C2727" s="1185"/>
      <c r="D2727" s="1189"/>
      <c r="E2727" s="1258"/>
      <c r="F2727" s="1180"/>
      <c r="G2727" s="1181"/>
      <c r="H2727" s="1182"/>
    </row>
    <row r="2728" spans="1:8" x14ac:dyDescent="0.3">
      <c r="A2728" s="1187"/>
      <c r="B2728" s="1188"/>
      <c r="C2728" s="1185"/>
      <c r="D2728" s="1189"/>
      <c r="E2728" s="1258"/>
      <c r="F2728" s="1180"/>
      <c r="G2728" s="1181"/>
      <c r="H2728" s="1182"/>
    </row>
    <row r="2729" spans="1:8" ht="22.8" x14ac:dyDescent="0.3">
      <c r="A2729" s="1225" t="s">
        <v>2558</v>
      </c>
      <c r="B2729" s="1188" t="s">
        <v>2559</v>
      </c>
      <c r="C2729" s="1185" t="s">
        <v>2405</v>
      </c>
      <c r="D2729" s="1189">
        <v>10</v>
      </c>
      <c r="E2729" s="1286"/>
      <c r="F2729" s="1180">
        <f>ROUND(D2729*(ROUND(E2729,2)),2)</f>
        <v>0</v>
      </c>
      <c r="G2729" s="1181"/>
      <c r="H2729" s="1182"/>
    </row>
    <row r="2730" spans="1:8" x14ac:dyDescent="0.3">
      <c r="A2730" s="1225"/>
      <c r="B2730" s="1188"/>
      <c r="C2730" s="1185"/>
      <c r="D2730" s="1189" t="s">
        <v>4331</v>
      </c>
      <c r="E2730" s="1258"/>
      <c r="F2730" s="1180"/>
      <c r="G2730" s="1181"/>
      <c r="H2730" s="1182"/>
    </row>
    <row r="2731" spans="1:8" x14ac:dyDescent="0.3">
      <c r="A2731" s="1219"/>
      <c r="B2731" s="1198"/>
      <c r="C2731" s="1185"/>
      <c r="D2731" s="1189" t="s">
        <v>4331</v>
      </c>
      <c r="E2731" s="1207"/>
      <c r="F2731" s="1180"/>
      <c r="G2731" s="1181"/>
      <c r="H2731" s="1182"/>
    </row>
    <row r="2732" spans="1:8" x14ac:dyDescent="0.3">
      <c r="A2732" s="1219"/>
      <c r="B2732" s="1198"/>
      <c r="C2732" s="1185"/>
      <c r="D2732" s="1189" t="s">
        <v>4331</v>
      </c>
      <c r="E2732" s="1207"/>
      <c r="F2732" s="1180"/>
      <c r="G2732" s="1181"/>
      <c r="H2732" s="1182"/>
    </row>
    <row r="2733" spans="1:8" x14ac:dyDescent="0.3">
      <c r="A2733" s="1219"/>
      <c r="B2733" s="1198"/>
      <c r="C2733" s="1185"/>
      <c r="D2733" s="1189" t="s">
        <v>4331</v>
      </c>
      <c r="E2733" s="1207"/>
      <c r="F2733" s="1180"/>
      <c r="G2733" s="1181"/>
      <c r="H2733" s="1182"/>
    </row>
    <row r="2734" spans="1:8" x14ac:dyDescent="0.3">
      <c r="A2734" s="1219"/>
      <c r="B2734" s="1198"/>
      <c r="C2734" s="1185"/>
      <c r="D2734" s="1189"/>
      <c r="E2734" s="1207"/>
      <c r="F2734" s="1180"/>
      <c r="G2734" s="1181"/>
      <c r="H2734" s="1182"/>
    </row>
    <row r="2735" spans="1:8" x14ac:dyDescent="0.3">
      <c r="A2735" s="1219"/>
      <c r="B2735" s="1198"/>
      <c r="C2735" s="1185"/>
      <c r="D2735" s="1189"/>
      <c r="E2735" s="1207"/>
      <c r="F2735" s="1180"/>
      <c r="G2735" s="1181"/>
      <c r="H2735" s="1182"/>
    </row>
    <row r="2736" spans="1:8" x14ac:dyDescent="0.3">
      <c r="A2736" s="1219"/>
      <c r="B2736" s="1198"/>
      <c r="C2736" s="1185"/>
      <c r="D2736" s="1189"/>
      <c r="E2736" s="1207"/>
      <c r="F2736" s="1180"/>
      <c r="G2736" s="1181"/>
      <c r="H2736" s="1182"/>
    </row>
    <row r="2737" spans="1:8" x14ac:dyDescent="0.3">
      <c r="A2737" s="1219"/>
      <c r="B2737" s="1198"/>
      <c r="C2737" s="1185"/>
      <c r="D2737" s="1189"/>
      <c r="E2737" s="1207"/>
      <c r="F2737" s="1180"/>
      <c r="G2737" s="1181"/>
      <c r="H2737" s="1182"/>
    </row>
    <row r="2738" spans="1:8" x14ac:dyDescent="0.3">
      <c r="A2738" s="1219"/>
      <c r="B2738" s="1198"/>
      <c r="C2738" s="1185"/>
      <c r="D2738" s="1189"/>
      <c r="E2738" s="1207"/>
      <c r="F2738" s="1180"/>
      <c r="G2738" s="1181"/>
      <c r="H2738" s="1182"/>
    </row>
    <row r="2739" spans="1:8" x14ac:dyDescent="0.3">
      <c r="A2739" s="1219"/>
      <c r="B2739" s="1198"/>
      <c r="C2739" s="1185"/>
      <c r="D2739" s="1189"/>
      <c r="E2739" s="1207"/>
      <c r="F2739" s="1180"/>
      <c r="G2739" s="1181"/>
      <c r="H2739" s="1182"/>
    </row>
    <row r="2740" spans="1:8" x14ac:dyDescent="0.3">
      <c r="A2740" s="1219"/>
      <c r="B2740" s="1198"/>
      <c r="C2740" s="1185"/>
      <c r="D2740" s="1189"/>
      <c r="E2740" s="1207"/>
      <c r="F2740" s="1180"/>
      <c r="G2740" s="1181"/>
      <c r="H2740" s="1182"/>
    </row>
    <row r="2741" spans="1:8" x14ac:dyDescent="0.3">
      <c r="A2741" s="1219"/>
      <c r="B2741" s="1198"/>
      <c r="C2741" s="1185"/>
      <c r="D2741" s="1189"/>
      <c r="E2741" s="1207"/>
      <c r="F2741" s="1180"/>
      <c r="G2741" s="1181"/>
      <c r="H2741" s="1182"/>
    </row>
    <row r="2742" spans="1:8" x14ac:dyDescent="0.3">
      <c r="A2742" s="1219"/>
      <c r="B2742" s="1198"/>
      <c r="C2742" s="1185"/>
      <c r="D2742" s="1189"/>
      <c r="E2742" s="1207"/>
      <c r="F2742" s="1180"/>
      <c r="G2742" s="1181"/>
      <c r="H2742" s="1182"/>
    </row>
    <row r="2743" spans="1:8" x14ac:dyDescent="0.3">
      <c r="A2743" s="1219"/>
      <c r="B2743" s="1198"/>
      <c r="C2743" s="1185"/>
      <c r="D2743" s="1189"/>
      <c r="E2743" s="1207"/>
      <c r="F2743" s="1180"/>
      <c r="G2743" s="1181"/>
      <c r="H2743" s="1182"/>
    </row>
    <row r="2744" spans="1:8" x14ac:dyDescent="0.3">
      <c r="A2744" s="1219"/>
      <c r="B2744" s="1198"/>
      <c r="C2744" s="1185"/>
      <c r="D2744" s="1189"/>
      <c r="E2744" s="1207"/>
      <c r="F2744" s="1180"/>
      <c r="G2744" s="1181"/>
      <c r="H2744" s="1182"/>
    </row>
    <row r="2745" spans="1:8" x14ac:dyDescent="0.3">
      <c r="A2745" s="1219"/>
      <c r="B2745" s="1198"/>
      <c r="C2745" s="1185"/>
      <c r="D2745" s="1189"/>
      <c r="E2745" s="1207"/>
      <c r="F2745" s="1180"/>
      <c r="G2745" s="1181"/>
      <c r="H2745" s="1182"/>
    </row>
    <row r="2746" spans="1:8" x14ac:dyDescent="0.3">
      <c r="A2746" s="1219"/>
      <c r="B2746" s="1198"/>
      <c r="C2746" s="1185"/>
      <c r="D2746" s="1189"/>
      <c r="E2746" s="1207"/>
      <c r="F2746" s="1180"/>
      <c r="G2746" s="1181"/>
      <c r="H2746" s="1182"/>
    </row>
    <row r="2747" spans="1:8" x14ac:dyDescent="0.3">
      <c r="A2747" s="1219"/>
      <c r="B2747" s="1198"/>
      <c r="C2747" s="1185"/>
      <c r="D2747" s="1189"/>
      <c r="E2747" s="1207"/>
      <c r="F2747" s="1180"/>
      <c r="G2747" s="1181"/>
      <c r="H2747" s="1182"/>
    </row>
    <row r="2748" spans="1:8" x14ac:dyDescent="0.3">
      <c r="A2748" s="1219"/>
      <c r="B2748" s="1198"/>
      <c r="C2748" s="1185"/>
      <c r="D2748" s="1189"/>
      <c r="E2748" s="1207"/>
      <c r="F2748" s="1180"/>
      <c r="G2748" s="1181"/>
      <c r="H2748" s="1182"/>
    </row>
    <row r="2749" spans="1:8" x14ac:dyDescent="0.3">
      <c r="A2749" s="1219"/>
      <c r="B2749" s="1198"/>
      <c r="C2749" s="1185"/>
      <c r="D2749" s="1189"/>
      <c r="E2749" s="1207"/>
      <c r="F2749" s="1180"/>
      <c r="G2749" s="1181"/>
      <c r="H2749" s="1182"/>
    </row>
    <row r="2750" spans="1:8" x14ac:dyDescent="0.3">
      <c r="A2750" s="1219"/>
      <c r="B2750" s="1198"/>
      <c r="C2750" s="1185"/>
      <c r="D2750" s="1189"/>
      <c r="E2750" s="1207"/>
      <c r="F2750" s="1180"/>
      <c r="G2750" s="1181"/>
      <c r="H2750" s="1182"/>
    </row>
    <row r="2751" spans="1:8" x14ac:dyDescent="0.3">
      <c r="A2751" s="1219"/>
      <c r="B2751" s="1198"/>
      <c r="C2751" s="1185"/>
      <c r="D2751" s="1189"/>
      <c r="E2751" s="1207"/>
      <c r="F2751" s="1180"/>
      <c r="G2751" s="1181"/>
      <c r="H2751" s="1182"/>
    </row>
    <row r="2752" spans="1:8" x14ac:dyDescent="0.3">
      <c r="A2752" s="1219"/>
      <c r="B2752" s="1198"/>
      <c r="C2752" s="1185"/>
      <c r="D2752" s="1189"/>
      <c r="E2752" s="1207"/>
      <c r="F2752" s="1180"/>
      <c r="G2752" s="1181"/>
      <c r="H2752" s="1182"/>
    </row>
    <row r="2753" spans="1:8" x14ac:dyDescent="0.3">
      <c r="A2753" s="1219"/>
      <c r="B2753" s="1198"/>
      <c r="C2753" s="1185"/>
      <c r="D2753" s="1189"/>
      <c r="E2753" s="1207"/>
      <c r="F2753" s="1180"/>
      <c r="G2753" s="1181"/>
      <c r="H2753" s="1182"/>
    </row>
    <row r="2754" spans="1:8" x14ac:dyDescent="0.3">
      <c r="A2754" s="1219"/>
      <c r="B2754" s="1198"/>
      <c r="C2754" s="1185"/>
      <c r="D2754" s="1189"/>
      <c r="E2754" s="1207"/>
      <c r="F2754" s="1180"/>
      <c r="G2754" s="1181"/>
      <c r="H2754" s="1182"/>
    </row>
    <row r="2755" spans="1:8" x14ac:dyDescent="0.3">
      <c r="A2755" s="1219"/>
      <c r="B2755" s="1198"/>
      <c r="C2755" s="1185"/>
      <c r="D2755" s="1189"/>
      <c r="E2755" s="1207"/>
      <c r="F2755" s="1180"/>
      <c r="G2755" s="1181"/>
      <c r="H2755" s="1182"/>
    </row>
    <row r="2756" spans="1:8" x14ac:dyDescent="0.3">
      <c r="A2756" s="1219"/>
      <c r="B2756" s="1198"/>
      <c r="C2756" s="1185"/>
      <c r="D2756" s="1189"/>
      <c r="E2756" s="1207"/>
      <c r="F2756" s="1180"/>
      <c r="G2756" s="1181"/>
      <c r="H2756" s="1182"/>
    </row>
    <row r="2757" spans="1:8" x14ac:dyDescent="0.3">
      <c r="A2757" s="1219"/>
      <c r="B2757" s="1198"/>
      <c r="C2757" s="1185"/>
      <c r="D2757" s="1189"/>
      <c r="E2757" s="1207"/>
      <c r="F2757" s="1180"/>
      <c r="G2757" s="1181"/>
      <c r="H2757" s="1182"/>
    </row>
    <row r="2758" spans="1:8" x14ac:dyDescent="0.3">
      <c r="A2758" s="1219"/>
      <c r="B2758" s="1198"/>
      <c r="C2758" s="1185"/>
      <c r="D2758" s="1189"/>
      <c r="E2758" s="1207"/>
      <c r="F2758" s="1180"/>
      <c r="G2758" s="1181"/>
      <c r="H2758" s="1182"/>
    </row>
    <row r="2759" spans="1:8" x14ac:dyDescent="0.3">
      <c r="A2759" s="1219"/>
      <c r="B2759" s="1198"/>
      <c r="C2759" s="1185"/>
      <c r="D2759" s="1189"/>
      <c r="E2759" s="1207"/>
      <c r="F2759" s="1180"/>
      <c r="G2759" s="1181"/>
      <c r="H2759" s="1182"/>
    </row>
    <row r="2760" spans="1:8" x14ac:dyDescent="0.3">
      <c r="A2760" s="1183"/>
      <c r="B2760" s="1188"/>
      <c r="C2760" s="1185"/>
      <c r="D2760" s="1189" t="s">
        <v>4331</v>
      </c>
      <c r="E2760" s="1207"/>
      <c r="F2760" s="1180"/>
      <c r="G2760" s="1181"/>
      <c r="H2760" s="1182"/>
    </row>
    <row r="2761" spans="1:8" x14ac:dyDescent="0.3">
      <c r="A2761" s="1178"/>
      <c r="B2761" s="1203"/>
      <c r="C2761" s="1204"/>
      <c r="D2761" s="1204"/>
      <c r="E2761" s="1204"/>
      <c r="F2761" s="1210"/>
      <c r="G2761" s="1181"/>
      <c r="H2761" s="1182"/>
    </row>
    <row r="2762" spans="1:8" x14ac:dyDescent="0.3">
      <c r="A2762" s="1211" t="s">
        <v>4103</v>
      </c>
      <c r="B2762" s="1158" t="s">
        <v>4116</v>
      </c>
      <c r="C2762" s="1159"/>
      <c r="D2762" s="1159"/>
      <c r="E2762" s="1159"/>
      <c r="F2762" s="1175">
        <f>SUM(F2712:F2760)</f>
        <v>0</v>
      </c>
      <c r="G2762" s="1181"/>
      <c r="H2762" s="1151"/>
    </row>
    <row r="2763" spans="1:8" x14ac:dyDescent="0.3">
      <c r="A2763" s="1148" t="str">
        <f>A1</f>
        <v>CONTRACT  SANRAL NRA 2024/1323</v>
      </c>
      <c r="B2763" s="1206"/>
      <c r="C2763" s="1150"/>
      <c r="D2763" s="1150"/>
      <c r="E2763" s="1150"/>
      <c r="F2763" s="1151"/>
      <c r="G2763" s="1181"/>
      <c r="H2763" s="1151"/>
    </row>
    <row r="2764" spans="1:8" x14ac:dyDescent="0.3">
      <c r="A2764" s="1148" t="str">
        <f>A2</f>
        <v>ROUTINE ROAD MAINTENANCE ON NATIONAL ROUTES IN THE MPUMALANGA PROVINCE</v>
      </c>
      <c r="B2764" s="1149"/>
      <c r="C2764" s="1150"/>
      <c r="D2764" s="1150"/>
      <c r="E2764" s="1150"/>
      <c r="F2764" s="1155" t="s">
        <v>4562</v>
      </c>
      <c r="G2764" s="1181"/>
      <c r="H2764" s="1155"/>
    </row>
    <row r="2765" spans="1:8" x14ac:dyDescent="0.3">
      <c r="A2765" s="1157" t="s">
        <v>4457</v>
      </c>
      <c r="B2765" s="1149"/>
      <c r="C2765" s="1159"/>
      <c r="D2765" s="1159"/>
      <c r="E2765" s="1159"/>
      <c r="F2765" s="1151"/>
      <c r="G2765" s="1181"/>
      <c r="H2765" s="1151"/>
    </row>
    <row r="2766" spans="1:8" x14ac:dyDescent="0.3">
      <c r="A2766" s="1162"/>
      <c r="B2766" s="1163"/>
      <c r="C2766" s="1164"/>
      <c r="D2766" s="1164"/>
      <c r="E2766" s="1165"/>
      <c r="F2766" s="1165"/>
      <c r="G2766" s="1181"/>
      <c r="H2766" s="1151"/>
    </row>
    <row r="2767" spans="1:8" x14ac:dyDescent="0.3">
      <c r="A2767" s="1166" t="s">
        <v>4111</v>
      </c>
      <c r="B2767" s="1167" t="s">
        <v>4035</v>
      </c>
      <c r="C2767" s="1168" t="s">
        <v>4112</v>
      </c>
      <c r="D2767" s="1168" t="s">
        <v>4113</v>
      </c>
      <c r="E2767" s="1169" t="s">
        <v>4114</v>
      </c>
      <c r="F2767" s="1169" t="s">
        <v>4036</v>
      </c>
      <c r="G2767" s="1181"/>
      <c r="H2767" s="1170"/>
    </row>
    <row r="2768" spans="1:8" x14ac:dyDescent="0.3">
      <c r="A2768" s="1172"/>
      <c r="B2768" s="1173"/>
      <c r="C2768" s="1174"/>
      <c r="D2768" s="1174"/>
      <c r="E2768" s="1175"/>
      <c r="F2768" s="1175"/>
      <c r="G2768" s="1181"/>
      <c r="H2768" s="1151"/>
    </row>
    <row r="2769" spans="1:8" x14ac:dyDescent="0.3">
      <c r="A2769" s="1222"/>
      <c r="B2769" s="1223"/>
      <c r="C2769" s="1164"/>
      <c r="D2769" s="1189" t="s">
        <v>4331</v>
      </c>
      <c r="E2769" s="1165"/>
      <c r="F2769" s="1180"/>
      <c r="G2769" s="1181"/>
      <c r="H2769" s="1182"/>
    </row>
    <row r="2770" spans="1:8" ht="24" x14ac:dyDescent="0.3">
      <c r="A2770" s="1166" t="s">
        <v>4311</v>
      </c>
      <c r="B2770" s="1184" t="s">
        <v>4316</v>
      </c>
      <c r="C2770" s="1185"/>
      <c r="D2770" s="1189" t="s">
        <v>4331</v>
      </c>
      <c r="E2770" s="1207"/>
      <c r="F2770" s="1180"/>
      <c r="G2770" s="1181"/>
      <c r="H2770" s="1182"/>
    </row>
    <row r="2771" spans="1:8" x14ac:dyDescent="0.3">
      <c r="A2771" s="1225"/>
      <c r="B2771" s="1188"/>
      <c r="C2771" s="1185"/>
      <c r="D2771" s="1189" t="s">
        <v>4331</v>
      </c>
      <c r="E2771" s="1207"/>
      <c r="F2771" s="1180"/>
      <c r="G2771" s="1181"/>
      <c r="H2771" s="1182"/>
    </row>
    <row r="2772" spans="1:8" x14ac:dyDescent="0.3">
      <c r="A2772" s="1225" t="s">
        <v>2573</v>
      </c>
      <c r="B2772" s="1188" t="s">
        <v>2574</v>
      </c>
      <c r="C2772" s="1185"/>
      <c r="D2772" s="1189" t="s">
        <v>4331</v>
      </c>
      <c r="E2772" s="1207"/>
      <c r="F2772" s="1180"/>
      <c r="G2772" s="1181"/>
      <c r="H2772" s="1182"/>
    </row>
    <row r="2773" spans="1:8" x14ac:dyDescent="0.3">
      <c r="A2773" s="1225"/>
      <c r="B2773" s="1188"/>
      <c r="C2773" s="1185"/>
      <c r="D2773" s="1189" t="s">
        <v>4331</v>
      </c>
      <c r="E2773" s="1217"/>
      <c r="F2773" s="1180"/>
      <c r="G2773" s="1181"/>
      <c r="H2773" s="1182"/>
    </row>
    <row r="2774" spans="1:8" x14ac:dyDescent="0.3">
      <c r="A2774" s="1225" t="s">
        <v>2575</v>
      </c>
      <c r="B2774" s="1188" t="s">
        <v>2576</v>
      </c>
      <c r="C2774" s="1185" t="s">
        <v>9</v>
      </c>
      <c r="D2774" s="1189">
        <v>200</v>
      </c>
      <c r="E2774" s="1286"/>
      <c r="F2774" s="1180">
        <f>ROUND(D2774*(ROUND(E2774,2)),2)</f>
        <v>0</v>
      </c>
      <c r="G2774" s="1181"/>
      <c r="H2774" s="1182"/>
    </row>
    <row r="2775" spans="1:8" x14ac:dyDescent="0.3">
      <c r="A2775" s="1225"/>
      <c r="B2775" s="1188"/>
      <c r="C2775" s="1185"/>
      <c r="D2775" s="1189" t="s">
        <v>4331</v>
      </c>
      <c r="E2775" s="1258"/>
      <c r="F2775" s="1180"/>
      <c r="G2775" s="1181"/>
      <c r="H2775" s="1182"/>
    </row>
    <row r="2776" spans="1:8" ht="22.8" x14ac:dyDescent="0.3">
      <c r="A2776" s="1225" t="s">
        <v>2577</v>
      </c>
      <c r="B2776" s="1188" t="s">
        <v>2578</v>
      </c>
      <c r="C2776" s="1185" t="s">
        <v>9</v>
      </c>
      <c r="D2776" s="1189">
        <v>200</v>
      </c>
      <c r="E2776" s="1286"/>
      <c r="F2776" s="1180">
        <f>ROUND(D2776*(ROUND(E2776,2)),2)</f>
        <v>0</v>
      </c>
      <c r="G2776" s="1181"/>
      <c r="H2776" s="1182"/>
    </row>
    <row r="2777" spans="1:8" x14ac:dyDescent="0.3">
      <c r="A2777" s="1225"/>
      <c r="B2777" s="1188"/>
      <c r="C2777" s="1185"/>
      <c r="D2777" s="1189" t="s">
        <v>4331</v>
      </c>
      <c r="E2777" s="1258"/>
      <c r="F2777" s="1180"/>
      <c r="G2777" s="1181"/>
      <c r="H2777" s="1182"/>
    </row>
    <row r="2778" spans="1:8" ht="22.8" x14ac:dyDescent="0.3">
      <c r="A2778" s="1225" t="s">
        <v>2579</v>
      </c>
      <c r="B2778" s="1188" t="s">
        <v>2580</v>
      </c>
      <c r="C2778" s="1185" t="s">
        <v>9</v>
      </c>
      <c r="D2778" s="1189">
        <v>100</v>
      </c>
      <c r="E2778" s="1286"/>
      <c r="F2778" s="1180">
        <f>ROUND(D2778*(ROUND(E2778,2)),2)</f>
        <v>0</v>
      </c>
      <c r="G2778" s="1181"/>
      <c r="H2778" s="1182"/>
    </row>
    <row r="2779" spans="1:8" x14ac:dyDescent="0.3">
      <c r="A2779" s="1225"/>
      <c r="B2779" s="1188"/>
      <c r="C2779" s="1185"/>
      <c r="D2779" s="1189" t="s">
        <v>4331</v>
      </c>
      <c r="E2779" s="1217"/>
      <c r="F2779" s="1180"/>
      <c r="G2779" s="1181"/>
      <c r="H2779" s="1182"/>
    </row>
    <row r="2780" spans="1:8" x14ac:dyDescent="0.3">
      <c r="A2780" s="1225" t="s">
        <v>2581</v>
      </c>
      <c r="B2780" s="1188" t="s">
        <v>2582</v>
      </c>
      <c r="C2780" s="1185"/>
      <c r="D2780" s="1189" t="s">
        <v>4331</v>
      </c>
      <c r="E2780" s="1217"/>
      <c r="F2780" s="1180"/>
      <c r="G2780" s="1181"/>
      <c r="H2780" s="1182"/>
    </row>
    <row r="2781" spans="1:8" x14ac:dyDescent="0.3">
      <c r="A2781" s="1187"/>
      <c r="B2781" s="1188"/>
      <c r="C2781" s="1185"/>
      <c r="D2781" s="1189" t="s">
        <v>4331</v>
      </c>
      <c r="E2781" s="1207"/>
      <c r="F2781" s="1180"/>
      <c r="G2781" s="1181"/>
      <c r="H2781" s="1182"/>
    </row>
    <row r="2782" spans="1:8" ht="22.8" x14ac:dyDescent="0.3">
      <c r="A2782" s="1225" t="s">
        <v>4305</v>
      </c>
      <c r="B2782" s="1317" t="s">
        <v>4560</v>
      </c>
      <c r="C2782" s="1185"/>
      <c r="D2782" s="1189"/>
      <c r="E2782" s="1285"/>
      <c r="F2782" s="1180"/>
      <c r="G2782" s="1181"/>
      <c r="H2782" s="1182"/>
    </row>
    <row r="2783" spans="1:8" x14ac:dyDescent="0.3">
      <c r="A2783" s="1234"/>
      <c r="B2783" s="1198"/>
      <c r="C2783" s="1199"/>
      <c r="D2783" s="1200"/>
      <c r="E2783" s="1318"/>
      <c r="F2783" s="1202"/>
      <c r="G2783" s="1181"/>
      <c r="H2783" s="1182"/>
    </row>
    <row r="2784" spans="1:8" x14ac:dyDescent="0.3">
      <c r="A2784" s="1187" t="s">
        <v>2583</v>
      </c>
      <c r="B2784" s="1188" t="s">
        <v>4302</v>
      </c>
      <c r="C2784" s="1185"/>
      <c r="D2784" s="1189" t="s">
        <v>4331</v>
      </c>
      <c r="E2784" s="1258"/>
      <c r="F2784" s="1180"/>
      <c r="G2784" s="1181"/>
      <c r="H2784" s="1182"/>
    </row>
    <row r="2785" spans="1:8" x14ac:dyDescent="0.3">
      <c r="A2785" s="1187"/>
      <c r="B2785" s="1188"/>
      <c r="C2785" s="1185"/>
      <c r="D2785" s="1189" t="s">
        <v>4331</v>
      </c>
      <c r="E2785" s="1258"/>
      <c r="F2785" s="1180"/>
      <c r="G2785" s="1181"/>
      <c r="H2785" s="1182"/>
    </row>
    <row r="2786" spans="1:8" x14ac:dyDescent="0.3">
      <c r="A2786" s="1225" t="s">
        <v>2585</v>
      </c>
      <c r="B2786" s="1188" t="s">
        <v>2588</v>
      </c>
      <c r="C2786" s="1185"/>
      <c r="D2786" s="1189" t="s">
        <v>4331</v>
      </c>
      <c r="E2786" s="1217"/>
      <c r="F2786" s="1180"/>
      <c r="G2786" s="1181"/>
      <c r="H2786" s="1182"/>
    </row>
    <row r="2787" spans="1:8" x14ac:dyDescent="0.3">
      <c r="A2787" s="1187"/>
      <c r="B2787" s="1188"/>
      <c r="C2787" s="1185"/>
      <c r="D2787" s="1189" t="s">
        <v>4331</v>
      </c>
      <c r="E2787" s="1217"/>
      <c r="F2787" s="1180"/>
      <c r="G2787" s="1181"/>
      <c r="H2787" s="1182"/>
    </row>
    <row r="2788" spans="1:8" x14ac:dyDescent="0.3">
      <c r="A2788" s="1225" t="s">
        <v>4307</v>
      </c>
      <c r="B2788" s="1188" t="s">
        <v>2590</v>
      </c>
      <c r="C2788" s="1185" t="s">
        <v>9</v>
      </c>
      <c r="D2788" s="1189">
        <v>50</v>
      </c>
      <c r="E2788" s="1286"/>
      <c r="F2788" s="1180">
        <f>ROUND(D2788*(ROUND(E2788,2)),2)</f>
        <v>0</v>
      </c>
      <c r="G2788" s="1181"/>
      <c r="H2788" s="1182"/>
    </row>
    <row r="2789" spans="1:8" x14ac:dyDescent="0.3">
      <c r="A2789" s="1225"/>
      <c r="B2789" s="1188"/>
      <c r="C2789" s="1185"/>
      <c r="D2789" s="1189" t="s">
        <v>4331</v>
      </c>
      <c r="E2789" s="1258"/>
      <c r="F2789" s="1180"/>
      <c r="G2789" s="1181"/>
      <c r="H2789" s="1182"/>
    </row>
    <row r="2790" spans="1:8" x14ac:dyDescent="0.3">
      <c r="A2790" s="1225" t="s">
        <v>4308</v>
      </c>
      <c r="B2790" s="1188" t="s">
        <v>2592</v>
      </c>
      <c r="C2790" s="1185" t="s">
        <v>9</v>
      </c>
      <c r="D2790" s="1189">
        <v>150</v>
      </c>
      <c r="E2790" s="1286"/>
      <c r="F2790" s="1180">
        <f>ROUND(D2790*(ROUND(E2790,2)),2)</f>
        <v>0</v>
      </c>
      <c r="G2790" s="1181"/>
      <c r="H2790" s="1182"/>
    </row>
    <row r="2791" spans="1:8" x14ac:dyDescent="0.3">
      <c r="A2791" s="1187"/>
      <c r="B2791" s="1188"/>
      <c r="C2791" s="1185"/>
      <c r="D2791" s="1189" t="s">
        <v>4331</v>
      </c>
      <c r="E2791" s="1217"/>
      <c r="F2791" s="1180"/>
      <c r="G2791" s="1181"/>
      <c r="H2791" s="1182"/>
    </row>
    <row r="2792" spans="1:8" x14ac:dyDescent="0.3">
      <c r="A2792" s="1225" t="s">
        <v>2587</v>
      </c>
      <c r="B2792" s="1188" t="s">
        <v>2594</v>
      </c>
      <c r="C2792" s="1185"/>
      <c r="D2792" s="1189" t="s">
        <v>4331</v>
      </c>
      <c r="E2792" s="1217"/>
      <c r="F2792" s="1180"/>
      <c r="G2792" s="1181"/>
      <c r="H2792" s="1182"/>
    </row>
    <row r="2793" spans="1:8" x14ac:dyDescent="0.3">
      <c r="A2793" s="1187"/>
      <c r="B2793" s="1188"/>
      <c r="C2793" s="1185"/>
      <c r="D2793" s="1189" t="s">
        <v>4331</v>
      </c>
      <c r="E2793" s="1217"/>
      <c r="F2793" s="1180"/>
      <c r="G2793" s="1181"/>
      <c r="H2793" s="1182"/>
    </row>
    <row r="2794" spans="1:8" x14ac:dyDescent="0.3">
      <c r="A2794" s="1225" t="s">
        <v>2589</v>
      </c>
      <c r="B2794" s="1188" t="s">
        <v>2594</v>
      </c>
      <c r="C2794" s="1185" t="s">
        <v>16</v>
      </c>
      <c r="D2794" s="1189">
        <v>1</v>
      </c>
      <c r="E2794" s="1207">
        <v>25000</v>
      </c>
      <c r="F2794" s="1180">
        <f>ROUND(D2794*(ROUND(E2794,2)),2)</f>
        <v>25000</v>
      </c>
      <c r="G2794" s="1181"/>
      <c r="H2794" s="1182"/>
    </row>
    <row r="2795" spans="1:8" x14ac:dyDescent="0.3">
      <c r="A2795" s="1225"/>
      <c r="B2795" s="1188"/>
      <c r="C2795" s="1185"/>
      <c r="D2795" s="1189" t="s">
        <v>4331</v>
      </c>
      <c r="E2795" s="1207"/>
      <c r="F2795" s="1180"/>
      <c r="G2795" s="1181"/>
      <c r="H2795" s="1182"/>
    </row>
    <row r="2796" spans="1:8" ht="22.8" x14ac:dyDescent="0.3">
      <c r="A2796" s="1225" t="s">
        <v>2591</v>
      </c>
      <c r="B2796" s="1188" t="s">
        <v>4309</v>
      </c>
      <c r="C2796" s="1185" t="s">
        <v>21</v>
      </c>
      <c r="D2796" s="1189">
        <f>F2794</f>
        <v>25000</v>
      </c>
      <c r="E2796" s="1304"/>
      <c r="F2796" s="1180">
        <f>ROUND(D2796*(ROUND(E2796,2)),2)</f>
        <v>0</v>
      </c>
      <c r="G2796" s="1181"/>
      <c r="H2796" s="1182"/>
    </row>
    <row r="2797" spans="1:8" x14ac:dyDescent="0.3">
      <c r="A2797" s="1187"/>
      <c r="B2797" s="1188"/>
      <c r="C2797" s="1185"/>
      <c r="D2797" s="1189" t="s">
        <v>4331</v>
      </c>
      <c r="E2797" s="1217"/>
      <c r="F2797" s="1180"/>
      <c r="G2797" s="1181"/>
      <c r="H2797" s="1182"/>
    </row>
    <row r="2798" spans="1:8" x14ac:dyDescent="0.3">
      <c r="A2798" s="1187" t="s">
        <v>2593</v>
      </c>
      <c r="B2798" s="1188" t="s">
        <v>2600</v>
      </c>
      <c r="C2798" s="1185" t="s">
        <v>2601</v>
      </c>
      <c r="D2798" s="1189">
        <v>5</v>
      </c>
      <c r="E2798" s="1286"/>
      <c r="F2798" s="1180">
        <f>ROUND(D2798*(ROUND(E2798,2)),2)</f>
        <v>0</v>
      </c>
      <c r="G2798" s="1181"/>
      <c r="H2798" s="1182"/>
    </row>
    <row r="2799" spans="1:8" x14ac:dyDescent="0.3">
      <c r="A2799" s="1183"/>
      <c r="B2799" s="1188"/>
      <c r="C2799" s="1185"/>
      <c r="D2799" s="1189" t="s">
        <v>4331</v>
      </c>
      <c r="E2799" s="1207"/>
      <c r="F2799" s="1180"/>
      <c r="G2799" s="1181"/>
      <c r="H2799" s="1182"/>
    </row>
    <row r="2800" spans="1:8" x14ac:dyDescent="0.3">
      <c r="A2800" s="1187" t="s">
        <v>2599</v>
      </c>
      <c r="B2800" s="1188" t="s">
        <v>4563</v>
      </c>
      <c r="C2800" s="1185" t="s">
        <v>9</v>
      </c>
      <c r="D2800" s="1189">
        <v>200</v>
      </c>
      <c r="E2800" s="1286"/>
      <c r="F2800" s="1319">
        <f>ROUND(D2800*(ROUND(E2800,2)),2)</f>
        <v>0</v>
      </c>
      <c r="G2800" s="1181"/>
      <c r="H2800" s="1182"/>
    </row>
    <row r="2801" spans="1:8" x14ac:dyDescent="0.3">
      <c r="A2801" s="1183"/>
      <c r="B2801" s="1188"/>
      <c r="C2801" s="1185"/>
      <c r="D2801" s="1189" t="s">
        <v>4331</v>
      </c>
      <c r="E2801" s="1207"/>
      <c r="F2801" s="1180"/>
      <c r="G2801" s="1181"/>
      <c r="H2801" s="1182"/>
    </row>
    <row r="2802" spans="1:8" x14ac:dyDescent="0.3">
      <c r="A2802" s="1183"/>
      <c r="B2802" s="1188"/>
      <c r="C2802" s="1185"/>
      <c r="D2802" s="1189"/>
      <c r="E2802" s="1207"/>
      <c r="F2802" s="1180"/>
      <c r="G2802" s="1181"/>
      <c r="H2802" s="1182"/>
    </row>
    <row r="2803" spans="1:8" x14ac:dyDescent="0.3">
      <c r="A2803" s="1183"/>
      <c r="B2803" s="1188"/>
      <c r="C2803" s="1185"/>
      <c r="D2803" s="1189"/>
      <c r="E2803" s="1207"/>
      <c r="F2803" s="1180"/>
      <c r="G2803" s="1181"/>
      <c r="H2803" s="1182"/>
    </row>
    <row r="2804" spans="1:8" x14ac:dyDescent="0.3">
      <c r="A2804" s="1183"/>
      <c r="B2804" s="1188"/>
      <c r="C2804" s="1185"/>
      <c r="D2804" s="1189"/>
      <c r="E2804" s="1207"/>
      <c r="F2804" s="1180"/>
      <c r="G2804" s="1181"/>
      <c r="H2804" s="1182"/>
    </row>
    <row r="2805" spans="1:8" x14ac:dyDescent="0.3">
      <c r="A2805" s="1183"/>
      <c r="B2805" s="1188"/>
      <c r="C2805" s="1185"/>
      <c r="D2805" s="1189" t="s">
        <v>4331</v>
      </c>
      <c r="E2805" s="1207"/>
      <c r="F2805" s="1180"/>
      <c r="G2805" s="1181"/>
      <c r="H2805" s="1182"/>
    </row>
    <row r="2806" spans="1:8" x14ac:dyDescent="0.3">
      <c r="A2806" s="1183"/>
      <c r="B2806" s="1188"/>
      <c r="C2806" s="1174"/>
      <c r="D2806" s="1189" t="s">
        <v>4331</v>
      </c>
      <c r="E2806" s="1175"/>
      <c r="F2806" s="1212"/>
      <c r="G2806" s="1181"/>
      <c r="H2806" s="1182"/>
    </row>
    <row r="2807" spans="1:8" x14ac:dyDescent="0.3">
      <c r="A2807" s="1178"/>
      <c r="B2807" s="1203"/>
      <c r="C2807" s="1204"/>
      <c r="D2807" s="1204"/>
      <c r="E2807" s="1204"/>
      <c r="F2807" s="1210"/>
      <c r="G2807" s="1181"/>
      <c r="H2807" s="1182"/>
    </row>
    <row r="2808" spans="1:8" x14ac:dyDescent="0.3">
      <c r="A2808" s="1211" t="s">
        <v>4311</v>
      </c>
      <c r="B2808" s="1158" t="s">
        <v>4116</v>
      </c>
      <c r="C2808" s="1159"/>
      <c r="D2808" s="1159"/>
      <c r="E2808" s="1159"/>
      <c r="F2808" s="1175">
        <f>SUM(F2769:F2806)</f>
        <v>25000</v>
      </c>
      <c r="G2808" s="1181"/>
      <c r="H2808" s="1151"/>
    </row>
    <row r="2809" spans="1:8" x14ac:dyDescent="0.3">
      <c r="A2809" s="1148" t="str">
        <f>A1</f>
        <v>CONTRACT  SANRAL NRA 2024/1323</v>
      </c>
      <c r="B2809" s="1206"/>
      <c r="C2809" s="1150"/>
      <c r="D2809" s="1150"/>
      <c r="E2809" s="1150"/>
      <c r="F2809" s="1151"/>
      <c r="G2809" s="1181"/>
      <c r="H2809" s="1151"/>
    </row>
    <row r="2810" spans="1:8" x14ac:dyDescent="0.3">
      <c r="A2810" s="1148" t="str">
        <f>A2</f>
        <v>ROUTINE ROAD MAINTENANCE ON NATIONAL ROUTES IN THE MPUMALANGA PROVINCE</v>
      </c>
      <c r="B2810" s="1149"/>
      <c r="C2810" s="1150"/>
      <c r="D2810" s="1150"/>
      <c r="E2810" s="1150"/>
      <c r="F2810" s="1155" t="s">
        <v>4564</v>
      </c>
      <c r="G2810" s="1181"/>
      <c r="H2810" s="1155"/>
    </row>
    <row r="2811" spans="1:8" x14ac:dyDescent="0.3">
      <c r="A2811" s="1157" t="s">
        <v>4444</v>
      </c>
      <c r="B2811" s="1149"/>
      <c r="C2811" s="1159"/>
      <c r="D2811" s="1159"/>
      <c r="E2811" s="1159"/>
      <c r="F2811" s="1151"/>
      <c r="G2811" s="1181"/>
      <c r="H2811" s="1151"/>
    </row>
    <row r="2812" spans="1:8" x14ac:dyDescent="0.3">
      <c r="A2812" s="1162"/>
      <c r="B2812" s="1163"/>
      <c r="C2812" s="1164"/>
      <c r="D2812" s="1164"/>
      <c r="E2812" s="1165"/>
      <c r="F2812" s="1165"/>
      <c r="G2812" s="1181"/>
      <c r="H2812" s="1151"/>
    </row>
    <row r="2813" spans="1:8" x14ac:dyDescent="0.3">
      <c r="A2813" s="1166" t="s">
        <v>4111</v>
      </c>
      <c r="B2813" s="1167" t="s">
        <v>4035</v>
      </c>
      <c r="C2813" s="1168" t="s">
        <v>4112</v>
      </c>
      <c r="D2813" s="1168" t="s">
        <v>4113</v>
      </c>
      <c r="E2813" s="1169" t="s">
        <v>4114</v>
      </c>
      <c r="F2813" s="1169" t="s">
        <v>4036</v>
      </c>
      <c r="G2813" s="1181"/>
      <c r="H2813" s="1170"/>
    </row>
    <row r="2814" spans="1:8" x14ac:dyDescent="0.3">
      <c r="A2814" s="1172"/>
      <c r="B2814" s="1173"/>
      <c r="C2814" s="1174"/>
      <c r="D2814" s="1174"/>
      <c r="E2814" s="1175"/>
      <c r="F2814" s="1175"/>
      <c r="G2814" s="1181"/>
      <c r="H2814" s="1151"/>
    </row>
    <row r="2815" spans="1:8" x14ac:dyDescent="0.3">
      <c r="A2815" s="1222"/>
      <c r="B2815" s="1223"/>
      <c r="C2815" s="1164"/>
      <c r="D2815" s="1189" t="s">
        <v>4331</v>
      </c>
      <c r="E2815" s="1165"/>
      <c r="F2815" s="1180"/>
      <c r="G2815" s="1181"/>
      <c r="H2815" s="1182"/>
    </row>
    <row r="2816" spans="1:8" x14ac:dyDescent="0.3">
      <c r="A2816" s="1166" t="s">
        <v>4046</v>
      </c>
      <c r="B2816" s="1184" t="s">
        <v>4047</v>
      </c>
      <c r="C2816" s="1185"/>
      <c r="D2816" s="1189" t="s">
        <v>4331</v>
      </c>
      <c r="E2816" s="1207"/>
      <c r="F2816" s="1180"/>
      <c r="G2816" s="1181"/>
      <c r="H2816" s="1182"/>
    </row>
    <row r="2817" spans="1:8" x14ac:dyDescent="0.3">
      <c r="A2817" s="1166"/>
      <c r="B2817" s="1186"/>
      <c r="C2817" s="1185"/>
      <c r="D2817" s="1189" t="s">
        <v>4331</v>
      </c>
      <c r="E2817" s="1207"/>
      <c r="F2817" s="1180"/>
      <c r="G2817" s="1181"/>
      <c r="H2817" s="1182"/>
    </row>
    <row r="2818" spans="1:8" x14ac:dyDescent="0.3">
      <c r="A2818" s="1166" t="s">
        <v>2658</v>
      </c>
      <c r="B2818" s="1186" t="s">
        <v>2659</v>
      </c>
      <c r="C2818" s="1185"/>
      <c r="D2818" s="1189" t="s">
        <v>4331</v>
      </c>
      <c r="E2818" s="1207"/>
      <c r="F2818" s="1180"/>
      <c r="G2818" s="1181"/>
      <c r="H2818" s="1182"/>
    </row>
    <row r="2819" spans="1:8" x14ac:dyDescent="0.3">
      <c r="A2819" s="1225"/>
      <c r="B2819" s="1188"/>
      <c r="C2819" s="1185"/>
      <c r="D2819" s="1189" t="s">
        <v>4331</v>
      </c>
      <c r="E2819" s="1207"/>
      <c r="F2819" s="1180"/>
      <c r="G2819" s="1181"/>
      <c r="H2819" s="1182"/>
    </row>
    <row r="2820" spans="1:8" x14ac:dyDescent="0.3">
      <c r="A2820" s="1225" t="s">
        <v>2660</v>
      </c>
      <c r="B2820" s="1188" t="s">
        <v>2661</v>
      </c>
      <c r="C2820" s="1185" t="s">
        <v>2078</v>
      </c>
      <c r="D2820" s="1189">
        <v>60</v>
      </c>
      <c r="E2820" s="1216"/>
      <c r="F2820" s="1180">
        <f>ROUND(D2820*(ROUND(E2820,2)),2)</f>
        <v>0</v>
      </c>
      <c r="G2820" s="1181"/>
      <c r="H2820" s="1182"/>
    </row>
    <row r="2821" spans="1:8" x14ac:dyDescent="0.3">
      <c r="A2821" s="1225"/>
      <c r="B2821" s="1188"/>
      <c r="C2821" s="1185"/>
      <c r="D2821" s="1189" t="s">
        <v>4331</v>
      </c>
      <c r="E2821" s="1217"/>
      <c r="F2821" s="1180"/>
      <c r="G2821" s="1181"/>
      <c r="H2821" s="1182"/>
    </row>
    <row r="2822" spans="1:8" x14ac:dyDescent="0.3">
      <c r="A2822" s="1225" t="s">
        <v>2662</v>
      </c>
      <c r="B2822" s="1188" t="s">
        <v>2663</v>
      </c>
      <c r="C2822" s="1185" t="s">
        <v>2078</v>
      </c>
      <c r="D2822" s="1189">
        <v>60</v>
      </c>
      <c r="E2822" s="1215"/>
      <c r="F2822" s="1180">
        <f>ROUND(D2822*(ROUND(E2822,2)),2)</f>
        <v>0</v>
      </c>
      <c r="G2822" s="1181"/>
      <c r="H2822" s="1182"/>
    </row>
    <row r="2823" spans="1:8" x14ac:dyDescent="0.3">
      <c r="A2823" s="1225"/>
      <c r="B2823" s="1188"/>
      <c r="C2823" s="1185"/>
      <c r="D2823" s="1189" t="s">
        <v>4331</v>
      </c>
      <c r="E2823" s="1207"/>
      <c r="F2823" s="1180"/>
      <c r="G2823" s="1181"/>
      <c r="H2823" s="1182"/>
    </row>
    <row r="2824" spans="1:8" x14ac:dyDescent="0.3">
      <c r="A2824" s="1225" t="s">
        <v>2664</v>
      </c>
      <c r="B2824" s="1188" t="s">
        <v>2665</v>
      </c>
      <c r="C2824" s="1185" t="s">
        <v>955</v>
      </c>
      <c r="D2824" s="1189">
        <v>50000</v>
      </c>
      <c r="E2824" s="1216"/>
      <c r="F2824" s="1180">
        <f>ROUND(D2824*(ROUND(E2824,2)),2)</f>
        <v>0</v>
      </c>
      <c r="G2824" s="1181"/>
      <c r="H2824" s="1182"/>
    </row>
    <row r="2825" spans="1:8" x14ac:dyDescent="0.3">
      <c r="A2825" s="1225"/>
      <c r="B2825" s="1188"/>
      <c r="C2825" s="1185"/>
      <c r="D2825" s="1189" t="s">
        <v>4331</v>
      </c>
      <c r="E2825" s="1217"/>
      <c r="F2825" s="1180"/>
      <c r="G2825" s="1181"/>
      <c r="H2825" s="1182"/>
    </row>
    <row r="2826" spans="1:8" x14ac:dyDescent="0.3">
      <c r="A2826" s="1225"/>
      <c r="B2826" s="1188"/>
      <c r="C2826" s="1185"/>
      <c r="D2826" s="1189" t="s">
        <v>4331</v>
      </c>
      <c r="E2826" s="1217"/>
      <c r="F2826" s="1180"/>
      <c r="G2826" s="1181"/>
      <c r="H2826" s="1182"/>
    </row>
    <row r="2827" spans="1:8" x14ac:dyDescent="0.3">
      <c r="A2827" s="1225"/>
      <c r="B2827" s="1188"/>
      <c r="C2827" s="1185"/>
      <c r="D2827" s="1189" t="s">
        <v>4331</v>
      </c>
      <c r="E2827" s="1217"/>
      <c r="F2827" s="1180"/>
      <c r="G2827" s="1181"/>
      <c r="H2827" s="1182"/>
    </row>
    <row r="2828" spans="1:8" x14ac:dyDescent="0.3">
      <c r="A2828" s="1187"/>
      <c r="B2828" s="1188"/>
      <c r="C2828" s="1185"/>
      <c r="D2828" s="1189" t="s">
        <v>4331</v>
      </c>
      <c r="E2828" s="1207"/>
      <c r="F2828" s="1180"/>
      <c r="G2828" s="1181"/>
      <c r="H2828" s="1182"/>
    </row>
    <row r="2829" spans="1:8" x14ac:dyDescent="0.3">
      <c r="A2829" s="1187"/>
      <c r="B2829" s="1188"/>
      <c r="C2829" s="1185"/>
      <c r="D2829" s="1189" t="s">
        <v>4331</v>
      </c>
      <c r="E2829" s="1207"/>
      <c r="F2829" s="1180"/>
      <c r="G2829" s="1181"/>
      <c r="H2829" s="1182"/>
    </row>
    <row r="2830" spans="1:8" x14ac:dyDescent="0.3">
      <c r="A2830" s="1187"/>
      <c r="B2830" s="1188"/>
      <c r="C2830" s="1185"/>
      <c r="D2830" s="1189" t="s">
        <v>4331</v>
      </c>
      <c r="E2830" s="1207"/>
      <c r="F2830" s="1180"/>
      <c r="G2830" s="1181"/>
      <c r="H2830" s="1182"/>
    </row>
    <row r="2831" spans="1:8" x14ac:dyDescent="0.3">
      <c r="A2831" s="1187"/>
      <c r="B2831" s="1188"/>
      <c r="C2831" s="1185"/>
      <c r="D2831" s="1189" t="s">
        <v>4331</v>
      </c>
      <c r="E2831" s="1245"/>
      <c r="F2831" s="1180"/>
      <c r="G2831" s="1181"/>
      <c r="H2831" s="1182"/>
    </row>
    <row r="2832" spans="1:8" x14ac:dyDescent="0.3">
      <c r="A2832" s="1187"/>
      <c r="B2832" s="1188"/>
      <c r="C2832" s="1185"/>
      <c r="D2832" s="1189" t="s">
        <v>4331</v>
      </c>
      <c r="E2832" s="1217"/>
      <c r="F2832" s="1180"/>
      <c r="G2832" s="1181"/>
      <c r="H2832" s="1182"/>
    </row>
    <row r="2833" spans="1:8" x14ac:dyDescent="0.3">
      <c r="A2833" s="1187"/>
      <c r="B2833" s="1188"/>
      <c r="C2833" s="1185"/>
      <c r="D2833" s="1189" t="s">
        <v>4331</v>
      </c>
      <c r="E2833" s="1207"/>
      <c r="F2833" s="1180"/>
      <c r="G2833" s="1181"/>
      <c r="H2833" s="1182"/>
    </row>
    <row r="2834" spans="1:8" x14ac:dyDescent="0.3">
      <c r="A2834" s="1187"/>
      <c r="B2834" s="1188"/>
      <c r="C2834" s="1185"/>
      <c r="D2834" s="1189" t="s">
        <v>4331</v>
      </c>
      <c r="E2834" s="1217"/>
      <c r="F2834" s="1180"/>
      <c r="G2834" s="1181"/>
      <c r="H2834" s="1182"/>
    </row>
    <row r="2835" spans="1:8" x14ac:dyDescent="0.3">
      <c r="A2835" s="1187"/>
      <c r="B2835" s="1188"/>
      <c r="C2835" s="1185"/>
      <c r="D2835" s="1189" t="s">
        <v>4331</v>
      </c>
      <c r="E2835" s="1217"/>
      <c r="F2835" s="1180"/>
      <c r="G2835" s="1181"/>
      <c r="H2835" s="1182"/>
    </row>
    <row r="2836" spans="1:8" x14ac:dyDescent="0.3">
      <c r="A2836" s="1187"/>
      <c r="B2836" s="1188"/>
      <c r="C2836" s="1185"/>
      <c r="D2836" s="1189" t="s">
        <v>4331</v>
      </c>
      <c r="E2836" s="1217"/>
      <c r="F2836" s="1180"/>
      <c r="G2836" s="1181"/>
      <c r="H2836" s="1182"/>
    </row>
    <row r="2837" spans="1:8" x14ac:dyDescent="0.3">
      <c r="A2837" s="1225"/>
      <c r="B2837" s="1188"/>
      <c r="C2837" s="1185"/>
      <c r="D2837" s="1189" t="s">
        <v>4331</v>
      </c>
      <c r="E2837" s="1217"/>
      <c r="F2837" s="1180"/>
      <c r="G2837" s="1181"/>
      <c r="H2837" s="1182"/>
    </row>
    <row r="2838" spans="1:8" x14ac:dyDescent="0.3">
      <c r="A2838" s="1187"/>
      <c r="B2838" s="1188"/>
      <c r="C2838" s="1185"/>
      <c r="D2838" s="1189" t="s">
        <v>4331</v>
      </c>
      <c r="E2838" s="1217"/>
      <c r="F2838" s="1180"/>
      <c r="G2838" s="1181"/>
      <c r="H2838" s="1182"/>
    </row>
    <row r="2839" spans="1:8" x14ac:dyDescent="0.3">
      <c r="A2839" s="1187"/>
      <c r="B2839" s="1188"/>
      <c r="C2839" s="1185"/>
      <c r="D2839" s="1189" t="s">
        <v>4331</v>
      </c>
      <c r="E2839" s="1217"/>
      <c r="F2839" s="1180"/>
      <c r="G2839" s="1181"/>
      <c r="H2839" s="1182"/>
    </row>
    <row r="2840" spans="1:8" x14ac:dyDescent="0.3">
      <c r="A2840" s="1187"/>
      <c r="B2840" s="1188"/>
      <c r="C2840" s="1185"/>
      <c r="D2840" s="1189" t="s">
        <v>4331</v>
      </c>
      <c r="E2840" s="1217"/>
      <c r="F2840" s="1180"/>
      <c r="G2840" s="1181"/>
      <c r="H2840" s="1182"/>
    </row>
    <row r="2841" spans="1:8" x14ac:dyDescent="0.3">
      <c r="A2841" s="1187"/>
      <c r="B2841" s="1188"/>
      <c r="C2841" s="1185"/>
      <c r="D2841" s="1189" t="s">
        <v>4331</v>
      </c>
      <c r="E2841" s="1217"/>
      <c r="F2841" s="1180"/>
      <c r="G2841" s="1181"/>
      <c r="H2841" s="1182"/>
    </row>
    <row r="2842" spans="1:8" x14ac:dyDescent="0.3">
      <c r="A2842" s="1225"/>
      <c r="B2842" s="1188"/>
      <c r="C2842" s="1185"/>
      <c r="D2842" s="1189" t="s">
        <v>4331</v>
      </c>
      <c r="E2842" s="1217"/>
      <c r="F2842" s="1180"/>
      <c r="G2842" s="1181"/>
      <c r="H2842" s="1182"/>
    </row>
    <row r="2843" spans="1:8" x14ac:dyDescent="0.3">
      <c r="A2843" s="1225"/>
      <c r="B2843" s="1188"/>
      <c r="C2843" s="1185"/>
      <c r="D2843" s="1189" t="s">
        <v>4331</v>
      </c>
      <c r="E2843" s="1217"/>
      <c r="F2843" s="1180"/>
      <c r="G2843" s="1181"/>
      <c r="H2843" s="1182"/>
    </row>
    <row r="2844" spans="1:8" x14ac:dyDescent="0.3">
      <c r="A2844" s="1225"/>
      <c r="B2844" s="1188"/>
      <c r="C2844" s="1185"/>
      <c r="D2844" s="1189" t="s">
        <v>4331</v>
      </c>
      <c r="E2844" s="1217"/>
      <c r="F2844" s="1180"/>
      <c r="G2844" s="1181"/>
      <c r="H2844" s="1182"/>
    </row>
    <row r="2845" spans="1:8" x14ac:dyDescent="0.3">
      <c r="A2845" s="1187"/>
      <c r="B2845" s="1188"/>
      <c r="C2845" s="1185"/>
      <c r="D2845" s="1189" t="s">
        <v>4331</v>
      </c>
      <c r="E2845" s="1207"/>
      <c r="F2845" s="1180"/>
      <c r="G2845" s="1181"/>
      <c r="H2845" s="1182"/>
    </row>
    <row r="2846" spans="1:8" x14ac:dyDescent="0.3">
      <c r="A2846" s="1187"/>
      <c r="B2846" s="1188"/>
      <c r="C2846" s="1185"/>
      <c r="D2846" s="1189" t="s">
        <v>4331</v>
      </c>
      <c r="E2846" s="1217"/>
      <c r="F2846" s="1180"/>
      <c r="G2846" s="1181"/>
      <c r="H2846" s="1182"/>
    </row>
    <row r="2847" spans="1:8" x14ac:dyDescent="0.3">
      <c r="A2847" s="1225"/>
      <c r="B2847" s="1188"/>
      <c r="C2847" s="1185"/>
      <c r="D2847" s="1189" t="s">
        <v>4331</v>
      </c>
      <c r="E2847" s="1217"/>
      <c r="F2847" s="1180"/>
      <c r="G2847" s="1181"/>
      <c r="H2847" s="1182"/>
    </row>
    <row r="2848" spans="1:8" x14ac:dyDescent="0.3">
      <c r="A2848" s="1187"/>
      <c r="B2848" s="1188"/>
      <c r="C2848" s="1185"/>
      <c r="D2848" s="1189" t="s">
        <v>4331</v>
      </c>
      <c r="E2848" s="1217"/>
      <c r="F2848" s="1180"/>
      <c r="G2848" s="1181"/>
      <c r="H2848" s="1182"/>
    </row>
    <row r="2849" spans="1:8" x14ac:dyDescent="0.3">
      <c r="A2849" s="1187"/>
      <c r="B2849" s="1188"/>
      <c r="C2849" s="1185"/>
      <c r="D2849" s="1189" t="s">
        <v>4331</v>
      </c>
      <c r="E2849" s="1217"/>
      <c r="F2849" s="1180"/>
      <c r="G2849" s="1181"/>
      <c r="H2849" s="1182"/>
    </row>
    <row r="2850" spans="1:8" x14ac:dyDescent="0.3">
      <c r="A2850" s="1187"/>
      <c r="B2850" s="1188"/>
      <c r="C2850" s="1185"/>
      <c r="D2850" s="1189" t="s">
        <v>4331</v>
      </c>
      <c r="E2850" s="1217"/>
      <c r="F2850" s="1180"/>
      <c r="G2850" s="1181"/>
      <c r="H2850" s="1182"/>
    </row>
    <row r="2851" spans="1:8" x14ac:dyDescent="0.3">
      <c r="A2851" s="1187"/>
      <c r="B2851" s="1188"/>
      <c r="C2851" s="1185"/>
      <c r="D2851" s="1189" t="s">
        <v>4331</v>
      </c>
      <c r="E2851" s="1207"/>
      <c r="F2851" s="1180"/>
      <c r="G2851" s="1181"/>
      <c r="H2851" s="1182"/>
    </row>
    <row r="2852" spans="1:8" x14ac:dyDescent="0.3">
      <c r="A2852" s="1187"/>
      <c r="B2852" s="1188"/>
      <c r="C2852" s="1185"/>
      <c r="D2852" s="1189" t="s">
        <v>4331</v>
      </c>
      <c r="E2852" s="1207"/>
      <c r="F2852" s="1180"/>
      <c r="G2852" s="1181"/>
      <c r="H2852" s="1182"/>
    </row>
    <row r="2853" spans="1:8" x14ac:dyDescent="0.3">
      <c r="A2853" s="1187"/>
      <c r="B2853" s="1188"/>
      <c r="C2853" s="1185"/>
      <c r="D2853" s="1189" t="s">
        <v>4331</v>
      </c>
      <c r="E2853" s="1207"/>
      <c r="F2853" s="1180"/>
      <c r="G2853" s="1181"/>
      <c r="H2853" s="1182"/>
    </row>
    <row r="2854" spans="1:8" x14ac:dyDescent="0.3">
      <c r="A2854" s="1187"/>
      <c r="B2854" s="1188"/>
      <c r="C2854" s="1185"/>
      <c r="D2854" s="1189" t="s">
        <v>4331</v>
      </c>
      <c r="E2854" s="1207"/>
      <c r="F2854" s="1180"/>
      <c r="G2854" s="1181"/>
      <c r="H2854" s="1182"/>
    </row>
    <row r="2855" spans="1:8" x14ac:dyDescent="0.3">
      <c r="A2855" s="1187"/>
      <c r="B2855" s="1188"/>
      <c r="C2855" s="1185"/>
      <c r="D2855" s="1189" t="s">
        <v>4331</v>
      </c>
      <c r="E2855" s="1207"/>
      <c r="F2855" s="1180"/>
      <c r="G2855" s="1181"/>
      <c r="H2855" s="1182"/>
    </row>
    <row r="2856" spans="1:8" x14ac:dyDescent="0.3">
      <c r="A2856" s="1187"/>
      <c r="B2856" s="1188"/>
      <c r="C2856" s="1185"/>
      <c r="D2856" s="1189" t="s">
        <v>4331</v>
      </c>
      <c r="E2856" s="1207"/>
      <c r="F2856" s="1180"/>
      <c r="G2856" s="1181"/>
      <c r="H2856" s="1182"/>
    </row>
    <row r="2857" spans="1:8" x14ac:dyDescent="0.3">
      <c r="A2857" s="1187"/>
      <c r="B2857" s="1188"/>
      <c r="C2857" s="1185"/>
      <c r="D2857" s="1189" t="s">
        <v>4331</v>
      </c>
      <c r="E2857" s="1207"/>
      <c r="F2857" s="1180"/>
      <c r="G2857" s="1181"/>
      <c r="H2857" s="1182"/>
    </row>
    <row r="2858" spans="1:8" x14ac:dyDescent="0.3">
      <c r="A2858" s="1187"/>
      <c r="B2858" s="1188"/>
      <c r="C2858" s="1185"/>
      <c r="D2858" s="1189" t="s">
        <v>4331</v>
      </c>
      <c r="E2858" s="1207"/>
      <c r="F2858" s="1180"/>
      <c r="G2858" s="1181"/>
      <c r="H2858" s="1182"/>
    </row>
    <row r="2859" spans="1:8" x14ac:dyDescent="0.3">
      <c r="A2859" s="1187"/>
      <c r="B2859" s="1188"/>
      <c r="C2859" s="1185"/>
      <c r="D2859" s="1189" t="s">
        <v>4331</v>
      </c>
      <c r="E2859" s="1207"/>
      <c r="F2859" s="1180"/>
      <c r="G2859" s="1181"/>
      <c r="H2859" s="1182"/>
    </row>
    <row r="2860" spans="1:8" x14ac:dyDescent="0.3">
      <c r="A2860" s="1187"/>
      <c r="B2860" s="1188"/>
      <c r="C2860" s="1185"/>
      <c r="D2860" s="1189" t="s">
        <v>4331</v>
      </c>
      <c r="E2860" s="1207"/>
      <c r="F2860" s="1180"/>
      <c r="G2860" s="1181"/>
      <c r="H2860" s="1182"/>
    </row>
    <row r="2861" spans="1:8" x14ac:dyDescent="0.3">
      <c r="A2861" s="1187"/>
      <c r="B2861" s="1188"/>
      <c r="C2861" s="1185"/>
      <c r="D2861" s="1189" t="s">
        <v>4331</v>
      </c>
      <c r="E2861" s="1207"/>
      <c r="F2861" s="1180"/>
      <c r="G2861" s="1181"/>
      <c r="H2861" s="1182"/>
    </row>
    <row r="2862" spans="1:8" x14ac:dyDescent="0.3">
      <c r="A2862" s="1187"/>
      <c r="B2862" s="1188"/>
      <c r="C2862" s="1185"/>
      <c r="D2862" s="1189"/>
      <c r="E2862" s="1207"/>
      <c r="F2862" s="1180"/>
      <c r="G2862" s="1181"/>
      <c r="H2862" s="1182"/>
    </row>
    <row r="2863" spans="1:8" x14ac:dyDescent="0.3">
      <c r="A2863" s="1187"/>
      <c r="B2863" s="1188"/>
      <c r="C2863" s="1185"/>
      <c r="D2863" s="1189"/>
      <c r="E2863" s="1207"/>
      <c r="F2863" s="1180"/>
      <c r="G2863" s="1181"/>
      <c r="H2863" s="1182"/>
    </row>
    <row r="2864" spans="1:8" x14ac:dyDescent="0.3">
      <c r="A2864" s="1187"/>
      <c r="B2864" s="1188"/>
      <c r="C2864" s="1185"/>
      <c r="D2864" s="1189"/>
      <c r="E2864" s="1207"/>
      <c r="F2864" s="1180"/>
      <c r="G2864" s="1181"/>
      <c r="H2864" s="1182"/>
    </row>
    <row r="2865" spans="1:8" x14ac:dyDescent="0.3">
      <c r="A2865" s="1187"/>
      <c r="B2865" s="1188"/>
      <c r="C2865" s="1185"/>
      <c r="D2865" s="1189"/>
      <c r="E2865" s="1207"/>
      <c r="F2865" s="1180"/>
      <c r="G2865" s="1181"/>
      <c r="H2865" s="1182"/>
    </row>
    <row r="2866" spans="1:8" x14ac:dyDescent="0.3">
      <c r="A2866" s="1187"/>
      <c r="B2866" s="1188"/>
      <c r="C2866" s="1185"/>
      <c r="D2866" s="1189"/>
      <c r="E2866" s="1207"/>
      <c r="F2866" s="1180"/>
      <c r="G2866" s="1181"/>
      <c r="H2866" s="1182"/>
    </row>
    <row r="2867" spans="1:8" x14ac:dyDescent="0.3">
      <c r="A2867" s="1187"/>
      <c r="B2867" s="1188"/>
      <c r="C2867" s="1185"/>
      <c r="D2867" s="1189"/>
      <c r="E2867" s="1207"/>
      <c r="F2867" s="1180"/>
      <c r="G2867" s="1181"/>
      <c r="H2867" s="1182"/>
    </row>
    <row r="2868" spans="1:8" x14ac:dyDescent="0.3">
      <c r="A2868" s="1187"/>
      <c r="B2868" s="1188"/>
      <c r="C2868" s="1185"/>
      <c r="D2868" s="1189" t="s">
        <v>4331</v>
      </c>
      <c r="E2868" s="1207"/>
      <c r="F2868" s="1180"/>
      <c r="G2868" s="1181"/>
      <c r="H2868" s="1182"/>
    </row>
    <row r="2869" spans="1:8" x14ac:dyDescent="0.3">
      <c r="A2869" s="1187"/>
      <c r="B2869" s="1188"/>
      <c r="C2869" s="1185"/>
      <c r="D2869" s="1189" t="s">
        <v>4331</v>
      </c>
      <c r="E2869" s="1207"/>
      <c r="F2869" s="1180"/>
      <c r="G2869" s="1181"/>
      <c r="H2869" s="1182"/>
    </row>
    <row r="2870" spans="1:8" x14ac:dyDescent="0.3">
      <c r="A2870" s="1183"/>
      <c r="B2870" s="1188"/>
      <c r="C2870" s="1185"/>
      <c r="D2870" s="1189" t="s">
        <v>4331</v>
      </c>
      <c r="E2870" s="1207"/>
      <c r="F2870" s="1180"/>
      <c r="G2870" s="1181"/>
      <c r="H2870" s="1182"/>
    </row>
    <row r="2871" spans="1:8" x14ac:dyDescent="0.3">
      <c r="A2871" s="1178"/>
      <c r="B2871" s="1203"/>
      <c r="C2871" s="1204"/>
      <c r="D2871" s="1204"/>
      <c r="E2871" s="1204"/>
      <c r="F2871" s="1210"/>
      <c r="G2871" s="1181"/>
      <c r="H2871" s="1182"/>
    </row>
    <row r="2872" spans="1:8" x14ac:dyDescent="0.3">
      <c r="A2872" s="1211" t="s">
        <v>4046</v>
      </c>
      <c r="B2872" s="1158" t="s">
        <v>4116</v>
      </c>
      <c r="C2872" s="1159"/>
      <c r="D2872" s="1159"/>
      <c r="E2872" s="1159"/>
      <c r="F2872" s="1175">
        <f>SUM(F2815:F2870)</f>
        <v>0</v>
      </c>
      <c r="G2872" s="1181"/>
      <c r="H2872" s="1151"/>
    </row>
    <row r="2873" spans="1:8" x14ac:dyDescent="0.3">
      <c r="A2873" s="1148" t="str">
        <f>A1</f>
        <v>CONTRACT  SANRAL NRA 2024/1323</v>
      </c>
      <c r="B2873" s="1206"/>
      <c r="C2873" s="1150"/>
      <c r="D2873" s="1150"/>
      <c r="E2873" s="1150"/>
      <c r="F2873" s="1151"/>
      <c r="G2873" s="1181"/>
      <c r="H2873" s="1151"/>
    </row>
    <row r="2874" spans="1:8" x14ac:dyDescent="0.3">
      <c r="A2874" s="1148" t="str">
        <f>A2</f>
        <v>ROUTINE ROAD MAINTENANCE ON NATIONAL ROUTES IN THE MPUMALANGA PROVINCE</v>
      </c>
      <c r="B2874" s="1149"/>
      <c r="C2874" s="1150"/>
      <c r="D2874" s="1150"/>
      <c r="E2874" s="1150"/>
      <c r="F2874" s="1155" t="s">
        <v>4565</v>
      </c>
      <c r="G2874" s="1181"/>
      <c r="H2874" s="1155"/>
    </row>
    <row r="2875" spans="1:8" x14ac:dyDescent="0.3">
      <c r="A2875" s="1157" t="s">
        <v>4444</v>
      </c>
      <c r="B2875" s="1149"/>
      <c r="C2875" s="1159"/>
      <c r="D2875" s="1159"/>
      <c r="E2875" s="1159"/>
      <c r="F2875" s="1151"/>
      <c r="G2875" s="1181"/>
      <c r="H2875" s="1151"/>
    </row>
    <row r="2876" spans="1:8" x14ac:dyDescent="0.3">
      <c r="A2876" s="1162"/>
      <c r="B2876" s="1163"/>
      <c r="C2876" s="1164"/>
      <c r="D2876" s="1164"/>
      <c r="E2876" s="1165"/>
      <c r="F2876" s="1165"/>
      <c r="G2876" s="1181"/>
      <c r="H2876" s="1151"/>
    </row>
    <row r="2877" spans="1:8" x14ac:dyDescent="0.3">
      <c r="A2877" s="1166" t="s">
        <v>4111</v>
      </c>
      <c r="B2877" s="1167" t="s">
        <v>4035</v>
      </c>
      <c r="C2877" s="1168" t="s">
        <v>4112</v>
      </c>
      <c r="D2877" s="1168" t="s">
        <v>4113</v>
      </c>
      <c r="E2877" s="1169" t="s">
        <v>4114</v>
      </c>
      <c r="F2877" s="1169" t="s">
        <v>4036</v>
      </c>
      <c r="G2877" s="1181"/>
      <c r="H2877" s="1170"/>
    </row>
    <row r="2878" spans="1:8" x14ac:dyDescent="0.3">
      <c r="A2878" s="1172"/>
      <c r="B2878" s="1173"/>
      <c r="C2878" s="1174"/>
      <c r="D2878" s="1174"/>
      <c r="E2878" s="1175"/>
      <c r="F2878" s="1175"/>
      <c r="G2878" s="1181"/>
      <c r="H2878" s="1151"/>
    </row>
    <row r="2879" spans="1:8" x14ac:dyDescent="0.3">
      <c r="A2879" s="1222"/>
      <c r="B2879" s="1223"/>
      <c r="C2879" s="1164"/>
      <c r="D2879" s="1189" t="s">
        <v>4331</v>
      </c>
      <c r="E2879" s="1165"/>
      <c r="F2879" s="1180" t="s">
        <v>4128</v>
      </c>
      <c r="G2879" s="1181"/>
      <c r="H2879" s="1182"/>
    </row>
    <row r="2880" spans="1:8" x14ac:dyDescent="0.3">
      <c r="A2880" s="1166" t="s">
        <v>4048</v>
      </c>
      <c r="B2880" s="1184" t="s">
        <v>4049</v>
      </c>
      <c r="C2880" s="1185"/>
      <c r="D2880" s="1189" t="s">
        <v>4331</v>
      </c>
      <c r="E2880" s="1207"/>
      <c r="F2880" s="1180"/>
      <c r="G2880" s="1181"/>
      <c r="H2880" s="1182"/>
    </row>
    <row r="2881" spans="1:8" x14ac:dyDescent="0.3">
      <c r="A2881" s="1166"/>
      <c r="B2881" s="1186"/>
      <c r="C2881" s="1185"/>
      <c r="D2881" s="1189" t="s">
        <v>4331</v>
      </c>
      <c r="E2881" s="1207"/>
      <c r="F2881" s="1180"/>
      <c r="G2881" s="1181"/>
      <c r="H2881" s="1182"/>
    </row>
    <row r="2882" spans="1:8" x14ac:dyDescent="0.3">
      <c r="A2882" s="1225" t="s">
        <v>2676</v>
      </c>
      <c r="B2882" s="1188" t="s">
        <v>2677</v>
      </c>
      <c r="C2882" s="1185"/>
      <c r="D2882" s="1189" t="s">
        <v>4331</v>
      </c>
      <c r="E2882" s="1207"/>
      <c r="F2882" s="1180"/>
      <c r="G2882" s="1181"/>
      <c r="H2882" s="1182"/>
    </row>
    <row r="2883" spans="1:8" x14ac:dyDescent="0.3">
      <c r="A2883" s="1225"/>
      <c r="B2883" s="1188"/>
      <c r="C2883" s="1185"/>
      <c r="D2883" s="1189" t="s">
        <v>4331</v>
      </c>
      <c r="E2883" s="1207"/>
      <c r="F2883" s="1180"/>
      <c r="G2883" s="1181"/>
      <c r="H2883" s="1182"/>
    </row>
    <row r="2884" spans="1:8" x14ac:dyDescent="0.3">
      <c r="A2884" s="1225" t="s">
        <v>2678</v>
      </c>
      <c r="B2884" s="1188" t="s">
        <v>3820</v>
      </c>
      <c r="C2884" s="1185" t="s">
        <v>88</v>
      </c>
      <c r="D2884" s="1189">
        <v>300</v>
      </c>
      <c r="E2884" s="1286"/>
      <c r="F2884" s="1180">
        <f>ROUND(D2884*(ROUND(E2884,2)),2)</f>
        <v>0</v>
      </c>
      <c r="G2884" s="1181"/>
      <c r="H2884" s="1182"/>
    </row>
    <row r="2885" spans="1:8" x14ac:dyDescent="0.3">
      <c r="A2885" s="1225"/>
      <c r="B2885" s="1188"/>
      <c r="C2885" s="1185"/>
      <c r="D2885" s="1189" t="s">
        <v>4331</v>
      </c>
      <c r="E2885" s="1217"/>
      <c r="F2885" s="1180"/>
      <c r="G2885" s="1181"/>
      <c r="H2885" s="1182"/>
    </row>
    <row r="2886" spans="1:8" x14ac:dyDescent="0.3">
      <c r="A2886" s="1225" t="s">
        <v>2680</v>
      </c>
      <c r="B2886" s="1188" t="s">
        <v>2683</v>
      </c>
      <c r="C2886" s="1185" t="s">
        <v>88</v>
      </c>
      <c r="D2886" s="1189">
        <v>50</v>
      </c>
      <c r="E2886" s="1286"/>
      <c r="F2886" s="1180">
        <f>ROUND(D2886*(ROUND(E2886,2)),2)</f>
        <v>0</v>
      </c>
      <c r="G2886" s="1181"/>
      <c r="H2886" s="1182"/>
    </row>
    <row r="2887" spans="1:8" x14ac:dyDescent="0.3">
      <c r="A2887" s="1225"/>
      <c r="B2887" s="1188"/>
      <c r="C2887" s="1185"/>
      <c r="D2887" s="1189" t="s">
        <v>4331</v>
      </c>
      <c r="E2887" s="1207"/>
      <c r="F2887" s="1180"/>
      <c r="G2887" s="1181"/>
      <c r="H2887" s="1182"/>
    </row>
    <row r="2888" spans="1:8" x14ac:dyDescent="0.3">
      <c r="A2888" s="1225" t="s">
        <v>2682</v>
      </c>
      <c r="B2888" s="1235" t="s">
        <v>2685</v>
      </c>
      <c r="C2888" s="1185" t="s">
        <v>88</v>
      </c>
      <c r="D2888" s="1189">
        <v>100</v>
      </c>
      <c r="E2888" s="1286"/>
      <c r="F2888" s="1180">
        <f>ROUND(D2888*(ROUND(E2888,2)),2)</f>
        <v>0</v>
      </c>
      <c r="G2888" s="1181"/>
      <c r="H2888" s="1182"/>
    </row>
    <row r="2889" spans="1:8" x14ac:dyDescent="0.3">
      <c r="A2889" s="1225"/>
      <c r="B2889" s="1188"/>
      <c r="C2889" s="1185"/>
      <c r="D2889" s="1189" t="s">
        <v>4331</v>
      </c>
      <c r="E2889" s="1217"/>
      <c r="F2889" s="1180"/>
      <c r="G2889" s="1181"/>
      <c r="H2889" s="1182"/>
    </row>
    <row r="2890" spans="1:8" x14ac:dyDescent="0.3">
      <c r="A2890" s="1225" t="s">
        <v>2684</v>
      </c>
      <c r="B2890" s="1235" t="s">
        <v>2687</v>
      </c>
      <c r="C2890" s="1185" t="s">
        <v>88</v>
      </c>
      <c r="D2890" s="1189">
        <v>250</v>
      </c>
      <c r="E2890" s="1286"/>
      <c r="F2890" s="1180">
        <f>ROUND(D2890*(ROUND(E2890,2)),2)</f>
        <v>0</v>
      </c>
      <c r="G2890" s="1181"/>
      <c r="H2890" s="1182"/>
    </row>
    <row r="2891" spans="1:8" x14ac:dyDescent="0.3">
      <c r="A2891" s="1225"/>
      <c r="B2891" s="1188"/>
      <c r="C2891" s="1185"/>
      <c r="D2891" s="1189" t="s">
        <v>4331</v>
      </c>
      <c r="E2891" s="1217"/>
      <c r="F2891" s="1180"/>
      <c r="G2891" s="1181"/>
      <c r="H2891" s="1182"/>
    </row>
    <row r="2892" spans="1:8" x14ac:dyDescent="0.3">
      <c r="A2892" s="1225" t="s">
        <v>2690</v>
      </c>
      <c r="B2892" s="1188" t="s">
        <v>2691</v>
      </c>
      <c r="C2892" s="1185"/>
      <c r="D2892" s="1189" t="s">
        <v>4331</v>
      </c>
      <c r="E2892" s="1217"/>
      <c r="F2892" s="1180"/>
      <c r="G2892" s="1181"/>
      <c r="H2892" s="1182"/>
    </row>
    <row r="2893" spans="1:8" x14ac:dyDescent="0.3">
      <c r="A2893" s="1225"/>
      <c r="B2893" s="1188"/>
      <c r="C2893" s="1185"/>
      <c r="D2893" s="1189" t="s">
        <v>4331</v>
      </c>
      <c r="E2893" s="1207"/>
      <c r="F2893" s="1180" t="s">
        <v>4128</v>
      </c>
      <c r="G2893" s="1181"/>
      <c r="H2893" s="1182"/>
    </row>
    <row r="2894" spans="1:8" x14ac:dyDescent="0.3">
      <c r="A2894" s="1225" t="s">
        <v>2692</v>
      </c>
      <c r="B2894" s="1188" t="s">
        <v>2691</v>
      </c>
      <c r="C2894" s="1185" t="s">
        <v>16</v>
      </c>
      <c r="D2894" s="1189">
        <v>1</v>
      </c>
      <c r="E2894" s="1207">
        <v>500000</v>
      </c>
      <c r="F2894" s="1180">
        <f>ROUND(D2894*(ROUND(E2894,2)),2)</f>
        <v>500000</v>
      </c>
      <c r="G2894" s="1181"/>
      <c r="H2894" s="1182"/>
    </row>
    <row r="2895" spans="1:8" x14ac:dyDescent="0.3">
      <c r="A2895" s="1187"/>
      <c r="B2895" s="1188"/>
      <c r="C2895" s="1185"/>
      <c r="D2895" s="1189" t="s">
        <v>4331</v>
      </c>
      <c r="E2895" s="1207"/>
      <c r="F2895" s="1180"/>
      <c r="G2895" s="1181"/>
      <c r="H2895" s="1182"/>
    </row>
    <row r="2896" spans="1:8" ht="22.8" x14ac:dyDescent="0.3">
      <c r="A2896" s="1187" t="s">
        <v>2694</v>
      </c>
      <c r="B2896" s="1188" t="s">
        <v>2695</v>
      </c>
      <c r="C2896" s="1185" t="s">
        <v>21</v>
      </c>
      <c r="D2896" s="1189">
        <f>F2894</f>
        <v>500000</v>
      </c>
      <c r="E2896" s="1208"/>
      <c r="F2896" s="1180">
        <f>ROUND(D2896*(ROUND(E2896,4)),2)</f>
        <v>0</v>
      </c>
      <c r="G2896" s="1181"/>
      <c r="H2896" s="1182"/>
    </row>
    <row r="2897" spans="1:8" x14ac:dyDescent="0.3">
      <c r="A2897" s="1187"/>
      <c r="B2897" s="1188"/>
      <c r="C2897" s="1185"/>
      <c r="D2897" s="1189" t="s">
        <v>4331</v>
      </c>
      <c r="E2897" s="1207"/>
      <c r="F2897" s="1180"/>
      <c r="G2897" s="1181"/>
      <c r="H2897" s="1182"/>
    </row>
    <row r="2898" spans="1:8" x14ac:dyDescent="0.3">
      <c r="A2898" s="1187"/>
      <c r="B2898" s="1188"/>
      <c r="C2898" s="1185"/>
      <c r="D2898" s="1189" t="s">
        <v>4331</v>
      </c>
      <c r="E2898" s="1217"/>
      <c r="F2898" s="1180"/>
      <c r="G2898" s="1181"/>
      <c r="H2898" s="1182"/>
    </row>
    <row r="2899" spans="1:8" x14ac:dyDescent="0.3">
      <c r="A2899" s="1187"/>
      <c r="B2899" s="1188"/>
      <c r="C2899" s="1185"/>
      <c r="D2899" s="1189" t="s">
        <v>4331</v>
      </c>
      <c r="E2899" s="1217"/>
      <c r="F2899" s="1180"/>
      <c r="G2899" s="1181"/>
      <c r="H2899" s="1182"/>
    </row>
    <row r="2900" spans="1:8" x14ac:dyDescent="0.3">
      <c r="A2900" s="1187"/>
      <c r="B2900" s="1188"/>
      <c r="C2900" s="1185"/>
      <c r="D2900" s="1189" t="s">
        <v>4331</v>
      </c>
      <c r="E2900" s="1217"/>
      <c r="F2900" s="1180"/>
      <c r="G2900" s="1181"/>
      <c r="H2900" s="1182"/>
    </row>
    <row r="2901" spans="1:8" x14ac:dyDescent="0.3">
      <c r="A2901" s="1225"/>
      <c r="B2901" s="1188"/>
      <c r="C2901" s="1185"/>
      <c r="D2901" s="1189" t="s">
        <v>4331</v>
      </c>
      <c r="E2901" s="1217"/>
      <c r="F2901" s="1180"/>
      <c r="G2901" s="1181"/>
      <c r="H2901" s="1182"/>
    </row>
    <row r="2902" spans="1:8" x14ac:dyDescent="0.3">
      <c r="A2902" s="1187"/>
      <c r="B2902" s="1188"/>
      <c r="C2902" s="1185"/>
      <c r="D2902" s="1189" t="s">
        <v>4331</v>
      </c>
      <c r="E2902" s="1217"/>
      <c r="F2902" s="1180"/>
      <c r="G2902" s="1181"/>
      <c r="H2902" s="1182"/>
    </row>
    <row r="2903" spans="1:8" x14ac:dyDescent="0.3">
      <c r="A2903" s="1187"/>
      <c r="B2903" s="1188"/>
      <c r="C2903" s="1185"/>
      <c r="D2903" s="1189" t="s">
        <v>4331</v>
      </c>
      <c r="E2903" s="1217"/>
      <c r="F2903" s="1180"/>
      <c r="G2903" s="1181"/>
      <c r="H2903" s="1182"/>
    </row>
    <row r="2904" spans="1:8" x14ac:dyDescent="0.3">
      <c r="A2904" s="1187"/>
      <c r="B2904" s="1188"/>
      <c r="C2904" s="1185"/>
      <c r="D2904" s="1189" t="s">
        <v>4331</v>
      </c>
      <c r="E2904" s="1217"/>
      <c r="F2904" s="1180"/>
      <c r="G2904" s="1181"/>
      <c r="H2904" s="1182"/>
    </row>
    <row r="2905" spans="1:8" x14ac:dyDescent="0.3">
      <c r="A2905" s="1187"/>
      <c r="B2905" s="1188"/>
      <c r="C2905" s="1185"/>
      <c r="D2905" s="1189" t="s">
        <v>4331</v>
      </c>
      <c r="E2905" s="1217"/>
      <c r="F2905" s="1180"/>
      <c r="G2905" s="1181"/>
      <c r="H2905" s="1182"/>
    </row>
    <row r="2906" spans="1:8" x14ac:dyDescent="0.3">
      <c r="A2906" s="1225"/>
      <c r="B2906" s="1188"/>
      <c r="C2906" s="1185"/>
      <c r="D2906" s="1189" t="s">
        <v>4331</v>
      </c>
      <c r="E2906" s="1217"/>
      <c r="F2906" s="1180"/>
      <c r="G2906" s="1181"/>
      <c r="H2906" s="1182"/>
    </row>
    <row r="2907" spans="1:8" x14ac:dyDescent="0.3">
      <c r="A2907" s="1225"/>
      <c r="B2907" s="1188"/>
      <c r="C2907" s="1185"/>
      <c r="D2907" s="1189" t="s">
        <v>4331</v>
      </c>
      <c r="E2907" s="1217"/>
      <c r="F2907" s="1180"/>
      <c r="G2907" s="1181"/>
      <c r="H2907" s="1182"/>
    </row>
    <row r="2908" spans="1:8" x14ac:dyDescent="0.3">
      <c r="A2908" s="1225"/>
      <c r="B2908" s="1188"/>
      <c r="C2908" s="1185"/>
      <c r="D2908" s="1189" t="s">
        <v>4331</v>
      </c>
      <c r="E2908" s="1217"/>
      <c r="F2908" s="1180"/>
      <c r="G2908" s="1181"/>
      <c r="H2908" s="1182"/>
    </row>
    <row r="2909" spans="1:8" x14ac:dyDescent="0.3">
      <c r="A2909" s="1187"/>
      <c r="B2909" s="1188"/>
      <c r="C2909" s="1185"/>
      <c r="D2909" s="1189" t="s">
        <v>4331</v>
      </c>
      <c r="E2909" s="1207"/>
      <c r="F2909" s="1180"/>
      <c r="G2909" s="1181"/>
      <c r="H2909" s="1182"/>
    </row>
    <row r="2910" spans="1:8" x14ac:dyDescent="0.3">
      <c r="A2910" s="1187"/>
      <c r="B2910" s="1188"/>
      <c r="C2910" s="1185"/>
      <c r="D2910" s="1189" t="s">
        <v>4331</v>
      </c>
      <c r="E2910" s="1217"/>
      <c r="F2910" s="1180"/>
      <c r="G2910" s="1181"/>
      <c r="H2910" s="1182"/>
    </row>
    <row r="2911" spans="1:8" x14ac:dyDescent="0.3">
      <c r="A2911" s="1225"/>
      <c r="B2911" s="1188"/>
      <c r="C2911" s="1185"/>
      <c r="D2911" s="1189" t="s">
        <v>4331</v>
      </c>
      <c r="E2911" s="1217"/>
      <c r="F2911" s="1180"/>
      <c r="G2911" s="1181"/>
      <c r="H2911" s="1182"/>
    </row>
    <row r="2912" spans="1:8" x14ac:dyDescent="0.3">
      <c r="A2912" s="1187"/>
      <c r="B2912" s="1188"/>
      <c r="C2912" s="1185"/>
      <c r="D2912" s="1189" t="s">
        <v>4331</v>
      </c>
      <c r="E2912" s="1217"/>
      <c r="F2912" s="1180"/>
      <c r="G2912" s="1181"/>
      <c r="H2912" s="1182"/>
    </row>
    <row r="2913" spans="1:8" x14ac:dyDescent="0.3">
      <c r="A2913" s="1187"/>
      <c r="B2913" s="1188"/>
      <c r="C2913" s="1185"/>
      <c r="D2913" s="1189" t="s">
        <v>4331</v>
      </c>
      <c r="E2913" s="1217"/>
      <c r="F2913" s="1180"/>
      <c r="G2913" s="1181"/>
      <c r="H2913" s="1182"/>
    </row>
    <row r="2914" spans="1:8" x14ac:dyDescent="0.3">
      <c r="A2914" s="1187"/>
      <c r="B2914" s="1188"/>
      <c r="C2914" s="1185"/>
      <c r="D2914" s="1189" t="s">
        <v>4331</v>
      </c>
      <c r="E2914" s="1217"/>
      <c r="F2914" s="1180"/>
      <c r="G2914" s="1181"/>
      <c r="H2914" s="1182"/>
    </row>
    <row r="2915" spans="1:8" x14ac:dyDescent="0.3">
      <c r="A2915" s="1187"/>
      <c r="B2915" s="1188"/>
      <c r="C2915" s="1185"/>
      <c r="D2915" s="1189" t="s">
        <v>4331</v>
      </c>
      <c r="E2915" s="1207"/>
      <c r="F2915" s="1180"/>
      <c r="G2915" s="1181"/>
      <c r="H2915" s="1182"/>
    </row>
    <row r="2916" spans="1:8" x14ac:dyDescent="0.3">
      <c r="A2916" s="1187"/>
      <c r="B2916" s="1188"/>
      <c r="C2916" s="1185"/>
      <c r="D2916" s="1189" t="s">
        <v>4331</v>
      </c>
      <c r="E2916" s="1207"/>
      <c r="F2916" s="1180"/>
      <c r="G2916" s="1181"/>
      <c r="H2916" s="1182"/>
    </row>
    <row r="2917" spans="1:8" x14ac:dyDescent="0.3">
      <c r="A2917" s="1187"/>
      <c r="B2917" s="1188"/>
      <c r="C2917" s="1185"/>
      <c r="D2917" s="1189" t="s">
        <v>4331</v>
      </c>
      <c r="E2917" s="1207"/>
      <c r="F2917" s="1180"/>
      <c r="G2917" s="1181"/>
      <c r="H2917" s="1182"/>
    </row>
    <row r="2918" spans="1:8" x14ac:dyDescent="0.3">
      <c r="A2918" s="1187"/>
      <c r="B2918" s="1188"/>
      <c r="C2918" s="1185"/>
      <c r="D2918" s="1189" t="s">
        <v>4331</v>
      </c>
      <c r="E2918" s="1207"/>
      <c r="F2918" s="1180" t="s">
        <v>4128</v>
      </c>
      <c r="G2918" s="1181"/>
      <c r="H2918" s="1182"/>
    </row>
    <row r="2919" spans="1:8" x14ac:dyDescent="0.3">
      <c r="A2919" s="1187"/>
      <c r="B2919" s="1188"/>
      <c r="C2919" s="1185"/>
      <c r="D2919" s="1189" t="s">
        <v>4331</v>
      </c>
      <c r="E2919" s="1207"/>
      <c r="F2919" s="1180"/>
      <c r="G2919" s="1181"/>
      <c r="H2919" s="1182"/>
    </row>
    <row r="2920" spans="1:8" x14ac:dyDescent="0.3">
      <c r="A2920" s="1187"/>
      <c r="B2920" s="1188"/>
      <c r="C2920" s="1185"/>
      <c r="D2920" s="1189" t="s">
        <v>4331</v>
      </c>
      <c r="E2920" s="1207"/>
      <c r="F2920" s="1180"/>
      <c r="G2920" s="1181"/>
      <c r="H2920" s="1182"/>
    </row>
    <row r="2921" spans="1:8" x14ac:dyDescent="0.3">
      <c r="A2921" s="1187"/>
      <c r="B2921" s="1188"/>
      <c r="C2921" s="1185"/>
      <c r="D2921" s="1189" t="s">
        <v>4331</v>
      </c>
      <c r="E2921" s="1207"/>
      <c r="F2921" s="1180"/>
      <c r="G2921" s="1181"/>
      <c r="H2921" s="1182"/>
    </row>
    <row r="2922" spans="1:8" x14ac:dyDescent="0.3">
      <c r="A2922" s="1187"/>
      <c r="B2922" s="1188"/>
      <c r="C2922" s="1185"/>
      <c r="D2922" s="1189" t="s">
        <v>4331</v>
      </c>
      <c r="E2922" s="1207"/>
      <c r="F2922" s="1180"/>
      <c r="G2922" s="1181"/>
      <c r="H2922" s="1182"/>
    </row>
    <row r="2923" spans="1:8" x14ac:dyDescent="0.3">
      <c r="A2923" s="1187"/>
      <c r="B2923" s="1188"/>
      <c r="C2923" s="1185"/>
      <c r="D2923" s="1189"/>
      <c r="E2923" s="1207"/>
      <c r="F2923" s="1180"/>
      <c r="G2923" s="1181"/>
      <c r="H2923" s="1182"/>
    </row>
    <row r="2924" spans="1:8" x14ac:dyDescent="0.3">
      <c r="A2924" s="1187"/>
      <c r="B2924" s="1188"/>
      <c r="C2924" s="1185"/>
      <c r="D2924" s="1189" t="s">
        <v>4331</v>
      </c>
      <c r="E2924" s="1207"/>
      <c r="F2924" s="1180" t="s">
        <v>4128</v>
      </c>
      <c r="G2924" s="1181"/>
      <c r="H2924" s="1182"/>
    </row>
    <row r="2925" spans="1:8" x14ac:dyDescent="0.3">
      <c r="A2925" s="1187"/>
      <c r="B2925" s="1188"/>
      <c r="C2925" s="1185"/>
      <c r="D2925" s="1189" t="s">
        <v>4331</v>
      </c>
      <c r="E2925" s="1207"/>
      <c r="F2925" s="1180"/>
      <c r="G2925" s="1181"/>
      <c r="H2925" s="1182"/>
    </row>
    <row r="2926" spans="1:8" x14ac:dyDescent="0.3">
      <c r="A2926" s="1187"/>
      <c r="B2926" s="1188"/>
      <c r="C2926" s="1185"/>
      <c r="D2926" s="1189"/>
      <c r="E2926" s="1207"/>
      <c r="F2926" s="1180"/>
      <c r="G2926" s="1181"/>
      <c r="H2926" s="1182"/>
    </row>
    <row r="2927" spans="1:8" x14ac:dyDescent="0.3">
      <c r="A2927" s="1187"/>
      <c r="B2927" s="1188"/>
      <c r="C2927" s="1185"/>
      <c r="D2927" s="1189"/>
      <c r="E2927" s="1207"/>
      <c r="F2927" s="1180"/>
      <c r="G2927" s="1181"/>
      <c r="H2927" s="1182"/>
    </row>
    <row r="2928" spans="1:8" x14ac:dyDescent="0.3">
      <c r="A2928" s="1187"/>
      <c r="B2928" s="1188"/>
      <c r="C2928" s="1185"/>
      <c r="D2928" s="1189" t="s">
        <v>4331</v>
      </c>
      <c r="E2928" s="1207"/>
      <c r="F2928" s="1180"/>
      <c r="G2928" s="1181"/>
      <c r="H2928" s="1182"/>
    </row>
    <row r="2929" spans="1:8" x14ac:dyDescent="0.3">
      <c r="A2929" s="1187"/>
      <c r="B2929" s="1188"/>
      <c r="C2929" s="1185"/>
      <c r="D2929" s="1189"/>
      <c r="E2929" s="1207"/>
      <c r="F2929" s="1180"/>
      <c r="G2929" s="1181"/>
      <c r="H2929" s="1182"/>
    </row>
    <row r="2930" spans="1:8" x14ac:dyDescent="0.3">
      <c r="A2930" s="1187"/>
      <c r="B2930" s="1188"/>
      <c r="C2930" s="1185"/>
      <c r="D2930" s="1189"/>
      <c r="E2930" s="1207"/>
      <c r="F2930" s="1180"/>
      <c r="G2930" s="1181"/>
      <c r="H2930" s="1182"/>
    </row>
    <row r="2931" spans="1:8" x14ac:dyDescent="0.3">
      <c r="A2931" s="1187"/>
      <c r="B2931" s="1188"/>
      <c r="C2931" s="1185"/>
      <c r="D2931" s="1189"/>
      <c r="E2931" s="1207"/>
      <c r="F2931" s="1180"/>
      <c r="G2931" s="1181"/>
      <c r="H2931" s="1182"/>
    </row>
    <row r="2932" spans="1:8" x14ac:dyDescent="0.3">
      <c r="A2932" s="1187"/>
      <c r="B2932" s="1188"/>
      <c r="C2932" s="1185"/>
      <c r="D2932" s="1189" t="s">
        <v>4331</v>
      </c>
      <c r="E2932" s="1207"/>
      <c r="F2932" s="1180" t="s">
        <v>4128</v>
      </c>
      <c r="G2932" s="1181"/>
      <c r="H2932" s="1182"/>
    </row>
    <row r="2933" spans="1:8" x14ac:dyDescent="0.3">
      <c r="A2933" s="1183"/>
      <c r="B2933" s="1188"/>
      <c r="C2933" s="1185"/>
      <c r="D2933" s="1189" t="s">
        <v>4331</v>
      </c>
      <c r="E2933" s="1207"/>
      <c r="F2933" s="1180" t="s">
        <v>4128</v>
      </c>
      <c r="G2933" s="1181"/>
      <c r="H2933" s="1182"/>
    </row>
    <row r="2934" spans="1:8" x14ac:dyDescent="0.3">
      <c r="A2934" s="1178"/>
      <c r="B2934" s="1203"/>
      <c r="C2934" s="1204"/>
      <c r="D2934" s="1204"/>
      <c r="E2934" s="1204"/>
      <c r="F2934" s="1210"/>
      <c r="G2934" s="1181"/>
      <c r="H2934" s="1182"/>
    </row>
    <row r="2935" spans="1:8" x14ac:dyDescent="0.3">
      <c r="A2935" s="1211" t="s">
        <v>4048</v>
      </c>
      <c r="B2935" s="1158" t="s">
        <v>4116</v>
      </c>
      <c r="C2935" s="1159"/>
      <c r="D2935" s="1159"/>
      <c r="E2935" s="1159"/>
      <c r="F2935" s="1175">
        <f>SUM(F2879:F2933)</f>
        <v>500000</v>
      </c>
      <c r="G2935" s="1181"/>
      <c r="H2935" s="1151"/>
    </row>
    <row r="2936" spans="1:8" x14ac:dyDescent="0.3">
      <c r="A2936" s="1148" t="str">
        <f>A1</f>
        <v>CONTRACT  SANRAL NRA 2024/1323</v>
      </c>
      <c r="B2936" s="1206"/>
      <c r="C2936" s="1150"/>
      <c r="D2936" s="1150"/>
      <c r="E2936" s="1150"/>
      <c r="F2936" s="1151"/>
      <c r="G2936" s="1181"/>
      <c r="H2936" s="1151"/>
    </row>
    <row r="2937" spans="1:8" x14ac:dyDescent="0.3">
      <c r="A2937" s="1148" t="str">
        <f>A2</f>
        <v>ROUTINE ROAD MAINTENANCE ON NATIONAL ROUTES IN THE MPUMALANGA PROVINCE</v>
      </c>
      <c r="B2937" s="1149"/>
      <c r="C2937" s="1150"/>
      <c r="D2937" s="1150"/>
      <c r="E2937" s="1150"/>
      <c r="F2937" s="1155" t="s">
        <v>4566</v>
      </c>
      <c r="G2937" s="1181"/>
      <c r="H2937" s="1155"/>
    </row>
    <row r="2938" spans="1:8" x14ac:dyDescent="0.3">
      <c r="A2938" s="1157" t="s">
        <v>4457</v>
      </c>
      <c r="B2938" s="1149"/>
      <c r="C2938" s="1159"/>
      <c r="D2938" s="1159"/>
      <c r="E2938" s="1159"/>
      <c r="F2938" s="1151"/>
      <c r="G2938" s="1181"/>
      <c r="H2938" s="1151"/>
    </row>
    <row r="2939" spans="1:8" x14ac:dyDescent="0.3">
      <c r="A2939" s="1162"/>
      <c r="B2939" s="1163"/>
      <c r="C2939" s="1164"/>
      <c r="D2939" s="1164"/>
      <c r="E2939" s="1165"/>
      <c r="F2939" s="1165"/>
      <c r="G2939" s="1181"/>
      <c r="H2939" s="1151"/>
    </row>
    <row r="2940" spans="1:8" x14ac:dyDescent="0.3">
      <c r="A2940" s="1166" t="s">
        <v>4111</v>
      </c>
      <c r="B2940" s="1167" t="s">
        <v>4035</v>
      </c>
      <c r="C2940" s="1168" t="s">
        <v>4112</v>
      </c>
      <c r="D2940" s="1168" t="s">
        <v>4113</v>
      </c>
      <c r="E2940" s="1169" t="s">
        <v>4114</v>
      </c>
      <c r="F2940" s="1169" t="s">
        <v>4036</v>
      </c>
      <c r="G2940" s="1181"/>
      <c r="H2940" s="1170"/>
    </row>
    <row r="2941" spans="1:8" x14ac:dyDescent="0.3">
      <c r="A2941" s="1172"/>
      <c r="B2941" s="1173"/>
      <c r="C2941" s="1174"/>
      <c r="D2941" s="1174"/>
      <c r="E2941" s="1175"/>
      <c r="F2941" s="1175"/>
      <c r="G2941" s="1181"/>
      <c r="H2941" s="1151"/>
    </row>
    <row r="2942" spans="1:8" x14ac:dyDescent="0.3">
      <c r="A2942" s="1222"/>
      <c r="B2942" s="1223"/>
      <c r="C2942" s="1164"/>
      <c r="D2942" s="1189" t="s">
        <v>4331</v>
      </c>
      <c r="E2942" s="1165"/>
      <c r="F2942" s="1180" t="s">
        <v>4128</v>
      </c>
      <c r="G2942" s="1181"/>
      <c r="H2942" s="1182"/>
    </row>
    <row r="2943" spans="1:8" x14ac:dyDescent="0.3">
      <c r="A2943" s="1166" t="s">
        <v>4105</v>
      </c>
      <c r="B2943" s="1184" t="s">
        <v>4567</v>
      </c>
      <c r="C2943" s="1185"/>
      <c r="D2943" s="1189" t="s">
        <v>4331</v>
      </c>
      <c r="E2943" s="1207"/>
      <c r="F2943" s="1180"/>
      <c r="G2943" s="1181"/>
      <c r="H2943" s="1182"/>
    </row>
    <row r="2944" spans="1:8" x14ac:dyDescent="0.3">
      <c r="A2944" s="1166"/>
      <c r="B2944" s="1186"/>
      <c r="C2944" s="1185"/>
      <c r="D2944" s="1189" t="s">
        <v>4331</v>
      </c>
      <c r="E2944" s="1207"/>
      <c r="F2944" s="1180"/>
      <c r="G2944" s="1181"/>
      <c r="H2944" s="1182"/>
    </row>
    <row r="2945" spans="1:8" x14ac:dyDescent="0.3">
      <c r="A2945" s="1225" t="s">
        <v>2697</v>
      </c>
      <c r="B2945" s="1188" t="s">
        <v>2698</v>
      </c>
      <c r="C2945" s="1185"/>
      <c r="D2945" s="1189" t="s">
        <v>4331</v>
      </c>
      <c r="E2945" s="1207"/>
      <c r="F2945" s="1180"/>
      <c r="G2945" s="1181"/>
      <c r="H2945" s="1182"/>
    </row>
    <row r="2946" spans="1:8" x14ac:dyDescent="0.3">
      <c r="A2946" s="1225"/>
      <c r="B2946" s="1188"/>
      <c r="C2946" s="1185"/>
      <c r="D2946" s="1189" t="s">
        <v>4331</v>
      </c>
      <c r="E2946" s="1207"/>
      <c r="F2946" s="1180"/>
      <c r="G2946" s="1181"/>
      <c r="H2946" s="1182"/>
    </row>
    <row r="2947" spans="1:8" x14ac:dyDescent="0.3">
      <c r="A2947" s="1225" t="s">
        <v>2699</v>
      </c>
      <c r="B2947" s="1188" t="s">
        <v>2698</v>
      </c>
      <c r="C2947" s="1185" t="s">
        <v>16</v>
      </c>
      <c r="D2947" s="1189">
        <v>1</v>
      </c>
      <c r="E2947" s="1207">
        <v>1000000</v>
      </c>
      <c r="F2947" s="1180">
        <f>ROUND(D2947*(ROUND(E2947,2)),2)</f>
        <v>1000000</v>
      </c>
      <c r="G2947" s="1181"/>
      <c r="H2947" s="1182"/>
    </row>
    <row r="2948" spans="1:8" x14ac:dyDescent="0.3">
      <c r="A2948" s="1187"/>
      <c r="B2948" s="1188"/>
      <c r="C2948" s="1185"/>
      <c r="D2948" s="1189" t="s">
        <v>4331</v>
      </c>
      <c r="E2948" s="1207"/>
      <c r="F2948" s="1180"/>
      <c r="G2948" s="1181"/>
      <c r="H2948" s="1182"/>
    </row>
    <row r="2949" spans="1:8" ht="22.8" x14ac:dyDescent="0.3">
      <c r="A2949" s="1187" t="s">
        <v>2701</v>
      </c>
      <c r="B2949" s="1188" t="s">
        <v>2702</v>
      </c>
      <c r="C2949" s="1185" t="s">
        <v>21</v>
      </c>
      <c r="D2949" s="1189">
        <f>F2947</f>
        <v>1000000</v>
      </c>
      <c r="E2949" s="1208"/>
      <c r="F2949" s="1180">
        <f>ROUND(D2949*(ROUND(E2949,4)),2)</f>
        <v>0</v>
      </c>
      <c r="G2949" s="1181"/>
      <c r="H2949" s="1182"/>
    </row>
    <row r="2950" spans="1:8" x14ac:dyDescent="0.3">
      <c r="A2950" s="1187"/>
      <c r="B2950" s="1188"/>
      <c r="C2950" s="1185"/>
      <c r="D2950" s="1189" t="s">
        <v>4331</v>
      </c>
      <c r="E2950" s="1207"/>
      <c r="F2950" s="1180"/>
      <c r="G2950" s="1181"/>
      <c r="H2950" s="1182"/>
    </row>
    <row r="2951" spans="1:8" x14ac:dyDescent="0.3">
      <c r="A2951" s="1225"/>
      <c r="B2951" s="1188"/>
      <c r="C2951" s="1185"/>
      <c r="D2951" s="1189" t="s">
        <v>4331</v>
      </c>
      <c r="E2951" s="1217"/>
      <c r="F2951" s="1180"/>
      <c r="G2951" s="1181"/>
      <c r="H2951" s="1182"/>
    </row>
    <row r="2952" spans="1:8" x14ac:dyDescent="0.3">
      <c r="A2952" s="1225"/>
      <c r="B2952" s="1188"/>
      <c r="C2952" s="1185"/>
      <c r="D2952" s="1189" t="s">
        <v>4331</v>
      </c>
      <c r="E2952" s="1217"/>
      <c r="F2952" s="1180"/>
      <c r="G2952" s="1181"/>
      <c r="H2952" s="1182"/>
    </row>
    <row r="2953" spans="1:8" x14ac:dyDescent="0.3">
      <c r="A2953" s="1225"/>
      <c r="B2953" s="1188"/>
      <c r="C2953" s="1185"/>
      <c r="D2953" s="1189" t="s">
        <v>4331</v>
      </c>
      <c r="E2953" s="1217"/>
      <c r="F2953" s="1180"/>
      <c r="G2953" s="1181"/>
      <c r="H2953" s="1182"/>
    </row>
    <row r="2954" spans="1:8" x14ac:dyDescent="0.3">
      <c r="A2954" s="1225"/>
      <c r="B2954" s="1188"/>
      <c r="C2954" s="1185"/>
      <c r="D2954" s="1189" t="s">
        <v>4331</v>
      </c>
      <c r="E2954" s="1217"/>
      <c r="F2954" s="1180"/>
      <c r="G2954" s="1181"/>
      <c r="H2954" s="1182"/>
    </row>
    <row r="2955" spans="1:8" x14ac:dyDescent="0.3">
      <c r="A2955" s="1187"/>
      <c r="B2955" s="1188"/>
      <c r="C2955" s="1185"/>
      <c r="D2955" s="1189" t="s">
        <v>4331</v>
      </c>
      <c r="E2955" s="1207"/>
      <c r="F2955" s="1180"/>
      <c r="G2955" s="1181"/>
      <c r="H2955" s="1182"/>
    </row>
    <row r="2956" spans="1:8" x14ac:dyDescent="0.3">
      <c r="A2956" s="1187"/>
      <c r="B2956" s="1188"/>
      <c r="C2956" s="1185"/>
      <c r="D2956" s="1189" t="s">
        <v>4331</v>
      </c>
      <c r="E2956" s="1207"/>
      <c r="F2956" s="1180"/>
      <c r="G2956" s="1181"/>
      <c r="H2956" s="1182"/>
    </row>
    <row r="2957" spans="1:8" x14ac:dyDescent="0.3">
      <c r="A2957" s="1187"/>
      <c r="B2957" s="1188"/>
      <c r="C2957" s="1185"/>
      <c r="D2957" s="1189" t="s">
        <v>4331</v>
      </c>
      <c r="E2957" s="1207"/>
      <c r="F2957" s="1180"/>
      <c r="G2957" s="1181"/>
      <c r="H2957" s="1182"/>
    </row>
    <row r="2958" spans="1:8" x14ac:dyDescent="0.3">
      <c r="A2958" s="1187"/>
      <c r="B2958" s="1188"/>
      <c r="C2958" s="1185"/>
      <c r="D2958" s="1189" t="s">
        <v>4331</v>
      </c>
      <c r="E2958" s="1245"/>
      <c r="F2958" s="1180"/>
      <c r="G2958" s="1181"/>
      <c r="H2958" s="1182"/>
    </row>
    <row r="2959" spans="1:8" x14ac:dyDescent="0.3">
      <c r="A2959" s="1187"/>
      <c r="B2959" s="1188"/>
      <c r="C2959" s="1185"/>
      <c r="D2959" s="1189" t="s">
        <v>4331</v>
      </c>
      <c r="E2959" s="1217"/>
      <c r="F2959" s="1180"/>
      <c r="G2959" s="1181"/>
      <c r="H2959" s="1182"/>
    </row>
    <row r="2960" spans="1:8" x14ac:dyDescent="0.3">
      <c r="A2960" s="1187"/>
      <c r="B2960" s="1188"/>
      <c r="C2960" s="1185"/>
      <c r="D2960" s="1189" t="s">
        <v>4331</v>
      </c>
      <c r="E2960" s="1207"/>
      <c r="F2960" s="1180"/>
      <c r="G2960" s="1181"/>
      <c r="H2960" s="1182"/>
    </row>
    <row r="2961" spans="1:8" x14ac:dyDescent="0.3">
      <c r="A2961" s="1187"/>
      <c r="B2961" s="1188"/>
      <c r="C2961" s="1185"/>
      <c r="D2961" s="1189" t="s">
        <v>4331</v>
      </c>
      <c r="E2961" s="1217"/>
      <c r="F2961" s="1180"/>
      <c r="G2961" s="1181"/>
      <c r="H2961" s="1182"/>
    </row>
    <row r="2962" spans="1:8" x14ac:dyDescent="0.3">
      <c r="A2962" s="1187"/>
      <c r="B2962" s="1188"/>
      <c r="C2962" s="1185"/>
      <c r="D2962" s="1189" t="s">
        <v>4331</v>
      </c>
      <c r="E2962" s="1217"/>
      <c r="F2962" s="1180"/>
      <c r="G2962" s="1181"/>
      <c r="H2962" s="1182"/>
    </row>
    <row r="2963" spans="1:8" x14ac:dyDescent="0.3">
      <c r="A2963" s="1187"/>
      <c r="B2963" s="1188"/>
      <c r="C2963" s="1185"/>
      <c r="D2963" s="1189" t="s">
        <v>4331</v>
      </c>
      <c r="E2963" s="1217"/>
      <c r="F2963" s="1180"/>
      <c r="G2963" s="1181"/>
      <c r="H2963" s="1182"/>
    </row>
    <row r="2964" spans="1:8" x14ac:dyDescent="0.3">
      <c r="A2964" s="1225"/>
      <c r="B2964" s="1188"/>
      <c r="C2964" s="1185"/>
      <c r="D2964" s="1189" t="s">
        <v>4331</v>
      </c>
      <c r="E2964" s="1217"/>
      <c r="F2964" s="1180"/>
      <c r="G2964" s="1181"/>
      <c r="H2964" s="1182"/>
    </row>
    <row r="2965" spans="1:8" x14ac:dyDescent="0.3">
      <c r="A2965" s="1187"/>
      <c r="B2965" s="1188"/>
      <c r="C2965" s="1185"/>
      <c r="D2965" s="1189" t="s">
        <v>4331</v>
      </c>
      <c r="E2965" s="1217"/>
      <c r="F2965" s="1180"/>
      <c r="G2965" s="1181"/>
      <c r="H2965" s="1182"/>
    </row>
    <row r="2966" spans="1:8" x14ac:dyDescent="0.3">
      <c r="A2966" s="1187"/>
      <c r="B2966" s="1188"/>
      <c r="C2966" s="1185"/>
      <c r="D2966" s="1189" t="s">
        <v>4331</v>
      </c>
      <c r="E2966" s="1217"/>
      <c r="F2966" s="1180"/>
      <c r="G2966" s="1181"/>
      <c r="H2966" s="1182"/>
    </row>
    <row r="2967" spans="1:8" x14ac:dyDescent="0.3">
      <c r="A2967" s="1187"/>
      <c r="B2967" s="1188"/>
      <c r="C2967" s="1185"/>
      <c r="D2967" s="1189" t="s">
        <v>4331</v>
      </c>
      <c r="E2967" s="1217"/>
      <c r="F2967" s="1180"/>
      <c r="G2967" s="1181"/>
      <c r="H2967" s="1182"/>
    </row>
    <row r="2968" spans="1:8" x14ac:dyDescent="0.3">
      <c r="A2968" s="1187"/>
      <c r="B2968" s="1188"/>
      <c r="C2968" s="1185"/>
      <c r="D2968" s="1189" t="s">
        <v>4331</v>
      </c>
      <c r="E2968" s="1217"/>
      <c r="F2968" s="1180"/>
      <c r="G2968" s="1181"/>
      <c r="H2968" s="1182"/>
    </row>
    <row r="2969" spans="1:8" x14ac:dyDescent="0.3">
      <c r="A2969" s="1225"/>
      <c r="B2969" s="1188"/>
      <c r="C2969" s="1185"/>
      <c r="D2969" s="1189" t="s">
        <v>4331</v>
      </c>
      <c r="E2969" s="1217"/>
      <c r="F2969" s="1180"/>
      <c r="G2969" s="1181"/>
      <c r="H2969" s="1182"/>
    </row>
    <row r="2970" spans="1:8" x14ac:dyDescent="0.3">
      <c r="A2970" s="1225"/>
      <c r="B2970" s="1188"/>
      <c r="C2970" s="1185"/>
      <c r="D2970" s="1189" t="s">
        <v>4331</v>
      </c>
      <c r="E2970" s="1217"/>
      <c r="F2970" s="1180"/>
      <c r="G2970" s="1181"/>
      <c r="H2970" s="1182"/>
    </row>
    <row r="2971" spans="1:8" x14ac:dyDescent="0.3">
      <c r="A2971" s="1225"/>
      <c r="B2971" s="1188"/>
      <c r="C2971" s="1185"/>
      <c r="D2971" s="1189" t="s">
        <v>4331</v>
      </c>
      <c r="E2971" s="1217"/>
      <c r="F2971" s="1180"/>
      <c r="G2971" s="1181"/>
      <c r="H2971" s="1182"/>
    </row>
    <row r="2972" spans="1:8" x14ac:dyDescent="0.3">
      <c r="A2972" s="1187"/>
      <c r="B2972" s="1188"/>
      <c r="C2972" s="1185"/>
      <c r="D2972" s="1189" t="s">
        <v>4331</v>
      </c>
      <c r="E2972" s="1207"/>
      <c r="F2972" s="1180"/>
      <c r="G2972" s="1181"/>
      <c r="H2972" s="1182"/>
    </row>
    <row r="2973" spans="1:8" x14ac:dyDescent="0.3">
      <c r="A2973" s="1187"/>
      <c r="B2973" s="1188"/>
      <c r="C2973" s="1185"/>
      <c r="D2973" s="1189" t="s">
        <v>4331</v>
      </c>
      <c r="E2973" s="1217"/>
      <c r="F2973" s="1180"/>
      <c r="G2973" s="1181"/>
      <c r="H2973" s="1182"/>
    </row>
    <row r="2974" spans="1:8" x14ac:dyDescent="0.3">
      <c r="A2974" s="1225"/>
      <c r="B2974" s="1188"/>
      <c r="C2974" s="1185"/>
      <c r="D2974" s="1189" t="s">
        <v>4331</v>
      </c>
      <c r="E2974" s="1217"/>
      <c r="F2974" s="1180"/>
      <c r="G2974" s="1181"/>
      <c r="H2974" s="1182"/>
    </row>
    <row r="2975" spans="1:8" x14ac:dyDescent="0.3">
      <c r="A2975" s="1187"/>
      <c r="B2975" s="1188"/>
      <c r="C2975" s="1185"/>
      <c r="D2975" s="1189" t="s">
        <v>4331</v>
      </c>
      <c r="E2975" s="1217"/>
      <c r="F2975" s="1180"/>
      <c r="G2975" s="1181"/>
      <c r="H2975" s="1182"/>
    </row>
    <row r="2976" spans="1:8" x14ac:dyDescent="0.3">
      <c r="A2976" s="1187"/>
      <c r="B2976" s="1188"/>
      <c r="C2976" s="1185"/>
      <c r="D2976" s="1189" t="s">
        <v>4331</v>
      </c>
      <c r="E2976" s="1217"/>
      <c r="F2976" s="1180"/>
      <c r="G2976" s="1181"/>
      <c r="H2976" s="1182"/>
    </row>
    <row r="2977" spans="1:8" x14ac:dyDescent="0.3">
      <c r="A2977" s="1187"/>
      <c r="B2977" s="1188"/>
      <c r="C2977" s="1185"/>
      <c r="D2977" s="1189" t="s">
        <v>4331</v>
      </c>
      <c r="E2977" s="1217"/>
      <c r="F2977" s="1180"/>
      <c r="G2977" s="1181"/>
      <c r="H2977" s="1182"/>
    </row>
    <row r="2978" spans="1:8" x14ac:dyDescent="0.3">
      <c r="A2978" s="1187"/>
      <c r="B2978" s="1188"/>
      <c r="C2978" s="1185"/>
      <c r="D2978" s="1189" t="s">
        <v>4331</v>
      </c>
      <c r="E2978" s="1207"/>
      <c r="F2978" s="1180"/>
      <c r="G2978" s="1181"/>
      <c r="H2978" s="1182"/>
    </row>
    <row r="2979" spans="1:8" x14ac:dyDescent="0.3">
      <c r="A2979" s="1187"/>
      <c r="B2979" s="1188"/>
      <c r="C2979" s="1185"/>
      <c r="D2979" s="1189" t="s">
        <v>4331</v>
      </c>
      <c r="E2979" s="1207"/>
      <c r="F2979" s="1180"/>
      <c r="G2979" s="1181"/>
      <c r="H2979" s="1182"/>
    </row>
    <row r="2980" spans="1:8" x14ac:dyDescent="0.3">
      <c r="A2980" s="1187"/>
      <c r="B2980" s="1188"/>
      <c r="C2980" s="1185"/>
      <c r="D2980" s="1189" t="s">
        <v>4331</v>
      </c>
      <c r="E2980" s="1207"/>
      <c r="F2980" s="1180"/>
      <c r="G2980" s="1181"/>
      <c r="H2980" s="1182"/>
    </row>
    <row r="2981" spans="1:8" x14ac:dyDescent="0.3">
      <c r="A2981" s="1187"/>
      <c r="B2981" s="1188"/>
      <c r="C2981" s="1185"/>
      <c r="D2981" s="1189" t="s">
        <v>4331</v>
      </c>
      <c r="E2981" s="1207"/>
      <c r="F2981" s="1180" t="s">
        <v>4128</v>
      </c>
      <c r="G2981" s="1181"/>
      <c r="H2981" s="1182"/>
    </row>
    <row r="2982" spans="1:8" x14ac:dyDescent="0.3">
      <c r="A2982" s="1187"/>
      <c r="B2982" s="1188"/>
      <c r="C2982" s="1185"/>
      <c r="D2982" s="1189" t="s">
        <v>4331</v>
      </c>
      <c r="E2982" s="1207"/>
      <c r="F2982" s="1180"/>
      <c r="G2982" s="1181"/>
      <c r="H2982" s="1182"/>
    </row>
    <row r="2983" spans="1:8" x14ac:dyDescent="0.3">
      <c r="A2983" s="1187"/>
      <c r="B2983" s="1188"/>
      <c r="C2983" s="1185"/>
      <c r="D2983" s="1189" t="s">
        <v>4331</v>
      </c>
      <c r="E2983" s="1207"/>
      <c r="F2983" s="1180"/>
      <c r="G2983" s="1181"/>
      <c r="H2983" s="1182"/>
    </row>
    <row r="2984" spans="1:8" x14ac:dyDescent="0.3">
      <c r="A2984" s="1187"/>
      <c r="B2984" s="1188"/>
      <c r="C2984" s="1185"/>
      <c r="D2984" s="1189" t="s">
        <v>4331</v>
      </c>
      <c r="E2984" s="1207"/>
      <c r="F2984" s="1180"/>
      <c r="G2984" s="1181"/>
      <c r="H2984" s="1182"/>
    </row>
    <row r="2985" spans="1:8" x14ac:dyDescent="0.3">
      <c r="A2985" s="1187"/>
      <c r="B2985" s="1188"/>
      <c r="C2985" s="1185"/>
      <c r="D2985" s="1189" t="s">
        <v>4331</v>
      </c>
      <c r="E2985" s="1207"/>
      <c r="F2985" s="1180" t="s">
        <v>4128</v>
      </c>
      <c r="G2985" s="1181"/>
      <c r="H2985" s="1182"/>
    </row>
    <row r="2986" spans="1:8" x14ac:dyDescent="0.3">
      <c r="A2986" s="1187"/>
      <c r="B2986" s="1188"/>
      <c r="C2986" s="1185"/>
      <c r="D2986" s="1189"/>
      <c r="E2986" s="1207"/>
      <c r="F2986" s="1180"/>
      <c r="G2986" s="1181"/>
      <c r="H2986" s="1182"/>
    </row>
    <row r="2987" spans="1:8" x14ac:dyDescent="0.3">
      <c r="A2987" s="1187"/>
      <c r="B2987" s="1188"/>
      <c r="C2987" s="1185"/>
      <c r="D2987" s="1189"/>
      <c r="E2987" s="1207"/>
      <c r="F2987" s="1180"/>
      <c r="G2987" s="1181"/>
      <c r="H2987" s="1182"/>
    </row>
    <row r="2988" spans="1:8" x14ac:dyDescent="0.3">
      <c r="A2988" s="1187"/>
      <c r="B2988" s="1188"/>
      <c r="C2988" s="1185"/>
      <c r="D2988" s="1189"/>
      <c r="E2988" s="1207"/>
      <c r="F2988" s="1180"/>
      <c r="G2988" s="1181"/>
      <c r="H2988" s="1182"/>
    </row>
    <row r="2989" spans="1:8" x14ac:dyDescent="0.3">
      <c r="A2989" s="1187"/>
      <c r="B2989" s="1188"/>
      <c r="C2989" s="1185"/>
      <c r="D2989" s="1189"/>
      <c r="E2989" s="1207"/>
      <c r="F2989" s="1180"/>
      <c r="G2989" s="1181"/>
      <c r="H2989" s="1182"/>
    </row>
    <row r="2990" spans="1:8" x14ac:dyDescent="0.3">
      <c r="A2990" s="1187"/>
      <c r="B2990" s="1188"/>
      <c r="C2990" s="1185"/>
      <c r="D2990" s="1189"/>
      <c r="E2990" s="1207"/>
      <c r="F2990" s="1180"/>
      <c r="G2990" s="1181"/>
      <c r="H2990" s="1182"/>
    </row>
    <row r="2991" spans="1:8" x14ac:dyDescent="0.3">
      <c r="A2991" s="1187"/>
      <c r="B2991" s="1188"/>
      <c r="C2991" s="1185"/>
      <c r="D2991" s="1189"/>
      <c r="E2991" s="1207"/>
      <c r="F2991" s="1180"/>
      <c r="G2991" s="1181"/>
      <c r="H2991" s="1182"/>
    </row>
    <row r="2992" spans="1:8" x14ac:dyDescent="0.3">
      <c r="A2992" s="1187"/>
      <c r="B2992" s="1188"/>
      <c r="C2992" s="1185"/>
      <c r="D2992" s="1189"/>
      <c r="E2992" s="1207"/>
      <c r="F2992" s="1180"/>
      <c r="G2992" s="1181"/>
      <c r="H2992" s="1182"/>
    </row>
    <row r="2993" spans="1:8" x14ac:dyDescent="0.3">
      <c r="A2993" s="1187"/>
      <c r="B2993" s="1188"/>
      <c r="C2993" s="1185"/>
      <c r="D2993" s="1189" t="s">
        <v>4331</v>
      </c>
      <c r="E2993" s="1207"/>
      <c r="F2993" s="1180"/>
      <c r="G2993" s="1181"/>
      <c r="H2993" s="1182"/>
    </row>
    <row r="2994" spans="1:8" x14ac:dyDescent="0.3">
      <c r="A2994" s="1187"/>
      <c r="B2994" s="1188"/>
      <c r="C2994" s="1185"/>
      <c r="D2994" s="1189" t="s">
        <v>4331</v>
      </c>
      <c r="E2994" s="1207"/>
      <c r="F2994" s="1180"/>
      <c r="G2994" s="1181"/>
      <c r="H2994" s="1182"/>
    </row>
    <row r="2995" spans="1:8" x14ac:dyDescent="0.3">
      <c r="A2995" s="1187"/>
      <c r="B2995" s="1188"/>
      <c r="C2995" s="1185"/>
      <c r="D2995" s="1189" t="s">
        <v>4331</v>
      </c>
      <c r="E2995" s="1207"/>
      <c r="F2995" s="1180" t="s">
        <v>4128</v>
      </c>
      <c r="G2995" s="1181"/>
      <c r="H2995" s="1182"/>
    </row>
    <row r="2996" spans="1:8" x14ac:dyDescent="0.3">
      <c r="A2996" s="1183"/>
      <c r="B2996" s="1188"/>
      <c r="C2996" s="1185"/>
      <c r="D2996" s="1189" t="s">
        <v>4331</v>
      </c>
      <c r="E2996" s="1207"/>
      <c r="F2996" s="1180" t="s">
        <v>4128</v>
      </c>
      <c r="G2996" s="1181"/>
      <c r="H2996" s="1182"/>
    </row>
    <row r="2997" spans="1:8" x14ac:dyDescent="0.3">
      <c r="A2997" s="1178"/>
      <c r="B2997" s="1203"/>
      <c r="C2997" s="1204"/>
      <c r="D2997" s="1204"/>
      <c r="E2997" s="1204"/>
      <c r="F2997" s="1210"/>
      <c r="G2997" s="1181"/>
      <c r="H2997" s="1182"/>
    </row>
    <row r="2998" spans="1:8" x14ac:dyDescent="0.3">
      <c r="A2998" s="1211" t="s">
        <v>4105</v>
      </c>
      <c r="B2998" s="1158" t="s">
        <v>4116</v>
      </c>
      <c r="C2998" s="1159"/>
      <c r="D2998" s="1159"/>
      <c r="E2998" s="1159"/>
      <c r="F2998" s="1175">
        <f>SUM(F2942:F2996)</f>
        <v>1000000</v>
      </c>
      <c r="G2998" s="1181"/>
      <c r="H2998" s="1151"/>
    </row>
    <row r="2999" spans="1:8" x14ac:dyDescent="0.3">
      <c r="A2999" s="1148" t="str">
        <f>A1</f>
        <v>CONTRACT  SANRAL NRA 2024/1323</v>
      </c>
      <c r="B2999" s="1206"/>
      <c r="C2999" s="1150"/>
      <c r="D2999" s="1150"/>
      <c r="E2999" s="1150"/>
      <c r="F2999" s="1151"/>
      <c r="G2999" s="1181"/>
      <c r="H2999" s="1151"/>
    </row>
    <row r="3000" spans="1:8" x14ac:dyDescent="0.3">
      <c r="A3000" s="1148" t="str">
        <f>A2</f>
        <v>ROUTINE ROAD MAINTENANCE ON NATIONAL ROUTES IN THE MPUMALANGA PROVINCE</v>
      </c>
      <c r="B3000" s="1149"/>
      <c r="C3000" s="1150"/>
      <c r="D3000" s="1150"/>
      <c r="E3000" s="1150"/>
      <c r="F3000" s="1155" t="s">
        <v>4568</v>
      </c>
      <c r="G3000" s="1181"/>
      <c r="H3000" s="1155"/>
    </row>
    <row r="3001" spans="1:8" x14ac:dyDescent="0.3">
      <c r="A3001" s="1157" t="s">
        <v>4457</v>
      </c>
      <c r="B3001" s="1149"/>
      <c r="C3001" s="1159"/>
      <c r="D3001" s="1159"/>
      <c r="E3001" s="1159"/>
      <c r="F3001" s="1151"/>
      <c r="G3001" s="1181"/>
      <c r="H3001" s="1151"/>
    </row>
    <row r="3002" spans="1:8" x14ac:dyDescent="0.3">
      <c r="A3002" s="1162"/>
      <c r="B3002" s="1163"/>
      <c r="C3002" s="1164"/>
      <c r="D3002" s="1164"/>
      <c r="E3002" s="1165"/>
      <c r="F3002" s="1165"/>
      <c r="G3002" s="1181"/>
      <c r="H3002" s="1151"/>
    </row>
    <row r="3003" spans="1:8" x14ac:dyDescent="0.3">
      <c r="A3003" s="1166" t="s">
        <v>4111</v>
      </c>
      <c r="B3003" s="1167" t="s">
        <v>4035</v>
      </c>
      <c r="C3003" s="1168" t="s">
        <v>4112</v>
      </c>
      <c r="D3003" s="1168" t="s">
        <v>4113</v>
      </c>
      <c r="E3003" s="1169" t="s">
        <v>4114</v>
      </c>
      <c r="F3003" s="1169" t="s">
        <v>4036</v>
      </c>
      <c r="G3003" s="1181"/>
      <c r="H3003" s="1170"/>
    </row>
    <row r="3004" spans="1:8" x14ac:dyDescent="0.3">
      <c r="A3004" s="1172"/>
      <c r="B3004" s="1173"/>
      <c r="C3004" s="1174"/>
      <c r="D3004" s="1174"/>
      <c r="E3004" s="1175"/>
      <c r="F3004" s="1175"/>
      <c r="G3004" s="1181"/>
      <c r="H3004" s="1151"/>
    </row>
    <row r="3005" spans="1:8" x14ac:dyDescent="0.3">
      <c r="A3005" s="1222"/>
      <c r="B3005" s="1223"/>
      <c r="C3005" s="1164"/>
      <c r="D3005" s="1189" t="s">
        <v>4331</v>
      </c>
      <c r="E3005" s="1165"/>
      <c r="F3005" s="1180" t="s">
        <v>4128</v>
      </c>
      <c r="G3005" s="1181"/>
      <c r="H3005" s="1182"/>
    </row>
    <row r="3006" spans="1:8" x14ac:dyDescent="0.3">
      <c r="A3006" s="1166" t="s">
        <v>4107</v>
      </c>
      <c r="B3006" s="1184" t="s">
        <v>4108</v>
      </c>
      <c r="C3006" s="1185"/>
      <c r="D3006" s="1189" t="s">
        <v>4331</v>
      </c>
      <c r="E3006" s="1207"/>
      <c r="F3006" s="1180"/>
      <c r="G3006" s="1181"/>
      <c r="H3006" s="1182"/>
    </row>
    <row r="3007" spans="1:8" x14ac:dyDescent="0.3">
      <c r="A3007" s="1166"/>
      <c r="B3007" s="1186"/>
      <c r="C3007" s="1185"/>
      <c r="D3007" s="1189" t="s">
        <v>4331</v>
      </c>
      <c r="E3007" s="1207"/>
      <c r="F3007" s="1180"/>
      <c r="G3007" s="1181"/>
      <c r="H3007" s="1182"/>
    </row>
    <row r="3008" spans="1:8" x14ac:dyDescent="0.3">
      <c r="A3008" s="1225" t="s">
        <v>2710</v>
      </c>
      <c r="B3008" s="1188" t="s">
        <v>2711</v>
      </c>
      <c r="C3008" s="1185"/>
      <c r="D3008" s="1189" t="s">
        <v>4331</v>
      </c>
      <c r="E3008" s="1207"/>
      <c r="F3008" s="1180"/>
      <c r="G3008" s="1181"/>
      <c r="H3008" s="1182"/>
    </row>
    <row r="3009" spans="1:8" x14ac:dyDescent="0.3">
      <c r="A3009" s="1225"/>
      <c r="B3009" s="1188"/>
      <c r="C3009" s="1185"/>
      <c r="D3009" s="1189" t="s">
        <v>4331</v>
      </c>
      <c r="E3009" s="1207"/>
      <c r="F3009" s="1180"/>
      <c r="G3009" s="1181"/>
      <c r="H3009" s="1182"/>
    </row>
    <row r="3010" spans="1:8" x14ac:dyDescent="0.3">
      <c r="A3010" s="1225" t="s">
        <v>2712</v>
      </c>
      <c r="B3010" s="1188" t="s">
        <v>2713</v>
      </c>
      <c r="C3010" s="1185" t="s">
        <v>88</v>
      </c>
      <c r="D3010" s="1189">
        <v>80</v>
      </c>
      <c r="E3010" s="1286"/>
      <c r="F3010" s="1180">
        <f>ROUND(D3010*(ROUND(E3010,2)),2)</f>
        <v>0</v>
      </c>
      <c r="G3010" s="1181"/>
      <c r="H3010" s="1182"/>
    </row>
    <row r="3011" spans="1:8" x14ac:dyDescent="0.3">
      <c r="A3011" s="1187"/>
      <c r="B3011" s="1188"/>
      <c r="C3011" s="1185"/>
      <c r="D3011" s="1189" t="s">
        <v>4331</v>
      </c>
      <c r="E3011" s="1217"/>
      <c r="F3011" s="1180"/>
      <c r="G3011" s="1181"/>
      <c r="H3011" s="1182"/>
    </row>
    <row r="3012" spans="1:8" x14ac:dyDescent="0.3">
      <c r="A3012" s="1187" t="s">
        <v>2714</v>
      </c>
      <c r="B3012" s="1188" t="s">
        <v>2715</v>
      </c>
      <c r="C3012" s="1185" t="s">
        <v>88</v>
      </c>
      <c r="D3012" s="1189">
        <v>1200</v>
      </c>
      <c r="E3012" s="1286"/>
      <c r="F3012" s="1180">
        <f>ROUND(D3012*(ROUND(E3012,2)),2)</f>
        <v>0</v>
      </c>
      <c r="G3012" s="1181"/>
      <c r="H3012" s="1182"/>
    </row>
    <row r="3013" spans="1:8" x14ac:dyDescent="0.3">
      <c r="A3013" s="1225"/>
      <c r="B3013" s="1188"/>
      <c r="C3013" s="1185"/>
      <c r="D3013" s="1189" t="s">
        <v>4331</v>
      </c>
      <c r="E3013" s="1207"/>
      <c r="F3013" s="1180"/>
      <c r="G3013" s="1181"/>
      <c r="H3013" s="1182"/>
    </row>
    <row r="3014" spans="1:8" x14ac:dyDescent="0.3">
      <c r="A3014" s="1225" t="s">
        <v>2716</v>
      </c>
      <c r="B3014" s="1188" t="s">
        <v>2717</v>
      </c>
      <c r="C3014" s="1185" t="s">
        <v>88</v>
      </c>
      <c r="D3014" s="1189">
        <v>35</v>
      </c>
      <c r="E3014" s="1286"/>
      <c r="F3014" s="1180">
        <f>ROUND(D3014*(ROUND(E3014,2)),2)</f>
        <v>0</v>
      </c>
      <c r="G3014" s="1181"/>
      <c r="H3014" s="1182"/>
    </row>
    <row r="3015" spans="1:8" x14ac:dyDescent="0.3">
      <c r="A3015" s="1225"/>
      <c r="B3015" s="1188"/>
      <c r="C3015" s="1185"/>
      <c r="D3015" s="1189" t="s">
        <v>4331</v>
      </c>
      <c r="E3015" s="1217"/>
      <c r="F3015" s="1180"/>
      <c r="G3015" s="1181"/>
      <c r="H3015" s="1182"/>
    </row>
    <row r="3016" spans="1:8" x14ac:dyDescent="0.3">
      <c r="A3016" s="1225" t="s">
        <v>2718</v>
      </c>
      <c r="B3016" s="1188" t="s">
        <v>3694</v>
      </c>
      <c r="C3016" s="1185" t="s">
        <v>88</v>
      </c>
      <c r="D3016" s="1189">
        <v>620</v>
      </c>
      <c r="E3016" s="1286"/>
      <c r="F3016" s="1180">
        <f>ROUND(D3016*(ROUND(E3016,2)),2)</f>
        <v>0</v>
      </c>
      <c r="G3016" s="1181"/>
      <c r="H3016" s="1182"/>
    </row>
    <row r="3017" spans="1:8" x14ac:dyDescent="0.3">
      <c r="A3017" s="1225"/>
      <c r="B3017" s="1188"/>
      <c r="C3017" s="1185"/>
      <c r="D3017" s="1189" t="s">
        <v>4331</v>
      </c>
      <c r="E3017" s="1217"/>
      <c r="F3017" s="1180"/>
      <c r="G3017" s="1181"/>
      <c r="H3017" s="1182"/>
    </row>
    <row r="3018" spans="1:8" x14ac:dyDescent="0.3">
      <c r="A3018" s="1187" t="s">
        <v>2720</v>
      </c>
      <c r="B3018" s="1188" t="s">
        <v>2721</v>
      </c>
      <c r="C3018" s="1185" t="s">
        <v>88</v>
      </c>
      <c r="D3018" s="1189">
        <v>1250</v>
      </c>
      <c r="E3018" s="1286"/>
      <c r="F3018" s="1180">
        <f>ROUND(D3018*(ROUND(E3018,2)),2)</f>
        <v>0</v>
      </c>
      <c r="G3018" s="1181"/>
      <c r="H3018" s="1182"/>
    </row>
    <row r="3019" spans="1:8" x14ac:dyDescent="0.3">
      <c r="A3019" s="1187"/>
      <c r="B3019" s="1188"/>
      <c r="C3019" s="1185"/>
      <c r="D3019" s="1189" t="s">
        <v>4331</v>
      </c>
      <c r="E3019" s="1286"/>
      <c r="F3019" s="1180"/>
      <c r="G3019" s="1181"/>
      <c r="H3019" s="1182"/>
    </row>
    <row r="3020" spans="1:8" x14ac:dyDescent="0.3">
      <c r="A3020" s="1225" t="s">
        <v>2728</v>
      </c>
      <c r="B3020" s="1188" t="s">
        <v>2729</v>
      </c>
      <c r="C3020" s="1185"/>
      <c r="D3020" s="1189" t="s">
        <v>4331</v>
      </c>
      <c r="E3020" s="1207"/>
      <c r="F3020" s="1180"/>
      <c r="G3020" s="1181"/>
      <c r="H3020" s="1182"/>
    </row>
    <row r="3021" spans="1:8" x14ac:dyDescent="0.3">
      <c r="A3021" s="1187"/>
      <c r="B3021" s="1188"/>
      <c r="C3021" s="1185"/>
      <c r="D3021" s="1189" t="s">
        <v>4331</v>
      </c>
      <c r="E3021" s="1245"/>
      <c r="F3021" s="1180"/>
      <c r="G3021" s="1181"/>
      <c r="H3021" s="1182"/>
    </row>
    <row r="3022" spans="1:8" x14ac:dyDescent="0.3">
      <c r="A3022" s="1225" t="s">
        <v>2730</v>
      </c>
      <c r="B3022" s="1188" t="s">
        <v>2731</v>
      </c>
      <c r="C3022" s="1185"/>
      <c r="D3022" s="1189" t="s">
        <v>4331</v>
      </c>
      <c r="E3022" s="1217"/>
      <c r="F3022" s="1180"/>
      <c r="G3022" s="1181"/>
      <c r="H3022" s="1182"/>
    </row>
    <row r="3023" spans="1:8" x14ac:dyDescent="0.3">
      <c r="A3023" s="1187"/>
      <c r="B3023" s="1188"/>
      <c r="C3023" s="1185"/>
      <c r="D3023" s="1189" t="s">
        <v>4331</v>
      </c>
      <c r="E3023" s="1291"/>
      <c r="F3023" s="1180"/>
      <c r="G3023" s="1181"/>
      <c r="H3023" s="1182"/>
    </row>
    <row r="3024" spans="1:8" x14ac:dyDescent="0.3">
      <c r="A3024" s="1225" t="s">
        <v>2732</v>
      </c>
      <c r="B3024" s="1235" t="s">
        <v>2713</v>
      </c>
      <c r="C3024" s="1185" t="s">
        <v>88</v>
      </c>
      <c r="D3024" s="1189">
        <v>8</v>
      </c>
      <c r="E3024" s="1286"/>
      <c r="F3024" s="1180">
        <f>ROUND(D3024*(ROUND(E3024,2)),2)</f>
        <v>0</v>
      </c>
      <c r="G3024" s="1181"/>
      <c r="H3024" s="1182"/>
    </row>
    <row r="3025" spans="1:8" x14ac:dyDescent="0.3">
      <c r="A3025" s="1187"/>
      <c r="B3025" s="1235"/>
      <c r="C3025" s="1185"/>
      <c r="D3025" s="1189" t="s">
        <v>4331</v>
      </c>
      <c r="E3025" s="1258"/>
      <c r="F3025" s="1180"/>
      <c r="G3025" s="1181"/>
      <c r="H3025" s="1182"/>
    </row>
    <row r="3026" spans="1:8" x14ac:dyDescent="0.3">
      <c r="A3026" s="1187" t="s">
        <v>2733</v>
      </c>
      <c r="B3026" s="1235" t="s">
        <v>2715</v>
      </c>
      <c r="C3026" s="1185" t="s">
        <v>88</v>
      </c>
      <c r="D3026" s="1189">
        <v>100</v>
      </c>
      <c r="E3026" s="1286"/>
      <c r="F3026" s="1180">
        <f>ROUND(D3026*(ROUND(E3026,2)),2)</f>
        <v>0</v>
      </c>
      <c r="G3026" s="1181"/>
      <c r="H3026" s="1182"/>
    </row>
    <row r="3027" spans="1:8" x14ac:dyDescent="0.3">
      <c r="A3027" s="1225"/>
      <c r="B3027" s="1235"/>
      <c r="C3027" s="1185"/>
      <c r="D3027" s="1189" t="s">
        <v>4331</v>
      </c>
      <c r="E3027" s="1258"/>
      <c r="F3027" s="1180"/>
      <c r="G3027" s="1181"/>
      <c r="H3027" s="1182"/>
    </row>
    <row r="3028" spans="1:8" x14ac:dyDescent="0.3">
      <c r="A3028" s="1225" t="s">
        <v>2734</v>
      </c>
      <c r="B3028" s="1235" t="s">
        <v>2717</v>
      </c>
      <c r="C3028" s="1185" t="s">
        <v>88</v>
      </c>
      <c r="D3028" s="1189">
        <v>8</v>
      </c>
      <c r="E3028" s="1286"/>
      <c r="F3028" s="1180">
        <f>ROUND(D3028*(ROUND(E3028,2)),2)</f>
        <v>0</v>
      </c>
      <c r="G3028" s="1181"/>
      <c r="H3028" s="1182"/>
    </row>
    <row r="3029" spans="1:8" x14ac:dyDescent="0.3">
      <c r="A3029" s="1225"/>
      <c r="B3029" s="1235"/>
      <c r="C3029" s="1185"/>
      <c r="D3029" s="1189" t="s">
        <v>4331</v>
      </c>
      <c r="E3029" s="1258"/>
      <c r="F3029" s="1180"/>
      <c r="G3029" s="1181"/>
      <c r="H3029" s="1182"/>
    </row>
    <row r="3030" spans="1:8" x14ac:dyDescent="0.3">
      <c r="A3030" s="1225" t="s">
        <v>2735</v>
      </c>
      <c r="B3030" s="1235" t="s">
        <v>3694</v>
      </c>
      <c r="C3030" s="1185" t="s">
        <v>88</v>
      </c>
      <c r="D3030" s="1189">
        <v>100</v>
      </c>
      <c r="E3030" s="1286"/>
      <c r="F3030" s="1180">
        <f>ROUND(D3030*(ROUND(E3030,2)),2)</f>
        <v>0</v>
      </c>
      <c r="G3030" s="1181"/>
      <c r="H3030" s="1182"/>
    </row>
    <row r="3031" spans="1:8" x14ac:dyDescent="0.3">
      <c r="A3031" s="1225"/>
      <c r="B3031" s="1235"/>
      <c r="C3031" s="1185"/>
      <c r="D3031" s="1189" t="s">
        <v>4331</v>
      </c>
      <c r="E3031" s="1258"/>
      <c r="F3031" s="1180"/>
      <c r="G3031" s="1181"/>
      <c r="H3031" s="1182"/>
    </row>
    <row r="3032" spans="1:8" x14ac:dyDescent="0.3">
      <c r="A3032" s="1187" t="s">
        <v>2736</v>
      </c>
      <c r="B3032" s="1235" t="s">
        <v>2721</v>
      </c>
      <c r="C3032" s="1185" t="s">
        <v>88</v>
      </c>
      <c r="D3032" s="1189">
        <v>8</v>
      </c>
      <c r="E3032" s="1286"/>
      <c r="F3032" s="1180">
        <f>ROUND(D3032*(ROUND(E3032,2)),2)</f>
        <v>0</v>
      </c>
      <c r="G3032" s="1181"/>
      <c r="H3032" s="1182"/>
    </row>
    <row r="3033" spans="1:8" x14ac:dyDescent="0.3">
      <c r="A3033" s="1187"/>
      <c r="B3033" s="1188"/>
      <c r="C3033" s="1185"/>
      <c r="D3033" s="1189" t="s">
        <v>4331</v>
      </c>
      <c r="E3033" s="1217"/>
      <c r="F3033" s="1180"/>
      <c r="G3033" s="1181"/>
      <c r="H3033" s="1182"/>
    </row>
    <row r="3034" spans="1:8" x14ac:dyDescent="0.3">
      <c r="A3034" s="1187" t="s">
        <v>2737</v>
      </c>
      <c r="B3034" s="1188" t="s">
        <v>2738</v>
      </c>
      <c r="C3034" s="1185"/>
      <c r="D3034" s="1189" t="s">
        <v>4331</v>
      </c>
      <c r="E3034" s="1217"/>
      <c r="F3034" s="1180"/>
      <c r="G3034" s="1181"/>
      <c r="H3034" s="1182"/>
    </row>
    <row r="3035" spans="1:8" x14ac:dyDescent="0.3">
      <c r="A3035" s="1187"/>
      <c r="B3035" s="1188"/>
      <c r="C3035" s="1185"/>
      <c r="D3035" s="1189" t="s">
        <v>4331</v>
      </c>
      <c r="E3035" s="1291"/>
      <c r="F3035" s="1180"/>
      <c r="G3035" s="1181"/>
      <c r="H3035" s="1182"/>
    </row>
    <row r="3036" spans="1:8" x14ac:dyDescent="0.3">
      <c r="A3036" s="1225" t="s">
        <v>2739</v>
      </c>
      <c r="B3036" s="1235" t="s">
        <v>2713</v>
      </c>
      <c r="C3036" s="1185" t="s">
        <v>88</v>
      </c>
      <c r="D3036" s="1189">
        <v>8</v>
      </c>
      <c r="E3036" s="1286"/>
      <c r="F3036" s="1180">
        <f>ROUND(D3036*(ROUND(E3036,2)),2)</f>
        <v>0</v>
      </c>
      <c r="G3036" s="1181"/>
      <c r="H3036" s="1182"/>
    </row>
    <row r="3037" spans="1:8" x14ac:dyDescent="0.3">
      <c r="A3037" s="1187"/>
      <c r="B3037" s="1235"/>
      <c r="C3037" s="1185"/>
      <c r="D3037" s="1189" t="s">
        <v>4331</v>
      </c>
      <c r="E3037" s="1258"/>
      <c r="F3037" s="1180"/>
      <c r="G3037" s="1181"/>
      <c r="H3037" s="1182"/>
    </row>
    <row r="3038" spans="1:8" x14ac:dyDescent="0.3">
      <c r="A3038" s="1187" t="s">
        <v>2740</v>
      </c>
      <c r="B3038" s="1235" t="s">
        <v>2715</v>
      </c>
      <c r="C3038" s="1185" t="s">
        <v>88</v>
      </c>
      <c r="D3038" s="1189">
        <v>20</v>
      </c>
      <c r="E3038" s="1286"/>
      <c r="F3038" s="1180">
        <f>ROUND(D3038*(ROUND(E3038,2)),2)</f>
        <v>0</v>
      </c>
      <c r="G3038" s="1181"/>
      <c r="H3038" s="1182"/>
    </row>
    <row r="3039" spans="1:8" x14ac:dyDescent="0.3">
      <c r="A3039" s="1225"/>
      <c r="B3039" s="1235"/>
      <c r="C3039" s="1185"/>
      <c r="D3039" s="1189" t="s">
        <v>4331</v>
      </c>
      <c r="E3039" s="1258"/>
      <c r="F3039" s="1180"/>
      <c r="G3039" s="1181"/>
      <c r="H3039" s="1182"/>
    </row>
    <row r="3040" spans="1:8" x14ac:dyDescent="0.3">
      <c r="A3040" s="1225" t="s">
        <v>2741</v>
      </c>
      <c r="B3040" s="1235" t="s">
        <v>2717</v>
      </c>
      <c r="C3040" s="1185" t="s">
        <v>88</v>
      </c>
      <c r="D3040" s="1189">
        <v>8</v>
      </c>
      <c r="E3040" s="1286"/>
      <c r="F3040" s="1180">
        <f>ROUND(D3040*(ROUND(E3040,2)),2)</f>
        <v>0</v>
      </c>
      <c r="G3040" s="1181"/>
      <c r="H3040" s="1182"/>
    </row>
    <row r="3041" spans="1:8" x14ac:dyDescent="0.3">
      <c r="A3041" s="1225"/>
      <c r="B3041" s="1235"/>
      <c r="C3041" s="1185"/>
      <c r="D3041" s="1189" t="s">
        <v>4331</v>
      </c>
      <c r="E3041" s="1258"/>
      <c r="F3041" s="1180"/>
      <c r="G3041" s="1181"/>
      <c r="H3041" s="1182"/>
    </row>
    <row r="3042" spans="1:8" x14ac:dyDescent="0.3">
      <c r="A3042" s="1225" t="s">
        <v>2742</v>
      </c>
      <c r="B3042" s="1235" t="s">
        <v>3694</v>
      </c>
      <c r="C3042" s="1185" t="s">
        <v>88</v>
      </c>
      <c r="D3042" s="1189">
        <v>20</v>
      </c>
      <c r="E3042" s="1286"/>
      <c r="F3042" s="1180">
        <f>ROUND(D3042*(ROUND(E3042,2)),2)</f>
        <v>0</v>
      </c>
      <c r="G3042" s="1181"/>
      <c r="H3042" s="1182"/>
    </row>
    <row r="3043" spans="1:8" x14ac:dyDescent="0.3">
      <c r="A3043" s="1225"/>
      <c r="B3043" s="1235"/>
      <c r="C3043" s="1185"/>
      <c r="D3043" s="1189" t="s">
        <v>4331</v>
      </c>
      <c r="E3043" s="1258"/>
      <c r="F3043" s="1180"/>
      <c r="G3043" s="1181"/>
      <c r="H3043" s="1182"/>
    </row>
    <row r="3044" spans="1:8" x14ac:dyDescent="0.3">
      <c r="A3044" s="1187" t="s">
        <v>2743</v>
      </c>
      <c r="B3044" s="1235" t="s">
        <v>2721</v>
      </c>
      <c r="C3044" s="1185" t="s">
        <v>88</v>
      </c>
      <c r="D3044" s="1189">
        <v>50</v>
      </c>
      <c r="E3044" s="1286"/>
      <c r="F3044" s="1180">
        <f>ROUND(D3044*(ROUND(E3044,2)),2)</f>
        <v>0</v>
      </c>
      <c r="G3044" s="1181"/>
      <c r="H3044" s="1182"/>
    </row>
    <row r="3045" spans="1:8" x14ac:dyDescent="0.3">
      <c r="A3045" s="1187"/>
      <c r="B3045" s="1188"/>
      <c r="C3045" s="1185"/>
      <c r="D3045" s="1189" t="s">
        <v>4331</v>
      </c>
      <c r="E3045" s="1207"/>
      <c r="F3045" s="1180"/>
      <c r="G3045" s="1181"/>
      <c r="H3045" s="1182"/>
    </row>
    <row r="3046" spans="1:8" x14ac:dyDescent="0.3">
      <c r="A3046" s="1225" t="s">
        <v>2745</v>
      </c>
      <c r="B3046" s="1188" t="s">
        <v>3821</v>
      </c>
      <c r="C3046" s="1185"/>
      <c r="D3046" s="1189" t="s">
        <v>4331</v>
      </c>
      <c r="E3046" s="1217"/>
      <c r="F3046" s="1180"/>
      <c r="G3046" s="1181"/>
      <c r="H3046" s="1182"/>
    </row>
    <row r="3047" spans="1:8" x14ac:dyDescent="0.3">
      <c r="A3047" s="1166"/>
      <c r="B3047" s="1188"/>
      <c r="C3047" s="1185"/>
      <c r="D3047" s="1189" t="s">
        <v>4331</v>
      </c>
      <c r="E3047" s="1217"/>
      <c r="F3047" s="1180"/>
      <c r="G3047" s="1181"/>
      <c r="H3047" s="1182"/>
    </row>
    <row r="3048" spans="1:8" x14ac:dyDescent="0.3">
      <c r="A3048" s="1225" t="s">
        <v>2747</v>
      </c>
      <c r="B3048" s="1188" t="s">
        <v>2748</v>
      </c>
      <c r="C3048" s="1185"/>
      <c r="D3048" s="1189" t="s">
        <v>4331</v>
      </c>
      <c r="E3048" s="1217"/>
      <c r="F3048" s="1180"/>
      <c r="G3048" s="1181"/>
      <c r="H3048" s="1182"/>
    </row>
    <row r="3049" spans="1:8" x14ac:dyDescent="0.3">
      <c r="A3049" s="1187"/>
      <c r="B3049" s="1188"/>
      <c r="C3049" s="1185"/>
      <c r="D3049" s="1189" t="s">
        <v>4331</v>
      </c>
      <c r="E3049" s="1291"/>
      <c r="F3049" s="1180"/>
      <c r="G3049" s="1181"/>
      <c r="H3049" s="1182"/>
    </row>
    <row r="3050" spans="1:8" x14ac:dyDescent="0.3">
      <c r="A3050" s="1225" t="s">
        <v>2749</v>
      </c>
      <c r="B3050" s="1235" t="s">
        <v>2750</v>
      </c>
      <c r="C3050" s="1185" t="s">
        <v>88</v>
      </c>
      <c r="D3050" s="1189">
        <v>25</v>
      </c>
      <c r="E3050" s="1286"/>
      <c r="F3050" s="1180">
        <f>ROUND(D3050*(ROUND(E3050,2)),2)</f>
        <v>0</v>
      </c>
      <c r="G3050" s="1181"/>
      <c r="H3050" s="1182"/>
    </row>
    <row r="3051" spans="1:8" x14ac:dyDescent="0.3">
      <c r="A3051" s="1187"/>
      <c r="B3051" s="1235"/>
      <c r="C3051" s="1185"/>
      <c r="D3051" s="1189" t="s">
        <v>4331</v>
      </c>
      <c r="E3051" s="1258"/>
      <c r="F3051" s="1180"/>
      <c r="G3051" s="1181"/>
      <c r="H3051" s="1182"/>
    </row>
    <row r="3052" spans="1:8" x14ac:dyDescent="0.3">
      <c r="A3052" s="1187" t="s">
        <v>2751</v>
      </c>
      <c r="B3052" s="1235" t="s">
        <v>2752</v>
      </c>
      <c r="C3052" s="1185" t="s">
        <v>88</v>
      </c>
      <c r="D3052" s="1189">
        <v>25</v>
      </c>
      <c r="E3052" s="1286"/>
      <c r="F3052" s="1180">
        <f>ROUND(D3052*(ROUND(E3052,2)),2)</f>
        <v>0</v>
      </c>
      <c r="G3052" s="1181"/>
      <c r="H3052" s="1182"/>
    </row>
    <row r="3053" spans="1:8" x14ac:dyDescent="0.3">
      <c r="A3053" s="1225"/>
      <c r="B3053" s="1188"/>
      <c r="C3053" s="1185"/>
      <c r="D3053" s="1189" t="s">
        <v>4331</v>
      </c>
      <c r="E3053" s="1207"/>
      <c r="F3053" s="1180"/>
      <c r="G3053" s="1181"/>
      <c r="H3053" s="1182"/>
    </row>
    <row r="3054" spans="1:8" x14ac:dyDescent="0.3">
      <c r="A3054" s="1225" t="s">
        <v>2753</v>
      </c>
      <c r="B3054" s="1188" t="s">
        <v>2754</v>
      </c>
      <c r="C3054" s="1185" t="s">
        <v>88</v>
      </c>
      <c r="D3054" s="1189">
        <v>8</v>
      </c>
      <c r="E3054" s="1286"/>
      <c r="F3054" s="1180">
        <f>ROUND(D3054*(ROUND(E3054,2)),2)</f>
        <v>0</v>
      </c>
      <c r="G3054" s="1181"/>
      <c r="H3054" s="1182"/>
    </row>
    <row r="3055" spans="1:8" x14ac:dyDescent="0.3">
      <c r="A3055" s="1187"/>
      <c r="B3055" s="1188"/>
      <c r="C3055" s="1185"/>
      <c r="D3055" s="1189" t="s">
        <v>4331</v>
      </c>
      <c r="E3055" s="1207"/>
      <c r="F3055" s="1180" t="s">
        <v>4128</v>
      </c>
      <c r="G3055" s="1181"/>
      <c r="H3055" s="1182"/>
    </row>
    <row r="3056" spans="1:8" x14ac:dyDescent="0.3">
      <c r="A3056" s="1187" t="s">
        <v>2755</v>
      </c>
      <c r="B3056" s="1188" t="s">
        <v>2756</v>
      </c>
      <c r="C3056" s="1185" t="s">
        <v>88</v>
      </c>
      <c r="D3056" s="1246">
        <v>8</v>
      </c>
      <c r="E3056" s="1286"/>
      <c r="F3056" s="1180">
        <f>ROUND(D3056*(ROUND(E3056,2)),2)</f>
        <v>0</v>
      </c>
      <c r="G3056" s="1181"/>
      <c r="H3056" s="1182"/>
    </row>
    <row r="3057" spans="1:8" x14ac:dyDescent="0.3">
      <c r="A3057" s="1187"/>
      <c r="B3057" s="1236"/>
      <c r="C3057" s="1253"/>
      <c r="D3057" s="1189"/>
      <c r="E3057" s="1306"/>
      <c r="F3057" s="1180"/>
      <c r="G3057" s="1181"/>
      <c r="H3057" s="1182"/>
    </row>
    <row r="3058" spans="1:8" x14ac:dyDescent="0.3">
      <c r="A3058" s="1187"/>
      <c r="B3058" s="1236"/>
      <c r="C3058" s="1253"/>
      <c r="D3058" s="1189"/>
      <c r="E3058" s="1306"/>
      <c r="F3058" s="1180"/>
      <c r="G3058" s="1181"/>
      <c r="H3058" s="1182"/>
    </row>
    <row r="3059" spans="1:8" x14ac:dyDescent="0.3">
      <c r="A3059" s="1187"/>
      <c r="B3059" s="1236"/>
      <c r="C3059" s="1253"/>
      <c r="D3059" s="1189"/>
      <c r="E3059" s="1306"/>
      <c r="F3059" s="1180"/>
      <c r="G3059" s="1181"/>
      <c r="H3059" s="1182"/>
    </row>
    <row r="3060" spans="1:8" x14ac:dyDescent="0.3">
      <c r="A3060" s="1187"/>
      <c r="B3060" s="1266"/>
      <c r="C3060" s="1320"/>
      <c r="D3060" s="1267"/>
      <c r="E3060" s="1306"/>
      <c r="F3060" s="1180"/>
      <c r="G3060" s="1181"/>
      <c r="H3060" s="1182"/>
    </row>
    <row r="3061" spans="1:8" x14ac:dyDescent="0.3">
      <c r="A3061" s="1178"/>
      <c r="B3061" s="1203"/>
      <c r="C3061" s="1204"/>
      <c r="D3061" s="1204"/>
      <c r="E3061" s="1204"/>
      <c r="F3061" s="1210"/>
      <c r="G3061" s="1181"/>
      <c r="H3061" s="1182"/>
    </row>
    <row r="3062" spans="1:8" x14ac:dyDescent="0.3">
      <c r="A3062" s="1205"/>
      <c r="B3062" s="1158" t="s">
        <v>4450</v>
      </c>
      <c r="C3062" s="1159"/>
      <c r="D3062" s="1159"/>
      <c r="E3062" s="1159"/>
      <c r="F3062" s="1175">
        <f>SUM(F3005:F3056)</f>
        <v>0</v>
      </c>
      <c r="G3062" s="1181"/>
      <c r="H3062" s="1151"/>
    </row>
    <row r="3063" spans="1:8" x14ac:dyDescent="0.3">
      <c r="A3063" s="1148" t="str">
        <f>A1</f>
        <v>CONTRACT  SANRAL NRA 2024/1323</v>
      </c>
      <c r="B3063" s="1206"/>
      <c r="C3063" s="1150"/>
      <c r="D3063" s="1150"/>
      <c r="E3063" s="1150"/>
      <c r="F3063" s="1151"/>
      <c r="G3063" s="1181"/>
      <c r="H3063" s="1151"/>
    </row>
    <row r="3064" spans="1:8" x14ac:dyDescent="0.3">
      <c r="A3064" s="1148" t="str">
        <f>A2</f>
        <v>ROUTINE ROAD MAINTENANCE ON NATIONAL ROUTES IN THE MPUMALANGA PROVINCE</v>
      </c>
      <c r="B3064" s="1149"/>
      <c r="C3064" s="1150"/>
      <c r="D3064" s="1150"/>
      <c r="E3064" s="1150"/>
      <c r="F3064" s="1155" t="s">
        <v>4568</v>
      </c>
      <c r="G3064" s="1181"/>
      <c r="H3064" s="1155"/>
    </row>
    <row r="3065" spans="1:8" x14ac:dyDescent="0.3">
      <c r="A3065" s="1157" t="s">
        <v>4457</v>
      </c>
      <c r="B3065" s="1149"/>
      <c r="C3065" s="1159"/>
      <c r="D3065" s="1159"/>
      <c r="E3065" s="1159"/>
      <c r="F3065" s="1151"/>
      <c r="G3065" s="1181"/>
      <c r="H3065" s="1151"/>
    </row>
    <row r="3066" spans="1:8" x14ac:dyDescent="0.3">
      <c r="A3066" s="1162"/>
      <c r="B3066" s="1163"/>
      <c r="C3066" s="1164"/>
      <c r="D3066" s="1164"/>
      <c r="E3066" s="1165"/>
      <c r="F3066" s="1165"/>
      <c r="G3066" s="1181"/>
      <c r="H3066" s="1151"/>
    </row>
    <row r="3067" spans="1:8" x14ac:dyDescent="0.3">
      <c r="A3067" s="1166" t="s">
        <v>4111</v>
      </c>
      <c r="B3067" s="1167" t="s">
        <v>4035</v>
      </c>
      <c r="C3067" s="1168" t="s">
        <v>4112</v>
      </c>
      <c r="D3067" s="1168" t="s">
        <v>4113</v>
      </c>
      <c r="E3067" s="1169" t="s">
        <v>4114</v>
      </c>
      <c r="F3067" s="1169" t="s">
        <v>4036</v>
      </c>
      <c r="G3067" s="1181"/>
      <c r="H3067" s="1170"/>
    </row>
    <row r="3068" spans="1:8" x14ac:dyDescent="0.3">
      <c r="A3068" s="1172"/>
      <c r="B3068" s="1173"/>
      <c r="C3068" s="1174"/>
      <c r="D3068" s="1174"/>
      <c r="E3068" s="1175"/>
      <c r="F3068" s="1175"/>
      <c r="G3068" s="1181"/>
      <c r="H3068" s="1151"/>
    </row>
    <row r="3069" spans="1:8" x14ac:dyDescent="0.3">
      <c r="A3069" s="1178"/>
      <c r="B3069" s="1203"/>
      <c r="C3069" s="1204"/>
      <c r="D3069" s="1204"/>
      <c r="E3069" s="1204"/>
      <c r="F3069" s="1165"/>
      <c r="G3069" s="1181"/>
      <c r="H3069" s="1151"/>
    </row>
    <row r="3070" spans="1:8" x14ac:dyDescent="0.3">
      <c r="A3070" s="1205"/>
      <c r="B3070" s="1158" t="s">
        <v>4451</v>
      </c>
      <c r="C3070" s="1159"/>
      <c r="D3070" s="1159"/>
      <c r="E3070" s="1159"/>
      <c r="F3070" s="1175">
        <f>F3062</f>
        <v>0</v>
      </c>
      <c r="G3070" s="1181"/>
      <c r="H3070" s="1151"/>
    </row>
    <row r="3071" spans="1:8" x14ac:dyDescent="0.3">
      <c r="A3071" s="1187"/>
      <c r="B3071" s="1188"/>
      <c r="C3071" s="1185"/>
      <c r="D3071" s="1189" t="s">
        <v>4331</v>
      </c>
      <c r="E3071" s="1258"/>
      <c r="F3071" s="1180"/>
      <c r="G3071" s="1181"/>
      <c r="H3071" s="1182"/>
    </row>
    <row r="3072" spans="1:8" x14ac:dyDescent="0.3">
      <c r="A3072" s="1187" t="s">
        <v>2757</v>
      </c>
      <c r="B3072" s="1188" t="s">
        <v>2758</v>
      </c>
      <c r="C3072" s="1185" t="s">
        <v>88</v>
      </c>
      <c r="D3072" s="1189">
        <v>8</v>
      </c>
      <c r="E3072" s="1286"/>
      <c r="F3072" s="1180">
        <f>ROUND(D3072*(ROUND(E3072,2)),2)</f>
        <v>0</v>
      </c>
      <c r="G3072" s="1181"/>
      <c r="H3072" s="1182"/>
    </row>
    <row r="3073" spans="1:8" x14ac:dyDescent="0.3">
      <c r="A3073" s="1187"/>
      <c r="B3073" s="1188"/>
      <c r="C3073" s="1185"/>
      <c r="D3073" s="1189" t="s">
        <v>4331</v>
      </c>
      <c r="E3073" s="1207"/>
      <c r="F3073" s="1180" t="s">
        <v>4128</v>
      </c>
      <c r="G3073" s="1181"/>
      <c r="H3073" s="1182"/>
    </row>
    <row r="3074" spans="1:8" x14ac:dyDescent="0.3">
      <c r="A3074" s="1187" t="s">
        <v>2759</v>
      </c>
      <c r="B3074" s="1188" t="s">
        <v>2760</v>
      </c>
      <c r="C3074" s="1185" t="s">
        <v>88</v>
      </c>
      <c r="D3074" s="1189">
        <v>8</v>
      </c>
      <c r="E3074" s="1286"/>
      <c r="F3074" s="1180">
        <f>ROUND(D3074*(ROUND(E3074,2)),2)</f>
        <v>0</v>
      </c>
      <c r="G3074" s="1181"/>
      <c r="H3074" s="1182"/>
    </row>
    <row r="3075" spans="1:8" x14ac:dyDescent="0.3">
      <c r="A3075" s="1187"/>
      <c r="B3075" s="1188"/>
      <c r="C3075" s="1185"/>
      <c r="D3075" s="1189" t="s">
        <v>4331</v>
      </c>
      <c r="E3075" s="1207"/>
      <c r="F3075" s="1180"/>
      <c r="G3075" s="1181"/>
      <c r="H3075" s="1182"/>
    </row>
    <row r="3076" spans="1:8" x14ac:dyDescent="0.3">
      <c r="A3076" s="1187" t="s">
        <v>2761</v>
      </c>
      <c r="B3076" s="1188" t="s">
        <v>2762</v>
      </c>
      <c r="C3076" s="1185" t="s">
        <v>88</v>
      </c>
      <c r="D3076" s="1189">
        <v>8</v>
      </c>
      <c r="E3076" s="1286"/>
      <c r="F3076" s="1180">
        <f>ROUND(D3076*(ROUND(E3076,2)),2)</f>
        <v>0</v>
      </c>
      <c r="G3076" s="1181"/>
      <c r="H3076" s="1182"/>
    </row>
    <row r="3077" spans="1:8" x14ac:dyDescent="0.3">
      <c r="A3077" s="1187"/>
      <c r="B3077" s="1188"/>
      <c r="C3077" s="1185"/>
      <c r="D3077" s="1189" t="s">
        <v>4331</v>
      </c>
      <c r="E3077" s="1258"/>
      <c r="F3077" s="1180"/>
      <c r="G3077" s="1181"/>
      <c r="H3077" s="1182"/>
    </row>
    <row r="3078" spans="1:8" x14ac:dyDescent="0.3">
      <c r="A3078" s="1187" t="s">
        <v>2763</v>
      </c>
      <c r="B3078" s="1188" t="s">
        <v>2764</v>
      </c>
      <c r="C3078" s="1185" t="s">
        <v>88</v>
      </c>
      <c r="D3078" s="1189">
        <v>8</v>
      </c>
      <c r="E3078" s="1286"/>
      <c r="F3078" s="1180">
        <f>ROUND(D3078*(ROUND(E3078,2)),2)</f>
        <v>0</v>
      </c>
      <c r="G3078" s="1181"/>
      <c r="H3078" s="1182"/>
    </row>
    <row r="3079" spans="1:8" x14ac:dyDescent="0.3">
      <c r="A3079" s="1225"/>
      <c r="B3079" s="1188"/>
      <c r="C3079" s="1185"/>
      <c r="D3079" s="1189" t="s">
        <v>4331</v>
      </c>
      <c r="E3079" s="1207"/>
      <c r="F3079" s="1180"/>
      <c r="G3079" s="1181"/>
      <c r="H3079" s="1182"/>
    </row>
    <row r="3080" spans="1:8" ht="22.8" x14ac:dyDescent="0.3">
      <c r="A3080" s="1187" t="s">
        <v>2765</v>
      </c>
      <c r="B3080" s="1188" t="s">
        <v>4569</v>
      </c>
      <c r="C3080" s="1185" t="s">
        <v>88</v>
      </c>
      <c r="D3080" s="1189">
        <v>8</v>
      </c>
      <c r="E3080" s="1286"/>
      <c r="F3080" s="1180">
        <f>ROUND(D3080*(ROUND(E3080,2)),2)</f>
        <v>0</v>
      </c>
      <c r="G3080" s="1181"/>
      <c r="H3080" s="1182"/>
    </row>
    <row r="3081" spans="1:8" x14ac:dyDescent="0.3">
      <c r="A3081" s="1225"/>
      <c r="B3081" s="1188"/>
      <c r="C3081" s="1185"/>
      <c r="D3081" s="1189" t="s">
        <v>4331</v>
      </c>
      <c r="E3081" s="1217"/>
      <c r="F3081" s="1180"/>
      <c r="G3081" s="1181"/>
      <c r="H3081" s="1182"/>
    </row>
    <row r="3082" spans="1:8" x14ac:dyDescent="0.3">
      <c r="A3082" s="1187" t="s">
        <v>2767</v>
      </c>
      <c r="B3082" s="1188" t="s">
        <v>2768</v>
      </c>
      <c r="C3082" s="1185" t="s">
        <v>88</v>
      </c>
      <c r="D3082" s="1189">
        <v>8</v>
      </c>
      <c r="E3082" s="1286"/>
      <c r="F3082" s="1180">
        <f>ROUND(D3082*(ROUND(E3082,2)),2)</f>
        <v>0</v>
      </c>
      <c r="G3082" s="1181"/>
      <c r="H3082" s="1182"/>
    </row>
    <row r="3083" spans="1:8" x14ac:dyDescent="0.3">
      <c r="A3083" s="1225"/>
      <c r="B3083" s="1188"/>
      <c r="C3083" s="1185"/>
      <c r="D3083" s="1189" t="s">
        <v>4331</v>
      </c>
      <c r="E3083" s="1207"/>
      <c r="F3083" s="1180"/>
      <c r="G3083" s="1181"/>
      <c r="H3083" s="1182"/>
    </row>
    <row r="3084" spans="1:8" ht="24.6" x14ac:dyDescent="0.3">
      <c r="A3084" s="1187" t="s">
        <v>2769</v>
      </c>
      <c r="B3084" s="1188" t="s">
        <v>4570</v>
      </c>
      <c r="C3084" s="1185" t="s">
        <v>88</v>
      </c>
      <c r="D3084" s="1189">
        <v>8</v>
      </c>
      <c r="E3084" s="1286"/>
      <c r="F3084" s="1180">
        <f>ROUND(D3084*(ROUND(E3084,2)),2)</f>
        <v>0</v>
      </c>
      <c r="G3084" s="1181"/>
      <c r="H3084" s="1182"/>
    </row>
    <row r="3085" spans="1:8" x14ac:dyDescent="0.3">
      <c r="A3085" s="1225"/>
      <c r="B3085" s="1188"/>
      <c r="C3085" s="1185"/>
      <c r="D3085" s="1189" t="s">
        <v>4331</v>
      </c>
      <c r="E3085" s="1217"/>
      <c r="F3085" s="1180"/>
      <c r="G3085" s="1181"/>
      <c r="H3085" s="1182"/>
    </row>
    <row r="3086" spans="1:8" ht="22.8" x14ac:dyDescent="0.3">
      <c r="A3086" s="1187" t="s">
        <v>2771</v>
      </c>
      <c r="B3086" s="1188" t="s">
        <v>4571</v>
      </c>
      <c r="C3086" s="1185" t="s">
        <v>88</v>
      </c>
      <c r="D3086" s="1189">
        <v>8</v>
      </c>
      <c r="E3086" s="1286"/>
      <c r="F3086" s="1180">
        <f>ROUND(D3086*(ROUND(E3086,2)),2)</f>
        <v>0</v>
      </c>
      <c r="G3086" s="1181"/>
      <c r="H3086" s="1182"/>
    </row>
    <row r="3087" spans="1:8" x14ac:dyDescent="0.3">
      <c r="A3087" s="1187"/>
      <c r="B3087" s="1188"/>
      <c r="C3087" s="1185"/>
      <c r="D3087" s="1189" t="s">
        <v>4331</v>
      </c>
      <c r="E3087" s="1207"/>
      <c r="F3087" s="1180"/>
      <c r="G3087" s="1181"/>
      <c r="H3087" s="1182"/>
    </row>
    <row r="3088" spans="1:8" ht="22.8" x14ac:dyDescent="0.3">
      <c r="A3088" s="1187" t="s">
        <v>2773</v>
      </c>
      <c r="B3088" s="1188" t="s">
        <v>4572</v>
      </c>
      <c r="C3088" s="1185" t="s">
        <v>88</v>
      </c>
      <c r="D3088" s="1189">
        <v>8</v>
      </c>
      <c r="E3088" s="1286"/>
      <c r="F3088" s="1180">
        <f>ROUND(D3088*(ROUND(E3088,2)),2)</f>
        <v>0</v>
      </c>
      <c r="G3088" s="1181"/>
      <c r="H3088" s="1182"/>
    </row>
    <row r="3089" spans="1:8" x14ac:dyDescent="0.3">
      <c r="A3089" s="1187"/>
      <c r="B3089" s="1188"/>
      <c r="C3089" s="1185"/>
      <c r="D3089" s="1189" t="s">
        <v>4331</v>
      </c>
      <c r="E3089" s="1207"/>
      <c r="F3089" s="1180"/>
      <c r="G3089" s="1181"/>
      <c r="H3089" s="1182"/>
    </row>
    <row r="3090" spans="1:8" ht="22.8" x14ac:dyDescent="0.3">
      <c r="A3090" s="1187" t="s">
        <v>2775</v>
      </c>
      <c r="B3090" s="1188" t="s">
        <v>2776</v>
      </c>
      <c r="C3090" s="1185" t="s">
        <v>88</v>
      </c>
      <c r="D3090" s="1189">
        <v>8</v>
      </c>
      <c r="E3090" s="1286"/>
      <c r="F3090" s="1180">
        <f>ROUND(D3090*(ROUND(E3090,2)),2)</f>
        <v>0</v>
      </c>
      <c r="G3090" s="1181"/>
      <c r="H3090" s="1182"/>
    </row>
    <row r="3091" spans="1:8" x14ac:dyDescent="0.3">
      <c r="A3091" s="1187"/>
      <c r="B3091" s="1188"/>
      <c r="C3091" s="1185"/>
      <c r="D3091" s="1189" t="s">
        <v>4331</v>
      </c>
      <c r="E3091" s="1207"/>
      <c r="F3091" s="1180"/>
      <c r="G3091" s="1181"/>
      <c r="H3091" s="1182"/>
    </row>
    <row r="3092" spans="1:8" x14ac:dyDescent="0.3">
      <c r="A3092" s="1187" t="s">
        <v>2777</v>
      </c>
      <c r="B3092" s="1188" t="s">
        <v>4573</v>
      </c>
      <c r="C3092" s="1185" t="s">
        <v>88</v>
      </c>
      <c r="D3092" s="1189">
        <v>8</v>
      </c>
      <c r="E3092" s="1286"/>
      <c r="F3092" s="1180">
        <f>ROUND(D3092*(ROUND(E3092,2)),2)</f>
        <v>0</v>
      </c>
      <c r="G3092" s="1181"/>
      <c r="H3092" s="1182"/>
    </row>
    <row r="3093" spans="1:8" x14ac:dyDescent="0.3">
      <c r="A3093" s="1187"/>
      <c r="B3093" s="1188"/>
      <c r="C3093" s="1185"/>
      <c r="D3093" s="1189" t="s">
        <v>4331</v>
      </c>
      <c r="E3093" s="1217"/>
      <c r="F3093" s="1180"/>
      <c r="G3093" s="1181"/>
      <c r="H3093" s="1182"/>
    </row>
    <row r="3094" spans="1:8" x14ac:dyDescent="0.3">
      <c r="A3094" s="1187" t="s">
        <v>2779</v>
      </c>
      <c r="B3094" s="1188" t="s">
        <v>2780</v>
      </c>
      <c r="C3094" s="1185"/>
      <c r="D3094" s="1189" t="s">
        <v>4331</v>
      </c>
      <c r="E3094" s="1258"/>
      <c r="F3094" s="1180"/>
      <c r="G3094" s="1181"/>
      <c r="H3094" s="1182"/>
    </row>
    <row r="3095" spans="1:8" x14ac:dyDescent="0.3">
      <c r="A3095" s="1187"/>
      <c r="B3095" s="1188"/>
      <c r="C3095" s="1185"/>
      <c r="D3095" s="1189" t="s">
        <v>4331</v>
      </c>
      <c r="E3095" s="1258"/>
      <c r="F3095" s="1180"/>
      <c r="G3095" s="1181"/>
      <c r="H3095" s="1182"/>
    </row>
    <row r="3096" spans="1:8" x14ac:dyDescent="0.3">
      <c r="A3096" s="1187" t="s">
        <v>4574</v>
      </c>
      <c r="B3096" s="1188" t="s">
        <v>4575</v>
      </c>
      <c r="C3096" s="1185" t="s">
        <v>88</v>
      </c>
      <c r="D3096" s="1189">
        <v>8</v>
      </c>
      <c r="E3096" s="1286"/>
      <c r="F3096" s="1180">
        <f>ROUND(D3096*(ROUND(E3096,2)),2)</f>
        <v>0</v>
      </c>
      <c r="G3096" s="1181"/>
      <c r="H3096" s="1182"/>
    </row>
    <row r="3097" spans="1:8" x14ac:dyDescent="0.3">
      <c r="A3097" s="1187"/>
      <c r="B3097" s="1188"/>
      <c r="C3097" s="1185"/>
      <c r="D3097" s="1189" t="s">
        <v>4331</v>
      </c>
      <c r="E3097" s="1258"/>
      <c r="F3097" s="1180"/>
      <c r="G3097" s="1181"/>
      <c r="H3097" s="1182"/>
    </row>
    <row r="3098" spans="1:8" x14ac:dyDescent="0.3">
      <c r="A3098" s="1187" t="s">
        <v>4576</v>
      </c>
      <c r="B3098" s="1188" t="s">
        <v>4577</v>
      </c>
      <c r="C3098" s="1185" t="s">
        <v>88</v>
      </c>
      <c r="D3098" s="1189">
        <v>8</v>
      </c>
      <c r="E3098" s="1286"/>
      <c r="F3098" s="1180">
        <f>ROUND(D3098*(ROUND(E3098,2)),2)</f>
        <v>0</v>
      </c>
      <c r="G3098" s="1181"/>
      <c r="H3098" s="1182"/>
    </row>
    <row r="3099" spans="1:8" x14ac:dyDescent="0.3">
      <c r="A3099" s="1187"/>
      <c r="B3099" s="1188"/>
      <c r="C3099" s="1185"/>
      <c r="D3099" s="1189" t="s">
        <v>4331</v>
      </c>
      <c r="E3099" s="1217"/>
      <c r="F3099" s="1180"/>
      <c r="G3099" s="1181"/>
      <c r="H3099" s="1182"/>
    </row>
    <row r="3100" spans="1:8" x14ac:dyDescent="0.3">
      <c r="A3100" s="1187" t="s">
        <v>2781</v>
      </c>
      <c r="B3100" s="1188" t="s">
        <v>2782</v>
      </c>
      <c r="C3100" s="1185" t="s">
        <v>88</v>
      </c>
      <c r="D3100" s="1189">
        <v>60</v>
      </c>
      <c r="E3100" s="1286"/>
      <c r="F3100" s="1180">
        <f>ROUND(D3100*(ROUND(E3100,2)),2)</f>
        <v>0</v>
      </c>
      <c r="G3100" s="1181"/>
      <c r="H3100" s="1182"/>
    </row>
    <row r="3101" spans="1:8" x14ac:dyDescent="0.3">
      <c r="A3101" s="1225"/>
      <c r="B3101" s="1188"/>
      <c r="C3101" s="1185"/>
      <c r="D3101" s="1189" t="s">
        <v>4331</v>
      </c>
      <c r="E3101" s="1217"/>
      <c r="F3101" s="1180"/>
      <c r="G3101" s="1181"/>
      <c r="H3101" s="1182"/>
    </row>
    <row r="3102" spans="1:8" x14ac:dyDescent="0.3">
      <c r="A3102" s="1187" t="s">
        <v>2783</v>
      </c>
      <c r="B3102" s="1188" t="s">
        <v>4578</v>
      </c>
      <c r="C3102" s="1185" t="s">
        <v>88</v>
      </c>
      <c r="D3102" s="1189">
        <v>8</v>
      </c>
      <c r="E3102" s="1286"/>
      <c r="F3102" s="1180">
        <f>ROUND(D3102*(ROUND(E3102,2)),2)</f>
        <v>0</v>
      </c>
      <c r="G3102" s="1181"/>
      <c r="H3102" s="1182"/>
    </row>
    <row r="3103" spans="1:8" x14ac:dyDescent="0.3">
      <c r="A3103" s="1225"/>
      <c r="B3103" s="1188"/>
      <c r="C3103" s="1185"/>
      <c r="D3103" s="1189" t="s">
        <v>4331</v>
      </c>
      <c r="E3103" s="1217"/>
      <c r="F3103" s="1180"/>
      <c r="G3103" s="1181"/>
      <c r="H3103" s="1182"/>
    </row>
    <row r="3104" spans="1:8" x14ac:dyDescent="0.3">
      <c r="A3104" s="1187" t="s">
        <v>2785</v>
      </c>
      <c r="B3104" s="1188" t="s">
        <v>2786</v>
      </c>
      <c r="C3104" s="1185" t="s">
        <v>88</v>
      </c>
      <c r="D3104" s="1189">
        <v>200</v>
      </c>
      <c r="E3104" s="1286"/>
      <c r="F3104" s="1180">
        <f>ROUND(D3104*(ROUND(E3104,2)),2)</f>
        <v>0</v>
      </c>
      <c r="G3104" s="1181"/>
      <c r="H3104" s="1182"/>
    </row>
    <row r="3105" spans="1:8" x14ac:dyDescent="0.3">
      <c r="A3105" s="1187"/>
      <c r="B3105" s="1188"/>
      <c r="C3105" s="1185"/>
      <c r="D3105" s="1189" t="s">
        <v>4331</v>
      </c>
      <c r="E3105" s="1217"/>
      <c r="F3105" s="1180"/>
      <c r="G3105" s="1181"/>
      <c r="H3105" s="1182"/>
    </row>
    <row r="3106" spans="1:8" x14ac:dyDescent="0.3">
      <c r="A3106" s="1187" t="s">
        <v>2787</v>
      </c>
      <c r="B3106" s="1188" t="s">
        <v>2792</v>
      </c>
      <c r="C3106" s="1185" t="s">
        <v>88</v>
      </c>
      <c r="D3106" s="1189">
        <v>50</v>
      </c>
      <c r="E3106" s="1286"/>
      <c r="F3106" s="1180">
        <f>ROUND(D3106*(ROUND(E3106,2)),2)</f>
        <v>0</v>
      </c>
      <c r="G3106" s="1181"/>
      <c r="H3106" s="1182"/>
    </row>
    <row r="3107" spans="1:8" x14ac:dyDescent="0.3">
      <c r="A3107" s="1187"/>
      <c r="B3107" s="1188"/>
      <c r="C3107" s="1185"/>
      <c r="D3107" s="1189" t="s">
        <v>4331</v>
      </c>
      <c r="E3107" s="1258"/>
      <c r="F3107" s="1180"/>
      <c r="G3107" s="1181"/>
      <c r="H3107" s="1182"/>
    </row>
    <row r="3108" spans="1:8" x14ac:dyDescent="0.3">
      <c r="A3108" s="1187" t="s">
        <v>2789</v>
      </c>
      <c r="B3108" s="1188" t="s">
        <v>2794</v>
      </c>
      <c r="C3108" s="1185" t="s">
        <v>88</v>
      </c>
      <c r="D3108" s="1189">
        <v>8</v>
      </c>
      <c r="E3108" s="1286"/>
      <c r="F3108" s="1180">
        <f>ROUND(D3108*(ROUND(E3108,2)),2)</f>
        <v>0</v>
      </c>
      <c r="G3108" s="1181"/>
      <c r="H3108" s="1182"/>
    </row>
    <row r="3109" spans="1:8" x14ac:dyDescent="0.3">
      <c r="A3109" s="1187"/>
      <c r="B3109" s="1188"/>
      <c r="C3109" s="1185"/>
      <c r="D3109" s="1189"/>
      <c r="E3109" s="1258"/>
      <c r="F3109" s="1180"/>
      <c r="G3109" s="1181"/>
      <c r="H3109" s="1182"/>
    </row>
    <row r="3110" spans="1:8" x14ac:dyDescent="0.3">
      <c r="A3110" s="1187" t="s">
        <v>2793</v>
      </c>
      <c r="B3110" s="1188" t="s">
        <v>3823</v>
      </c>
      <c r="C3110" s="1185" t="s">
        <v>88</v>
      </c>
      <c r="D3110" s="1189">
        <v>8</v>
      </c>
      <c r="E3110" s="1286"/>
      <c r="F3110" s="1180">
        <f>ROUND(D3110*(ROUND(E3110,2)),2)</f>
        <v>0</v>
      </c>
      <c r="G3110" s="1181"/>
      <c r="H3110" s="1182"/>
    </row>
    <row r="3111" spans="1:8" x14ac:dyDescent="0.3">
      <c r="A3111" s="1187"/>
      <c r="B3111" s="1188"/>
      <c r="C3111" s="1185"/>
      <c r="D3111" s="1189" t="s">
        <v>4331</v>
      </c>
      <c r="E3111" s="1258"/>
      <c r="F3111" s="1180"/>
      <c r="G3111" s="1181"/>
      <c r="H3111" s="1182"/>
    </row>
    <row r="3112" spans="1:8" ht="22.8" x14ac:dyDescent="0.3">
      <c r="A3112" s="1187" t="s">
        <v>2797</v>
      </c>
      <c r="B3112" s="1188" t="s">
        <v>3825</v>
      </c>
      <c r="C3112" s="1185" t="s">
        <v>9</v>
      </c>
      <c r="D3112" s="1189">
        <v>2</v>
      </c>
      <c r="E3112" s="1286"/>
      <c r="F3112" s="1180">
        <f>ROUND(D3112*(ROUND(E3112,2)),2)</f>
        <v>0</v>
      </c>
      <c r="G3112" s="1181"/>
      <c r="H3112" s="1182"/>
    </row>
    <row r="3113" spans="1:8" x14ac:dyDescent="0.3">
      <c r="A3113" s="1187"/>
      <c r="B3113" s="1188"/>
      <c r="C3113" s="1185"/>
      <c r="D3113" s="1189" t="s">
        <v>4331</v>
      </c>
      <c r="E3113" s="1207"/>
      <c r="F3113" s="1180"/>
      <c r="G3113" s="1181"/>
      <c r="H3113" s="1182"/>
    </row>
    <row r="3114" spans="1:8" x14ac:dyDescent="0.3">
      <c r="A3114" s="1187" t="s">
        <v>3674</v>
      </c>
      <c r="B3114" s="1188" t="s">
        <v>3669</v>
      </c>
      <c r="C3114" s="1185" t="s">
        <v>9</v>
      </c>
      <c r="D3114" s="1189">
        <v>2</v>
      </c>
      <c r="E3114" s="1286"/>
      <c r="F3114" s="1180">
        <f>ROUND(D3114*(ROUND(E3114,2)),2)</f>
        <v>0</v>
      </c>
      <c r="G3114" s="1181"/>
      <c r="H3114" s="1182"/>
    </row>
    <row r="3115" spans="1:8" x14ac:dyDescent="0.3">
      <c r="A3115" s="1225"/>
      <c r="B3115" s="1236"/>
      <c r="C3115" s="1185"/>
      <c r="D3115" s="1189" t="s">
        <v>4331</v>
      </c>
      <c r="E3115" s="1321"/>
      <c r="F3115" s="1180"/>
      <c r="G3115" s="1181"/>
      <c r="H3115" s="1182"/>
    </row>
    <row r="3116" spans="1:8" x14ac:dyDescent="0.3">
      <c r="A3116" s="1225" t="s">
        <v>3676</v>
      </c>
      <c r="B3116" s="1188" t="s">
        <v>3826</v>
      </c>
      <c r="C3116" s="1185" t="s">
        <v>9</v>
      </c>
      <c r="D3116" s="1189">
        <v>2</v>
      </c>
      <c r="E3116" s="1286"/>
      <c r="F3116" s="1180">
        <f>ROUND(D3116*(ROUND(E3116,2)),2)</f>
        <v>0</v>
      </c>
      <c r="G3116" s="1181"/>
      <c r="H3116" s="1182"/>
    </row>
    <row r="3117" spans="1:8" x14ac:dyDescent="0.3">
      <c r="A3117" s="1225"/>
      <c r="B3117" s="1322"/>
      <c r="C3117" s="1320"/>
      <c r="D3117" s="1323"/>
      <c r="E3117" s="1306"/>
      <c r="F3117" s="1180"/>
      <c r="G3117" s="1181"/>
      <c r="H3117" s="1182"/>
    </row>
    <row r="3118" spans="1:8" x14ac:dyDescent="0.3">
      <c r="A3118" s="1178"/>
      <c r="B3118" s="1203"/>
      <c r="C3118" s="1204"/>
      <c r="D3118" s="1204"/>
      <c r="E3118" s="1204"/>
      <c r="F3118" s="1210"/>
      <c r="G3118" s="1181"/>
      <c r="H3118" s="1182"/>
    </row>
    <row r="3119" spans="1:8" x14ac:dyDescent="0.3">
      <c r="A3119" s="1205"/>
      <c r="B3119" s="1158" t="s">
        <v>4450</v>
      </c>
      <c r="C3119" s="1159"/>
      <c r="D3119" s="1159"/>
      <c r="E3119" s="1159"/>
      <c r="F3119" s="1175">
        <f>SUM(F3069:F3116)</f>
        <v>0</v>
      </c>
      <c r="G3119" s="1181"/>
      <c r="H3119" s="1151"/>
    </row>
    <row r="3120" spans="1:8" x14ac:dyDescent="0.3">
      <c r="A3120" s="1148" t="str">
        <f>A1</f>
        <v>CONTRACT  SANRAL NRA 2024/1323</v>
      </c>
      <c r="B3120" s="1206"/>
      <c r="C3120" s="1150"/>
      <c r="D3120" s="1150"/>
      <c r="E3120" s="1150"/>
      <c r="F3120" s="1151"/>
      <c r="G3120" s="1181"/>
      <c r="H3120" s="1151"/>
    </row>
    <row r="3121" spans="1:8" x14ac:dyDescent="0.3">
      <c r="A3121" s="1148" t="str">
        <f>A2</f>
        <v>ROUTINE ROAD MAINTENANCE ON NATIONAL ROUTES IN THE MPUMALANGA PROVINCE</v>
      </c>
      <c r="B3121" s="1149"/>
      <c r="C3121" s="1150"/>
      <c r="D3121" s="1150"/>
      <c r="E3121" s="1150"/>
      <c r="F3121" s="1155" t="s">
        <v>4568</v>
      </c>
      <c r="G3121" s="1181"/>
      <c r="H3121" s="1155"/>
    </row>
    <row r="3122" spans="1:8" x14ac:dyDescent="0.3">
      <c r="A3122" s="1157" t="s">
        <v>4457</v>
      </c>
      <c r="B3122" s="1149"/>
      <c r="C3122" s="1159"/>
      <c r="D3122" s="1159"/>
      <c r="E3122" s="1159"/>
      <c r="F3122" s="1151"/>
      <c r="G3122" s="1181"/>
      <c r="H3122" s="1151"/>
    </row>
    <row r="3123" spans="1:8" x14ac:dyDescent="0.3">
      <c r="A3123" s="1162"/>
      <c r="B3123" s="1163"/>
      <c r="C3123" s="1164"/>
      <c r="D3123" s="1164"/>
      <c r="E3123" s="1165"/>
      <c r="F3123" s="1165"/>
      <c r="G3123" s="1181"/>
      <c r="H3123" s="1151"/>
    </row>
    <row r="3124" spans="1:8" x14ac:dyDescent="0.3">
      <c r="A3124" s="1166" t="s">
        <v>4111</v>
      </c>
      <c r="B3124" s="1167" t="s">
        <v>4035</v>
      </c>
      <c r="C3124" s="1168" t="s">
        <v>4112</v>
      </c>
      <c r="D3124" s="1168" t="s">
        <v>4113</v>
      </c>
      <c r="E3124" s="1169" t="s">
        <v>4114</v>
      </c>
      <c r="F3124" s="1169" t="s">
        <v>4036</v>
      </c>
      <c r="G3124" s="1181"/>
      <c r="H3124" s="1170"/>
    </row>
    <row r="3125" spans="1:8" x14ac:dyDescent="0.3">
      <c r="A3125" s="1172"/>
      <c r="B3125" s="1173"/>
      <c r="C3125" s="1174"/>
      <c r="D3125" s="1174"/>
      <c r="E3125" s="1175"/>
      <c r="F3125" s="1175"/>
      <c r="G3125" s="1181"/>
      <c r="H3125" s="1151"/>
    </row>
    <row r="3126" spans="1:8" x14ac:dyDescent="0.3">
      <c r="A3126" s="1178"/>
      <c r="B3126" s="1203"/>
      <c r="C3126" s="1204"/>
      <c r="D3126" s="1204"/>
      <c r="E3126" s="1204"/>
      <c r="F3126" s="1165"/>
      <c r="G3126" s="1181"/>
      <c r="H3126" s="1151"/>
    </row>
    <row r="3127" spans="1:8" x14ac:dyDescent="0.3">
      <c r="A3127" s="1205"/>
      <c r="B3127" s="1158" t="s">
        <v>4451</v>
      </c>
      <c r="C3127" s="1159"/>
      <c r="D3127" s="1159"/>
      <c r="E3127" s="1159"/>
      <c r="F3127" s="1175">
        <f>F3119</f>
        <v>0</v>
      </c>
      <c r="G3127" s="1181"/>
      <c r="H3127" s="1151"/>
    </row>
    <row r="3128" spans="1:8" x14ac:dyDescent="0.3">
      <c r="A3128" s="1225"/>
      <c r="B3128" s="1188"/>
      <c r="C3128" s="1185"/>
      <c r="D3128" s="1189" t="s">
        <v>4331</v>
      </c>
      <c r="E3128" s="1217"/>
      <c r="F3128" s="1180"/>
      <c r="G3128" s="1181"/>
      <c r="H3128" s="1182"/>
    </row>
    <row r="3129" spans="1:8" x14ac:dyDescent="0.3">
      <c r="A3129" s="1225" t="s">
        <v>2811</v>
      </c>
      <c r="B3129" s="1188" t="s">
        <v>2691</v>
      </c>
      <c r="C3129" s="1185"/>
      <c r="D3129" s="1189" t="s">
        <v>4331</v>
      </c>
      <c r="E3129" s="1217"/>
      <c r="F3129" s="1180"/>
      <c r="G3129" s="1181"/>
      <c r="H3129" s="1182"/>
    </row>
    <row r="3130" spans="1:8" x14ac:dyDescent="0.3">
      <c r="A3130" s="1225"/>
      <c r="B3130" s="1188"/>
      <c r="C3130" s="1185"/>
      <c r="D3130" s="1189" t="s">
        <v>4331</v>
      </c>
      <c r="E3130" s="1207"/>
      <c r="F3130" s="1180"/>
      <c r="G3130" s="1181"/>
      <c r="H3130" s="1182"/>
    </row>
    <row r="3131" spans="1:8" x14ac:dyDescent="0.3">
      <c r="A3131" s="1225" t="s">
        <v>2812</v>
      </c>
      <c r="B3131" s="1188" t="s">
        <v>2691</v>
      </c>
      <c r="C3131" s="1185" t="s">
        <v>16</v>
      </c>
      <c r="D3131" s="1189">
        <v>1</v>
      </c>
      <c r="E3131" s="1207">
        <v>600000</v>
      </c>
      <c r="F3131" s="1180">
        <f>ROUND(D3131*(ROUND(E3131,2)),2)</f>
        <v>600000</v>
      </c>
      <c r="G3131" s="1181"/>
      <c r="H3131" s="1182"/>
    </row>
    <row r="3132" spans="1:8" x14ac:dyDescent="0.3">
      <c r="A3132" s="1187"/>
      <c r="B3132" s="1188"/>
      <c r="C3132" s="1185"/>
      <c r="D3132" s="1189" t="s">
        <v>4331</v>
      </c>
      <c r="E3132" s="1207"/>
      <c r="F3132" s="1180"/>
      <c r="G3132" s="1181"/>
      <c r="H3132" s="1182"/>
    </row>
    <row r="3133" spans="1:8" ht="22.8" x14ac:dyDescent="0.3">
      <c r="A3133" s="1187" t="s">
        <v>2814</v>
      </c>
      <c r="B3133" s="1188" t="s">
        <v>3979</v>
      </c>
      <c r="C3133" s="1185" t="s">
        <v>21</v>
      </c>
      <c r="D3133" s="1189">
        <f>E3131</f>
        <v>600000</v>
      </c>
      <c r="E3133" s="1208"/>
      <c r="F3133" s="1180">
        <f>ROUND(D3133*(ROUND(E3133,4)),2)</f>
        <v>0</v>
      </c>
      <c r="G3133" s="1181"/>
      <c r="H3133" s="1182"/>
    </row>
    <row r="3134" spans="1:8" x14ac:dyDescent="0.3">
      <c r="A3134" s="1187"/>
      <c r="B3134" s="1188"/>
      <c r="C3134" s="1185"/>
      <c r="D3134" s="1189" t="s">
        <v>4331</v>
      </c>
      <c r="E3134" s="1207"/>
      <c r="F3134" s="1180"/>
      <c r="G3134" s="1181"/>
      <c r="H3134" s="1182"/>
    </row>
    <row r="3135" spans="1:8" ht="22.8" x14ac:dyDescent="0.3">
      <c r="A3135" s="1225" t="s">
        <v>2816</v>
      </c>
      <c r="B3135" s="1188" t="s">
        <v>2817</v>
      </c>
      <c r="C3135" s="1185"/>
      <c r="D3135" s="1189" t="s">
        <v>4331</v>
      </c>
      <c r="E3135" s="1207"/>
      <c r="F3135" s="1180"/>
      <c r="G3135" s="1181"/>
      <c r="H3135" s="1182"/>
    </row>
    <row r="3136" spans="1:8" x14ac:dyDescent="0.3">
      <c r="A3136" s="1187"/>
      <c r="B3136" s="1188"/>
      <c r="C3136" s="1185"/>
      <c r="D3136" s="1189" t="s">
        <v>4331</v>
      </c>
      <c r="E3136" s="1207"/>
      <c r="F3136" s="1180"/>
      <c r="G3136" s="1181"/>
      <c r="H3136" s="1182"/>
    </row>
    <row r="3137" spans="1:8" x14ac:dyDescent="0.3">
      <c r="A3137" s="1225" t="s">
        <v>2818</v>
      </c>
      <c r="B3137" s="1188" t="s">
        <v>4579</v>
      </c>
      <c r="C3137" s="1185"/>
      <c r="D3137" s="1189" t="s">
        <v>4331</v>
      </c>
      <c r="E3137" s="1207"/>
      <c r="F3137" s="1180"/>
      <c r="G3137" s="1181"/>
      <c r="H3137" s="1182"/>
    </row>
    <row r="3138" spans="1:8" x14ac:dyDescent="0.3">
      <c r="A3138" s="1187"/>
      <c r="B3138" s="1188"/>
      <c r="C3138" s="1185"/>
      <c r="D3138" s="1189" t="s">
        <v>4331</v>
      </c>
      <c r="E3138" s="1258"/>
      <c r="F3138" s="1180"/>
      <c r="G3138" s="1181"/>
      <c r="H3138" s="1182"/>
    </row>
    <row r="3139" spans="1:8" x14ac:dyDescent="0.3">
      <c r="A3139" s="1225" t="s">
        <v>2819</v>
      </c>
      <c r="B3139" s="1235" t="s">
        <v>2750</v>
      </c>
      <c r="C3139" s="1185" t="s">
        <v>9</v>
      </c>
      <c r="D3139" s="1189">
        <v>2</v>
      </c>
      <c r="E3139" s="1286"/>
      <c r="F3139" s="1180">
        <f>ROUND(D3139*(ROUND(E3139,4)),2)</f>
        <v>0</v>
      </c>
      <c r="G3139" s="1181"/>
      <c r="H3139" s="1182"/>
    </row>
    <row r="3140" spans="1:8" x14ac:dyDescent="0.3">
      <c r="A3140" s="1187"/>
      <c r="B3140" s="1235"/>
      <c r="C3140" s="1185"/>
      <c r="D3140" s="1189" t="s">
        <v>4331</v>
      </c>
      <c r="E3140" s="1258"/>
      <c r="F3140" s="1180"/>
      <c r="G3140" s="1181"/>
      <c r="H3140" s="1182"/>
    </row>
    <row r="3141" spans="1:8" x14ac:dyDescent="0.3">
      <c r="A3141" s="1225" t="s">
        <v>2820</v>
      </c>
      <c r="B3141" s="1235" t="s">
        <v>2752</v>
      </c>
      <c r="C3141" s="1185" t="s">
        <v>9</v>
      </c>
      <c r="D3141" s="1189">
        <v>2</v>
      </c>
      <c r="E3141" s="1286"/>
      <c r="F3141" s="1180">
        <f>ROUND(D3141*(ROUND(E3141,4)),2)</f>
        <v>0</v>
      </c>
      <c r="G3141" s="1181"/>
      <c r="H3141" s="1182"/>
    </row>
    <row r="3142" spans="1:8" x14ac:dyDescent="0.3">
      <c r="A3142" s="1225"/>
      <c r="B3142" s="1188"/>
      <c r="C3142" s="1185"/>
      <c r="D3142" s="1189"/>
      <c r="E3142" s="1285"/>
      <c r="F3142" s="1180"/>
      <c r="G3142" s="1181"/>
      <c r="H3142" s="1182"/>
    </row>
    <row r="3143" spans="1:8" ht="22.8" x14ac:dyDescent="0.3">
      <c r="A3143" s="1225" t="s">
        <v>2821</v>
      </c>
      <c r="B3143" s="1188" t="s">
        <v>4580</v>
      </c>
      <c r="C3143" s="1185" t="s">
        <v>9</v>
      </c>
      <c r="D3143" s="1189">
        <v>2</v>
      </c>
      <c r="E3143" s="1286"/>
      <c r="F3143" s="1180">
        <f>ROUND(D3143*(ROUND(E3143,4)),2)</f>
        <v>0</v>
      </c>
      <c r="G3143" s="1181"/>
      <c r="H3143" s="1182"/>
    </row>
    <row r="3144" spans="1:8" x14ac:dyDescent="0.3">
      <c r="A3144" s="1187"/>
      <c r="B3144" s="1188"/>
      <c r="C3144" s="1185"/>
      <c r="D3144" s="1189" t="s">
        <v>4331</v>
      </c>
      <c r="E3144" s="1207"/>
      <c r="F3144" s="1180"/>
      <c r="G3144" s="1181"/>
      <c r="H3144" s="1182"/>
    </row>
    <row r="3145" spans="1:8" x14ac:dyDescent="0.3">
      <c r="A3145" s="1225" t="s">
        <v>2822</v>
      </c>
      <c r="B3145" s="1188" t="s">
        <v>2760</v>
      </c>
      <c r="C3145" s="1185" t="s">
        <v>9</v>
      </c>
      <c r="D3145" s="1189">
        <v>2</v>
      </c>
      <c r="E3145" s="1286"/>
      <c r="F3145" s="1180">
        <f>ROUND(D3145*(ROUND(E3145,4)),2)</f>
        <v>0</v>
      </c>
      <c r="G3145" s="1181"/>
      <c r="H3145" s="1182"/>
    </row>
    <row r="3146" spans="1:8" x14ac:dyDescent="0.3">
      <c r="A3146" s="1187"/>
      <c r="B3146" s="1188"/>
      <c r="C3146" s="1185"/>
      <c r="D3146" s="1189" t="s">
        <v>4331</v>
      </c>
      <c r="E3146" s="1207"/>
      <c r="F3146" s="1180"/>
      <c r="G3146" s="1181"/>
      <c r="H3146" s="1182"/>
    </row>
    <row r="3147" spans="1:8" x14ac:dyDescent="0.3">
      <c r="A3147" s="1225" t="s">
        <v>2823</v>
      </c>
      <c r="B3147" s="1188" t="s">
        <v>2792</v>
      </c>
      <c r="C3147" s="1185" t="s">
        <v>9</v>
      </c>
      <c r="D3147" s="1189">
        <v>6</v>
      </c>
      <c r="E3147" s="1286"/>
      <c r="F3147" s="1180">
        <f>ROUND(D3147*(ROUND(E3147,4)),2)</f>
        <v>0</v>
      </c>
      <c r="G3147" s="1181"/>
      <c r="H3147" s="1182"/>
    </row>
    <row r="3148" spans="1:8" x14ac:dyDescent="0.3">
      <c r="A3148" s="1187"/>
      <c r="B3148" s="1188"/>
      <c r="C3148" s="1185"/>
      <c r="D3148" s="1189" t="s">
        <v>4331</v>
      </c>
      <c r="E3148" s="1258"/>
      <c r="F3148" s="1180"/>
      <c r="G3148" s="1181"/>
      <c r="H3148" s="1182"/>
    </row>
    <row r="3149" spans="1:8" x14ac:dyDescent="0.3">
      <c r="A3149" s="1225" t="s">
        <v>2824</v>
      </c>
      <c r="B3149" s="1188" t="s">
        <v>2794</v>
      </c>
      <c r="C3149" s="1185" t="s">
        <v>9</v>
      </c>
      <c r="D3149" s="1189">
        <v>6</v>
      </c>
      <c r="E3149" s="1286"/>
      <c r="F3149" s="1180">
        <f>ROUND(D3149*(ROUND(E3149,4)),2)</f>
        <v>0</v>
      </c>
      <c r="G3149" s="1181"/>
      <c r="H3149" s="1182"/>
    </row>
    <row r="3150" spans="1:8" x14ac:dyDescent="0.3">
      <c r="A3150" s="1187"/>
      <c r="B3150" s="1188"/>
      <c r="C3150" s="1185"/>
      <c r="D3150" s="1189" t="s">
        <v>4331</v>
      </c>
      <c r="E3150" s="1217"/>
      <c r="F3150" s="1180"/>
      <c r="G3150" s="1181"/>
      <c r="H3150" s="1182"/>
    </row>
    <row r="3151" spans="1:8" x14ac:dyDescent="0.3">
      <c r="A3151" s="1225" t="s">
        <v>2828</v>
      </c>
      <c r="B3151" s="1188" t="s">
        <v>2829</v>
      </c>
      <c r="C3151" s="1185"/>
      <c r="D3151" s="1189" t="s">
        <v>4331</v>
      </c>
      <c r="E3151" s="1217"/>
      <c r="F3151" s="1180"/>
      <c r="G3151" s="1181"/>
      <c r="H3151" s="1182"/>
    </row>
    <row r="3152" spans="1:8" x14ac:dyDescent="0.3">
      <c r="A3152" s="1225"/>
      <c r="B3152" s="1188"/>
      <c r="C3152" s="1185"/>
      <c r="D3152" s="1189" t="s">
        <v>4331</v>
      </c>
      <c r="E3152" s="1207"/>
      <c r="F3152" s="1180" t="s">
        <v>4128</v>
      </c>
      <c r="G3152" s="1181"/>
      <c r="H3152" s="1182"/>
    </row>
    <row r="3153" spans="1:8" x14ac:dyDescent="0.3">
      <c r="A3153" s="1225" t="s">
        <v>2830</v>
      </c>
      <c r="B3153" s="1188" t="s">
        <v>2831</v>
      </c>
      <c r="C3153" s="1185" t="s">
        <v>16</v>
      </c>
      <c r="D3153" s="1189">
        <v>1</v>
      </c>
      <c r="E3153" s="1207">
        <v>10000000</v>
      </c>
      <c r="F3153" s="1180">
        <f>ROUND(D3153*(ROUND(E3153,4)),2)</f>
        <v>10000000</v>
      </c>
      <c r="G3153" s="1181"/>
      <c r="H3153" s="1182"/>
    </row>
    <row r="3154" spans="1:8" x14ac:dyDescent="0.3">
      <c r="A3154" s="1187"/>
      <c r="B3154" s="1188"/>
      <c r="C3154" s="1185"/>
      <c r="D3154" s="1189" t="s">
        <v>4331</v>
      </c>
      <c r="E3154" s="1207"/>
      <c r="F3154" s="1180"/>
      <c r="G3154" s="1181"/>
      <c r="H3154" s="1182"/>
    </row>
    <row r="3155" spans="1:8" ht="22.8" x14ac:dyDescent="0.3">
      <c r="A3155" s="1187" t="s">
        <v>2833</v>
      </c>
      <c r="B3155" s="1188" t="s">
        <v>2834</v>
      </c>
      <c r="C3155" s="1185" t="s">
        <v>21</v>
      </c>
      <c r="D3155" s="1189">
        <f>F3153</f>
        <v>10000000</v>
      </c>
      <c r="E3155" s="1208"/>
      <c r="F3155" s="1180">
        <f>ROUND(D3155*(ROUND(E3155,4)),2)</f>
        <v>0</v>
      </c>
      <c r="G3155" s="1181"/>
      <c r="H3155" s="1182"/>
    </row>
    <row r="3156" spans="1:8" x14ac:dyDescent="0.3">
      <c r="A3156" s="1187"/>
      <c r="B3156" s="1188"/>
      <c r="C3156" s="1185"/>
      <c r="D3156" s="1189"/>
      <c r="E3156" s="1209"/>
      <c r="F3156" s="1180"/>
      <c r="G3156" s="1181"/>
      <c r="H3156" s="1182"/>
    </row>
    <row r="3157" spans="1:8" x14ac:dyDescent="0.3">
      <c r="A3157" s="1225" t="s">
        <v>2835</v>
      </c>
      <c r="B3157" s="1188" t="s">
        <v>2836</v>
      </c>
      <c r="C3157" s="1185"/>
      <c r="D3157" s="1189"/>
      <c r="E3157" s="1217"/>
      <c r="F3157" s="1180"/>
      <c r="G3157" s="1181"/>
      <c r="H3157" s="1182"/>
    </row>
    <row r="3158" spans="1:8" x14ac:dyDescent="0.3">
      <c r="A3158" s="1225"/>
      <c r="B3158" s="1188"/>
      <c r="C3158" s="1185"/>
      <c r="D3158" s="1189"/>
      <c r="E3158" s="1207"/>
      <c r="F3158" s="1180"/>
      <c r="G3158" s="1181"/>
      <c r="H3158" s="1182"/>
    </row>
    <row r="3159" spans="1:8" x14ac:dyDescent="0.3">
      <c r="A3159" s="1225" t="s">
        <v>2837</v>
      </c>
      <c r="B3159" s="1188" t="s">
        <v>2838</v>
      </c>
      <c r="C3159" s="1185" t="s">
        <v>16</v>
      </c>
      <c r="D3159" s="1189">
        <v>1</v>
      </c>
      <c r="E3159" s="1207">
        <v>500000</v>
      </c>
      <c r="F3159" s="1180">
        <f>ROUND(D3159*(ROUND(E3159,4)),2)</f>
        <v>500000</v>
      </c>
      <c r="G3159" s="1181"/>
      <c r="H3159" s="1182"/>
    </row>
    <row r="3160" spans="1:8" x14ac:dyDescent="0.3">
      <c r="A3160" s="1187"/>
      <c r="B3160" s="1188"/>
      <c r="C3160" s="1185"/>
      <c r="D3160" s="1189"/>
      <c r="E3160" s="1207"/>
      <c r="F3160" s="1180"/>
      <c r="G3160" s="1181"/>
      <c r="H3160" s="1182"/>
    </row>
    <row r="3161" spans="1:8" ht="22.8" x14ac:dyDescent="0.3">
      <c r="A3161" s="1187" t="s">
        <v>2840</v>
      </c>
      <c r="B3161" s="1188" t="s">
        <v>2841</v>
      </c>
      <c r="C3161" s="1185" t="s">
        <v>21</v>
      </c>
      <c r="D3161" s="1189">
        <f>F3159</f>
        <v>500000</v>
      </c>
      <c r="E3161" s="1208"/>
      <c r="F3161" s="1180">
        <f>ROUND(D3161*(ROUND(E3161,4)),2)</f>
        <v>0</v>
      </c>
      <c r="G3161" s="1181"/>
      <c r="H3161" s="1182"/>
    </row>
    <row r="3162" spans="1:8" x14ac:dyDescent="0.3">
      <c r="A3162" s="1187"/>
      <c r="B3162" s="1188"/>
      <c r="C3162" s="1185"/>
      <c r="D3162" s="1189"/>
      <c r="E3162" s="1209"/>
      <c r="F3162" s="1180"/>
      <c r="G3162" s="1181"/>
      <c r="H3162" s="1182"/>
    </row>
    <row r="3163" spans="1:8" x14ac:dyDescent="0.3">
      <c r="A3163" s="1187"/>
      <c r="B3163" s="1188"/>
      <c r="C3163" s="1185"/>
      <c r="D3163" s="1189"/>
      <c r="E3163" s="1209"/>
      <c r="F3163" s="1180"/>
      <c r="G3163" s="1181"/>
      <c r="H3163" s="1182"/>
    </row>
    <row r="3164" spans="1:8" x14ac:dyDescent="0.3">
      <c r="A3164" s="1187"/>
      <c r="B3164" s="1158" t="s">
        <v>4116</v>
      </c>
      <c r="C3164" s="1185"/>
      <c r="D3164" s="1189"/>
      <c r="E3164" s="1209"/>
      <c r="F3164" s="1180">
        <f>SUM(F3127:F3163)</f>
        <v>11100000</v>
      </c>
      <c r="G3164" s="1181"/>
      <c r="H3164" s="1182"/>
    </row>
    <row r="3165" spans="1:8" x14ac:dyDescent="0.3">
      <c r="A3165" s="1222" t="str">
        <f>A1</f>
        <v>CONTRACT  SANRAL NRA 2024/1323</v>
      </c>
      <c r="B3165" s="1203"/>
      <c r="C3165" s="1204"/>
      <c r="D3165" s="1204"/>
      <c r="E3165" s="1204"/>
      <c r="F3165" s="1261"/>
      <c r="G3165" s="1181"/>
      <c r="H3165" s="1151"/>
    </row>
    <row r="3166" spans="1:8" x14ac:dyDescent="0.3">
      <c r="A3166" s="1211" t="str">
        <f>A2</f>
        <v>ROUTINE ROAD MAINTENANCE ON NATIONAL ROUTES IN THE MPUMALANGA PROVINCE</v>
      </c>
      <c r="B3166" s="1173"/>
      <c r="C3166" s="1159"/>
      <c r="D3166" s="1159"/>
      <c r="E3166" s="1159"/>
      <c r="F3166" s="1324" t="s">
        <v>4581</v>
      </c>
      <c r="G3166" s="1181"/>
      <c r="H3166" s="1155"/>
    </row>
    <row r="3167" spans="1:8" x14ac:dyDescent="0.3">
      <c r="A3167" s="1157" t="s">
        <v>4582</v>
      </c>
      <c r="B3167" s="1149"/>
      <c r="C3167" s="1159"/>
      <c r="D3167" s="1159"/>
      <c r="E3167" s="1159"/>
      <c r="F3167" s="1151"/>
      <c r="G3167" s="1181"/>
      <c r="H3167" s="1151"/>
    </row>
    <row r="3168" spans="1:8" x14ac:dyDescent="0.3">
      <c r="A3168" s="1162"/>
      <c r="B3168" s="1163"/>
      <c r="C3168" s="1164"/>
      <c r="D3168" s="1164"/>
      <c r="E3168" s="1165"/>
      <c r="F3168" s="1165"/>
      <c r="G3168" s="1181"/>
      <c r="H3168" s="1182"/>
    </row>
    <row r="3169" spans="1:8" x14ac:dyDescent="0.3">
      <c r="A3169" s="1166" t="s">
        <v>4111</v>
      </c>
      <c r="B3169" s="1167" t="s">
        <v>4035</v>
      </c>
      <c r="C3169" s="1168" t="s">
        <v>4112</v>
      </c>
      <c r="D3169" s="1168" t="s">
        <v>4113</v>
      </c>
      <c r="E3169" s="1169" t="s">
        <v>4114</v>
      </c>
      <c r="F3169" s="1169" t="s">
        <v>4036</v>
      </c>
      <c r="G3169" s="1181"/>
      <c r="H3169" s="1182"/>
    </row>
    <row r="3170" spans="1:8" x14ac:dyDescent="0.3">
      <c r="A3170" s="1172"/>
      <c r="B3170" s="1173"/>
      <c r="C3170" s="1174"/>
      <c r="D3170" s="1174"/>
      <c r="E3170" s="1175"/>
      <c r="F3170" s="1175"/>
      <c r="G3170" s="1181"/>
      <c r="H3170" s="1182"/>
    </row>
    <row r="3171" spans="1:8" x14ac:dyDescent="0.3">
      <c r="A3171" s="1183" t="s">
        <v>4583</v>
      </c>
      <c r="B3171" s="1188"/>
      <c r="C3171" s="1185"/>
      <c r="D3171" s="1189"/>
      <c r="E3171" s="1209"/>
      <c r="F3171" s="1180"/>
      <c r="G3171" s="1181"/>
      <c r="H3171" s="1182"/>
    </row>
    <row r="3172" spans="1:8" x14ac:dyDescent="0.3">
      <c r="A3172" s="1183" t="s">
        <v>4018</v>
      </c>
      <c r="B3172" s="1186" t="s">
        <v>113</v>
      </c>
      <c r="C3172" s="1185"/>
      <c r="D3172" s="1189"/>
      <c r="E3172" s="1197"/>
      <c r="F3172" s="1180"/>
      <c r="G3172" s="1181"/>
      <c r="H3172" s="1182"/>
    </row>
    <row r="3173" spans="1:8" x14ac:dyDescent="0.3">
      <c r="A3173" s="1187"/>
      <c r="B3173" s="1188"/>
      <c r="C3173" s="1185"/>
      <c r="D3173" s="1189"/>
      <c r="E3173" s="1180"/>
      <c r="F3173" s="1180"/>
      <c r="G3173" s="1181"/>
      <c r="H3173" s="1182"/>
    </row>
    <row r="3174" spans="1:8" ht="22.8" x14ac:dyDescent="0.3">
      <c r="A3174" s="1187" t="s">
        <v>4584</v>
      </c>
      <c r="B3174" s="1188" t="s">
        <v>115</v>
      </c>
      <c r="C3174" s="1185" t="s">
        <v>16</v>
      </c>
      <c r="D3174" s="1189">
        <v>1</v>
      </c>
      <c r="E3174" s="1180">
        <f>D3178*15%</f>
        <v>3597075</v>
      </c>
      <c r="F3174" s="1180">
        <f>ROUND(D3174*(ROUND(E3174,2)),2)</f>
        <v>3597075</v>
      </c>
      <c r="G3174" s="1181"/>
      <c r="H3174" s="1182"/>
    </row>
    <row r="3175" spans="1:8" x14ac:dyDescent="0.3">
      <c r="A3175" s="1187"/>
      <c r="B3175" s="1188"/>
      <c r="C3175" s="1185"/>
      <c r="D3175" s="1189"/>
      <c r="E3175" s="1180"/>
      <c r="F3175" s="1180"/>
      <c r="G3175" s="1181"/>
      <c r="H3175" s="1182"/>
    </row>
    <row r="3176" spans="1:8" ht="24" x14ac:dyDescent="0.3">
      <c r="A3176" s="1183" t="s">
        <v>4020</v>
      </c>
      <c r="B3176" s="1186" t="s">
        <v>3970</v>
      </c>
      <c r="C3176" s="1185"/>
      <c r="D3176" s="1189"/>
      <c r="E3176" s="1285"/>
      <c r="F3176" s="1180"/>
      <c r="G3176" s="1181"/>
      <c r="H3176" s="1182"/>
    </row>
    <row r="3177" spans="1:8" x14ac:dyDescent="0.3">
      <c r="A3177" s="1187"/>
      <c r="B3177" s="1188"/>
      <c r="C3177" s="1185"/>
      <c r="D3177" s="1189"/>
      <c r="E3177" s="1207"/>
      <c r="F3177" s="1180"/>
      <c r="G3177" s="1181"/>
      <c r="H3177" s="1182"/>
    </row>
    <row r="3178" spans="1:8" ht="57" x14ac:dyDescent="0.3">
      <c r="A3178" s="1187" t="s">
        <v>4021</v>
      </c>
      <c r="B3178" s="1188" t="s">
        <v>4023</v>
      </c>
      <c r="C3178" s="1185" t="s">
        <v>3971</v>
      </c>
      <c r="D3178" s="1189">
        <f>(F3196+F3233)*0.3</f>
        <v>23980500</v>
      </c>
      <c r="E3178" s="1207">
        <v>1</v>
      </c>
      <c r="F3178" s="1180">
        <f>E3178*D3178</f>
        <v>23980500</v>
      </c>
      <c r="G3178" s="1181"/>
      <c r="H3178" s="1182"/>
    </row>
    <row r="3179" spans="1:8" x14ac:dyDescent="0.3">
      <c r="A3179" s="1187"/>
      <c r="B3179" s="1188"/>
      <c r="C3179" s="1185"/>
      <c r="D3179" s="1189"/>
      <c r="E3179" s="1207"/>
      <c r="F3179" s="1180"/>
      <c r="G3179" s="1181"/>
      <c r="H3179" s="1182"/>
    </row>
    <row r="3180" spans="1:8" ht="22.8" x14ac:dyDescent="0.3">
      <c r="A3180" s="1187" t="s">
        <v>4022</v>
      </c>
      <c r="B3180" s="1188" t="s">
        <v>4024</v>
      </c>
      <c r="C3180" s="1185" t="s">
        <v>21</v>
      </c>
      <c r="D3180" s="1189">
        <f>F3178</f>
        <v>23980500</v>
      </c>
      <c r="E3180" s="1304"/>
      <c r="F3180" s="1180">
        <f>E3180*D3180</f>
        <v>0</v>
      </c>
      <c r="G3180" s="1181"/>
      <c r="H3180" s="1182"/>
    </row>
    <row r="3181" spans="1:8" x14ac:dyDescent="0.3">
      <c r="A3181" s="1187"/>
      <c r="B3181" s="1188"/>
      <c r="C3181" s="1185"/>
      <c r="D3181" s="1189"/>
      <c r="E3181" s="1207"/>
      <c r="F3181" s="1180"/>
      <c r="G3181" s="1181"/>
      <c r="H3181" s="1182"/>
    </row>
    <row r="3182" spans="1:8" x14ac:dyDescent="0.3">
      <c r="A3182" s="1187"/>
      <c r="B3182" s="1206" t="s">
        <v>4116</v>
      </c>
      <c r="C3182" s="1185"/>
      <c r="D3182" s="1189"/>
      <c r="E3182" s="1209"/>
      <c r="F3182" s="1207">
        <f>SUM(F3174:F3181)</f>
        <v>27577575</v>
      </c>
      <c r="G3182" s="1152"/>
      <c r="H3182" s="1151"/>
    </row>
    <row r="3183" spans="1:8" x14ac:dyDescent="0.3">
      <c r="A3183" s="1325" t="s">
        <v>4585</v>
      </c>
      <c r="B3183" s="1163"/>
      <c r="C3183" s="1204"/>
      <c r="D3183" s="1204"/>
      <c r="E3183" s="1326"/>
      <c r="F3183" s="1261"/>
      <c r="G3183" s="1152"/>
      <c r="H3183" s="1151"/>
    </row>
    <row r="3184" spans="1:8" x14ac:dyDescent="0.3">
      <c r="A3184" s="1183" t="str">
        <f>A1</f>
        <v>CONTRACT  SANRAL NRA 2024/1323</v>
      </c>
      <c r="B3184" s="1149"/>
      <c r="C3184" s="1150"/>
      <c r="D3184" s="1150"/>
      <c r="E3184" s="1151"/>
      <c r="F3184" s="1258"/>
      <c r="G3184" s="1152"/>
      <c r="H3184" s="1151"/>
    </row>
    <row r="3185" spans="1:8" x14ac:dyDescent="0.3">
      <c r="A3185" s="1211" t="str">
        <f>A2</f>
        <v>ROUTINE ROAD MAINTENANCE ON NATIONAL ROUTES IN THE MPUMALANGA PROVINCE</v>
      </c>
      <c r="B3185" s="1173"/>
      <c r="C3185" s="1159"/>
      <c r="D3185" s="1159"/>
      <c r="E3185" s="1160"/>
      <c r="F3185" s="1324"/>
      <c r="G3185" s="1156"/>
      <c r="H3185" s="1155"/>
    </row>
    <row r="3186" spans="1:8" x14ac:dyDescent="0.3">
      <c r="A3186" s="1327"/>
      <c r="B3186" s="1163"/>
      <c r="C3186" s="1328"/>
      <c r="D3186" s="1328"/>
      <c r="E3186" s="1329"/>
      <c r="F3186" s="1165"/>
      <c r="G3186" s="1152"/>
      <c r="H3186" s="1151"/>
    </row>
    <row r="3187" spans="1:8" x14ac:dyDescent="0.3">
      <c r="A3187" s="1166" t="s">
        <v>4034</v>
      </c>
      <c r="B3187" s="1206" t="s">
        <v>4035</v>
      </c>
      <c r="C3187" s="1167"/>
      <c r="D3187" s="1167"/>
      <c r="E3187" s="1262"/>
      <c r="F3187" s="1240" t="s">
        <v>4036</v>
      </c>
      <c r="G3187" s="1156"/>
      <c r="H3187" s="1155"/>
    </row>
    <row r="3188" spans="1:8" x14ac:dyDescent="0.3">
      <c r="A3188" s="1330"/>
      <c r="B3188" s="1173"/>
      <c r="C3188" s="1331"/>
      <c r="D3188" s="1331"/>
      <c r="E3188" s="1324"/>
      <c r="F3188" s="1175"/>
      <c r="G3188" s="1152"/>
      <c r="H3188" s="1151"/>
    </row>
    <row r="3189" spans="1:8" x14ac:dyDescent="0.3">
      <c r="A3189" s="1332"/>
      <c r="B3189" s="1333" t="s">
        <v>4352</v>
      </c>
      <c r="C3189" s="1334"/>
      <c r="D3189" s="1334"/>
      <c r="E3189" s="1335"/>
      <c r="F3189" s="1336"/>
      <c r="G3189" s="1181"/>
      <c r="H3189" s="1182"/>
    </row>
    <row r="3190" spans="1:8" x14ac:dyDescent="0.3">
      <c r="A3190" s="1332" t="s">
        <v>4037</v>
      </c>
      <c r="B3190" s="1337" t="s">
        <v>4038</v>
      </c>
      <c r="C3190" s="1334"/>
      <c r="D3190" s="1334"/>
      <c r="E3190" s="1335"/>
      <c r="F3190" s="1336">
        <f>F184</f>
        <v>10910000</v>
      </c>
      <c r="G3190" s="1181"/>
      <c r="H3190" s="1182"/>
    </row>
    <row r="3191" spans="1:8" x14ac:dyDescent="0.3">
      <c r="A3191" s="1332" t="s">
        <v>4039</v>
      </c>
      <c r="B3191" s="1337" t="s">
        <v>4040</v>
      </c>
      <c r="C3191" s="1334"/>
      <c r="D3191" s="1334"/>
      <c r="E3191" s="1335"/>
      <c r="F3191" s="1210">
        <f>F91</f>
        <v>150000</v>
      </c>
      <c r="G3191" s="1181"/>
      <c r="H3191" s="1182"/>
    </row>
    <row r="3192" spans="1:8" x14ac:dyDescent="0.3">
      <c r="A3192" s="1332" t="s">
        <v>4041</v>
      </c>
      <c r="B3192" s="1337" t="s">
        <v>4455</v>
      </c>
      <c r="C3192" s="1334"/>
      <c r="D3192" s="1334"/>
      <c r="E3192" s="1335"/>
      <c r="F3192" s="1336">
        <f>F208</f>
        <v>0</v>
      </c>
      <c r="G3192" s="1181"/>
      <c r="H3192" s="1182"/>
    </row>
    <row r="3193" spans="1:8" x14ac:dyDescent="0.3">
      <c r="A3193" s="1332" t="s">
        <v>4044</v>
      </c>
      <c r="B3193" s="1337" t="s">
        <v>4462</v>
      </c>
      <c r="C3193" s="1334"/>
      <c r="D3193" s="1334"/>
      <c r="E3193" s="1335"/>
      <c r="F3193" s="1336">
        <f>F310</f>
        <v>1200000</v>
      </c>
      <c r="G3193" s="1181"/>
      <c r="H3193" s="1182"/>
    </row>
    <row r="3194" spans="1:8" x14ac:dyDescent="0.3">
      <c r="A3194" s="1332" t="s">
        <v>4046</v>
      </c>
      <c r="B3194" s="1337" t="s">
        <v>4047</v>
      </c>
      <c r="C3194" s="1334"/>
      <c r="D3194" s="1334"/>
      <c r="E3194" s="1335"/>
      <c r="F3194" s="1336">
        <f>F2872</f>
        <v>0</v>
      </c>
      <c r="G3194" s="1181"/>
      <c r="H3194" s="1182"/>
    </row>
    <row r="3195" spans="1:8" ht="13.8" thickBot="1" x14ac:dyDescent="0.35">
      <c r="A3195" s="1332" t="s">
        <v>4048</v>
      </c>
      <c r="B3195" s="1337" t="s">
        <v>4049</v>
      </c>
      <c r="C3195" s="1334"/>
      <c r="D3195" s="1334"/>
      <c r="E3195" s="1335"/>
      <c r="F3195" s="1336">
        <f>F2935</f>
        <v>500000</v>
      </c>
      <c r="G3195" s="1181"/>
      <c r="H3195" s="1182"/>
    </row>
    <row r="3196" spans="1:8" ht="13.8" thickBot="1" x14ac:dyDescent="0.35">
      <c r="A3196" s="1332"/>
      <c r="B3196" s="1163"/>
      <c r="C3196" s="1204"/>
      <c r="D3196" s="1204"/>
      <c r="E3196" s="1155" t="s">
        <v>4353</v>
      </c>
      <c r="F3196" s="1338">
        <f>SUM(F3190:F3195)</f>
        <v>12760000</v>
      </c>
      <c r="G3196" s="1181"/>
      <c r="H3196" s="1182"/>
    </row>
    <row r="3197" spans="1:8" x14ac:dyDescent="0.3">
      <c r="A3197" s="1332"/>
      <c r="B3197" s="1337"/>
      <c r="C3197" s="1334"/>
      <c r="D3197" s="1334"/>
      <c r="E3197" s="1339"/>
      <c r="F3197" s="1180"/>
      <c r="G3197" s="1181"/>
      <c r="H3197" s="1182"/>
    </row>
    <row r="3198" spans="1:8" x14ac:dyDescent="0.3">
      <c r="A3198" s="1340"/>
      <c r="B3198" s="1333" t="s">
        <v>4354</v>
      </c>
      <c r="C3198" s="1334"/>
      <c r="D3198" s="1334"/>
      <c r="E3198" s="1335"/>
      <c r="F3198" s="1336"/>
      <c r="G3198" s="1181"/>
      <c r="H3198" s="1182"/>
    </row>
    <row r="3199" spans="1:8" x14ac:dyDescent="0.3">
      <c r="A3199" s="1332" t="s">
        <v>4042</v>
      </c>
      <c r="B3199" s="1337" t="s">
        <v>4043</v>
      </c>
      <c r="C3199" s="1334"/>
      <c r="D3199" s="1334"/>
      <c r="E3199" s="1335"/>
      <c r="F3199" s="1336">
        <f>F266</f>
        <v>0</v>
      </c>
    </row>
    <row r="3200" spans="1:8" x14ac:dyDescent="0.3">
      <c r="A3200" s="1332" t="s">
        <v>4050</v>
      </c>
      <c r="B3200" s="1337" t="s">
        <v>4051</v>
      </c>
      <c r="C3200" s="1334"/>
      <c r="D3200" s="1334"/>
      <c r="E3200" s="1335"/>
      <c r="F3200" s="1336">
        <f>F490</f>
        <v>40000000</v>
      </c>
    </row>
    <row r="3201" spans="1:8" x14ac:dyDescent="0.3">
      <c r="A3201" s="1332" t="s">
        <v>4117</v>
      </c>
      <c r="B3201" s="1337" t="s">
        <v>4045</v>
      </c>
      <c r="C3201" s="1334"/>
      <c r="D3201" s="1334"/>
      <c r="E3201" s="1335"/>
      <c r="F3201" s="1336">
        <f>F554</f>
        <v>0</v>
      </c>
      <c r="G3201" s="1181"/>
      <c r="H3201" s="1182"/>
    </row>
    <row r="3202" spans="1:8" x14ac:dyDescent="0.3">
      <c r="A3202" s="1332" t="s">
        <v>4052</v>
      </c>
      <c r="B3202" s="1337" t="s">
        <v>4053</v>
      </c>
      <c r="C3202" s="1334"/>
      <c r="D3202" s="1334"/>
      <c r="E3202" s="1335"/>
      <c r="F3202" s="1336">
        <f>F675</f>
        <v>0</v>
      </c>
      <c r="G3202" s="1181"/>
      <c r="H3202" s="1182"/>
    </row>
    <row r="3203" spans="1:8" x14ac:dyDescent="0.3">
      <c r="A3203" s="1332" t="s">
        <v>4054</v>
      </c>
      <c r="B3203" s="1337" t="s">
        <v>4055</v>
      </c>
      <c r="C3203" s="1334"/>
      <c r="D3203" s="1334"/>
      <c r="E3203" s="1335"/>
      <c r="F3203" s="1336">
        <f>F741</f>
        <v>650000</v>
      </c>
      <c r="G3203" s="1181"/>
      <c r="H3203" s="1182"/>
    </row>
    <row r="3204" spans="1:8" ht="34.200000000000003" x14ac:dyDescent="0.3">
      <c r="A3204" s="1332" t="s">
        <v>4198</v>
      </c>
      <c r="B3204" s="1342" t="s">
        <v>4586</v>
      </c>
      <c r="C3204" s="1334"/>
      <c r="D3204" s="1334"/>
      <c r="E3204" s="1335"/>
      <c r="F3204" s="1343">
        <f>F757</f>
        <v>700000</v>
      </c>
      <c r="G3204" s="1344"/>
      <c r="H3204" s="1182"/>
    </row>
    <row r="3205" spans="1:8" x14ac:dyDescent="0.3">
      <c r="A3205" s="1332" t="s">
        <v>4056</v>
      </c>
      <c r="B3205" s="1337" t="s">
        <v>4057</v>
      </c>
      <c r="C3205" s="1334"/>
      <c r="D3205" s="1334"/>
      <c r="E3205" s="1335"/>
      <c r="F3205" s="1336">
        <f>F809</f>
        <v>0</v>
      </c>
      <c r="G3205" s="1181"/>
      <c r="H3205" s="1182"/>
    </row>
    <row r="3206" spans="1:8" x14ac:dyDescent="0.3">
      <c r="A3206" s="1332" t="s">
        <v>4058</v>
      </c>
      <c r="B3206" s="1337" t="s">
        <v>4059</v>
      </c>
      <c r="C3206" s="1334"/>
      <c r="D3206" s="1334"/>
      <c r="E3206" s="1335"/>
      <c r="F3206" s="1336">
        <f>F850</f>
        <v>1000000</v>
      </c>
      <c r="G3206" s="1181"/>
      <c r="H3206" s="1182"/>
    </row>
    <row r="3207" spans="1:8" x14ac:dyDescent="0.3">
      <c r="A3207" s="1332" t="s">
        <v>4060</v>
      </c>
      <c r="B3207" s="1337" t="s">
        <v>4061</v>
      </c>
      <c r="C3207" s="1334"/>
      <c r="D3207" s="1334"/>
      <c r="E3207" s="1335"/>
      <c r="F3207" s="1336">
        <f>F904</f>
        <v>0</v>
      </c>
      <c r="G3207" s="1181"/>
      <c r="H3207" s="1182"/>
    </row>
    <row r="3208" spans="1:8" x14ac:dyDescent="0.3">
      <c r="A3208" s="1332" t="s">
        <v>4062</v>
      </c>
      <c r="B3208" s="1337" t="s">
        <v>4063</v>
      </c>
      <c r="C3208" s="1334"/>
      <c r="D3208" s="1334"/>
      <c r="E3208" s="1335"/>
      <c r="F3208" s="1336">
        <f>F967</f>
        <v>0</v>
      </c>
      <c r="G3208" s="1181"/>
      <c r="H3208" s="1182"/>
    </row>
    <row r="3209" spans="1:8" x14ac:dyDescent="0.3">
      <c r="A3209" s="1332" t="s">
        <v>4064</v>
      </c>
      <c r="B3209" s="1337" t="s">
        <v>4065</v>
      </c>
      <c r="C3209" s="1334"/>
      <c r="D3209" s="1334"/>
      <c r="E3209" s="1335"/>
      <c r="F3209" s="1336">
        <f>F1025</f>
        <v>500000</v>
      </c>
      <c r="G3209" s="1181"/>
      <c r="H3209" s="1182"/>
    </row>
    <row r="3210" spans="1:8" x14ac:dyDescent="0.3">
      <c r="A3210" s="1332" t="s">
        <v>4066</v>
      </c>
      <c r="B3210" s="1337" t="s">
        <v>4067</v>
      </c>
      <c r="C3210" s="1334"/>
      <c r="D3210" s="1334"/>
      <c r="E3210" s="1335"/>
      <c r="F3210" s="1336">
        <f>F1061</f>
        <v>0</v>
      </c>
      <c r="G3210" s="1181"/>
      <c r="H3210" s="1182"/>
    </row>
    <row r="3211" spans="1:8" x14ac:dyDescent="0.3">
      <c r="A3211" s="1332" t="s">
        <v>4068</v>
      </c>
      <c r="B3211" s="1337" t="s">
        <v>4069</v>
      </c>
      <c r="C3211" s="1334"/>
      <c r="D3211" s="1334"/>
      <c r="E3211" s="1335"/>
      <c r="F3211" s="1336">
        <f>F1118</f>
        <v>0</v>
      </c>
      <c r="G3211" s="1181"/>
      <c r="H3211" s="1182"/>
    </row>
    <row r="3212" spans="1:8" x14ac:dyDescent="0.3">
      <c r="A3212" s="1332" t="s">
        <v>4070</v>
      </c>
      <c r="B3212" s="1337" t="s">
        <v>4505</v>
      </c>
      <c r="C3212" s="1334"/>
      <c r="D3212" s="1334"/>
      <c r="E3212" s="1335"/>
      <c r="F3212" s="1336">
        <f>F1180</f>
        <v>0</v>
      </c>
      <c r="G3212" s="1181"/>
      <c r="H3212" s="1182"/>
    </row>
    <row r="3213" spans="1:8" x14ac:dyDescent="0.3">
      <c r="A3213" s="1332" t="s">
        <v>4071</v>
      </c>
      <c r="B3213" s="1337" t="s">
        <v>4072</v>
      </c>
      <c r="C3213" s="1334"/>
      <c r="D3213" s="1334"/>
      <c r="E3213" s="1335"/>
      <c r="F3213" s="1336">
        <f>F1240</f>
        <v>0</v>
      </c>
      <c r="G3213" s="1181"/>
      <c r="H3213" s="1182"/>
    </row>
    <row r="3214" spans="1:8" x14ac:dyDescent="0.3">
      <c r="A3214" s="1332" t="s">
        <v>4073</v>
      </c>
      <c r="B3214" s="1337" t="s">
        <v>4587</v>
      </c>
      <c r="C3214" s="1334"/>
      <c r="D3214" s="1334"/>
      <c r="E3214" s="1335"/>
      <c r="F3214" s="1336">
        <f>F1363</f>
        <v>0</v>
      </c>
      <c r="G3214" s="1181"/>
      <c r="H3214" s="1182"/>
    </row>
    <row r="3215" spans="1:8" x14ac:dyDescent="0.3">
      <c r="A3215" s="1332" t="s">
        <v>4074</v>
      </c>
      <c r="B3215" s="1337" t="s">
        <v>4075</v>
      </c>
      <c r="C3215" s="1334"/>
      <c r="D3215" s="1334"/>
      <c r="E3215" s="1335"/>
      <c r="F3215" s="1336">
        <f>F1467</f>
        <v>1100000</v>
      </c>
      <c r="G3215" s="1181"/>
      <c r="H3215" s="1182"/>
    </row>
    <row r="3216" spans="1:8" x14ac:dyDescent="0.3">
      <c r="A3216" s="1332" t="s">
        <v>4076</v>
      </c>
      <c r="B3216" s="1337" t="s">
        <v>4077</v>
      </c>
      <c r="C3216" s="1334"/>
      <c r="D3216" s="1334"/>
      <c r="E3216" s="1335"/>
      <c r="F3216" s="1336">
        <f>F1518</f>
        <v>0</v>
      </c>
      <c r="G3216" s="1181"/>
      <c r="H3216" s="1182"/>
    </row>
    <row r="3217" spans="1:8" x14ac:dyDescent="0.3">
      <c r="A3217" s="1332" t="s">
        <v>4078</v>
      </c>
      <c r="B3217" s="1337" t="s">
        <v>4079</v>
      </c>
      <c r="C3217" s="1334"/>
      <c r="D3217" s="1334"/>
      <c r="E3217" s="1335"/>
      <c r="F3217" s="1336">
        <f>F1577</f>
        <v>0</v>
      </c>
      <c r="G3217" s="1181"/>
      <c r="H3217" s="1182"/>
    </row>
    <row r="3218" spans="1:8" x14ac:dyDescent="0.3">
      <c r="A3218" s="1332" t="s">
        <v>4132</v>
      </c>
      <c r="B3218" s="1337" t="s">
        <v>4133</v>
      </c>
      <c r="C3218" s="1334"/>
      <c r="D3218" s="1334"/>
      <c r="E3218" s="1335"/>
      <c r="F3218" s="1336">
        <f>F1595</f>
        <v>250000</v>
      </c>
      <c r="G3218" s="1181"/>
      <c r="H3218" s="1182"/>
    </row>
    <row r="3219" spans="1:8" x14ac:dyDescent="0.3">
      <c r="A3219" s="1332" t="s">
        <v>4082</v>
      </c>
      <c r="B3219" s="1337" t="s">
        <v>4083</v>
      </c>
      <c r="C3219" s="1334"/>
      <c r="D3219" s="1334"/>
      <c r="E3219" s="1335"/>
      <c r="F3219" s="1336">
        <f>F1785</f>
        <v>5250000</v>
      </c>
      <c r="G3219" s="1181"/>
      <c r="H3219" s="1182"/>
    </row>
    <row r="3220" spans="1:8" x14ac:dyDescent="0.3">
      <c r="A3220" s="1332" t="s">
        <v>4084</v>
      </c>
      <c r="B3220" s="1337" t="s">
        <v>4085</v>
      </c>
      <c r="C3220" s="1334"/>
      <c r="D3220" s="1334"/>
      <c r="E3220" s="1335"/>
      <c r="F3220" s="1336">
        <f>F1850</f>
        <v>250000</v>
      </c>
      <c r="G3220" s="1181"/>
      <c r="H3220" s="1182"/>
    </row>
    <row r="3221" spans="1:8" x14ac:dyDescent="0.3">
      <c r="A3221" s="1332" t="s">
        <v>4086</v>
      </c>
      <c r="B3221" s="1337" t="s">
        <v>4087</v>
      </c>
      <c r="C3221" s="1334"/>
      <c r="D3221" s="1334"/>
      <c r="E3221" s="1335"/>
      <c r="F3221" s="1336">
        <f>F1919</f>
        <v>1200000</v>
      </c>
      <c r="G3221" s="1181"/>
      <c r="H3221" s="1182"/>
    </row>
    <row r="3222" spans="1:8" x14ac:dyDescent="0.3">
      <c r="A3222" s="1332" t="s">
        <v>4088</v>
      </c>
      <c r="B3222" s="1337" t="s">
        <v>4089</v>
      </c>
      <c r="C3222" s="1334"/>
      <c r="D3222" s="1334"/>
      <c r="E3222" s="1335"/>
      <c r="F3222" s="1336">
        <f>F2089</f>
        <v>2400000</v>
      </c>
      <c r="G3222" s="1181"/>
      <c r="H3222" s="1182"/>
    </row>
    <row r="3223" spans="1:8" x14ac:dyDescent="0.3">
      <c r="A3223" s="1332" t="s">
        <v>4090</v>
      </c>
      <c r="B3223" s="1337" t="s">
        <v>4091</v>
      </c>
      <c r="C3223" s="1334"/>
      <c r="D3223" s="1334"/>
      <c r="E3223" s="1335"/>
      <c r="F3223" s="1336">
        <f>F2199</f>
        <v>1500000</v>
      </c>
      <c r="G3223" s="1181"/>
      <c r="H3223" s="1182"/>
    </row>
    <row r="3224" spans="1:8" x14ac:dyDescent="0.3">
      <c r="A3224" s="1332" t="s">
        <v>4092</v>
      </c>
      <c r="B3224" s="1337" t="s">
        <v>4093</v>
      </c>
      <c r="C3224" s="1334"/>
      <c r="D3224" s="1334"/>
      <c r="E3224" s="1335"/>
      <c r="F3224" s="1336">
        <f>F2261</f>
        <v>250000</v>
      </c>
      <c r="G3224" s="1181"/>
      <c r="H3224" s="1182"/>
    </row>
    <row r="3225" spans="1:8" x14ac:dyDescent="0.3">
      <c r="A3225" s="1332" t="s">
        <v>4096</v>
      </c>
      <c r="B3225" s="1337" t="s">
        <v>4097</v>
      </c>
      <c r="C3225" s="1334"/>
      <c r="D3225" s="1334"/>
      <c r="E3225" s="1335"/>
      <c r="F3225" s="1336">
        <f>F2382</f>
        <v>0</v>
      </c>
      <c r="G3225" s="1181"/>
      <c r="H3225" s="1182"/>
    </row>
    <row r="3226" spans="1:8" x14ac:dyDescent="0.3">
      <c r="A3226" s="1332" t="s">
        <v>4098</v>
      </c>
      <c r="B3226" s="1337" t="s">
        <v>4099</v>
      </c>
      <c r="C3226" s="1334"/>
      <c r="D3226" s="1334"/>
      <c r="E3226" s="1335"/>
      <c r="F3226" s="1336">
        <f>F2440</f>
        <v>0</v>
      </c>
      <c r="G3226" s="1181"/>
      <c r="H3226" s="1182"/>
    </row>
    <row r="3227" spans="1:8" x14ac:dyDescent="0.3">
      <c r="A3227" s="1332" t="s">
        <v>4100</v>
      </c>
      <c r="B3227" s="1337" t="s">
        <v>4101</v>
      </c>
      <c r="C3227" s="1334"/>
      <c r="D3227" s="1334"/>
      <c r="E3227" s="1335"/>
      <c r="F3227" s="1336">
        <f>F2587</f>
        <v>0</v>
      </c>
      <c r="G3227" s="1181"/>
      <c r="H3227" s="1182"/>
    </row>
    <row r="3228" spans="1:8" x14ac:dyDescent="0.3">
      <c r="A3228" s="1332" t="s">
        <v>4102</v>
      </c>
      <c r="B3228" s="1337" t="s">
        <v>4588</v>
      </c>
      <c r="C3228" s="1334"/>
      <c r="D3228" s="1334"/>
      <c r="E3228" s="1335"/>
      <c r="F3228" s="1336">
        <f>F2672</f>
        <v>0</v>
      </c>
      <c r="G3228" s="1181"/>
      <c r="H3228" s="1182"/>
    </row>
    <row r="3229" spans="1:8" x14ac:dyDescent="0.3">
      <c r="A3229" s="1332" t="s">
        <v>4103</v>
      </c>
      <c r="B3229" s="1337" t="s">
        <v>4104</v>
      </c>
      <c r="C3229" s="1334"/>
      <c r="D3229" s="1334"/>
      <c r="E3229" s="1335"/>
      <c r="F3229" s="1336">
        <f>F2762</f>
        <v>0</v>
      </c>
      <c r="G3229" s="1181"/>
      <c r="H3229" s="1182"/>
    </row>
    <row r="3230" spans="1:8" x14ac:dyDescent="0.3">
      <c r="A3230" s="1332" t="s">
        <v>4311</v>
      </c>
      <c r="B3230" s="1337" t="s">
        <v>4316</v>
      </c>
      <c r="C3230" s="1334"/>
      <c r="D3230" s="1334"/>
      <c r="E3230" s="1335"/>
      <c r="F3230" s="1336">
        <f>F2808</f>
        <v>25000</v>
      </c>
      <c r="G3230" s="1181"/>
      <c r="H3230" s="1182"/>
    </row>
    <row r="3231" spans="1:8" x14ac:dyDescent="0.3">
      <c r="A3231" s="1332" t="s">
        <v>4105</v>
      </c>
      <c r="B3231" s="1337" t="s">
        <v>4106</v>
      </c>
      <c r="C3231" s="1334"/>
      <c r="D3231" s="1334"/>
      <c r="E3231" s="1335"/>
      <c r="F3231" s="1336">
        <f>F2998</f>
        <v>1000000</v>
      </c>
      <c r="G3231" s="1181"/>
      <c r="H3231" s="1182"/>
    </row>
    <row r="3232" spans="1:8" ht="13.8" thickBot="1" x14ac:dyDescent="0.35">
      <c r="A3232" s="1332" t="s">
        <v>4107</v>
      </c>
      <c r="B3232" s="1337" t="s">
        <v>4108</v>
      </c>
      <c r="C3232" s="1334"/>
      <c r="D3232" s="1334"/>
      <c r="E3232" s="1335"/>
      <c r="F3232" s="1210">
        <f>F3164</f>
        <v>11100000</v>
      </c>
      <c r="G3232" s="1181"/>
      <c r="H3232" s="1182"/>
    </row>
    <row r="3233" spans="1:8" ht="13.8" thickBot="1" x14ac:dyDescent="0.35">
      <c r="A3233" s="1332"/>
      <c r="B3233" s="1337"/>
      <c r="C3233" s="1334"/>
      <c r="D3233" s="1334"/>
      <c r="E3233" s="1155" t="s">
        <v>4355</v>
      </c>
      <c r="F3233" s="1338">
        <f>SUM(F3199:F3232)</f>
        <v>67175000</v>
      </c>
      <c r="G3233" s="1181"/>
      <c r="H3233" s="1182"/>
    </row>
    <row r="3234" spans="1:8" x14ac:dyDescent="0.3">
      <c r="A3234" s="1332"/>
      <c r="B3234" s="1337"/>
      <c r="C3234" s="1334"/>
      <c r="D3234" s="1334"/>
      <c r="E3234" s="1335"/>
      <c r="F3234" s="1210"/>
      <c r="G3234" s="1181"/>
      <c r="H3234" s="1182"/>
    </row>
    <row r="3235" spans="1:8" x14ac:dyDescent="0.3">
      <c r="A3235" s="1340"/>
      <c r="B3235" s="1333" t="s">
        <v>4589</v>
      </c>
      <c r="C3235" s="1334"/>
      <c r="D3235" s="1334"/>
      <c r="E3235" s="1335"/>
      <c r="F3235" s="1336"/>
      <c r="G3235" s="1181"/>
      <c r="H3235" s="1182"/>
    </row>
    <row r="3236" spans="1:8" ht="13.8" thickBot="1" x14ac:dyDescent="0.35">
      <c r="A3236" s="1332" t="s">
        <v>4109</v>
      </c>
      <c r="B3236" s="1337" t="s">
        <v>4108</v>
      </c>
      <c r="C3236" s="1334"/>
      <c r="D3236" s="1334"/>
      <c r="E3236" s="1335"/>
      <c r="F3236" s="1210">
        <f>F3182</f>
        <v>27577575</v>
      </c>
      <c r="G3236" s="1181"/>
      <c r="H3236" s="1182"/>
    </row>
    <row r="3237" spans="1:8" ht="13.8" thickBot="1" x14ac:dyDescent="0.35">
      <c r="A3237" s="1332"/>
      <c r="B3237" s="1337"/>
      <c r="C3237" s="1334"/>
      <c r="D3237" s="1334"/>
      <c r="E3237" s="1155" t="s">
        <v>4590</v>
      </c>
      <c r="F3237" s="1338">
        <f>SUM(F3236)</f>
        <v>27577575</v>
      </c>
      <c r="G3237" s="1181"/>
      <c r="H3237" s="1182"/>
    </row>
    <row r="3238" spans="1:8" ht="13.8" thickBot="1" x14ac:dyDescent="0.35">
      <c r="A3238" s="1332"/>
      <c r="B3238" s="1337"/>
      <c r="C3238" s="1334"/>
      <c r="D3238" s="1334"/>
      <c r="E3238" s="1339" t="s">
        <v>4153</v>
      </c>
      <c r="F3238" s="1338">
        <f>F3196+F3233+F3237</f>
        <v>107512575</v>
      </c>
      <c r="G3238" s="1181"/>
      <c r="H3238" s="1182"/>
    </row>
    <row r="3239" spans="1:8" x14ac:dyDescent="0.3">
      <c r="A3239" s="1263"/>
      <c r="B3239" s="1149"/>
      <c r="C3239" s="1150"/>
      <c r="D3239" s="1150"/>
      <c r="E3239" s="1155"/>
      <c r="F3239" s="1182"/>
      <c r="G3239" s="1181"/>
      <c r="H3239" s="1182"/>
    </row>
    <row r="3240" spans="1:8" x14ac:dyDescent="0.3">
      <c r="A3240" s="1263"/>
      <c r="B3240" s="1149"/>
      <c r="C3240" s="1150"/>
      <c r="D3240" s="1150"/>
      <c r="E3240" s="1155"/>
      <c r="F3240" s="1182"/>
      <c r="G3240" s="1181"/>
      <c r="H3240" s="1182"/>
    </row>
    <row r="3241" spans="1:8" x14ac:dyDescent="0.3">
      <c r="A3241" s="1263"/>
      <c r="B3241" s="1149"/>
      <c r="C3241" s="1150"/>
      <c r="D3241" s="1150"/>
      <c r="E3241" s="1155"/>
      <c r="F3241" s="1182"/>
      <c r="G3241" s="1181"/>
      <c r="H3241" s="1182"/>
    </row>
    <row r="3242" spans="1:8" x14ac:dyDescent="0.3">
      <c r="A3242" s="1263"/>
      <c r="B3242" s="1149"/>
      <c r="C3242" s="1150"/>
      <c r="D3242" s="1150"/>
      <c r="E3242" s="1155"/>
      <c r="F3242" s="1182"/>
      <c r="G3242" s="1181"/>
      <c r="H3242" s="1182"/>
    </row>
    <row r="3243" spans="1:8" x14ac:dyDescent="0.3">
      <c r="A3243" s="1263"/>
      <c r="B3243" s="1149"/>
      <c r="C3243" s="1150"/>
      <c r="D3243" s="1150"/>
      <c r="E3243" s="1155"/>
      <c r="F3243" s="1182"/>
      <c r="G3243" s="1181"/>
      <c r="H3243" s="1182"/>
    </row>
    <row r="3244" spans="1:8" x14ac:dyDescent="0.3">
      <c r="A3244" s="1345" t="s">
        <v>4125</v>
      </c>
      <c r="B3244" s="1149"/>
      <c r="C3244" s="1150"/>
      <c r="D3244" s="1150"/>
      <c r="E3244" s="1151"/>
      <c r="F3244" s="1151"/>
      <c r="G3244" s="1152"/>
      <c r="H3244" s="1151"/>
    </row>
    <row r="3245" spans="1:8" x14ac:dyDescent="0.3">
      <c r="A3245" s="1263"/>
      <c r="B3245" s="1149"/>
      <c r="C3245" s="1150"/>
      <c r="D3245" s="1150"/>
      <c r="E3245" s="1151"/>
      <c r="F3245" s="1151"/>
      <c r="G3245" s="1152"/>
      <c r="H3245" s="1151"/>
    </row>
    <row r="3246" spans="1:8" x14ac:dyDescent="0.3">
      <c r="A3246" s="1263"/>
      <c r="B3246" s="1149"/>
      <c r="C3246" s="1150"/>
      <c r="D3246" s="1150"/>
      <c r="E3246" s="1151"/>
      <c r="F3246" s="1151"/>
      <c r="G3246" s="1152"/>
      <c r="H3246" s="1151"/>
    </row>
    <row r="3247" spans="1:8" x14ac:dyDescent="0.3">
      <c r="A3247" s="1327"/>
      <c r="B3247" s="1163"/>
      <c r="C3247" s="1328"/>
      <c r="D3247" s="1328"/>
      <c r="E3247" s="1329"/>
      <c r="F3247" s="1165"/>
      <c r="G3247" s="1152"/>
      <c r="H3247" s="1151"/>
    </row>
    <row r="3248" spans="1:8" x14ac:dyDescent="0.3">
      <c r="A3248" s="1346"/>
      <c r="B3248" s="1149"/>
      <c r="C3248" s="1167"/>
      <c r="D3248" s="1167"/>
      <c r="E3248" s="1262"/>
      <c r="F3248" s="1240" t="s">
        <v>4036</v>
      </c>
      <c r="G3248" s="1156"/>
      <c r="H3248" s="1155"/>
    </row>
    <row r="3249" spans="1:8" x14ac:dyDescent="0.3">
      <c r="A3249" s="1330"/>
      <c r="B3249" s="1173"/>
      <c r="C3249" s="1331"/>
      <c r="D3249" s="1331"/>
      <c r="E3249" s="1324"/>
      <c r="F3249" s="1175"/>
      <c r="G3249" s="1152"/>
      <c r="H3249" s="1151"/>
    </row>
    <row r="3250" spans="1:8" x14ac:dyDescent="0.3">
      <c r="A3250" s="1222"/>
      <c r="B3250" s="1163"/>
      <c r="C3250" s="1204"/>
      <c r="D3250" s="1204"/>
      <c r="E3250" s="1261"/>
      <c r="F3250" s="1180"/>
      <c r="G3250" s="1181"/>
      <c r="H3250" s="1182"/>
    </row>
    <row r="3251" spans="1:8" x14ac:dyDescent="0.3">
      <c r="A3251" s="1183" t="s">
        <v>4598</v>
      </c>
      <c r="B3251" s="1149"/>
      <c r="C3251" s="1150"/>
      <c r="D3251" s="1150"/>
      <c r="E3251" s="1258"/>
      <c r="F3251" s="1180"/>
      <c r="G3251" s="1181"/>
      <c r="H3251" s="1182"/>
    </row>
    <row r="3252" spans="1:8" x14ac:dyDescent="0.3">
      <c r="A3252" s="1187"/>
      <c r="B3252" s="1149"/>
      <c r="C3252" s="1150"/>
      <c r="D3252" s="1150"/>
      <c r="E3252" s="1258"/>
      <c r="F3252" s="1180"/>
      <c r="G3252" s="1181"/>
      <c r="H3252" s="1182"/>
    </row>
    <row r="3253" spans="1:8" x14ac:dyDescent="0.3">
      <c r="A3253" s="1187"/>
      <c r="C3253" s="1150"/>
      <c r="D3253" s="1150"/>
      <c r="E3253" s="1258"/>
      <c r="F3253" s="1348">
        <f>F3196</f>
        <v>12760000</v>
      </c>
      <c r="G3253" s="1181"/>
      <c r="H3253" s="1182"/>
    </row>
    <row r="3254" spans="1:8" x14ac:dyDescent="0.3">
      <c r="A3254" s="1187"/>
      <c r="C3254" s="1150"/>
      <c r="D3254" s="1150"/>
      <c r="E3254" s="1258"/>
      <c r="F3254" s="1180"/>
      <c r="G3254" s="1181"/>
      <c r="H3254" s="1182"/>
    </row>
    <row r="3255" spans="1:8" x14ac:dyDescent="0.3">
      <c r="A3255" s="1187"/>
      <c r="C3255" s="1150"/>
      <c r="D3255" s="1349"/>
      <c r="E3255" s="1291"/>
      <c r="F3255" s="1348">
        <f>F3233</f>
        <v>67175000</v>
      </c>
      <c r="G3255" s="1181"/>
      <c r="H3255" s="1182"/>
    </row>
    <row r="3256" spans="1:8" x14ac:dyDescent="0.3">
      <c r="A3256" s="1187"/>
      <c r="C3256" s="1150"/>
      <c r="D3256" s="1349"/>
      <c r="E3256" s="1291"/>
      <c r="F3256" s="1180"/>
      <c r="G3256" s="1181"/>
      <c r="H3256" s="1182"/>
    </row>
    <row r="3257" spans="1:8" x14ac:dyDescent="0.3">
      <c r="A3257" s="1187"/>
      <c r="C3257" s="1150"/>
      <c r="D3257" s="1349"/>
      <c r="E3257" s="1291"/>
      <c r="F3257" s="1348">
        <f>F3237</f>
        <v>27577575</v>
      </c>
      <c r="G3257" s="1181"/>
      <c r="H3257" s="1182"/>
    </row>
    <row r="3258" spans="1:8" x14ac:dyDescent="0.3">
      <c r="A3258" s="1187"/>
      <c r="C3258" s="1150"/>
      <c r="D3258" s="1349"/>
      <c r="E3258" s="1291"/>
      <c r="F3258" s="1180"/>
      <c r="G3258" s="1181"/>
      <c r="H3258" s="1182"/>
    </row>
    <row r="3259" spans="1:8" ht="13.8" thickBot="1" x14ac:dyDescent="0.35">
      <c r="A3259" s="1187"/>
      <c r="C3259" s="1150"/>
      <c r="D3259" s="1349"/>
      <c r="E3259" s="1291"/>
      <c r="F3259" s="1350">
        <f>F3253+F3255+F3257</f>
        <v>107512575</v>
      </c>
      <c r="G3259" s="1181"/>
      <c r="H3259" s="1182"/>
    </row>
    <row r="3260" spans="1:8" x14ac:dyDescent="0.3">
      <c r="A3260" s="1187"/>
      <c r="B3260" s="1149"/>
      <c r="C3260" s="1150"/>
      <c r="D3260" s="1349"/>
      <c r="E3260" s="1291"/>
      <c r="F3260" s="1180"/>
      <c r="G3260" s="1181"/>
      <c r="H3260" s="1182"/>
    </row>
    <row r="3261" spans="1:8" x14ac:dyDescent="0.3">
      <c r="A3261" s="1187"/>
      <c r="B3261" s="1149"/>
      <c r="C3261" s="1150"/>
      <c r="D3261" s="1349"/>
      <c r="E3261" s="1291"/>
      <c r="F3261" s="1180"/>
      <c r="G3261" s="1181"/>
      <c r="H3261" s="1182"/>
    </row>
    <row r="3262" spans="1:8" x14ac:dyDescent="0.3">
      <c r="A3262" s="1187"/>
      <c r="B3262" s="1149"/>
      <c r="C3262" s="1150"/>
      <c r="D3262" s="1349"/>
      <c r="E3262" s="1291"/>
      <c r="F3262" s="1180"/>
      <c r="G3262" s="1181"/>
      <c r="H3262" s="1182"/>
    </row>
    <row r="3263" spans="1:8" x14ac:dyDescent="0.3">
      <c r="A3263" s="1187"/>
      <c r="B3263" s="1149"/>
      <c r="C3263" s="1150"/>
      <c r="D3263" s="1349"/>
      <c r="E3263" s="1291"/>
      <c r="F3263" s="1180"/>
      <c r="G3263" s="1181"/>
      <c r="H3263" s="1182"/>
    </row>
    <row r="3264" spans="1:8" x14ac:dyDescent="0.3">
      <c r="A3264" s="1183" t="s">
        <v>4596</v>
      </c>
      <c r="B3264" s="1149"/>
      <c r="C3264" s="1150"/>
      <c r="D3264" s="1349"/>
      <c r="E3264" s="1291"/>
      <c r="F3264" s="1348">
        <f>F3259</f>
        <v>107512575</v>
      </c>
      <c r="G3264" s="1181"/>
      <c r="H3264" s="1182"/>
    </row>
    <row r="3265" spans="1:8" x14ac:dyDescent="0.3">
      <c r="A3265" s="1187"/>
      <c r="B3265" s="1149"/>
      <c r="C3265" s="1150"/>
      <c r="D3265" s="1349"/>
      <c r="E3265" s="1291"/>
      <c r="F3265" s="1180"/>
      <c r="G3265" s="1181"/>
      <c r="H3265" s="1182"/>
    </row>
    <row r="3266" spans="1:8" x14ac:dyDescent="0.3">
      <c r="A3266" s="1187"/>
      <c r="B3266" s="1206" t="s">
        <v>4126</v>
      </c>
      <c r="C3266" s="1150"/>
      <c r="D3266" s="1349"/>
      <c r="E3266" s="1291"/>
      <c r="F3266" s="1348">
        <f>ROUND(F3264*0.15,2)</f>
        <v>16126886.25</v>
      </c>
      <c r="G3266" s="1181"/>
      <c r="H3266" s="1182"/>
    </row>
    <row r="3267" spans="1:8" x14ac:dyDescent="0.3">
      <c r="A3267" s="1187"/>
      <c r="B3267" s="1149"/>
      <c r="C3267" s="1150"/>
      <c r="D3267" s="1349"/>
      <c r="E3267" s="1291"/>
      <c r="F3267" s="1180"/>
      <c r="G3267" s="1181"/>
      <c r="H3267" s="1182"/>
    </row>
    <row r="3268" spans="1:8" ht="13.8" thickBot="1" x14ac:dyDescent="0.35">
      <c r="A3268" s="1183" t="s">
        <v>4110</v>
      </c>
      <c r="B3268" s="1149"/>
      <c r="C3268" s="1150"/>
      <c r="D3268" s="1349"/>
      <c r="E3268" s="1291"/>
      <c r="F3268" s="1350">
        <f>F3264+F3266</f>
        <v>123639461.25</v>
      </c>
      <c r="G3268" s="1181"/>
      <c r="H3268" s="1182"/>
    </row>
    <row r="3269" spans="1:8" x14ac:dyDescent="0.3">
      <c r="A3269" s="1187"/>
      <c r="B3269" s="1149"/>
      <c r="C3269" s="1150"/>
      <c r="D3269" s="1349"/>
      <c r="E3269" s="1291"/>
      <c r="F3269" s="1180"/>
      <c r="G3269" s="1181"/>
      <c r="H3269" s="1182"/>
    </row>
    <row r="3270" spans="1:8" x14ac:dyDescent="0.3">
      <c r="A3270" s="1187"/>
      <c r="B3270" s="1149"/>
      <c r="C3270" s="1150"/>
      <c r="D3270" s="1349"/>
      <c r="E3270" s="1291"/>
      <c r="F3270" s="1180"/>
      <c r="G3270" s="1181"/>
      <c r="H3270" s="1182"/>
    </row>
    <row r="3271" spans="1:8" x14ac:dyDescent="0.3">
      <c r="A3271" s="1187"/>
      <c r="B3271" s="1149"/>
      <c r="C3271" s="1150"/>
      <c r="D3271" s="1349"/>
      <c r="E3271" s="1291"/>
      <c r="F3271" s="1180"/>
      <c r="G3271" s="1181"/>
      <c r="H3271" s="1182"/>
    </row>
    <row r="3272" spans="1:8" x14ac:dyDescent="0.3">
      <c r="A3272" s="1187"/>
      <c r="B3272" s="1149"/>
      <c r="C3272" s="1150"/>
      <c r="D3272" s="1349"/>
      <c r="E3272" s="1291"/>
      <c r="F3272" s="1180"/>
      <c r="G3272" s="1181"/>
      <c r="H3272" s="1182"/>
    </row>
    <row r="3273" spans="1:8" x14ac:dyDescent="0.3">
      <c r="A3273" s="1187"/>
      <c r="B3273" s="1149"/>
      <c r="C3273" s="1150"/>
      <c r="D3273" s="1349"/>
      <c r="E3273" s="1291"/>
      <c r="F3273" s="1180"/>
      <c r="G3273" s="1181"/>
      <c r="H3273" s="1182"/>
    </row>
    <row r="3274" spans="1:8" x14ac:dyDescent="0.3">
      <c r="A3274" s="1187"/>
      <c r="B3274" s="1149"/>
      <c r="C3274" s="1150"/>
      <c r="D3274" s="1349"/>
      <c r="E3274" s="1291"/>
      <c r="F3274" s="1180"/>
      <c r="G3274" s="1181"/>
      <c r="H3274" s="1182"/>
    </row>
    <row r="3275" spans="1:8" x14ac:dyDescent="0.3">
      <c r="A3275" s="1187"/>
      <c r="B3275" s="1149"/>
      <c r="C3275" s="1150"/>
      <c r="D3275" s="1349"/>
      <c r="E3275" s="1291"/>
      <c r="F3275" s="1180"/>
      <c r="G3275" s="1181"/>
      <c r="H3275" s="1182"/>
    </row>
    <row r="3276" spans="1:8" x14ac:dyDescent="0.3">
      <c r="A3276" s="1187"/>
      <c r="B3276" s="1149"/>
      <c r="C3276" s="1150"/>
      <c r="D3276" s="1349"/>
      <c r="E3276" s="1291"/>
      <c r="F3276" s="1180"/>
      <c r="G3276" s="1181"/>
      <c r="H3276" s="1182"/>
    </row>
    <row r="3277" spans="1:8" x14ac:dyDescent="0.3">
      <c r="A3277" s="1187"/>
      <c r="B3277" s="1149"/>
      <c r="C3277" s="1150"/>
      <c r="D3277" s="1349"/>
      <c r="E3277" s="1291"/>
      <c r="F3277" s="1180"/>
      <c r="G3277" s="1181"/>
      <c r="H3277" s="1182"/>
    </row>
    <row r="3278" spans="1:8" x14ac:dyDescent="0.3">
      <c r="A3278" s="1187"/>
      <c r="B3278" s="1149"/>
      <c r="C3278" s="1150"/>
      <c r="D3278" s="1349"/>
      <c r="E3278" s="1291"/>
      <c r="F3278" s="1180"/>
      <c r="G3278" s="1181"/>
      <c r="H3278" s="1182"/>
    </row>
    <row r="3279" spans="1:8" x14ac:dyDescent="0.3">
      <c r="A3279" s="1187"/>
      <c r="B3279" s="1149"/>
      <c r="C3279" s="1150"/>
      <c r="D3279" s="1349"/>
      <c r="E3279" s="1291"/>
      <c r="F3279" s="1180"/>
      <c r="G3279" s="1181"/>
      <c r="H3279" s="1182"/>
    </row>
    <row r="3280" spans="1:8" ht="24" x14ac:dyDescent="0.3">
      <c r="A3280" s="1187"/>
      <c r="B3280" s="1186" t="s">
        <v>4592</v>
      </c>
      <c r="C3280" s="1150"/>
      <c r="D3280" s="1349"/>
      <c r="E3280" s="1291"/>
      <c r="F3280" s="1180"/>
      <c r="G3280" s="1181"/>
      <c r="H3280" s="1182"/>
    </row>
    <row r="3281" spans="1:8" x14ac:dyDescent="0.3">
      <c r="A3281" s="1225"/>
      <c r="B3281" s="1149"/>
      <c r="C3281" s="1150"/>
      <c r="D3281" s="1349"/>
      <c r="E3281" s="1351"/>
      <c r="F3281" s="1180"/>
      <c r="G3281" s="1181"/>
      <c r="H3281" s="1182"/>
    </row>
    <row r="3282" spans="1:8" x14ac:dyDescent="0.3">
      <c r="A3282" s="1225"/>
      <c r="B3282" s="1149"/>
      <c r="C3282" s="1150"/>
      <c r="D3282" s="1349"/>
      <c r="E3282" s="1291"/>
      <c r="F3282" s="1180"/>
      <c r="G3282" s="1181"/>
      <c r="H3282" s="1182"/>
    </row>
    <row r="3283" spans="1:8" x14ac:dyDescent="0.3">
      <c r="A3283" s="1225"/>
      <c r="B3283" s="1149"/>
      <c r="C3283" s="1150"/>
      <c r="D3283" s="1349"/>
      <c r="E3283" s="1291"/>
      <c r="F3283" s="1180"/>
      <c r="G3283" s="1181"/>
      <c r="H3283" s="1182"/>
    </row>
    <row r="3284" spans="1:8" x14ac:dyDescent="0.3">
      <c r="A3284" s="1356" t="s">
        <v>4593</v>
      </c>
      <c r="B3284" s="1357"/>
      <c r="C3284" s="1358"/>
      <c r="D3284" s="1358"/>
      <c r="E3284" s="1359"/>
      <c r="F3284" s="1197" t="s">
        <v>4128</v>
      </c>
      <c r="G3284" s="1181"/>
      <c r="H3284" s="1182"/>
    </row>
    <row r="3285" spans="1:8" x14ac:dyDescent="0.3">
      <c r="A3285" s="1360"/>
      <c r="B3285" s="1357"/>
      <c r="C3285" s="1361"/>
      <c r="D3285" s="1362"/>
      <c r="E3285" s="1363"/>
      <c r="F3285" s="1197"/>
      <c r="G3285" s="1181"/>
      <c r="H3285" s="1182"/>
    </row>
    <row r="3286" spans="1:8" x14ac:dyDescent="0.3">
      <c r="A3286" s="1356" t="s">
        <v>4129</v>
      </c>
      <c r="B3286" s="1357"/>
      <c r="C3286" s="1361"/>
      <c r="D3286" s="1362"/>
      <c r="E3286" s="1364"/>
      <c r="F3286" s="1197"/>
      <c r="G3286" s="1181"/>
      <c r="H3286" s="1182"/>
    </row>
    <row r="3287" spans="1:8" x14ac:dyDescent="0.3">
      <c r="A3287" s="1205"/>
      <c r="B3287" s="1173"/>
      <c r="C3287" s="1159"/>
      <c r="D3287" s="1352"/>
      <c r="E3287" s="1353"/>
      <c r="F3287" s="1212"/>
      <c r="G3287" s="1181"/>
      <c r="H3287" s="1182"/>
    </row>
  </sheetData>
  <sheetProtection algorithmName="SHA-512" hashValue="lvQh8pcndIgIqbj2JVkaebvpgxViMn68MFMDYEI7kLGAdFSK8ICygV8IkjgFv92mPnA6p6z4I6RRWdRaZlxoIQ==" saltValue="9s6Efk/uZ0VYE/UUOIFIKg==" spinCount="100000" sheet="1" objects="1" scenarios="1" selectLockedCells="1"/>
  <mergeCells count="1">
    <mergeCell ref="C3284:E3284"/>
  </mergeCells>
  <conditionalFormatting sqref="A484">
    <cfRule type="duplicateValues" dxfId="518" priority="2"/>
  </conditionalFormatting>
  <conditionalFormatting sqref="A2636:A2638">
    <cfRule type="duplicateValues" dxfId="517" priority="4"/>
  </conditionalFormatting>
  <conditionalFormatting sqref="C484">
    <cfRule type="cellIs" dxfId="516" priority="1" operator="equal">
      <formula>$C$13</formula>
    </cfRule>
  </conditionalFormatting>
  <conditionalFormatting sqref="C1505">
    <cfRule type="cellIs" dxfId="515" priority="10" operator="equal">
      <formula>$C$13</formula>
    </cfRule>
  </conditionalFormatting>
  <conditionalFormatting sqref="C1507">
    <cfRule type="cellIs" dxfId="514" priority="9" operator="equal">
      <formula>$C$13</formula>
    </cfRule>
  </conditionalFormatting>
  <conditionalFormatting sqref="C1585">
    <cfRule type="cellIs" dxfId="513" priority="8" operator="equal">
      <formula>$C$13</formula>
    </cfRule>
  </conditionalFormatting>
  <conditionalFormatting sqref="C1587">
    <cfRule type="cellIs" dxfId="512" priority="6" operator="equal">
      <formula>$C$13</formula>
    </cfRule>
  </conditionalFormatting>
  <conditionalFormatting sqref="C1591">
    <cfRule type="cellIs" dxfId="511" priority="7" operator="equal">
      <formula>$C$13</formula>
    </cfRule>
  </conditionalFormatting>
  <conditionalFormatting sqref="C2616">
    <cfRule type="cellIs" dxfId="510" priority="5" operator="equal">
      <formula>$C$13</formula>
    </cfRule>
  </conditionalFormatting>
  <conditionalFormatting sqref="C2636:C2638">
    <cfRule type="cellIs" dxfId="509" priority="3" operator="equal">
      <formula>$C$13</formula>
    </cfRule>
  </conditionalFormatting>
  <dataValidations count="2">
    <dataValidation type="decimal" operator="lessThanOrEqual" allowBlank="1" showInputMessage="1" showErrorMessage="1" error="Maximum markup 3%_x000a_" sqref="E488" xr:uid="{9FC0B6B5-AC1A-4D64-BB69-DD823CC8758F}">
      <formula1>0.03</formula1>
    </dataValidation>
    <dataValidation type="decimal" operator="lessThanOrEqual" allowBlank="1" showInputMessage="1" showErrorMessage="1" error="Maximum markup 5%_x000a_" sqref="E3155:E3158 E3171 E3160:E3164" xr:uid="{1AE6465E-8B15-48FA-A0AC-8BC1B2702739}">
      <formula1>0.05</formula1>
    </dataValidation>
  </dataValidations>
  <pageMargins left="0.7" right="0.7" top="0.75" bottom="0.75" header="0.3" footer="0.3"/>
  <pageSetup paperSize="9" scale="89" fitToHeight="0" orientation="portrait" r:id="rId1"/>
  <rowBreaks count="46" manualBreakCount="46">
    <brk id="44" max="6" man="1"/>
    <brk id="91" max="6" man="1"/>
    <brk id="149" max="6" man="1"/>
    <brk id="208" max="6" man="1"/>
    <brk id="266" max="6" man="1"/>
    <brk id="310" max="6" man="1"/>
    <brk id="369" max="6" man="1"/>
    <brk id="428" max="6" man="1"/>
    <brk id="490" max="6" man="1"/>
    <brk id="554" max="6" man="1"/>
    <brk id="614" max="6" man="1"/>
    <brk id="675" max="6" man="1"/>
    <brk id="757" max="6" man="1"/>
    <brk id="809" max="6" man="1"/>
    <brk id="850" max="6" man="1"/>
    <brk id="904" max="6" man="1"/>
    <brk id="967" max="6" man="1"/>
    <brk id="1025" max="6" man="1"/>
    <brk id="1061" max="6" man="1"/>
    <brk id="1240" max="6" man="1"/>
    <brk id="1424" max="6" man="1"/>
    <brk id="1467" max="6" man="1"/>
    <brk id="1518" max="6" man="1"/>
    <brk id="1596" max="6" man="1"/>
    <brk id="1665" max="6" man="1"/>
    <brk id="1725" max="6" man="1"/>
    <brk id="1785" max="6" man="1"/>
    <brk id="1850" max="6" man="1"/>
    <brk id="2036" max="6" man="1"/>
    <brk id="2089" max="6" man="1"/>
    <brk id="2199" max="6" man="1"/>
    <brk id="2261" max="6" man="1"/>
    <brk id="2321" max="6" man="1"/>
    <brk id="2382" max="6" man="1"/>
    <brk id="2440" max="6" man="1"/>
    <brk id="2528" max="6" man="1"/>
    <brk id="2587" max="6" man="1"/>
    <brk id="2620" max="6" man="1"/>
    <brk id="2672" max="6" man="1"/>
    <brk id="2682" max="6" man="1"/>
    <brk id="2762" max="6" man="1"/>
    <brk id="2808" max="6" man="1"/>
    <brk id="3119" max="6" man="1"/>
    <brk id="3164" max="6" man="1"/>
    <brk id="3182" max="6" man="1"/>
    <brk id="3241" max="6"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WC</vt:lpstr>
      <vt:lpstr>NC</vt:lpstr>
      <vt:lpstr>EC</vt:lpstr>
      <vt:lpstr>KZN</vt:lpstr>
      <vt:lpstr>FS</vt:lpstr>
      <vt:lpstr>GP</vt:lpstr>
      <vt:lpstr>LP</vt:lpstr>
      <vt:lpstr>NW</vt:lpstr>
      <vt:lpstr>MP</vt:lpstr>
      <vt:lpstr>ML3 - Oct 2016(final)</vt:lpstr>
      <vt:lpstr>Final List with new RRM Nos </vt:lpstr>
      <vt:lpstr>EC!Print_Area</vt:lpstr>
      <vt:lpstr>GP!Print_Area</vt:lpstr>
      <vt:lpstr>LP!Print_Area</vt:lpstr>
      <vt:lpstr>MP!Print_Area</vt:lpstr>
      <vt:lpstr>NW!Print_Area</vt:lpstr>
      <vt:lpstr>WC!Print_Area</vt:lpstr>
    </vt:vector>
  </TitlesOfParts>
  <Manager/>
  <Company>The SA National Roads Agency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wilsond</dc:creator>
  <cp:keywords/>
  <dc:description/>
  <cp:lastModifiedBy>Mike Vinello-Lippert (WR)</cp:lastModifiedBy>
  <cp:revision/>
  <cp:lastPrinted>2024-11-07T14:45:56Z</cp:lastPrinted>
  <dcterms:created xsi:type="dcterms:W3CDTF">2015-06-02T11:45:46Z</dcterms:created>
  <dcterms:modified xsi:type="dcterms:W3CDTF">2024-11-07T14:51:32Z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024da7-7918-49c2-a744-b84d0bf2c679_Enabled">
    <vt:lpwstr>true</vt:lpwstr>
  </property>
  <property fmtid="{D5CDD505-2E9C-101B-9397-08002B2CF9AE}" pid="3" name="MSIP_Label_5a024da7-7918-49c2-a744-b84d0bf2c679_SetDate">
    <vt:lpwstr>2023-05-12T12:52:53Z</vt:lpwstr>
  </property>
  <property fmtid="{D5CDD505-2E9C-101B-9397-08002B2CF9AE}" pid="4" name="MSIP_Label_5a024da7-7918-49c2-a744-b84d0bf2c679_Method">
    <vt:lpwstr>Standard</vt:lpwstr>
  </property>
  <property fmtid="{D5CDD505-2E9C-101B-9397-08002B2CF9AE}" pid="5" name="MSIP_Label_5a024da7-7918-49c2-a744-b84d0bf2c679_Name">
    <vt:lpwstr>General</vt:lpwstr>
  </property>
  <property fmtid="{D5CDD505-2E9C-101B-9397-08002B2CF9AE}" pid="6" name="MSIP_Label_5a024da7-7918-49c2-a744-b84d0bf2c679_SiteId">
    <vt:lpwstr>24236235-bb51-454e-8f47-206699c7e33b</vt:lpwstr>
  </property>
  <property fmtid="{D5CDD505-2E9C-101B-9397-08002B2CF9AE}" pid="7" name="MSIP_Label_5a024da7-7918-49c2-a744-b84d0bf2c679_ActionId">
    <vt:lpwstr>d4712a18-c5fa-4a2a-b049-56772ff8b3bb</vt:lpwstr>
  </property>
  <property fmtid="{D5CDD505-2E9C-101B-9397-08002B2CF9AE}" pid="8" name="MSIP_Label_5a024da7-7918-49c2-a744-b84d0bf2c679_ContentBits">
    <vt:lpwstr>1</vt:lpwstr>
  </property>
</Properties>
</file>